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5596" windowHeight="13176" tabRatio="971"/>
  </bookViews>
  <sheets>
    <sheet name="MVP Votes Final" sheetId="52" r:id="rId1"/>
    <sheet name="MVP Votes Adjusted" sheetId="51" r:id="rId2"/>
    <sheet name="MVP Votes Raw" sheetId="33" r:id="rId3"/>
    <sheet name="Real Time Filtered" sheetId="49" r:id="rId4"/>
    <sheet name="Real Time Coefficients" sheetId="30" r:id="rId5"/>
    <sheet name="Real Time Consolodated" sheetId="29" r:id="rId6"/>
    <sheet name="UPDATE Team Record" sheetId="31" r:id="rId7"/>
    <sheet name="UPDATE Regular Stats" sheetId="27" r:id="rId8"/>
    <sheet name="UPDATE Advanced Stats" sheetId="28" r:id="rId9"/>
    <sheet name="Key" sheetId="23" r:id="rId10"/>
    <sheet name="Data Precompetition" sheetId="41" r:id="rId11"/>
    <sheet name="MLR Precompetition" sheetId="42" r:id="rId12"/>
    <sheet name="Descriptive Pre" sheetId="43" r:id="rId13"/>
    <sheet name="Multicollinearity Pre" sheetId="44" r:id="rId14"/>
    <sheet name="Data Postcompetition" sheetId="45" r:id="rId15"/>
    <sheet name="MLR Post Competition" sheetId="46" r:id="rId16"/>
    <sheet name="Descriptive Post" sheetId="47" r:id="rId17"/>
    <sheet name="Multicollinearity Post" sheetId="48" r:id="rId18"/>
  </sheets>
  <externalReferences>
    <externalReference r:id="rId19"/>
    <externalReference r:id="rId20"/>
  </externalReferences>
  <definedNames>
    <definedName name="_xlnm._FilterDatabase" localSheetId="1" hidden="1">'MVP Votes Adjusted'!$A$1:$I$6</definedName>
    <definedName name="_xlnm._FilterDatabase" localSheetId="0" hidden="1">'MVP Votes Final'!$B$1:$I$6</definedName>
    <definedName name="_xlnm._FilterDatabase" localSheetId="2" hidden="1">'MVP Votes Raw'!$A$1:$I$6</definedName>
    <definedName name="_xlnm._FilterDatabase" localSheetId="4" hidden="1">'Real Time Coefficients'!$A$1:$L$534</definedName>
    <definedName name="_xlnm._FilterDatabase" localSheetId="3" hidden="1">'Real Time Filtered'!$A$1:$L$664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54" i="29"/>
  <c r="AY154"/>
  <c r="H154" i="30"/>
  <c r="N154"/>
  <c r="AT154" i="29"/>
  <c r="F154" i="30"/>
  <c r="O154"/>
  <c r="J154"/>
  <c r="B302" i="29"/>
  <c r="AY302"/>
  <c r="H302" i="30"/>
  <c r="N302"/>
  <c r="AT302" i="29"/>
  <c r="F302" i="30"/>
  <c r="O302"/>
  <c r="J302"/>
  <c r="B640" i="29"/>
  <c r="AY640"/>
  <c r="H640" i="30"/>
  <c r="N640"/>
  <c r="AT640" i="29"/>
  <c r="F640" i="30"/>
  <c r="O640"/>
  <c r="J640"/>
  <c r="B249" i="29"/>
  <c r="AO249"/>
  <c r="E249" i="30"/>
  <c r="AT249" i="29"/>
  <c r="F249" i="30"/>
  <c r="AX249" i="29"/>
  <c r="G249" i="30"/>
  <c r="AY249" i="29"/>
  <c r="H249" i="30"/>
  <c r="E249" i="29"/>
  <c r="B249" i="30"/>
  <c r="C249"/>
  <c r="D249"/>
  <c r="I249"/>
  <c r="N249"/>
  <c r="O249"/>
  <c r="J249"/>
  <c r="L249"/>
  <c r="L249" i="49"/>
  <c r="D91" i="41"/>
  <c r="F89"/>
  <c r="B2" i="29"/>
  <c r="AY2"/>
  <c r="H2" i="30"/>
  <c r="N2"/>
  <c r="B3" i="29"/>
  <c r="AY3"/>
  <c r="H3" i="30"/>
  <c r="N3"/>
  <c r="AT3" i="29"/>
  <c r="F3" i="30"/>
  <c r="O3"/>
  <c r="J3"/>
  <c r="E3" i="29"/>
  <c r="B3" i="30"/>
  <c r="C3"/>
  <c r="D3"/>
  <c r="I3"/>
  <c r="E4" i="29"/>
  <c r="B4" i="30"/>
  <c r="C4"/>
  <c r="D4"/>
  <c r="I4"/>
  <c r="E5" i="29"/>
  <c r="B5" i="30"/>
  <c r="C5"/>
  <c r="D5"/>
  <c r="I5"/>
  <c r="E6" i="29"/>
  <c r="B6" i="30"/>
  <c r="C6"/>
  <c r="E7" i="29"/>
  <c r="B7" i="30"/>
  <c r="C7"/>
  <c r="D6"/>
  <c r="I6"/>
  <c r="D7"/>
  <c r="I7"/>
  <c r="E8" i="29"/>
  <c r="B8" i="30"/>
  <c r="C8"/>
  <c r="D8"/>
  <c r="I8"/>
  <c r="E9" i="29"/>
  <c r="B9" i="30"/>
  <c r="C9"/>
  <c r="D9"/>
  <c r="I9"/>
  <c r="E10" i="29"/>
  <c r="B10" i="30"/>
  <c r="C10"/>
  <c r="D10"/>
  <c r="I10"/>
  <c r="E11" i="29"/>
  <c r="B11" i="30"/>
  <c r="C11"/>
  <c r="D11"/>
  <c r="I11"/>
  <c r="E12" i="29"/>
  <c r="B12" i="30"/>
  <c r="C12"/>
  <c r="D12"/>
  <c r="I12"/>
  <c r="E13" i="29"/>
  <c r="B13" i="30"/>
  <c r="C13"/>
  <c r="D13"/>
  <c r="I13"/>
  <c r="E14" i="29"/>
  <c r="B14" i="30"/>
  <c r="C14"/>
  <c r="D14"/>
  <c r="I14"/>
  <c r="E15" i="29"/>
  <c r="B15" i="30"/>
  <c r="C15"/>
  <c r="D15"/>
  <c r="I15"/>
  <c r="E16" i="29"/>
  <c r="B16" i="30"/>
  <c r="C16"/>
  <c r="E17" i="29"/>
  <c r="B17" i="30"/>
  <c r="C17"/>
  <c r="D16"/>
  <c r="I16"/>
  <c r="D17"/>
  <c r="I17"/>
  <c r="E18" i="29"/>
  <c r="B18" i="30"/>
  <c r="C18"/>
  <c r="D18"/>
  <c r="I18"/>
  <c r="E19" i="29"/>
  <c r="B19" i="30"/>
  <c r="C19"/>
  <c r="D19"/>
  <c r="I19"/>
  <c r="E20" i="29"/>
  <c r="B20" i="30"/>
  <c r="C20"/>
  <c r="D20"/>
  <c r="I20"/>
  <c r="E21" i="29"/>
  <c r="B21" i="30"/>
  <c r="C21"/>
  <c r="D21"/>
  <c r="I21"/>
  <c r="E22" i="29"/>
  <c r="B22" i="30"/>
  <c r="C22"/>
  <c r="D22"/>
  <c r="I22"/>
  <c r="E23" i="29"/>
  <c r="B23" i="30"/>
  <c r="C23"/>
  <c r="D23"/>
  <c r="I23"/>
  <c r="E24" i="29"/>
  <c r="B24" i="30"/>
  <c r="C24"/>
  <c r="D24"/>
  <c r="I24"/>
  <c r="E25" i="29"/>
  <c r="B25" i="30"/>
  <c r="C25"/>
  <c r="D25"/>
  <c r="I25"/>
  <c r="E26" i="29"/>
  <c r="B26" i="30"/>
  <c r="C26"/>
  <c r="E27" i="29"/>
  <c r="B27" i="30"/>
  <c r="C27"/>
  <c r="D26"/>
  <c r="I26"/>
  <c r="D27"/>
  <c r="I27"/>
  <c r="E28" i="29"/>
  <c r="B28" i="30"/>
  <c r="C28"/>
  <c r="D28"/>
  <c r="I28"/>
  <c r="E29" i="29"/>
  <c r="B29" i="30"/>
  <c r="C29"/>
  <c r="D29"/>
  <c r="I29"/>
  <c r="E30" i="29"/>
  <c r="B30" i="30"/>
  <c r="C30"/>
  <c r="D30"/>
  <c r="I30"/>
  <c r="E31" i="29"/>
  <c r="B31" i="30"/>
  <c r="C31"/>
  <c r="E32" i="29"/>
  <c r="B32" i="30"/>
  <c r="C32"/>
  <c r="D31"/>
  <c r="I31"/>
  <c r="D32"/>
  <c r="I32"/>
  <c r="E33" i="29"/>
  <c r="B33" i="30"/>
  <c r="C33"/>
  <c r="D33"/>
  <c r="I33"/>
  <c r="E34" i="29"/>
  <c r="B34" i="30"/>
  <c r="C34"/>
  <c r="D34"/>
  <c r="I34"/>
  <c r="E35" i="29"/>
  <c r="B35" i="30"/>
  <c r="C35"/>
  <c r="D35"/>
  <c r="I35"/>
  <c r="E36" i="29"/>
  <c r="B36" i="30"/>
  <c r="C36"/>
  <c r="D36"/>
  <c r="I36"/>
  <c r="E37" i="29"/>
  <c r="B37" i="30"/>
  <c r="C37"/>
  <c r="D37"/>
  <c r="I37"/>
  <c r="E38" i="29"/>
  <c r="B38" i="30"/>
  <c r="C38"/>
  <c r="D38"/>
  <c r="I38"/>
  <c r="E39" i="29"/>
  <c r="B39" i="30"/>
  <c r="C39"/>
  <c r="D39"/>
  <c r="I39"/>
  <c r="E40" i="29"/>
  <c r="B40" i="30"/>
  <c r="C40"/>
  <c r="D40"/>
  <c r="I40"/>
  <c r="E41" i="29"/>
  <c r="B41" i="30"/>
  <c r="C41"/>
  <c r="D41"/>
  <c r="I41"/>
  <c r="E42" i="29"/>
  <c r="B42" i="30"/>
  <c r="C42"/>
  <c r="D42"/>
  <c r="I42"/>
  <c r="E43" i="29"/>
  <c r="B43" i="30"/>
  <c r="C43"/>
  <c r="E44" i="29"/>
  <c r="B44" i="30"/>
  <c r="C44"/>
  <c r="D43"/>
  <c r="I43"/>
  <c r="D44"/>
  <c r="I44"/>
  <c r="E45" i="29"/>
  <c r="B45" i="30"/>
  <c r="C45"/>
  <c r="D45"/>
  <c r="I45"/>
  <c r="E46" i="29"/>
  <c r="B46" i="30"/>
  <c r="C46"/>
  <c r="D46"/>
  <c r="I46"/>
  <c r="E47" i="29"/>
  <c r="B47" i="30"/>
  <c r="C47"/>
  <c r="D47"/>
  <c r="I47"/>
  <c r="E48" i="29"/>
  <c r="B48" i="30"/>
  <c r="C48"/>
  <c r="D48"/>
  <c r="I48"/>
  <c r="E49" i="29"/>
  <c r="B49" i="30"/>
  <c r="C49"/>
  <c r="D49"/>
  <c r="I49"/>
  <c r="E50" i="29"/>
  <c r="B50" i="30"/>
  <c r="C50"/>
  <c r="D50"/>
  <c r="I50"/>
  <c r="E51" i="29"/>
  <c r="B51" i="30"/>
  <c r="C51"/>
  <c r="E52" i="29"/>
  <c r="B52" i="30"/>
  <c r="C52"/>
  <c r="D51"/>
  <c r="I51"/>
  <c r="D52"/>
  <c r="I52"/>
  <c r="E53" i="29"/>
  <c r="B53" i="30"/>
  <c r="C53"/>
  <c r="D53"/>
  <c r="I53"/>
  <c r="E54" i="29"/>
  <c r="B54" i="30"/>
  <c r="C54"/>
  <c r="D54"/>
  <c r="I54"/>
  <c r="E55" i="29"/>
  <c r="B55" i="30"/>
  <c r="C55"/>
  <c r="D55"/>
  <c r="I55"/>
  <c r="E56" i="29"/>
  <c r="B56" i="30"/>
  <c r="C56"/>
  <c r="D56"/>
  <c r="I56"/>
  <c r="E57" i="29"/>
  <c r="B57" i="30"/>
  <c r="C57"/>
  <c r="D57"/>
  <c r="I57"/>
  <c r="E58" i="29"/>
  <c r="B58" i="30"/>
  <c r="C58"/>
  <c r="D58"/>
  <c r="I58"/>
  <c r="E59" i="29"/>
  <c r="B59" i="30"/>
  <c r="C59"/>
  <c r="E60" i="29"/>
  <c r="B60" i="30"/>
  <c r="C60"/>
  <c r="D59"/>
  <c r="I59"/>
  <c r="E61" i="29"/>
  <c r="B61" i="30"/>
  <c r="C61"/>
  <c r="D60"/>
  <c r="I60"/>
  <c r="D61"/>
  <c r="I61"/>
  <c r="E62" i="29"/>
  <c r="B62" i="30"/>
  <c r="C62"/>
  <c r="D62"/>
  <c r="I62"/>
  <c r="E63" i="29"/>
  <c r="B63" i="30"/>
  <c r="C63"/>
  <c r="D63"/>
  <c r="I63"/>
  <c r="E64" i="29"/>
  <c r="B64" i="30"/>
  <c r="C64"/>
  <c r="D64"/>
  <c r="I64"/>
  <c r="E65" i="29"/>
  <c r="B65" i="30"/>
  <c r="C65"/>
  <c r="D65"/>
  <c r="I65"/>
  <c r="E66" i="29"/>
  <c r="B66" i="30"/>
  <c r="C66"/>
  <c r="D66"/>
  <c r="I66"/>
  <c r="E67" i="29"/>
  <c r="B67" i="30"/>
  <c r="C67"/>
  <c r="D67"/>
  <c r="I67"/>
  <c r="E68" i="29"/>
  <c r="B68" i="30"/>
  <c r="C68"/>
  <c r="D68"/>
  <c r="I68"/>
  <c r="E69" i="29"/>
  <c r="B69" i="30"/>
  <c r="C69"/>
  <c r="D69"/>
  <c r="I69"/>
  <c r="E70" i="29"/>
  <c r="B70" i="30"/>
  <c r="C70"/>
  <c r="D70"/>
  <c r="I70"/>
  <c r="E71" i="29"/>
  <c r="B71" i="30"/>
  <c r="C71"/>
  <c r="D71"/>
  <c r="I71"/>
  <c r="E72" i="29"/>
  <c r="B72" i="30"/>
  <c r="C72"/>
  <c r="D72"/>
  <c r="I72"/>
  <c r="E73" i="29"/>
  <c r="B73" i="30"/>
  <c r="C73"/>
  <c r="D73"/>
  <c r="I73"/>
  <c r="E74" i="29"/>
  <c r="B74" i="30"/>
  <c r="C74"/>
  <c r="E75" i="29"/>
  <c r="B75" i="30"/>
  <c r="C75"/>
  <c r="D74"/>
  <c r="I74"/>
  <c r="D75"/>
  <c r="I75"/>
  <c r="E76" i="29"/>
  <c r="B76" i="30"/>
  <c r="C76"/>
  <c r="E77" i="29"/>
  <c r="B77" i="30"/>
  <c r="C77"/>
  <c r="D76"/>
  <c r="I76"/>
  <c r="D77"/>
  <c r="I77"/>
  <c r="E78" i="29"/>
  <c r="B78" i="30"/>
  <c r="C78"/>
  <c r="D78"/>
  <c r="I78"/>
  <c r="E79" i="29"/>
  <c r="B79" i="30"/>
  <c r="C79"/>
  <c r="D79"/>
  <c r="I79"/>
  <c r="E80" i="29"/>
  <c r="B80" i="30"/>
  <c r="C80"/>
  <c r="D80"/>
  <c r="I80"/>
  <c r="E81" i="29"/>
  <c r="B81" i="30"/>
  <c r="C81"/>
  <c r="D81"/>
  <c r="I81"/>
  <c r="E82" i="29"/>
  <c r="B82" i="30"/>
  <c r="C82"/>
  <c r="D82"/>
  <c r="I82"/>
  <c r="E83" i="29"/>
  <c r="B83" i="30"/>
  <c r="C83"/>
  <c r="D83"/>
  <c r="I83"/>
  <c r="E84" i="29"/>
  <c r="B84" i="30"/>
  <c r="C84"/>
  <c r="D84"/>
  <c r="I84"/>
  <c r="E85" i="29"/>
  <c r="B85" i="30"/>
  <c r="C85"/>
  <c r="D85"/>
  <c r="I85"/>
  <c r="E86" i="29"/>
  <c r="B86" i="30"/>
  <c r="C86"/>
  <c r="E87" i="29"/>
  <c r="B87" i="30"/>
  <c r="C87"/>
  <c r="D86"/>
  <c r="I86"/>
  <c r="D87"/>
  <c r="I87"/>
  <c r="E88" i="29"/>
  <c r="B88" i="30"/>
  <c r="C88"/>
  <c r="D88"/>
  <c r="I88"/>
  <c r="E89" i="29"/>
  <c r="B89" i="30"/>
  <c r="C89"/>
  <c r="D89"/>
  <c r="I89"/>
  <c r="E90" i="29"/>
  <c r="B90" i="30"/>
  <c r="C90"/>
  <c r="D90"/>
  <c r="I90"/>
  <c r="E91" i="29"/>
  <c r="B91" i="30"/>
  <c r="C91"/>
  <c r="D91"/>
  <c r="I91"/>
  <c r="E92" i="29"/>
  <c r="B92" i="30"/>
  <c r="C92"/>
  <c r="D92"/>
  <c r="I92"/>
  <c r="E93" i="29"/>
  <c r="B93" i="30"/>
  <c r="C93"/>
  <c r="D93"/>
  <c r="I93"/>
  <c r="E94" i="29"/>
  <c r="B94" i="30"/>
  <c r="C94"/>
  <c r="D94"/>
  <c r="I94"/>
  <c r="E95" i="29"/>
  <c r="B95" i="30"/>
  <c r="C95"/>
  <c r="D95"/>
  <c r="I95"/>
  <c r="E96" i="29"/>
  <c r="B96" i="30"/>
  <c r="C96"/>
  <c r="D96"/>
  <c r="I96"/>
  <c r="E97" i="29"/>
  <c r="B97" i="30"/>
  <c r="C97"/>
  <c r="D97"/>
  <c r="I97"/>
  <c r="E98" i="29"/>
  <c r="B98" i="30"/>
  <c r="C98"/>
  <c r="D98"/>
  <c r="I98"/>
  <c r="E99" i="29"/>
  <c r="B99" i="30"/>
  <c r="C99"/>
  <c r="E100" i="29"/>
  <c r="B100" i="30"/>
  <c r="C100"/>
  <c r="D99"/>
  <c r="I99"/>
  <c r="D100"/>
  <c r="I100"/>
  <c r="E101" i="29"/>
  <c r="B101" i="30"/>
  <c r="C101"/>
  <c r="E102" i="29"/>
  <c r="B102" i="30"/>
  <c r="C102"/>
  <c r="D101"/>
  <c r="I101"/>
  <c r="D102"/>
  <c r="I102"/>
  <c r="E103" i="29"/>
  <c r="B103" i="30"/>
  <c r="C103"/>
  <c r="D103"/>
  <c r="I103"/>
  <c r="E104" i="29"/>
  <c r="B104" i="30"/>
  <c r="C104"/>
  <c r="D104"/>
  <c r="I104"/>
  <c r="E105" i="29"/>
  <c r="B105" i="30"/>
  <c r="C105"/>
  <c r="D105"/>
  <c r="I105"/>
  <c r="E106" i="29"/>
  <c r="B106" i="30"/>
  <c r="C106"/>
  <c r="D106"/>
  <c r="I106"/>
  <c r="E107" i="29"/>
  <c r="B107" i="30"/>
  <c r="C107"/>
  <c r="E108" i="29"/>
  <c r="B108" i="30"/>
  <c r="C108"/>
  <c r="D107"/>
  <c r="I107"/>
  <c r="D108"/>
  <c r="I108"/>
  <c r="E109" i="29"/>
  <c r="B109" i="30"/>
  <c r="C109"/>
  <c r="D109"/>
  <c r="I109"/>
  <c r="E110" i="29"/>
  <c r="B110" i="30"/>
  <c r="C110"/>
  <c r="D110"/>
  <c r="I110"/>
  <c r="E111" i="29"/>
  <c r="B111" i="30"/>
  <c r="C111"/>
  <c r="D111"/>
  <c r="I111"/>
  <c r="E112" i="29"/>
  <c r="B112" i="30"/>
  <c r="C112"/>
  <c r="D112"/>
  <c r="I112"/>
  <c r="E113" i="29"/>
  <c r="B113" i="30"/>
  <c r="C113"/>
  <c r="D113"/>
  <c r="I113"/>
  <c r="E114" i="29"/>
  <c r="B114" i="30"/>
  <c r="C114"/>
  <c r="D114"/>
  <c r="I114"/>
  <c r="E115" i="29"/>
  <c r="B115" i="30"/>
  <c r="C115"/>
  <c r="D115"/>
  <c r="I115"/>
  <c r="E116" i="29"/>
  <c r="B116" i="30"/>
  <c r="C116"/>
  <c r="D116"/>
  <c r="I116"/>
  <c r="E117" i="29"/>
  <c r="B117" i="30"/>
  <c r="C117"/>
  <c r="E118" i="29"/>
  <c r="B118" i="30"/>
  <c r="C118"/>
  <c r="D117"/>
  <c r="I117"/>
  <c r="D118"/>
  <c r="I118"/>
  <c r="E119" i="29"/>
  <c r="B119" i="30"/>
  <c r="C119"/>
  <c r="D119"/>
  <c r="I119"/>
  <c r="E120" i="29"/>
  <c r="B120" i="30"/>
  <c r="C120"/>
  <c r="D120"/>
  <c r="I120"/>
  <c r="E121" i="29"/>
  <c r="B121" i="30"/>
  <c r="C121"/>
  <c r="D121"/>
  <c r="I121"/>
  <c r="E122" i="29"/>
  <c r="B122" i="30"/>
  <c r="C122"/>
  <c r="E123" i="29"/>
  <c r="B123" i="30"/>
  <c r="C123"/>
  <c r="D122"/>
  <c r="I122"/>
  <c r="D123"/>
  <c r="I123"/>
  <c r="E124" i="29"/>
  <c r="B124" i="30"/>
  <c r="C124"/>
  <c r="D124"/>
  <c r="I124"/>
  <c r="E125" i="29"/>
  <c r="B125" i="30"/>
  <c r="C125"/>
  <c r="D125"/>
  <c r="I125"/>
  <c r="E126" i="29"/>
  <c r="B126" i="30"/>
  <c r="C126"/>
  <c r="D126"/>
  <c r="I126"/>
  <c r="E127" i="29"/>
  <c r="B127" i="30"/>
  <c r="C127"/>
  <c r="D127"/>
  <c r="I127"/>
  <c r="E128" i="29"/>
  <c r="B128" i="30"/>
  <c r="C128"/>
  <c r="E129" i="29"/>
  <c r="B129" i="30"/>
  <c r="C129"/>
  <c r="D128"/>
  <c r="I128"/>
  <c r="D129"/>
  <c r="I129"/>
  <c r="E130" i="29"/>
  <c r="B130" i="30"/>
  <c r="C130"/>
  <c r="D130"/>
  <c r="I130"/>
  <c r="E131" i="29"/>
  <c r="B131" i="30"/>
  <c r="C131"/>
  <c r="D131"/>
  <c r="I131"/>
  <c r="E132" i="29"/>
  <c r="B132" i="30"/>
  <c r="C132"/>
  <c r="D132"/>
  <c r="I132"/>
  <c r="E133" i="29"/>
  <c r="B133" i="30"/>
  <c r="C133"/>
  <c r="D133"/>
  <c r="I133"/>
  <c r="E134" i="29"/>
  <c r="B134" i="30"/>
  <c r="C134"/>
  <c r="D134"/>
  <c r="I134"/>
  <c r="E135" i="29"/>
  <c r="B135" i="30"/>
  <c r="C135"/>
  <c r="D135"/>
  <c r="I135"/>
  <c r="E136" i="29"/>
  <c r="B136" i="30"/>
  <c r="C136"/>
  <c r="E137" i="29"/>
  <c r="B137" i="30"/>
  <c r="C137"/>
  <c r="D136"/>
  <c r="I136"/>
  <c r="D137"/>
  <c r="I137"/>
  <c r="E138" i="29"/>
  <c r="B138" i="30"/>
  <c r="C138"/>
  <c r="D138"/>
  <c r="I138"/>
  <c r="E139" i="29"/>
  <c r="B139" i="30"/>
  <c r="C139"/>
  <c r="D139"/>
  <c r="I139"/>
  <c r="E140" i="29"/>
  <c r="B140" i="30"/>
  <c r="C140"/>
  <c r="D140"/>
  <c r="I140"/>
  <c r="E141" i="29"/>
  <c r="B141" i="30"/>
  <c r="C141"/>
  <c r="D141"/>
  <c r="I141"/>
  <c r="E142" i="29"/>
  <c r="B142" i="30"/>
  <c r="C142"/>
  <c r="D142"/>
  <c r="I142"/>
  <c r="E143" i="29"/>
  <c r="B143" i="30"/>
  <c r="C143"/>
  <c r="D143"/>
  <c r="I143"/>
  <c r="E144" i="29"/>
  <c r="B144" i="30"/>
  <c r="C144"/>
  <c r="E145" i="29"/>
  <c r="B145" i="30"/>
  <c r="C145"/>
  <c r="D144"/>
  <c r="I144"/>
  <c r="D145"/>
  <c r="I145"/>
  <c r="E146" i="29"/>
  <c r="B146" i="30"/>
  <c r="C146"/>
  <c r="D146"/>
  <c r="I146"/>
  <c r="E147" i="29"/>
  <c r="B147" i="30"/>
  <c r="C147"/>
  <c r="E148" i="29"/>
  <c r="B148" i="30"/>
  <c r="C148"/>
  <c r="D147"/>
  <c r="I147"/>
  <c r="E149" i="29"/>
  <c r="B149" i="30"/>
  <c r="C149"/>
  <c r="D148"/>
  <c r="I148"/>
  <c r="D149"/>
  <c r="I149"/>
  <c r="E150" i="29"/>
  <c r="B150" i="30"/>
  <c r="C150"/>
  <c r="D150"/>
  <c r="I150"/>
  <c r="E151" i="29"/>
  <c r="B151" i="30"/>
  <c r="C151"/>
  <c r="E152" i="29"/>
  <c r="B152" i="30"/>
  <c r="C152"/>
  <c r="D151"/>
  <c r="I151"/>
  <c r="D152"/>
  <c r="I152"/>
  <c r="E153" i="29"/>
  <c r="B153" i="30"/>
  <c r="C153"/>
  <c r="D153"/>
  <c r="I153"/>
  <c r="E154" i="29"/>
  <c r="B154" i="30"/>
  <c r="C154"/>
  <c r="D154"/>
  <c r="I154"/>
  <c r="E155" i="29"/>
  <c r="B155" i="30"/>
  <c r="C155"/>
  <c r="D155"/>
  <c r="I155"/>
  <c r="E156" i="29"/>
  <c r="B156" i="30"/>
  <c r="C156"/>
  <c r="D156"/>
  <c r="I156"/>
  <c r="E157" i="29"/>
  <c r="B157" i="30"/>
  <c r="C157"/>
  <c r="D157"/>
  <c r="I157"/>
  <c r="E158" i="29"/>
  <c r="B158" i="30"/>
  <c r="C158"/>
  <c r="E159" i="29"/>
  <c r="B159" i="30"/>
  <c r="C159"/>
  <c r="D158"/>
  <c r="I158"/>
  <c r="E160" i="29"/>
  <c r="B160" i="30"/>
  <c r="C160"/>
  <c r="D159"/>
  <c r="I159"/>
  <c r="D160"/>
  <c r="I160"/>
  <c r="E161" i="29"/>
  <c r="B161" i="30"/>
  <c r="C161"/>
  <c r="D161"/>
  <c r="I161"/>
  <c r="E162" i="29"/>
  <c r="B162" i="30"/>
  <c r="C162"/>
  <c r="D162"/>
  <c r="I162"/>
  <c r="E163" i="29"/>
  <c r="B163" i="30"/>
  <c r="C163"/>
  <c r="D163"/>
  <c r="I163"/>
  <c r="E164" i="29"/>
  <c r="B164" i="30"/>
  <c r="C164"/>
  <c r="D164"/>
  <c r="I164"/>
  <c r="E165" i="29"/>
  <c r="B165" i="30"/>
  <c r="C165"/>
  <c r="D165"/>
  <c r="I165"/>
  <c r="E166" i="29"/>
  <c r="B166" i="30"/>
  <c r="C166"/>
  <c r="D166"/>
  <c r="I166"/>
  <c r="E167" i="29"/>
  <c r="B167" i="30"/>
  <c r="C167"/>
  <c r="D167"/>
  <c r="I167"/>
  <c r="E168" i="29"/>
  <c r="B168" i="30"/>
  <c r="C168"/>
  <c r="D168"/>
  <c r="I168"/>
  <c r="E169" i="29"/>
  <c r="B169" i="30"/>
  <c r="C169"/>
  <c r="D169"/>
  <c r="I169"/>
  <c r="E170" i="29"/>
  <c r="B170" i="30"/>
  <c r="C170"/>
  <c r="D170"/>
  <c r="I170"/>
  <c r="E171" i="29"/>
  <c r="B171" i="30"/>
  <c r="C171"/>
  <c r="D171"/>
  <c r="I171"/>
  <c r="E172" i="29"/>
  <c r="B172" i="30"/>
  <c r="C172"/>
  <c r="E173" i="29"/>
  <c r="B173" i="30"/>
  <c r="C173"/>
  <c r="D172"/>
  <c r="I172"/>
  <c r="D173"/>
  <c r="I173"/>
  <c r="E174" i="29"/>
  <c r="B174" i="30"/>
  <c r="C174"/>
  <c r="D174"/>
  <c r="I174"/>
  <c r="E175" i="29"/>
  <c r="B175" i="30"/>
  <c r="C175"/>
  <c r="E176" i="29"/>
  <c r="B176" i="30"/>
  <c r="C176"/>
  <c r="D175"/>
  <c r="I175"/>
  <c r="D176"/>
  <c r="I176"/>
  <c r="E177" i="29"/>
  <c r="B177" i="30"/>
  <c r="C177"/>
  <c r="D177"/>
  <c r="I177"/>
  <c r="E178" i="29"/>
  <c r="B178" i="30"/>
  <c r="C178"/>
  <c r="D178"/>
  <c r="I178"/>
  <c r="E179" i="29"/>
  <c r="B179" i="30"/>
  <c r="C179"/>
  <c r="D179"/>
  <c r="I179"/>
  <c r="E180" i="29"/>
  <c r="B180" i="30"/>
  <c r="C180"/>
  <c r="D180"/>
  <c r="I180"/>
  <c r="E181" i="29"/>
  <c r="B181" i="30"/>
  <c r="C181"/>
  <c r="D181"/>
  <c r="I181"/>
  <c r="E182" i="29"/>
  <c r="B182" i="30"/>
  <c r="C182"/>
  <c r="D182"/>
  <c r="I182"/>
  <c r="E183" i="29"/>
  <c r="B183" i="30"/>
  <c r="C183"/>
  <c r="D183"/>
  <c r="I183"/>
  <c r="E184" i="29"/>
  <c r="B184" i="30"/>
  <c r="C184"/>
  <c r="D184"/>
  <c r="I184"/>
  <c r="E185" i="29"/>
  <c r="B185" i="30"/>
  <c r="C185"/>
  <c r="E186" i="29"/>
  <c r="B186" i="30"/>
  <c r="C186"/>
  <c r="D185"/>
  <c r="I185"/>
  <c r="D186"/>
  <c r="I186"/>
  <c r="E187" i="29"/>
  <c r="B187" i="30"/>
  <c r="C187"/>
  <c r="D187"/>
  <c r="I187"/>
  <c r="E188" i="29"/>
  <c r="B188" i="30"/>
  <c r="C188"/>
  <c r="D188"/>
  <c r="I188"/>
  <c r="E189" i="29"/>
  <c r="B189" i="30"/>
  <c r="C189"/>
  <c r="E190" i="29"/>
  <c r="B190" i="30"/>
  <c r="C190"/>
  <c r="D189"/>
  <c r="I189"/>
  <c r="D190"/>
  <c r="I190"/>
  <c r="E191" i="29"/>
  <c r="B191" i="30"/>
  <c r="C191"/>
  <c r="D191"/>
  <c r="I191"/>
  <c r="E192" i="29"/>
  <c r="B192" i="30"/>
  <c r="C192"/>
  <c r="D192"/>
  <c r="I192"/>
  <c r="E193" i="29"/>
  <c r="B193" i="30"/>
  <c r="C193"/>
  <c r="D193"/>
  <c r="I193"/>
  <c r="E194" i="29"/>
  <c r="B194" i="30"/>
  <c r="C194"/>
  <c r="D194"/>
  <c r="I194"/>
  <c r="E195" i="29"/>
  <c r="B195" i="30"/>
  <c r="C195"/>
  <c r="D195"/>
  <c r="I195"/>
  <c r="E196" i="29"/>
  <c r="B196" i="30"/>
  <c r="C196"/>
  <c r="D196"/>
  <c r="I196"/>
  <c r="E197" i="29"/>
  <c r="B197" i="30"/>
  <c r="C197"/>
  <c r="D197"/>
  <c r="I197"/>
  <c r="E198" i="29"/>
  <c r="B198" i="30"/>
  <c r="C198"/>
  <c r="D198"/>
  <c r="I198"/>
  <c r="E199" i="29"/>
  <c r="B199" i="30"/>
  <c r="C199"/>
  <c r="D199"/>
  <c r="I199"/>
  <c r="E200" i="29"/>
  <c r="B200" i="30"/>
  <c r="C200"/>
  <c r="D200"/>
  <c r="I200"/>
  <c r="E201" i="29"/>
  <c r="B201" i="30"/>
  <c r="C201"/>
  <c r="D201"/>
  <c r="I201"/>
  <c r="E202" i="29"/>
  <c r="B202" i="30"/>
  <c r="C202"/>
  <c r="D202"/>
  <c r="I202"/>
  <c r="E203" i="29"/>
  <c r="B203" i="30"/>
  <c r="C203"/>
  <c r="D203"/>
  <c r="I203"/>
  <c r="E204" i="29"/>
  <c r="B204" i="30"/>
  <c r="C204"/>
  <c r="D204"/>
  <c r="I204"/>
  <c r="E205" i="29"/>
  <c r="B205" i="30"/>
  <c r="C205"/>
  <c r="E206" i="29"/>
  <c r="B206" i="30"/>
  <c r="C206"/>
  <c r="D205"/>
  <c r="I205"/>
  <c r="D206"/>
  <c r="I206"/>
  <c r="E207" i="29"/>
  <c r="B207" i="30"/>
  <c r="C207"/>
  <c r="D207"/>
  <c r="I207"/>
  <c r="E208" i="29"/>
  <c r="B208" i="30"/>
  <c r="C208"/>
  <c r="D208"/>
  <c r="I208"/>
  <c r="E209" i="29"/>
  <c r="B209" i="30"/>
  <c r="C209"/>
  <c r="D209"/>
  <c r="I209"/>
  <c r="E210" i="29"/>
  <c r="B210" i="30"/>
  <c r="C210"/>
  <c r="E211" i="29"/>
  <c r="B211" i="30"/>
  <c r="C211"/>
  <c r="D210"/>
  <c r="I210"/>
  <c r="D211"/>
  <c r="I211"/>
  <c r="E212" i="29"/>
  <c r="B212" i="30"/>
  <c r="C212"/>
  <c r="D212"/>
  <c r="I212"/>
  <c r="E213" i="29"/>
  <c r="B213" i="30"/>
  <c r="C213"/>
  <c r="D213"/>
  <c r="I213"/>
  <c r="E214" i="29"/>
  <c r="B214" i="30"/>
  <c r="C214"/>
  <c r="D214"/>
  <c r="I214"/>
  <c r="E215" i="29"/>
  <c r="B215" i="30"/>
  <c r="C215"/>
  <c r="E216" i="29"/>
  <c r="B216" i="30"/>
  <c r="C216"/>
  <c r="D215"/>
  <c r="I215"/>
  <c r="D216"/>
  <c r="I216"/>
  <c r="E217" i="29"/>
  <c r="B217" i="30"/>
  <c r="C217"/>
  <c r="D217"/>
  <c r="I217"/>
  <c r="E218" i="29"/>
  <c r="B218" i="30"/>
  <c r="C218"/>
  <c r="D218"/>
  <c r="I218"/>
  <c r="E219" i="29"/>
  <c r="B219" i="30"/>
  <c r="C219"/>
  <c r="D219"/>
  <c r="I219"/>
  <c r="E220" i="29"/>
  <c r="B220" i="30"/>
  <c r="C220"/>
  <c r="D220"/>
  <c r="I220"/>
  <c r="E221" i="29"/>
  <c r="B221" i="30"/>
  <c r="C221"/>
  <c r="E222" i="29"/>
  <c r="B222" i="30"/>
  <c r="C222"/>
  <c r="D221"/>
  <c r="I221"/>
  <c r="D222"/>
  <c r="I222"/>
  <c r="E223" i="29"/>
  <c r="B223" i="30"/>
  <c r="C223"/>
  <c r="D223"/>
  <c r="I223"/>
  <c r="E224" i="29"/>
  <c r="B224" i="30"/>
  <c r="C224"/>
  <c r="D224"/>
  <c r="I224"/>
  <c r="E225" i="29"/>
  <c r="B225" i="30"/>
  <c r="C225"/>
  <c r="D225"/>
  <c r="I225"/>
  <c r="E226" i="29"/>
  <c r="B226" i="30"/>
  <c r="C226"/>
  <c r="D226"/>
  <c r="I226"/>
  <c r="E227" i="29"/>
  <c r="B227" i="30"/>
  <c r="C227"/>
  <c r="D227"/>
  <c r="I227"/>
  <c r="E228" i="29"/>
  <c r="B228" i="30"/>
  <c r="C228"/>
  <c r="D228"/>
  <c r="I228"/>
  <c r="E229" i="29"/>
  <c r="B229" i="30"/>
  <c r="C229"/>
  <c r="D229"/>
  <c r="I229"/>
  <c r="E230" i="29"/>
  <c r="B230" i="30"/>
  <c r="C230"/>
  <c r="D230"/>
  <c r="I230"/>
  <c r="E231" i="29"/>
  <c r="B231" i="30"/>
  <c r="C231"/>
  <c r="D231"/>
  <c r="I231"/>
  <c r="E232" i="29"/>
  <c r="B232" i="30"/>
  <c r="C232"/>
  <c r="D232"/>
  <c r="I232"/>
  <c r="E233" i="29"/>
  <c r="B233" i="30"/>
  <c r="C233"/>
  <c r="D233"/>
  <c r="I233"/>
  <c r="E234" i="29"/>
  <c r="B234" i="30"/>
  <c r="C234"/>
  <c r="D234"/>
  <c r="I234"/>
  <c r="E235" i="29"/>
  <c r="B235" i="30"/>
  <c r="C235"/>
  <c r="E236" i="29"/>
  <c r="B236" i="30"/>
  <c r="C236"/>
  <c r="D235"/>
  <c r="I235"/>
  <c r="D236"/>
  <c r="I236"/>
  <c r="E237" i="29"/>
  <c r="B237" i="30"/>
  <c r="C237"/>
  <c r="D237"/>
  <c r="I237"/>
  <c r="E238" i="29"/>
  <c r="B238" i="30"/>
  <c r="C238"/>
  <c r="D238"/>
  <c r="I238"/>
  <c r="E239" i="29"/>
  <c r="B239" i="30"/>
  <c r="C239"/>
  <c r="D239"/>
  <c r="I239"/>
  <c r="E240" i="29"/>
  <c r="B240" i="30"/>
  <c r="C240"/>
  <c r="D240"/>
  <c r="I240"/>
  <c r="E241" i="29"/>
  <c r="B241" i="30"/>
  <c r="C241"/>
  <c r="D241"/>
  <c r="I241"/>
  <c r="E242" i="29"/>
  <c r="B242" i="30"/>
  <c r="C242"/>
  <c r="E243" i="29"/>
  <c r="B243" i="30"/>
  <c r="C243"/>
  <c r="D242"/>
  <c r="I242"/>
  <c r="D243"/>
  <c r="I243"/>
  <c r="E244" i="29"/>
  <c r="B244" i="30"/>
  <c r="C244"/>
  <c r="D244"/>
  <c r="I244"/>
  <c r="E245" i="29"/>
  <c r="B245" i="30"/>
  <c r="C245"/>
  <c r="E246" i="29"/>
  <c r="B246" i="30"/>
  <c r="C246"/>
  <c r="D245"/>
  <c r="I245"/>
  <c r="D246"/>
  <c r="I246"/>
  <c r="E247" i="29"/>
  <c r="B247" i="30"/>
  <c r="C247"/>
  <c r="D247"/>
  <c r="I247"/>
  <c r="E248" i="29"/>
  <c r="B248" i="30"/>
  <c r="C248"/>
  <c r="D248"/>
  <c r="I248"/>
  <c r="E250" i="29"/>
  <c r="B250" i="30"/>
  <c r="C250"/>
  <c r="E251" i="29"/>
  <c r="B251" i="30"/>
  <c r="C251"/>
  <c r="D250"/>
  <c r="I250"/>
  <c r="D251"/>
  <c r="I251"/>
  <c r="E252" i="29"/>
  <c r="B252" i="30"/>
  <c r="C252"/>
  <c r="D252"/>
  <c r="I252"/>
  <c r="E253" i="29"/>
  <c r="B253" i="30"/>
  <c r="C253"/>
  <c r="E254" i="29"/>
  <c r="B254" i="30"/>
  <c r="C254"/>
  <c r="D253"/>
  <c r="I253"/>
  <c r="D254"/>
  <c r="I254"/>
  <c r="E255" i="29"/>
  <c r="B255" i="30"/>
  <c r="C255"/>
  <c r="E256" i="29"/>
  <c r="B256" i="30"/>
  <c r="C256"/>
  <c r="D255"/>
  <c r="I255"/>
  <c r="D256"/>
  <c r="I256"/>
  <c r="E257" i="29"/>
  <c r="B257" i="30"/>
  <c r="C257"/>
  <c r="D257"/>
  <c r="I257"/>
  <c r="E258" i="29"/>
  <c r="B258" i="30"/>
  <c r="C258"/>
  <c r="D258"/>
  <c r="I258"/>
  <c r="E259" i="29"/>
  <c r="B259" i="30"/>
  <c r="C259"/>
  <c r="D259"/>
  <c r="I259"/>
  <c r="E260" i="29"/>
  <c r="B260" i="30"/>
  <c r="C260"/>
  <c r="D260"/>
  <c r="I260"/>
  <c r="E261" i="29"/>
  <c r="B261" i="30"/>
  <c r="C261"/>
  <c r="D261"/>
  <c r="I261"/>
  <c r="E262" i="29"/>
  <c r="B262" i="30"/>
  <c r="C262"/>
  <c r="D262"/>
  <c r="I262"/>
  <c r="E263" i="29"/>
  <c r="B263" i="30"/>
  <c r="C263"/>
  <c r="D263"/>
  <c r="I263"/>
  <c r="E264" i="29"/>
  <c r="B264" i="30"/>
  <c r="C264"/>
  <c r="E265" i="29"/>
  <c r="B265" i="30"/>
  <c r="C265"/>
  <c r="D264"/>
  <c r="I264"/>
  <c r="D265"/>
  <c r="I265"/>
  <c r="E266" i="29"/>
  <c r="B266" i="30"/>
  <c r="C266"/>
  <c r="D266"/>
  <c r="I266"/>
  <c r="E267" i="29"/>
  <c r="B267" i="30"/>
  <c r="C267"/>
  <c r="D267"/>
  <c r="I267"/>
  <c r="E268" i="29"/>
  <c r="B268" i="30"/>
  <c r="C268"/>
  <c r="D268"/>
  <c r="I268"/>
  <c r="E269" i="29"/>
  <c r="B269" i="30"/>
  <c r="C269"/>
  <c r="D269"/>
  <c r="I269"/>
  <c r="E270" i="29"/>
  <c r="B270" i="30"/>
  <c r="C270"/>
  <c r="D270"/>
  <c r="I270"/>
  <c r="E271" i="29"/>
  <c r="B271" i="30"/>
  <c r="C271"/>
  <c r="D271"/>
  <c r="I271"/>
  <c r="E272" i="29"/>
  <c r="B272" i="30"/>
  <c r="C272"/>
  <c r="E273" i="29"/>
  <c r="B273" i="30"/>
  <c r="C273"/>
  <c r="D272"/>
  <c r="I272"/>
  <c r="D273"/>
  <c r="I273"/>
  <c r="E274" i="29"/>
  <c r="B274" i="30"/>
  <c r="C274"/>
  <c r="D274"/>
  <c r="I274"/>
  <c r="E275" i="29"/>
  <c r="B275" i="30"/>
  <c r="C275"/>
  <c r="D275"/>
  <c r="I275"/>
  <c r="E276" i="29"/>
  <c r="B276" i="30"/>
  <c r="C276"/>
  <c r="D276"/>
  <c r="I276"/>
  <c r="E277" i="29"/>
  <c r="B277" i="30"/>
  <c r="C277"/>
  <c r="D277"/>
  <c r="I277"/>
  <c r="E278" i="29"/>
  <c r="B278" i="30"/>
  <c r="C278"/>
  <c r="D278"/>
  <c r="I278"/>
  <c r="E279" i="29"/>
  <c r="B279" i="30"/>
  <c r="C279"/>
  <c r="D279"/>
  <c r="I279"/>
  <c r="E280" i="29"/>
  <c r="B280" i="30"/>
  <c r="C280"/>
  <c r="D280"/>
  <c r="I280"/>
  <c r="E281" i="29"/>
  <c r="B281" i="30"/>
  <c r="C281"/>
  <c r="D281"/>
  <c r="I281"/>
  <c r="E282" i="29"/>
  <c r="B282" i="30"/>
  <c r="C282"/>
  <c r="D282"/>
  <c r="I282"/>
  <c r="E283" i="29"/>
  <c r="B283" i="30"/>
  <c r="C283"/>
  <c r="D283"/>
  <c r="I283"/>
  <c r="E284" i="29"/>
  <c r="B284" i="30"/>
  <c r="C284"/>
  <c r="D284"/>
  <c r="I284"/>
  <c r="E285" i="29"/>
  <c r="B285" i="30"/>
  <c r="C285"/>
  <c r="E286" i="29"/>
  <c r="B286" i="30"/>
  <c r="C286"/>
  <c r="D285"/>
  <c r="I285"/>
  <c r="D286"/>
  <c r="I286"/>
  <c r="E287" i="29"/>
  <c r="B287" i="30"/>
  <c r="C287"/>
  <c r="D287"/>
  <c r="I287"/>
  <c r="E288" i="29"/>
  <c r="B288" i="30"/>
  <c r="C288"/>
  <c r="D288"/>
  <c r="I288"/>
  <c r="E289" i="29"/>
  <c r="B289" i="30"/>
  <c r="C289"/>
  <c r="D289"/>
  <c r="I289"/>
  <c r="E290" i="29"/>
  <c r="B290" i="30"/>
  <c r="C290"/>
  <c r="D290"/>
  <c r="I290"/>
  <c r="E291" i="29"/>
  <c r="B291" i="30"/>
  <c r="C291"/>
  <c r="D291"/>
  <c r="I291"/>
  <c r="E292" i="29"/>
  <c r="B292" i="30"/>
  <c r="C292"/>
  <c r="D292"/>
  <c r="I292"/>
  <c r="E293" i="29"/>
  <c r="B293" i="30"/>
  <c r="C293"/>
  <c r="D293"/>
  <c r="I293"/>
  <c r="E294" i="29"/>
  <c r="B294" i="30"/>
  <c r="C294"/>
  <c r="D294"/>
  <c r="I294"/>
  <c r="E295" i="29"/>
  <c r="B295" i="30"/>
  <c r="C295"/>
  <c r="D295"/>
  <c r="I295"/>
  <c r="E296" i="29"/>
  <c r="B296" i="30"/>
  <c r="C296"/>
  <c r="D296"/>
  <c r="I296"/>
  <c r="E297" i="29"/>
  <c r="B297" i="30"/>
  <c r="C297"/>
  <c r="D297"/>
  <c r="I297"/>
  <c r="E298" i="29"/>
  <c r="B298" i="30"/>
  <c r="C298"/>
  <c r="E299" i="29"/>
  <c r="B299" i="30"/>
  <c r="C299"/>
  <c r="D298"/>
  <c r="I298"/>
  <c r="D299"/>
  <c r="I299"/>
  <c r="E300" i="29"/>
  <c r="B300" i="30"/>
  <c r="C300"/>
  <c r="D300"/>
  <c r="I300"/>
  <c r="E301" i="29"/>
  <c r="B301" i="30"/>
  <c r="C301"/>
  <c r="D301"/>
  <c r="I301"/>
  <c r="E302" i="29"/>
  <c r="B302" i="30"/>
  <c r="C302"/>
  <c r="D302"/>
  <c r="I302"/>
  <c r="E303" i="29"/>
  <c r="B303" i="30"/>
  <c r="C303"/>
  <c r="E304" i="29"/>
  <c r="B304" i="30"/>
  <c r="C304"/>
  <c r="D303"/>
  <c r="I303"/>
  <c r="D304"/>
  <c r="I304"/>
  <c r="E305" i="29"/>
  <c r="B305" i="30"/>
  <c r="C305"/>
  <c r="D305"/>
  <c r="I305"/>
  <c r="E306" i="29"/>
  <c r="B306" i="30"/>
  <c r="C306"/>
  <c r="D306"/>
  <c r="I306"/>
  <c r="E307" i="29"/>
  <c r="B307" i="30"/>
  <c r="C307"/>
  <c r="D307"/>
  <c r="I307"/>
  <c r="E308" i="29"/>
  <c r="B308" i="30"/>
  <c r="C308"/>
  <c r="E309" i="29"/>
  <c r="B309" i="30"/>
  <c r="C309"/>
  <c r="D308"/>
  <c r="I308"/>
  <c r="E310" i="29"/>
  <c r="B310" i="30"/>
  <c r="C310"/>
  <c r="D309"/>
  <c r="I309"/>
  <c r="D310"/>
  <c r="I310"/>
  <c r="E311" i="29"/>
  <c r="B311" i="30"/>
  <c r="C311"/>
  <c r="D311"/>
  <c r="I311"/>
  <c r="E312" i="29"/>
  <c r="B312" i="30"/>
  <c r="C312"/>
  <c r="E313" i="29"/>
  <c r="B313" i="30"/>
  <c r="C313"/>
  <c r="D312"/>
  <c r="I312"/>
  <c r="D313"/>
  <c r="I313"/>
  <c r="E314" i="29"/>
  <c r="B314" i="30"/>
  <c r="C314"/>
  <c r="D314"/>
  <c r="I314"/>
  <c r="E315" i="29"/>
  <c r="B315" i="30"/>
  <c r="C315"/>
  <c r="D315"/>
  <c r="I315"/>
  <c r="E316" i="29"/>
  <c r="B316" i="30"/>
  <c r="C316"/>
  <c r="E317" i="29"/>
  <c r="B317" i="30"/>
  <c r="C317"/>
  <c r="D316"/>
  <c r="I316"/>
  <c r="D317"/>
  <c r="I317"/>
  <c r="E318" i="29"/>
  <c r="B318" i="30"/>
  <c r="C318"/>
  <c r="D318"/>
  <c r="I318"/>
  <c r="E319" i="29"/>
  <c r="B319" i="30"/>
  <c r="C319"/>
  <c r="D319"/>
  <c r="I319"/>
  <c r="E320" i="29"/>
  <c r="B320" i="30"/>
  <c r="C320"/>
  <c r="D320"/>
  <c r="I320"/>
  <c r="E321" i="29"/>
  <c r="B321" i="30"/>
  <c r="C321"/>
  <c r="D321"/>
  <c r="I321"/>
  <c r="E322" i="29"/>
  <c r="B322" i="30"/>
  <c r="C322"/>
  <c r="D322"/>
  <c r="I322"/>
  <c r="E323" i="29"/>
  <c r="B323" i="30"/>
  <c r="C323"/>
  <c r="D323"/>
  <c r="I323"/>
  <c r="E324" i="29"/>
  <c r="B324" i="30"/>
  <c r="C324"/>
  <c r="D324"/>
  <c r="I324"/>
  <c r="E325" i="29"/>
  <c r="B325" i="30"/>
  <c r="C325"/>
  <c r="D325"/>
  <c r="I325"/>
  <c r="E326" i="29"/>
  <c r="B326" i="30"/>
  <c r="C326"/>
  <c r="D326"/>
  <c r="I326"/>
  <c r="E327" i="29"/>
  <c r="B327" i="30"/>
  <c r="C327"/>
  <c r="D327"/>
  <c r="I327"/>
  <c r="E328" i="29"/>
  <c r="B328" i="30"/>
  <c r="C328"/>
  <c r="D328"/>
  <c r="I328"/>
  <c r="E329" i="29"/>
  <c r="B329" i="30"/>
  <c r="C329"/>
  <c r="D329"/>
  <c r="I329"/>
  <c r="E330" i="29"/>
  <c r="B330" i="30"/>
  <c r="C330"/>
  <c r="D330"/>
  <c r="I330"/>
  <c r="E331" i="29"/>
  <c r="B331" i="30"/>
  <c r="C331"/>
  <c r="D331"/>
  <c r="I331"/>
  <c r="E332" i="29"/>
  <c r="B332" i="30"/>
  <c r="C332"/>
  <c r="D332"/>
  <c r="I332"/>
  <c r="E333" i="29"/>
  <c r="B333" i="30"/>
  <c r="C333"/>
  <c r="E334" i="29"/>
  <c r="B334" i="30"/>
  <c r="C334"/>
  <c r="D333"/>
  <c r="I333"/>
  <c r="D334"/>
  <c r="I334"/>
  <c r="E335" i="29"/>
  <c r="B335" i="30"/>
  <c r="C335"/>
  <c r="D335"/>
  <c r="I335"/>
  <c r="E336" i="29"/>
  <c r="B336" i="30"/>
  <c r="C336"/>
  <c r="D336"/>
  <c r="I336"/>
  <c r="E337" i="29"/>
  <c r="B337" i="30"/>
  <c r="C337"/>
  <c r="D337"/>
  <c r="I337"/>
  <c r="E338" i="29"/>
  <c r="B338" i="30"/>
  <c r="C338"/>
  <c r="E339" i="29"/>
  <c r="B339" i="30"/>
  <c r="C339"/>
  <c r="D338"/>
  <c r="I338"/>
  <c r="E340" i="29"/>
  <c r="B340" i="30"/>
  <c r="C340"/>
  <c r="D339"/>
  <c r="I339"/>
  <c r="D340"/>
  <c r="I340"/>
  <c r="E341" i="29"/>
  <c r="B341" i="30"/>
  <c r="C341"/>
  <c r="D341"/>
  <c r="I341"/>
  <c r="E342" i="29"/>
  <c r="B342" i="30"/>
  <c r="C342"/>
  <c r="D342"/>
  <c r="I342"/>
  <c r="E343" i="29"/>
  <c r="B343" i="30"/>
  <c r="C343"/>
  <c r="E344" i="29"/>
  <c r="B344" i="30"/>
  <c r="C344"/>
  <c r="D343"/>
  <c r="I343"/>
  <c r="D344"/>
  <c r="I344"/>
  <c r="E345" i="29"/>
  <c r="B345" i="30"/>
  <c r="C345"/>
  <c r="D345"/>
  <c r="I345"/>
  <c r="E346" i="29"/>
  <c r="B346" i="30"/>
  <c r="C346"/>
  <c r="D346"/>
  <c r="I346"/>
  <c r="E347" i="29"/>
  <c r="B347" i="30"/>
  <c r="C347"/>
  <c r="D347"/>
  <c r="I347"/>
  <c r="E348" i="29"/>
  <c r="B348" i="30"/>
  <c r="C348"/>
  <c r="D348"/>
  <c r="I348"/>
  <c r="E349" i="29"/>
  <c r="B349" i="30"/>
  <c r="C349"/>
  <c r="D349"/>
  <c r="I349"/>
  <c r="E350" i="29"/>
  <c r="B350" i="30"/>
  <c r="C350"/>
  <c r="D350"/>
  <c r="I350"/>
  <c r="E351" i="29"/>
  <c r="B351" i="30"/>
  <c r="C351"/>
  <c r="D351"/>
  <c r="I351"/>
  <c r="E352" i="29"/>
  <c r="B352" i="30"/>
  <c r="C352"/>
  <c r="D352"/>
  <c r="I352"/>
  <c r="E353" i="29"/>
  <c r="B353" i="30"/>
  <c r="C353"/>
  <c r="D353"/>
  <c r="I353"/>
  <c r="E354" i="29"/>
  <c r="B354" i="30"/>
  <c r="C354"/>
  <c r="D354"/>
  <c r="I354"/>
  <c r="E355" i="29"/>
  <c r="B355" i="30"/>
  <c r="C355"/>
  <c r="E356" i="29"/>
  <c r="B356" i="30"/>
  <c r="C356"/>
  <c r="D355"/>
  <c r="I355"/>
  <c r="D356"/>
  <c r="I356"/>
  <c r="E357" i="29"/>
  <c r="B357" i="30"/>
  <c r="C357"/>
  <c r="D357"/>
  <c r="I357"/>
  <c r="E358" i="29"/>
  <c r="B358" i="30"/>
  <c r="C358"/>
  <c r="D358"/>
  <c r="I358"/>
  <c r="E359" i="29"/>
  <c r="B359" i="30"/>
  <c r="C359"/>
  <c r="D359"/>
  <c r="I359"/>
  <c r="E360" i="29"/>
  <c r="B360" i="30"/>
  <c r="C360"/>
  <c r="D360"/>
  <c r="I360"/>
  <c r="E361" i="29"/>
  <c r="B361" i="30"/>
  <c r="C361"/>
  <c r="D361"/>
  <c r="I361"/>
  <c r="E362" i="29"/>
  <c r="B362" i="30"/>
  <c r="C362"/>
  <c r="D362"/>
  <c r="I362"/>
  <c r="E363" i="29"/>
  <c r="B363" i="30"/>
  <c r="C363"/>
  <c r="E364" i="29"/>
  <c r="B364" i="30"/>
  <c r="C364"/>
  <c r="D363"/>
  <c r="I363"/>
  <c r="D364"/>
  <c r="I364"/>
  <c r="E365" i="29"/>
  <c r="B365" i="30"/>
  <c r="C365"/>
  <c r="D365"/>
  <c r="I365"/>
  <c r="E366" i="29"/>
  <c r="B366" i="30"/>
  <c r="C366"/>
  <c r="D366"/>
  <c r="I366"/>
  <c r="E367" i="29"/>
  <c r="B367" i="30"/>
  <c r="C367"/>
  <c r="D367"/>
  <c r="I367"/>
  <c r="E368" i="29"/>
  <c r="B368" i="30"/>
  <c r="C368"/>
  <c r="D368"/>
  <c r="I368"/>
  <c r="E369" i="29"/>
  <c r="B369" i="30"/>
  <c r="C369"/>
  <c r="D369"/>
  <c r="I369"/>
  <c r="E370" i="29"/>
  <c r="B370" i="30"/>
  <c r="C370"/>
  <c r="D370"/>
  <c r="I370"/>
  <c r="E371" i="29"/>
  <c r="B371" i="30"/>
  <c r="C371"/>
  <c r="D371"/>
  <c r="I371"/>
  <c r="E372" i="29"/>
  <c r="B372" i="30"/>
  <c r="C372"/>
  <c r="D372"/>
  <c r="I372"/>
  <c r="E373" i="29"/>
  <c r="B373" i="30"/>
  <c r="C373"/>
  <c r="D373"/>
  <c r="I373"/>
  <c r="E374" i="29"/>
  <c r="B374" i="30"/>
  <c r="C374"/>
  <c r="D374"/>
  <c r="I374"/>
  <c r="E375" i="29"/>
  <c r="B375" i="30"/>
  <c r="C375"/>
  <c r="D375"/>
  <c r="I375"/>
  <c r="E376" i="29"/>
  <c r="B376" i="30"/>
  <c r="C376"/>
  <c r="D376"/>
  <c r="I376"/>
  <c r="E377" i="29"/>
  <c r="B377" i="30"/>
  <c r="C377"/>
  <c r="D377"/>
  <c r="I377"/>
  <c r="E378" i="29"/>
  <c r="B378" i="30"/>
  <c r="C378"/>
  <c r="D378"/>
  <c r="I378"/>
  <c r="E379" i="29"/>
  <c r="B379" i="30"/>
  <c r="C379"/>
  <c r="D379"/>
  <c r="I379"/>
  <c r="E380" i="29"/>
  <c r="B380" i="30"/>
  <c r="C380"/>
  <c r="D380"/>
  <c r="I380"/>
  <c r="E381" i="29"/>
  <c r="B381" i="30"/>
  <c r="C381"/>
  <c r="D381"/>
  <c r="I381"/>
  <c r="E382" i="29"/>
  <c r="B382" i="30"/>
  <c r="C382"/>
  <c r="D382"/>
  <c r="I382"/>
  <c r="E383" i="29"/>
  <c r="B383" i="30"/>
  <c r="C383"/>
  <c r="D383"/>
  <c r="I383"/>
  <c r="E384" i="29"/>
  <c r="B384" i="30"/>
  <c r="C384"/>
  <c r="E385" i="29"/>
  <c r="B385" i="30"/>
  <c r="C385"/>
  <c r="D384"/>
  <c r="I384"/>
  <c r="E386" i="29"/>
  <c r="B386" i="30"/>
  <c r="C386"/>
  <c r="D385"/>
  <c r="I385"/>
  <c r="D386"/>
  <c r="I386"/>
  <c r="E387" i="29"/>
  <c r="B387" i="30"/>
  <c r="C387"/>
  <c r="D387"/>
  <c r="I387"/>
  <c r="E388" i="29"/>
  <c r="B388" i="30"/>
  <c r="C388"/>
  <c r="D388"/>
  <c r="I388"/>
  <c r="E389" i="29"/>
  <c r="B389" i="30"/>
  <c r="C389"/>
  <c r="D389"/>
  <c r="I389"/>
  <c r="E390" i="29"/>
  <c r="B390" i="30"/>
  <c r="C390"/>
  <c r="D390"/>
  <c r="I390"/>
  <c r="E391" i="29"/>
  <c r="B391" i="30"/>
  <c r="C391"/>
  <c r="E392" i="29"/>
  <c r="B392" i="30"/>
  <c r="C392"/>
  <c r="D391"/>
  <c r="I391"/>
  <c r="D392"/>
  <c r="I392"/>
  <c r="E393" i="29"/>
  <c r="B393" i="30"/>
  <c r="C393"/>
  <c r="D393"/>
  <c r="I393"/>
  <c r="E394" i="29"/>
  <c r="B394" i="30"/>
  <c r="C394"/>
  <c r="D394"/>
  <c r="I394"/>
  <c r="E395" i="29"/>
  <c r="B395" i="30"/>
  <c r="C395"/>
  <c r="D395"/>
  <c r="I395"/>
  <c r="E396" i="29"/>
  <c r="B396" i="30"/>
  <c r="C396"/>
  <c r="E397" i="29"/>
  <c r="B397" i="30"/>
  <c r="C397"/>
  <c r="D396"/>
  <c r="I396"/>
  <c r="D397"/>
  <c r="I397"/>
  <c r="E398" i="29"/>
  <c r="B398" i="30"/>
  <c r="C398"/>
  <c r="D398"/>
  <c r="I398"/>
  <c r="E399" i="29"/>
  <c r="B399" i="30"/>
  <c r="C399"/>
  <c r="D399"/>
  <c r="I399"/>
  <c r="E400" i="29"/>
  <c r="B400" i="30"/>
  <c r="C400"/>
  <c r="D400"/>
  <c r="I400"/>
  <c r="E401" i="29"/>
  <c r="B401" i="30"/>
  <c r="C401"/>
  <c r="D401"/>
  <c r="I401"/>
  <c r="E402" i="29"/>
  <c r="B402" i="30"/>
  <c r="C402"/>
  <c r="D402"/>
  <c r="I402"/>
  <c r="E403" i="29"/>
  <c r="B403" i="30"/>
  <c r="C403"/>
  <c r="D403"/>
  <c r="I403"/>
  <c r="E404" i="29"/>
  <c r="B404" i="30"/>
  <c r="C404"/>
  <c r="D404"/>
  <c r="I404"/>
  <c r="E405" i="29"/>
  <c r="B405" i="30"/>
  <c r="C405"/>
  <c r="D405"/>
  <c r="I405"/>
  <c r="E406" i="29"/>
  <c r="B406" i="30"/>
  <c r="C406"/>
  <c r="E407" i="29"/>
  <c r="B407" i="30"/>
  <c r="C407"/>
  <c r="D406"/>
  <c r="I406"/>
  <c r="D407"/>
  <c r="I407"/>
  <c r="E408" i="29"/>
  <c r="B408" i="30"/>
  <c r="C408"/>
  <c r="D408"/>
  <c r="I408"/>
  <c r="E409" i="29"/>
  <c r="B409" i="30"/>
  <c r="C409"/>
  <c r="D409"/>
  <c r="I409"/>
  <c r="E410" i="29"/>
  <c r="B410" i="30"/>
  <c r="C410"/>
  <c r="D410"/>
  <c r="I410"/>
  <c r="E411" i="29"/>
  <c r="B411" i="30"/>
  <c r="C411"/>
  <c r="E412" i="29"/>
  <c r="B412" i="30"/>
  <c r="C412"/>
  <c r="D411"/>
  <c r="I411"/>
  <c r="E413" i="29"/>
  <c r="B413" i="30"/>
  <c r="C413"/>
  <c r="D412"/>
  <c r="I412"/>
  <c r="D413"/>
  <c r="I413"/>
  <c r="E414" i="29"/>
  <c r="B414" i="30"/>
  <c r="C414"/>
  <c r="D414"/>
  <c r="I414"/>
  <c r="E415" i="29"/>
  <c r="B415" i="30"/>
  <c r="C415"/>
  <c r="D415"/>
  <c r="I415"/>
  <c r="E416" i="29"/>
  <c r="B416" i="30"/>
  <c r="C416"/>
  <c r="D416"/>
  <c r="I416"/>
  <c r="E417" i="29"/>
  <c r="B417" i="30"/>
  <c r="C417"/>
  <c r="D417"/>
  <c r="I417"/>
  <c r="E418" i="29"/>
  <c r="B418" i="30"/>
  <c r="C418"/>
  <c r="D418"/>
  <c r="I418"/>
  <c r="E419" i="29"/>
  <c r="B419" i="30"/>
  <c r="C419"/>
  <c r="D419"/>
  <c r="I419"/>
  <c r="E420" i="29"/>
  <c r="B420" i="30"/>
  <c r="C420"/>
  <c r="D420"/>
  <c r="I420"/>
  <c r="E421" i="29"/>
  <c r="B421" i="30"/>
  <c r="C421"/>
  <c r="D421"/>
  <c r="I421"/>
  <c r="E422" i="29"/>
  <c r="B422" i="30"/>
  <c r="C422"/>
  <c r="D422"/>
  <c r="I422"/>
  <c r="E423" i="29"/>
  <c r="B423" i="30"/>
  <c r="C423"/>
  <c r="D423"/>
  <c r="I423"/>
  <c r="E424" i="29"/>
  <c r="B424" i="30"/>
  <c r="C424"/>
  <c r="D424"/>
  <c r="I424"/>
  <c r="E425" i="29"/>
  <c r="B425" i="30"/>
  <c r="C425"/>
  <c r="D425"/>
  <c r="I425"/>
  <c r="E426" i="29"/>
  <c r="B426" i="30"/>
  <c r="C426"/>
  <c r="D426"/>
  <c r="I426"/>
  <c r="E427" i="29"/>
  <c r="B427" i="30"/>
  <c r="C427"/>
  <c r="D427"/>
  <c r="I427"/>
  <c r="E428" i="29"/>
  <c r="B428" i="30"/>
  <c r="C428"/>
  <c r="E429" i="29"/>
  <c r="B429" i="30"/>
  <c r="C429"/>
  <c r="D428"/>
  <c r="I428"/>
  <c r="D429"/>
  <c r="I429"/>
  <c r="E430" i="29"/>
  <c r="B430" i="30"/>
  <c r="C430"/>
  <c r="D430"/>
  <c r="I430"/>
  <c r="E431" i="29"/>
  <c r="B431" i="30"/>
  <c r="C431"/>
  <c r="D431"/>
  <c r="I431"/>
  <c r="E432" i="29"/>
  <c r="B432" i="30"/>
  <c r="C432"/>
  <c r="E433" i="29"/>
  <c r="B433" i="30"/>
  <c r="C433"/>
  <c r="D432"/>
  <c r="I432"/>
  <c r="D433"/>
  <c r="I433"/>
  <c r="E434" i="29"/>
  <c r="B434" i="30"/>
  <c r="C434"/>
  <c r="D434"/>
  <c r="I434"/>
  <c r="E435" i="29"/>
  <c r="B435" i="30"/>
  <c r="C435"/>
  <c r="D435"/>
  <c r="I435"/>
  <c r="E436" i="29"/>
  <c r="B436" i="30"/>
  <c r="C436"/>
  <c r="D436"/>
  <c r="I436"/>
  <c r="E437" i="29"/>
  <c r="B437" i="30"/>
  <c r="C437"/>
  <c r="E438" i="29"/>
  <c r="B438" i="30"/>
  <c r="C438"/>
  <c r="D437"/>
  <c r="I437"/>
  <c r="E439" i="29"/>
  <c r="B439" i="30"/>
  <c r="C439"/>
  <c r="D438"/>
  <c r="I438"/>
  <c r="D439"/>
  <c r="I439"/>
  <c r="E440" i="29"/>
  <c r="B440" i="30"/>
  <c r="C440"/>
  <c r="E441" i="29"/>
  <c r="B441" i="30"/>
  <c r="C441"/>
  <c r="D440"/>
  <c r="I440"/>
  <c r="E442" i="29"/>
  <c r="B442" i="30"/>
  <c r="C442"/>
  <c r="D441"/>
  <c r="I441"/>
  <c r="D442"/>
  <c r="I442"/>
  <c r="E443" i="29"/>
  <c r="B443" i="30"/>
  <c r="C443"/>
  <c r="D443"/>
  <c r="I443"/>
  <c r="E444" i="29"/>
  <c r="B444" i="30"/>
  <c r="C444"/>
  <c r="D444"/>
  <c r="I444"/>
  <c r="E445" i="29"/>
  <c r="B445" i="30"/>
  <c r="C445"/>
  <c r="D445"/>
  <c r="I445"/>
  <c r="E446" i="29"/>
  <c r="B446" i="30"/>
  <c r="C446"/>
  <c r="D446"/>
  <c r="I446"/>
  <c r="E447" i="29"/>
  <c r="B447" i="30"/>
  <c r="C447"/>
  <c r="D447"/>
  <c r="I447"/>
  <c r="E448" i="29"/>
  <c r="B448" i="30"/>
  <c r="C448"/>
  <c r="D448"/>
  <c r="I448"/>
  <c r="E449" i="29"/>
  <c r="B449" i="30"/>
  <c r="C449"/>
  <c r="E450" i="29"/>
  <c r="B450" i="30"/>
  <c r="C450"/>
  <c r="D449"/>
  <c r="I449"/>
  <c r="D450"/>
  <c r="I450"/>
  <c r="E451" i="29"/>
  <c r="B451" i="30"/>
  <c r="C451"/>
  <c r="D451"/>
  <c r="I451"/>
  <c r="E452" i="29"/>
  <c r="B452" i="30"/>
  <c r="C452"/>
  <c r="D452"/>
  <c r="I452"/>
  <c r="E453" i="29"/>
  <c r="B453" i="30"/>
  <c r="C453"/>
  <c r="D453"/>
  <c r="I453"/>
  <c r="E454" i="29"/>
  <c r="B454" i="30"/>
  <c r="C454"/>
  <c r="D454"/>
  <c r="I454"/>
  <c r="E455" i="29"/>
  <c r="B455" i="30"/>
  <c r="C455"/>
  <c r="D455"/>
  <c r="I455"/>
  <c r="E456" i="29"/>
  <c r="B456" i="30"/>
  <c r="C456"/>
  <c r="D456"/>
  <c r="I456"/>
  <c r="E457" i="29"/>
  <c r="B457" i="30"/>
  <c r="C457"/>
  <c r="D457"/>
  <c r="I457"/>
  <c r="E458" i="29"/>
  <c r="B458" i="30"/>
  <c r="C458"/>
  <c r="D458"/>
  <c r="I458"/>
  <c r="E459" i="29"/>
  <c r="B459" i="30"/>
  <c r="C459"/>
  <c r="D459"/>
  <c r="I459"/>
  <c r="E460" i="29"/>
  <c r="B460" i="30"/>
  <c r="C460"/>
  <c r="D460"/>
  <c r="I460"/>
  <c r="E461" i="29"/>
  <c r="B461" i="30"/>
  <c r="C461"/>
  <c r="E462" i="29"/>
  <c r="B462" i="30"/>
  <c r="C462"/>
  <c r="D461"/>
  <c r="I461"/>
  <c r="D462"/>
  <c r="I462"/>
  <c r="E463" i="29"/>
  <c r="B463" i="30"/>
  <c r="C463"/>
  <c r="D463"/>
  <c r="I463"/>
  <c r="E464" i="29"/>
  <c r="B464" i="30"/>
  <c r="C464"/>
  <c r="D464"/>
  <c r="I464"/>
  <c r="E465" i="29"/>
  <c r="B465" i="30"/>
  <c r="C465"/>
  <c r="D465"/>
  <c r="I465"/>
  <c r="E466" i="29"/>
  <c r="B466" i="30"/>
  <c r="C466"/>
  <c r="E467" i="29"/>
  <c r="B467" i="30"/>
  <c r="C467"/>
  <c r="D466"/>
  <c r="I466"/>
  <c r="D467"/>
  <c r="I467"/>
  <c r="E468" i="29"/>
  <c r="B468" i="30"/>
  <c r="C468"/>
  <c r="E469" i="29"/>
  <c r="B469" i="30"/>
  <c r="C469"/>
  <c r="D468"/>
  <c r="I468"/>
  <c r="D469"/>
  <c r="I469"/>
  <c r="E470" i="29"/>
  <c r="B470" i="30"/>
  <c r="C470"/>
  <c r="D470"/>
  <c r="I470"/>
  <c r="E471" i="29"/>
  <c r="B471" i="30"/>
  <c r="C471"/>
  <c r="D471"/>
  <c r="I471"/>
  <c r="E472" i="29"/>
  <c r="B472" i="30"/>
  <c r="C472"/>
  <c r="D472"/>
  <c r="I472"/>
  <c r="E473" i="29"/>
  <c r="B473" i="30"/>
  <c r="C473"/>
  <c r="E474" i="29"/>
  <c r="B474" i="30"/>
  <c r="C474"/>
  <c r="D473"/>
  <c r="I473"/>
  <c r="D474"/>
  <c r="I474"/>
  <c r="E475" i="29"/>
  <c r="B475" i="30"/>
  <c r="C475"/>
  <c r="D475"/>
  <c r="I475"/>
  <c r="E476" i="29"/>
  <c r="B476" i="30"/>
  <c r="C476"/>
  <c r="D476"/>
  <c r="I476"/>
  <c r="E477" i="29"/>
  <c r="B477" i="30"/>
  <c r="C477"/>
  <c r="D477"/>
  <c r="I477"/>
  <c r="E478" i="29"/>
  <c r="B478" i="30"/>
  <c r="C478"/>
  <c r="E479" i="29"/>
  <c r="B479" i="30"/>
  <c r="C479"/>
  <c r="D478"/>
  <c r="I478"/>
  <c r="D479"/>
  <c r="I479"/>
  <c r="E480" i="29"/>
  <c r="B480" i="30"/>
  <c r="C480"/>
  <c r="D480"/>
  <c r="I480"/>
  <c r="E481" i="29"/>
  <c r="B481" i="30"/>
  <c r="C481"/>
  <c r="E482" i="29"/>
  <c r="B482" i="30"/>
  <c r="C482"/>
  <c r="D481"/>
  <c r="I481"/>
  <c r="D482"/>
  <c r="I482"/>
  <c r="E483" i="29"/>
  <c r="B483" i="30"/>
  <c r="C483"/>
  <c r="D483"/>
  <c r="I483"/>
  <c r="E484" i="29"/>
  <c r="B484" i="30"/>
  <c r="C484"/>
  <c r="D484"/>
  <c r="I484"/>
  <c r="E485" i="29"/>
  <c r="B485" i="30"/>
  <c r="C485"/>
  <c r="E486" i="29"/>
  <c r="B486" i="30"/>
  <c r="C486"/>
  <c r="D485"/>
  <c r="I485"/>
  <c r="D486"/>
  <c r="I486"/>
  <c r="E487" i="29"/>
  <c r="B487" i="30"/>
  <c r="C487"/>
  <c r="D487"/>
  <c r="I487"/>
  <c r="E488" i="29"/>
  <c r="B488" i="30"/>
  <c r="C488"/>
  <c r="D488"/>
  <c r="I488"/>
  <c r="E489" i="29"/>
  <c r="B489" i="30"/>
  <c r="C489"/>
  <c r="E490" i="29"/>
  <c r="B490" i="30"/>
  <c r="C490"/>
  <c r="D489"/>
  <c r="I489"/>
  <c r="D490"/>
  <c r="I490"/>
  <c r="E491" i="29"/>
  <c r="B491" i="30"/>
  <c r="C491"/>
  <c r="D491"/>
  <c r="I491"/>
  <c r="E492" i="29"/>
  <c r="B492" i="30"/>
  <c r="C492"/>
  <c r="D492"/>
  <c r="I492"/>
  <c r="E493" i="29"/>
  <c r="B493" i="30"/>
  <c r="C493"/>
  <c r="D493"/>
  <c r="I493"/>
  <c r="E494" i="29"/>
  <c r="B494" i="30"/>
  <c r="C494"/>
  <c r="E495" i="29"/>
  <c r="B495" i="30"/>
  <c r="C495"/>
  <c r="D494"/>
  <c r="I494"/>
  <c r="D495"/>
  <c r="I495"/>
  <c r="E496" i="29"/>
  <c r="B496" i="30"/>
  <c r="C496"/>
  <c r="D496"/>
  <c r="I496"/>
  <c r="E497" i="29"/>
  <c r="B497" i="30"/>
  <c r="C497"/>
  <c r="E498" i="29"/>
  <c r="B498" i="30"/>
  <c r="C498"/>
  <c r="D497"/>
  <c r="I497"/>
  <c r="D498"/>
  <c r="I498"/>
  <c r="E499" i="29"/>
  <c r="B499" i="30"/>
  <c r="C499"/>
  <c r="D499"/>
  <c r="I499"/>
  <c r="E500" i="29"/>
  <c r="B500" i="30"/>
  <c r="C500"/>
  <c r="D500"/>
  <c r="I500"/>
  <c r="E501" i="29"/>
  <c r="B501" i="30"/>
  <c r="C501"/>
  <c r="D501"/>
  <c r="I501"/>
  <c r="E502" i="29"/>
  <c r="B502" i="30"/>
  <c r="C502"/>
  <c r="D502"/>
  <c r="I502"/>
  <c r="E503" i="29"/>
  <c r="B503" i="30"/>
  <c r="C503"/>
  <c r="E504" i="29"/>
  <c r="B504" i="30"/>
  <c r="C504"/>
  <c r="D503"/>
  <c r="I503"/>
  <c r="D504"/>
  <c r="I504"/>
  <c r="E505" i="29"/>
  <c r="B505" i="30"/>
  <c r="C505"/>
  <c r="D505"/>
  <c r="I505"/>
  <c r="E506" i="29"/>
  <c r="B506" i="30"/>
  <c r="C506"/>
  <c r="D506"/>
  <c r="I506"/>
  <c r="E507" i="29"/>
  <c r="B507" i="30"/>
  <c r="C507"/>
  <c r="E508" i="29"/>
  <c r="B508" i="30"/>
  <c r="C508"/>
  <c r="D507"/>
  <c r="I507"/>
  <c r="D508"/>
  <c r="I508"/>
  <c r="E509" i="29"/>
  <c r="B509" i="30"/>
  <c r="C509"/>
  <c r="D509"/>
  <c r="I509"/>
  <c r="E510" i="29"/>
  <c r="B510" i="30"/>
  <c r="C510"/>
  <c r="D510"/>
  <c r="I510"/>
  <c r="E511" i="29"/>
  <c r="B511" i="30"/>
  <c r="C511"/>
  <c r="D511"/>
  <c r="I511"/>
  <c r="E512" i="29"/>
  <c r="B512" i="30"/>
  <c r="C512"/>
  <c r="E513" i="29"/>
  <c r="B513" i="30"/>
  <c r="C513"/>
  <c r="D512"/>
  <c r="I512"/>
  <c r="D513"/>
  <c r="I513"/>
  <c r="E514" i="29"/>
  <c r="B514" i="30"/>
  <c r="C514"/>
  <c r="D514"/>
  <c r="I514"/>
  <c r="E515" i="29"/>
  <c r="B515" i="30"/>
  <c r="C515"/>
  <c r="D515"/>
  <c r="I515"/>
  <c r="E516" i="29"/>
  <c r="B516" i="30"/>
  <c r="C516"/>
  <c r="E517" i="29"/>
  <c r="B517" i="30"/>
  <c r="C517"/>
  <c r="D516"/>
  <c r="I516"/>
  <c r="E518" i="29"/>
  <c r="B518" i="30"/>
  <c r="C518"/>
  <c r="D517"/>
  <c r="I517"/>
  <c r="D518"/>
  <c r="I518"/>
  <c r="E519" i="29"/>
  <c r="B519" i="30"/>
  <c r="C519"/>
  <c r="D519"/>
  <c r="I519"/>
  <c r="E520" i="29"/>
  <c r="B520" i="30"/>
  <c r="C520"/>
  <c r="E521" i="29"/>
  <c r="B521" i="30"/>
  <c r="C521"/>
  <c r="D520"/>
  <c r="I520"/>
  <c r="D521"/>
  <c r="I521"/>
  <c r="E522" i="29"/>
  <c r="B522" i="30"/>
  <c r="C522"/>
  <c r="D522"/>
  <c r="I522"/>
  <c r="E523" i="29"/>
  <c r="B523" i="30"/>
  <c r="C523"/>
  <c r="E524" i="29"/>
  <c r="B524" i="30"/>
  <c r="C524"/>
  <c r="D523"/>
  <c r="I523"/>
  <c r="D524"/>
  <c r="I524"/>
  <c r="E525" i="29"/>
  <c r="B525" i="30"/>
  <c r="C525"/>
  <c r="D525"/>
  <c r="I525"/>
  <c r="E526" i="29"/>
  <c r="B526" i="30"/>
  <c r="C526"/>
  <c r="E527" i="29"/>
  <c r="B527" i="30"/>
  <c r="C527"/>
  <c r="D526"/>
  <c r="I526"/>
  <c r="D527"/>
  <c r="I527"/>
  <c r="E528" i="29"/>
  <c r="B528" i="30"/>
  <c r="C528"/>
  <c r="D528"/>
  <c r="I528"/>
  <c r="E529" i="29"/>
  <c r="B529" i="30"/>
  <c r="C529"/>
  <c r="D529"/>
  <c r="I529"/>
  <c r="E530" i="29"/>
  <c r="B530" i="30"/>
  <c r="C530"/>
  <c r="D530"/>
  <c r="I530"/>
  <c r="E531" i="29"/>
  <c r="B531" i="30"/>
  <c r="C531"/>
  <c r="D531"/>
  <c r="I531"/>
  <c r="E532" i="29"/>
  <c r="B532" i="30"/>
  <c r="C532"/>
  <c r="D532"/>
  <c r="I532"/>
  <c r="E533" i="29"/>
  <c r="B533" i="30"/>
  <c r="C533"/>
  <c r="D533"/>
  <c r="I533"/>
  <c r="E534" i="29"/>
  <c r="B534" i="30"/>
  <c r="C534"/>
  <c r="D534"/>
  <c r="I534"/>
  <c r="E535" i="29"/>
  <c r="B535" i="30"/>
  <c r="C535"/>
  <c r="D535"/>
  <c r="I535"/>
  <c r="E536" i="29"/>
  <c r="B536" i="30"/>
  <c r="C536"/>
  <c r="D536"/>
  <c r="I536"/>
  <c r="E537" i="29"/>
  <c r="B537" i="30"/>
  <c r="C537"/>
  <c r="D537"/>
  <c r="I537"/>
  <c r="E538" i="29"/>
  <c r="B538" i="30"/>
  <c r="C538"/>
  <c r="E539" i="29"/>
  <c r="B539" i="30"/>
  <c r="C539"/>
  <c r="D538"/>
  <c r="I538"/>
  <c r="D539"/>
  <c r="I539"/>
  <c r="E540" i="29"/>
  <c r="B540" i="30"/>
  <c r="C540"/>
  <c r="D540"/>
  <c r="I540"/>
  <c r="E541" i="29"/>
  <c r="B541" i="30"/>
  <c r="C541"/>
  <c r="D541"/>
  <c r="I541"/>
  <c r="E542" i="29"/>
  <c r="B542" i="30"/>
  <c r="C542"/>
  <c r="D542"/>
  <c r="I542"/>
  <c r="E543" i="29"/>
  <c r="B543" i="30"/>
  <c r="C543"/>
  <c r="D543"/>
  <c r="I543"/>
  <c r="E544" i="29"/>
  <c r="B544" i="30"/>
  <c r="C544"/>
  <c r="E545" i="29"/>
  <c r="B545" i="30"/>
  <c r="C545"/>
  <c r="D544"/>
  <c r="I544"/>
  <c r="D545"/>
  <c r="I545"/>
  <c r="E546" i="29"/>
  <c r="B546" i="30"/>
  <c r="C546"/>
  <c r="D546"/>
  <c r="I546"/>
  <c r="E547" i="29"/>
  <c r="B547" i="30"/>
  <c r="C547"/>
  <c r="E548" i="29"/>
  <c r="B548" i="30"/>
  <c r="C548"/>
  <c r="D547"/>
  <c r="I547"/>
  <c r="D548"/>
  <c r="I548"/>
  <c r="E549" i="29"/>
  <c r="B549" i="30"/>
  <c r="C549"/>
  <c r="D549"/>
  <c r="I549"/>
  <c r="E550" i="29"/>
  <c r="B550" i="30"/>
  <c r="C550"/>
  <c r="E551" i="29"/>
  <c r="B551" i="30"/>
  <c r="C551"/>
  <c r="D550"/>
  <c r="I550"/>
  <c r="D551"/>
  <c r="I551"/>
  <c r="E552" i="29"/>
  <c r="B552" i="30"/>
  <c r="C552"/>
  <c r="D552"/>
  <c r="I552"/>
  <c r="E553" i="29"/>
  <c r="B553" i="30"/>
  <c r="C553"/>
  <c r="D553"/>
  <c r="I553"/>
  <c r="E554" i="29"/>
  <c r="B554" i="30"/>
  <c r="C554"/>
  <c r="D554"/>
  <c r="I554"/>
  <c r="E555" i="29"/>
  <c r="B555" i="30"/>
  <c r="C555"/>
  <c r="E556" i="29"/>
  <c r="B556" i="30"/>
  <c r="C556"/>
  <c r="D555"/>
  <c r="I555"/>
  <c r="D556"/>
  <c r="I556"/>
  <c r="E557" i="29"/>
  <c r="B557" i="30"/>
  <c r="C557"/>
  <c r="D557"/>
  <c r="I557"/>
  <c r="E558" i="29"/>
  <c r="B558" i="30"/>
  <c r="C558"/>
  <c r="D558"/>
  <c r="I558"/>
  <c r="E559" i="29"/>
  <c r="B559" i="30"/>
  <c r="C559"/>
  <c r="D559"/>
  <c r="I559"/>
  <c r="E560" i="29"/>
  <c r="B560" i="30"/>
  <c r="C560"/>
  <c r="D560"/>
  <c r="I560"/>
  <c r="E561" i="29"/>
  <c r="B561" i="30"/>
  <c r="C561"/>
  <c r="E562" i="29"/>
  <c r="B562" i="30"/>
  <c r="C562"/>
  <c r="D561"/>
  <c r="I561"/>
  <c r="D562"/>
  <c r="I562"/>
  <c r="E563" i="29"/>
  <c r="B563" i="30"/>
  <c r="C563"/>
  <c r="D563"/>
  <c r="I563"/>
  <c r="E564" i="29"/>
  <c r="B564" i="30"/>
  <c r="C564"/>
  <c r="E565" i="29"/>
  <c r="B565" i="30"/>
  <c r="C565"/>
  <c r="D564"/>
  <c r="I564"/>
  <c r="D565"/>
  <c r="I565"/>
  <c r="E566" i="29"/>
  <c r="B566" i="30"/>
  <c r="C566"/>
  <c r="D566"/>
  <c r="I566"/>
  <c r="E567" i="29"/>
  <c r="B567" i="30"/>
  <c r="C567"/>
  <c r="D567"/>
  <c r="I567"/>
  <c r="E568" i="29"/>
  <c r="B568" i="30"/>
  <c r="C568"/>
  <c r="E569" i="29"/>
  <c r="B569" i="30"/>
  <c r="C569"/>
  <c r="D568"/>
  <c r="I568"/>
  <c r="D569"/>
  <c r="I569"/>
  <c r="E570" i="29"/>
  <c r="B570" i="30"/>
  <c r="C570"/>
  <c r="D570"/>
  <c r="I570"/>
  <c r="E571" i="29"/>
  <c r="B571" i="30"/>
  <c r="C571"/>
  <c r="E572" i="29"/>
  <c r="B572" i="30"/>
  <c r="C572"/>
  <c r="D571"/>
  <c r="I571"/>
  <c r="D572"/>
  <c r="I572"/>
  <c r="E573" i="29"/>
  <c r="B573" i="30"/>
  <c r="C573"/>
  <c r="D573"/>
  <c r="I573"/>
  <c r="E574" i="29"/>
  <c r="B574" i="30"/>
  <c r="C574"/>
  <c r="D574"/>
  <c r="I574"/>
  <c r="E575" i="29"/>
  <c r="B575" i="30"/>
  <c r="C575"/>
  <c r="D575"/>
  <c r="I575"/>
  <c r="E576" i="29"/>
  <c r="B576" i="30"/>
  <c r="C576"/>
  <c r="E577" i="29"/>
  <c r="B577" i="30"/>
  <c r="C577"/>
  <c r="D576"/>
  <c r="I576"/>
  <c r="D577"/>
  <c r="I577"/>
  <c r="E578" i="29"/>
  <c r="B578" i="30"/>
  <c r="C578"/>
  <c r="D578"/>
  <c r="I578"/>
  <c r="E579" i="29"/>
  <c r="B579" i="30"/>
  <c r="C579"/>
  <c r="E580" i="29"/>
  <c r="B580" i="30"/>
  <c r="C580"/>
  <c r="D579"/>
  <c r="I579"/>
  <c r="D580"/>
  <c r="I580"/>
  <c r="E581" i="29"/>
  <c r="B581" i="30"/>
  <c r="C581"/>
  <c r="D581"/>
  <c r="I581"/>
  <c r="E582" i="29"/>
  <c r="B582" i="30"/>
  <c r="C582"/>
  <c r="D582"/>
  <c r="I582"/>
  <c r="E583" i="29"/>
  <c r="B583" i="30"/>
  <c r="C583"/>
  <c r="E584" i="29"/>
  <c r="B584" i="30"/>
  <c r="C584"/>
  <c r="D583"/>
  <c r="I583"/>
  <c r="D584"/>
  <c r="I584"/>
  <c r="E585" i="29"/>
  <c r="B585" i="30"/>
  <c r="C585"/>
  <c r="D585"/>
  <c r="I585"/>
  <c r="E586" i="29"/>
  <c r="B586" i="30"/>
  <c r="C586"/>
  <c r="D586"/>
  <c r="I586"/>
  <c r="E587" i="29"/>
  <c r="B587" i="30"/>
  <c r="C587"/>
  <c r="D587"/>
  <c r="I587"/>
  <c r="E588" i="29"/>
  <c r="B588" i="30"/>
  <c r="C588"/>
  <c r="E589" i="29"/>
  <c r="B589" i="30"/>
  <c r="C589"/>
  <c r="D588"/>
  <c r="I588"/>
  <c r="D589"/>
  <c r="I589"/>
  <c r="E590" i="29"/>
  <c r="B590" i="30"/>
  <c r="C590"/>
  <c r="D590"/>
  <c r="I590"/>
  <c r="E591" i="29"/>
  <c r="B591" i="30"/>
  <c r="C591"/>
  <c r="D591"/>
  <c r="I591"/>
  <c r="E592" i="29"/>
  <c r="B592" i="30"/>
  <c r="C592"/>
  <c r="D592"/>
  <c r="I592"/>
  <c r="E593" i="29"/>
  <c r="B593" i="30"/>
  <c r="C593"/>
  <c r="D593"/>
  <c r="I593"/>
  <c r="E594" i="29"/>
  <c r="B594" i="30"/>
  <c r="C594"/>
  <c r="E595" i="29"/>
  <c r="B595" i="30"/>
  <c r="C595"/>
  <c r="D594"/>
  <c r="I594"/>
  <c r="D595"/>
  <c r="I595"/>
  <c r="E596" i="29"/>
  <c r="B596" i="30"/>
  <c r="C596"/>
  <c r="D596"/>
  <c r="I596"/>
  <c r="E597" i="29"/>
  <c r="B597" i="30"/>
  <c r="C597"/>
  <c r="E598" i="29"/>
  <c r="B598" i="30"/>
  <c r="C598"/>
  <c r="D597"/>
  <c r="I597"/>
  <c r="D598"/>
  <c r="I598"/>
  <c r="E599" i="29"/>
  <c r="B599" i="30"/>
  <c r="C599"/>
  <c r="D599"/>
  <c r="I599"/>
  <c r="E600" i="29"/>
  <c r="B600" i="30"/>
  <c r="C600"/>
  <c r="D600"/>
  <c r="I600"/>
  <c r="E601" i="29"/>
  <c r="B601" i="30"/>
  <c r="C601"/>
  <c r="D601"/>
  <c r="I601"/>
  <c r="E602" i="29"/>
  <c r="B602" i="30"/>
  <c r="C602"/>
  <c r="D602"/>
  <c r="I602"/>
  <c r="E603" i="29"/>
  <c r="B603" i="30"/>
  <c r="C603"/>
  <c r="E604" i="29"/>
  <c r="B604" i="30"/>
  <c r="C604"/>
  <c r="D603"/>
  <c r="I603"/>
  <c r="D604"/>
  <c r="I604"/>
  <c r="E605" i="29"/>
  <c r="B605" i="30"/>
  <c r="C605"/>
  <c r="D605"/>
  <c r="I605"/>
  <c r="E606" i="29"/>
  <c r="B606" i="30"/>
  <c r="C606"/>
  <c r="D606"/>
  <c r="I606"/>
  <c r="E607" i="29"/>
  <c r="B607" i="30"/>
  <c r="C607"/>
  <c r="E608" i="29"/>
  <c r="B608" i="30"/>
  <c r="C608"/>
  <c r="D607"/>
  <c r="I607"/>
  <c r="D608"/>
  <c r="I608"/>
  <c r="E609" i="29"/>
  <c r="B609" i="30"/>
  <c r="C609"/>
  <c r="D609"/>
  <c r="I609"/>
  <c r="E610" i="29"/>
  <c r="B610" i="30"/>
  <c r="C610"/>
  <c r="E611" i="29"/>
  <c r="B611" i="30"/>
  <c r="C611"/>
  <c r="D610"/>
  <c r="I610"/>
  <c r="D611"/>
  <c r="I611"/>
  <c r="E612" i="29"/>
  <c r="B612" i="30"/>
  <c r="C612"/>
  <c r="D612"/>
  <c r="I612"/>
  <c r="E613" i="29"/>
  <c r="B613" i="30"/>
  <c r="C613"/>
  <c r="D613"/>
  <c r="I613"/>
  <c r="E614" i="29"/>
  <c r="B614" i="30"/>
  <c r="C614"/>
  <c r="D614"/>
  <c r="I614"/>
  <c r="E615" i="29"/>
  <c r="B615" i="30"/>
  <c r="C615"/>
  <c r="D615"/>
  <c r="I615"/>
  <c r="E616" i="29"/>
  <c r="B616" i="30"/>
  <c r="C616"/>
  <c r="D616"/>
  <c r="I616"/>
  <c r="E617" i="29"/>
  <c r="B617" i="30"/>
  <c r="C617"/>
  <c r="D617"/>
  <c r="I617"/>
  <c r="E618" i="29"/>
  <c r="B618" i="30"/>
  <c r="C618"/>
  <c r="D618"/>
  <c r="I618"/>
  <c r="E619" i="29"/>
  <c r="B619" i="30"/>
  <c r="C619"/>
  <c r="D619"/>
  <c r="I619"/>
  <c r="E620" i="29"/>
  <c r="B620" i="30"/>
  <c r="C620"/>
  <c r="D620"/>
  <c r="I620"/>
  <c r="E621" i="29"/>
  <c r="B621" i="30"/>
  <c r="C621"/>
  <c r="D621"/>
  <c r="I621"/>
  <c r="E622" i="29"/>
  <c r="B622" i="30"/>
  <c r="C622"/>
  <c r="D622"/>
  <c r="I622"/>
  <c r="E623" i="29"/>
  <c r="B623" i="30"/>
  <c r="C623"/>
  <c r="E624" i="29"/>
  <c r="B624" i="30"/>
  <c r="C624"/>
  <c r="D623"/>
  <c r="I623"/>
  <c r="D624"/>
  <c r="I624"/>
  <c r="E625" i="29"/>
  <c r="B625" i="30"/>
  <c r="C625"/>
  <c r="D625"/>
  <c r="I625"/>
  <c r="E626" i="29"/>
  <c r="B626" i="30"/>
  <c r="C626"/>
  <c r="E627" i="29"/>
  <c r="B627" i="30"/>
  <c r="C627"/>
  <c r="D626"/>
  <c r="I626"/>
  <c r="D627"/>
  <c r="I627"/>
  <c r="E628" i="29"/>
  <c r="B628" i="30"/>
  <c r="C628"/>
  <c r="D628"/>
  <c r="I628"/>
  <c r="E629" i="29"/>
  <c r="B629" i="30"/>
  <c r="C629"/>
  <c r="D629"/>
  <c r="I629"/>
  <c r="E630" i="29"/>
  <c r="B630" i="30"/>
  <c r="C630"/>
  <c r="E631" i="29"/>
  <c r="B631" i="30"/>
  <c r="C631"/>
  <c r="D630"/>
  <c r="I630"/>
  <c r="E632" i="29"/>
  <c r="B632" i="30"/>
  <c r="C632"/>
  <c r="D631"/>
  <c r="I631"/>
  <c r="D632"/>
  <c r="I632"/>
  <c r="E633" i="29"/>
  <c r="B633" i="30"/>
  <c r="C633"/>
  <c r="D633"/>
  <c r="I633"/>
  <c r="E634" i="29"/>
  <c r="B634" i="30"/>
  <c r="C634"/>
  <c r="D634"/>
  <c r="I634"/>
  <c r="E635" i="29"/>
  <c r="B635" i="30"/>
  <c r="C635"/>
  <c r="D635"/>
  <c r="I635"/>
  <c r="E636" i="29"/>
  <c r="B636" i="30"/>
  <c r="C636"/>
  <c r="D636"/>
  <c r="I636"/>
  <c r="E637" i="29"/>
  <c r="B637" i="30"/>
  <c r="C637"/>
  <c r="D637"/>
  <c r="I637"/>
  <c r="E638" i="29"/>
  <c r="B638" i="30"/>
  <c r="C638"/>
  <c r="D638"/>
  <c r="I638"/>
  <c r="E639" i="29"/>
  <c r="B639" i="30"/>
  <c r="C639"/>
  <c r="D639"/>
  <c r="I639"/>
  <c r="E640" i="29"/>
  <c r="B640" i="30"/>
  <c r="C640"/>
  <c r="D640"/>
  <c r="I640"/>
  <c r="E641" i="29"/>
  <c r="B641" i="30"/>
  <c r="C641"/>
  <c r="D641"/>
  <c r="I641"/>
  <c r="E642" i="29"/>
  <c r="B642" i="30"/>
  <c r="C642"/>
  <c r="D642"/>
  <c r="I642"/>
  <c r="E643" i="29"/>
  <c r="B643" i="30"/>
  <c r="C643"/>
  <c r="D643"/>
  <c r="I643"/>
  <c r="E644" i="29"/>
  <c r="B644" i="30"/>
  <c r="C644"/>
  <c r="D644"/>
  <c r="I644"/>
  <c r="E645" i="29"/>
  <c r="B645" i="30"/>
  <c r="C645"/>
  <c r="D645"/>
  <c r="I645"/>
  <c r="E646" i="29"/>
  <c r="B646" i="30"/>
  <c r="C646"/>
  <c r="D646"/>
  <c r="I646"/>
  <c r="E647" i="29"/>
  <c r="B647" i="30"/>
  <c r="C647"/>
  <c r="E648" i="29"/>
  <c r="B648" i="30"/>
  <c r="C648"/>
  <c r="D647"/>
  <c r="I647"/>
  <c r="D648"/>
  <c r="I648"/>
  <c r="E649" i="29"/>
  <c r="B649" i="30"/>
  <c r="C649"/>
  <c r="D649"/>
  <c r="I649"/>
  <c r="E650" i="29"/>
  <c r="B650" i="30"/>
  <c r="C650"/>
  <c r="D650"/>
  <c r="I650"/>
  <c r="E651" i="29"/>
  <c r="B651" i="30"/>
  <c r="C651"/>
  <c r="E652" i="29"/>
  <c r="B652" i="30"/>
  <c r="C652"/>
  <c r="D651"/>
  <c r="I651"/>
  <c r="E653" i="29"/>
  <c r="B653" i="30"/>
  <c r="C653"/>
  <c r="D652"/>
  <c r="I652"/>
  <c r="D653"/>
  <c r="I653"/>
  <c r="E654" i="29"/>
  <c r="B654" i="30"/>
  <c r="C654"/>
  <c r="E655" i="29"/>
  <c r="B655" i="30"/>
  <c r="C655"/>
  <c r="D654"/>
  <c r="I654"/>
  <c r="E656" i="29"/>
  <c r="B656" i="30"/>
  <c r="C656"/>
  <c r="D655"/>
  <c r="I655"/>
  <c r="D656"/>
  <c r="I656"/>
  <c r="E657" i="29"/>
  <c r="B657" i="30"/>
  <c r="C657"/>
  <c r="E658" i="29"/>
  <c r="B658" i="30"/>
  <c r="C658"/>
  <c r="D657"/>
  <c r="I657"/>
  <c r="D658"/>
  <c r="I658"/>
  <c r="E659" i="29"/>
  <c r="B659" i="30"/>
  <c r="C659"/>
  <c r="D659"/>
  <c r="I659"/>
  <c r="E660" i="29"/>
  <c r="B660" i="30"/>
  <c r="C660"/>
  <c r="D660"/>
  <c r="I660"/>
  <c r="E661" i="29"/>
  <c r="B661" i="30"/>
  <c r="C661"/>
  <c r="E662" i="29"/>
  <c r="B662" i="30"/>
  <c r="C662"/>
  <c r="D661"/>
  <c r="I661"/>
  <c r="D662"/>
  <c r="I662"/>
  <c r="E663" i="29"/>
  <c r="B663" i="30"/>
  <c r="C663"/>
  <c r="D663"/>
  <c r="I663"/>
  <c r="E664" i="29"/>
  <c r="B664" i="30"/>
  <c r="C664"/>
  <c r="E665" i="29"/>
  <c r="B665" i="30"/>
  <c r="C665"/>
  <c r="D664"/>
  <c r="I664"/>
  <c r="D665"/>
  <c r="I665"/>
  <c r="E666" i="29"/>
  <c r="B666" i="30"/>
  <c r="C666"/>
  <c r="D666"/>
  <c r="I666"/>
  <c r="E667" i="29"/>
  <c r="B667" i="30"/>
  <c r="C667"/>
  <c r="D667"/>
  <c r="I667"/>
  <c r="E668" i="29"/>
  <c r="B668" i="30"/>
  <c r="C668"/>
  <c r="D668"/>
  <c r="I668"/>
  <c r="E669" i="29"/>
  <c r="B669" i="30"/>
  <c r="C669"/>
  <c r="D669"/>
  <c r="I669"/>
  <c r="E670" i="29"/>
  <c r="B670" i="30"/>
  <c r="C670"/>
  <c r="D670"/>
  <c r="I670"/>
  <c r="E671" i="29"/>
  <c r="B671" i="30"/>
  <c r="C671"/>
  <c r="D671"/>
  <c r="I671"/>
  <c r="E672" i="29"/>
  <c r="B672" i="30"/>
  <c r="C672"/>
  <c r="E673" i="29"/>
  <c r="B673" i="30"/>
  <c r="C673"/>
  <c r="D672"/>
  <c r="I672"/>
  <c r="D673"/>
  <c r="I673"/>
  <c r="E674" i="29"/>
  <c r="B674" i="30"/>
  <c r="C674"/>
  <c r="D674"/>
  <c r="I674"/>
  <c r="E675" i="29"/>
  <c r="B675" i="30"/>
  <c r="C675"/>
  <c r="E676" i="29"/>
  <c r="B676" i="30"/>
  <c r="C676"/>
  <c r="D675"/>
  <c r="I675"/>
  <c r="D676"/>
  <c r="I676"/>
  <c r="E677" i="29"/>
  <c r="B677" i="30"/>
  <c r="C677"/>
  <c r="E678" i="29"/>
  <c r="B678" i="30"/>
  <c r="C678"/>
  <c r="D677"/>
  <c r="I677"/>
  <c r="E679" i="29"/>
  <c r="B679" i="30"/>
  <c r="C679"/>
  <c r="D678"/>
  <c r="I678"/>
  <c r="E680" i="29"/>
  <c r="B680" i="30"/>
  <c r="C680"/>
  <c r="D679"/>
  <c r="I679"/>
  <c r="E681" i="29"/>
  <c r="B681" i="30"/>
  <c r="C681"/>
  <c r="D680"/>
  <c r="I680"/>
  <c r="E682" i="29"/>
  <c r="B682" i="30"/>
  <c r="C682"/>
  <c r="D681"/>
  <c r="I681"/>
  <c r="E683" i="29"/>
  <c r="B683" i="30"/>
  <c r="C683"/>
  <c r="D682"/>
  <c r="I682"/>
  <c r="E684" i="29"/>
  <c r="B684" i="30"/>
  <c r="C684"/>
  <c r="D683"/>
  <c r="I683"/>
  <c r="E685" i="29"/>
  <c r="B685" i="30"/>
  <c r="C685"/>
  <c r="D684"/>
  <c r="I684"/>
  <c r="E686" i="29"/>
  <c r="B686" i="30"/>
  <c r="C686"/>
  <c r="D685"/>
  <c r="I685"/>
  <c r="E687" i="29"/>
  <c r="B687" i="30"/>
  <c r="C687"/>
  <c r="D686"/>
  <c r="I686"/>
  <c r="E688" i="29"/>
  <c r="B688" i="30"/>
  <c r="C688"/>
  <c r="D687"/>
  <c r="I687"/>
  <c r="E689" i="29"/>
  <c r="B689" i="30"/>
  <c r="C689"/>
  <c r="D688"/>
  <c r="I688"/>
  <c r="E690" i="29"/>
  <c r="B690" i="30"/>
  <c r="C690"/>
  <c r="D689"/>
  <c r="I689"/>
  <c r="E691" i="29"/>
  <c r="B691" i="30"/>
  <c r="C691"/>
  <c r="D690"/>
  <c r="I690"/>
  <c r="E692" i="29"/>
  <c r="B692" i="30"/>
  <c r="C692"/>
  <c r="D691"/>
  <c r="I691"/>
  <c r="E693" i="29"/>
  <c r="B693" i="30"/>
  <c r="C693"/>
  <c r="D692"/>
  <c r="I692"/>
  <c r="E694" i="29"/>
  <c r="B694" i="30"/>
  <c r="C694"/>
  <c r="D693"/>
  <c r="I693"/>
  <c r="E695" i="29"/>
  <c r="B695" i="30"/>
  <c r="C695"/>
  <c r="D694"/>
  <c r="I694"/>
  <c r="E696" i="29"/>
  <c r="B696" i="30"/>
  <c r="C696"/>
  <c r="D695"/>
  <c r="I695"/>
  <c r="E697" i="29"/>
  <c r="B697" i="30"/>
  <c r="C697"/>
  <c r="D696"/>
  <c r="I696"/>
  <c r="E698" i="29"/>
  <c r="B698" i="30"/>
  <c r="C698"/>
  <c r="D697"/>
  <c r="I697"/>
  <c r="E699" i="29"/>
  <c r="B699" i="30"/>
  <c r="C699"/>
  <c r="D698"/>
  <c r="I698"/>
  <c r="E700" i="29"/>
  <c r="B700" i="30"/>
  <c r="C700"/>
  <c r="D699"/>
  <c r="I699"/>
  <c r="E701" i="29"/>
  <c r="B701" i="30"/>
  <c r="C701"/>
  <c r="D700"/>
  <c r="I700"/>
  <c r="E702" i="29"/>
  <c r="B702" i="30"/>
  <c r="C702"/>
  <c r="D701"/>
  <c r="I701"/>
  <c r="E703" i="29"/>
  <c r="B703" i="30"/>
  <c r="C703"/>
  <c r="D702"/>
  <c r="I702"/>
  <c r="E704" i="29"/>
  <c r="B704" i="30"/>
  <c r="C704"/>
  <c r="D703"/>
  <c r="I703"/>
  <c r="E705" i="29"/>
  <c r="B705" i="30"/>
  <c r="C705"/>
  <c r="D704"/>
  <c r="I704"/>
  <c r="E706" i="29"/>
  <c r="B706" i="30"/>
  <c r="C706"/>
  <c r="D705"/>
  <c r="I705"/>
  <c r="E707" i="29"/>
  <c r="B707" i="30"/>
  <c r="C707"/>
  <c r="D706"/>
  <c r="I706"/>
  <c r="E708" i="29"/>
  <c r="B708" i="30"/>
  <c r="C708"/>
  <c r="D707"/>
  <c r="I707"/>
  <c r="E709" i="29"/>
  <c r="B709" i="30"/>
  <c r="C709"/>
  <c r="D708"/>
  <c r="I708"/>
  <c r="E710" i="29"/>
  <c r="B710" i="30"/>
  <c r="C710"/>
  <c r="D709"/>
  <c r="I709"/>
  <c r="E711" i="29"/>
  <c r="B711" i="30"/>
  <c r="C711"/>
  <c r="D710"/>
  <c r="I710"/>
  <c r="D711"/>
  <c r="I711"/>
  <c r="E2" i="29"/>
  <c r="B2" i="30"/>
  <c r="C2"/>
  <c r="D2"/>
  <c r="I2"/>
  <c r="D92" i="45"/>
  <c r="E92"/>
  <c r="F92"/>
  <c r="G92"/>
  <c r="H92"/>
  <c r="I92"/>
  <c r="D93"/>
  <c r="E93"/>
  <c r="F93"/>
  <c r="G93"/>
  <c r="H93"/>
  <c r="I93"/>
  <c r="C93"/>
  <c r="C92"/>
  <c r="C90"/>
  <c r="C91"/>
  <c r="D92" i="41"/>
  <c r="E92"/>
  <c r="F92"/>
  <c r="G92"/>
  <c r="C92"/>
  <c r="A2" i="30"/>
  <c r="A2" i="49"/>
  <c r="B2"/>
  <c r="C2"/>
  <c r="D2"/>
  <c r="AO2" i="29"/>
  <c r="E2" i="30"/>
  <c r="E2" i="49"/>
  <c r="AT2" i="29"/>
  <c r="F2" i="30"/>
  <c r="F2" i="49"/>
  <c r="AX2" i="29"/>
  <c r="G2" i="30"/>
  <c r="G2" i="49"/>
  <c r="H2"/>
  <c r="I2"/>
  <c r="O2" i="30"/>
  <c r="J2"/>
  <c r="J2" i="49"/>
  <c r="K2" i="30"/>
  <c r="K2" i="49"/>
  <c r="L2" i="30"/>
  <c r="L2" i="49"/>
  <c r="A3" i="30"/>
  <c r="A3" i="49"/>
  <c r="B3"/>
  <c r="C3"/>
  <c r="D3"/>
  <c r="AO3" i="29"/>
  <c r="E3" i="30"/>
  <c r="E3" i="49"/>
  <c r="F3"/>
  <c r="AX3" i="29"/>
  <c r="G3" i="30"/>
  <c r="G3" i="49"/>
  <c r="H3"/>
  <c r="I3"/>
  <c r="J3"/>
  <c r="K3" i="30"/>
  <c r="K3" i="49"/>
  <c r="L3" i="30"/>
  <c r="L3" i="49"/>
  <c r="B4" i="29"/>
  <c r="A4" i="30"/>
  <c r="A4" i="49"/>
  <c r="B4"/>
  <c r="C4"/>
  <c r="D4"/>
  <c r="AO4" i="29"/>
  <c r="E4" i="30"/>
  <c r="E4" i="49"/>
  <c r="AT4" i="29"/>
  <c r="F4" i="30"/>
  <c r="F4" i="49"/>
  <c r="AX4" i="29"/>
  <c r="G4" i="30"/>
  <c r="G4" i="49"/>
  <c r="AY4" i="29"/>
  <c r="H4" i="30"/>
  <c r="H4" i="49"/>
  <c r="I4"/>
  <c r="N4" i="30"/>
  <c r="O4"/>
  <c r="J4"/>
  <c r="J4" i="49"/>
  <c r="K4" i="30"/>
  <c r="K4" i="49"/>
  <c r="L4" i="30"/>
  <c r="L4" i="49"/>
  <c r="B5" i="29"/>
  <c r="A5" i="30"/>
  <c r="A5" i="49"/>
  <c r="B5"/>
  <c r="C5"/>
  <c r="D5"/>
  <c r="AO5" i="29"/>
  <c r="E5" i="30"/>
  <c r="E5" i="49"/>
  <c r="AT5" i="29"/>
  <c r="F5" i="30"/>
  <c r="F5" i="49"/>
  <c r="AX5" i="29"/>
  <c r="G5" i="30"/>
  <c r="G5" i="49"/>
  <c r="AY5" i="29"/>
  <c r="H5" i="30"/>
  <c r="H5" i="49"/>
  <c r="I5"/>
  <c r="N5" i="30"/>
  <c r="O5"/>
  <c r="J5"/>
  <c r="J5" i="49"/>
  <c r="K5" i="30"/>
  <c r="K5" i="49"/>
  <c r="L5" i="30"/>
  <c r="L5" i="49"/>
  <c r="B6" i="29"/>
  <c r="A6" i="30"/>
  <c r="A6" i="49"/>
  <c r="B6"/>
  <c r="C6"/>
  <c r="D6"/>
  <c r="AO6" i="29"/>
  <c r="E6" i="30"/>
  <c r="E6" i="49"/>
  <c r="AT6" i="29"/>
  <c r="F6" i="30"/>
  <c r="F6" i="49"/>
  <c r="AX6" i="29"/>
  <c r="G6" i="30"/>
  <c r="G6" i="49"/>
  <c r="AY6" i="29"/>
  <c r="H6" i="30"/>
  <c r="H6" i="49"/>
  <c r="I6"/>
  <c r="N6" i="30"/>
  <c r="O6"/>
  <c r="J6"/>
  <c r="J6" i="49"/>
  <c r="K6" i="30"/>
  <c r="K6" i="49"/>
  <c r="L6" i="30"/>
  <c r="L6" i="49"/>
  <c r="B7" i="29"/>
  <c r="A7" i="30"/>
  <c r="A7" i="49"/>
  <c r="B7"/>
  <c r="C7"/>
  <c r="D7"/>
  <c r="AO7" i="29"/>
  <c r="E7" i="30"/>
  <c r="E7" i="49"/>
  <c r="AT7" i="29"/>
  <c r="F7" i="30"/>
  <c r="F7" i="49"/>
  <c r="AX7" i="29"/>
  <c r="G7" i="30"/>
  <c r="G7" i="49"/>
  <c r="AY7" i="29"/>
  <c r="H7" i="30"/>
  <c r="H7" i="49"/>
  <c r="I7"/>
  <c r="N7" i="30"/>
  <c r="O7"/>
  <c r="J7"/>
  <c r="J7" i="49"/>
  <c r="K7" i="30"/>
  <c r="K7" i="49"/>
  <c r="L7" i="30"/>
  <c r="L7" i="49"/>
  <c r="B8" i="29"/>
  <c r="A8" i="30"/>
  <c r="A8" i="49"/>
  <c r="B8"/>
  <c r="C8"/>
  <c r="D8"/>
  <c r="AO8" i="29"/>
  <c r="E8" i="30"/>
  <c r="E8" i="49"/>
  <c r="AT8" i="29"/>
  <c r="F8" i="30"/>
  <c r="F8" i="49"/>
  <c r="AX8" i="29"/>
  <c r="G8" i="30"/>
  <c r="G8" i="49"/>
  <c r="AY8" i="29"/>
  <c r="H8" i="30"/>
  <c r="H8" i="49"/>
  <c r="I8"/>
  <c r="N8" i="30"/>
  <c r="O8"/>
  <c r="J8"/>
  <c r="J8" i="49"/>
  <c r="K8" i="30"/>
  <c r="K8" i="49"/>
  <c r="L8" i="30"/>
  <c r="L8" i="49"/>
  <c r="B9" i="29"/>
  <c r="A9" i="30"/>
  <c r="A9" i="49"/>
  <c r="B9"/>
  <c r="C9"/>
  <c r="D9"/>
  <c r="AO9" i="29"/>
  <c r="E9" i="30"/>
  <c r="E9" i="49"/>
  <c r="AT9" i="29"/>
  <c r="F9" i="30"/>
  <c r="F9" i="49"/>
  <c r="AX9" i="29"/>
  <c r="G9" i="30"/>
  <c r="G9" i="49"/>
  <c r="AY9" i="29"/>
  <c r="H9" i="30"/>
  <c r="H9" i="49"/>
  <c r="I9"/>
  <c r="N9" i="30"/>
  <c r="O9"/>
  <c r="J9"/>
  <c r="J9" i="49"/>
  <c r="K9" i="30"/>
  <c r="K9" i="49"/>
  <c r="L9" i="30"/>
  <c r="L9" i="49"/>
  <c r="B10" i="29"/>
  <c r="A10" i="30"/>
  <c r="A10" i="49"/>
  <c r="B10"/>
  <c r="C10"/>
  <c r="D10"/>
  <c r="AO10" i="29"/>
  <c r="E10" i="30"/>
  <c r="E10" i="49"/>
  <c r="AT10" i="29"/>
  <c r="F10" i="30"/>
  <c r="F10" i="49"/>
  <c r="AX10" i="29"/>
  <c r="G10" i="30"/>
  <c r="G10" i="49"/>
  <c r="AY10" i="29"/>
  <c r="H10" i="30"/>
  <c r="H10" i="49"/>
  <c r="I10"/>
  <c r="N10" i="30"/>
  <c r="O10"/>
  <c r="J10"/>
  <c r="J10" i="49"/>
  <c r="K10" i="30"/>
  <c r="K10" i="49"/>
  <c r="L10" i="30"/>
  <c r="L10" i="49"/>
  <c r="B11" i="29"/>
  <c r="A11" i="30"/>
  <c r="A11" i="49"/>
  <c r="B11"/>
  <c r="C11"/>
  <c r="D11"/>
  <c r="AO11" i="29"/>
  <c r="E11" i="30"/>
  <c r="E11" i="49"/>
  <c r="AT11" i="29"/>
  <c r="F11" i="30"/>
  <c r="F11" i="49"/>
  <c r="AX11" i="29"/>
  <c r="G11" i="30"/>
  <c r="G11" i="49"/>
  <c r="AY11" i="29"/>
  <c r="H11" i="30"/>
  <c r="H11" i="49"/>
  <c r="I11"/>
  <c r="N11" i="30"/>
  <c r="O11"/>
  <c r="J11"/>
  <c r="J11" i="49"/>
  <c r="K11" i="30"/>
  <c r="K11" i="49"/>
  <c r="L11" i="30"/>
  <c r="L11" i="49"/>
  <c r="B12" i="29"/>
  <c r="A12" i="30"/>
  <c r="A12" i="49"/>
  <c r="B12"/>
  <c r="C12"/>
  <c r="D12"/>
  <c r="AO12" i="29"/>
  <c r="E12" i="30"/>
  <c r="E12" i="49"/>
  <c r="AT12" i="29"/>
  <c r="F12" i="30"/>
  <c r="F12" i="49"/>
  <c r="AX12" i="29"/>
  <c r="G12" i="30"/>
  <c r="G12" i="49"/>
  <c r="AY12" i="29"/>
  <c r="H12" i="30"/>
  <c r="H12" i="49"/>
  <c r="I12"/>
  <c r="N12" i="30"/>
  <c r="O12"/>
  <c r="J12"/>
  <c r="J12" i="49"/>
  <c r="K12" i="30"/>
  <c r="K12" i="49"/>
  <c r="L12" i="30"/>
  <c r="L12" i="49"/>
  <c r="B13" i="29"/>
  <c r="A13" i="30"/>
  <c r="A13" i="49"/>
  <c r="B13"/>
  <c r="C13"/>
  <c r="D13"/>
  <c r="AO13" i="29"/>
  <c r="E13" i="30"/>
  <c r="E13" i="49"/>
  <c r="AT13" i="29"/>
  <c r="F13" i="30"/>
  <c r="F13" i="49"/>
  <c r="AX13" i="29"/>
  <c r="G13" i="30"/>
  <c r="G13" i="49"/>
  <c r="AY13" i="29"/>
  <c r="H13" i="30"/>
  <c r="H13" i="49"/>
  <c r="I13"/>
  <c r="N13" i="30"/>
  <c r="O13"/>
  <c r="J13"/>
  <c r="J13" i="49"/>
  <c r="K13" i="30"/>
  <c r="K13" i="49"/>
  <c r="L13" i="30"/>
  <c r="L13" i="49"/>
  <c r="B14" i="29"/>
  <c r="A14" i="30"/>
  <c r="A14" i="49"/>
  <c r="B14"/>
  <c r="C14"/>
  <c r="D14"/>
  <c r="AO14" i="29"/>
  <c r="E14" i="30"/>
  <c r="E14" i="49"/>
  <c r="AT14" i="29"/>
  <c r="F14" i="30"/>
  <c r="F14" i="49"/>
  <c r="AX14" i="29"/>
  <c r="G14" i="30"/>
  <c r="G14" i="49"/>
  <c r="AY14" i="29"/>
  <c r="H14" i="30"/>
  <c r="H14" i="49"/>
  <c r="I14"/>
  <c r="N14" i="30"/>
  <c r="O14"/>
  <c r="J14"/>
  <c r="J14" i="49"/>
  <c r="K14" i="30"/>
  <c r="K14" i="49"/>
  <c r="L14" i="30"/>
  <c r="L14" i="49"/>
  <c r="B15" i="29"/>
  <c r="A15" i="30"/>
  <c r="A15" i="49"/>
  <c r="B15"/>
  <c r="C15"/>
  <c r="D15"/>
  <c r="AO15" i="29"/>
  <c r="E15" i="30"/>
  <c r="E15" i="49"/>
  <c r="AT15" i="29"/>
  <c r="F15" i="30"/>
  <c r="F15" i="49"/>
  <c r="AX15" i="29"/>
  <c r="G15" i="30"/>
  <c r="G15" i="49"/>
  <c r="AY15" i="29"/>
  <c r="H15" i="30"/>
  <c r="H15" i="49"/>
  <c r="I15"/>
  <c r="N15" i="30"/>
  <c r="O15"/>
  <c r="J15"/>
  <c r="J15" i="49"/>
  <c r="K15" i="30"/>
  <c r="K15" i="49"/>
  <c r="L15" i="30"/>
  <c r="L15" i="49"/>
  <c r="B16" i="29"/>
  <c r="A16" i="30"/>
  <c r="A16" i="49"/>
  <c r="B16"/>
  <c r="C16"/>
  <c r="D16"/>
  <c r="AO16" i="29"/>
  <c r="E16" i="30"/>
  <c r="E16" i="49"/>
  <c r="AT16" i="29"/>
  <c r="F16" i="30"/>
  <c r="F16" i="49"/>
  <c r="AX16" i="29"/>
  <c r="G16" i="30"/>
  <c r="G16" i="49"/>
  <c r="AY16" i="29"/>
  <c r="H16" i="30"/>
  <c r="H16" i="49"/>
  <c r="I16"/>
  <c r="N16" i="30"/>
  <c r="O16"/>
  <c r="J16"/>
  <c r="J16" i="49"/>
  <c r="K16" i="30"/>
  <c r="K16" i="49"/>
  <c r="L16" i="30"/>
  <c r="L16" i="49"/>
  <c r="B17" i="29"/>
  <c r="A17" i="30"/>
  <c r="A17" i="49"/>
  <c r="B17"/>
  <c r="C17"/>
  <c r="D17"/>
  <c r="AO17" i="29"/>
  <c r="E17" i="30"/>
  <c r="E17" i="49"/>
  <c r="AT17" i="29"/>
  <c r="F17" i="30"/>
  <c r="F17" i="49"/>
  <c r="AX17" i="29"/>
  <c r="G17" i="30"/>
  <c r="G17" i="49"/>
  <c r="AY17" i="29"/>
  <c r="H17" i="30"/>
  <c r="H17" i="49"/>
  <c r="I17"/>
  <c r="N17" i="30"/>
  <c r="O17"/>
  <c r="J17"/>
  <c r="J17" i="49"/>
  <c r="K17" i="30"/>
  <c r="K17" i="49"/>
  <c r="L17" i="30"/>
  <c r="L17" i="49"/>
  <c r="B18" i="29"/>
  <c r="A18" i="30"/>
  <c r="A18" i="49"/>
  <c r="B18"/>
  <c r="C18"/>
  <c r="D18"/>
  <c r="AO18" i="29"/>
  <c r="E18" i="30"/>
  <c r="E18" i="49"/>
  <c r="AT18" i="29"/>
  <c r="F18" i="30"/>
  <c r="F18" i="49"/>
  <c r="AX18" i="29"/>
  <c r="G18" i="30"/>
  <c r="G18" i="49"/>
  <c r="AY18" i="29"/>
  <c r="H18" i="30"/>
  <c r="H18" i="49"/>
  <c r="I18"/>
  <c r="N18" i="30"/>
  <c r="O18"/>
  <c r="J18"/>
  <c r="J18" i="49"/>
  <c r="K18" i="30"/>
  <c r="K18" i="49"/>
  <c r="L18" i="30"/>
  <c r="L18" i="49"/>
  <c r="B19" i="29"/>
  <c r="A19" i="30"/>
  <c r="A19" i="49"/>
  <c r="B19"/>
  <c r="C19"/>
  <c r="D19"/>
  <c r="AO19" i="29"/>
  <c r="E19" i="30"/>
  <c r="E19" i="49"/>
  <c r="AT19" i="29"/>
  <c r="F19" i="30"/>
  <c r="F19" i="49"/>
  <c r="AX19" i="29"/>
  <c r="G19" i="30"/>
  <c r="G19" i="49"/>
  <c r="AY19" i="29"/>
  <c r="H19" i="30"/>
  <c r="H19" i="49"/>
  <c r="I19"/>
  <c r="N19" i="30"/>
  <c r="O19"/>
  <c r="J19"/>
  <c r="J19" i="49"/>
  <c r="K19" i="30"/>
  <c r="K19" i="49"/>
  <c r="L19" i="30"/>
  <c r="L19" i="49"/>
  <c r="B20" i="29"/>
  <c r="A20" i="30"/>
  <c r="A20" i="49"/>
  <c r="B20"/>
  <c r="C20"/>
  <c r="D20"/>
  <c r="AO20" i="29"/>
  <c r="E20" i="30"/>
  <c r="E20" i="49"/>
  <c r="AT20" i="29"/>
  <c r="F20" i="30"/>
  <c r="F20" i="49"/>
  <c r="AX20" i="29"/>
  <c r="G20" i="30"/>
  <c r="G20" i="49"/>
  <c r="AY20" i="29"/>
  <c r="H20" i="30"/>
  <c r="H20" i="49"/>
  <c r="I20"/>
  <c r="N20" i="30"/>
  <c r="O20"/>
  <c r="J20"/>
  <c r="J20" i="49"/>
  <c r="K20" i="30"/>
  <c r="K20" i="49"/>
  <c r="L20" i="30"/>
  <c r="L20" i="49"/>
  <c r="B21" i="29"/>
  <c r="A21" i="30"/>
  <c r="A21" i="49"/>
  <c r="B21"/>
  <c r="C21"/>
  <c r="D21"/>
  <c r="AO21" i="29"/>
  <c r="E21" i="30"/>
  <c r="E21" i="49"/>
  <c r="AT21" i="29"/>
  <c r="F21" i="30"/>
  <c r="F21" i="49"/>
  <c r="AX21" i="29"/>
  <c r="G21" i="30"/>
  <c r="G21" i="49"/>
  <c r="AY21" i="29"/>
  <c r="H21" i="30"/>
  <c r="H21" i="49"/>
  <c r="I21"/>
  <c r="N21" i="30"/>
  <c r="O21"/>
  <c r="J21"/>
  <c r="J21" i="49"/>
  <c r="K21" i="30"/>
  <c r="K21" i="49"/>
  <c r="L21" i="30"/>
  <c r="L21" i="49"/>
  <c r="B22" i="29"/>
  <c r="A22" i="30"/>
  <c r="A22" i="49"/>
  <c r="B22"/>
  <c r="C22"/>
  <c r="D22"/>
  <c r="AO22" i="29"/>
  <c r="E22" i="30"/>
  <c r="E22" i="49"/>
  <c r="AT22" i="29"/>
  <c r="F22" i="30"/>
  <c r="F22" i="49"/>
  <c r="AX22" i="29"/>
  <c r="G22" i="30"/>
  <c r="G22" i="49"/>
  <c r="AY22" i="29"/>
  <c r="H22" i="30"/>
  <c r="H22" i="49"/>
  <c r="I22"/>
  <c r="N22" i="30"/>
  <c r="O22"/>
  <c r="J22"/>
  <c r="J22" i="49"/>
  <c r="K22" i="30"/>
  <c r="K22" i="49"/>
  <c r="L22" i="30"/>
  <c r="L22" i="49"/>
  <c r="B23" i="29"/>
  <c r="A23" i="30"/>
  <c r="A23" i="49"/>
  <c r="B23"/>
  <c r="C23"/>
  <c r="D23"/>
  <c r="AO23" i="29"/>
  <c r="E23" i="30"/>
  <c r="E23" i="49"/>
  <c r="AT23" i="29"/>
  <c r="F23" i="30"/>
  <c r="F23" i="49"/>
  <c r="AX23" i="29"/>
  <c r="G23" i="30"/>
  <c r="G23" i="49"/>
  <c r="AY23" i="29"/>
  <c r="H23" i="30"/>
  <c r="H23" i="49"/>
  <c r="I23"/>
  <c r="N23" i="30"/>
  <c r="O23"/>
  <c r="J23"/>
  <c r="J23" i="49"/>
  <c r="K23" i="30"/>
  <c r="K23" i="49"/>
  <c r="L23" i="30"/>
  <c r="L23" i="49"/>
  <c r="B24" i="29"/>
  <c r="A24" i="30"/>
  <c r="A24" i="49"/>
  <c r="B24"/>
  <c r="C24"/>
  <c r="D24"/>
  <c r="AO24" i="29"/>
  <c r="E24" i="30"/>
  <c r="E24" i="49"/>
  <c r="AT24" i="29"/>
  <c r="F24" i="30"/>
  <c r="F24" i="49"/>
  <c r="AX24" i="29"/>
  <c r="G24" i="30"/>
  <c r="G24" i="49"/>
  <c r="AY24" i="29"/>
  <c r="H24" i="30"/>
  <c r="H24" i="49"/>
  <c r="I24"/>
  <c r="N24" i="30"/>
  <c r="O24"/>
  <c r="J24"/>
  <c r="J24" i="49"/>
  <c r="K24" i="30"/>
  <c r="K24" i="49"/>
  <c r="L24" i="30"/>
  <c r="L24" i="49"/>
  <c r="B25" i="29"/>
  <c r="A25" i="30"/>
  <c r="A25" i="49"/>
  <c r="B25"/>
  <c r="C25"/>
  <c r="D25"/>
  <c r="AO25" i="29"/>
  <c r="E25" i="30"/>
  <c r="E25" i="49"/>
  <c r="AT25" i="29"/>
  <c r="F25" i="30"/>
  <c r="F25" i="49"/>
  <c r="AX25" i="29"/>
  <c r="G25" i="30"/>
  <c r="G25" i="49"/>
  <c r="AY25" i="29"/>
  <c r="H25" i="30"/>
  <c r="H25" i="49"/>
  <c r="I25"/>
  <c r="N25" i="30"/>
  <c r="O25"/>
  <c r="J25"/>
  <c r="J25" i="49"/>
  <c r="K25" i="30"/>
  <c r="K25" i="49"/>
  <c r="L25" i="30"/>
  <c r="L25" i="49"/>
  <c r="B26" i="29"/>
  <c r="A26" i="30"/>
  <c r="A26" i="49"/>
  <c r="B26"/>
  <c r="C26"/>
  <c r="D26"/>
  <c r="AO26" i="29"/>
  <c r="E26" i="30"/>
  <c r="E26" i="49"/>
  <c r="AT26" i="29"/>
  <c r="F26" i="30"/>
  <c r="F26" i="49"/>
  <c r="AX26" i="29"/>
  <c r="G26" i="30"/>
  <c r="G26" i="49"/>
  <c r="AY26" i="29"/>
  <c r="H26" i="30"/>
  <c r="H26" i="49"/>
  <c r="I26"/>
  <c r="N26" i="30"/>
  <c r="O26"/>
  <c r="J26"/>
  <c r="J26" i="49"/>
  <c r="K26" i="30"/>
  <c r="K26" i="49"/>
  <c r="L26" i="30"/>
  <c r="L26" i="49"/>
  <c r="B27" i="29"/>
  <c r="A27" i="30"/>
  <c r="A27" i="49"/>
  <c r="B27"/>
  <c r="C27"/>
  <c r="D27"/>
  <c r="AO27" i="29"/>
  <c r="E27" i="30"/>
  <c r="E27" i="49"/>
  <c r="AT27" i="29"/>
  <c r="F27" i="30"/>
  <c r="F27" i="49"/>
  <c r="AX27" i="29"/>
  <c r="G27" i="30"/>
  <c r="G27" i="49"/>
  <c r="AY27" i="29"/>
  <c r="H27" i="30"/>
  <c r="H27" i="49"/>
  <c r="I27"/>
  <c r="N27" i="30"/>
  <c r="O27"/>
  <c r="J27"/>
  <c r="J27" i="49"/>
  <c r="K27" i="30"/>
  <c r="K27" i="49"/>
  <c r="L27" i="30"/>
  <c r="L27" i="49"/>
  <c r="B28" i="29"/>
  <c r="A28" i="30"/>
  <c r="A28" i="49"/>
  <c r="B28"/>
  <c r="C28"/>
  <c r="D28"/>
  <c r="AO28" i="29"/>
  <c r="E28" i="30"/>
  <c r="E28" i="49"/>
  <c r="AT28" i="29"/>
  <c r="F28" i="30"/>
  <c r="F28" i="49"/>
  <c r="AX28" i="29"/>
  <c r="G28" i="30"/>
  <c r="G28" i="49"/>
  <c r="AY28" i="29"/>
  <c r="H28" i="30"/>
  <c r="H28" i="49"/>
  <c r="I28"/>
  <c r="N28" i="30"/>
  <c r="O28"/>
  <c r="J28"/>
  <c r="J28" i="49"/>
  <c r="K28" i="30"/>
  <c r="K28" i="49"/>
  <c r="L28" i="30"/>
  <c r="L28" i="49"/>
  <c r="B29" i="29"/>
  <c r="A29" i="30"/>
  <c r="A29" i="49"/>
  <c r="B29"/>
  <c r="C29"/>
  <c r="D29"/>
  <c r="AO29" i="29"/>
  <c r="E29" i="30"/>
  <c r="E29" i="49"/>
  <c r="AT29" i="29"/>
  <c r="F29" i="30"/>
  <c r="F29" i="49"/>
  <c r="AX29" i="29"/>
  <c r="G29" i="30"/>
  <c r="G29" i="49"/>
  <c r="AY29" i="29"/>
  <c r="H29" i="30"/>
  <c r="H29" i="49"/>
  <c r="I29"/>
  <c r="N29" i="30"/>
  <c r="O29"/>
  <c r="J29"/>
  <c r="J29" i="49"/>
  <c r="K29" i="30"/>
  <c r="K29" i="49"/>
  <c r="L29" i="30"/>
  <c r="L29" i="49"/>
  <c r="B30" i="29"/>
  <c r="A30" i="30"/>
  <c r="A30" i="49"/>
  <c r="B30"/>
  <c r="C30"/>
  <c r="D30"/>
  <c r="AO30" i="29"/>
  <c r="E30" i="30"/>
  <c r="E30" i="49"/>
  <c r="AT30" i="29"/>
  <c r="F30" i="30"/>
  <c r="F30" i="49"/>
  <c r="AX30" i="29"/>
  <c r="G30" i="30"/>
  <c r="G30" i="49"/>
  <c r="AY30" i="29"/>
  <c r="H30" i="30"/>
  <c r="H30" i="49"/>
  <c r="I30"/>
  <c r="N30" i="30"/>
  <c r="O30"/>
  <c r="J30"/>
  <c r="J30" i="49"/>
  <c r="K30" i="30"/>
  <c r="K30" i="49"/>
  <c r="L30" i="30"/>
  <c r="L30" i="49"/>
  <c r="B31" i="29"/>
  <c r="A31" i="30"/>
  <c r="A31" i="49"/>
  <c r="B31"/>
  <c r="C31"/>
  <c r="D31"/>
  <c r="AO31" i="29"/>
  <c r="E31" i="30"/>
  <c r="E31" i="49"/>
  <c r="AT31" i="29"/>
  <c r="F31" i="30"/>
  <c r="F31" i="49"/>
  <c r="AX31" i="29"/>
  <c r="G31" i="30"/>
  <c r="G31" i="49"/>
  <c r="AY31" i="29"/>
  <c r="H31" i="30"/>
  <c r="H31" i="49"/>
  <c r="I31"/>
  <c r="N31" i="30"/>
  <c r="O31"/>
  <c r="J31"/>
  <c r="J31" i="49"/>
  <c r="K31" i="30"/>
  <c r="K31" i="49"/>
  <c r="L31" i="30"/>
  <c r="L31" i="49"/>
  <c r="B32" i="29"/>
  <c r="A32" i="30"/>
  <c r="A32" i="49"/>
  <c r="B32"/>
  <c r="C32"/>
  <c r="D32"/>
  <c r="AO32" i="29"/>
  <c r="E32" i="30"/>
  <c r="E32" i="49"/>
  <c r="AT32" i="29"/>
  <c r="F32" i="30"/>
  <c r="F32" i="49"/>
  <c r="AX32" i="29"/>
  <c r="G32" i="30"/>
  <c r="G32" i="49"/>
  <c r="AY32" i="29"/>
  <c r="H32" i="30"/>
  <c r="H32" i="49"/>
  <c r="I32"/>
  <c r="N32" i="30"/>
  <c r="O32"/>
  <c r="J32"/>
  <c r="J32" i="49"/>
  <c r="K32" i="30"/>
  <c r="K32" i="49"/>
  <c r="L32" i="30"/>
  <c r="L32" i="49"/>
  <c r="B33" i="29"/>
  <c r="A33" i="30"/>
  <c r="A33" i="49"/>
  <c r="B33"/>
  <c r="C33"/>
  <c r="D33"/>
  <c r="AO33" i="29"/>
  <c r="E33" i="30"/>
  <c r="E33" i="49"/>
  <c r="AT33" i="29"/>
  <c r="F33" i="30"/>
  <c r="F33" i="49"/>
  <c r="AX33" i="29"/>
  <c r="G33" i="30"/>
  <c r="G33" i="49"/>
  <c r="AY33" i="29"/>
  <c r="H33" i="30"/>
  <c r="H33" i="49"/>
  <c r="I33"/>
  <c r="N33" i="30"/>
  <c r="O33"/>
  <c r="J33"/>
  <c r="J33" i="49"/>
  <c r="K33" i="30"/>
  <c r="K33" i="49"/>
  <c r="L33" i="30"/>
  <c r="L33" i="49"/>
  <c r="B34" i="29"/>
  <c r="A34" i="30"/>
  <c r="A34" i="49"/>
  <c r="B34"/>
  <c r="C34"/>
  <c r="D34"/>
  <c r="AO34" i="29"/>
  <c r="E34" i="30"/>
  <c r="E34" i="49"/>
  <c r="AT34" i="29"/>
  <c r="F34" i="30"/>
  <c r="F34" i="49"/>
  <c r="AX34" i="29"/>
  <c r="G34" i="30"/>
  <c r="G34" i="49"/>
  <c r="AY34" i="29"/>
  <c r="H34" i="30"/>
  <c r="H34" i="49"/>
  <c r="I34"/>
  <c r="N34" i="30"/>
  <c r="O34"/>
  <c r="J34"/>
  <c r="J34" i="49"/>
  <c r="K34" i="30"/>
  <c r="K34" i="49"/>
  <c r="L34" i="30"/>
  <c r="L34" i="49"/>
  <c r="B35" i="29"/>
  <c r="A35" i="30"/>
  <c r="A35" i="49"/>
  <c r="B35"/>
  <c r="C35"/>
  <c r="D35"/>
  <c r="AO35" i="29"/>
  <c r="E35" i="30"/>
  <c r="E35" i="49"/>
  <c r="AT35" i="29"/>
  <c r="F35" i="30"/>
  <c r="F35" i="49"/>
  <c r="AX35" i="29"/>
  <c r="G35" i="30"/>
  <c r="G35" i="49"/>
  <c r="AY35" i="29"/>
  <c r="H35" i="30"/>
  <c r="H35" i="49"/>
  <c r="I35"/>
  <c r="N35" i="30"/>
  <c r="O35"/>
  <c r="J35"/>
  <c r="J35" i="49"/>
  <c r="K35" i="30"/>
  <c r="K35" i="49"/>
  <c r="L35" i="30"/>
  <c r="L35" i="49"/>
  <c r="B36" i="29"/>
  <c r="A36" i="30"/>
  <c r="A36" i="49"/>
  <c r="B36"/>
  <c r="C36"/>
  <c r="D36"/>
  <c r="AO36" i="29"/>
  <c r="E36" i="30"/>
  <c r="E36" i="49"/>
  <c r="AT36" i="29"/>
  <c r="F36" i="30"/>
  <c r="F36" i="49"/>
  <c r="AX36" i="29"/>
  <c r="G36" i="30"/>
  <c r="G36" i="49"/>
  <c r="AY36" i="29"/>
  <c r="H36" i="30"/>
  <c r="H36" i="49"/>
  <c r="I36"/>
  <c r="N36" i="30"/>
  <c r="O36"/>
  <c r="J36"/>
  <c r="J36" i="49"/>
  <c r="K36" i="30"/>
  <c r="K36" i="49"/>
  <c r="L36" i="30"/>
  <c r="L36" i="49"/>
  <c r="B37" i="29"/>
  <c r="A37" i="30"/>
  <c r="A37" i="49"/>
  <c r="B37"/>
  <c r="C37"/>
  <c r="D37"/>
  <c r="AO37" i="29"/>
  <c r="E37" i="30"/>
  <c r="E37" i="49"/>
  <c r="AT37" i="29"/>
  <c r="F37" i="30"/>
  <c r="F37" i="49"/>
  <c r="AX37" i="29"/>
  <c r="G37" i="30"/>
  <c r="G37" i="49"/>
  <c r="AY37" i="29"/>
  <c r="H37" i="30"/>
  <c r="H37" i="49"/>
  <c r="I37"/>
  <c r="N37" i="30"/>
  <c r="O37"/>
  <c r="J37"/>
  <c r="J37" i="49"/>
  <c r="K37" i="30"/>
  <c r="K37" i="49"/>
  <c r="L37" i="30"/>
  <c r="L37" i="49"/>
  <c r="B38" i="29"/>
  <c r="A38" i="30"/>
  <c r="A38" i="49"/>
  <c r="B38"/>
  <c r="C38"/>
  <c r="D38"/>
  <c r="AO38" i="29"/>
  <c r="E38" i="30"/>
  <c r="E38" i="49"/>
  <c r="AT38" i="29"/>
  <c r="F38" i="30"/>
  <c r="F38" i="49"/>
  <c r="AX38" i="29"/>
  <c r="G38" i="30"/>
  <c r="G38" i="49"/>
  <c r="AY38" i="29"/>
  <c r="H38" i="30"/>
  <c r="H38" i="49"/>
  <c r="I38"/>
  <c r="N38" i="30"/>
  <c r="O38"/>
  <c r="J38"/>
  <c r="J38" i="49"/>
  <c r="K38" i="30"/>
  <c r="K38" i="49"/>
  <c r="L38" i="30"/>
  <c r="L38" i="49"/>
  <c r="B39" i="29"/>
  <c r="A39" i="30"/>
  <c r="A39" i="49"/>
  <c r="B39"/>
  <c r="C39"/>
  <c r="D39"/>
  <c r="AO39" i="29"/>
  <c r="E39" i="30"/>
  <c r="E39" i="49"/>
  <c r="AT39" i="29"/>
  <c r="F39" i="30"/>
  <c r="F39" i="49"/>
  <c r="AX39" i="29"/>
  <c r="G39" i="30"/>
  <c r="G39" i="49"/>
  <c r="AY39" i="29"/>
  <c r="H39" i="30"/>
  <c r="H39" i="49"/>
  <c r="I39"/>
  <c r="N39" i="30"/>
  <c r="O39"/>
  <c r="J39"/>
  <c r="J39" i="49"/>
  <c r="K39" i="30"/>
  <c r="K39" i="49"/>
  <c r="L39" i="30"/>
  <c r="L39" i="49"/>
  <c r="B40" i="29"/>
  <c r="A40" i="30"/>
  <c r="A40" i="49"/>
  <c r="B40"/>
  <c r="C40"/>
  <c r="D40"/>
  <c r="AO40" i="29"/>
  <c r="E40" i="30"/>
  <c r="E40" i="49"/>
  <c r="AT40" i="29"/>
  <c r="F40" i="30"/>
  <c r="F40" i="49"/>
  <c r="AX40" i="29"/>
  <c r="G40" i="30"/>
  <c r="G40" i="49"/>
  <c r="AY40" i="29"/>
  <c r="H40" i="30"/>
  <c r="H40" i="49"/>
  <c r="I40"/>
  <c r="N40" i="30"/>
  <c r="O40"/>
  <c r="J40"/>
  <c r="J40" i="49"/>
  <c r="K40" i="30"/>
  <c r="K40" i="49"/>
  <c r="L40" i="30"/>
  <c r="L40" i="49"/>
  <c r="B41" i="29"/>
  <c r="A41" i="30"/>
  <c r="A41" i="49"/>
  <c r="B41"/>
  <c r="C41"/>
  <c r="D41"/>
  <c r="AO41" i="29"/>
  <c r="E41" i="30"/>
  <c r="E41" i="49"/>
  <c r="AT41" i="29"/>
  <c r="F41" i="30"/>
  <c r="F41" i="49"/>
  <c r="AX41" i="29"/>
  <c r="G41" i="30"/>
  <c r="G41" i="49"/>
  <c r="AY41" i="29"/>
  <c r="H41" i="30"/>
  <c r="H41" i="49"/>
  <c r="I41"/>
  <c r="N41" i="30"/>
  <c r="O41"/>
  <c r="J41"/>
  <c r="J41" i="49"/>
  <c r="K41" i="30"/>
  <c r="K41" i="49"/>
  <c r="L41" i="30"/>
  <c r="L41" i="49"/>
  <c r="B42" i="29"/>
  <c r="A42" i="30"/>
  <c r="A42" i="49"/>
  <c r="B42"/>
  <c r="C42"/>
  <c r="D42"/>
  <c r="AO42" i="29"/>
  <c r="E42" i="30"/>
  <c r="E42" i="49"/>
  <c r="AT42" i="29"/>
  <c r="F42" i="30"/>
  <c r="F42" i="49"/>
  <c r="AX42" i="29"/>
  <c r="G42" i="30"/>
  <c r="G42" i="49"/>
  <c r="AY42" i="29"/>
  <c r="H42" i="30"/>
  <c r="H42" i="49"/>
  <c r="I42"/>
  <c r="N42" i="30"/>
  <c r="O42"/>
  <c r="J42"/>
  <c r="J42" i="49"/>
  <c r="K42" i="30"/>
  <c r="K42" i="49"/>
  <c r="L42" i="30"/>
  <c r="L42" i="49"/>
  <c r="B43" i="29"/>
  <c r="A43" i="30"/>
  <c r="A43" i="49"/>
  <c r="B43"/>
  <c r="C43"/>
  <c r="D43"/>
  <c r="AO43" i="29"/>
  <c r="E43" i="30"/>
  <c r="E43" i="49"/>
  <c r="AT43" i="29"/>
  <c r="F43" i="30"/>
  <c r="F43" i="49"/>
  <c r="AX43" i="29"/>
  <c r="G43" i="30"/>
  <c r="G43" i="49"/>
  <c r="AY43" i="29"/>
  <c r="H43" i="30"/>
  <c r="H43" i="49"/>
  <c r="I43"/>
  <c r="N43" i="30"/>
  <c r="O43"/>
  <c r="J43"/>
  <c r="J43" i="49"/>
  <c r="K43" i="30"/>
  <c r="K43" i="49"/>
  <c r="L43" i="30"/>
  <c r="L43" i="49"/>
  <c r="B44" i="29"/>
  <c r="A44" i="30"/>
  <c r="A44" i="49"/>
  <c r="B44"/>
  <c r="C44"/>
  <c r="D44"/>
  <c r="AO44" i="29"/>
  <c r="E44" i="30"/>
  <c r="E44" i="49"/>
  <c r="AT44" i="29"/>
  <c r="F44" i="30"/>
  <c r="F44" i="49"/>
  <c r="AX44" i="29"/>
  <c r="G44" i="30"/>
  <c r="G44" i="49"/>
  <c r="AY44" i="29"/>
  <c r="H44" i="30"/>
  <c r="H44" i="49"/>
  <c r="I44"/>
  <c r="N44" i="30"/>
  <c r="O44"/>
  <c r="J44"/>
  <c r="J44" i="49"/>
  <c r="K44" i="30"/>
  <c r="K44" i="49"/>
  <c r="L44" i="30"/>
  <c r="L44" i="49"/>
  <c r="B45" i="29"/>
  <c r="A45" i="30"/>
  <c r="A45" i="49"/>
  <c r="B45"/>
  <c r="C45"/>
  <c r="D45"/>
  <c r="AO45" i="29"/>
  <c r="E45" i="30"/>
  <c r="E45" i="49"/>
  <c r="AT45" i="29"/>
  <c r="F45" i="30"/>
  <c r="F45" i="49"/>
  <c r="AX45" i="29"/>
  <c r="G45" i="30"/>
  <c r="G45" i="49"/>
  <c r="AY45" i="29"/>
  <c r="H45" i="30"/>
  <c r="H45" i="49"/>
  <c r="I45"/>
  <c r="N45" i="30"/>
  <c r="O45"/>
  <c r="J45"/>
  <c r="J45" i="49"/>
  <c r="K45" i="30"/>
  <c r="K45" i="49"/>
  <c r="L45" i="30"/>
  <c r="L45" i="49"/>
  <c r="B46" i="29"/>
  <c r="A46" i="30"/>
  <c r="A46" i="49"/>
  <c r="B46"/>
  <c r="C46"/>
  <c r="D46"/>
  <c r="AO46" i="29"/>
  <c r="E46" i="30"/>
  <c r="E46" i="49"/>
  <c r="AT46" i="29"/>
  <c r="F46" i="30"/>
  <c r="F46" i="49"/>
  <c r="AX46" i="29"/>
  <c r="G46" i="30"/>
  <c r="G46" i="49"/>
  <c r="AY46" i="29"/>
  <c r="H46" i="30"/>
  <c r="H46" i="49"/>
  <c r="I46"/>
  <c r="N46" i="30"/>
  <c r="O46"/>
  <c r="J46"/>
  <c r="J46" i="49"/>
  <c r="K46" i="30"/>
  <c r="K46" i="49"/>
  <c r="L46" i="30"/>
  <c r="L46" i="49"/>
  <c r="B47" i="29"/>
  <c r="A47" i="30"/>
  <c r="A47" i="49"/>
  <c r="B47"/>
  <c r="C47"/>
  <c r="D47"/>
  <c r="AO47" i="29"/>
  <c r="E47" i="30"/>
  <c r="E47" i="49"/>
  <c r="AT47" i="29"/>
  <c r="F47" i="30"/>
  <c r="F47" i="49"/>
  <c r="AX47" i="29"/>
  <c r="G47" i="30"/>
  <c r="G47" i="49"/>
  <c r="AY47" i="29"/>
  <c r="H47" i="30"/>
  <c r="H47" i="49"/>
  <c r="I47"/>
  <c r="N47" i="30"/>
  <c r="O47"/>
  <c r="J47"/>
  <c r="J47" i="49"/>
  <c r="K47" i="30"/>
  <c r="K47" i="49"/>
  <c r="L47" i="30"/>
  <c r="L47" i="49"/>
  <c r="B48" i="29"/>
  <c r="A48" i="30"/>
  <c r="A48" i="49"/>
  <c r="B48"/>
  <c r="C48"/>
  <c r="D48"/>
  <c r="AO48" i="29"/>
  <c r="E48" i="30"/>
  <c r="E48" i="49"/>
  <c r="AT48" i="29"/>
  <c r="F48" i="30"/>
  <c r="F48" i="49"/>
  <c r="AX48" i="29"/>
  <c r="G48" i="30"/>
  <c r="G48" i="49"/>
  <c r="AY48" i="29"/>
  <c r="H48" i="30"/>
  <c r="H48" i="49"/>
  <c r="I48"/>
  <c r="N48" i="30"/>
  <c r="O48"/>
  <c r="J48"/>
  <c r="J48" i="49"/>
  <c r="K48" i="30"/>
  <c r="K48" i="49"/>
  <c r="L48" i="30"/>
  <c r="L48" i="49"/>
  <c r="B49" i="29"/>
  <c r="A49" i="30"/>
  <c r="A49" i="49"/>
  <c r="B49"/>
  <c r="C49"/>
  <c r="D49"/>
  <c r="AO49" i="29"/>
  <c r="E49" i="30"/>
  <c r="E49" i="49"/>
  <c r="AT49" i="29"/>
  <c r="F49" i="30"/>
  <c r="F49" i="49"/>
  <c r="AX49" i="29"/>
  <c r="G49" i="30"/>
  <c r="G49" i="49"/>
  <c r="AY49" i="29"/>
  <c r="H49" i="30"/>
  <c r="H49" i="49"/>
  <c r="I49"/>
  <c r="N49" i="30"/>
  <c r="O49"/>
  <c r="J49"/>
  <c r="J49" i="49"/>
  <c r="K49" i="30"/>
  <c r="K49" i="49"/>
  <c r="L49" i="30"/>
  <c r="L49" i="49"/>
  <c r="B50" i="29"/>
  <c r="A50" i="30"/>
  <c r="A50" i="49"/>
  <c r="B50"/>
  <c r="C50"/>
  <c r="D50"/>
  <c r="AO50" i="29"/>
  <c r="E50" i="30"/>
  <c r="E50" i="49"/>
  <c r="AT50" i="29"/>
  <c r="F50" i="30"/>
  <c r="F50" i="49"/>
  <c r="AX50" i="29"/>
  <c r="G50" i="30"/>
  <c r="G50" i="49"/>
  <c r="AY50" i="29"/>
  <c r="H50" i="30"/>
  <c r="H50" i="49"/>
  <c r="I50"/>
  <c r="N50" i="30"/>
  <c r="O50"/>
  <c r="J50"/>
  <c r="J50" i="49"/>
  <c r="K50" i="30"/>
  <c r="K50" i="49"/>
  <c r="L50" i="30"/>
  <c r="L50" i="49"/>
  <c r="B51" i="29"/>
  <c r="A51" i="30"/>
  <c r="A51" i="49"/>
  <c r="B51"/>
  <c r="C51"/>
  <c r="D51"/>
  <c r="AO51" i="29"/>
  <c r="E51" i="30"/>
  <c r="E51" i="49"/>
  <c r="AT51" i="29"/>
  <c r="F51" i="30"/>
  <c r="F51" i="49"/>
  <c r="AX51" i="29"/>
  <c r="G51" i="30"/>
  <c r="G51" i="49"/>
  <c r="AY51" i="29"/>
  <c r="H51" i="30"/>
  <c r="H51" i="49"/>
  <c r="I51"/>
  <c r="N51" i="30"/>
  <c r="O51"/>
  <c r="J51"/>
  <c r="J51" i="49"/>
  <c r="K51" i="30"/>
  <c r="K51" i="49"/>
  <c r="L51" i="30"/>
  <c r="L51" i="49"/>
  <c r="B52" i="29"/>
  <c r="A52" i="30"/>
  <c r="A52" i="49"/>
  <c r="B52"/>
  <c r="C52"/>
  <c r="D52"/>
  <c r="AO52" i="29"/>
  <c r="E52" i="30"/>
  <c r="E52" i="49"/>
  <c r="AT52" i="29"/>
  <c r="F52" i="30"/>
  <c r="F52" i="49"/>
  <c r="AX52" i="29"/>
  <c r="G52" i="30"/>
  <c r="G52" i="49"/>
  <c r="AY52" i="29"/>
  <c r="H52" i="30"/>
  <c r="H52" i="49"/>
  <c r="I52"/>
  <c r="N52" i="30"/>
  <c r="O52"/>
  <c r="J52"/>
  <c r="J52" i="49"/>
  <c r="K52" i="30"/>
  <c r="K52" i="49"/>
  <c r="L52" i="30"/>
  <c r="L52" i="49"/>
  <c r="B53" i="29"/>
  <c r="A53" i="30"/>
  <c r="A53" i="49"/>
  <c r="B53"/>
  <c r="C53"/>
  <c r="D53"/>
  <c r="AO53" i="29"/>
  <c r="E53" i="30"/>
  <c r="E53" i="49"/>
  <c r="AT53" i="29"/>
  <c r="F53" i="30"/>
  <c r="F53" i="49"/>
  <c r="AX53" i="29"/>
  <c r="G53" i="30"/>
  <c r="G53" i="49"/>
  <c r="AY53" i="29"/>
  <c r="H53" i="30"/>
  <c r="H53" i="49"/>
  <c r="I53"/>
  <c r="N53" i="30"/>
  <c r="O53"/>
  <c r="J53"/>
  <c r="J53" i="49"/>
  <c r="K53" i="30"/>
  <c r="K53" i="49"/>
  <c r="L53" i="30"/>
  <c r="L53" i="49"/>
  <c r="B54" i="29"/>
  <c r="A54" i="30"/>
  <c r="A54" i="49"/>
  <c r="B54"/>
  <c r="C54"/>
  <c r="D54"/>
  <c r="AO54" i="29"/>
  <c r="E54" i="30"/>
  <c r="E54" i="49"/>
  <c r="AT54" i="29"/>
  <c r="F54" i="30"/>
  <c r="F54" i="49"/>
  <c r="AX54" i="29"/>
  <c r="G54" i="30"/>
  <c r="G54" i="49"/>
  <c r="AY54" i="29"/>
  <c r="H54" i="30"/>
  <c r="H54" i="49"/>
  <c r="I54"/>
  <c r="N54" i="30"/>
  <c r="O54"/>
  <c r="J54"/>
  <c r="J54" i="49"/>
  <c r="K54" i="30"/>
  <c r="K54" i="49"/>
  <c r="L54" i="30"/>
  <c r="L54" i="49"/>
  <c r="B55" i="29"/>
  <c r="A55" i="30"/>
  <c r="A55" i="49"/>
  <c r="B55"/>
  <c r="C55"/>
  <c r="D55"/>
  <c r="AO55" i="29"/>
  <c r="E55" i="30"/>
  <c r="E55" i="49"/>
  <c r="AT55" i="29"/>
  <c r="F55" i="30"/>
  <c r="F55" i="49"/>
  <c r="AX55" i="29"/>
  <c r="G55" i="30"/>
  <c r="G55" i="49"/>
  <c r="AY55" i="29"/>
  <c r="H55" i="30"/>
  <c r="H55" i="49"/>
  <c r="I55"/>
  <c r="N55" i="30"/>
  <c r="O55"/>
  <c r="J55"/>
  <c r="J55" i="49"/>
  <c r="K55" i="30"/>
  <c r="K55" i="49"/>
  <c r="L55" i="30"/>
  <c r="L55" i="49"/>
  <c r="B56" i="29"/>
  <c r="A56" i="30"/>
  <c r="A56" i="49"/>
  <c r="B56"/>
  <c r="C56"/>
  <c r="D56"/>
  <c r="AO56" i="29"/>
  <c r="E56" i="30"/>
  <c r="E56" i="49"/>
  <c r="AT56" i="29"/>
  <c r="F56" i="30"/>
  <c r="F56" i="49"/>
  <c r="AX56" i="29"/>
  <c r="G56" i="30"/>
  <c r="G56" i="49"/>
  <c r="AY56" i="29"/>
  <c r="H56" i="30"/>
  <c r="H56" i="49"/>
  <c r="I56"/>
  <c r="N56" i="30"/>
  <c r="O56"/>
  <c r="J56"/>
  <c r="J56" i="49"/>
  <c r="K56" i="30"/>
  <c r="K56" i="49"/>
  <c r="L56" i="30"/>
  <c r="L56" i="49"/>
  <c r="B57" i="29"/>
  <c r="A57" i="30"/>
  <c r="A57" i="49"/>
  <c r="B57"/>
  <c r="C57"/>
  <c r="D57"/>
  <c r="AO57" i="29"/>
  <c r="E57" i="30"/>
  <c r="E57" i="49"/>
  <c r="AT57" i="29"/>
  <c r="F57" i="30"/>
  <c r="F57" i="49"/>
  <c r="AX57" i="29"/>
  <c r="G57" i="30"/>
  <c r="G57" i="49"/>
  <c r="AY57" i="29"/>
  <c r="H57" i="30"/>
  <c r="H57" i="49"/>
  <c r="I57"/>
  <c r="N57" i="30"/>
  <c r="O57"/>
  <c r="J57"/>
  <c r="J57" i="49"/>
  <c r="K57" i="30"/>
  <c r="K57" i="49"/>
  <c r="L57" i="30"/>
  <c r="L57" i="49"/>
  <c r="B58" i="29"/>
  <c r="A58" i="30"/>
  <c r="A58" i="49"/>
  <c r="B58"/>
  <c r="C58"/>
  <c r="D58"/>
  <c r="AO58" i="29"/>
  <c r="E58" i="30"/>
  <c r="E58" i="49"/>
  <c r="AT58" i="29"/>
  <c r="F58" i="30"/>
  <c r="F58" i="49"/>
  <c r="AX58" i="29"/>
  <c r="G58" i="30"/>
  <c r="G58" i="49"/>
  <c r="AY58" i="29"/>
  <c r="H58" i="30"/>
  <c r="H58" i="49"/>
  <c r="I58"/>
  <c r="N58" i="30"/>
  <c r="O58"/>
  <c r="J58"/>
  <c r="J58" i="49"/>
  <c r="K58" i="30"/>
  <c r="K58" i="49"/>
  <c r="L58" i="30"/>
  <c r="L58" i="49"/>
  <c r="B59" i="29"/>
  <c r="A59" i="30"/>
  <c r="A59" i="49"/>
  <c r="B59"/>
  <c r="C59"/>
  <c r="D59"/>
  <c r="AO59" i="29"/>
  <c r="E59" i="30"/>
  <c r="E59" i="49"/>
  <c r="AT59" i="29"/>
  <c r="F59" i="30"/>
  <c r="F59" i="49"/>
  <c r="AX59" i="29"/>
  <c r="G59" i="30"/>
  <c r="G59" i="49"/>
  <c r="AY59" i="29"/>
  <c r="H59" i="30"/>
  <c r="H59" i="49"/>
  <c r="I59"/>
  <c r="N59" i="30"/>
  <c r="O59"/>
  <c r="J59"/>
  <c r="J59" i="49"/>
  <c r="K59" i="30"/>
  <c r="K59" i="49"/>
  <c r="L59" i="30"/>
  <c r="L59" i="49"/>
  <c r="B60" i="29"/>
  <c r="A60" i="30"/>
  <c r="A60" i="49"/>
  <c r="B60"/>
  <c r="C60"/>
  <c r="D60"/>
  <c r="AO60" i="29"/>
  <c r="E60" i="30"/>
  <c r="E60" i="49"/>
  <c r="AT60" i="29"/>
  <c r="F60" i="30"/>
  <c r="F60" i="49"/>
  <c r="AX60" i="29"/>
  <c r="G60" i="30"/>
  <c r="G60" i="49"/>
  <c r="AY60" i="29"/>
  <c r="H60" i="30"/>
  <c r="H60" i="49"/>
  <c r="I60"/>
  <c r="N60" i="30"/>
  <c r="O60"/>
  <c r="J60"/>
  <c r="J60" i="49"/>
  <c r="K60" i="30"/>
  <c r="K60" i="49"/>
  <c r="L60" i="30"/>
  <c r="L60" i="49"/>
  <c r="B61" i="29"/>
  <c r="A61" i="30"/>
  <c r="A61" i="49"/>
  <c r="B61"/>
  <c r="C61"/>
  <c r="D61"/>
  <c r="AO61" i="29"/>
  <c r="E61" i="30"/>
  <c r="E61" i="49"/>
  <c r="AT61" i="29"/>
  <c r="F61" i="30"/>
  <c r="F61" i="49"/>
  <c r="AX61" i="29"/>
  <c r="G61" i="30"/>
  <c r="G61" i="49"/>
  <c r="AY61" i="29"/>
  <c r="H61" i="30"/>
  <c r="H61" i="49"/>
  <c r="I61"/>
  <c r="N61" i="30"/>
  <c r="O61"/>
  <c r="J61"/>
  <c r="J61" i="49"/>
  <c r="K61" i="30"/>
  <c r="K61" i="49"/>
  <c r="L61" i="30"/>
  <c r="L61" i="49"/>
  <c r="B62" i="29"/>
  <c r="A62" i="30"/>
  <c r="A62" i="49"/>
  <c r="B62"/>
  <c r="C62"/>
  <c r="D62"/>
  <c r="AO62" i="29"/>
  <c r="E62" i="30"/>
  <c r="E62" i="49"/>
  <c r="AT62" i="29"/>
  <c r="F62" i="30"/>
  <c r="F62" i="49"/>
  <c r="AX62" i="29"/>
  <c r="G62" i="30"/>
  <c r="G62" i="49"/>
  <c r="AY62" i="29"/>
  <c r="H62" i="30"/>
  <c r="H62" i="49"/>
  <c r="I62"/>
  <c r="N62" i="30"/>
  <c r="O62"/>
  <c r="J62"/>
  <c r="J62" i="49"/>
  <c r="K62" i="30"/>
  <c r="K62" i="49"/>
  <c r="L62" i="30"/>
  <c r="L62" i="49"/>
  <c r="B63" i="29"/>
  <c r="A63" i="30"/>
  <c r="A63" i="49"/>
  <c r="B63"/>
  <c r="C63"/>
  <c r="D63"/>
  <c r="AO63" i="29"/>
  <c r="E63" i="30"/>
  <c r="E63" i="49"/>
  <c r="AT63" i="29"/>
  <c r="F63" i="30"/>
  <c r="F63" i="49"/>
  <c r="AX63" i="29"/>
  <c r="G63" i="30"/>
  <c r="G63" i="49"/>
  <c r="AY63" i="29"/>
  <c r="H63" i="30"/>
  <c r="H63" i="49"/>
  <c r="I63"/>
  <c r="N63" i="30"/>
  <c r="O63"/>
  <c r="J63"/>
  <c r="J63" i="49"/>
  <c r="K63" i="30"/>
  <c r="K63" i="49"/>
  <c r="L63" i="30"/>
  <c r="L63" i="49"/>
  <c r="B64" i="29"/>
  <c r="A64" i="30"/>
  <c r="A64" i="49"/>
  <c r="B64"/>
  <c r="C64"/>
  <c r="D64"/>
  <c r="AO64" i="29"/>
  <c r="E64" i="30"/>
  <c r="E64" i="49"/>
  <c r="AT64" i="29"/>
  <c r="F64" i="30"/>
  <c r="F64" i="49"/>
  <c r="AX64" i="29"/>
  <c r="G64" i="30"/>
  <c r="G64" i="49"/>
  <c r="AY64" i="29"/>
  <c r="H64" i="30"/>
  <c r="H64" i="49"/>
  <c r="I64"/>
  <c r="N64" i="30"/>
  <c r="O64"/>
  <c r="J64"/>
  <c r="J64" i="49"/>
  <c r="K64" i="30"/>
  <c r="K64" i="49"/>
  <c r="L64" i="30"/>
  <c r="L64" i="49"/>
  <c r="B65" i="29"/>
  <c r="A65" i="30"/>
  <c r="A65" i="49"/>
  <c r="B65"/>
  <c r="C65"/>
  <c r="D65"/>
  <c r="AO65" i="29"/>
  <c r="E65" i="30"/>
  <c r="E65" i="49"/>
  <c r="AT65" i="29"/>
  <c r="F65" i="30"/>
  <c r="F65" i="49"/>
  <c r="AX65" i="29"/>
  <c r="G65" i="30"/>
  <c r="G65" i="49"/>
  <c r="AY65" i="29"/>
  <c r="H65" i="30"/>
  <c r="H65" i="49"/>
  <c r="I65"/>
  <c r="N65" i="30"/>
  <c r="O65"/>
  <c r="J65"/>
  <c r="J65" i="49"/>
  <c r="K65" i="30"/>
  <c r="K65" i="49"/>
  <c r="L65" i="30"/>
  <c r="L65" i="49"/>
  <c r="B66" i="29"/>
  <c r="A66" i="30"/>
  <c r="A66" i="49"/>
  <c r="B66"/>
  <c r="C66"/>
  <c r="D66"/>
  <c r="AO66" i="29"/>
  <c r="E66" i="30"/>
  <c r="E66" i="49"/>
  <c r="AT66" i="29"/>
  <c r="F66" i="30"/>
  <c r="F66" i="49"/>
  <c r="AX66" i="29"/>
  <c r="G66" i="30"/>
  <c r="G66" i="49"/>
  <c r="AY66" i="29"/>
  <c r="H66" i="30"/>
  <c r="H66" i="49"/>
  <c r="I66"/>
  <c r="N66" i="30"/>
  <c r="O66"/>
  <c r="J66"/>
  <c r="J66" i="49"/>
  <c r="K66" i="30"/>
  <c r="K66" i="49"/>
  <c r="L66" i="30"/>
  <c r="L66" i="49"/>
  <c r="B67" i="29"/>
  <c r="A67" i="30"/>
  <c r="A67" i="49"/>
  <c r="B67"/>
  <c r="C67"/>
  <c r="D67"/>
  <c r="AO67" i="29"/>
  <c r="E67" i="30"/>
  <c r="E67" i="49"/>
  <c r="AT67" i="29"/>
  <c r="F67" i="30"/>
  <c r="F67" i="49"/>
  <c r="AX67" i="29"/>
  <c r="G67" i="30"/>
  <c r="G67" i="49"/>
  <c r="AY67" i="29"/>
  <c r="H67" i="30"/>
  <c r="H67" i="49"/>
  <c r="I67"/>
  <c r="N67" i="30"/>
  <c r="O67"/>
  <c r="J67"/>
  <c r="J67" i="49"/>
  <c r="K67" i="30"/>
  <c r="K67" i="49"/>
  <c r="L67" i="30"/>
  <c r="L67" i="49"/>
  <c r="B68" i="29"/>
  <c r="A68" i="30"/>
  <c r="A68" i="49"/>
  <c r="B68"/>
  <c r="C68"/>
  <c r="D68"/>
  <c r="AO68" i="29"/>
  <c r="E68" i="30"/>
  <c r="E68" i="49"/>
  <c r="AT68" i="29"/>
  <c r="F68" i="30"/>
  <c r="F68" i="49"/>
  <c r="AX68" i="29"/>
  <c r="G68" i="30"/>
  <c r="G68" i="49"/>
  <c r="AY68" i="29"/>
  <c r="H68" i="30"/>
  <c r="H68" i="49"/>
  <c r="I68"/>
  <c r="N68" i="30"/>
  <c r="O68"/>
  <c r="J68"/>
  <c r="J68" i="49"/>
  <c r="K68" i="30"/>
  <c r="K68" i="49"/>
  <c r="L68" i="30"/>
  <c r="L68" i="49"/>
  <c r="B69" i="29"/>
  <c r="A69" i="30"/>
  <c r="A69" i="49"/>
  <c r="B69"/>
  <c r="C69"/>
  <c r="D69"/>
  <c r="AO69" i="29"/>
  <c r="E69" i="30"/>
  <c r="E69" i="49"/>
  <c r="AT69" i="29"/>
  <c r="F69" i="30"/>
  <c r="F69" i="49"/>
  <c r="AX69" i="29"/>
  <c r="G69" i="30"/>
  <c r="G69" i="49"/>
  <c r="AY69" i="29"/>
  <c r="H69" i="30"/>
  <c r="H69" i="49"/>
  <c r="I69"/>
  <c r="N69" i="30"/>
  <c r="O69"/>
  <c r="J69"/>
  <c r="J69" i="49"/>
  <c r="K69" i="30"/>
  <c r="K69" i="49"/>
  <c r="L69" i="30"/>
  <c r="L69" i="49"/>
  <c r="B70" i="29"/>
  <c r="A70" i="30"/>
  <c r="A70" i="49"/>
  <c r="B70"/>
  <c r="C70"/>
  <c r="D70"/>
  <c r="AO70" i="29"/>
  <c r="E70" i="30"/>
  <c r="E70" i="49"/>
  <c r="AT70" i="29"/>
  <c r="F70" i="30"/>
  <c r="F70" i="49"/>
  <c r="AX70" i="29"/>
  <c r="G70" i="30"/>
  <c r="G70" i="49"/>
  <c r="AY70" i="29"/>
  <c r="H70" i="30"/>
  <c r="H70" i="49"/>
  <c r="I70"/>
  <c r="N70" i="30"/>
  <c r="O70"/>
  <c r="J70"/>
  <c r="J70" i="49"/>
  <c r="K70" i="30"/>
  <c r="K70" i="49"/>
  <c r="L70" i="30"/>
  <c r="L70" i="49"/>
  <c r="B71" i="29"/>
  <c r="A71" i="30"/>
  <c r="A71" i="49"/>
  <c r="B71"/>
  <c r="C71"/>
  <c r="D71"/>
  <c r="AO71" i="29"/>
  <c r="E71" i="30"/>
  <c r="E71" i="49"/>
  <c r="AT71" i="29"/>
  <c r="F71" i="30"/>
  <c r="F71" i="49"/>
  <c r="AX71" i="29"/>
  <c r="G71" i="30"/>
  <c r="G71" i="49"/>
  <c r="AY71" i="29"/>
  <c r="H71" i="30"/>
  <c r="H71" i="49"/>
  <c r="I71"/>
  <c r="N71" i="30"/>
  <c r="O71"/>
  <c r="J71"/>
  <c r="J71" i="49"/>
  <c r="K71" i="30"/>
  <c r="K71" i="49"/>
  <c r="L71" i="30"/>
  <c r="L71" i="49"/>
  <c r="B72" i="29"/>
  <c r="A72" i="30"/>
  <c r="A72" i="49"/>
  <c r="B72"/>
  <c r="C72"/>
  <c r="D72"/>
  <c r="AO72" i="29"/>
  <c r="E72" i="30"/>
  <c r="E72" i="49"/>
  <c r="AT72" i="29"/>
  <c r="F72" i="30"/>
  <c r="F72" i="49"/>
  <c r="AX72" i="29"/>
  <c r="G72" i="30"/>
  <c r="G72" i="49"/>
  <c r="AY72" i="29"/>
  <c r="H72" i="30"/>
  <c r="H72" i="49"/>
  <c r="I72"/>
  <c r="N72" i="30"/>
  <c r="O72"/>
  <c r="J72"/>
  <c r="J72" i="49"/>
  <c r="K72" i="30"/>
  <c r="K72" i="49"/>
  <c r="L72" i="30"/>
  <c r="L72" i="49"/>
  <c r="B73" i="29"/>
  <c r="A73" i="30"/>
  <c r="A73" i="49"/>
  <c r="B73"/>
  <c r="C73"/>
  <c r="D73"/>
  <c r="AO73" i="29"/>
  <c r="E73" i="30"/>
  <c r="E73" i="49"/>
  <c r="AT73" i="29"/>
  <c r="F73" i="30"/>
  <c r="F73" i="49"/>
  <c r="AX73" i="29"/>
  <c r="G73" i="30"/>
  <c r="G73" i="49"/>
  <c r="AY73" i="29"/>
  <c r="H73" i="30"/>
  <c r="H73" i="49"/>
  <c r="I73"/>
  <c r="N73" i="30"/>
  <c r="O73"/>
  <c r="J73"/>
  <c r="J73" i="49"/>
  <c r="K73" i="30"/>
  <c r="K73" i="49"/>
  <c r="L73" i="30"/>
  <c r="L73" i="49"/>
  <c r="B74" i="29"/>
  <c r="A74" i="30"/>
  <c r="A74" i="49"/>
  <c r="B74"/>
  <c r="C74"/>
  <c r="D74"/>
  <c r="AO74" i="29"/>
  <c r="E74" i="30"/>
  <c r="E74" i="49"/>
  <c r="AT74" i="29"/>
  <c r="F74" i="30"/>
  <c r="F74" i="49"/>
  <c r="AX74" i="29"/>
  <c r="G74" i="30"/>
  <c r="G74" i="49"/>
  <c r="AY74" i="29"/>
  <c r="H74" i="30"/>
  <c r="H74" i="49"/>
  <c r="I74"/>
  <c r="N74" i="30"/>
  <c r="O74"/>
  <c r="J74"/>
  <c r="J74" i="49"/>
  <c r="K74" i="30"/>
  <c r="K74" i="49"/>
  <c r="L74" i="30"/>
  <c r="L74" i="49"/>
  <c r="B75" i="29"/>
  <c r="A75" i="30"/>
  <c r="A75" i="49"/>
  <c r="B75"/>
  <c r="C75"/>
  <c r="D75"/>
  <c r="AO75" i="29"/>
  <c r="E75" i="30"/>
  <c r="E75" i="49"/>
  <c r="AT75" i="29"/>
  <c r="F75" i="30"/>
  <c r="F75" i="49"/>
  <c r="AX75" i="29"/>
  <c r="G75" i="30"/>
  <c r="G75" i="49"/>
  <c r="AY75" i="29"/>
  <c r="H75" i="30"/>
  <c r="H75" i="49"/>
  <c r="I75"/>
  <c r="N75" i="30"/>
  <c r="O75"/>
  <c r="J75"/>
  <c r="J75" i="49"/>
  <c r="K75" i="30"/>
  <c r="K75" i="49"/>
  <c r="L75" i="30"/>
  <c r="L75" i="49"/>
  <c r="B76" i="29"/>
  <c r="A76" i="30"/>
  <c r="A76" i="49"/>
  <c r="B76"/>
  <c r="C76"/>
  <c r="D76"/>
  <c r="AO76" i="29"/>
  <c r="E76" i="30"/>
  <c r="E76" i="49"/>
  <c r="AT76" i="29"/>
  <c r="F76" i="30"/>
  <c r="F76" i="49"/>
  <c r="AX76" i="29"/>
  <c r="G76" i="30"/>
  <c r="G76" i="49"/>
  <c r="AY76" i="29"/>
  <c r="H76" i="30"/>
  <c r="H76" i="49"/>
  <c r="I76"/>
  <c r="N76" i="30"/>
  <c r="O76"/>
  <c r="J76"/>
  <c r="J76" i="49"/>
  <c r="K76" i="30"/>
  <c r="K76" i="49"/>
  <c r="L76" i="30"/>
  <c r="L76" i="49"/>
  <c r="B77" i="29"/>
  <c r="A77" i="30"/>
  <c r="A77" i="49"/>
  <c r="B77"/>
  <c r="C77"/>
  <c r="D77"/>
  <c r="AO77" i="29"/>
  <c r="E77" i="30"/>
  <c r="E77" i="49"/>
  <c r="AT77" i="29"/>
  <c r="F77" i="30"/>
  <c r="F77" i="49"/>
  <c r="AX77" i="29"/>
  <c r="G77" i="30"/>
  <c r="G77" i="49"/>
  <c r="AY77" i="29"/>
  <c r="H77" i="30"/>
  <c r="H77" i="49"/>
  <c r="I77"/>
  <c r="N77" i="30"/>
  <c r="O77"/>
  <c r="J77"/>
  <c r="J77" i="49"/>
  <c r="K77" i="30"/>
  <c r="K77" i="49"/>
  <c r="L77" i="30"/>
  <c r="L77" i="49"/>
  <c r="B78" i="29"/>
  <c r="A78" i="30"/>
  <c r="A78" i="49"/>
  <c r="B78"/>
  <c r="C78"/>
  <c r="D78"/>
  <c r="AO78" i="29"/>
  <c r="E78" i="30"/>
  <c r="E78" i="49"/>
  <c r="AT78" i="29"/>
  <c r="F78" i="30"/>
  <c r="F78" i="49"/>
  <c r="AX78" i="29"/>
  <c r="G78" i="30"/>
  <c r="G78" i="49"/>
  <c r="AY78" i="29"/>
  <c r="H78" i="30"/>
  <c r="H78" i="49"/>
  <c r="I78"/>
  <c r="N78" i="30"/>
  <c r="O78"/>
  <c r="J78"/>
  <c r="J78" i="49"/>
  <c r="K78" i="30"/>
  <c r="K78" i="49"/>
  <c r="L78" i="30"/>
  <c r="L78" i="49"/>
  <c r="B79" i="29"/>
  <c r="A79" i="30"/>
  <c r="A79" i="49"/>
  <c r="B79"/>
  <c r="C79"/>
  <c r="D79"/>
  <c r="AO79" i="29"/>
  <c r="E79" i="30"/>
  <c r="E79" i="49"/>
  <c r="AT79" i="29"/>
  <c r="F79" i="30"/>
  <c r="F79" i="49"/>
  <c r="AX79" i="29"/>
  <c r="G79" i="30"/>
  <c r="G79" i="49"/>
  <c r="AY79" i="29"/>
  <c r="H79" i="30"/>
  <c r="H79" i="49"/>
  <c r="I79"/>
  <c r="N79" i="30"/>
  <c r="O79"/>
  <c r="J79"/>
  <c r="J79" i="49"/>
  <c r="K79" i="30"/>
  <c r="K79" i="49"/>
  <c r="L79" i="30"/>
  <c r="L79" i="49"/>
  <c r="B80" i="29"/>
  <c r="A80" i="30"/>
  <c r="A80" i="49"/>
  <c r="B80"/>
  <c r="C80"/>
  <c r="D80"/>
  <c r="AO80" i="29"/>
  <c r="E80" i="30"/>
  <c r="E80" i="49"/>
  <c r="AT80" i="29"/>
  <c r="F80" i="30"/>
  <c r="F80" i="49"/>
  <c r="AX80" i="29"/>
  <c r="G80" i="30"/>
  <c r="G80" i="49"/>
  <c r="AY80" i="29"/>
  <c r="H80" i="30"/>
  <c r="H80" i="49"/>
  <c r="I80"/>
  <c r="N80" i="30"/>
  <c r="O80"/>
  <c r="J80"/>
  <c r="J80" i="49"/>
  <c r="K80" i="30"/>
  <c r="K80" i="49"/>
  <c r="L80" i="30"/>
  <c r="L80" i="49"/>
  <c r="B81" i="29"/>
  <c r="A81" i="30"/>
  <c r="A81" i="49"/>
  <c r="B81"/>
  <c r="C81"/>
  <c r="D81"/>
  <c r="AO81" i="29"/>
  <c r="E81" i="30"/>
  <c r="E81" i="49"/>
  <c r="AT81" i="29"/>
  <c r="F81" i="30"/>
  <c r="F81" i="49"/>
  <c r="AX81" i="29"/>
  <c r="G81" i="30"/>
  <c r="G81" i="49"/>
  <c r="AY81" i="29"/>
  <c r="H81" i="30"/>
  <c r="H81" i="49"/>
  <c r="I81"/>
  <c r="N81" i="30"/>
  <c r="O81"/>
  <c r="J81"/>
  <c r="J81" i="49"/>
  <c r="K81" i="30"/>
  <c r="K81" i="49"/>
  <c r="L81" i="30"/>
  <c r="L81" i="49"/>
  <c r="B82" i="29"/>
  <c r="A82" i="30"/>
  <c r="A82" i="49"/>
  <c r="B82"/>
  <c r="C82"/>
  <c r="D82"/>
  <c r="AO82" i="29"/>
  <c r="E82" i="30"/>
  <c r="E82" i="49"/>
  <c r="AT82" i="29"/>
  <c r="F82" i="30"/>
  <c r="F82" i="49"/>
  <c r="AX82" i="29"/>
  <c r="G82" i="30"/>
  <c r="G82" i="49"/>
  <c r="AY82" i="29"/>
  <c r="H82" i="30"/>
  <c r="H82" i="49"/>
  <c r="I82"/>
  <c r="N82" i="30"/>
  <c r="O82"/>
  <c r="J82"/>
  <c r="J82" i="49"/>
  <c r="K82" i="30"/>
  <c r="K82" i="49"/>
  <c r="L82" i="30"/>
  <c r="L82" i="49"/>
  <c r="B83" i="29"/>
  <c r="A83" i="30"/>
  <c r="A83" i="49"/>
  <c r="B83"/>
  <c r="C83"/>
  <c r="D83"/>
  <c r="AO83" i="29"/>
  <c r="E83" i="30"/>
  <c r="E83" i="49"/>
  <c r="AT83" i="29"/>
  <c r="F83" i="30"/>
  <c r="F83" i="49"/>
  <c r="AX83" i="29"/>
  <c r="G83" i="30"/>
  <c r="G83" i="49"/>
  <c r="AY83" i="29"/>
  <c r="H83" i="30"/>
  <c r="H83" i="49"/>
  <c r="I83"/>
  <c r="N83" i="30"/>
  <c r="O83"/>
  <c r="J83"/>
  <c r="J83" i="49"/>
  <c r="K83" i="30"/>
  <c r="K83" i="49"/>
  <c r="L83" i="30"/>
  <c r="L83" i="49"/>
  <c r="B84" i="29"/>
  <c r="A84" i="30"/>
  <c r="A84" i="49"/>
  <c r="B84"/>
  <c r="C84"/>
  <c r="D84"/>
  <c r="AO84" i="29"/>
  <c r="E84" i="30"/>
  <c r="E84" i="49"/>
  <c r="AT84" i="29"/>
  <c r="F84" i="30"/>
  <c r="F84" i="49"/>
  <c r="AX84" i="29"/>
  <c r="G84" i="30"/>
  <c r="G84" i="49"/>
  <c r="AY84" i="29"/>
  <c r="H84" i="30"/>
  <c r="H84" i="49"/>
  <c r="I84"/>
  <c r="N84" i="30"/>
  <c r="O84"/>
  <c r="J84"/>
  <c r="J84" i="49"/>
  <c r="K84" i="30"/>
  <c r="K84" i="49"/>
  <c r="L84" i="30"/>
  <c r="L84" i="49"/>
  <c r="B85" i="29"/>
  <c r="A85" i="30"/>
  <c r="A85" i="49"/>
  <c r="B85"/>
  <c r="C85"/>
  <c r="D85"/>
  <c r="AO85" i="29"/>
  <c r="E85" i="30"/>
  <c r="E85" i="49"/>
  <c r="AT85" i="29"/>
  <c r="F85" i="30"/>
  <c r="F85" i="49"/>
  <c r="AX85" i="29"/>
  <c r="G85" i="30"/>
  <c r="G85" i="49"/>
  <c r="AY85" i="29"/>
  <c r="H85" i="30"/>
  <c r="H85" i="49"/>
  <c r="I85"/>
  <c r="N85" i="30"/>
  <c r="O85"/>
  <c r="J85"/>
  <c r="J85" i="49"/>
  <c r="K85" i="30"/>
  <c r="K85" i="49"/>
  <c r="L85" i="30"/>
  <c r="L85" i="49"/>
  <c r="B86" i="29"/>
  <c r="A86" i="30"/>
  <c r="A86" i="49"/>
  <c r="B86"/>
  <c r="C86"/>
  <c r="D86"/>
  <c r="AO86" i="29"/>
  <c r="E86" i="30"/>
  <c r="E86" i="49"/>
  <c r="AT86" i="29"/>
  <c r="F86" i="30"/>
  <c r="F86" i="49"/>
  <c r="AX86" i="29"/>
  <c r="G86" i="30"/>
  <c r="G86" i="49"/>
  <c r="AY86" i="29"/>
  <c r="H86" i="30"/>
  <c r="H86" i="49"/>
  <c r="I86"/>
  <c r="N86" i="30"/>
  <c r="O86"/>
  <c r="J86"/>
  <c r="J86" i="49"/>
  <c r="K86" i="30"/>
  <c r="K86" i="49"/>
  <c r="L86" i="30"/>
  <c r="L86" i="49"/>
  <c r="B87" i="29"/>
  <c r="A87" i="30"/>
  <c r="A87" i="49"/>
  <c r="B87"/>
  <c r="C87"/>
  <c r="D87"/>
  <c r="AO87" i="29"/>
  <c r="E87" i="30"/>
  <c r="E87" i="49"/>
  <c r="AT87" i="29"/>
  <c r="F87" i="30"/>
  <c r="F87" i="49"/>
  <c r="AX87" i="29"/>
  <c r="G87" i="30"/>
  <c r="G87" i="49"/>
  <c r="AY87" i="29"/>
  <c r="H87" i="30"/>
  <c r="H87" i="49"/>
  <c r="I87"/>
  <c r="N87" i="30"/>
  <c r="O87"/>
  <c r="J87"/>
  <c r="J87" i="49"/>
  <c r="K87" i="30"/>
  <c r="K87" i="49"/>
  <c r="L87" i="30"/>
  <c r="L87" i="49"/>
  <c r="B88" i="29"/>
  <c r="A88" i="30"/>
  <c r="A88" i="49"/>
  <c r="B88"/>
  <c r="C88"/>
  <c r="D88"/>
  <c r="AO88" i="29"/>
  <c r="E88" i="30"/>
  <c r="E88" i="49"/>
  <c r="AT88" i="29"/>
  <c r="F88" i="30"/>
  <c r="F88" i="49"/>
  <c r="AX88" i="29"/>
  <c r="G88" i="30"/>
  <c r="G88" i="49"/>
  <c r="AY88" i="29"/>
  <c r="H88" i="30"/>
  <c r="H88" i="49"/>
  <c r="I88"/>
  <c r="N88" i="30"/>
  <c r="O88"/>
  <c r="J88"/>
  <c r="J88" i="49"/>
  <c r="K88" i="30"/>
  <c r="K88" i="49"/>
  <c r="L88" i="30"/>
  <c r="L88" i="49"/>
  <c r="B89" i="29"/>
  <c r="A89" i="30"/>
  <c r="A89" i="49"/>
  <c r="B89"/>
  <c r="C89"/>
  <c r="D89"/>
  <c r="AO89" i="29"/>
  <c r="E89" i="30"/>
  <c r="E89" i="49"/>
  <c r="AT89" i="29"/>
  <c r="F89" i="30"/>
  <c r="F89" i="49"/>
  <c r="AX89" i="29"/>
  <c r="G89" i="30"/>
  <c r="G89" i="49"/>
  <c r="AY89" i="29"/>
  <c r="H89" i="30"/>
  <c r="H89" i="49"/>
  <c r="I89"/>
  <c r="N89" i="30"/>
  <c r="O89"/>
  <c r="J89"/>
  <c r="J89" i="49"/>
  <c r="K89" i="30"/>
  <c r="K89" i="49"/>
  <c r="L89" i="30"/>
  <c r="L89" i="49"/>
  <c r="B90" i="29"/>
  <c r="A90" i="30"/>
  <c r="A90" i="49"/>
  <c r="B90"/>
  <c r="C90"/>
  <c r="D90"/>
  <c r="AO90" i="29"/>
  <c r="E90" i="30"/>
  <c r="E90" i="49"/>
  <c r="AT90" i="29"/>
  <c r="F90" i="30"/>
  <c r="F90" i="49"/>
  <c r="AX90" i="29"/>
  <c r="G90" i="30"/>
  <c r="G90" i="49"/>
  <c r="AY90" i="29"/>
  <c r="H90" i="30"/>
  <c r="H90" i="49"/>
  <c r="I90"/>
  <c r="N90" i="30"/>
  <c r="O90"/>
  <c r="J90"/>
  <c r="J90" i="49"/>
  <c r="K90" i="30"/>
  <c r="K90" i="49"/>
  <c r="L90" i="30"/>
  <c r="L90" i="49"/>
  <c r="B91" i="29"/>
  <c r="A91" i="30"/>
  <c r="A91" i="49"/>
  <c r="B91"/>
  <c r="C91"/>
  <c r="D91"/>
  <c r="AO91" i="29"/>
  <c r="E91" i="30"/>
  <c r="E91" i="49"/>
  <c r="AT91" i="29"/>
  <c r="F91" i="30"/>
  <c r="F91" i="49"/>
  <c r="AX91" i="29"/>
  <c r="G91" i="30"/>
  <c r="G91" i="49"/>
  <c r="AY91" i="29"/>
  <c r="H91" i="30"/>
  <c r="H91" i="49"/>
  <c r="I91"/>
  <c r="N91" i="30"/>
  <c r="O91"/>
  <c r="J91"/>
  <c r="J91" i="49"/>
  <c r="K91" i="30"/>
  <c r="K91" i="49"/>
  <c r="L91" i="30"/>
  <c r="L91" i="49"/>
  <c r="B92" i="29"/>
  <c r="A92" i="30"/>
  <c r="A92" i="49"/>
  <c r="B92"/>
  <c r="C92"/>
  <c r="D92"/>
  <c r="AO92" i="29"/>
  <c r="E92" i="30"/>
  <c r="E92" i="49"/>
  <c r="AT92" i="29"/>
  <c r="F92" i="30"/>
  <c r="F92" i="49"/>
  <c r="AX92" i="29"/>
  <c r="G92" i="30"/>
  <c r="G92" i="49"/>
  <c r="AY92" i="29"/>
  <c r="H92" i="30"/>
  <c r="H92" i="49"/>
  <c r="I92"/>
  <c r="N92" i="30"/>
  <c r="O92"/>
  <c r="J92"/>
  <c r="J92" i="49"/>
  <c r="K92" i="30"/>
  <c r="K92" i="49"/>
  <c r="L92" i="30"/>
  <c r="L92" i="49"/>
  <c r="B93" i="29"/>
  <c r="A93" i="30"/>
  <c r="A93" i="49"/>
  <c r="B93"/>
  <c r="C93"/>
  <c r="D93"/>
  <c r="AO93" i="29"/>
  <c r="E93" i="30"/>
  <c r="E93" i="49"/>
  <c r="AT93" i="29"/>
  <c r="F93" i="30"/>
  <c r="F93" i="49"/>
  <c r="AX93" i="29"/>
  <c r="G93" i="30"/>
  <c r="G93" i="49"/>
  <c r="AY93" i="29"/>
  <c r="H93" i="30"/>
  <c r="H93" i="49"/>
  <c r="I93"/>
  <c r="N93" i="30"/>
  <c r="O93"/>
  <c r="J93"/>
  <c r="J93" i="49"/>
  <c r="K93" i="30"/>
  <c r="K93" i="49"/>
  <c r="L93" i="30"/>
  <c r="L93" i="49"/>
  <c r="B94" i="29"/>
  <c r="A94" i="30"/>
  <c r="A94" i="49"/>
  <c r="B94"/>
  <c r="C94"/>
  <c r="D94"/>
  <c r="AO94" i="29"/>
  <c r="E94" i="30"/>
  <c r="E94" i="49"/>
  <c r="AT94" i="29"/>
  <c r="F94" i="30"/>
  <c r="F94" i="49"/>
  <c r="AX94" i="29"/>
  <c r="G94" i="30"/>
  <c r="G94" i="49"/>
  <c r="AY94" i="29"/>
  <c r="H94" i="30"/>
  <c r="H94" i="49"/>
  <c r="I94"/>
  <c r="N94" i="30"/>
  <c r="O94"/>
  <c r="J94"/>
  <c r="J94" i="49"/>
  <c r="K94" i="30"/>
  <c r="K94" i="49"/>
  <c r="L94" i="30"/>
  <c r="L94" i="49"/>
  <c r="B95" i="29"/>
  <c r="A95" i="30"/>
  <c r="A95" i="49"/>
  <c r="B95"/>
  <c r="C95"/>
  <c r="D95"/>
  <c r="AO95" i="29"/>
  <c r="E95" i="30"/>
  <c r="E95" i="49"/>
  <c r="AT95" i="29"/>
  <c r="F95" i="30"/>
  <c r="F95" i="49"/>
  <c r="AX95" i="29"/>
  <c r="G95" i="30"/>
  <c r="G95" i="49"/>
  <c r="AY95" i="29"/>
  <c r="H95" i="30"/>
  <c r="H95" i="49"/>
  <c r="I95"/>
  <c r="N95" i="30"/>
  <c r="O95"/>
  <c r="J95"/>
  <c r="J95" i="49"/>
  <c r="K95" i="30"/>
  <c r="K95" i="49"/>
  <c r="L95" i="30"/>
  <c r="L95" i="49"/>
  <c r="B96" i="29"/>
  <c r="A96" i="30"/>
  <c r="A96" i="49"/>
  <c r="B96"/>
  <c r="C96"/>
  <c r="D96"/>
  <c r="AO96" i="29"/>
  <c r="E96" i="30"/>
  <c r="E96" i="49"/>
  <c r="AT96" i="29"/>
  <c r="F96" i="30"/>
  <c r="F96" i="49"/>
  <c r="AX96" i="29"/>
  <c r="G96" i="30"/>
  <c r="G96" i="49"/>
  <c r="AY96" i="29"/>
  <c r="H96" i="30"/>
  <c r="H96" i="49"/>
  <c r="I96"/>
  <c r="N96" i="30"/>
  <c r="O96"/>
  <c r="J96"/>
  <c r="J96" i="49"/>
  <c r="K96" i="30"/>
  <c r="K96" i="49"/>
  <c r="L96" i="30"/>
  <c r="L96" i="49"/>
  <c r="B97" i="29"/>
  <c r="A97" i="30"/>
  <c r="A97" i="49"/>
  <c r="B97"/>
  <c r="C97"/>
  <c r="D97"/>
  <c r="AO97" i="29"/>
  <c r="E97" i="30"/>
  <c r="E97" i="49"/>
  <c r="AT97" i="29"/>
  <c r="F97" i="30"/>
  <c r="F97" i="49"/>
  <c r="AX97" i="29"/>
  <c r="G97" i="30"/>
  <c r="G97" i="49"/>
  <c r="AY97" i="29"/>
  <c r="H97" i="30"/>
  <c r="H97" i="49"/>
  <c r="I97"/>
  <c r="N97" i="30"/>
  <c r="O97"/>
  <c r="J97"/>
  <c r="J97" i="49"/>
  <c r="K97" i="30"/>
  <c r="K97" i="49"/>
  <c r="L97" i="30"/>
  <c r="L97" i="49"/>
  <c r="B98" i="29"/>
  <c r="A98" i="30"/>
  <c r="A98" i="49"/>
  <c r="B98"/>
  <c r="C98"/>
  <c r="D98"/>
  <c r="AO98" i="29"/>
  <c r="E98" i="30"/>
  <c r="E98" i="49"/>
  <c r="AT98" i="29"/>
  <c r="F98" i="30"/>
  <c r="F98" i="49"/>
  <c r="AX98" i="29"/>
  <c r="G98" i="30"/>
  <c r="G98" i="49"/>
  <c r="AY98" i="29"/>
  <c r="H98" i="30"/>
  <c r="H98" i="49"/>
  <c r="I98"/>
  <c r="N98" i="30"/>
  <c r="O98"/>
  <c r="J98"/>
  <c r="J98" i="49"/>
  <c r="K98" i="30"/>
  <c r="K98" i="49"/>
  <c r="L98" i="30"/>
  <c r="L98" i="49"/>
  <c r="B99" i="29"/>
  <c r="A99" i="30"/>
  <c r="A99" i="49"/>
  <c r="B99"/>
  <c r="C99"/>
  <c r="D99"/>
  <c r="AO99" i="29"/>
  <c r="E99" i="30"/>
  <c r="E99" i="49"/>
  <c r="AT99" i="29"/>
  <c r="F99" i="30"/>
  <c r="F99" i="49"/>
  <c r="AX99" i="29"/>
  <c r="G99" i="30"/>
  <c r="G99" i="49"/>
  <c r="AY99" i="29"/>
  <c r="H99" i="30"/>
  <c r="H99" i="49"/>
  <c r="I99"/>
  <c r="N99" i="30"/>
  <c r="O99"/>
  <c r="J99"/>
  <c r="J99" i="49"/>
  <c r="K99" i="30"/>
  <c r="K99" i="49"/>
  <c r="L99" i="30"/>
  <c r="L99" i="49"/>
  <c r="B100" i="29"/>
  <c r="A100" i="30"/>
  <c r="A100" i="49"/>
  <c r="B100"/>
  <c r="C100"/>
  <c r="D100"/>
  <c r="AO100" i="29"/>
  <c r="E100" i="30"/>
  <c r="E100" i="49"/>
  <c r="AT100" i="29"/>
  <c r="F100" i="30"/>
  <c r="F100" i="49"/>
  <c r="AX100" i="29"/>
  <c r="G100" i="30"/>
  <c r="G100" i="49"/>
  <c r="AY100" i="29"/>
  <c r="H100" i="30"/>
  <c r="H100" i="49"/>
  <c r="I100"/>
  <c r="N100" i="30"/>
  <c r="O100"/>
  <c r="J100"/>
  <c r="J100" i="49"/>
  <c r="K100" i="30"/>
  <c r="K100" i="49"/>
  <c r="L100" i="30"/>
  <c r="L100" i="49"/>
  <c r="B101" i="29"/>
  <c r="A101" i="30"/>
  <c r="A101" i="49"/>
  <c r="B101"/>
  <c r="C101"/>
  <c r="D101"/>
  <c r="AO101" i="29"/>
  <c r="E101" i="30"/>
  <c r="E101" i="49"/>
  <c r="AT101" i="29"/>
  <c r="F101" i="30"/>
  <c r="F101" i="49"/>
  <c r="AX101" i="29"/>
  <c r="G101" i="30"/>
  <c r="G101" i="49"/>
  <c r="AY101" i="29"/>
  <c r="H101" i="30"/>
  <c r="H101" i="49"/>
  <c r="I101"/>
  <c r="N101" i="30"/>
  <c r="O101"/>
  <c r="J101"/>
  <c r="J101" i="49"/>
  <c r="K101" i="30"/>
  <c r="K101" i="49"/>
  <c r="L101" i="30"/>
  <c r="L101" i="49"/>
  <c r="B102" i="29"/>
  <c r="A102" i="30"/>
  <c r="A102" i="49"/>
  <c r="B102"/>
  <c r="C102"/>
  <c r="D102"/>
  <c r="AO102" i="29"/>
  <c r="E102" i="30"/>
  <c r="E102" i="49"/>
  <c r="AT102" i="29"/>
  <c r="F102" i="30"/>
  <c r="F102" i="49"/>
  <c r="AX102" i="29"/>
  <c r="G102" i="30"/>
  <c r="G102" i="49"/>
  <c r="AY102" i="29"/>
  <c r="H102" i="30"/>
  <c r="H102" i="49"/>
  <c r="I102"/>
  <c r="N102" i="30"/>
  <c r="O102"/>
  <c r="J102"/>
  <c r="J102" i="49"/>
  <c r="K102" i="30"/>
  <c r="K102" i="49"/>
  <c r="L102" i="30"/>
  <c r="L102" i="49"/>
  <c r="B103" i="29"/>
  <c r="A103" i="30"/>
  <c r="A103" i="49"/>
  <c r="B103"/>
  <c r="C103"/>
  <c r="D103"/>
  <c r="AO103" i="29"/>
  <c r="E103" i="30"/>
  <c r="E103" i="49"/>
  <c r="AT103" i="29"/>
  <c r="F103" i="30"/>
  <c r="F103" i="49"/>
  <c r="AX103" i="29"/>
  <c r="G103" i="30"/>
  <c r="G103" i="49"/>
  <c r="AY103" i="29"/>
  <c r="H103" i="30"/>
  <c r="H103" i="49"/>
  <c r="I103"/>
  <c r="N103" i="30"/>
  <c r="O103"/>
  <c r="J103"/>
  <c r="J103" i="49"/>
  <c r="K103" i="30"/>
  <c r="K103" i="49"/>
  <c r="L103" i="30"/>
  <c r="L103" i="49"/>
  <c r="B104" i="29"/>
  <c r="A104" i="30"/>
  <c r="A104" i="49"/>
  <c r="B104"/>
  <c r="C104"/>
  <c r="D104"/>
  <c r="AO104" i="29"/>
  <c r="E104" i="30"/>
  <c r="E104" i="49"/>
  <c r="AT104" i="29"/>
  <c r="F104" i="30"/>
  <c r="F104" i="49"/>
  <c r="AX104" i="29"/>
  <c r="G104" i="30"/>
  <c r="G104" i="49"/>
  <c r="AY104" i="29"/>
  <c r="H104" i="30"/>
  <c r="H104" i="49"/>
  <c r="I104"/>
  <c r="N104" i="30"/>
  <c r="O104"/>
  <c r="J104"/>
  <c r="J104" i="49"/>
  <c r="K104" i="30"/>
  <c r="K104" i="49"/>
  <c r="L104" i="30"/>
  <c r="L104" i="49"/>
  <c r="B105" i="29"/>
  <c r="A105" i="30"/>
  <c r="A105" i="49"/>
  <c r="B105"/>
  <c r="C105"/>
  <c r="D105"/>
  <c r="AO105" i="29"/>
  <c r="E105" i="30"/>
  <c r="E105" i="49"/>
  <c r="AT105" i="29"/>
  <c r="F105" i="30"/>
  <c r="F105" i="49"/>
  <c r="AX105" i="29"/>
  <c r="G105" i="30"/>
  <c r="G105" i="49"/>
  <c r="AY105" i="29"/>
  <c r="H105" i="30"/>
  <c r="H105" i="49"/>
  <c r="I105"/>
  <c r="N105" i="30"/>
  <c r="O105"/>
  <c r="J105"/>
  <c r="J105" i="49"/>
  <c r="K105" i="30"/>
  <c r="K105" i="49"/>
  <c r="L105" i="30"/>
  <c r="L105" i="49"/>
  <c r="B106" i="29"/>
  <c r="A106" i="30"/>
  <c r="A106" i="49"/>
  <c r="B106"/>
  <c r="C106"/>
  <c r="D106"/>
  <c r="AO106" i="29"/>
  <c r="E106" i="30"/>
  <c r="E106" i="49"/>
  <c r="AT106" i="29"/>
  <c r="F106" i="30"/>
  <c r="F106" i="49"/>
  <c r="AX106" i="29"/>
  <c r="G106" i="30"/>
  <c r="G106" i="49"/>
  <c r="AY106" i="29"/>
  <c r="H106" i="30"/>
  <c r="H106" i="49"/>
  <c r="I106"/>
  <c r="N106" i="30"/>
  <c r="O106"/>
  <c r="J106"/>
  <c r="J106" i="49"/>
  <c r="K106" i="30"/>
  <c r="K106" i="49"/>
  <c r="L106" i="30"/>
  <c r="L106" i="49"/>
  <c r="B107" i="29"/>
  <c r="A107" i="30"/>
  <c r="A107" i="49"/>
  <c r="B107"/>
  <c r="C107"/>
  <c r="D107"/>
  <c r="AO107" i="29"/>
  <c r="E107" i="30"/>
  <c r="E107" i="49"/>
  <c r="AT107" i="29"/>
  <c r="F107" i="30"/>
  <c r="F107" i="49"/>
  <c r="AX107" i="29"/>
  <c r="G107" i="30"/>
  <c r="G107" i="49"/>
  <c r="AY107" i="29"/>
  <c r="H107" i="30"/>
  <c r="H107" i="49"/>
  <c r="I107"/>
  <c r="N107" i="30"/>
  <c r="O107"/>
  <c r="J107"/>
  <c r="J107" i="49"/>
  <c r="K107" i="30"/>
  <c r="K107" i="49"/>
  <c r="L107" i="30"/>
  <c r="L107" i="49"/>
  <c r="B108" i="29"/>
  <c r="A108" i="30"/>
  <c r="A108" i="49"/>
  <c r="B108"/>
  <c r="C108"/>
  <c r="D108"/>
  <c r="AO108" i="29"/>
  <c r="E108" i="30"/>
  <c r="E108" i="49"/>
  <c r="AT108" i="29"/>
  <c r="F108" i="30"/>
  <c r="F108" i="49"/>
  <c r="AX108" i="29"/>
  <c r="G108" i="30"/>
  <c r="G108" i="49"/>
  <c r="AY108" i="29"/>
  <c r="H108" i="30"/>
  <c r="H108" i="49"/>
  <c r="I108"/>
  <c r="N108" i="30"/>
  <c r="O108"/>
  <c r="J108"/>
  <c r="J108" i="49"/>
  <c r="K108" i="30"/>
  <c r="K108" i="49"/>
  <c r="L108" i="30"/>
  <c r="L108" i="49"/>
  <c r="B109" i="29"/>
  <c r="A109" i="30"/>
  <c r="A109" i="49"/>
  <c r="B109"/>
  <c r="C109"/>
  <c r="D109"/>
  <c r="AO109" i="29"/>
  <c r="E109" i="30"/>
  <c r="E109" i="49"/>
  <c r="AT109" i="29"/>
  <c r="F109" i="30"/>
  <c r="F109" i="49"/>
  <c r="AX109" i="29"/>
  <c r="G109" i="30"/>
  <c r="G109" i="49"/>
  <c r="AY109" i="29"/>
  <c r="H109" i="30"/>
  <c r="H109" i="49"/>
  <c r="I109"/>
  <c r="N109" i="30"/>
  <c r="O109"/>
  <c r="J109"/>
  <c r="J109" i="49"/>
  <c r="K109" i="30"/>
  <c r="K109" i="49"/>
  <c r="L109" i="30"/>
  <c r="L109" i="49"/>
  <c r="B110" i="29"/>
  <c r="A110" i="30"/>
  <c r="A110" i="49"/>
  <c r="B110"/>
  <c r="C110"/>
  <c r="D110"/>
  <c r="AO110" i="29"/>
  <c r="E110" i="30"/>
  <c r="E110" i="49"/>
  <c r="AT110" i="29"/>
  <c r="F110" i="30"/>
  <c r="F110" i="49"/>
  <c r="AX110" i="29"/>
  <c r="G110" i="30"/>
  <c r="G110" i="49"/>
  <c r="AY110" i="29"/>
  <c r="H110" i="30"/>
  <c r="H110" i="49"/>
  <c r="I110"/>
  <c r="N110" i="30"/>
  <c r="O110"/>
  <c r="J110"/>
  <c r="J110" i="49"/>
  <c r="K110" i="30"/>
  <c r="K110" i="49"/>
  <c r="L110" i="30"/>
  <c r="L110" i="49"/>
  <c r="B111" i="29"/>
  <c r="A111" i="30"/>
  <c r="A111" i="49"/>
  <c r="B111"/>
  <c r="C111"/>
  <c r="D111"/>
  <c r="AO111" i="29"/>
  <c r="E111" i="30"/>
  <c r="E111" i="49"/>
  <c r="AT111" i="29"/>
  <c r="F111" i="30"/>
  <c r="F111" i="49"/>
  <c r="AX111" i="29"/>
  <c r="G111" i="30"/>
  <c r="G111" i="49"/>
  <c r="AY111" i="29"/>
  <c r="H111" i="30"/>
  <c r="H111" i="49"/>
  <c r="I111"/>
  <c r="N111" i="30"/>
  <c r="O111"/>
  <c r="J111"/>
  <c r="J111" i="49"/>
  <c r="K111" i="30"/>
  <c r="K111" i="49"/>
  <c r="L111" i="30"/>
  <c r="L111" i="49"/>
  <c r="B112" i="29"/>
  <c r="A112" i="30"/>
  <c r="A112" i="49"/>
  <c r="B112"/>
  <c r="C112"/>
  <c r="D112"/>
  <c r="AO112" i="29"/>
  <c r="E112" i="30"/>
  <c r="E112" i="49"/>
  <c r="AT112" i="29"/>
  <c r="F112" i="30"/>
  <c r="F112" i="49"/>
  <c r="AX112" i="29"/>
  <c r="G112" i="30"/>
  <c r="G112" i="49"/>
  <c r="AY112" i="29"/>
  <c r="H112" i="30"/>
  <c r="H112" i="49"/>
  <c r="I112"/>
  <c r="N112" i="30"/>
  <c r="O112"/>
  <c r="J112"/>
  <c r="J112" i="49"/>
  <c r="K112" i="30"/>
  <c r="K112" i="49"/>
  <c r="L112" i="30"/>
  <c r="L112" i="49"/>
  <c r="B113" i="29"/>
  <c r="A113" i="30"/>
  <c r="A113" i="49"/>
  <c r="B113"/>
  <c r="C113"/>
  <c r="D113"/>
  <c r="AO113" i="29"/>
  <c r="E113" i="30"/>
  <c r="E113" i="49"/>
  <c r="AT113" i="29"/>
  <c r="F113" i="30"/>
  <c r="F113" i="49"/>
  <c r="AX113" i="29"/>
  <c r="G113" i="30"/>
  <c r="G113" i="49"/>
  <c r="AY113" i="29"/>
  <c r="H113" i="30"/>
  <c r="H113" i="49"/>
  <c r="I113"/>
  <c r="N113" i="30"/>
  <c r="O113"/>
  <c r="J113"/>
  <c r="J113" i="49"/>
  <c r="K113" i="30"/>
  <c r="K113" i="49"/>
  <c r="L113" i="30"/>
  <c r="L113" i="49"/>
  <c r="B114" i="29"/>
  <c r="A114" i="30"/>
  <c r="A114" i="49"/>
  <c r="B114"/>
  <c r="C114"/>
  <c r="D114"/>
  <c r="AO114" i="29"/>
  <c r="E114" i="30"/>
  <c r="E114" i="49"/>
  <c r="AT114" i="29"/>
  <c r="F114" i="30"/>
  <c r="F114" i="49"/>
  <c r="AX114" i="29"/>
  <c r="G114" i="30"/>
  <c r="G114" i="49"/>
  <c r="AY114" i="29"/>
  <c r="H114" i="30"/>
  <c r="H114" i="49"/>
  <c r="I114"/>
  <c r="N114" i="30"/>
  <c r="O114"/>
  <c r="J114"/>
  <c r="J114" i="49"/>
  <c r="K114" i="30"/>
  <c r="K114" i="49"/>
  <c r="L114" i="30"/>
  <c r="L114" i="49"/>
  <c r="B115" i="29"/>
  <c r="A115" i="30"/>
  <c r="A115" i="49"/>
  <c r="B115"/>
  <c r="C115"/>
  <c r="D115"/>
  <c r="AO115" i="29"/>
  <c r="E115" i="30"/>
  <c r="E115" i="49"/>
  <c r="AT115" i="29"/>
  <c r="F115" i="30"/>
  <c r="F115" i="49"/>
  <c r="AX115" i="29"/>
  <c r="G115" i="30"/>
  <c r="G115" i="49"/>
  <c r="AY115" i="29"/>
  <c r="H115" i="30"/>
  <c r="H115" i="49"/>
  <c r="I115"/>
  <c r="N115" i="30"/>
  <c r="O115"/>
  <c r="J115"/>
  <c r="J115" i="49"/>
  <c r="K115" i="30"/>
  <c r="K115" i="49"/>
  <c r="L115" i="30"/>
  <c r="L115" i="49"/>
  <c r="B116" i="29"/>
  <c r="A116" i="30"/>
  <c r="A116" i="49"/>
  <c r="B116"/>
  <c r="C116"/>
  <c r="D116"/>
  <c r="AO116" i="29"/>
  <c r="E116" i="30"/>
  <c r="E116" i="49"/>
  <c r="AT116" i="29"/>
  <c r="F116" i="30"/>
  <c r="F116" i="49"/>
  <c r="AX116" i="29"/>
  <c r="G116" i="30"/>
  <c r="G116" i="49"/>
  <c r="AY116" i="29"/>
  <c r="H116" i="30"/>
  <c r="H116" i="49"/>
  <c r="I116"/>
  <c r="N116" i="30"/>
  <c r="O116"/>
  <c r="J116"/>
  <c r="J116" i="49"/>
  <c r="K116" i="30"/>
  <c r="K116" i="49"/>
  <c r="L116" i="30"/>
  <c r="L116" i="49"/>
  <c r="B117" i="29"/>
  <c r="A117" i="30"/>
  <c r="A117" i="49"/>
  <c r="B117"/>
  <c r="C117"/>
  <c r="D117"/>
  <c r="AO117" i="29"/>
  <c r="E117" i="30"/>
  <c r="E117" i="49"/>
  <c r="AT117" i="29"/>
  <c r="F117" i="30"/>
  <c r="F117" i="49"/>
  <c r="AX117" i="29"/>
  <c r="G117" i="30"/>
  <c r="G117" i="49"/>
  <c r="AY117" i="29"/>
  <c r="H117" i="30"/>
  <c r="H117" i="49"/>
  <c r="I117"/>
  <c r="N117" i="30"/>
  <c r="O117"/>
  <c r="J117"/>
  <c r="J117" i="49"/>
  <c r="K117" i="30"/>
  <c r="K117" i="49"/>
  <c r="L117" i="30"/>
  <c r="L117" i="49"/>
  <c r="B118" i="29"/>
  <c r="A118" i="30"/>
  <c r="A118" i="49"/>
  <c r="B118"/>
  <c r="C118"/>
  <c r="D118"/>
  <c r="AO118" i="29"/>
  <c r="E118" i="30"/>
  <c r="E118" i="49"/>
  <c r="AT118" i="29"/>
  <c r="F118" i="30"/>
  <c r="F118" i="49"/>
  <c r="AX118" i="29"/>
  <c r="G118" i="30"/>
  <c r="G118" i="49"/>
  <c r="AY118" i="29"/>
  <c r="H118" i="30"/>
  <c r="H118" i="49"/>
  <c r="I118"/>
  <c r="N118" i="30"/>
  <c r="O118"/>
  <c r="J118"/>
  <c r="J118" i="49"/>
  <c r="K118" i="30"/>
  <c r="K118" i="49"/>
  <c r="L118" i="30"/>
  <c r="L118" i="49"/>
  <c r="B119" i="29"/>
  <c r="A119" i="30"/>
  <c r="A119" i="49"/>
  <c r="B119"/>
  <c r="C119"/>
  <c r="D119"/>
  <c r="AO119" i="29"/>
  <c r="E119" i="30"/>
  <c r="E119" i="49"/>
  <c r="AT119" i="29"/>
  <c r="F119" i="30"/>
  <c r="F119" i="49"/>
  <c r="AX119" i="29"/>
  <c r="G119" i="30"/>
  <c r="G119" i="49"/>
  <c r="AY119" i="29"/>
  <c r="H119" i="30"/>
  <c r="H119" i="49"/>
  <c r="I119"/>
  <c r="N119" i="30"/>
  <c r="O119"/>
  <c r="J119"/>
  <c r="J119" i="49"/>
  <c r="K119" i="30"/>
  <c r="K119" i="49"/>
  <c r="L119" i="30"/>
  <c r="L119" i="49"/>
  <c r="B120" i="29"/>
  <c r="A120" i="30"/>
  <c r="A120" i="49"/>
  <c r="B120"/>
  <c r="C120"/>
  <c r="D120"/>
  <c r="AO120" i="29"/>
  <c r="E120" i="30"/>
  <c r="E120" i="49"/>
  <c r="AT120" i="29"/>
  <c r="F120" i="30"/>
  <c r="F120" i="49"/>
  <c r="AX120" i="29"/>
  <c r="G120" i="30"/>
  <c r="G120" i="49"/>
  <c r="AY120" i="29"/>
  <c r="H120" i="30"/>
  <c r="H120" i="49"/>
  <c r="I120"/>
  <c r="N120" i="30"/>
  <c r="O120"/>
  <c r="J120"/>
  <c r="J120" i="49"/>
  <c r="K120" i="30"/>
  <c r="K120" i="49"/>
  <c r="L120" i="30"/>
  <c r="L120" i="49"/>
  <c r="B121" i="29"/>
  <c r="A121" i="30"/>
  <c r="A121" i="49"/>
  <c r="B121"/>
  <c r="C121"/>
  <c r="D121"/>
  <c r="AO121" i="29"/>
  <c r="E121" i="30"/>
  <c r="E121" i="49"/>
  <c r="AT121" i="29"/>
  <c r="F121" i="30"/>
  <c r="F121" i="49"/>
  <c r="AX121" i="29"/>
  <c r="G121" i="30"/>
  <c r="G121" i="49"/>
  <c r="AY121" i="29"/>
  <c r="H121" i="30"/>
  <c r="H121" i="49"/>
  <c r="I121"/>
  <c r="N121" i="30"/>
  <c r="O121"/>
  <c r="J121"/>
  <c r="J121" i="49"/>
  <c r="K121" i="30"/>
  <c r="K121" i="49"/>
  <c r="L121" i="30"/>
  <c r="L121" i="49"/>
  <c r="B122" i="29"/>
  <c r="A122" i="30"/>
  <c r="A122" i="49"/>
  <c r="B122"/>
  <c r="C122"/>
  <c r="D122"/>
  <c r="AO122" i="29"/>
  <c r="E122" i="30"/>
  <c r="E122" i="49"/>
  <c r="AT122" i="29"/>
  <c r="F122" i="30"/>
  <c r="F122" i="49"/>
  <c r="AX122" i="29"/>
  <c r="G122" i="30"/>
  <c r="G122" i="49"/>
  <c r="AY122" i="29"/>
  <c r="H122" i="30"/>
  <c r="H122" i="49"/>
  <c r="I122"/>
  <c r="N122" i="30"/>
  <c r="O122"/>
  <c r="J122"/>
  <c r="J122" i="49"/>
  <c r="K122" i="30"/>
  <c r="K122" i="49"/>
  <c r="L122" i="30"/>
  <c r="L122" i="49"/>
  <c r="B123" i="29"/>
  <c r="A123" i="30"/>
  <c r="A123" i="49"/>
  <c r="B123"/>
  <c r="C123"/>
  <c r="D123"/>
  <c r="AO123" i="29"/>
  <c r="E123" i="30"/>
  <c r="E123" i="49"/>
  <c r="AT123" i="29"/>
  <c r="F123" i="30"/>
  <c r="F123" i="49"/>
  <c r="AX123" i="29"/>
  <c r="G123" i="30"/>
  <c r="G123" i="49"/>
  <c r="AY123" i="29"/>
  <c r="H123" i="30"/>
  <c r="H123" i="49"/>
  <c r="I123"/>
  <c r="N123" i="30"/>
  <c r="O123"/>
  <c r="J123"/>
  <c r="J123" i="49"/>
  <c r="K123" i="30"/>
  <c r="K123" i="49"/>
  <c r="L123" i="30"/>
  <c r="L123" i="49"/>
  <c r="B124" i="29"/>
  <c r="A124" i="30"/>
  <c r="A124" i="49"/>
  <c r="B124"/>
  <c r="C124"/>
  <c r="D124"/>
  <c r="AO124" i="29"/>
  <c r="E124" i="30"/>
  <c r="E124" i="49"/>
  <c r="AT124" i="29"/>
  <c r="F124" i="30"/>
  <c r="F124" i="49"/>
  <c r="AX124" i="29"/>
  <c r="G124" i="30"/>
  <c r="G124" i="49"/>
  <c r="AY124" i="29"/>
  <c r="H124" i="30"/>
  <c r="H124" i="49"/>
  <c r="I124"/>
  <c r="N124" i="30"/>
  <c r="O124"/>
  <c r="J124"/>
  <c r="J124" i="49"/>
  <c r="K124" i="30"/>
  <c r="K124" i="49"/>
  <c r="L124" i="30"/>
  <c r="L124" i="49"/>
  <c r="B125" i="29"/>
  <c r="A125" i="30"/>
  <c r="A125" i="49"/>
  <c r="B125"/>
  <c r="C125"/>
  <c r="D125"/>
  <c r="AO125" i="29"/>
  <c r="E125" i="30"/>
  <c r="E125" i="49"/>
  <c r="AT125" i="29"/>
  <c r="F125" i="30"/>
  <c r="F125" i="49"/>
  <c r="AX125" i="29"/>
  <c r="G125" i="30"/>
  <c r="G125" i="49"/>
  <c r="AY125" i="29"/>
  <c r="H125" i="30"/>
  <c r="H125" i="49"/>
  <c r="I125"/>
  <c r="N125" i="30"/>
  <c r="O125"/>
  <c r="J125"/>
  <c r="J125" i="49"/>
  <c r="K125" i="30"/>
  <c r="K125" i="49"/>
  <c r="L125" i="30"/>
  <c r="L125" i="49"/>
  <c r="B126" i="29"/>
  <c r="A126" i="30"/>
  <c r="A126" i="49"/>
  <c r="B126"/>
  <c r="C126"/>
  <c r="D126"/>
  <c r="AO126" i="29"/>
  <c r="E126" i="30"/>
  <c r="E126" i="49"/>
  <c r="AT126" i="29"/>
  <c r="F126" i="30"/>
  <c r="F126" i="49"/>
  <c r="AX126" i="29"/>
  <c r="G126" i="30"/>
  <c r="G126" i="49"/>
  <c r="AY126" i="29"/>
  <c r="H126" i="30"/>
  <c r="H126" i="49"/>
  <c r="I126"/>
  <c r="N126" i="30"/>
  <c r="O126"/>
  <c r="J126"/>
  <c r="J126" i="49"/>
  <c r="K126" i="30"/>
  <c r="K126" i="49"/>
  <c r="L126" i="30"/>
  <c r="L126" i="49"/>
  <c r="B127" i="29"/>
  <c r="A127" i="30"/>
  <c r="A127" i="49"/>
  <c r="B127"/>
  <c r="C127"/>
  <c r="D127"/>
  <c r="AO127" i="29"/>
  <c r="E127" i="30"/>
  <c r="E127" i="49"/>
  <c r="AT127" i="29"/>
  <c r="F127" i="30"/>
  <c r="F127" i="49"/>
  <c r="AX127" i="29"/>
  <c r="G127" i="30"/>
  <c r="G127" i="49"/>
  <c r="AY127" i="29"/>
  <c r="H127" i="30"/>
  <c r="H127" i="49"/>
  <c r="I127"/>
  <c r="N127" i="30"/>
  <c r="O127"/>
  <c r="J127"/>
  <c r="J127" i="49"/>
  <c r="K127" i="30"/>
  <c r="K127" i="49"/>
  <c r="L127" i="30"/>
  <c r="L127" i="49"/>
  <c r="B128" i="29"/>
  <c r="A128" i="30"/>
  <c r="A128" i="49"/>
  <c r="B128"/>
  <c r="C128"/>
  <c r="D128"/>
  <c r="AO128" i="29"/>
  <c r="E128" i="30"/>
  <c r="E128" i="49"/>
  <c r="AT128" i="29"/>
  <c r="F128" i="30"/>
  <c r="F128" i="49"/>
  <c r="AX128" i="29"/>
  <c r="G128" i="30"/>
  <c r="G128" i="49"/>
  <c r="AY128" i="29"/>
  <c r="H128" i="30"/>
  <c r="H128" i="49"/>
  <c r="I128"/>
  <c r="N128" i="30"/>
  <c r="O128"/>
  <c r="J128"/>
  <c r="J128" i="49"/>
  <c r="K128" i="30"/>
  <c r="K128" i="49"/>
  <c r="L128" i="30"/>
  <c r="L128" i="49"/>
  <c r="B129" i="29"/>
  <c r="A129" i="30"/>
  <c r="A129" i="49"/>
  <c r="B129"/>
  <c r="C129"/>
  <c r="D129"/>
  <c r="AO129" i="29"/>
  <c r="E129" i="30"/>
  <c r="E129" i="49"/>
  <c r="AT129" i="29"/>
  <c r="F129" i="30"/>
  <c r="F129" i="49"/>
  <c r="AX129" i="29"/>
  <c r="G129" i="30"/>
  <c r="G129" i="49"/>
  <c r="AY129" i="29"/>
  <c r="H129" i="30"/>
  <c r="H129" i="49"/>
  <c r="I129"/>
  <c r="N129" i="30"/>
  <c r="O129"/>
  <c r="J129"/>
  <c r="J129" i="49"/>
  <c r="K129" i="30"/>
  <c r="K129" i="49"/>
  <c r="L129" i="30"/>
  <c r="L129" i="49"/>
  <c r="B130" i="29"/>
  <c r="A130" i="30"/>
  <c r="A130" i="49"/>
  <c r="B130"/>
  <c r="C130"/>
  <c r="D130"/>
  <c r="AO130" i="29"/>
  <c r="E130" i="30"/>
  <c r="E130" i="49"/>
  <c r="AT130" i="29"/>
  <c r="F130" i="30"/>
  <c r="F130" i="49"/>
  <c r="AX130" i="29"/>
  <c r="G130" i="30"/>
  <c r="G130" i="49"/>
  <c r="AY130" i="29"/>
  <c r="H130" i="30"/>
  <c r="H130" i="49"/>
  <c r="I130"/>
  <c r="N130" i="30"/>
  <c r="O130"/>
  <c r="J130"/>
  <c r="J130" i="49"/>
  <c r="K130" i="30"/>
  <c r="K130" i="49"/>
  <c r="L130" i="30"/>
  <c r="L130" i="49"/>
  <c r="B131" i="29"/>
  <c r="A131" i="30"/>
  <c r="A131" i="49"/>
  <c r="B131"/>
  <c r="C131"/>
  <c r="D131"/>
  <c r="AO131" i="29"/>
  <c r="E131" i="30"/>
  <c r="E131" i="49"/>
  <c r="AT131" i="29"/>
  <c r="F131" i="30"/>
  <c r="F131" i="49"/>
  <c r="AX131" i="29"/>
  <c r="G131" i="30"/>
  <c r="G131" i="49"/>
  <c r="AY131" i="29"/>
  <c r="H131" i="30"/>
  <c r="H131" i="49"/>
  <c r="I131"/>
  <c r="N131" i="30"/>
  <c r="O131"/>
  <c r="J131"/>
  <c r="J131" i="49"/>
  <c r="K131" i="30"/>
  <c r="K131" i="49"/>
  <c r="L131" i="30"/>
  <c r="L131" i="49"/>
  <c r="B132" i="29"/>
  <c r="A132" i="30"/>
  <c r="A132" i="49"/>
  <c r="B132"/>
  <c r="C132"/>
  <c r="D132"/>
  <c r="AO132" i="29"/>
  <c r="E132" i="30"/>
  <c r="E132" i="49"/>
  <c r="AT132" i="29"/>
  <c r="F132" i="30"/>
  <c r="F132" i="49"/>
  <c r="AX132" i="29"/>
  <c r="G132" i="30"/>
  <c r="G132" i="49"/>
  <c r="AY132" i="29"/>
  <c r="H132" i="30"/>
  <c r="H132" i="49"/>
  <c r="I132"/>
  <c r="N132" i="30"/>
  <c r="O132"/>
  <c r="J132"/>
  <c r="J132" i="49"/>
  <c r="K132" i="30"/>
  <c r="K132" i="49"/>
  <c r="L132" i="30"/>
  <c r="L132" i="49"/>
  <c r="B133" i="29"/>
  <c r="A133" i="30"/>
  <c r="A133" i="49"/>
  <c r="B133"/>
  <c r="C133"/>
  <c r="D133"/>
  <c r="AO133" i="29"/>
  <c r="E133" i="30"/>
  <c r="E133" i="49"/>
  <c r="AT133" i="29"/>
  <c r="F133" i="30"/>
  <c r="F133" i="49"/>
  <c r="AX133" i="29"/>
  <c r="G133" i="30"/>
  <c r="G133" i="49"/>
  <c r="AY133" i="29"/>
  <c r="H133" i="30"/>
  <c r="H133" i="49"/>
  <c r="I133"/>
  <c r="N133" i="30"/>
  <c r="O133"/>
  <c r="J133"/>
  <c r="J133" i="49"/>
  <c r="K133" i="30"/>
  <c r="K133" i="49"/>
  <c r="L133" i="30"/>
  <c r="L133" i="49"/>
  <c r="B134" i="29"/>
  <c r="A134" i="30"/>
  <c r="A134" i="49"/>
  <c r="B134"/>
  <c r="C134"/>
  <c r="D134"/>
  <c r="AO134" i="29"/>
  <c r="E134" i="30"/>
  <c r="E134" i="49"/>
  <c r="AT134" i="29"/>
  <c r="F134" i="30"/>
  <c r="F134" i="49"/>
  <c r="AX134" i="29"/>
  <c r="G134" i="30"/>
  <c r="G134" i="49"/>
  <c r="AY134" i="29"/>
  <c r="H134" i="30"/>
  <c r="H134" i="49"/>
  <c r="I134"/>
  <c r="N134" i="30"/>
  <c r="O134"/>
  <c r="J134"/>
  <c r="J134" i="49"/>
  <c r="K134" i="30"/>
  <c r="K134" i="49"/>
  <c r="L134" i="30"/>
  <c r="L134" i="49"/>
  <c r="B135" i="29"/>
  <c r="A135" i="30"/>
  <c r="A135" i="49"/>
  <c r="B135"/>
  <c r="C135"/>
  <c r="D135"/>
  <c r="AO135" i="29"/>
  <c r="E135" i="30"/>
  <c r="E135" i="49"/>
  <c r="AT135" i="29"/>
  <c r="F135" i="30"/>
  <c r="F135" i="49"/>
  <c r="AX135" i="29"/>
  <c r="G135" i="30"/>
  <c r="G135" i="49"/>
  <c r="AY135" i="29"/>
  <c r="H135" i="30"/>
  <c r="H135" i="49"/>
  <c r="I135"/>
  <c r="N135" i="30"/>
  <c r="O135"/>
  <c r="J135"/>
  <c r="J135" i="49"/>
  <c r="K135" i="30"/>
  <c r="K135" i="49"/>
  <c r="L135" i="30"/>
  <c r="L135" i="49"/>
  <c r="B136" i="29"/>
  <c r="A136" i="30"/>
  <c r="A136" i="49"/>
  <c r="B136"/>
  <c r="C136"/>
  <c r="D136"/>
  <c r="AO136" i="29"/>
  <c r="E136" i="30"/>
  <c r="E136" i="49"/>
  <c r="AT136" i="29"/>
  <c r="F136" i="30"/>
  <c r="F136" i="49"/>
  <c r="AX136" i="29"/>
  <c r="G136" i="30"/>
  <c r="G136" i="49"/>
  <c r="AY136" i="29"/>
  <c r="H136" i="30"/>
  <c r="H136" i="49"/>
  <c r="I136"/>
  <c r="N136" i="30"/>
  <c r="O136"/>
  <c r="J136"/>
  <c r="J136" i="49"/>
  <c r="K136" i="30"/>
  <c r="K136" i="49"/>
  <c r="L136" i="30"/>
  <c r="L136" i="49"/>
  <c r="B137" i="29"/>
  <c r="A137" i="30"/>
  <c r="A137" i="49"/>
  <c r="B137"/>
  <c r="C137"/>
  <c r="D137"/>
  <c r="AO137" i="29"/>
  <c r="E137" i="30"/>
  <c r="E137" i="49"/>
  <c r="AT137" i="29"/>
  <c r="F137" i="30"/>
  <c r="F137" i="49"/>
  <c r="AX137" i="29"/>
  <c r="G137" i="30"/>
  <c r="G137" i="49"/>
  <c r="AY137" i="29"/>
  <c r="H137" i="30"/>
  <c r="H137" i="49"/>
  <c r="I137"/>
  <c r="N137" i="30"/>
  <c r="O137"/>
  <c r="J137"/>
  <c r="J137" i="49"/>
  <c r="K137" i="30"/>
  <c r="K137" i="49"/>
  <c r="L137" i="30"/>
  <c r="L137" i="49"/>
  <c r="B138" i="29"/>
  <c r="A138" i="30"/>
  <c r="A138" i="49"/>
  <c r="B138"/>
  <c r="C138"/>
  <c r="D138"/>
  <c r="AO138" i="29"/>
  <c r="E138" i="30"/>
  <c r="E138" i="49"/>
  <c r="AT138" i="29"/>
  <c r="F138" i="30"/>
  <c r="F138" i="49"/>
  <c r="AX138" i="29"/>
  <c r="G138" i="30"/>
  <c r="G138" i="49"/>
  <c r="AY138" i="29"/>
  <c r="H138" i="30"/>
  <c r="H138" i="49"/>
  <c r="I138"/>
  <c r="N138" i="30"/>
  <c r="O138"/>
  <c r="J138"/>
  <c r="J138" i="49"/>
  <c r="K138" i="30"/>
  <c r="K138" i="49"/>
  <c r="L138" i="30"/>
  <c r="L138" i="49"/>
  <c r="B139" i="29"/>
  <c r="A139" i="30"/>
  <c r="A139" i="49"/>
  <c r="B139"/>
  <c r="C139"/>
  <c r="D139"/>
  <c r="AO139" i="29"/>
  <c r="E139" i="30"/>
  <c r="E139" i="49"/>
  <c r="AT139" i="29"/>
  <c r="F139" i="30"/>
  <c r="F139" i="49"/>
  <c r="AX139" i="29"/>
  <c r="G139" i="30"/>
  <c r="G139" i="49"/>
  <c r="AY139" i="29"/>
  <c r="H139" i="30"/>
  <c r="H139" i="49"/>
  <c r="I139"/>
  <c r="N139" i="30"/>
  <c r="O139"/>
  <c r="J139"/>
  <c r="J139" i="49"/>
  <c r="K139" i="30"/>
  <c r="K139" i="49"/>
  <c r="L139" i="30"/>
  <c r="L139" i="49"/>
  <c r="B140" i="29"/>
  <c r="A140" i="30"/>
  <c r="A140" i="49"/>
  <c r="B140"/>
  <c r="C140"/>
  <c r="D140"/>
  <c r="AO140" i="29"/>
  <c r="E140" i="30"/>
  <c r="E140" i="49"/>
  <c r="AT140" i="29"/>
  <c r="F140" i="30"/>
  <c r="F140" i="49"/>
  <c r="AX140" i="29"/>
  <c r="G140" i="30"/>
  <c r="G140" i="49"/>
  <c r="AY140" i="29"/>
  <c r="H140" i="30"/>
  <c r="H140" i="49"/>
  <c r="I140"/>
  <c r="N140" i="30"/>
  <c r="O140"/>
  <c r="J140"/>
  <c r="J140" i="49"/>
  <c r="K140" i="30"/>
  <c r="K140" i="49"/>
  <c r="L140" i="30"/>
  <c r="L140" i="49"/>
  <c r="B141" i="29"/>
  <c r="A141" i="30"/>
  <c r="A141" i="49"/>
  <c r="B141"/>
  <c r="C141"/>
  <c r="D141"/>
  <c r="AO141" i="29"/>
  <c r="E141" i="30"/>
  <c r="E141" i="49"/>
  <c r="AT141" i="29"/>
  <c r="F141" i="30"/>
  <c r="F141" i="49"/>
  <c r="AX141" i="29"/>
  <c r="G141" i="30"/>
  <c r="G141" i="49"/>
  <c r="AY141" i="29"/>
  <c r="H141" i="30"/>
  <c r="H141" i="49"/>
  <c r="I141"/>
  <c r="N141" i="30"/>
  <c r="O141"/>
  <c r="J141"/>
  <c r="J141" i="49"/>
  <c r="K141" i="30"/>
  <c r="K141" i="49"/>
  <c r="L141" i="30"/>
  <c r="L141" i="49"/>
  <c r="B142" i="29"/>
  <c r="A142" i="30"/>
  <c r="A142" i="49"/>
  <c r="B142"/>
  <c r="C142"/>
  <c r="D142"/>
  <c r="AO142" i="29"/>
  <c r="E142" i="30"/>
  <c r="E142" i="49"/>
  <c r="AT142" i="29"/>
  <c r="F142" i="30"/>
  <c r="F142" i="49"/>
  <c r="AX142" i="29"/>
  <c r="G142" i="30"/>
  <c r="G142" i="49"/>
  <c r="AY142" i="29"/>
  <c r="H142" i="30"/>
  <c r="H142" i="49"/>
  <c r="I142"/>
  <c r="N142" i="30"/>
  <c r="O142"/>
  <c r="J142"/>
  <c r="J142" i="49"/>
  <c r="K142" i="30"/>
  <c r="K142" i="49"/>
  <c r="L142" i="30"/>
  <c r="L142" i="49"/>
  <c r="B143" i="29"/>
  <c r="A143" i="30"/>
  <c r="A143" i="49"/>
  <c r="B143"/>
  <c r="C143"/>
  <c r="D143"/>
  <c r="AO143" i="29"/>
  <c r="E143" i="30"/>
  <c r="E143" i="49"/>
  <c r="AT143" i="29"/>
  <c r="F143" i="30"/>
  <c r="F143" i="49"/>
  <c r="AX143" i="29"/>
  <c r="G143" i="30"/>
  <c r="G143" i="49"/>
  <c r="AY143" i="29"/>
  <c r="H143" i="30"/>
  <c r="H143" i="49"/>
  <c r="I143"/>
  <c r="N143" i="30"/>
  <c r="O143"/>
  <c r="J143"/>
  <c r="J143" i="49"/>
  <c r="K143" i="30"/>
  <c r="K143" i="49"/>
  <c r="L143" i="30"/>
  <c r="L143" i="49"/>
  <c r="B144" i="29"/>
  <c r="A144" i="30"/>
  <c r="A144" i="49"/>
  <c r="B144"/>
  <c r="C144"/>
  <c r="D144"/>
  <c r="AO144" i="29"/>
  <c r="E144" i="30"/>
  <c r="E144" i="49"/>
  <c r="AT144" i="29"/>
  <c r="F144" i="30"/>
  <c r="F144" i="49"/>
  <c r="AX144" i="29"/>
  <c r="G144" i="30"/>
  <c r="G144" i="49"/>
  <c r="AY144" i="29"/>
  <c r="H144" i="30"/>
  <c r="H144" i="49"/>
  <c r="I144"/>
  <c r="N144" i="30"/>
  <c r="O144"/>
  <c r="J144"/>
  <c r="J144" i="49"/>
  <c r="K144" i="30"/>
  <c r="K144" i="49"/>
  <c r="L144" i="30"/>
  <c r="L144" i="49"/>
  <c r="B145" i="29"/>
  <c r="A145" i="30"/>
  <c r="A145" i="49"/>
  <c r="B145"/>
  <c r="C145"/>
  <c r="D145"/>
  <c r="AO145" i="29"/>
  <c r="E145" i="30"/>
  <c r="E145" i="49"/>
  <c r="AT145" i="29"/>
  <c r="F145" i="30"/>
  <c r="F145" i="49"/>
  <c r="AX145" i="29"/>
  <c r="G145" i="30"/>
  <c r="G145" i="49"/>
  <c r="AY145" i="29"/>
  <c r="H145" i="30"/>
  <c r="H145" i="49"/>
  <c r="I145"/>
  <c r="N145" i="30"/>
  <c r="O145"/>
  <c r="J145"/>
  <c r="J145" i="49"/>
  <c r="K145" i="30"/>
  <c r="K145" i="49"/>
  <c r="L145" i="30"/>
  <c r="L145" i="49"/>
  <c r="B146" i="29"/>
  <c r="A146" i="30"/>
  <c r="A146" i="49"/>
  <c r="B146"/>
  <c r="C146"/>
  <c r="D146"/>
  <c r="AO146" i="29"/>
  <c r="E146" i="30"/>
  <c r="E146" i="49"/>
  <c r="AT146" i="29"/>
  <c r="F146" i="30"/>
  <c r="F146" i="49"/>
  <c r="AX146" i="29"/>
  <c r="G146" i="30"/>
  <c r="G146" i="49"/>
  <c r="AY146" i="29"/>
  <c r="H146" i="30"/>
  <c r="H146" i="49"/>
  <c r="I146"/>
  <c r="N146" i="30"/>
  <c r="O146"/>
  <c r="J146"/>
  <c r="J146" i="49"/>
  <c r="K146" i="30"/>
  <c r="K146" i="49"/>
  <c r="L146" i="30"/>
  <c r="L146" i="49"/>
  <c r="B147" i="29"/>
  <c r="A147" i="30"/>
  <c r="A147" i="49"/>
  <c r="B147"/>
  <c r="C147"/>
  <c r="D147"/>
  <c r="AO147" i="29"/>
  <c r="E147" i="30"/>
  <c r="E147" i="49"/>
  <c r="AT147" i="29"/>
  <c r="F147" i="30"/>
  <c r="F147" i="49"/>
  <c r="AX147" i="29"/>
  <c r="G147" i="30"/>
  <c r="G147" i="49"/>
  <c r="AY147" i="29"/>
  <c r="H147" i="30"/>
  <c r="H147" i="49"/>
  <c r="I147"/>
  <c r="N147" i="30"/>
  <c r="O147"/>
  <c r="J147"/>
  <c r="J147" i="49"/>
  <c r="K147" i="30"/>
  <c r="K147" i="49"/>
  <c r="L147" i="30"/>
  <c r="L147" i="49"/>
  <c r="B148" i="29"/>
  <c r="A148" i="30"/>
  <c r="A148" i="49"/>
  <c r="B148"/>
  <c r="C148"/>
  <c r="D148"/>
  <c r="AO148" i="29"/>
  <c r="E148" i="30"/>
  <c r="E148" i="49"/>
  <c r="AT148" i="29"/>
  <c r="F148" i="30"/>
  <c r="F148" i="49"/>
  <c r="AX148" i="29"/>
  <c r="G148" i="30"/>
  <c r="G148" i="49"/>
  <c r="AY148" i="29"/>
  <c r="H148" i="30"/>
  <c r="H148" i="49"/>
  <c r="I148"/>
  <c r="N148" i="30"/>
  <c r="O148"/>
  <c r="J148"/>
  <c r="J148" i="49"/>
  <c r="K148" i="30"/>
  <c r="K148" i="49"/>
  <c r="L148" i="30"/>
  <c r="L148" i="49"/>
  <c r="B149" i="29"/>
  <c r="A149" i="30"/>
  <c r="A149" i="49"/>
  <c r="B149"/>
  <c r="C149"/>
  <c r="D149"/>
  <c r="AO149" i="29"/>
  <c r="E149" i="30"/>
  <c r="E149" i="49"/>
  <c r="AT149" i="29"/>
  <c r="F149" i="30"/>
  <c r="F149" i="49"/>
  <c r="AX149" i="29"/>
  <c r="G149" i="30"/>
  <c r="G149" i="49"/>
  <c r="AY149" i="29"/>
  <c r="H149" i="30"/>
  <c r="H149" i="49"/>
  <c r="I149"/>
  <c r="N149" i="30"/>
  <c r="O149"/>
  <c r="J149"/>
  <c r="J149" i="49"/>
  <c r="K149" i="30"/>
  <c r="K149" i="49"/>
  <c r="L149" i="30"/>
  <c r="L149" i="49"/>
  <c r="B150" i="29"/>
  <c r="A150" i="30"/>
  <c r="A150" i="49"/>
  <c r="B150"/>
  <c r="C150"/>
  <c r="D150"/>
  <c r="AO150" i="29"/>
  <c r="E150" i="30"/>
  <c r="E150" i="49"/>
  <c r="AT150" i="29"/>
  <c r="F150" i="30"/>
  <c r="F150" i="49"/>
  <c r="AX150" i="29"/>
  <c r="G150" i="30"/>
  <c r="G150" i="49"/>
  <c r="AY150" i="29"/>
  <c r="H150" i="30"/>
  <c r="H150" i="49"/>
  <c r="I150"/>
  <c r="N150" i="30"/>
  <c r="O150"/>
  <c r="J150"/>
  <c r="J150" i="49"/>
  <c r="K150" i="30"/>
  <c r="K150" i="49"/>
  <c r="L150" i="30"/>
  <c r="L150" i="49"/>
  <c r="B151" i="29"/>
  <c r="A151" i="30"/>
  <c r="A151" i="49"/>
  <c r="B151"/>
  <c r="C151"/>
  <c r="D151"/>
  <c r="AO151" i="29"/>
  <c r="E151" i="30"/>
  <c r="E151" i="49"/>
  <c r="AT151" i="29"/>
  <c r="F151" i="30"/>
  <c r="F151" i="49"/>
  <c r="AX151" i="29"/>
  <c r="G151" i="30"/>
  <c r="G151" i="49"/>
  <c r="AY151" i="29"/>
  <c r="H151" i="30"/>
  <c r="H151" i="49"/>
  <c r="I151"/>
  <c r="N151" i="30"/>
  <c r="O151"/>
  <c r="J151"/>
  <c r="J151" i="49"/>
  <c r="K151" i="30"/>
  <c r="K151" i="49"/>
  <c r="L151" i="30"/>
  <c r="L151" i="49"/>
  <c r="B152" i="29"/>
  <c r="A152" i="30"/>
  <c r="A152" i="49"/>
  <c r="B152"/>
  <c r="C152"/>
  <c r="D152"/>
  <c r="AO152" i="29"/>
  <c r="E152" i="30"/>
  <c r="E152" i="49"/>
  <c r="AT152" i="29"/>
  <c r="F152" i="30"/>
  <c r="F152" i="49"/>
  <c r="AX152" i="29"/>
  <c r="G152" i="30"/>
  <c r="G152" i="49"/>
  <c r="AY152" i="29"/>
  <c r="H152" i="30"/>
  <c r="H152" i="49"/>
  <c r="I152"/>
  <c r="N152" i="30"/>
  <c r="O152"/>
  <c r="J152"/>
  <c r="J152" i="49"/>
  <c r="K152" i="30"/>
  <c r="K152" i="49"/>
  <c r="L152" i="30"/>
  <c r="L152" i="49"/>
  <c r="B153" i="29"/>
  <c r="A153" i="30"/>
  <c r="A153" i="49"/>
  <c r="B153"/>
  <c r="C153"/>
  <c r="D153"/>
  <c r="AO153" i="29"/>
  <c r="E153" i="30"/>
  <c r="E153" i="49"/>
  <c r="AT153" i="29"/>
  <c r="F153" i="30"/>
  <c r="F153" i="49"/>
  <c r="AX153" i="29"/>
  <c r="G153" i="30"/>
  <c r="G153" i="49"/>
  <c r="AY153" i="29"/>
  <c r="H153" i="30"/>
  <c r="H153" i="49"/>
  <c r="I153"/>
  <c r="N153" i="30"/>
  <c r="O153"/>
  <c r="J153"/>
  <c r="J153" i="49"/>
  <c r="K153" i="30"/>
  <c r="K153" i="49"/>
  <c r="L153" i="30"/>
  <c r="L153" i="49"/>
  <c r="A154" i="30"/>
  <c r="A154" i="49"/>
  <c r="B154"/>
  <c r="C154"/>
  <c r="D154"/>
  <c r="AO154" i="29"/>
  <c r="E154" i="30"/>
  <c r="E154" i="49"/>
  <c r="F154"/>
  <c r="AX154" i="29"/>
  <c r="G154" i="30"/>
  <c r="G154" i="49"/>
  <c r="H154"/>
  <c r="I154"/>
  <c r="J154"/>
  <c r="K154" i="30"/>
  <c r="K154" i="49"/>
  <c r="L154" i="30"/>
  <c r="L154" i="49"/>
  <c r="B155" i="29"/>
  <c r="A155" i="30"/>
  <c r="A155" i="49"/>
  <c r="B155"/>
  <c r="C155"/>
  <c r="D155"/>
  <c r="AO155" i="29"/>
  <c r="E155" i="30"/>
  <c r="E155" i="49"/>
  <c r="AT155" i="29"/>
  <c r="F155" i="30"/>
  <c r="F155" i="49"/>
  <c r="AX155" i="29"/>
  <c r="G155" i="30"/>
  <c r="G155" i="49"/>
  <c r="AY155" i="29"/>
  <c r="H155" i="30"/>
  <c r="H155" i="49"/>
  <c r="I155"/>
  <c r="N155" i="30"/>
  <c r="O155"/>
  <c r="J155"/>
  <c r="J155" i="49"/>
  <c r="K155" i="30"/>
  <c r="K155" i="49"/>
  <c r="L155" i="30"/>
  <c r="L155" i="49"/>
  <c r="B156" i="29"/>
  <c r="A156" i="30"/>
  <c r="A156" i="49"/>
  <c r="B156"/>
  <c r="C156"/>
  <c r="D156"/>
  <c r="AO156" i="29"/>
  <c r="E156" i="30"/>
  <c r="E156" i="49"/>
  <c r="AT156" i="29"/>
  <c r="F156" i="30"/>
  <c r="F156" i="49"/>
  <c r="AX156" i="29"/>
  <c r="G156" i="30"/>
  <c r="G156" i="49"/>
  <c r="AY156" i="29"/>
  <c r="H156" i="30"/>
  <c r="H156" i="49"/>
  <c r="I156"/>
  <c r="N156" i="30"/>
  <c r="O156"/>
  <c r="J156"/>
  <c r="J156" i="49"/>
  <c r="K156" i="30"/>
  <c r="K156" i="49"/>
  <c r="L156" i="30"/>
  <c r="L156" i="49"/>
  <c r="B157" i="29"/>
  <c r="A157" i="30"/>
  <c r="A157" i="49"/>
  <c r="B157"/>
  <c r="C157"/>
  <c r="D157"/>
  <c r="AO157" i="29"/>
  <c r="E157" i="30"/>
  <c r="E157" i="49"/>
  <c r="AT157" i="29"/>
  <c r="F157" i="30"/>
  <c r="F157" i="49"/>
  <c r="AX157" i="29"/>
  <c r="G157" i="30"/>
  <c r="G157" i="49"/>
  <c r="AY157" i="29"/>
  <c r="H157" i="30"/>
  <c r="H157" i="49"/>
  <c r="I157"/>
  <c r="N157" i="30"/>
  <c r="O157"/>
  <c r="J157"/>
  <c r="J157" i="49"/>
  <c r="K157" i="30"/>
  <c r="K157" i="49"/>
  <c r="L157" i="30"/>
  <c r="L157" i="49"/>
  <c r="B158" i="29"/>
  <c r="A158" i="30"/>
  <c r="A158" i="49"/>
  <c r="B158"/>
  <c r="C158"/>
  <c r="D158"/>
  <c r="AO158" i="29"/>
  <c r="E158" i="30"/>
  <c r="E158" i="49"/>
  <c r="AT158" i="29"/>
  <c r="F158" i="30"/>
  <c r="F158" i="49"/>
  <c r="AX158" i="29"/>
  <c r="G158" i="30"/>
  <c r="G158" i="49"/>
  <c r="AY158" i="29"/>
  <c r="H158" i="30"/>
  <c r="H158" i="49"/>
  <c r="I158"/>
  <c r="N158" i="30"/>
  <c r="O158"/>
  <c r="J158"/>
  <c r="J158" i="49"/>
  <c r="K158" i="30"/>
  <c r="K158" i="49"/>
  <c r="L158" i="30"/>
  <c r="L158" i="49"/>
  <c r="B159" i="29"/>
  <c r="A159" i="30"/>
  <c r="A159" i="49"/>
  <c r="B159"/>
  <c r="C159"/>
  <c r="D159"/>
  <c r="AO159" i="29"/>
  <c r="E159" i="30"/>
  <c r="E159" i="49"/>
  <c r="AT159" i="29"/>
  <c r="F159" i="30"/>
  <c r="F159" i="49"/>
  <c r="AX159" i="29"/>
  <c r="G159" i="30"/>
  <c r="G159" i="49"/>
  <c r="AY159" i="29"/>
  <c r="H159" i="30"/>
  <c r="H159" i="49"/>
  <c r="I159"/>
  <c r="N159" i="30"/>
  <c r="O159"/>
  <c r="J159"/>
  <c r="J159" i="49"/>
  <c r="K159" i="30"/>
  <c r="K159" i="49"/>
  <c r="L159" i="30"/>
  <c r="L159" i="49"/>
  <c r="B160" i="29"/>
  <c r="A160" i="30"/>
  <c r="A160" i="49"/>
  <c r="B160"/>
  <c r="C160"/>
  <c r="D160"/>
  <c r="AO160" i="29"/>
  <c r="E160" i="30"/>
  <c r="E160" i="49"/>
  <c r="AT160" i="29"/>
  <c r="F160" i="30"/>
  <c r="F160" i="49"/>
  <c r="AX160" i="29"/>
  <c r="G160" i="30"/>
  <c r="G160" i="49"/>
  <c r="AY160" i="29"/>
  <c r="H160" i="30"/>
  <c r="H160" i="49"/>
  <c r="I160"/>
  <c r="N160" i="30"/>
  <c r="O160"/>
  <c r="J160"/>
  <c r="J160" i="49"/>
  <c r="K160" i="30"/>
  <c r="K160" i="49"/>
  <c r="L160" i="30"/>
  <c r="L160" i="49"/>
  <c r="B161" i="29"/>
  <c r="A161" i="30"/>
  <c r="A161" i="49"/>
  <c r="B161"/>
  <c r="C161"/>
  <c r="D161"/>
  <c r="AO161" i="29"/>
  <c r="E161" i="30"/>
  <c r="E161" i="49"/>
  <c r="AT161" i="29"/>
  <c r="F161" i="30"/>
  <c r="F161" i="49"/>
  <c r="AX161" i="29"/>
  <c r="G161" i="30"/>
  <c r="G161" i="49"/>
  <c r="AY161" i="29"/>
  <c r="H161" i="30"/>
  <c r="H161" i="49"/>
  <c r="I161"/>
  <c r="N161" i="30"/>
  <c r="O161"/>
  <c r="J161"/>
  <c r="J161" i="49"/>
  <c r="K161" i="30"/>
  <c r="K161" i="49"/>
  <c r="L161" i="30"/>
  <c r="L161" i="49"/>
  <c r="B162" i="29"/>
  <c r="A162" i="30"/>
  <c r="A162" i="49"/>
  <c r="B162"/>
  <c r="C162"/>
  <c r="D162"/>
  <c r="AO162" i="29"/>
  <c r="E162" i="30"/>
  <c r="E162" i="49"/>
  <c r="AT162" i="29"/>
  <c r="F162" i="30"/>
  <c r="F162" i="49"/>
  <c r="AX162" i="29"/>
  <c r="G162" i="30"/>
  <c r="G162" i="49"/>
  <c r="AY162" i="29"/>
  <c r="H162" i="30"/>
  <c r="H162" i="49"/>
  <c r="I162"/>
  <c r="N162" i="30"/>
  <c r="O162"/>
  <c r="J162"/>
  <c r="J162" i="49"/>
  <c r="K162" i="30"/>
  <c r="K162" i="49"/>
  <c r="L162" i="30"/>
  <c r="L162" i="49"/>
  <c r="B163" i="29"/>
  <c r="A163" i="30"/>
  <c r="A163" i="49"/>
  <c r="B163"/>
  <c r="C163"/>
  <c r="D163"/>
  <c r="AO163" i="29"/>
  <c r="E163" i="30"/>
  <c r="E163" i="49"/>
  <c r="AT163" i="29"/>
  <c r="F163" i="30"/>
  <c r="F163" i="49"/>
  <c r="AX163" i="29"/>
  <c r="G163" i="30"/>
  <c r="G163" i="49"/>
  <c r="AY163" i="29"/>
  <c r="H163" i="30"/>
  <c r="H163" i="49"/>
  <c r="I163"/>
  <c r="N163" i="30"/>
  <c r="O163"/>
  <c r="J163"/>
  <c r="J163" i="49"/>
  <c r="K163" i="30"/>
  <c r="K163" i="49"/>
  <c r="L163" i="30"/>
  <c r="L163" i="49"/>
  <c r="B164" i="29"/>
  <c r="A164" i="30"/>
  <c r="A164" i="49"/>
  <c r="B164"/>
  <c r="C164"/>
  <c r="D164"/>
  <c r="AO164" i="29"/>
  <c r="E164" i="30"/>
  <c r="E164" i="49"/>
  <c r="AT164" i="29"/>
  <c r="F164" i="30"/>
  <c r="F164" i="49"/>
  <c r="AX164" i="29"/>
  <c r="G164" i="30"/>
  <c r="G164" i="49"/>
  <c r="AY164" i="29"/>
  <c r="H164" i="30"/>
  <c r="H164" i="49"/>
  <c r="I164"/>
  <c r="N164" i="30"/>
  <c r="O164"/>
  <c r="J164"/>
  <c r="J164" i="49"/>
  <c r="K164" i="30"/>
  <c r="K164" i="49"/>
  <c r="L164" i="30"/>
  <c r="L164" i="49"/>
  <c r="B165" i="29"/>
  <c r="A165" i="30"/>
  <c r="A165" i="49"/>
  <c r="B165"/>
  <c r="C165"/>
  <c r="D165"/>
  <c r="AO165" i="29"/>
  <c r="E165" i="30"/>
  <c r="E165" i="49"/>
  <c r="AT165" i="29"/>
  <c r="F165" i="30"/>
  <c r="F165" i="49"/>
  <c r="AX165" i="29"/>
  <c r="G165" i="30"/>
  <c r="G165" i="49"/>
  <c r="AY165" i="29"/>
  <c r="H165" i="30"/>
  <c r="H165" i="49"/>
  <c r="I165"/>
  <c r="N165" i="30"/>
  <c r="O165"/>
  <c r="J165"/>
  <c r="J165" i="49"/>
  <c r="K165" i="30"/>
  <c r="K165" i="49"/>
  <c r="L165" i="30"/>
  <c r="L165" i="49"/>
  <c r="B166" i="29"/>
  <c r="A166" i="30"/>
  <c r="A166" i="49"/>
  <c r="B166"/>
  <c r="C166"/>
  <c r="D166"/>
  <c r="AO166" i="29"/>
  <c r="E166" i="30"/>
  <c r="E166" i="49"/>
  <c r="AT166" i="29"/>
  <c r="F166" i="30"/>
  <c r="F166" i="49"/>
  <c r="AX166" i="29"/>
  <c r="G166" i="30"/>
  <c r="G166" i="49"/>
  <c r="AY166" i="29"/>
  <c r="H166" i="30"/>
  <c r="H166" i="49"/>
  <c r="I166"/>
  <c r="N166" i="30"/>
  <c r="O166"/>
  <c r="J166"/>
  <c r="J166" i="49"/>
  <c r="K166" i="30"/>
  <c r="K166" i="49"/>
  <c r="L166" i="30"/>
  <c r="L166" i="49"/>
  <c r="B167" i="29"/>
  <c r="A167" i="30"/>
  <c r="A167" i="49"/>
  <c r="B167"/>
  <c r="C167"/>
  <c r="D167"/>
  <c r="AO167" i="29"/>
  <c r="E167" i="30"/>
  <c r="E167" i="49"/>
  <c r="AT167" i="29"/>
  <c r="F167" i="30"/>
  <c r="F167" i="49"/>
  <c r="AX167" i="29"/>
  <c r="G167" i="30"/>
  <c r="G167" i="49"/>
  <c r="AY167" i="29"/>
  <c r="H167" i="30"/>
  <c r="H167" i="49"/>
  <c r="I167"/>
  <c r="N167" i="30"/>
  <c r="O167"/>
  <c r="J167"/>
  <c r="J167" i="49"/>
  <c r="K167" i="30"/>
  <c r="K167" i="49"/>
  <c r="L167" i="30"/>
  <c r="L167" i="49"/>
  <c r="B168" i="29"/>
  <c r="A168" i="30"/>
  <c r="A168" i="49"/>
  <c r="B168"/>
  <c r="C168"/>
  <c r="D168"/>
  <c r="AO168" i="29"/>
  <c r="E168" i="30"/>
  <c r="E168" i="49"/>
  <c r="AT168" i="29"/>
  <c r="F168" i="30"/>
  <c r="F168" i="49"/>
  <c r="AX168" i="29"/>
  <c r="G168" i="30"/>
  <c r="G168" i="49"/>
  <c r="AY168" i="29"/>
  <c r="H168" i="30"/>
  <c r="H168" i="49"/>
  <c r="I168"/>
  <c r="N168" i="30"/>
  <c r="O168"/>
  <c r="J168"/>
  <c r="J168" i="49"/>
  <c r="K168" i="30"/>
  <c r="K168" i="49"/>
  <c r="L168" i="30"/>
  <c r="L168" i="49"/>
  <c r="B169" i="29"/>
  <c r="A169" i="30"/>
  <c r="A169" i="49"/>
  <c r="B169"/>
  <c r="C169"/>
  <c r="D169"/>
  <c r="AO169" i="29"/>
  <c r="E169" i="30"/>
  <c r="E169" i="49"/>
  <c r="AT169" i="29"/>
  <c r="F169" i="30"/>
  <c r="F169" i="49"/>
  <c r="AX169" i="29"/>
  <c r="G169" i="30"/>
  <c r="G169" i="49"/>
  <c r="AY169" i="29"/>
  <c r="H169" i="30"/>
  <c r="H169" i="49"/>
  <c r="I169"/>
  <c r="N169" i="30"/>
  <c r="O169"/>
  <c r="J169"/>
  <c r="J169" i="49"/>
  <c r="K169" i="30"/>
  <c r="K169" i="49"/>
  <c r="L169" i="30"/>
  <c r="L169" i="49"/>
  <c r="B170" i="29"/>
  <c r="A170" i="30"/>
  <c r="A170" i="49"/>
  <c r="B170"/>
  <c r="C170"/>
  <c r="D170"/>
  <c r="AO170" i="29"/>
  <c r="E170" i="30"/>
  <c r="E170" i="49"/>
  <c r="AT170" i="29"/>
  <c r="F170" i="30"/>
  <c r="F170" i="49"/>
  <c r="AX170" i="29"/>
  <c r="G170" i="30"/>
  <c r="G170" i="49"/>
  <c r="AY170" i="29"/>
  <c r="H170" i="30"/>
  <c r="H170" i="49"/>
  <c r="I170"/>
  <c r="N170" i="30"/>
  <c r="O170"/>
  <c r="J170"/>
  <c r="J170" i="49"/>
  <c r="K170" i="30"/>
  <c r="K170" i="49"/>
  <c r="L170" i="30"/>
  <c r="L170" i="49"/>
  <c r="B171" i="29"/>
  <c r="A171" i="30"/>
  <c r="A171" i="49"/>
  <c r="B171"/>
  <c r="C171"/>
  <c r="D171"/>
  <c r="AO171" i="29"/>
  <c r="E171" i="30"/>
  <c r="E171" i="49"/>
  <c r="AT171" i="29"/>
  <c r="F171" i="30"/>
  <c r="F171" i="49"/>
  <c r="AX171" i="29"/>
  <c r="G171" i="30"/>
  <c r="G171" i="49"/>
  <c r="AY171" i="29"/>
  <c r="H171" i="30"/>
  <c r="H171" i="49"/>
  <c r="I171"/>
  <c r="N171" i="30"/>
  <c r="O171"/>
  <c r="J171"/>
  <c r="J171" i="49"/>
  <c r="K171" i="30"/>
  <c r="K171" i="49"/>
  <c r="L171" i="30"/>
  <c r="L171" i="49"/>
  <c r="B172" i="29"/>
  <c r="A172" i="30"/>
  <c r="A172" i="49"/>
  <c r="B172"/>
  <c r="C172"/>
  <c r="D172"/>
  <c r="AO172" i="29"/>
  <c r="E172" i="30"/>
  <c r="E172" i="49"/>
  <c r="AT172" i="29"/>
  <c r="F172" i="30"/>
  <c r="F172" i="49"/>
  <c r="AX172" i="29"/>
  <c r="G172" i="30"/>
  <c r="G172" i="49"/>
  <c r="AY172" i="29"/>
  <c r="H172" i="30"/>
  <c r="H172" i="49"/>
  <c r="I172"/>
  <c r="N172" i="30"/>
  <c r="O172"/>
  <c r="J172"/>
  <c r="J172" i="49"/>
  <c r="K172" i="30"/>
  <c r="K172" i="49"/>
  <c r="L172" i="30"/>
  <c r="L172" i="49"/>
  <c r="B173" i="29"/>
  <c r="A173" i="30"/>
  <c r="A173" i="49"/>
  <c r="B173"/>
  <c r="C173"/>
  <c r="D173"/>
  <c r="AO173" i="29"/>
  <c r="E173" i="30"/>
  <c r="E173" i="49"/>
  <c r="AT173" i="29"/>
  <c r="F173" i="30"/>
  <c r="F173" i="49"/>
  <c r="AX173" i="29"/>
  <c r="G173" i="30"/>
  <c r="G173" i="49"/>
  <c r="AY173" i="29"/>
  <c r="H173" i="30"/>
  <c r="H173" i="49"/>
  <c r="I173"/>
  <c r="N173" i="30"/>
  <c r="O173"/>
  <c r="J173"/>
  <c r="J173" i="49"/>
  <c r="K173" i="30"/>
  <c r="K173" i="49"/>
  <c r="L173" i="30"/>
  <c r="L173" i="49"/>
  <c r="B174" i="29"/>
  <c r="A174" i="30"/>
  <c r="A174" i="49"/>
  <c r="B174"/>
  <c r="C174"/>
  <c r="D174"/>
  <c r="AO174" i="29"/>
  <c r="E174" i="30"/>
  <c r="E174" i="49"/>
  <c r="AT174" i="29"/>
  <c r="F174" i="30"/>
  <c r="F174" i="49"/>
  <c r="AX174" i="29"/>
  <c r="G174" i="30"/>
  <c r="G174" i="49"/>
  <c r="AY174" i="29"/>
  <c r="H174" i="30"/>
  <c r="H174" i="49"/>
  <c r="I174"/>
  <c r="N174" i="30"/>
  <c r="O174"/>
  <c r="J174"/>
  <c r="J174" i="49"/>
  <c r="K174" i="30"/>
  <c r="K174" i="49"/>
  <c r="L174" i="30"/>
  <c r="L174" i="49"/>
  <c r="B175" i="29"/>
  <c r="A175" i="30"/>
  <c r="A175" i="49"/>
  <c r="B175"/>
  <c r="C175"/>
  <c r="D175"/>
  <c r="AO175" i="29"/>
  <c r="E175" i="30"/>
  <c r="E175" i="49"/>
  <c r="AT175" i="29"/>
  <c r="F175" i="30"/>
  <c r="F175" i="49"/>
  <c r="AX175" i="29"/>
  <c r="G175" i="30"/>
  <c r="G175" i="49"/>
  <c r="AY175" i="29"/>
  <c r="H175" i="30"/>
  <c r="H175" i="49"/>
  <c r="I175"/>
  <c r="N175" i="30"/>
  <c r="O175"/>
  <c r="J175"/>
  <c r="J175" i="49"/>
  <c r="K175" i="30"/>
  <c r="K175" i="49"/>
  <c r="L175" i="30"/>
  <c r="L175" i="49"/>
  <c r="B176" i="29"/>
  <c r="A176" i="30"/>
  <c r="A176" i="49"/>
  <c r="B176"/>
  <c r="C176"/>
  <c r="D176"/>
  <c r="AO176" i="29"/>
  <c r="E176" i="30"/>
  <c r="E176" i="49"/>
  <c r="AT176" i="29"/>
  <c r="F176" i="30"/>
  <c r="F176" i="49"/>
  <c r="AX176" i="29"/>
  <c r="G176" i="30"/>
  <c r="G176" i="49"/>
  <c r="AY176" i="29"/>
  <c r="H176" i="30"/>
  <c r="H176" i="49"/>
  <c r="I176"/>
  <c r="N176" i="30"/>
  <c r="O176"/>
  <c r="J176"/>
  <c r="J176" i="49"/>
  <c r="K176" i="30"/>
  <c r="K176" i="49"/>
  <c r="L176" i="30"/>
  <c r="L176" i="49"/>
  <c r="B177" i="29"/>
  <c r="A177" i="30"/>
  <c r="A177" i="49"/>
  <c r="B177"/>
  <c r="C177"/>
  <c r="D177"/>
  <c r="AO177" i="29"/>
  <c r="E177" i="30"/>
  <c r="E177" i="49"/>
  <c r="AT177" i="29"/>
  <c r="F177" i="30"/>
  <c r="F177" i="49"/>
  <c r="AX177" i="29"/>
  <c r="G177" i="30"/>
  <c r="G177" i="49"/>
  <c r="AY177" i="29"/>
  <c r="H177" i="30"/>
  <c r="H177" i="49"/>
  <c r="I177"/>
  <c r="N177" i="30"/>
  <c r="O177"/>
  <c r="J177"/>
  <c r="J177" i="49"/>
  <c r="K177" i="30"/>
  <c r="K177" i="49"/>
  <c r="L177" i="30"/>
  <c r="L177" i="49"/>
  <c r="B178" i="29"/>
  <c r="A178" i="30"/>
  <c r="A178" i="49"/>
  <c r="B178"/>
  <c r="C178"/>
  <c r="D178"/>
  <c r="AO178" i="29"/>
  <c r="E178" i="30"/>
  <c r="E178" i="49"/>
  <c r="AT178" i="29"/>
  <c r="F178" i="30"/>
  <c r="F178" i="49"/>
  <c r="AX178" i="29"/>
  <c r="G178" i="30"/>
  <c r="G178" i="49"/>
  <c r="AY178" i="29"/>
  <c r="H178" i="30"/>
  <c r="H178" i="49"/>
  <c r="I178"/>
  <c r="N178" i="30"/>
  <c r="O178"/>
  <c r="J178"/>
  <c r="J178" i="49"/>
  <c r="K178" i="30"/>
  <c r="K178" i="49"/>
  <c r="L178" i="30"/>
  <c r="L178" i="49"/>
  <c r="B179" i="29"/>
  <c r="A179" i="30"/>
  <c r="A179" i="49"/>
  <c r="B179"/>
  <c r="C179"/>
  <c r="D179"/>
  <c r="AO179" i="29"/>
  <c r="E179" i="30"/>
  <c r="E179" i="49"/>
  <c r="AT179" i="29"/>
  <c r="F179" i="30"/>
  <c r="F179" i="49"/>
  <c r="AX179" i="29"/>
  <c r="G179" i="30"/>
  <c r="G179" i="49"/>
  <c r="AY179" i="29"/>
  <c r="H179" i="30"/>
  <c r="H179" i="49"/>
  <c r="I179"/>
  <c r="N179" i="30"/>
  <c r="O179"/>
  <c r="J179"/>
  <c r="J179" i="49"/>
  <c r="K179" i="30"/>
  <c r="K179" i="49"/>
  <c r="L179" i="30"/>
  <c r="L179" i="49"/>
  <c r="B180" i="29"/>
  <c r="A180" i="30"/>
  <c r="A180" i="49"/>
  <c r="B180"/>
  <c r="C180"/>
  <c r="D180"/>
  <c r="AO180" i="29"/>
  <c r="E180" i="30"/>
  <c r="E180" i="49"/>
  <c r="AT180" i="29"/>
  <c r="F180" i="30"/>
  <c r="F180" i="49"/>
  <c r="AX180" i="29"/>
  <c r="G180" i="30"/>
  <c r="G180" i="49"/>
  <c r="AY180" i="29"/>
  <c r="H180" i="30"/>
  <c r="H180" i="49"/>
  <c r="I180"/>
  <c r="N180" i="30"/>
  <c r="O180"/>
  <c r="J180"/>
  <c r="J180" i="49"/>
  <c r="K180" i="30"/>
  <c r="K180" i="49"/>
  <c r="L180" i="30"/>
  <c r="L180" i="49"/>
  <c r="B181" i="29"/>
  <c r="A181" i="30"/>
  <c r="A181" i="49"/>
  <c r="B181"/>
  <c r="C181"/>
  <c r="D181"/>
  <c r="AO181" i="29"/>
  <c r="E181" i="30"/>
  <c r="E181" i="49"/>
  <c r="AT181" i="29"/>
  <c r="F181" i="30"/>
  <c r="F181" i="49"/>
  <c r="AX181" i="29"/>
  <c r="G181" i="30"/>
  <c r="G181" i="49"/>
  <c r="AY181" i="29"/>
  <c r="H181" i="30"/>
  <c r="H181" i="49"/>
  <c r="I181"/>
  <c r="N181" i="30"/>
  <c r="O181"/>
  <c r="J181"/>
  <c r="J181" i="49"/>
  <c r="K181" i="30"/>
  <c r="K181" i="49"/>
  <c r="L181" i="30"/>
  <c r="L181" i="49"/>
  <c r="B182" i="29"/>
  <c r="A182" i="30"/>
  <c r="A182" i="49"/>
  <c r="B182"/>
  <c r="C182"/>
  <c r="D182"/>
  <c r="AO182" i="29"/>
  <c r="E182" i="30"/>
  <c r="E182" i="49"/>
  <c r="AT182" i="29"/>
  <c r="F182" i="30"/>
  <c r="F182" i="49"/>
  <c r="AX182" i="29"/>
  <c r="G182" i="30"/>
  <c r="G182" i="49"/>
  <c r="AY182" i="29"/>
  <c r="H182" i="30"/>
  <c r="H182" i="49"/>
  <c r="I182"/>
  <c r="N182" i="30"/>
  <c r="O182"/>
  <c r="J182"/>
  <c r="J182" i="49"/>
  <c r="K182" i="30"/>
  <c r="K182" i="49"/>
  <c r="L182" i="30"/>
  <c r="L182" i="49"/>
  <c r="B183" i="29"/>
  <c r="A183" i="30"/>
  <c r="A183" i="49"/>
  <c r="B183"/>
  <c r="C183"/>
  <c r="D183"/>
  <c r="AO183" i="29"/>
  <c r="E183" i="30"/>
  <c r="E183" i="49"/>
  <c r="AT183" i="29"/>
  <c r="F183" i="30"/>
  <c r="F183" i="49"/>
  <c r="AX183" i="29"/>
  <c r="G183" i="30"/>
  <c r="G183" i="49"/>
  <c r="AY183" i="29"/>
  <c r="H183" i="30"/>
  <c r="H183" i="49"/>
  <c r="I183"/>
  <c r="N183" i="30"/>
  <c r="O183"/>
  <c r="J183"/>
  <c r="J183" i="49"/>
  <c r="K183" i="30"/>
  <c r="K183" i="49"/>
  <c r="L183" i="30"/>
  <c r="L183" i="49"/>
  <c r="B184" i="29"/>
  <c r="A184" i="30"/>
  <c r="A184" i="49"/>
  <c r="B184"/>
  <c r="C184"/>
  <c r="D184"/>
  <c r="AO184" i="29"/>
  <c r="E184" i="30"/>
  <c r="E184" i="49"/>
  <c r="AT184" i="29"/>
  <c r="F184" i="30"/>
  <c r="F184" i="49"/>
  <c r="AX184" i="29"/>
  <c r="G184" i="30"/>
  <c r="G184" i="49"/>
  <c r="AY184" i="29"/>
  <c r="H184" i="30"/>
  <c r="H184" i="49"/>
  <c r="I184"/>
  <c r="N184" i="30"/>
  <c r="O184"/>
  <c r="J184"/>
  <c r="J184" i="49"/>
  <c r="K184" i="30"/>
  <c r="K184" i="49"/>
  <c r="L184" i="30"/>
  <c r="L184" i="49"/>
  <c r="B185" i="29"/>
  <c r="A185" i="30"/>
  <c r="A185" i="49"/>
  <c r="B185"/>
  <c r="C185"/>
  <c r="D185"/>
  <c r="AO185" i="29"/>
  <c r="E185" i="30"/>
  <c r="E185" i="49"/>
  <c r="AT185" i="29"/>
  <c r="F185" i="30"/>
  <c r="F185" i="49"/>
  <c r="AX185" i="29"/>
  <c r="G185" i="30"/>
  <c r="G185" i="49"/>
  <c r="AY185" i="29"/>
  <c r="H185" i="30"/>
  <c r="H185" i="49"/>
  <c r="I185"/>
  <c r="N185" i="30"/>
  <c r="O185"/>
  <c r="J185"/>
  <c r="J185" i="49"/>
  <c r="K185" i="30"/>
  <c r="K185" i="49"/>
  <c r="L185" i="30"/>
  <c r="L185" i="49"/>
  <c r="B186" i="29"/>
  <c r="A186" i="30"/>
  <c r="A186" i="49"/>
  <c r="B186"/>
  <c r="C186"/>
  <c r="D186"/>
  <c r="AO186" i="29"/>
  <c r="E186" i="30"/>
  <c r="E186" i="49"/>
  <c r="AT186" i="29"/>
  <c r="F186" i="30"/>
  <c r="F186" i="49"/>
  <c r="AX186" i="29"/>
  <c r="G186" i="30"/>
  <c r="G186" i="49"/>
  <c r="AY186" i="29"/>
  <c r="H186" i="30"/>
  <c r="H186" i="49"/>
  <c r="I186"/>
  <c r="N186" i="30"/>
  <c r="O186"/>
  <c r="J186"/>
  <c r="J186" i="49"/>
  <c r="K186" i="30"/>
  <c r="K186" i="49"/>
  <c r="L186" i="30"/>
  <c r="L186" i="49"/>
  <c r="B187" i="29"/>
  <c r="A187" i="30"/>
  <c r="A187" i="49"/>
  <c r="B187"/>
  <c r="C187"/>
  <c r="D187"/>
  <c r="AO187" i="29"/>
  <c r="E187" i="30"/>
  <c r="E187" i="49"/>
  <c r="AT187" i="29"/>
  <c r="F187" i="30"/>
  <c r="F187" i="49"/>
  <c r="AX187" i="29"/>
  <c r="G187" i="30"/>
  <c r="G187" i="49"/>
  <c r="AY187" i="29"/>
  <c r="H187" i="30"/>
  <c r="H187" i="49"/>
  <c r="I187"/>
  <c r="N187" i="30"/>
  <c r="O187"/>
  <c r="J187"/>
  <c r="J187" i="49"/>
  <c r="K187" i="30"/>
  <c r="K187" i="49"/>
  <c r="L187" i="30"/>
  <c r="L187" i="49"/>
  <c r="B188" i="29"/>
  <c r="A188" i="30"/>
  <c r="A188" i="49"/>
  <c r="B188"/>
  <c r="C188"/>
  <c r="D188"/>
  <c r="AO188" i="29"/>
  <c r="E188" i="30"/>
  <c r="E188" i="49"/>
  <c r="AT188" i="29"/>
  <c r="F188" i="30"/>
  <c r="F188" i="49"/>
  <c r="AX188" i="29"/>
  <c r="G188" i="30"/>
  <c r="G188" i="49"/>
  <c r="AY188" i="29"/>
  <c r="H188" i="30"/>
  <c r="H188" i="49"/>
  <c r="I188"/>
  <c r="N188" i="30"/>
  <c r="O188"/>
  <c r="J188"/>
  <c r="J188" i="49"/>
  <c r="K188" i="30"/>
  <c r="K188" i="49"/>
  <c r="L188" i="30"/>
  <c r="L188" i="49"/>
  <c r="B189" i="29"/>
  <c r="A189" i="30"/>
  <c r="A189" i="49"/>
  <c r="B189"/>
  <c r="C189"/>
  <c r="D189"/>
  <c r="AO189" i="29"/>
  <c r="E189" i="30"/>
  <c r="E189" i="49"/>
  <c r="AT189" i="29"/>
  <c r="F189" i="30"/>
  <c r="F189" i="49"/>
  <c r="AX189" i="29"/>
  <c r="G189" i="30"/>
  <c r="G189" i="49"/>
  <c r="AY189" i="29"/>
  <c r="H189" i="30"/>
  <c r="H189" i="49"/>
  <c r="I189"/>
  <c r="N189" i="30"/>
  <c r="O189"/>
  <c r="J189"/>
  <c r="J189" i="49"/>
  <c r="K189" i="30"/>
  <c r="K189" i="49"/>
  <c r="L189" i="30"/>
  <c r="L189" i="49"/>
  <c r="B190" i="29"/>
  <c r="A190" i="30"/>
  <c r="A190" i="49"/>
  <c r="B190"/>
  <c r="C190"/>
  <c r="D190"/>
  <c r="AO190" i="29"/>
  <c r="E190" i="30"/>
  <c r="E190" i="49"/>
  <c r="AT190" i="29"/>
  <c r="F190" i="30"/>
  <c r="F190" i="49"/>
  <c r="AX190" i="29"/>
  <c r="G190" i="30"/>
  <c r="G190" i="49"/>
  <c r="AY190" i="29"/>
  <c r="H190" i="30"/>
  <c r="H190" i="49"/>
  <c r="I190"/>
  <c r="N190" i="30"/>
  <c r="O190"/>
  <c r="J190"/>
  <c r="J190" i="49"/>
  <c r="K190" i="30"/>
  <c r="K190" i="49"/>
  <c r="L190" i="30"/>
  <c r="L190" i="49"/>
  <c r="B191" i="29"/>
  <c r="A191" i="30"/>
  <c r="A191" i="49"/>
  <c r="B191"/>
  <c r="C191"/>
  <c r="D191"/>
  <c r="AO191" i="29"/>
  <c r="E191" i="30"/>
  <c r="E191" i="49"/>
  <c r="AT191" i="29"/>
  <c r="F191" i="30"/>
  <c r="F191" i="49"/>
  <c r="AX191" i="29"/>
  <c r="G191" i="30"/>
  <c r="G191" i="49"/>
  <c r="AY191" i="29"/>
  <c r="H191" i="30"/>
  <c r="H191" i="49"/>
  <c r="I191"/>
  <c r="N191" i="30"/>
  <c r="O191"/>
  <c r="J191"/>
  <c r="J191" i="49"/>
  <c r="K191" i="30"/>
  <c r="K191" i="49"/>
  <c r="L191" i="30"/>
  <c r="L191" i="49"/>
  <c r="B192" i="29"/>
  <c r="A192" i="30"/>
  <c r="A192" i="49"/>
  <c r="B192"/>
  <c r="C192"/>
  <c r="D192"/>
  <c r="AO192" i="29"/>
  <c r="E192" i="30"/>
  <c r="E192" i="49"/>
  <c r="AT192" i="29"/>
  <c r="F192" i="30"/>
  <c r="F192" i="49"/>
  <c r="AX192" i="29"/>
  <c r="G192" i="30"/>
  <c r="G192" i="49"/>
  <c r="AY192" i="29"/>
  <c r="H192" i="30"/>
  <c r="H192" i="49"/>
  <c r="I192"/>
  <c r="N192" i="30"/>
  <c r="O192"/>
  <c r="J192"/>
  <c r="J192" i="49"/>
  <c r="K192" i="30"/>
  <c r="K192" i="49"/>
  <c r="L192" i="30"/>
  <c r="L192" i="49"/>
  <c r="B193" i="29"/>
  <c r="A193" i="30"/>
  <c r="A193" i="49"/>
  <c r="B193"/>
  <c r="C193"/>
  <c r="D193"/>
  <c r="AO193" i="29"/>
  <c r="E193" i="30"/>
  <c r="E193" i="49"/>
  <c r="AT193" i="29"/>
  <c r="F193" i="30"/>
  <c r="F193" i="49"/>
  <c r="AX193" i="29"/>
  <c r="G193" i="30"/>
  <c r="G193" i="49"/>
  <c r="AY193" i="29"/>
  <c r="H193" i="30"/>
  <c r="H193" i="49"/>
  <c r="I193"/>
  <c r="N193" i="30"/>
  <c r="O193"/>
  <c r="J193"/>
  <c r="J193" i="49"/>
  <c r="K193" i="30"/>
  <c r="K193" i="49"/>
  <c r="L193" i="30"/>
  <c r="L193" i="49"/>
  <c r="B194" i="29"/>
  <c r="A194" i="30"/>
  <c r="A194" i="49"/>
  <c r="B194"/>
  <c r="C194"/>
  <c r="D194"/>
  <c r="AO194" i="29"/>
  <c r="E194" i="30"/>
  <c r="E194" i="49"/>
  <c r="AT194" i="29"/>
  <c r="F194" i="30"/>
  <c r="F194" i="49"/>
  <c r="AX194" i="29"/>
  <c r="G194" i="30"/>
  <c r="G194" i="49"/>
  <c r="AY194" i="29"/>
  <c r="H194" i="30"/>
  <c r="H194" i="49"/>
  <c r="I194"/>
  <c r="N194" i="30"/>
  <c r="O194"/>
  <c r="J194"/>
  <c r="J194" i="49"/>
  <c r="K194" i="30"/>
  <c r="K194" i="49"/>
  <c r="L194" i="30"/>
  <c r="L194" i="49"/>
  <c r="B195" i="29"/>
  <c r="A195" i="30"/>
  <c r="A195" i="49"/>
  <c r="B195"/>
  <c r="C195"/>
  <c r="D195"/>
  <c r="AO195" i="29"/>
  <c r="E195" i="30"/>
  <c r="E195" i="49"/>
  <c r="AT195" i="29"/>
  <c r="F195" i="30"/>
  <c r="F195" i="49"/>
  <c r="AX195" i="29"/>
  <c r="G195" i="30"/>
  <c r="G195" i="49"/>
  <c r="AY195" i="29"/>
  <c r="H195" i="30"/>
  <c r="H195" i="49"/>
  <c r="I195"/>
  <c r="N195" i="30"/>
  <c r="O195"/>
  <c r="J195"/>
  <c r="J195" i="49"/>
  <c r="K195" i="30"/>
  <c r="K195" i="49"/>
  <c r="L195" i="30"/>
  <c r="L195" i="49"/>
  <c r="B196" i="29"/>
  <c r="A196" i="30"/>
  <c r="A196" i="49"/>
  <c r="B196"/>
  <c r="C196"/>
  <c r="D196"/>
  <c r="AO196" i="29"/>
  <c r="E196" i="30"/>
  <c r="E196" i="49"/>
  <c r="AT196" i="29"/>
  <c r="F196" i="30"/>
  <c r="F196" i="49"/>
  <c r="AX196" i="29"/>
  <c r="G196" i="30"/>
  <c r="G196" i="49"/>
  <c r="AY196" i="29"/>
  <c r="H196" i="30"/>
  <c r="H196" i="49"/>
  <c r="I196"/>
  <c r="N196" i="30"/>
  <c r="O196"/>
  <c r="J196"/>
  <c r="J196" i="49"/>
  <c r="K196" i="30"/>
  <c r="K196" i="49"/>
  <c r="L196" i="30"/>
  <c r="L196" i="49"/>
  <c r="B197" i="29"/>
  <c r="A197" i="30"/>
  <c r="A197" i="49"/>
  <c r="B197"/>
  <c r="C197"/>
  <c r="D197"/>
  <c r="AO197" i="29"/>
  <c r="E197" i="30"/>
  <c r="E197" i="49"/>
  <c r="AT197" i="29"/>
  <c r="F197" i="30"/>
  <c r="F197" i="49"/>
  <c r="AX197" i="29"/>
  <c r="G197" i="30"/>
  <c r="G197" i="49"/>
  <c r="AY197" i="29"/>
  <c r="H197" i="30"/>
  <c r="H197" i="49"/>
  <c r="I197"/>
  <c r="N197" i="30"/>
  <c r="O197"/>
  <c r="J197"/>
  <c r="J197" i="49"/>
  <c r="K197" i="30"/>
  <c r="K197" i="49"/>
  <c r="L197" i="30"/>
  <c r="L197" i="49"/>
  <c r="B198" i="29"/>
  <c r="A198" i="30"/>
  <c r="A198" i="49"/>
  <c r="B198"/>
  <c r="C198"/>
  <c r="D198"/>
  <c r="AO198" i="29"/>
  <c r="E198" i="30"/>
  <c r="E198" i="49"/>
  <c r="AT198" i="29"/>
  <c r="F198" i="30"/>
  <c r="F198" i="49"/>
  <c r="AX198" i="29"/>
  <c r="G198" i="30"/>
  <c r="G198" i="49"/>
  <c r="AY198" i="29"/>
  <c r="H198" i="30"/>
  <c r="H198" i="49"/>
  <c r="I198"/>
  <c r="N198" i="30"/>
  <c r="O198"/>
  <c r="J198"/>
  <c r="J198" i="49"/>
  <c r="K198" i="30"/>
  <c r="K198" i="49"/>
  <c r="L198" i="30"/>
  <c r="L198" i="49"/>
  <c r="B199" i="29"/>
  <c r="A199" i="30"/>
  <c r="A199" i="49"/>
  <c r="B199"/>
  <c r="C199"/>
  <c r="D199"/>
  <c r="AO199" i="29"/>
  <c r="E199" i="30"/>
  <c r="E199" i="49"/>
  <c r="AT199" i="29"/>
  <c r="F199" i="30"/>
  <c r="F199" i="49"/>
  <c r="AX199" i="29"/>
  <c r="G199" i="30"/>
  <c r="G199" i="49"/>
  <c r="AY199" i="29"/>
  <c r="H199" i="30"/>
  <c r="H199" i="49"/>
  <c r="I199"/>
  <c r="N199" i="30"/>
  <c r="O199"/>
  <c r="J199"/>
  <c r="J199" i="49"/>
  <c r="K199" i="30"/>
  <c r="K199" i="49"/>
  <c r="L199" i="30"/>
  <c r="L199" i="49"/>
  <c r="B200" i="29"/>
  <c r="A200" i="30"/>
  <c r="A200" i="49"/>
  <c r="B200"/>
  <c r="C200"/>
  <c r="D200"/>
  <c r="AO200" i="29"/>
  <c r="E200" i="30"/>
  <c r="E200" i="49"/>
  <c r="AT200" i="29"/>
  <c r="F200" i="30"/>
  <c r="F200" i="49"/>
  <c r="AX200" i="29"/>
  <c r="G200" i="30"/>
  <c r="G200" i="49"/>
  <c r="AY200" i="29"/>
  <c r="H200" i="30"/>
  <c r="H200" i="49"/>
  <c r="I200"/>
  <c r="N200" i="30"/>
  <c r="O200"/>
  <c r="J200"/>
  <c r="J200" i="49"/>
  <c r="K200" i="30"/>
  <c r="K200" i="49"/>
  <c r="L200" i="30"/>
  <c r="L200" i="49"/>
  <c r="B201" i="29"/>
  <c r="A201" i="30"/>
  <c r="A201" i="49"/>
  <c r="B201"/>
  <c r="C201"/>
  <c r="D201"/>
  <c r="AO201" i="29"/>
  <c r="E201" i="30"/>
  <c r="E201" i="49"/>
  <c r="AT201" i="29"/>
  <c r="F201" i="30"/>
  <c r="F201" i="49"/>
  <c r="AX201" i="29"/>
  <c r="G201" i="30"/>
  <c r="G201" i="49"/>
  <c r="AY201" i="29"/>
  <c r="H201" i="30"/>
  <c r="H201" i="49"/>
  <c r="I201"/>
  <c r="N201" i="30"/>
  <c r="O201"/>
  <c r="J201"/>
  <c r="J201" i="49"/>
  <c r="K201" i="30"/>
  <c r="K201" i="49"/>
  <c r="L201" i="30"/>
  <c r="L201" i="49"/>
  <c r="B202" i="29"/>
  <c r="A202" i="30"/>
  <c r="A202" i="49"/>
  <c r="B202"/>
  <c r="C202"/>
  <c r="D202"/>
  <c r="AO202" i="29"/>
  <c r="E202" i="30"/>
  <c r="E202" i="49"/>
  <c r="AT202" i="29"/>
  <c r="F202" i="30"/>
  <c r="F202" i="49"/>
  <c r="AX202" i="29"/>
  <c r="G202" i="30"/>
  <c r="G202" i="49"/>
  <c r="AY202" i="29"/>
  <c r="H202" i="30"/>
  <c r="H202" i="49"/>
  <c r="I202"/>
  <c r="N202" i="30"/>
  <c r="O202"/>
  <c r="J202"/>
  <c r="J202" i="49"/>
  <c r="K202" i="30"/>
  <c r="K202" i="49"/>
  <c r="L202" i="30"/>
  <c r="L202" i="49"/>
  <c r="B203" i="29"/>
  <c r="A203" i="30"/>
  <c r="A203" i="49"/>
  <c r="B203"/>
  <c r="C203"/>
  <c r="D203"/>
  <c r="AO203" i="29"/>
  <c r="E203" i="30"/>
  <c r="E203" i="49"/>
  <c r="AT203" i="29"/>
  <c r="F203" i="30"/>
  <c r="F203" i="49"/>
  <c r="AX203" i="29"/>
  <c r="G203" i="30"/>
  <c r="G203" i="49"/>
  <c r="AY203" i="29"/>
  <c r="H203" i="30"/>
  <c r="H203" i="49"/>
  <c r="I203"/>
  <c r="N203" i="30"/>
  <c r="O203"/>
  <c r="J203"/>
  <c r="J203" i="49"/>
  <c r="K203" i="30"/>
  <c r="K203" i="49"/>
  <c r="L203" i="30"/>
  <c r="L203" i="49"/>
  <c r="B204" i="29"/>
  <c r="A204" i="30"/>
  <c r="A204" i="49"/>
  <c r="B204"/>
  <c r="C204"/>
  <c r="D204"/>
  <c r="AO204" i="29"/>
  <c r="E204" i="30"/>
  <c r="E204" i="49"/>
  <c r="AT204" i="29"/>
  <c r="F204" i="30"/>
  <c r="F204" i="49"/>
  <c r="AX204" i="29"/>
  <c r="G204" i="30"/>
  <c r="G204" i="49"/>
  <c r="AY204" i="29"/>
  <c r="H204" i="30"/>
  <c r="H204" i="49"/>
  <c r="I204"/>
  <c r="N204" i="30"/>
  <c r="O204"/>
  <c r="J204"/>
  <c r="J204" i="49"/>
  <c r="K204" i="30"/>
  <c r="K204" i="49"/>
  <c r="L204" i="30"/>
  <c r="L204" i="49"/>
  <c r="B205" i="29"/>
  <c r="A205" i="30"/>
  <c r="A205" i="49"/>
  <c r="B205"/>
  <c r="C205"/>
  <c r="D205"/>
  <c r="AO205" i="29"/>
  <c r="E205" i="30"/>
  <c r="E205" i="49"/>
  <c r="AT205" i="29"/>
  <c r="F205" i="30"/>
  <c r="F205" i="49"/>
  <c r="AX205" i="29"/>
  <c r="G205" i="30"/>
  <c r="G205" i="49"/>
  <c r="AY205" i="29"/>
  <c r="H205" i="30"/>
  <c r="H205" i="49"/>
  <c r="I205"/>
  <c r="N205" i="30"/>
  <c r="O205"/>
  <c r="J205"/>
  <c r="J205" i="49"/>
  <c r="K205" i="30"/>
  <c r="K205" i="49"/>
  <c r="L205" i="30"/>
  <c r="L205" i="49"/>
  <c r="B206" i="29"/>
  <c r="A206" i="30"/>
  <c r="A206" i="49"/>
  <c r="B206"/>
  <c r="C206"/>
  <c r="D206"/>
  <c r="AO206" i="29"/>
  <c r="E206" i="30"/>
  <c r="E206" i="49"/>
  <c r="AT206" i="29"/>
  <c r="F206" i="30"/>
  <c r="F206" i="49"/>
  <c r="AX206" i="29"/>
  <c r="G206" i="30"/>
  <c r="G206" i="49"/>
  <c r="AY206" i="29"/>
  <c r="H206" i="30"/>
  <c r="H206" i="49"/>
  <c r="I206"/>
  <c r="N206" i="30"/>
  <c r="O206"/>
  <c r="J206"/>
  <c r="J206" i="49"/>
  <c r="K206" i="30"/>
  <c r="K206" i="49"/>
  <c r="L206" i="30"/>
  <c r="L206" i="49"/>
  <c r="B207" i="29"/>
  <c r="A207" i="30"/>
  <c r="A207" i="49"/>
  <c r="B207"/>
  <c r="C207"/>
  <c r="D207"/>
  <c r="AO207" i="29"/>
  <c r="E207" i="30"/>
  <c r="E207" i="49"/>
  <c r="AT207" i="29"/>
  <c r="F207" i="30"/>
  <c r="F207" i="49"/>
  <c r="AX207" i="29"/>
  <c r="G207" i="30"/>
  <c r="G207" i="49"/>
  <c r="AY207" i="29"/>
  <c r="H207" i="30"/>
  <c r="H207" i="49"/>
  <c r="I207"/>
  <c r="N207" i="30"/>
  <c r="O207"/>
  <c r="J207"/>
  <c r="J207" i="49"/>
  <c r="K207" i="30"/>
  <c r="K207" i="49"/>
  <c r="L207" i="30"/>
  <c r="L207" i="49"/>
  <c r="B208" i="29"/>
  <c r="A208" i="30"/>
  <c r="A208" i="49"/>
  <c r="B208"/>
  <c r="C208"/>
  <c r="D208"/>
  <c r="AO208" i="29"/>
  <c r="E208" i="30"/>
  <c r="E208" i="49"/>
  <c r="AT208" i="29"/>
  <c r="F208" i="30"/>
  <c r="F208" i="49"/>
  <c r="AX208" i="29"/>
  <c r="G208" i="30"/>
  <c r="G208" i="49"/>
  <c r="AY208" i="29"/>
  <c r="H208" i="30"/>
  <c r="H208" i="49"/>
  <c r="I208"/>
  <c r="N208" i="30"/>
  <c r="O208"/>
  <c r="J208"/>
  <c r="J208" i="49"/>
  <c r="K208" i="30"/>
  <c r="K208" i="49"/>
  <c r="L208" i="30"/>
  <c r="L208" i="49"/>
  <c r="B209" i="29"/>
  <c r="A209" i="30"/>
  <c r="A209" i="49"/>
  <c r="B209"/>
  <c r="C209"/>
  <c r="D209"/>
  <c r="AO209" i="29"/>
  <c r="E209" i="30"/>
  <c r="E209" i="49"/>
  <c r="AT209" i="29"/>
  <c r="F209" i="30"/>
  <c r="F209" i="49"/>
  <c r="AX209" i="29"/>
  <c r="G209" i="30"/>
  <c r="G209" i="49"/>
  <c r="AY209" i="29"/>
  <c r="H209" i="30"/>
  <c r="H209" i="49"/>
  <c r="I209"/>
  <c r="N209" i="30"/>
  <c r="O209"/>
  <c r="J209"/>
  <c r="J209" i="49"/>
  <c r="K209" i="30"/>
  <c r="K209" i="49"/>
  <c r="L209" i="30"/>
  <c r="L209" i="49"/>
  <c r="B210" i="29"/>
  <c r="A210" i="30"/>
  <c r="A210" i="49"/>
  <c r="B210"/>
  <c r="C210"/>
  <c r="D210"/>
  <c r="AO210" i="29"/>
  <c r="E210" i="30"/>
  <c r="E210" i="49"/>
  <c r="AT210" i="29"/>
  <c r="F210" i="30"/>
  <c r="F210" i="49"/>
  <c r="AX210" i="29"/>
  <c r="G210" i="30"/>
  <c r="G210" i="49"/>
  <c r="AY210" i="29"/>
  <c r="H210" i="30"/>
  <c r="H210" i="49"/>
  <c r="I210"/>
  <c r="N210" i="30"/>
  <c r="O210"/>
  <c r="J210"/>
  <c r="J210" i="49"/>
  <c r="K210" i="30"/>
  <c r="K210" i="49"/>
  <c r="L210" i="30"/>
  <c r="L210" i="49"/>
  <c r="B211" i="29"/>
  <c r="A211" i="30"/>
  <c r="A211" i="49"/>
  <c r="B211"/>
  <c r="C211"/>
  <c r="D211"/>
  <c r="AO211" i="29"/>
  <c r="E211" i="30"/>
  <c r="E211" i="49"/>
  <c r="AT211" i="29"/>
  <c r="F211" i="30"/>
  <c r="F211" i="49"/>
  <c r="AX211" i="29"/>
  <c r="G211" i="30"/>
  <c r="G211" i="49"/>
  <c r="AY211" i="29"/>
  <c r="H211" i="30"/>
  <c r="H211" i="49"/>
  <c r="I211"/>
  <c r="N211" i="30"/>
  <c r="O211"/>
  <c r="J211"/>
  <c r="J211" i="49"/>
  <c r="K211" i="30"/>
  <c r="K211" i="49"/>
  <c r="L211" i="30"/>
  <c r="L211" i="49"/>
  <c r="B212" i="29"/>
  <c r="A212" i="30"/>
  <c r="A212" i="49"/>
  <c r="B212"/>
  <c r="C212"/>
  <c r="D212"/>
  <c r="AO212" i="29"/>
  <c r="E212" i="30"/>
  <c r="E212" i="49"/>
  <c r="AT212" i="29"/>
  <c r="F212" i="30"/>
  <c r="F212" i="49"/>
  <c r="AX212" i="29"/>
  <c r="G212" i="30"/>
  <c r="G212" i="49"/>
  <c r="AY212" i="29"/>
  <c r="H212" i="30"/>
  <c r="H212" i="49"/>
  <c r="I212"/>
  <c r="N212" i="30"/>
  <c r="O212"/>
  <c r="J212"/>
  <c r="J212" i="49"/>
  <c r="K212" i="30"/>
  <c r="K212" i="49"/>
  <c r="L212" i="30"/>
  <c r="L212" i="49"/>
  <c r="B213" i="29"/>
  <c r="A213" i="30"/>
  <c r="A213" i="49"/>
  <c r="B213"/>
  <c r="C213"/>
  <c r="D213"/>
  <c r="AO213" i="29"/>
  <c r="E213" i="30"/>
  <c r="E213" i="49"/>
  <c r="AT213" i="29"/>
  <c r="F213" i="30"/>
  <c r="F213" i="49"/>
  <c r="AX213" i="29"/>
  <c r="G213" i="30"/>
  <c r="G213" i="49"/>
  <c r="AY213" i="29"/>
  <c r="H213" i="30"/>
  <c r="H213" i="49"/>
  <c r="I213"/>
  <c r="N213" i="30"/>
  <c r="O213"/>
  <c r="J213"/>
  <c r="J213" i="49"/>
  <c r="K213" i="30"/>
  <c r="K213" i="49"/>
  <c r="L213" i="30"/>
  <c r="L213" i="49"/>
  <c r="B214" i="29"/>
  <c r="A214" i="30"/>
  <c r="A214" i="49"/>
  <c r="B214"/>
  <c r="C214"/>
  <c r="D214"/>
  <c r="AO214" i="29"/>
  <c r="E214" i="30"/>
  <c r="E214" i="49"/>
  <c r="AT214" i="29"/>
  <c r="F214" i="30"/>
  <c r="F214" i="49"/>
  <c r="AX214" i="29"/>
  <c r="G214" i="30"/>
  <c r="G214" i="49"/>
  <c r="AY214" i="29"/>
  <c r="H214" i="30"/>
  <c r="H214" i="49"/>
  <c r="I214"/>
  <c r="N214" i="30"/>
  <c r="O214"/>
  <c r="J214"/>
  <c r="J214" i="49"/>
  <c r="K214" i="30"/>
  <c r="K214" i="49"/>
  <c r="L214" i="30"/>
  <c r="L214" i="49"/>
  <c r="B215" i="29"/>
  <c r="A215" i="30"/>
  <c r="A215" i="49"/>
  <c r="B215"/>
  <c r="C215"/>
  <c r="D215"/>
  <c r="AO215" i="29"/>
  <c r="E215" i="30"/>
  <c r="E215" i="49"/>
  <c r="AT215" i="29"/>
  <c r="F215" i="30"/>
  <c r="F215" i="49"/>
  <c r="AX215" i="29"/>
  <c r="G215" i="30"/>
  <c r="G215" i="49"/>
  <c r="AY215" i="29"/>
  <c r="H215" i="30"/>
  <c r="H215" i="49"/>
  <c r="I215"/>
  <c r="N215" i="30"/>
  <c r="O215"/>
  <c r="J215"/>
  <c r="J215" i="49"/>
  <c r="K215" i="30"/>
  <c r="K215" i="49"/>
  <c r="L215" i="30"/>
  <c r="L215" i="49"/>
  <c r="B216" i="29"/>
  <c r="A216" i="30"/>
  <c r="A216" i="49"/>
  <c r="B216"/>
  <c r="C216"/>
  <c r="D216"/>
  <c r="AO216" i="29"/>
  <c r="E216" i="30"/>
  <c r="E216" i="49"/>
  <c r="AT216" i="29"/>
  <c r="F216" i="30"/>
  <c r="F216" i="49"/>
  <c r="AX216" i="29"/>
  <c r="G216" i="30"/>
  <c r="G216" i="49"/>
  <c r="AY216" i="29"/>
  <c r="H216" i="30"/>
  <c r="H216" i="49"/>
  <c r="I216"/>
  <c r="N216" i="30"/>
  <c r="O216"/>
  <c r="J216"/>
  <c r="J216" i="49"/>
  <c r="K216" i="30"/>
  <c r="K216" i="49"/>
  <c r="L216" i="30"/>
  <c r="L216" i="49"/>
  <c r="B217" i="29"/>
  <c r="A217" i="30"/>
  <c r="A217" i="49"/>
  <c r="B217"/>
  <c r="C217"/>
  <c r="D217"/>
  <c r="AO217" i="29"/>
  <c r="E217" i="30"/>
  <c r="E217" i="49"/>
  <c r="AT217" i="29"/>
  <c r="F217" i="30"/>
  <c r="F217" i="49"/>
  <c r="AX217" i="29"/>
  <c r="G217" i="30"/>
  <c r="G217" i="49"/>
  <c r="AY217" i="29"/>
  <c r="H217" i="30"/>
  <c r="H217" i="49"/>
  <c r="I217"/>
  <c r="N217" i="30"/>
  <c r="O217"/>
  <c r="J217"/>
  <c r="J217" i="49"/>
  <c r="K217" i="30"/>
  <c r="K217" i="49"/>
  <c r="L217" i="30"/>
  <c r="L217" i="49"/>
  <c r="B218" i="29"/>
  <c r="A218" i="30"/>
  <c r="A218" i="49"/>
  <c r="B218"/>
  <c r="C218"/>
  <c r="D218"/>
  <c r="AO218" i="29"/>
  <c r="E218" i="30"/>
  <c r="E218" i="49"/>
  <c r="AT218" i="29"/>
  <c r="F218" i="30"/>
  <c r="F218" i="49"/>
  <c r="AX218" i="29"/>
  <c r="G218" i="30"/>
  <c r="G218" i="49"/>
  <c r="AY218" i="29"/>
  <c r="H218" i="30"/>
  <c r="H218" i="49"/>
  <c r="I218"/>
  <c r="N218" i="30"/>
  <c r="O218"/>
  <c r="J218"/>
  <c r="J218" i="49"/>
  <c r="K218" i="30"/>
  <c r="K218" i="49"/>
  <c r="L218" i="30"/>
  <c r="L218" i="49"/>
  <c r="B219" i="29"/>
  <c r="A219" i="30"/>
  <c r="A219" i="49"/>
  <c r="B219"/>
  <c r="C219"/>
  <c r="D219"/>
  <c r="AO219" i="29"/>
  <c r="E219" i="30"/>
  <c r="E219" i="49"/>
  <c r="AT219" i="29"/>
  <c r="F219" i="30"/>
  <c r="F219" i="49"/>
  <c r="AX219" i="29"/>
  <c r="G219" i="30"/>
  <c r="G219" i="49"/>
  <c r="AY219" i="29"/>
  <c r="H219" i="30"/>
  <c r="H219" i="49"/>
  <c r="I219"/>
  <c r="N219" i="30"/>
  <c r="O219"/>
  <c r="J219"/>
  <c r="J219" i="49"/>
  <c r="K219" i="30"/>
  <c r="K219" i="49"/>
  <c r="L219" i="30"/>
  <c r="L219" i="49"/>
  <c r="B220" i="29"/>
  <c r="A220" i="30"/>
  <c r="A220" i="49"/>
  <c r="B220"/>
  <c r="C220"/>
  <c r="D220"/>
  <c r="AO220" i="29"/>
  <c r="E220" i="30"/>
  <c r="E220" i="49"/>
  <c r="AT220" i="29"/>
  <c r="F220" i="30"/>
  <c r="F220" i="49"/>
  <c r="AX220" i="29"/>
  <c r="G220" i="30"/>
  <c r="G220" i="49"/>
  <c r="AY220" i="29"/>
  <c r="H220" i="30"/>
  <c r="H220" i="49"/>
  <c r="I220"/>
  <c r="N220" i="30"/>
  <c r="O220"/>
  <c r="J220"/>
  <c r="J220" i="49"/>
  <c r="K220" i="30"/>
  <c r="K220" i="49"/>
  <c r="L220" i="30"/>
  <c r="L220" i="49"/>
  <c r="B221" i="29"/>
  <c r="A221" i="30"/>
  <c r="A221" i="49"/>
  <c r="B221"/>
  <c r="C221"/>
  <c r="D221"/>
  <c r="AO221" i="29"/>
  <c r="E221" i="30"/>
  <c r="E221" i="49"/>
  <c r="AT221" i="29"/>
  <c r="F221" i="30"/>
  <c r="F221" i="49"/>
  <c r="AX221" i="29"/>
  <c r="G221" i="30"/>
  <c r="G221" i="49"/>
  <c r="AY221" i="29"/>
  <c r="H221" i="30"/>
  <c r="H221" i="49"/>
  <c r="I221"/>
  <c r="N221" i="30"/>
  <c r="O221"/>
  <c r="J221"/>
  <c r="J221" i="49"/>
  <c r="K221" i="30"/>
  <c r="K221" i="49"/>
  <c r="L221" i="30"/>
  <c r="L221" i="49"/>
  <c r="B222" i="29"/>
  <c r="A222" i="30"/>
  <c r="A222" i="49"/>
  <c r="B222"/>
  <c r="C222"/>
  <c r="D222"/>
  <c r="AO222" i="29"/>
  <c r="E222" i="30"/>
  <c r="E222" i="49"/>
  <c r="AT222" i="29"/>
  <c r="F222" i="30"/>
  <c r="F222" i="49"/>
  <c r="AX222" i="29"/>
  <c r="G222" i="30"/>
  <c r="G222" i="49"/>
  <c r="AY222" i="29"/>
  <c r="H222" i="30"/>
  <c r="H222" i="49"/>
  <c r="I222"/>
  <c r="N222" i="30"/>
  <c r="O222"/>
  <c r="J222"/>
  <c r="J222" i="49"/>
  <c r="K222" i="30"/>
  <c r="K222" i="49"/>
  <c r="L222" i="30"/>
  <c r="L222" i="49"/>
  <c r="B223" i="29"/>
  <c r="A223" i="30"/>
  <c r="A223" i="49"/>
  <c r="B223"/>
  <c r="C223"/>
  <c r="D223"/>
  <c r="AO223" i="29"/>
  <c r="E223" i="30"/>
  <c r="E223" i="49"/>
  <c r="AT223" i="29"/>
  <c r="F223" i="30"/>
  <c r="F223" i="49"/>
  <c r="AX223" i="29"/>
  <c r="G223" i="30"/>
  <c r="G223" i="49"/>
  <c r="AY223" i="29"/>
  <c r="H223" i="30"/>
  <c r="H223" i="49"/>
  <c r="I223"/>
  <c r="N223" i="30"/>
  <c r="O223"/>
  <c r="J223"/>
  <c r="J223" i="49"/>
  <c r="K223" i="30"/>
  <c r="K223" i="49"/>
  <c r="L223" i="30"/>
  <c r="L223" i="49"/>
  <c r="B224" i="29"/>
  <c r="A224" i="30"/>
  <c r="A224" i="49"/>
  <c r="B224"/>
  <c r="C224"/>
  <c r="D224"/>
  <c r="AO224" i="29"/>
  <c r="E224" i="30"/>
  <c r="E224" i="49"/>
  <c r="AT224" i="29"/>
  <c r="F224" i="30"/>
  <c r="F224" i="49"/>
  <c r="AX224" i="29"/>
  <c r="G224" i="30"/>
  <c r="G224" i="49"/>
  <c r="AY224" i="29"/>
  <c r="H224" i="30"/>
  <c r="H224" i="49"/>
  <c r="I224"/>
  <c r="N224" i="30"/>
  <c r="O224"/>
  <c r="J224"/>
  <c r="J224" i="49"/>
  <c r="K224" i="30"/>
  <c r="K224" i="49"/>
  <c r="L224" i="30"/>
  <c r="L224" i="49"/>
  <c r="B225" i="29"/>
  <c r="A225" i="30"/>
  <c r="A225" i="49"/>
  <c r="B225"/>
  <c r="C225"/>
  <c r="D225"/>
  <c r="AO225" i="29"/>
  <c r="E225" i="30"/>
  <c r="E225" i="49"/>
  <c r="AT225" i="29"/>
  <c r="F225" i="30"/>
  <c r="F225" i="49"/>
  <c r="AX225" i="29"/>
  <c r="G225" i="30"/>
  <c r="G225" i="49"/>
  <c r="AY225" i="29"/>
  <c r="H225" i="30"/>
  <c r="H225" i="49"/>
  <c r="I225"/>
  <c r="N225" i="30"/>
  <c r="O225"/>
  <c r="J225"/>
  <c r="J225" i="49"/>
  <c r="K225" i="30"/>
  <c r="K225" i="49"/>
  <c r="L225" i="30"/>
  <c r="L225" i="49"/>
  <c r="B226" i="29"/>
  <c r="A226" i="30"/>
  <c r="A226" i="49"/>
  <c r="B226"/>
  <c r="C226"/>
  <c r="D226"/>
  <c r="AO226" i="29"/>
  <c r="E226" i="30"/>
  <c r="E226" i="49"/>
  <c r="AT226" i="29"/>
  <c r="F226" i="30"/>
  <c r="F226" i="49"/>
  <c r="AX226" i="29"/>
  <c r="G226" i="30"/>
  <c r="G226" i="49"/>
  <c r="AY226" i="29"/>
  <c r="H226" i="30"/>
  <c r="H226" i="49"/>
  <c r="I226"/>
  <c r="N226" i="30"/>
  <c r="O226"/>
  <c r="J226"/>
  <c r="J226" i="49"/>
  <c r="K226" i="30"/>
  <c r="K226" i="49"/>
  <c r="L226" i="30"/>
  <c r="L226" i="49"/>
  <c r="B227" i="29"/>
  <c r="A227" i="30"/>
  <c r="A227" i="49"/>
  <c r="B227"/>
  <c r="C227"/>
  <c r="D227"/>
  <c r="AO227" i="29"/>
  <c r="E227" i="30"/>
  <c r="E227" i="49"/>
  <c r="AT227" i="29"/>
  <c r="F227" i="30"/>
  <c r="F227" i="49"/>
  <c r="AX227" i="29"/>
  <c r="G227" i="30"/>
  <c r="G227" i="49"/>
  <c r="AY227" i="29"/>
  <c r="H227" i="30"/>
  <c r="H227" i="49"/>
  <c r="I227"/>
  <c r="N227" i="30"/>
  <c r="O227"/>
  <c r="J227"/>
  <c r="J227" i="49"/>
  <c r="K227" i="30"/>
  <c r="K227" i="49"/>
  <c r="L227" i="30"/>
  <c r="L227" i="49"/>
  <c r="B228" i="29"/>
  <c r="A228" i="30"/>
  <c r="A228" i="49"/>
  <c r="B228"/>
  <c r="C228"/>
  <c r="D228"/>
  <c r="AO228" i="29"/>
  <c r="E228" i="30"/>
  <c r="E228" i="49"/>
  <c r="AT228" i="29"/>
  <c r="F228" i="30"/>
  <c r="F228" i="49"/>
  <c r="AX228" i="29"/>
  <c r="G228" i="30"/>
  <c r="G228" i="49"/>
  <c r="AY228" i="29"/>
  <c r="H228" i="30"/>
  <c r="H228" i="49"/>
  <c r="I228"/>
  <c r="N228" i="30"/>
  <c r="O228"/>
  <c r="J228"/>
  <c r="J228" i="49"/>
  <c r="K228" i="30"/>
  <c r="K228" i="49"/>
  <c r="L228" i="30"/>
  <c r="L228" i="49"/>
  <c r="B229" i="29"/>
  <c r="A229" i="30"/>
  <c r="A229" i="49"/>
  <c r="B229"/>
  <c r="C229"/>
  <c r="D229"/>
  <c r="AO229" i="29"/>
  <c r="E229" i="30"/>
  <c r="E229" i="49"/>
  <c r="AT229" i="29"/>
  <c r="F229" i="30"/>
  <c r="F229" i="49"/>
  <c r="AX229" i="29"/>
  <c r="G229" i="30"/>
  <c r="G229" i="49"/>
  <c r="AY229" i="29"/>
  <c r="H229" i="30"/>
  <c r="H229" i="49"/>
  <c r="I229"/>
  <c r="N229" i="30"/>
  <c r="O229"/>
  <c r="J229"/>
  <c r="J229" i="49"/>
  <c r="K229" i="30"/>
  <c r="K229" i="49"/>
  <c r="L229" i="30"/>
  <c r="L229" i="49"/>
  <c r="B230" i="29"/>
  <c r="A230" i="30"/>
  <c r="A230" i="49"/>
  <c r="B230"/>
  <c r="C230"/>
  <c r="D230"/>
  <c r="AO230" i="29"/>
  <c r="E230" i="30"/>
  <c r="E230" i="49"/>
  <c r="AT230" i="29"/>
  <c r="F230" i="30"/>
  <c r="F230" i="49"/>
  <c r="AX230" i="29"/>
  <c r="G230" i="30"/>
  <c r="G230" i="49"/>
  <c r="AY230" i="29"/>
  <c r="H230" i="30"/>
  <c r="H230" i="49"/>
  <c r="I230"/>
  <c r="N230" i="30"/>
  <c r="O230"/>
  <c r="J230"/>
  <c r="J230" i="49"/>
  <c r="K230" i="30"/>
  <c r="K230" i="49"/>
  <c r="L230" i="30"/>
  <c r="L230" i="49"/>
  <c r="B231" i="29"/>
  <c r="A231" i="30"/>
  <c r="A231" i="49"/>
  <c r="B231"/>
  <c r="C231"/>
  <c r="D231"/>
  <c r="AO231" i="29"/>
  <c r="E231" i="30"/>
  <c r="E231" i="49"/>
  <c r="AT231" i="29"/>
  <c r="F231" i="30"/>
  <c r="F231" i="49"/>
  <c r="AX231" i="29"/>
  <c r="G231" i="30"/>
  <c r="G231" i="49"/>
  <c r="AY231" i="29"/>
  <c r="H231" i="30"/>
  <c r="H231" i="49"/>
  <c r="I231"/>
  <c r="N231" i="30"/>
  <c r="O231"/>
  <c r="J231"/>
  <c r="J231" i="49"/>
  <c r="K231" i="30"/>
  <c r="K231" i="49"/>
  <c r="L231" i="30"/>
  <c r="L231" i="49"/>
  <c r="B232" i="29"/>
  <c r="A232" i="30"/>
  <c r="A232" i="49"/>
  <c r="B232"/>
  <c r="C232"/>
  <c r="D232"/>
  <c r="AO232" i="29"/>
  <c r="E232" i="30"/>
  <c r="E232" i="49"/>
  <c r="AT232" i="29"/>
  <c r="F232" i="30"/>
  <c r="F232" i="49"/>
  <c r="AX232" i="29"/>
  <c r="G232" i="30"/>
  <c r="G232" i="49"/>
  <c r="AY232" i="29"/>
  <c r="H232" i="30"/>
  <c r="H232" i="49"/>
  <c r="I232"/>
  <c r="N232" i="30"/>
  <c r="O232"/>
  <c r="J232"/>
  <c r="J232" i="49"/>
  <c r="K232" i="30"/>
  <c r="K232" i="49"/>
  <c r="L232" i="30"/>
  <c r="L232" i="49"/>
  <c r="B233" i="29"/>
  <c r="A233" i="30"/>
  <c r="A233" i="49"/>
  <c r="B233"/>
  <c r="C233"/>
  <c r="D233"/>
  <c r="AO233" i="29"/>
  <c r="E233" i="30"/>
  <c r="E233" i="49"/>
  <c r="AT233" i="29"/>
  <c r="F233" i="30"/>
  <c r="F233" i="49"/>
  <c r="AX233" i="29"/>
  <c r="G233" i="30"/>
  <c r="G233" i="49"/>
  <c r="AY233" i="29"/>
  <c r="H233" i="30"/>
  <c r="H233" i="49"/>
  <c r="I233"/>
  <c r="N233" i="30"/>
  <c r="O233"/>
  <c r="J233"/>
  <c r="J233" i="49"/>
  <c r="K233" i="30"/>
  <c r="K233" i="49"/>
  <c r="L233" i="30"/>
  <c r="L233" i="49"/>
  <c r="B234" i="29"/>
  <c r="A234" i="30"/>
  <c r="A234" i="49"/>
  <c r="B234"/>
  <c r="C234"/>
  <c r="D234"/>
  <c r="AO234" i="29"/>
  <c r="E234" i="30"/>
  <c r="E234" i="49"/>
  <c r="AT234" i="29"/>
  <c r="F234" i="30"/>
  <c r="F234" i="49"/>
  <c r="AX234" i="29"/>
  <c r="G234" i="30"/>
  <c r="G234" i="49"/>
  <c r="AY234" i="29"/>
  <c r="H234" i="30"/>
  <c r="H234" i="49"/>
  <c r="I234"/>
  <c r="N234" i="30"/>
  <c r="O234"/>
  <c r="J234"/>
  <c r="J234" i="49"/>
  <c r="K234" i="30"/>
  <c r="K234" i="49"/>
  <c r="L234" i="30"/>
  <c r="L234" i="49"/>
  <c r="B235" i="29"/>
  <c r="A235" i="30"/>
  <c r="A235" i="49"/>
  <c r="B235"/>
  <c r="C235"/>
  <c r="D235"/>
  <c r="AO235" i="29"/>
  <c r="E235" i="30"/>
  <c r="E235" i="49"/>
  <c r="AT235" i="29"/>
  <c r="F235" i="30"/>
  <c r="F235" i="49"/>
  <c r="AX235" i="29"/>
  <c r="G235" i="30"/>
  <c r="G235" i="49"/>
  <c r="AY235" i="29"/>
  <c r="H235" i="30"/>
  <c r="H235" i="49"/>
  <c r="I235"/>
  <c r="N235" i="30"/>
  <c r="O235"/>
  <c r="J235"/>
  <c r="J235" i="49"/>
  <c r="K235" i="30"/>
  <c r="K235" i="49"/>
  <c r="L235" i="30"/>
  <c r="L235" i="49"/>
  <c r="B236" i="29"/>
  <c r="A236" i="30"/>
  <c r="A236" i="49"/>
  <c r="B236"/>
  <c r="C236"/>
  <c r="D236"/>
  <c r="AO236" i="29"/>
  <c r="E236" i="30"/>
  <c r="E236" i="49"/>
  <c r="AT236" i="29"/>
  <c r="F236" i="30"/>
  <c r="F236" i="49"/>
  <c r="AX236" i="29"/>
  <c r="G236" i="30"/>
  <c r="G236" i="49"/>
  <c r="AY236" i="29"/>
  <c r="H236" i="30"/>
  <c r="H236" i="49"/>
  <c r="I236"/>
  <c r="N236" i="30"/>
  <c r="O236"/>
  <c r="J236"/>
  <c r="J236" i="49"/>
  <c r="K236" i="30"/>
  <c r="K236" i="49"/>
  <c r="L236" i="30"/>
  <c r="L236" i="49"/>
  <c r="B237" i="29"/>
  <c r="A237" i="30"/>
  <c r="A237" i="49"/>
  <c r="B237"/>
  <c r="C237"/>
  <c r="D237"/>
  <c r="AO237" i="29"/>
  <c r="E237" i="30"/>
  <c r="E237" i="49"/>
  <c r="AT237" i="29"/>
  <c r="F237" i="30"/>
  <c r="F237" i="49"/>
  <c r="AX237" i="29"/>
  <c r="G237" i="30"/>
  <c r="G237" i="49"/>
  <c r="AY237" i="29"/>
  <c r="H237" i="30"/>
  <c r="H237" i="49"/>
  <c r="I237"/>
  <c r="N237" i="30"/>
  <c r="O237"/>
  <c r="J237"/>
  <c r="J237" i="49"/>
  <c r="K237" i="30"/>
  <c r="K237" i="49"/>
  <c r="L237" i="30"/>
  <c r="L237" i="49"/>
  <c r="B238" i="29"/>
  <c r="A238" i="30"/>
  <c r="A238" i="49"/>
  <c r="B238"/>
  <c r="C238"/>
  <c r="D238"/>
  <c r="AO238" i="29"/>
  <c r="E238" i="30"/>
  <c r="E238" i="49"/>
  <c r="AT238" i="29"/>
  <c r="F238" i="30"/>
  <c r="F238" i="49"/>
  <c r="AX238" i="29"/>
  <c r="G238" i="30"/>
  <c r="G238" i="49"/>
  <c r="AY238" i="29"/>
  <c r="H238" i="30"/>
  <c r="H238" i="49"/>
  <c r="I238"/>
  <c r="N238" i="30"/>
  <c r="O238"/>
  <c r="J238"/>
  <c r="J238" i="49"/>
  <c r="K238" i="30"/>
  <c r="K238" i="49"/>
  <c r="L238" i="30"/>
  <c r="L238" i="49"/>
  <c r="B239" i="29"/>
  <c r="A239" i="30"/>
  <c r="A239" i="49"/>
  <c r="B239"/>
  <c r="C239"/>
  <c r="D239"/>
  <c r="AO239" i="29"/>
  <c r="E239" i="30"/>
  <c r="E239" i="49"/>
  <c r="AT239" i="29"/>
  <c r="F239" i="30"/>
  <c r="F239" i="49"/>
  <c r="AX239" i="29"/>
  <c r="G239" i="30"/>
  <c r="G239" i="49"/>
  <c r="AY239" i="29"/>
  <c r="H239" i="30"/>
  <c r="H239" i="49"/>
  <c r="I239"/>
  <c r="N239" i="30"/>
  <c r="O239"/>
  <c r="J239"/>
  <c r="J239" i="49"/>
  <c r="K239" i="30"/>
  <c r="K239" i="49"/>
  <c r="L239" i="30"/>
  <c r="L239" i="49"/>
  <c r="B240" i="29"/>
  <c r="A240" i="30"/>
  <c r="A240" i="49"/>
  <c r="B240"/>
  <c r="C240"/>
  <c r="D240"/>
  <c r="AO240" i="29"/>
  <c r="E240" i="30"/>
  <c r="E240" i="49"/>
  <c r="AT240" i="29"/>
  <c r="F240" i="30"/>
  <c r="F240" i="49"/>
  <c r="AX240" i="29"/>
  <c r="G240" i="30"/>
  <c r="G240" i="49"/>
  <c r="AY240" i="29"/>
  <c r="H240" i="30"/>
  <c r="H240" i="49"/>
  <c r="I240"/>
  <c r="N240" i="30"/>
  <c r="O240"/>
  <c r="J240"/>
  <c r="J240" i="49"/>
  <c r="K240" i="30"/>
  <c r="K240" i="49"/>
  <c r="L240" i="30"/>
  <c r="L240" i="49"/>
  <c r="B241" i="29"/>
  <c r="A241" i="30"/>
  <c r="A241" i="49"/>
  <c r="B241"/>
  <c r="C241"/>
  <c r="D241"/>
  <c r="AO241" i="29"/>
  <c r="E241" i="30"/>
  <c r="E241" i="49"/>
  <c r="AT241" i="29"/>
  <c r="F241" i="30"/>
  <c r="F241" i="49"/>
  <c r="AX241" i="29"/>
  <c r="G241" i="30"/>
  <c r="G241" i="49"/>
  <c r="AY241" i="29"/>
  <c r="H241" i="30"/>
  <c r="H241" i="49"/>
  <c r="I241"/>
  <c r="N241" i="30"/>
  <c r="O241"/>
  <c r="J241"/>
  <c r="J241" i="49"/>
  <c r="K241" i="30"/>
  <c r="K241" i="49"/>
  <c r="L241" i="30"/>
  <c r="L241" i="49"/>
  <c r="B242" i="29"/>
  <c r="A242" i="30"/>
  <c r="A242" i="49"/>
  <c r="B242"/>
  <c r="C242"/>
  <c r="D242"/>
  <c r="AO242" i="29"/>
  <c r="E242" i="30"/>
  <c r="E242" i="49"/>
  <c r="AT242" i="29"/>
  <c r="F242" i="30"/>
  <c r="F242" i="49"/>
  <c r="AX242" i="29"/>
  <c r="G242" i="30"/>
  <c r="G242" i="49"/>
  <c r="AY242" i="29"/>
  <c r="H242" i="30"/>
  <c r="H242" i="49"/>
  <c r="I242"/>
  <c r="N242" i="30"/>
  <c r="O242"/>
  <c r="J242"/>
  <c r="J242" i="49"/>
  <c r="K242" i="30"/>
  <c r="K242" i="49"/>
  <c r="L242" i="30"/>
  <c r="L242" i="49"/>
  <c r="B243" i="29"/>
  <c r="A243" i="30"/>
  <c r="A243" i="49"/>
  <c r="B243"/>
  <c r="C243"/>
  <c r="D243"/>
  <c r="AO243" i="29"/>
  <c r="E243" i="30"/>
  <c r="E243" i="49"/>
  <c r="AT243" i="29"/>
  <c r="F243" i="30"/>
  <c r="F243" i="49"/>
  <c r="AX243" i="29"/>
  <c r="G243" i="30"/>
  <c r="G243" i="49"/>
  <c r="AY243" i="29"/>
  <c r="H243" i="30"/>
  <c r="H243" i="49"/>
  <c r="I243"/>
  <c r="N243" i="30"/>
  <c r="O243"/>
  <c r="J243"/>
  <c r="J243" i="49"/>
  <c r="K243" i="30"/>
  <c r="K243" i="49"/>
  <c r="L243" i="30"/>
  <c r="L243" i="49"/>
  <c r="B244" i="29"/>
  <c r="A244" i="30"/>
  <c r="A244" i="49"/>
  <c r="B244"/>
  <c r="C244"/>
  <c r="D244"/>
  <c r="AO244" i="29"/>
  <c r="E244" i="30"/>
  <c r="E244" i="49"/>
  <c r="AT244" i="29"/>
  <c r="F244" i="30"/>
  <c r="F244" i="49"/>
  <c r="AX244" i="29"/>
  <c r="G244" i="30"/>
  <c r="G244" i="49"/>
  <c r="AY244" i="29"/>
  <c r="H244" i="30"/>
  <c r="H244" i="49"/>
  <c r="I244"/>
  <c r="N244" i="30"/>
  <c r="O244"/>
  <c r="J244"/>
  <c r="J244" i="49"/>
  <c r="K244" i="30"/>
  <c r="K244" i="49"/>
  <c r="L244" i="30"/>
  <c r="L244" i="49"/>
  <c r="B245" i="29"/>
  <c r="A245" i="30"/>
  <c r="A245" i="49"/>
  <c r="B245"/>
  <c r="C245"/>
  <c r="D245"/>
  <c r="AO245" i="29"/>
  <c r="E245" i="30"/>
  <c r="E245" i="49"/>
  <c r="AT245" i="29"/>
  <c r="F245" i="30"/>
  <c r="F245" i="49"/>
  <c r="AX245" i="29"/>
  <c r="G245" i="30"/>
  <c r="G245" i="49"/>
  <c r="AY245" i="29"/>
  <c r="H245" i="30"/>
  <c r="H245" i="49"/>
  <c r="I245"/>
  <c r="N245" i="30"/>
  <c r="O245"/>
  <c r="J245"/>
  <c r="J245" i="49"/>
  <c r="K245" i="30"/>
  <c r="K245" i="49"/>
  <c r="L245" i="30"/>
  <c r="L245" i="49"/>
  <c r="B246" i="29"/>
  <c r="A246" i="30"/>
  <c r="A246" i="49"/>
  <c r="B246"/>
  <c r="C246"/>
  <c r="D246"/>
  <c r="AO246" i="29"/>
  <c r="E246" i="30"/>
  <c r="E246" i="49"/>
  <c r="AT246" i="29"/>
  <c r="F246" i="30"/>
  <c r="F246" i="49"/>
  <c r="AX246" i="29"/>
  <c r="G246" i="30"/>
  <c r="G246" i="49"/>
  <c r="AY246" i="29"/>
  <c r="H246" i="30"/>
  <c r="H246" i="49"/>
  <c r="I246"/>
  <c r="N246" i="30"/>
  <c r="O246"/>
  <c r="J246"/>
  <c r="J246" i="49"/>
  <c r="K246" i="30"/>
  <c r="K246" i="49"/>
  <c r="L246" i="30"/>
  <c r="L246" i="49"/>
  <c r="B247" i="29"/>
  <c r="A247" i="30"/>
  <c r="A247" i="49"/>
  <c r="B247"/>
  <c r="C247"/>
  <c r="D247"/>
  <c r="AO247" i="29"/>
  <c r="E247" i="30"/>
  <c r="E247" i="49"/>
  <c r="AT247" i="29"/>
  <c r="F247" i="30"/>
  <c r="F247" i="49"/>
  <c r="AX247" i="29"/>
  <c r="G247" i="30"/>
  <c r="G247" i="49"/>
  <c r="AY247" i="29"/>
  <c r="H247" i="30"/>
  <c r="H247" i="49"/>
  <c r="I247"/>
  <c r="N247" i="30"/>
  <c r="O247"/>
  <c r="J247"/>
  <c r="J247" i="49"/>
  <c r="K247" i="30"/>
  <c r="K247" i="49"/>
  <c r="L247" i="30"/>
  <c r="L247" i="49"/>
  <c r="B248" i="29"/>
  <c r="A248" i="30"/>
  <c r="A248" i="49"/>
  <c r="B248"/>
  <c r="C248"/>
  <c r="D248"/>
  <c r="AO248" i="29"/>
  <c r="E248" i="30"/>
  <c r="E248" i="49"/>
  <c r="AT248" i="29"/>
  <c r="F248" i="30"/>
  <c r="F248" i="49"/>
  <c r="AX248" i="29"/>
  <c r="G248" i="30"/>
  <c r="G248" i="49"/>
  <c r="AY248" i="29"/>
  <c r="H248" i="30"/>
  <c r="H248" i="49"/>
  <c r="I248"/>
  <c r="N248" i="30"/>
  <c r="O248"/>
  <c r="J248"/>
  <c r="J248" i="49"/>
  <c r="K248" i="30"/>
  <c r="K248" i="49"/>
  <c r="L248" i="30"/>
  <c r="L248" i="49"/>
  <c r="A249" i="30"/>
  <c r="A249" i="49"/>
  <c r="B249"/>
  <c r="C249"/>
  <c r="D249"/>
  <c r="E249"/>
  <c r="F249"/>
  <c r="G249"/>
  <c r="H249"/>
  <c r="I249"/>
  <c r="J249"/>
  <c r="K249" i="30"/>
  <c r="K249" i="49"/>
  <c r="B250" i="29"/>
  <c r="A250" i="30"/>
  <c r="A250" i="49"/>
  <c r="B250"/>
  <c r="C250"/>
  <c r="D250"/>
  <c r="AO250" i="29"/>
  <c r="E250" i="30"/>
  <c r="E250" i="49"/>
  <c r="AT250" i="29"/>
  <c r="F250" i="30"/>
  <c r="F250" i="49"/>
  <c r="AX250" i="29"/>
  <c r="G250" i="30"/>
  <c r="G250" i="49"/>
  <c r="AY250" i="29"/>
  <c r="H250" i="30"/>
  <c r="H250" i="49"/>
  <c r="I250"/>
  <c r="N250" i="30"/>
  <c r="O250"/>
  <c r="J250"/>
  <c r="J250" i="49"/>
  <c r="K250" i="30"/>
  <c r="K250" i="49"/>
  <c r="L250" i="30"/>
  <c r="L250" i="49"/>
  <c r="B251" i="29"/>
  <c r="A251" i="30"/>
  <c r="A251" i="49"/>
  <c r="B251"/>
  <c r="C251"/>
  <c r="D251"/>
  <c r="AO251" i="29"/>
  <c r="E251" i="30"/>
  <c r="E251" i="49"/>
  <c r="AT251" i="29"/>
  <c r="F251" i="30"/>
  <c r="F251" i="49"/>
  <c r="AX251" i="29"/>
  <c r="G251" i="30"/>
  <c r="G251" i="49"/>
  <c r="AY251" i="29"/>
  <c r="H251" i="30"/>
  <c r="H251" i="49"/>
  <c r="I251"/>
  <c r="N251" i="30"/>
  <c r="O251"/>
  <c r="J251"/>
  <c r="J251" i="49"/>
  <c r="K251" i="30"/>
  <c r="K251" i="49"/>
  <c r="L251" i="30"/>
  <c r="L251" i="49"/>
  <c r="B252" i="29"/>
  <c r="A252" i="30"/>
  <c r="A252" i="49"/>
  <c r="B252"/>
  <c r="C252"/>
  <c r="D252"/>
  <c r="AO252" i="29"/>
  <c r="E252" i="30"/>
  <c r="E252" i="49"/>
  <c r="AT252" i="29"/>
  <c r="F252" i="30"/>
  <c r="F252" i="49"/>
  <c r="AX252" i="29"/>
  <c r="G252" i="30"/>
  <c r="G252" i="49"/>
  <c r="AY252" i="29"/>
  <c r="H252" i="30"/>
  <c r="H252" i="49"/>
  <c r="I252"/>
  <c r="N252" i="30"/>
  <c r="O252"/>
  <c r="J252"/>
  <c r="J252" i="49"/>
  <c r="K252" i="30"/>
  <c r="K252" i="49"/>
  <c r="L252" i="30"/>
  <c r="L252" i="49"/>
  <c r="B253" i="29"/>
  <c r="A253" i="30"/>
  <c r="A253" i="49"/>
  <c r="B253"/>
  <c r="C253"/>
  <c r="D253"/>
  <c r="AO253" i="29"/>
  <c r="E253" i="30"/>
  <c r="E253" i="49"/>
  <c r="AT253" i="29"/>
  <c r="F253" i="30"/>
  <c r="F253" i="49"/>
  <c r="AX253" i="29"/>
  <c r="G253" i="30"/>
  <c r="G253" i="49"/>
  <c r="AY253" i="29"/>
  <c r="H253" i="30"/>
  <c r="H253" i="49"/>
  <c r="I253"/>
  <c r="N253" i="30"/>
  <c r="O253"/>
  <c r="J253"/>
  <c r="J253" i="49"/>
  <c r="K253" i="30"/>
  <c r="K253" i="49"/>
  <c r="L253" i="30"/>
  <c r="L253" i="49"/>
  <c r="B254" i="29"/>
  <c r="A254" i="30"/>
  <c r="A254" i="49"/>
  <c r="B254"/>
  <c r="C254"/>
  <c r="D254"/>
  <c r="AO254" i="29"/>
  <c r="E254" i="30"/>
  <c r="E254" i="49"/>
  <c r="AT254" i="29"/>
  <c r="F254" i="30"/>
  <c r="F254" i="49"/>
  <c r="AX254" i="29"/>
  <c r="G254" i="30"/>
  <c r="G254" i="49"/>
  <c r="AY254" i="29"/>
  <c r="H254" i="30"/>
  <c r="H254" i="49"/>
  <c r="I254"/>
  <c r="N254" i="30"/>
  <c r="O254"/>
  <c r="J254"/>
  <c r="J254" i="49"/>
  <c r="K254" i="30"/>
  <c r="K254" i="49"/>
  <c r="L254" i="30"/>
  <c r="L254" i="49"/>
  <c r="B255" i="29"/>
  <c r="A255" i="30"/>
  <c r="A255" i="49"/>
  <c r="B255"/>
  <c r="C255"/>
  <c r="D255"/>
  <c r="AO255" i="29"/>
  <c r="E255" i="30"/>
  <c r="E255" i="49"/>
  <c r="AT255" i="29"/>
  <c r="F255" i="30"/>
  <c r="F255" i="49"/>
  <c r="AX255" i="29"/>
  <c r="G255" i="30"/>
  <c r="G255" i="49"/>
  <c r="AY255" i="29"/>
  <c r="H255" i="30"/>
  <c r="H255" i="49"/>
  <c r="I255"/>
  <c r="N255" i="30"/>
  <c r="O255"/>
  <c r="J255"/>
  <c r="J255" i="49"/>
  <c r="K255" i="30"/>
  <c r="K255" i="49"/>
  <c r="L255" i="30"/>
  <c r="L255" i="49"/>
  <c r="B256" i="29"/>
  <c r="A256" i="30"/>
  <c r="A256" i="49"/>
  <c r="B256"/>
  <c r="C256"/>
  <c r="D256"/>
  <c r="AO256" i="29"/>
  <c r="E256" i="30"/>
  <c r="E256" i="49"/>
  <c r="AT256" i="29"/>
  <c r="F256" i="30"/>
  <c r="F256" i="49"/>
  <c r="AX256" i="29"/>
  <c r="G256" i="30"/>
  <c r="G256" i="49"/>
  <c r="AY256" i="29"/>
  <c r="H256" i="30"/>
  <c r="H256" i="49"/>
  <c r="I256"/>
  <c r="N256" i="30"/>
  <c r="O256"/>
  <c r="J256"/>
  <c r="J256" i="49"/>
  <c r="K256" i="30"/>
  <c r="K256" i="49"/>
  <c r="L256" i="30"/>
  <c r="L256" i="49"/>
  <c r="B257" i="29"/>
  <c r="A257" i="30"/>
  <c r="A257" i="49"/>
  <c r="B257"/>
  <c r="C257"/>
  <c r="D257"/>
  <c r="AO257" i="29"/>
  <c r="E257" i="30"/>
  <c r="E257" i="49"/>
  <c r="AT257" i="29"/>
  <c r="F257" i="30"/>
  <c r="F257" i="49"/>
  <c r="AX257" i="29"/>
  <c r="G257" i="30"/>
  <c r="G257" i="49"/>
  <c r="AY257" i="29"/>
  <c r="H257" i="30"/>
  <c r="H257" i="49"/>
  <c r="I257"/>
  <c r="N257" i="30"/>
  <c r="O257"/>
  <c r="J257"/>
  <c r="J257" i="49"/>
  <c r="K257" i="30"/>
  <c r="K257" i="49"/>
  <c r="L257" i="30"/>
  <c r="L257" i="49"/>
  <c r="B258" i="29"/>
  <c r="A258" i="30"/>
  <c r="A258" i="49"/>
  <c r="B258"/>
  <c r="C258"/>
  <c r="D258"/>
  <c r="AO258" i="29"/>
  <c r="E258" i="30"/>
  <c r="E258" i="49"/>
  <c r="AT258" i="29"/>
  <c r="F258" i="30"/>
  <c r="F258" i="49"/>
  <c r="AX258" i="29"/>
  <c r="G258" i="30"/>
  <c r="G258" i="49"/>
  <c r="AY258" i="29"/>
  <c r="H258" i="30"/>
  <c r="H258" i="49"/>
  <c r="I258"/>
  <c r="N258" i="30"/>
  <c r="O258"/>
  <c r="J258"/>
  <c r="J258" i="49"/>
  <c r="K258" i="30"/>
  <c r="K258" i="49"/>
  <c r="L258" i="30"/>
  <c r="L258" i="49"/>
  <c r="B259" i="29"/>
  <c r="A259" i="30"/>
  <c r="A259" i="49"/>
  <c r="B259"/>
  <c r="C259"/>
  <c r="D259"/>
  <c r="AO259" i="29"/>
  <c r="E259" i="30"/>
  <c r="E259" i="49"/>
  <c r="AT259" i="29"/>
  <c r="F259" i="30"/>
  <c r="F259" i="49"/>
  <c r="AX259" i="29"/>
  <c r="G259" i="30"/>
  <c r="G259" i="49"/>
  <c r="AY259" i="29"/>
  <c r="H259" i="30"/>
  <c r="H259" i="49"/>
  <c r="I259"/>
  <c r="N259" i="30"/>
  <c r="O259"/>
  <c r="J259"/>
  <c r="J259" i="49"/>
  <c r="K259" i="30"/>
  <c r="K259" i="49"/>
  <c r="L259" i="30"/>
  <c r="L259" i="49"/>
  <c r="B260" i="29"/>
  <c r="A260" i="30"/>
  <c r="A260" i="49"/>
  <c r="B260"/>
  <c r="C260"/>
  <c r="D260"/>
  <c r="AO260" i="29"/>
  <c r="E260" i="30"/>
  <c r="E260" i="49"/>
  <c r="AT260" i="29"/>
  <c r="F260" i="30"/>
  <c r="F260" i="49"/>
  <c r="AX260" i="29"/>
  <c r="G260" i="30"/>
  <c r="G260" i="49"/>
  <c r="AY260" i="29"/>
  <c r="H260" i="30"/>
  <c r="H260" i="49"/>
  <c r="I260"/>
  <c r="N260" i="30"/>
  <c r="O260"/>
  <c r="J260"/>
  <c r="J260" i="49"/>
  <c r="K260" i="30"/>
  <c r="K260" i="49"/>
  <c r="L260" i="30"/>
  <c r="L260" i="49"/>
  <c r="B261" i="29"/>
  <c r="A261" i="30"/>
  <c r="A261" i="49"/>
  <c r="B261"/>
  <c r="C261"/>
  <c r="D261"/>
  <c r="AO261" i="29"/>
  <c r="E261" i="30"/>
  <c r="E261" i="49"/>
  <c r="AT261" i="29"/>
  <c r="F261" i="30"/>
  <c r="F261" i="49"/>
  <c r="AX261" i="29"/>
  <c r="G261" i="30"/>
  <c r="G261" i="49"/>
  <c r="AY261" i="29"/>
  <c r="H261" i="30"/>
  <c r="H261" i="49"/>
  <c r="I261"/>
  <c r="N261" i="30"/>
  <c r="O261"/>
  <c r="J261"/>
  <c r="J261" i="49"/>
  <c r="K261" i="30"/>
  <c r="K261" i="49"/>
  <c r="L261" i="30"/>
  <c r="L261" i="49"/>
  <c r="B262" i="29"/>
  <c r="A262" i="30"/>
  <c r="A262" i="49"/>
  <c r="B262"/>
  <c r="C262"/>
  <c r="D262"/>
  <c r="AO262" i="29"/>
  <c r="E262" i="30"/>
  <c r="E262" i="49"/>
  <c r="AT262" i="29"/>
  <c r="F262" i="30"/>
  <c r="F262" i="49"/>
  <c r="AX262" i="29"/>
  <c r="G262" i="30"/>
  <c r="G262" i="49"/>
  <c r="AY262" i="29"/>
  <c r="H262" i="30"/>
  <c r="H262" i="49"/>
  <c r="I262"/>
  <c r="N262" i="30"/>
  <c r="O262"/>
  <c r="J262"/>
  <c r="J262" i="49"/>
  <c r="K262" i="30"/>
  <c r="K262" i="49"/>
  <c r="L262" i="30"/>
  <c r="L262" i="49"/>
  <c r="B263" i="29"/>
  <c r="A263" i="30"/>
  <c r="A263" i="49"/>
  <c r="B263"/>
  <c r="C263"/>
  <c r="D263"/>
  <c r="AO263" i="29"/>
  <c r="E263" i="30"/>
  <c r="E263" i="49"/>
  <c r="AT263" i="29"/>
  <c r="F263" i="30"/>
  <c r="F263" i="49"/>
  <c r="AX263" i="29"/>
  <c r="G263" i="30"/>
  <c r="G263" i="49"/>
  <c r="AY263" i="29"/>
  <c r="H263" i="30"/>
  <c r="H263" i="49"/>
  <c r="I263"/>
  <c r="N263" i="30"/>
  <c r="O263"/>
  <c r="J263"/>
  <c r="J263" i="49"/>
  <c r="K263" i="30"/>
  <c r="K263" i="49"/>
  <c r="L263" i="30"/>
  <c r="L263" i="49"/>
  <c r="B264" i="29"/>
  <c r="A264" i="30"/>
  <c r="A264" i="49"/>
  <c r="B264"/>
  <c r="C264"/>
  <c r="D264"/>
  <c r="AO264" i="29"/>
  <c r="E264" i="30"/>
  <c r="E264" i="49"/>
  <c r="AT264" i="29"/>
  <c r="F264" i="30"/>
  <c r="F264" i="49"/>
  <c r="AX264" i="29"/>
  <c r="G264" i="30"/>
  <c r="G264" i="49"/>
  <c r="AY264" i="29"/>
  <c r="H264" i="30"/>
  <c r="H264" i="49"/>
  <c r="I264"/>
  <c r="N264" i="30"/>
  <c r="O264"/>
  <c r="J264"/>
  <c r="J264" i="49"/>
  <c r="K264" i="30"/>
  <c r="K264" i="49"/>
  <c r="L264" i="30"/>
  <c r="L264" i="49"/>
  <c r="B265" i="29"/>
  <c r="A265" i="30"/>
  <c r="A265" i="49"/>
  <c r="B265"/>
  <c r="C265"/>
  <c r="D265"/>
  <c r="AO265" i="29"/>
  <c r="E265" i="30"/>
  <c r="E265" i="49"/>
  <c r="AT265" i="29"/>
  <c r="F265" i="30"/>
  <c r="F265" i="49"/>
  <c r="AX265" i="29"/>
  <c r="G265" i="30"/>
  <c r="G265" i="49"/>
  <c r="AY265" i="29"/>
  <c r="H265" i="30"/>
  <c r="H265" i="49"/>
  <c r="I265"/>
  <c r="N265" i="30"/>
  <c r="O265"/>
  <c r="J265"/>
  <c r="J265" i="49"/>
  <c r="K265" i="30"/>
  <c r="K265" i="49"/>
  <c r="L265" i="30"/>
  <c r="L265" i="49"/>
  <c r="B266" i="29"/>
  <c r="A266" i="30"/>
  <c r="A266" i="49"/>
  <c r="B266"/>
  <c r="C266"/>
  <c r="D266"/>
  <c r="AO266" i="29"/>
  <c r="E266" i="30"/>
  <c r="E266" i="49"/>
  <c r="AT266" i="29"/>
  <c r="F266" i="30"/>
  <c r="F266" i="49"/>
  <c r="AX266" i="29"/>
  <c r="G266" i="30"/>
  <c r="G266" i="49"/>
  <c r="AY266" i="29"/>
  <c r="H266" i="30"/>
  <c r="H266" i="49"/>
  <c r="I266"/>
  <c r="N266" i="30"/>
  <c r="O266"/>
  <c r="J266"/>
  <c r="J266" i="49"/>
  <c r="K266" i="30"/>
  <c r="K266" i="49"/>
  <c r="L266" i="30"/>
  <c r="L266" i="49"/>
  <c r="B267" i="29"/>
  <c r="A267" i="30"/>
  <c r="A267" i="49"/>
  <c r="B267"/>
  <c r="C267"/>
  <c r="D267"/>
  <c r="AO267" i="29"/>
  <c r="E267" i="30"/>
  <c r="E267" i="49"/>
  <c r="AT267" i="29"/>
  <c r="F267" i="30"/>
  <c r="F267" i="49"/>
  <c r="AX267" i="29"/>
  <c r="G267" i="30"/>
  <c r="G267" i="49"/>
  <c r="AY267" i="29"/>
  <c r="H267" i="30"/>
  <c r="H267" i="49"/>
  <c r="I267"/>
  <c r="N267" i="30"/>
  <c r="O267"/>
  <c r="J267"/>
  <c r="J267" i="49"/>
  <c r="K267" i="30"/>
  <c r="K267" i="49"/>
  <c r="L267" i="30"/>
  <c r="L267" i="49"/>
  <c r="B268" i="29"/>
  <c r="A268" i="30"/>
  <c r="A268" i="49"/>
  <c r="B268"/>
  <c r="C268"/>
  <c r="D268"/>
  <c r="AO268" i="29"/>
  <c r="E268" i="30"/>
  <c r="E268" i="49"/>
  <c r="AT268" i="29"/>
  <c r="F268" i="30"/>
  <c r="F268" i="49"/>
  <c r="AX268" i="29"/>
  <c r="G268" i="30"/>
  <c r="G268" i="49"/>
  <c r="AY268" i="29"/>
  <c r="H268" i="30"/>
  <c r="H268" i="49"/>
  <c r="I268"/>
  <c r="N268" i="30"/>
  <c r="O268"/>
  <c r="J268"/>
  <c r="J268" i="49"/>
  <c r="K268" i="30"/>
  <c r="K268" i="49"/>
  <c r="L268" i="30"/>
  <c r="L268" i="49"/>
  <c r="B269" i="29"/>
  <c r="A269" i="30"/>
  <c r="A269" i="49"/>
  <c r="B269"/>
  <c r="C269"/>
  <c r="D269"/>
  <c r="AO269" i="29"/>
  <c r="E269" i="30"/>
  <c r="E269" i="49"/>
  <c r="AT269" i="29"/>
  <c r="F269" i="30"/>
  <c r="F269" i="49"/>
  <c r="AX269" i="29"/>
  <c r="G269" i="30"/>
  <c r="G269" i="49"/>
  <c r="AY269" i="29"/>
  <c r="H269" i="30"/>
  <c r="H269" i="49"/>
  <c r="I269"/>
  <c r="N269" i="30"/>
  <c r="O269"/>
  <c r="J269"/>
  <c r="J269" i="49"/>
  <c r="K269" i="30"/>
  <c r="K269" i="49"/>
  <c r="L269" i="30"/>
  <c r="L269" i="49"/>
  <c r="B270" i="29"/>
  <c r="A270" i="30"/>
  <c r="A270" i="49"/>
  <c r="B270"/>
  <c r="C270"/>
  <c r="D270"/>
  <c r="AO270" i="29"/>
  <c r="E270" i="30"/>
  <c r="E270" i="49"/>
  <c r="AT270" i="29"/>
  <c r="F270" i="30"/>
  <c r="F270" i="49"/>
  <c r="AX270" i="29"/>
  <c r="G270" i="30"/>
  <c r="G270" i="49"/>
  <c r="AY270" i="29"/>
  <c r="H270" i="30"/>
  <c r="H270" i="49"/>
  <c r="I270"/>
  <c r="N270" i="30"/>
  <c r="O270"/>
  <c r="J270"/>
  <c r="J270" i="49"/>
  <c r="K270" i="30"/>
  <c r="K270" i="49"/>
  <c r="L270" i="30"/>
  <c r="L270" i="49"/>
  <c r="B271" i="29"/>
  <c r="A271" i="30"/>
  <c r="A271" i="49"/>
  <c r="B271"/>
  <c r="C271"/>
  <c r="D271"/>
  <c r="AO271" i="29"/>
  <c r="E271" i="30"/>
  <c r="E271" i="49"/>
  <c r="AT271" i="29"/>
  <c r="F271" i="30"/>
  <c r="F271" i="49"/>
  <c r="AX271" i="29"/>
  <c r="G271" i="30"/>
  <c r="G271" i="49"/>
  <c r="AY271" i="29"/>
  <c r="H271" i="30"/>
  <c r="H271" i="49"/>
  <c r="I271"/>
  <c r="N271" i="30"/>
  <c r="O271"/>
  <c r="J271"/>
  <c r="J271" i="49"/>
  <c r="K271" i="30"/>
  <c r="K271" i="49"/>
  <c r="L271" i="30"/>
  <c r="L271" i="49"/>
  <c r="B272" i="29"/>
  <c r="A272" i="30"/>
  <c r="A272" i="49"/>
  <c r="B272"/>
  <c r="C272"/>
  <c r="D272"/>
  <c r="AO272" i="29"/>
  <c r="E272" i="30"/>
  <c r="E272" i="49"/>
  <c r="AT272" i="29"/>
  <c r="F272" i="30"/>
  <c r="F272" i="49"/>
  <c r="AX272" i="29"/>
  <c r="G272" i="30"/>
  <c r="G272" i="49"/>
  <c r="AY272" i="29"/>
  <c r="H272" i="30"/>
  <c r="H272" i="49"/>
  <c r="I272"/>
  <c r="N272" i="30"/>
  <c r="O272"/>
  <c r="J272"/>
  <c r="J272" i="49"/>
  <c r="K272" i="30"/>
  <c r="K272" i="49"/>
  <c r="L272" i="30"/>
  <c r="L272" i="49"/>
  <c r="B273" i="29"/>
  <c r="A273" i="30"/>
  <c r="A273" i="49"/>
  <c r="B273"/>
  <c r="C273"/>
  <c r="D273"/>
  <c r="AO273" i="29"/>
  <c r="E273" i="30"/>
  <c r="E273" i="49"/>
  <c r="AT273" i="29"/>
  <c r="F273" i="30"/>
  <c r="F273" i="49"/>
  <c r="AX273" i="29"/>
  <c r="G273" i="30"/>
  <c r="G273" i="49"/>
  <c r="AY273" i="29"/>
  <c r="H273" i="30"/>
  <c r="H273" i="49"/>
  <c r="I273"/>
  <c r="N273" i="30"/>
  <c r="O273"/>
  <c r="J273"/>
  <c r="J273" i="49"/>
  <c r="K273" i="30"/>
  <c r="K273" i="49"/>
  <c r="L273" i="30"/>
  <c r="L273" i="49"/>
  <c r="B274" i="29"/>
  <c r="A274" i="30"/>
  <c r="A274" i="49"/>
  <c r="B274"/>
  <c r="C274"/>
  <c r="D274"/>
  <c r="AO274" i="29"/>
  <c r="E274" i="30"/>
  <c r="E274" i="49"/>
  <c r="AT274" i="29"/>
  <c r="F274" i="30"/>
  <c r="F274" i="49"/>
  <c r="AX274" i="29"/>
  <c r="G274" i="30"/>
  <c r="G274" i="49"/>
  <c r="AY274" i="29"/>
  <c r="H274" i="30"/>
  <c r="H274" i="49"/>
  <c r="I274"/>
  <c r="N274" i="30"/>
  <c r="O274"/>
  <c r="J274"/>
  <c r="J274" i="49"/>
  <c r="K274" i="30"/>
  <c r="K274" i="49"/>
  <c r="L274" i="30"/>
  <c r="L274" i="49"/>
  <c r="B275" i="29"/>
  <c r="A275" i="30"/>
  <c r="A275" i="49"/>
  <c r="B275"/>
  <c r="C275"/>
  <c r="D275"/>
  <c r="AO275" i="29"/>
  <c r="E275" i="30"/>
  <c r="E275" i="49"/>
  <c r="AT275" i="29"/>
  <c r="F275" i="30"/>
  <c r="F275" i="49"/>
  <c r="AX275" i="29"/>
  <c r="G275" i="30"/>
  <c r="G275" i="49"/>
  <c r="AY275" i="29"/>
  <c r="H275" i="30"/>
  <c r="H275" i="49"/>
  <c r="I275"/>
  <c r="N275" i="30"/>
  <c r="O275"/>
  <c r="J275"/>
  <c r="J275" i="49"/>
  <c r="K275" i="30"/>
  <c r="K275" i="49"/>
  <c r="L275" i="30"/>
  <c r="L275" i="49"/>
  <c r="B276" i="29"/>
  <c r="A276" i="30"/>
  <c r="A276" i="49"/>
  <c r="B276"/>
  <c r="C276"/>
  <c r="D276"/>
  <c r="AO276" i="29"/>
  <c r="E276" i="30"/>
  <c r="E276" i="49"/>
  <c r="AT276" i="29"/>
  <c r="F276" i="30"/>
  <c r="F276" i="49"/>
  <c r="AX276" i="29"/>
  <c r="G276" i="30"/>
  <c r="G276" i="49"/>
  <c r="AY276" i="29"/>
  <c r="H276" i="30"/>
  <c r="H276" i="49"/>
  <c r="I276"/>
  <c r="N276" i="30"/>
  <c r="O276"/>
  <c r="J276"/>
  <c r="J276" i="49"/>
  <c r="K276" i="30"/>
  <c r="K276" i="49"/>
  <c r="L276" i="30"/>
  <c r="L276" i="49"/>
  <c r="B277" i="29"/>
  <c r="A277" i="30"/>
  <c r="A277" i="49"/>
  <c r="B277"/>
  <c r="C277"/>
  <c r="D277"/>
  <c r="AO277" i="29"/>
  <c r="E277" i="30"/>
  <c r="E277" i="49"/>
  <c r="AT277" i="29"/>
  <c r="F277" i="30"/>
  <c r="F277" i="49"/>
  <c r="AX277" i="29"/>
  <c r="G277" i="30"/>
  <c r="G277" i="49"/>
  <c r="AY277" i="29"/>
  <c r="H277" i="30"/>
  <c r="H277" i="49"/>
  <c r="I277"/>
  <c r="N277" i="30"/>
  <c r="O277"/>
  <c r="J277"/>
  <c r="J277" i="49"/>
  <c r="K277" i="30"/>
  <c r="K277" i="49"/>
  <c r="L277" i="30"/>
  <c r="L277" i="49"/>
  <c r="B278" i="29"/>
  <c r="A278" i="30"/>
  <c r="A278" i="49"/>
  <c r="B278"/>
  <c r="C278"/>
  <c r="D278"/>
  <c r="AO278" i="29"/>
  <c r="E278" i="30"/>
  <c r="E278" i="49"/>
  <c r="AT278" i="29"/>
  <c r="F278" i="30"/>
  <c r="F278" i="49"/>
  <c r="AX278" i="29"/>
  <c r="G278" i="30"/>
  <c r="G278" i="49"/>
  <c r="AY278" i="29"/>
  <c r="H278" i="30"/>
  <c r="H278" i="49"/>
  <c r="I278"/>
  <c r="N278" i="30"/>
  <c r="O278"/>
  <c r="J278"/>
  <c r="J278" i="49"/>
  <c r="K278" i="30"/>
  <c r="K278" i="49"/>
  <c r="L278" i="30"/>
  <c r="L278" i="49"/>
  <c r="B279" i="29"/>
  <c r="A279" i="30"/>
  <c r="A279" i="49"/>
  <c r="B279"/>
  <c r="C279"/>
  <c r="D279"/>
  <c r="AO279" i="29"/>
  <c r="E279" i="30"/>
  <c r="E279" i="49"/>
  <c r="AT279" i="29"/>
  <c r="F279" i="30"/>
  <c r="F279" i="49"/>
  <c r="AX279" i="29"/>
  <c r="G279" i="30"/>
  <c r="G279" i="49"/>
  <c r="AY279" i="29"/>
  <c r="H279" i="30"/>
  <c r="H279" i="49"/>
  <c r="I279"/>
  <c r="N279" i="30"/>
  <c r="O279"/>
  <c r="J279"/>
  <c r="J279" i="49"/>
  <c r="K279" i="30"/>
  <c r="K279" i="49"/>
  <c r="L279" i="30"/>
  <c r="L279" i="49"/>
  <c r="B280" i="29"/>
  <c r="A280" i="30"/>
  <c r="A280" i="49"/>
  <c r="B280"/>
  <c r="C280"/>
  <c r="D280"/>
  <c r="AO280" i="29"/>
  <c r="E280" i="30"/>
  <c r="E280" i="49"/>
  <c r="AT280" i="29"/>
  <c r="F280" i="30"/>
  <c r="F280" i="49"/>
  <c r="AX280" i="29"/>
  <c r="G280" i="30"/>
  <c r="G280" i="49"/>
  <c r="AY280" i="29"/>
  <c r="H280" i="30"/>
  <c r="H280" i="49"/>
  <c r="I280"/>
  <c r="N280" i="30"/>
  <c r="O280"/>
  <c r="J280"/>
  <c r="J280" i="49"/>
  <c r="K280" i="30"/>
  <c r="K280" i="49"/>
  <c r="L280" i="30"/>
  <c r="L280" i="49"/>
  <c r="B281" i="29"/>
  <c r="A281" i="30"/>
  <c r="A281" i="49"/>
  <c r="B281"/>
  <c r="C281"/>
  <c r="D281"/>
  <c r="AO281" i="29"/>
  <c r="E281" i="30"/>
  <c r="E281" i="49"/>
  <c r="AT281" i="29"/>
  <c r="F281" i="30"/>
  <c r="F281" i="49"/>
  <c r="AX281" i="29"/>
  <c r="G281" i="30"/>
  <c r="G281" i="49"/>
  <c r="AY281" i="29"/>
  <c r="H281" i="30"/>
  <c r="H281" i="49"/>
  <c r="I281"/>
  <c r="N281" i="30"/>
  <c r="O281"/>
  <c r="J281"/>
  <c r="J281" i="49"/>
  <c r="K281" i="30"/>
  <c r="K281" i="49"/>
  <c r="L281" i="30"/>
  <c r="L281" i="49"/>
  <c r="B282" i="29"/>
  <c r="A282" i="30"/>
  <c r="A282" i="49"/>
  <c r="B282"/>
  <c r="C282"/>
  <c r="D282"/>
  <c r="AO282" i="29"/>
  <c r="E282" i="30"/>
  <c r="E282" i="49"/>
  <c r="AT282" i="29"/>
  <c r="F282" i="30"/>
  <c r="F282" i="49"/>
  <c r="AX282" i="29"/>
  <c r="G282" i="30"/>
  <c r="G282" i="49"/>
  <c r="AY282" i="29"/>
  <c r="H282" i="30"/>
  <c r="H282" i="49"/>
  <c r="I282"/>
  <c r="N282" i="30"/>
  <c r="O282"/>
  <c r="J282"/>
  <c r="J282" i="49"/>
  <c r="K282" i="30"/>
  <c r="K282" i="49"/>
  <c r="L282" i="30"/>
  <c r="L282" i="49"/>
  <c r="B283" i="29"/>
  <c r="A283" i="30"/>
  <c r="A283" i="49"/>
  <c r="B283"/>
  <c r="C283"/>
  <c r="D283"/>
  <c r="AO283" i="29"/>
  <c r="E283" i="30"/>
  <c r="E283" i="49"/>
  <c r="AT283" i="29"/>
  <c r="F283" i="30"/>
  <c r="F283" i="49"/>
  <c r="AX283" i="29"/>
  <c r="G283" i="30"/>
  <c r="G283" i="49"/>
  <c r="AY283" i="29"/>
  <c r="H283" i="30"/>
  <c r="H283" i="49"/>
  <c r="I283"/>
  <c r="N283" i="30"/>
  <c r="O283"/>
  <c r="J283"/>
  <c r="J283" i="49"/>
  <c r="K283" i="30"/>
  <c r="K283" i="49"/>
  <c r="L283" i="30"/>
  <c r="L283" i="49"/>
  <c r="B284" i="29"/>
  <c r="A284" i="30"/>
  <c r="A284" i="49"/>
  <c r="B284"/>
  <c r="C284"/>
  <c r="D284"/>
  <c r="AO284" i="29"/>
  <c r="E284" i="30"/>
  <c r="E284" i="49"/>
  <c r="AT284" i="29"/>
  <c r="F284" i="30"/>
  <c r="F284" i="49"/>
  <c r="AX284" i="29"/>
  <c r="G284" i="30"/>
  <c r="G284" i="49"/>
  <c r="AY284" i="29"/>
  <c r="H284" i="30"/>
  <c r="H284" i="49"/>
  <c r="I284"/>
  <c r="N284" i="30"/>
  <c r="O284"/>
  <c r="J284"/>
  <c r="J284" i="49"/>
  <c r="K284" i="30"/>
  <c r="K284" i="49"/>
  <c r="L284" i="30"/>
  <c r="L284" i="49"/>
  <c r="B285" i="29"/>
  <c r="A285" i="30"/>
  <c r="A285" i="49"/>
  <c r="B285"/>
  <c r="C285"/>
  <c r="D285"/>
  <c r="AO285" i="29"/>
  <c r="E285" i="30"/>
  <c r="E285" i="49"/>
  <c r="AT285" i="29"/>
  <c r="F285" i="30"/>
  <c r="F285" i="49"/>
  <c r="AX285" i="29"/>
  <c r="G285" i="30"/>
  <c r="G285" i="49"/>
  <c r="AY285" i="29"/>
  <c r="H285" i="30"/>
  <c r="H285" i="49"/>
  <c r="I285"/>
  <c r="N285" i="30"/>
  <c r="O285"/>
  <c r="J285"/>
  <c r="J285" i="49"/>
  <c r="K285" i="30"/>
  <c r="K285" i="49"/>
  <c r="L285" i="30"/>
  <c r="L285" i="49"/>
  <c r="B286" i="29"/>
  <c r="A286" i="30"/>
  <c r="A286" i="49"/>
  <c r="B286"/>
  <c r="C286"/>
  <c r="D286"/>
  <c r="AO286" i="29"/>
  <c r="E286" i="30"/>
  <c r="E286" i="49"/>
  <c r="AT286" i="29"/>
  <c r="F286" i="30"/>
  <c r="F286" i="49"/>
  <c r="AX286" i="29"/>
  <c r="G286" i="30"/>
  <c r="G286" i="49"/>
  <c r="AY286" i="29"/>
  <c r="H286" i="30"/>
  <c r="H286" i="49"/>
  <c r="I286"/>
  <c r="N286" i="30"/>
  <c r="O286"/>
  <c r="J286"/>
  <c r="J286" i="49"/>
  <c r="K286" i="30"/>
  <c r="K286" i="49"/>
  <c r="L286" i="30"/>
  <c r="L286" i="49"/>
  <c r="B287" i="29"/>
  <c r="A287" i="30"/>
  <c r="A287" i="49"/>
  <c r="B287"/>
  <c r="C287"/>
  <c r="D287"/>
  <c r="AO287" i="29"/>
  <c r="E287" i="30"/>
  <c r="E287" i="49"/>
  <c r="AT287" i="29"/>
  <c r="F287" i="30"/>
  <c r="F287" i="49"/>
  <c r="AX287" i="29"/>
  <c r="G287" i="30"/>
  <c r="G287" i="49"/>
  <c r="AY287" i="29"/>
  <c r="H287" i="30"/>
  <c r="H287" i="49"/>
  <c r="I287"/>
  <c r="N287" i="30"/>
  <c r="O287"/>
  <c r="J287"/>
  <c r="J287" i="49"/>
  <c r="K287" i="30"/>
  <c r="K287" i="49"/>
  <c r="L287" i="30"/>
  <c r="L287" i="49"/>
  <c r="B288" i="29"/>
  <c r="A288" i="30"/>
  <c r="A288" i="49"/>
  <c r="B288"/>
  <c r="C288"/>
  <c r="D288"/>
  <c r="AO288" i="29"/>
  <c r="E288" i="30"/>
  <c r="E288" i="49"/>
  <c r="AT288" i="29"/>
  <c r="F288" i="30"/>
  <c r="F288" i="49"/>
  <c r="AX288" i="29"/>
  <c r="G288" i="30"/>
  <c r="G288" i="49"/>
  <c r="AY288" i="29"/>
  <c r="H288" i="30"/>
  <c r="H288" i="49"/>
  <c r="I288"/>
  <c r="N288" i="30"/>
  <c r="O288"/>
  <c r="J288"/>
  <c r="J288" i="49"/>
  <c r="K288" i="30"/>
  <c r="K288" i="49"/>
  <c r="L288" i="30"/>
  <c r="L288" i="49"/>
  <c r="B289" i="29"/>
  <c r="A289" i="30"/>
  <c r="A289" i="49"/>
  <c r="B289"/>
  <c r="C289"/>
  <c r="D289"/>
  <c r="AO289" i="29"/>
  <c r="E289" i="30"/>
  <c r="E289" i="49"/>
  <c r="AT289" i="29"/>
  <c r="F289" i="30"/>
  <c r="F289" i="49"/>
  <c r="AX289" i="29"/>
  <c r="G289" i="30"/>
  <c r="G289" i="49"/>
  <c r="AY289" i="29"/>
  <c r="H289" i="30"/>
  <c r="H289" i="49"/>
  <c r="I289"/>
  <c r="N289" i="30"/>
  <c r="O289"/>
  <c r="J289"/>
  <c r="J289" i="49"/>
  <c r="K289" i="30"/>
  <c r="K289" i="49"/>
  <c r="L289" i="30"/>
  <c r="L289" i="49"/>
  <c r="B290" i="29"/>
  <c r="A290" i="30"/>
  <c r="A290" i="49"/>
  <c r="B290"/>
  <c r="C290"/>
  <c r="D290"/>
  <c r="AO290" i="29"/>
  <c r="E290" i="30"/>
  <c r="E290" i="49"/>
  <c r="AT290" i="29"/>
  <c r="F290" i="30"/>
  <c r="F290" i="49"/>
  <c r="AX290" i="29"/>
  <c r="G290" i="30"/>
  <c r="G290" i="49"/>
  <c r="AY290" i="29"/>
  <c r="H290" i="30"/>
  <c r="H290" i="49"/>
  <c r="I290"/>
  <c r="N290" i="30"/>
  <c r="O290"/>
  <c r="J290"/>
  <c r="J290" i="49"/>
  <c r="K290" i="30"/>
  <c r="K290" i="49"/>
  <c r="L290" i="30"/>
  <c r="L290" i="49"/>
  <c r="B291" i="29"/>
  <c r="A291" i="30"/>
  <c r="A291" i="49"/>
  <c r="B291"/>
  <c r="C291"/>
  <c r="D291"/>
  <c r="AO291" i="29"/>
  <c r="E291" i="30"/>
  <c r="E291" i="49"/>
  <c r="AT291" i="29"/>
  <c r="F291" i="30"/>
  <c r="F291" i="49"/>
  <c r="AX291" i="29"/>
  <c r="G291" i="30"/>
  <c r="G291" i="49"/>
  <c r="AY291" i="29"/>
  <c r="H291" i="30"/>
  <c r="H291" i="49"/>
  <c r="I291"/>
  <c r="N291" i="30"/>
  <c r="O291"/>
  <c r="J291"/>
  <c r="J291" i="49"/>
  <c r="K291" i="30"/>
  <c r="K291" i="49"/>
  <c r="L291" i="30"/>
  <c r="L291" i="49"/>
  <c r="B292" i="29"/>
  <c r="A292" i="30"/>
  <c r="A292" i="49"/>
  <c r="B292"/>
  <c r="C292"/>
  <c r="D292"/>
  <c r="AO292" i="29"/>
  <c r="E292" i="30"/>
  <c r="E292" i="49"/>
  <c r="AT292" i="29"/>
  <c r="F292" i="30"/>
  <c r="F292" i="49"/>
  <c r="AX292" i="29"/>
  <c r="G292" i="30"/>
  <c r="G292" i="49"/>
  <c r="AY292" i="29"/>
  <c r="H292" i="30"/>
  <c r="H292" i="49"/>
  <c r="I292"/>
  <c r="N292" i="30"/>
  <c r="O292"/>
  <c r="J292"/>
  <c r="J292" i="49"/>
  <c r="K292" i="30"/>
  <c r="K292" i="49"/>
  <c r="L292" i="30"/>
  <c r="L292" i="49"/>
  <c r="B293" i="29"/>
  <c r="A293" i="30"/>
  <c r="A293" i="49"/>
  <c r="B293"/>
  <c r="C293"/>
  <c r="D293"/>
  <c r="AO293" i="29"/>
  <c r="E293" i="30"/>
  <c r="E293" i="49"/>
  <c r="AT293" i="29"/>
  <c r="F293" i="30"/>
  <c r="F293" i="49"/>
  <c r="AX293" i="29"/>
  <c r="G293" i="30"/>
  <c r="G293" i="49"/>
  <c r="AY293" i="29"/>
  <c r="H293" i="30"/>
  <c r="H293" i="49"/>
  <c r="I293"/>
  <c r="N293" i="30"/>
  <c r="O293"/>
  <c r="J293"/>
  <c r="J293" i="49"/>
  <c r="K293" i="30"/>
  <c r="K293" i="49"/>
  <c r="L293" i="30"/>
  <c r="L293" i="49"/>
  <c r="B294" i="29"/>
  <c r="A294" i="30"/>
  <c r="A294" i="49"/>
  <c r="B294"/>
  <c r="C294"/>
  <c r="D294"/>
  <c r="AO294" i="29"/>
  <c r="E294" i="30"/>
  <c r="E294" i="49"/>
  <c r="AT294" i="29"/>
  <c r="F294" i="30"/>
  <c r="F294" i="49"/>
  <c r="AX294" i="29"/>
  <c r="G294" i="30"/>
  <c r="G294" i="49"/>
  <c r="AY294" i="29"/>
  <c r="H294" i="30"/>
  <c r="H294" i="49"/>
  <c r="I294"/>
  <c r="N294" i="30"/>
  <c r="O294"/>
  <c r="J294"/>
  <c r="J294" i="49"/>
  <c r="K294" i="30"/>
  <c r="K294" i="49"/>
  <c r="L294" i="30"/>
  <c r="L294" i="49"/>
  <c r="B295" i="29"/>
  <c r="A295" i="30"/>
  <c r="A295" i="49"/>
  <c r="B295"/>
  <c r="C295"/>
  <c r="D295"/>
  <c r="AO295" i="29"/>
  <c r="E295" i="30"/>
  <c r="E295" i="49"/>
  <c r="AT295" i="29"/>
  <c r="F295" i="30"/>
  <c r="F295" i="49"/>
  <c r="AX295" i="29"/>
  <c r="G295" i="30"/>
  <c r="G295" i="49"/>
  <c r="AY295" i="29"/>
  <c r="H295" i="30"/>
  <c r="H295" i="49"/>
  <c r="I295"/>
  <c r="N295" i="30"/>
  <c r="O295"/>
  <c r="J295"/>
  <c r="J295" i="49"/>
  <c r="K295" i="30"/>
  <c r="K295" i="49"/>
  <c r="L295" i="30"/>
  <c r="L295" i="49"/>
  <c r="B296" i="29"/>
  <c r="A296" i="30"/>
  <c r="A296" i="49"/>
  <c r="B296"/>
  <c r="C296"/>
  <c r="D296"/>
  <c r="AO296" i="29"/>
  <c r="E296" i="30"/>
  <c r="E296" i="49"/>
  <c r="AT296" i="29"/>
  <c r="F296" i="30"/>
  <c r="F296" i="49"/>
  <c r="AX296" i="29"/>
  <c r="G296" i="30"/>
  <c r="G296" i="49"/>
  <c r="AY296" i="29"/>
  <c r="H296" i="30"/>
  <c r="H296" i="49"/>
  <c r="I296"/>
  <c r="N296" i="30"/>
  <c r="O296"/>
  <c r="J296"/>
  <c r="J296" i="49"/>
  <c r="K296" i="30"/>
  <c r="K296" i="49"/>
  <c r="L296" i="30"/>
  <c r="L296" i="49"/>
  <c r="B297" i="29"/>
  <c r="A297" i="30"/>
  <c r="A297" i="49"/>
  <c r="B297"/>
  <c r="C297"/>
  <c r="D297"/>
  <c r="AO297" i="29"/>
  <c r="E297" i="30"/>
  <c r="E297" i="49"/>
  <c r="AT297" i="29"/>
  <c r="F297" i="30"/>
  <c r="F297" i="49"/>
  <c r="AX297" i="29"/>
  <c r="G297" i="30"/>
  <c r="G297" i="49"/>
  <c r="AY297" i="29"/>
  <c r="H297" i="30"/>
  <c r="H297" i="49"/>
  <c r="I297"/>
  <c r="N297" i="30"/>
  <c r="O297"/>
  <c r="J297"/>
  <c r="J297" i="49"/>
  <c r="K297" i="30"/>
  <c r="K297" i="49"/>
  <c r="L297" i="30"/>
  <c r="L297" i="49"/>
  <c r="B298" i="29"/>
  <c r="A298" i="30"/>
  <c r="A298" i="49"/>
  <c r="B298"/>
  <c r="C298"/>
  <c r="D298"/>
  <c r="AO298" i="29"/>
  <c r="E298" i="30"/>
  <c r="E298" i="49"/>
  <c r="AT298" i="29"/>
  <c r="F298" i="30"/>
  <c r="F298" i="49"/>
  <c r="AX298" i="29"/>
  <c r="G298" i="30"/>
  <c r="G298" i="49"/>
  <c r="AY298" i="29"/>
  <c r="H298" i="30"/>
  <c r="H298" i="49"/>
  <c r="I298"/>
  <c r="N298" i="30"/>
  <c r="O298"/>
  <c r="J298"/>
  <c r="J298" i="49"/>
  <c r="K298" i="30"/>
  <c r="K298" i="49"/>
  <c r="L298" i="30"/>
  <c r="L298" i="49"/>
  <c r="B299" i="29"/>
  <c r="A299" i="30"/>
  <c r="A299" i="49"/>
  <c r="B299"/>
  <c r="C299"/>
  <c r="D299"/>
  <c r="AO299" i="29"/>
  <c r="E299" i="30"/>
  <c r="E299" i="49"/>
  <c r="AT299" i="29"/>
  <c r="F299" i="30"/>
  <c r="F299" i="49"/>
  <c r="AX299" i="29"/>
  <c r="G299" i="30"/>
  <c r="G299" i="49"/>
  <c r="AY299" i="29"/>
  <c r="H299" i="30"/>
  <c r="H299" i="49"/>
  <c r="I299"/>
  <c r="N299" i="30"/>
  <c r="O299"/>
  <c r="J299"/>
  <c r="J299" i="49"/>
  <c r="K299" i="30"/>
  <c r="K299" i="49"/>
  <c r="L299" i="30"/>
  <c r="L299" i="49"/>
  <c r="B300" i="29"/>
  <c r="A300" i="30"/>
  <c r="A300" i="49"/>
  <c r="B300"/>
  <c r="C300"/>
  <c r="D300"/>
  <c r="AO300" i="29"/>
  <c r="E300" i="30"/>
  <c r="E300" i="49"/>
  <c r="AT300" i="29"/>
  <c r="F300" i="30"/>
  <c r="F300" i="49"/>
  <c r="AX300" i="29"/>
  <c r="G300" i="30"/>
  <c r="G300" i="49"/>
  <c r="AY300" i="29"/>
  <c r="H300" i="30"/>
  <c r="H300" i="49"/>
  <c r="I300"/>
  <c r="N300" i="30"/>
  <c r="O300"/>
  <c r="J300"/>
  <c r="J300" i="49"/>
  <c r="K300" i="30"/>
  <c r="K300" i="49"/>
  <c r="L300" i="30"/>
  <c r="L300" i="49"/>
  <c r="B301" i="29"/>
  <c r="A301" i="30"/>
  <c r="A301" i="49"/>
  <c r="B301"/>
  <c r="C301"/>
  <c r="D301"/>
  <c r="AO301" i="29"/>
  <c r="E301" i="30"/>
  <c r="E301" i="49"/>
  <c r="AT301" i="29"/>
  <c r="F301" i="30"/>
  <c r="F301" i="49"/>
  <c r="AX301" i="29"/>
  <c r="G301" i="30"/>
  <c r="G301" i="49"/>
  <c r="AY301" i="29"/>
  <c r="H301" i="30"/>
  <c r="H301" i="49"/>
  <c r="I301"/>
  <c r="N301" i="30"/>
  <c r="O301"/>
  <c r="J301"/>
  <c r="J301" i="49"/>
  <c r="K301" i="30"/>
  <c r="K301" i="49"/>
  <c r="L301" i="30"/>
  <c r="L301" i="49"/>
  <c r="A302" i="30"/>
  <c r="A302" i="49"/>
  <c r="B302"/>
  <c r="C302"/>
  <c r="D302"/>
  <c r="AO302" i="29"/>
  <c r="E302" i="30"/>
  <c r="E302" i="49"/>
  <c r="F302"/>
  <c r="AX302" i="29"/>
  <c r="G302" i="30"/>
  <c r="G302" i="49"/>
  <c r="H302"/>
  <c r="I302"/>
  <c r="J302"/>
  <c r="K302" i="30"/>
  <c r="K302" i="49"/>
  <c r="L302" i="30"/>
  <c r="L302" i="49"/>
  <c r="B303" i="29"/>
  <c r="A303" i="30"/>
  <c r="A303" i="49"/>
  <c r="B303"/>
  <c r="C303"/>
  <c r="D303"/>
  <c r="AO303" i="29"/>
  <c r="E303" i="30"/>
  <c r="E303" i="49"/>
  <c r="AT303" i="29"/>
  <c r="F303" i="30"/>
  <c r="F303" i="49"/>
  <c r="AX303" i="29"/>
  <c r="G303" i="30"/>
  <c r="G303" i="49"/>
  <c r="AY303" i="29"/>
  <c r="H303" i="30"/>
  <c r="H303" i="49"/>
  <c r="I303"/>
  <c r="N303" i="30"/>
  <c r="O303"/>
  <c r="J303"/>
  <c r="J303" i="49"/>
  <c r="K303" i="30"/>
  <c r="K303" i="49"/>
  <c r="L303" i="30"/>
  <c r="L303" i="49"/>
  <c r="B304" i="29"/>
  <c r="A304" i="30"/>
  <c r="A304" i="49"/>
  <c r="B304"/>
  <c r="C304"/>
  <c r="D304"/>
  <c r="AO304" i="29"/>
  <c r="E304" i="30"/>
  <c r="E304" i="49"/>
  <c r="AT304" i="29"/>
  <c r="F304" i="30"/>
  <c r="F304" i="49"/>
  <c r="AX304" i="29"/>
  <c r="G304" i="30"/>
  <c r="G304" i="49"/>
  <c r="AY304" i="29"/>
  <c r="H304" i="30"/>
  <c r="H304" i="49"/>
  <c r="I304"/>
  <c r="N304" i="30"/>
  <c r="O304"/>
  <c r="J304"/>
  <c r="J304" i="49"/>
  <c r="K304" i="30"/>
  <c r="K304" i="49"/>
  <c r="L304" i="30"/>
  <c r="L304" i="49"/>
  <c r="B305" i="29"/>
  <c r="A305" i="30"/>
  <c r="A305" i="49"/>
  <c r="B305"/>
  <c r="C305"/>
  <c r="D305"/>
  <c r="AO305" i="29"/>
  <c r="E305" i="30"/>
  <c r="E305" i="49"/>
  <c r="AT305" i="29"/>
  <c r="F305" i="30"/>
  <c r="F305" i="49"/>
  <c r="AX305" i="29"/>
  <c r="G305" i="30"/>
  <c r="G305" i="49"/>
  <c r="AY305" i="29"/>
  <c r="H305" i="30"/>
  <c r="H305" i="49"/>
  <c r="I305"/>
  <c r="N305" i="30"/>
  <c r="O305"/>
  <c r="J305"/>
  <c r="J305" i="49"/>
  <c r="K305" i="30"/>
  <c r="K305" i="49"/>
  <c r="L305" i="30"/>
  <c r="L305" i="49"/>
  <c r="B306" i="29"/>
  <c r="A306" i="30"/>
  <c r="A306" i="49"/>
  <c r="B306"/>
  <c r="C306"/>
  <c r="D306"/>
  <c r="AO306" i="29"/>
  <c r="E306" i="30"/>
  <c r="E306" i="49"/>
  <c r="AT306" i="29"/>
  <c r="F306" i="30"/>
  <c r="F306" i="49"/>
  <c r="AX306" i="29"/>
  <c r="G306" i="30"/>
  <c r="G306" i="49"/>
  <c r="AY306" i="29"/>
  <c r="H306" i="30"/>
  <c r="H306" i="49"/>
  <c r="I306"/>
  <c r="N306" i="30"/>
  <c r="O306"/>
  <c r="J306"/>
  <c r="J306" i="49"/>
  <c r="K306" i="30"/>
  <c r="K306" i="49"/>
  <c r="L306" i="30"/>
  <c r="L306" i="49"/>
  <c r="B307" i="29"/>
  <c r="A307" i="30"/>
  <c r="A307" i="49"/>
  <c r="B307"/>
  <c r="C307"/>
  <c r="D307"/>
  <c r="AO307" i="29"/>
  <c r="E307" i="30"/>
  <c r="E307" i="49"/>
  <c r="AT307" i="29"/>
  <c r="F307" i="30"/>
  <c r="F307" i="49"/>
  <c r="AX307" i="29"/>
  <c r="G307" i="30"/>
  <c r="G307" i="49"/>
  <c r="AY307" i="29"/>
  <c r="H307" i="30"/>
  <c r="H307" i="49"/>
  <c r="I307"/>
  <c r="N307" i="30"/>
  <c r="O307"/>
  <c r="J307"/>
  <c r="J307" i="49"/>
  <c r="K307" i="30"/>
  <c r="K307" i="49"/>
  <c r="L307" i="30"/>
  <c r="L307" i="49"/>
  <c r="B308" i="29"/>
  <c r="A308" i="30"/>
  <c r="A308" i="49"/>
  <c r="B308"/>
  <c r="C308"/>
  <c r="D308"/>
  <c r="AO308" i="29"/>
  <c r="E308" i="30"/>
  <c r="E308" i="49"/>
  <c r="AT308" i="29"/>
  <c r="F308" i="30"/>
  <c r="F308" i="49"/>
  <c r="AX308" i="29"/>
  <c r="G308" i="30"/>
  <c r="G308" i="49"/>
  <c r="AY308" i="29"/>
  <c r="H308" i="30"/>
  <c r="H308" i="49"/>
  <c r="I308"/>
  <c r="N308" i="30"/>
  <c r="O308"/>
  <c r="J308"/>
  <c r="J308" i="49"/>
  <c r="K308" i="30"/>
  <c r="K308" i="49"/>
  <c r="L308" i="30"/>
  <c r="L308" i="49"/>
  <c r="B309" i="29"/>
  <c r="A309" i="30"/>
  <c r="A309" i="49"/>
  <c r="B309"/>
  <c r="C309"/>
  <c r="D309"/>
  <c r="AO309" i="29"/>
  <c r="E309" i="30"/>
  <c r="E309" i="49"/>
  <c r="AT309" i="29"/>
  <c r="F309" i="30"/>
  <c r="F309" i="49"/>
  <c r="AX309" i="29"/>
  <c r="G309" i="30"/>
  <c r="G309" i="49"/>
  <c r="AY309" i="29"/>
  <c r="H309" i="30"/>
  <c r="H309" i="49"/>
  <c r="I309"/>
  <c r="N309" i="30"/>
  <c r="O309"/>
  <c r="J309"/>
  <c r="J309" i="49"/>
  <c r="K309" i="30"/>
  <c r="K309" i="49"/>
  <c r="L309" i="30"/>
  <c r="L309" i="49"/>
  <c r="B310" i="29"/>
  <c r="A310" i="30"/>
  <c r="A310" i="49"/>
  <c r="B310"/>
  <c r="C310"/>
  <c r="D310"/>
  <c r="AO310" i="29"/>
  <c r="E310" i="30"/>
  <c r="E310" i="49"/>
  <c r="AT310" i="29"/>
  <c r="F310" i="30"/>
  <c r="F310" i="49"/>
  <c r="AX310" i="29"/>
  <c r="G310" i="30"/>
  <c r="G310" i="49"/>
  <c r="AY310" i="29"/>
  <c r="H310" i="30"/>
  <c r="H310" i="49"/>
  <c r="I310"/>
  <c r="N310" i="30"/>
  <c r="O310"/>
  <c r="J310"/>
  <c r="J310" i="49"/>
  <c r="K310" i="30"/>
  <c r="K310" i="49"/>
  <c r="L310" i="30"/>
  <c r="L310" i="49"/>
  <c r="B311" i="29"/>
  <c r="A311" i="30"/>
  <c r="A311" i="49"/>
  <c r="B311"/>
  <c r="C311"/>
  <c r="D311"/>
  <c r="AO311" i="29"/>
  <c r="E311" i="30"/>
  <c r="E311" i="49"/>
  <c r="AT311" i="29"/>
  <c r="F311" i="30"/>
  <c r="F311" i="49"/>
  <c r="AX311" i="29"/>
  <c r="G311" i="30"/>
  <c r="G311" i="49"/>
  <c r="AY311" i="29"/>
  <c r="H311" i="30"/>
  <c r="H311" i="49"/>
  <c r="I311"/>
  <c r="N311" i="30"/>
  <c r="O311"/>
  <c r="J311"/>
  <c r="J311" i="49"/>
  <c r="K311" i="30"/>
  <c r="K311" i="49"/>
  <c r="L311" i="30"/>
  <c r="L311" i="49"/>
  <c r="B312" i="29"/>
  <c r="A312" i="30"/>
  <c r="A312" i="49"/>
  <c r="B312"/>
  <c r="C312"/>
  <c r="D312"/>
  <c r="AO312" i="29"/>
  <c r="E312" i="30"/>
  <c r="E312" i="49"/>
  <c r="AT312" i="29"/>
  <c r="F312" i="30"/>
  <c r="F312" i="49"/>
  <c r="AX312" i="29"/>
  <c r="G312" i="30"/>
  <c r="G312" i="49"/>
  <c r="AY312" i="29"/>
  <c r="H312" i="30"/>
  <c r="H312" i="49"/>
  <c r="I312"/>
  <c r="N312" i="30"/>
  <c r="O312"/>
  <c r="J312"/>
  <c r="J312" i="49"/>
  <c r="K312" i="30"/>
  <c r="K312" i="49"/>
  <c r="L312" i="30"/>
  <c r="L312" i="49"/>
  <c r="B313" i="29"/>
  <c r="A313" i="30"/>
  <c r="A313" i="49"/>
  <c r="B313"/>
  <c r="C313"/>
  <c r="D313"/>
  <c r="AO313" i="29"/>
  <c r="E313" i="30"/>
  <c r="E313" i="49"/>
  <c r="AT313" i="29"/>
  <c r="F313" i="30"/>
  <c r="F313" i="49"/>
  <c r="AX313" i="29"/>
  <c r="G313" i="30"/>
  <c r="G313" i="49"/>
  <c r="AY313" i="29"/>
  <c r="H313" i="30"/>
  <c r="H313" i="49"/>
  <c r="I313"/>
  <c r="N313" i="30"/>
  <c r="O313"/>
  <c r="J313"/>
  <c r="J313" i="49"/>
  <c r="K313" i="30"/>
  <c r="K313" i="49"/>
  <c r="L313" i="30"/>
  <c r="L313" i="49"/>
  <c r="B314" i="29"/>
  <c r="A314" i="30"/>
  <c r="A314" i="49"/>
  <c r="B314"/>
  <c r="C314"/>
  <c r="D314"/>
  <c r="AO314" i="29"/>
  <c r="E314" i="30"/>
  <c r="E314" i="49"/>
  <c r="AT314" i="29"/>
  <c r="F314" i="30"/>
  <c r="F314" i="49"/>
  <c r="AX314" i="29"/>
  <c r="G314" i="30"/>
  <c r="G314" i="49"/>
  <c r="AY314" i="29"/>
  <c r="H314" i="30"/>
  <c r="H314" i="49"/>
  <c r="I314"/>
  <c r="N314" i="30"/>
  <c r="O314"/>
  <c r="J314"/>
  <c r="J314" i="49"/>
  <c r="K314" i="30"/>
  <c r="K314" i="49"/>
  <c r="L314" i="30"/>
  <c r="L314" i="49"/>
  <c r="B315" i="29"/>
  <c r="A315" i="30"/>
  <c r="A315" i="49"/>
  <c r="B315"/>
  <c r="C315"/>
  <c r="D315"/>
  <c r="AO315" i="29"/>
  <c r="E315" i="30"/>
  <c r="E315" i="49"/>
  <c r="AT315" i="29"/>
  <c r="F315" i="30"/>
  <c r="F315" i="49"/>
  <c r="AX315" i="29"/>
  <c r="G315" i="30"/>
  <c r="G315" i="49"/>
  <c r="AY315" i="29"/>
  <c r="H315" i="30"/>
  <c r="H315" i="49"/>
  <c r="I315"/>
  <c r="N315" i="30"/>
  <c r="O315"/>
  <c r="J315"/>
  <c r="J315" i="49"/>
  <c r="K315" i="30"/>
  <c r="K315" i="49"/>
  <c r="L315" i="30"/>
  <c r="L315" i="49"/>
  <c r="B316" i="29"/>
  <c r="A316" i="30"/>
  <c r="A316" i="49"/>
  <c r="B316"/>
  <c r="C316"/>
  <c r="D316"/>
  <c r="AO316" i="29"/>
  <c r="E316" i="30"/>
  <c r="E316" i="49"/>
  <c r="AT316" i="29"/>
  <c r="F316" i="30"/>
  <c r="F316" i="49"/>
  <c r="AX316" i="29"/>
  <c r="G316" i="30"/>
  <c r="G316" i="49"/>
  <c r="AY316" i="29"/>
  <c r="H316" i="30"/>
  <c r="H316" i="49"/>
  <c r="I316"/>
  <c r="N316" i="30"/>
  <c r="O316"/>
  <c r="J316"/>
  <c r="J316" i="49"/>
  <c r="K316" i="30"/>
  <c r="K316" i="49"/>
  <c r="L316" i="30"/>
  <c r="L316" i="49"/>
  <c r="B317" i="29"/>
  <c r="A317" i="30"/>
  <c r="A317" i="49"/>
  <c r="B317"/>
  <c r="C317"/>
  <c r="D317"/>
  <c r="AO317" i="29"/>
  <c r="E317" i="30"/>
  <c r="E317" i="49"/>
  <c r="AT317" i="29"/>
  <c r="F317" i="30"/>
  <c r="F317" i="49"/>
  <c r="AX317" i="29"/>
  <c r="G317" i="30"/>
  <c r="G317" i="49"/>
  <c r="AY317" i="29"/>
  <c r="H317" i="30"/>
  <c r="H317" i="49"/>
  <c r="I317"/>
  <c r="N317" i="30"/>
  <c r="O317"/>
  <c r="J317"/>
  <c r="J317" i="49"/>
  <c r="K317" i="30"/>
  <c r="K317" i="49"/>
  <c r="L317" i="30"/>
  <c r="L317" i="49"/>
  <c r="B318" i="29"/>
  <c r="A318" i="30"/>
  <c r="A318" i="49"/>
  <c r="B318"/>
  <c r="C318"/>
  <c r="D318"/>
  <c r="AO318" i="29"/>
  <c r="E318" i="30"/>
  <c r="E318" i="49"/>
  <c r="AT318" i="29"/>
  <c r="F318" i="30"/>
  <c r="F318" i="49"/>
  <c r="AX318" i="29"/>
  <c r="G318" i="30"/>
  <c r="G318" i="49"/>
  <c r="AY318" i="29"/>
  <c r="H318" i="30"/>
  <c r="H318" i="49"/>
  <c r="I318"/>
  <c r="N318" i="30"/>
  <c r="O318"/>
  <c r="J318"/>
  <c r="J318" i="49"/>
  <c r="K318" i="30"/>
  <c r="K318" i="49"/>
  <c r="L318" i="30"/>
  <c r="L318" i="49"/>
  <c r="B319" i="29"/>
  <c r="A319" i="30"/>
  <c r="A319" i="49"/>
  <c r="B319"/>
  <c r="C319"/>
  <c r="D319"/>
  <c r="AO319" i="29"/>
  <c r="E319" i="30"/>
  <c r="E319" i="49"/>
  <c r="AT319" i="29"/>
  <c r="F319" i="30"/>
  <c r="F319" i="49"/>
  <c r="AX319" i="29"/>
  <c r="G319" i="30"/>
  <c r="G319" i="49"/>
  <c r="AY319" i="29"/>
  <c r="H319" i="30"/>
  <c r="H319" i="49"/>
  <c r="I319"/>
  <c r="N319" i="30"/>
  <c r="O319"/>
  <c r="J319"/>
  <c r="J319" i="49"/>
  <c r="K319" i="30"/>
  <c r="K319" i="49"/>
  <c r="L319" i="30"/>
  <c r="L319" i="49"/>
  <c r="B320" i="29"/>
  <c r="A320" i="30"/>
  <c r="A320" i="49"/>
  <c r="B320"/>
  <c r="C320"/>
  <c r="D320"/>
  <c r="AO320" i="29"/>
  <c r="E320" i="30"/>
  <c r="E320" i="49"/>
  <c r="AT320" i="29"/>
  <c r="F320" i="30"/>
  <c r="F320" i="49"/>
  <c r="AX320" i="29"/>
  <c r="G320" i="30"/>
  <c r="G320" i="49"/>
  <c r="AY320" i="29"/>
  <c r="H320" i="30"/>
  <c r="H320" i="49"/>
  <c r="I320"/>
  <c r="N320" i="30"/>
  <c r="O320"/>
  <c r="J320"/>
  <c r="J320" i="49"/>
  <c r="K320" i="30"/>
  <c r="K320" i="49"/>
  <c r="L320" i="30"/>
  <c r="L320" i="49"/>
  <c r="B321" i="29"/>
  <c r="A321" i="30"/>
  <c r="A321" i="49"/>
  <c r="B321"/>
  <c r="C321"/>
  <c r="D321"/>
  <c r="AO321" i="29"/>
  <c r="E321" i="30"/>
  <c r="E321" i="49"/>
  <c r="AT321" i="29"/>
  <c r="F321" i="30"/>
  <c r="F321" i="49"/>
  <c r="AX321" i="29"/>
  <c r="G321" i="30"/>
  <c r="G321" i="49"/>
  <c r="AY321" i="29"/>
  <c r="H321" i="30"/>
  <c r="H321" i="49"/>
  <c r="I321"/>
  <c r="N321" i="30"/>
  <c r="O321"/>
  <c r="J321"/>
  <c r="J321" i="49"/>
  <c r="K321" i="30"/>
  <c r="K321" i="49"/>
  <c r="L321" i="30"/>
  <c r="L321" i="49"/>
  <c r="B322" i="29"/>
  <c r="A322" i="30"/>
  <c r="A322" i="49"/>
  <c r="B322"/>
  <c r="C322"/>
  <c r="D322"/>
  <c r="AO322" i="29"/>
  <c r="E322" i="30"/>
  <c r="E322" i="49"/>
  <c r="AT322" i="29"/>
  <c r="F322" i="30"/>
  <c r="F322" i="49"/>
  <c r="AX322" i="29"/>
  <c r="G322" i="30"/>
  <c r="G322" i="49"/>
  <c r="AY322" i="29"/>
  <c r="H322" i="30"/>
  <c r="H322" i="49"/>
  <c r="I322"/>
  <c r="N322" i="30"/>
  <c r="O322"/>
  <c r="J322"/>
  <c r="J322" i="49"/>
  <c r="K322" i="30"/>
  <c r="K322" i="49"/>
  <c r="L322" i="30"/>
  <c r="L322" i="49"/>
  <c r="B323" i="29"/>
  <c r="A323" i="30"/>
  <c r="A323" i="49"/>
  <c r="B323"/>
  <c r="C323"/>
  <c r="D323"/>
  <c r="AO323" i="29"/>
  <c r="E323" i="30"/>
  <c r="E323" i="49"/>
  <c r="AT323" i="29"/>
  <c r="F323" i="30"/>
  <c r="F323" i="49"/>
  <c r="AX323" i="29"/>
  <c r="G323" i="30"/>
  <c r="G323" i="49"/>
  <c r="AY323" i="29"/>
  <c r="H323" i="30"/>
  <c r="H323" i="49"/>
  <c r="I323"/>
  <c r="N323" i="30"/>
  <c r="O323"/>
  <c r="J323"/>
  <c r="J323" i="49"/>
  <c r="K323" i="30"/>
  <c r="K323" i="49"/>
  <c r="L323" i="30"/>
  <c r="L323" i="49"/>
  <c r="B324" i="29"/>
  <c r="A324" i="30"/>
  <c r="A324" i="49"/>
  <c r="B324"/>
  <c r="C324"/>
  <c r="D324"/>
  <c r="AO324" i="29"/>
  <c r="E324" i="30"/>
  <c r="E324" i="49"/>
  <c r="AT324" i="29"/>
  <c r="F324" i="30"/>
  <c r="F324" i="49"/>
  <c r="AX324" i="29"/>
  <c r="G324" i="30"/>
  <c r="G324" i="49"/>
  <c r="AY324" i="29"/>
  <c r="H324" i="30"/>
  <c r="H324" i="49"/>
  <c r="I324"/>
  <c r="N324" i="30"/>
  <c r="O324"/>
  <c r="J324"/>
  <c r="J324" i="49"/>
  <c r="K324" i="30"/>
  <c r="K324" i="49"/>
  <c r="L324" i="30"/>
  <c r="L324" i="49"/>
  <c r="B325" i="29"/>
  <c r="A325" i="30"/>
  <c r="A325" i="49"/>
  <c r="B325"/>
  <c r="C325"/>
  <c r="D325"/>
  <c r="AO325" i="29"/>
  <c r="E325" i="30"/>
  <c r="E325" i="49"/>
  <c r="AT325" i="29"/>
  <c r="F325" i="30"/>
  <c r="F325" i="49"/>
  <c r="AX325" i="29"/>
  <c r="G325" i="30"/>
  <c r="G325" i="49"/>
  <c r="AY325" i="29"/>
  <c r="H325" i="30"/>
  <c r="H325" i="49"/>
  <c r="I325"/>
  <c r="N325" i="30"/>
  <c r="O325"/>
  <c r="J325"/>
  <c r="J325" i="49"/>
  <c r="K325" i="30"/>
  <c r="K325" i="49"/>
  <c r="L325" i="30"/>
  <c r="L325" i="49"/>
  <c r="B326" i="29"/>
  <c r="A326" i="30"/>
  <c r="A326" i="49"/>
  <c r="B326"/>
  <c r="C326"/>
  <c r="D326"/>
  <c r="AO326" i="29"/>
  <c r="E326" i="30"/>
  <c r="E326" i="49"/>
  <c r="AT326" i="29"/>
  <c r="F326" i="30"/>
  <c r="F326" i="49"/>
  <c r="AX326" i="29"/>
  <c r="G326" i="30"/>
  <c r="G326" i="49"/>
  <c r="AY326" i="29"/>
  <c r="H326" i="30"/>
  <c r="H326" i="49"/>
  <c r="I326"/>
  <c r="N326" i="30"/>
  <c r="O326"/>
  <c r="J326"/>
  <c r="J326" i="49"/>
  <c r="K326" i="30"/>
  <c r="K326" i="49"/>
  <c r="L326" i="30"/>
  <c r="L326" i="49"/>
  <c r="B327" i="29"/>
  <c r="A327" i="30"/>
  <c r="A327" i="49"/>
  <c r="B327"/>
  <c r="C327"/>
  <c r="D327"/>
  <c r="AO327" i="29"/>
  <c r="E327" i="30"/>
  <c r="E327" i="49"/>
  <c r="AT327" i="29"/>
  <c r="F327" i="30"/>
  <c r="F327" i="49"/>
  <c r="AX327" i="29"/>
  <c r="G327" i="30"/>
  <c r="G327" i="49"/>
  <c r="AY327" i="29"/>
  <c r="H327" i="30"/>
  <c r="H327" i="49"/>
  <c r="I327"/>
  <c r="N327" i="30"/>
  <c r="O327"/>
  <c r="J327"/>
  <c r="J327" i="49"/>
  <c r="K327" i="30"/>
  <c r="K327" i="49"/>
  <c r="L327" i="30"/>
  <c r="L327" i="49"/>
  <c r="B328" i="29"/>
  <c r="A328" i="30"/>
  <c r="A328" i="49"/>
  <c r="B328"/>
  <c r="C328"/>
  <c r="D328"/>
  <c r="AO328" i="29"/>
  <c r="E328" i="30"/>
  <c r="E328" i="49"/>
  <c r="AT328" i="29"/>
  <c r="F328" i="30"/>
  <c r="F328" i="49"/>
  <c r="AX328" i="29"/>
  <c r="G328" i="30"/>
  <c r="G328" i="49"/>
  <c r="AY328" i="29"/>
  <c r="H328" i="30"/>
  <c r="H328" i="49"/>
  <c r="I328"/>
  <c r="N328" i="30"/>
  <c r="O328"/>
  <c r="J328"/>
  <c r="J328" i="49"/>
  <c r="K328" i="30"/>
  <c r="K328" i="49"/>
  <c r="L328" i="30"/>
  <c r="L328" i="49"/>
  <c r="B329" i="29"/>
  <c r="A329" i="30"/>
  <c r="A329" i="49"/>
  <c r="B329"/>
  <c r="C329"/>
  <c r="D329"/>
  <c r="AO329" i="29"/>
  <c r="E329" i="30"/>
  <c r="E329" i="49"/>
  <c r="AT329" i="29"/>
  <c r="F329" i="30"/>
  <c r="F329" i="49"/>
  <c r="AX329" i="29"/>
  <c r="G329" i="30"/>
  <c r="G329" i="49"/>
  <c r="AY329" i="29"/>
  <c r="H329" i="30"/>
  <c r="H329" i="49"/>
  <c r="I329"/>
  <c r="N329" i="30"/>
  <c r="O329"/>
  <c r="J329"/>
  <c r="J329" i="49"/>
  <c r="K329" i="30"/>
  <c r="K329" i="49"/>
  <c r="L329" i="30"/>
  <c r="L329" i="49"/>
  <c r="B330" i="29"/>
  <c r="A330" i="30"/>
  <c r="A330" i="49"/>
  <c r="B330"/>
  <c r="C330"/>
  <c r="D330"/>
  <c r="AO330" i="29"/>
  <c r="E330" i="30"/>
  <c r="E330" i="49"/>
  <c r="AT330" i="29"/>
  <c r="F330" i="30"/>
  <c r="F330" i="49"/>
  <c r="AX330" i="29"/>
  <c r="G330" i="30"/>
  <c r="G330" i="49"/>
  <c r="AY330" i="29"/>
  <c r="H330" i="30"/>
  <c r="H330" i="49"/>
  <c r="I330"/>
  <c r="N330" i="30"/>
  <c r="O330"/>
  <c r="J330"/>
  <c r="J330" i="49"/>
  <c r="K330" i="30"/>
  <c r="K330" i="49"/>
  <c r="L330" i="30"/>
  <c r="L330" i="49"/>
  <c r="B331" i="29"/>
  <c r="A331" i="30"/>
  <c r="A331" i="49"/>
  <c r="B331"/>
  <c r="C331"/>
  <c r="D331"/>
  <c r="AO331" i="29"/>
  <c r="E331" i="30"/>
  <c r="E331" i="49"/>
  <c r="AT331" i="29"/>
  <c r="F331" i="30"/>
  <c r="F331" i="49"/>
  <c r="AX331" i="29"/>
  <c r="G331" i="30"/>
  <c r="G331" i="49"/>
  <c r="AY331" i="29"/>
  <c r="H331" i="30"/>
  <c r="H331" i="49"/>
  <c r="I331"/>
  <c r="N331" i="30"/>
  <c r="O331"/>
  <c r="J331"/>
  <c r="J331" i="49"/>
  <c r="K331" i="30"/>
  <c r="K331" i="49"/>
  <c r="L331" i="30"/>
  <c r="L331" i="49"/>
  <c r="B332" i="29"/>
  <c r="A332" i="30"/>
  <c r="A332" i="49"/>
  <c r="B332"/>
  <c r="C332"/>
  <c r="D332"/>
  <c r="AO332" i="29"/>
  <c r="E332" i="30"/>
  <c r="E332" i="49"/>
  <c r="AT332" i="29"/>
  <c r="F332" i="30"/>
  <c r="F332" i="49"/>
  <c r="AX332" i="29"/>
  <c r="G332" i="30"/>
  <c r="G332" i="49"/>
  <c r="AY332" i="29"/>
  <c r="H332" i="30"/>
  <c r="H332" i="49"/>
  <c r="I332"/>
  <c r="N332" i="30"/>
  <c r="O332"/>
  <c r="J332"/>
  <c r="J332" i="49"/>
  <c r="K332" i="30"/>
  <c r="K332" i="49"/>
  <c r="L332" i="30"/>
  <c r="L332" i="49"/>
  <c r="B333" i="29"/>
  <c r="A333" i="30"/>
  <c r="A333" i="49"/>
  <c r="B333"/>
  <c r="C333"/>
  <c r="D333"/>
  <c r="AO333" i="29"/>
  <c r="E333" i="30"/>
  <c r="E333" i="49"/>
  <c r="AT333" i="29"/>
  <c r="F333" i="30"/>
  <c r="F333" i="49"/>
  <c r="AX333" i="29"/>
  <c r="G333" i="30"/>
  <c r="G333" i="49"/>
  <c r="AY333" i="29"/>
  <c r="H333" i="30"/>
  <c r="H333" i="49"/>
  <c r="I333"/>
  <c r="N333" i="30"/>
  <c r="O333"/>
  <c r="J333"/>
  <c r="J333" i="49"/>
  <c r="K333" i="30"/>
  <c r="K333" i="49"/>
  <c r="L333" i="30"/>
  <c r="L333" i="49"/>
  <c r="B334" i="29"/>
  <c r="A334" i="30"/>
  <c r="A334" i="49"/>
  <c r="B334"/>
  <c r="C334"/>
  <c r="D334"/>
  <c r="AO334" i="29"/>
  <c r="E334" i="30"/>
  <c r="E334" i="49"/>
  <c r="AT334" i="29"/>
  <c r="F334" i="30"/>
  <c r="F334" i="49"/>
  <c r="AX334" i="29"/>
  <c r="G334" i="30"/>
  <c r="G334" i="49"/>
  <c r="AY334" i="29"/>
  <c r="H334" i="30"/>
  <c r="H334" i="49"/>
  <c r="I334"/>
  <c r="N334" i="30"/>
  <c r="O334"/>
  <c r="J334"/>
  <c r="J334" i="49"/>
  <c r="K334" i="30"/>
  <c r="K334" i="49"/>
  <c r="L334" i="30"/>
  <c r="L334" i="49"/>
  <c r="B335" i="29"/>
  <c r="A335" i="30"/>
  <c r="A335" i="49"/>
  <c r="B335"/>
  <c r="C335"/>
  <c r="D335"/>
  <c r="AO335" i="29"/>
  <c r="E335" i="30"/>
  <c r="E335" i="49"/>
  <c r="AT335" i="29"/>
  <c r="F335" i="30"/>
  <c r="F335" i="49"/>
  <c r="AX335" i="29"/>
  <c r="G335" i="30"/>
  <c r="G335" i="49"/>
  <c r="AY335" i="29"/>
  <c r="H335" i="30"/>
  <c r="H335" i="49"/>
  <c r="I335"/>
  <c r="N335" i="30"/>
  <c r="O335"/>
  <c r="J335"/>
  <c r="J335" i="49"/>
  <c r="K335" i="30"/>
  <c r="K335" i="49"/>
  <c r="L335" i="30"/>
  <c r="L335" i="49"/>
  <c r="B336" i="29"/>
  <c r="A336" i="30"/>
  <c r="A336" i="49"/>
  <c r="B336"/>
  <c r="C336"/>
  <c r="D336"/>
  <c r="AO336" i="29"/>
  <c r="E336" i="30"/>
  <c r="E336" i="49"/>
  <c r="AT336" i="29"/>
  <c r="F336" i="30"/>
  <c r="F336" i="49"/>
  <c r="AX336" i="29"/>
  <c r="G336" i="30"/>
  <c r="G336" i="49"/>
  <c r="AY336" i="29"/>
  <c r="H336" i="30"/>
  <c r="H336" i="49"/>
  <c r="I336"/>
  <c r="N336" i="30"/>
  <c r="O336"/>
  <c r="J336"/>
  <c r="J336" i="49"/>
  <c r="K336" i="30"/>
  <c r="K336" i="49"/>
  <c r="L336" i="30"/>
  <c r="L336" i="49"/>
  <c r="B337" i="29"/>
  <c r="A337" i="30"/>
  <c r="A337" i="49"/>
  <c r="B337"/>
  <c r="C337"/>
  <c r="D337"/>
  <c r="AO337" i="29"/>
  <c r="E337" i="30"/>
  <c r="E337" i="49"/>
  <c r="AT337" i="29"/>
  <c r="F337" i="30"/>
  <c r="F337" i="49"/>
  <c r="AX337" i="29"/>
  <c r="G337" i="30"/>
  <c r="G337" i="49"/>
  <c r="AY337" i="29"/>
  <c r="H337" i="30"/>
  <c r="H337" i="49"/>
  <c r="I337"/>
  <c r="N337" i="30"/>
  <c r="O337"/>
  <c r="J337"/>
  <c r="J337" i="49"/>
  <c r="K337" i="30"/>
  <c r="K337" i="49"/>
  <c r="L337" i="30"/>
  <c r="L337" i="49"/>
  <c r="B338" i="29"/>
  <c r="A338" i="30"/>
  <c r="A338" i="49"/>
  <c r="B338"/>
  <c r="C338"/>
  <c r="D338"/>
  <c r="AO338" i="29"/>
  <c r="E338" i="30"/>
  <c r="E338" i="49"/>
  <c r="AT338" i="29"/>
  <c r="F338" i="30"/>
  <c r="F338" i="49"/>
  <c r="AX338" i="29"/>
  <c r="G338" i="30"/>
  <c r="G338" i="49"/>
  <c r="AY338" i="29"/>
  <c r="H338" i="30"/>
  <c r="H338" i="49"/>
  <c r="I338"/>
  <c r="N338" i="30"/>
  <c r="O338"/>
  <c r="J338"/>
  <c r="J338" i="49"/>
  <c r="K338" i="30"/>
  <c r="K338" i="49"/>
  <c r="L338" i="30"/>
  <c r="L338" i="49"/>
  <c r="B339" i="29"/>
  <c r="A339" i="30"/>
  <c r="A339" i="49"/>
  <c r="B339"/>
  <c r="C339"/>
  <c r="D339"/>
  <c r="AO339" i="29"/>
  <c r="E339" i="30"/>
  <c r="E339" i="49"/>
  <c r="AT339" i="29"/>
  <c r="F339" i="30"/>
  <c r="F339" i="49"/>
  <c r="AX339" i="29"/>
  <c r="G339" i="30"/>
  <c r="G339" i="49"/>
  <c r="AY339" i="29"/>
  <c r="H339" i="30"/>
  <c r="H339" i="49"/>
  <c r="I339"/>
  <c r="N339" i="30"/>
  <c r="O339"/>
  <c r="J339"/>
  <c r="J339" i="49"/>
  <c r="K339" i="30"/>
  <c r="K339" i="49"/>
  <c r="L339" i="30"/>
  <c r="L339" i="49"/>
  <c r="B340" i="29"/>
  <c r="A340" i="30"/>
  <c r="A340" i="49"/>
  <c r="B340"/>
  <c r="C340"/>
  <c r="D340"/>
  <c r="AO340" i="29"/>
  <c r="E340" i="30"/>
  <c r="E340" i="49"/>
  <c r="AT340" i="29"/>
  <c r="F340" i="30"/>
  <c r="F340" i="49"/>
  <c r="AX340" i="29"/>
  <c r="G340" i="30"/>
  <c r="G340" i="49"/>
  <c r="AY340" i="29"/>
  <c r="H340" i="30"/>
  <c r="H340" i="49"/>
  <c r="I340"/>
  <c r="N340" i="30"/>
  <c r="O340"/>
  <c r="J340"/>
  <c r="J340" i="49"/>
  <c r="K340" i="30"/>
  <c r="K340" i="49"/>
  <c r="L340" i="30"/>
  <c r="L340" i="49"/>
  <c r="B341" i="29"/>
  <c r="A341" i="30"/>
  <c r="A341" i="49"/>
  <c r="B341"/>
  <c r="C341"/>
  <c r="D341"/>
  <c r="AO341" i="29"/>
  <c r="E341" i="30"/>
  <c r="E341" i="49"/>
  <c r="AT341" i="29"/>
  <c r="F341" i="30"/>
  <c r="F341" i="49"/>
  <c r="AX341" i="29"/>
  <c r="G341" i="30"/>
  <c r="G341" i="49"/>
  <c r="AY341" i="29"/>
  <c r="H341" i="30"/>
  <c r="H341" i="49"/>
  <c r="I341"/>
  <c r="N341" i="30"/>
  <c r="O341"/>
  <c r="J341"/>
  <c r="J341" i="49"/>
  <c r="K341" i="30"/>
  <c r="K341" i="49"/>
  <c r="L341" i="30"/>
  <c r="L341" i="49"/>
  <c r="B342" i="29"/>
  <c r="A342" i="30"/>
  <c r="A342" i="49"/>
  <c r="B342"/>
  <c r="C342"/>
  <c r="D342"/>
  <c r="AO342" i="29"/>
  <c r="E342" i="30"/>
  <c r="E342" i="49"/>
  <c r="AT342" i="29"/>
  <c r="F342" i="30"/>
  <c r="F342" i="49"/>
  <c r="AX342" i="29"/>
  <c r="G342" i="30"/>
  <c r="G342" i="49"/>
  <c r="AY342" i="29"/>
  <c r="H342" i="30"/>
  <c r="H342" i="49"/>
  <c r="I342"/>
  <c r="N342" i="30"/>
  <c r="O342"/>
  <c r="J342"/>
  <c r="J342" i="49"/>
  <c r="K342" i="30"/>
  <c r="K342" i="49"/>
  <c r="L342" i="30"/>
  <c r="L342" i="49"/>
  <c r="B343" i="29"/>
  <c r="A343" i="30"/>
  <c r="A343" i="49"/>
  <c r="B343"/>
  <c r="C343"/>
  <c r="D343"/>
  <c r="AO343" i="29"/>
  <c r="E343" i="30"/>
  <c r="E343" i="49"/>
  <c r="AT343" i="29"/>
  <c r="F343" i="30"/>
  <c r="F343" i="49"/>
  <c r="AX343" i="29"/>
  <c r="G343" i="30"/>
  <c r="G343" i="49"/>
  <c r="AY343" i="29"/>
  <c r="H343" i="30"/>
  <c r="H343" i="49"/>
  <c r="I343"/>
  <c r="N343" i="30"/>
  <c r="O343"/>
  <c r="J343"/>
  <c r="J343" i="49"/>
  <c r="K343" i="30"/>
  <c r="K343" i="49"/>
  <c r="L343" i="30"/>
  <c r="L343" i="49"/>
  <c r="B344" i="29"/>
  <c r="A344" i="30"/>
  <c r="A344" i="49"/>
  <c r="B344"/>
  <c r="C344"/>
  <c r="D344"/>
  <c r="AO344" i="29"/>
  <c r="E344" i="30"/>
  <c r="E344" i="49"/>
  <c r="AT344" i="29"/>
  <c r="F344" i="30"/>
  <c r="F344" i="49"/>
  <c r="AX344" i="29"/>
  <c r="G344" i="30"/>
  <c r="G344" i="49"/>
  <c r="AY344" i="29"/>
  <c r="H344" i="30"/>
  <c r="H344" i="49"/>
  <c r="I344"/>
  <c r="N344" i="30"/>
  <c r="O344"/>
  <c r="J344"/>
  <c r="J344" i="49"/>
  <c r="K344" i="30"/>
  <c r="K344" i="49"/>
  <c r="L344" i="30"/>
  <c r="L344" i="49"/>
  <c r="B345" i="29"/>
  <c r="A345" i="30"/>
  <c r="A345" i="49"/>
  <c r="B345"/>
  <c r="C345"/>
  <c r="D345"/>
  <c r="AO345" i="29"/>
  <c r="E345" i="30"/>
  <c r="E345" i="49"/>
  <c r="AT345" i="29"/>
  <c r="F345" i="30"/>
  <c r="F345" i="49"/>
  <c r="AX345" i="29"/>
  <c r="G345" i="30"/>
  <c r="G345" i="49"/>
  <c r="AY345" i="29"/>
  <c r="H345" i="30"/>
  <c r="H345" i="49"/>
  <c r="I345"/>
  <c r="N345" i="30"/>
  <c r="O345"/>
  <c r="J345"/>
  <c r="J345" i="49"/>
  <c r="K345" i="30"/>
  <c r="K345" i="49"/>
  <c r="L345" i="30"/>
  <c r="L345" i="49"/>
  <c r="B346" i="29"/>
  <c r="A346" i="30"/>
  <c r="A346" i="49"/>
  <c r="B346"/>
  <c r="C346"/>
  <c r="D346"/>
  <c r="AO346" i="29"/>
  <c r="E346" i="30"/>
  <c r="E346" i="49"/>
  <c r="AT346" i="29"/>
  <c r="F346" i="30"/>
  <c r="F346" i="49"/>
  <c r="AX346" i="29"/>
  <c r="G346" i="30"/>
  <c r="G346" i="49"/>
  <c r="AY346" i="29"/>
  <c r="H346" i="30"/>
  <c r="H346" i="49"/>
  <c r="I346"/>
  <c r="N346" i="30"/>
  <c r="O346"/>
  <c r="J346"/>
  <c r="J346" i="49"/>
  <c r="K346" i="30"/>
  <c r="K346" i="49"/>
  <c r="L346" i="30"/>
  <c r="L346" i="49"/>
  <c r="B347" i="29"/>
  <c r="A347" i="30"/>
  <c r="A347" i="49"/>
  <c r="B347"/>
  <c r="C347"/>
  <c r="D347"/>
  <c r="AO347" i="29"/>
  <c r="E347" i="30"/>
  <c r="E347" i="49"/>
  <c r="AT347" i="29"/>
  <c r="F347" i="30"/>
  <c r="F347" i="49"/>
  <c r="AX347" i="29"/>
  <c r="G347" i="30"/>
  <c r="G347" i="49"/>
  <c r="AY347" i="29"/>
  <c r="H347" i="30"/>
  <c r="H347" i="49"/>
  <c r="I347"/>
  <c r="N347" i="30"/>
  <c r="O347"/>
  <c r="J347"/>
  <c r="J347" i="49"/>
  <c r="K347" i="30"/>
  <c r="K347" i="49"/>
  <c r="L347" i="30"/>
  <c r="L347" i="49"/>
  <c r="B348" i="29"/>
  <c r="A348" i="30"/>
  <c r="A348" i="49"/>
  <c r="B348"/>
  <c r="C348"/>
  <c r="D348"/>
  <c r="AO348" i="29"/>
  <c r="E348" i="30"/>
  <c r="E348" i="49"/>
  <c r="AT348" i="29"/>
  <c r="F348" i="30"/>
  <c r="F348" i="49"/>
  <c r="AX348" i="29"/>
  <c r="G348" i="30"/>
  <c r="G348" i="49"/>
  <c r="AY348" i="29"/>
  <c r="H348" i="30"/>
  <c r="H348" i="49"/>
  <c r="I348"/>
  <c r="N348" i="30"/>
  <c r="O348"/>
  <c r="J348"/>
  <c r="J348" i="49"/>
  <c r="K348" i="30"/>
  <c r="K348" i="49"/>
  <c r="L348" i="30"/>
  <c r="L348" i="49"/>
  <c r="B349" i="29"/>
  <c r="A349" i="30"/>
  <c r="A349" i="49"/>
  <c r="B349"/>
  <c r="C349"/>
  <c r="D349"/>
  <c r="AO349" i="29"/>
  <c r="E349" i="30"/>
  <c r="E349" i="49"/>
  <c r="AT349" i="29"/>
  <c r="F349" i="30"/>
  <c r="F349" i="49"/>
  <c r="AX349" i="29"/>
  <c r="G349" i="30"/>
  <c r="G349" i="49"/>
  <c r="AY349" i="29"/>
  <c r="H349" i="30"/>
  <c r="H349" i="49"/>
  <c r="I349"/>
  <c r="N349" i="30"/>
  <c r="O349"/>
  <c r="J349"/>
  <c r="J349" i="49"/>
  <c r="K349" i="30"/>
  <c r="K349" i="49"/>
  <c r="L349" i="30"/>
  <c r="L349" i="49"/>
  <c r="B350" i="29"/>
  <c r="A350" i="30"/>
  <c r="A350" i="49"/>
  <c r="B350"/>
  <c r="C350"/>
  <c r="D350"/>
  <c r="AO350" i="29"/>
  <c r="E350" i="30"/>
  <c r="E350" i="49"/>
  <c r="AT350" i="29"/>
  <c r="F350" i="30"/>
  <c r="F350" i="49"/>
  <c r="AX350" i="29"/>
  <c r="G350" i="30"/>
  <c r="G350" i="49"/>
  <c r="AY350" i="29"/>
  <c r="H350" i="30"/>
  <c r="H350" i="49"/>
  <c r="I350"/>
  <c r="N350" i="30"/>
  <c r="O350"/>
  <c r="J350"/>
  <c r="J350" i="49"/>
  <c r="K350" i="30"/>
  <c r="K350" i="49"/>
  <c r="L350" i="30"/>
  <c r="L350" i="49"/>
  <c r="B351" i="29"/>
  <c r="A351" i="30"/>
  <c r="A351" i="49"/>
  <c r="B351"/>
  <c r="C351"/>
  <c r="D351"/>
  <c r="AO351" i="29"/>
  <c r="E351" i="30"/>
  <c r="E351" i="49"/>
  <c r="AT351" i="29"/>
  <c r="F351" i="30"/>
  <c r="F351" i="49"/>
  <c r="AX351" i="29"/>
  <c r="G351" i="30"/>
  <c r="G351" i="49"/>
  <c r="AY351" i="29"/>
  <c r="H351" i="30"/>
  <c r="H351" i="49"/>
  <c r="I351"/>
  <c r="N351" i="30"/>
  <c r="O351"/>
  <c r="J351"/>
  <c r="J351" i="49"/>
  <c r="K351" i="30"/>
  <c r="K351" i="49"/>
  <c r="L351" i="30"/>
  <c r="L351" i="49"/>
  <c r="B352" i="29"/>
  <c r="A352" i="30"/>
  <c r="A352" i="49"/>
  <c r="B352"/>
  <c r="C352"/>
  <c r="D352"/>
  <c r="AO352" i="29"/>
  <c r="E352" i="30"/>
  <c r="E352" i="49"/>
  <c r="AT352" i="29"/>
  <c r="F352" i="30"/>
  <c r="F352" i="49"/>
  <c r="AX352" i="29"/>
  <c r="G352" i="30"/>
  <c r="G352" i="49"/>
  <c r="AY352" i="29"/>
  <c r="H352" i="30"/>
  <c r="H352" i="49"/>
  <c r="I352"/>
  <c r="N352" i="30"/>
  <c r="O352"/>
  <c r="J352"/>
  <c r="J352" i="49"/>
  <c r="K352" i="30"/>
  <c r="K352" i="49"/>
  <c r="L352" i="30"/>
  <c r="L352" i="49"/>
  <c r="B353" i="29"/>
  <c r="A353" i="30"/>
  <c r="A353" i="49"/>
  <c r="B353"/>
  <c r="C353"/>
  <c r="D353"/>
  <c r="AO353" i="29"/>
  <c r="E353" i="30"/>
  <c r="E353" i="49"/>
  <c r="AT353" i="29"/>
  <c r="F353" i="30"/>
  <c r="F353" i="49"/>
  <c r="AX353" i="29"/>
  <c r="G353" i="30"/>
  <c r="G353" i="49"/>
  <c r="AY353" i="29"/>
  <c r="H353" i="30"/>
  <c r="H353" i="49"/>
  <c r="I353"/>
  <c r="N353" i="30"/>
  <c r="O353"/>
  <c r="J353"/>
  <c r="J353" i="49"/>
  <c r="K353" i="30"/>
  <c r="K353" i="49"/>
  <c r="L353" i="30"/>
  <c r="L353" i="49"/>
  <c r="B354" i="29"/>
  <c r="A354" i="30"/>
  <c r="A354" i="49"/>
  <c r="B354"/>
  <c r="C354"/>
  <c r="D354"/>
  <c r="AO354" i="29"/>
  <c r="E354" i="30"/>
  <c r="E354" i="49"/>
  <c r="AT354" i="29"/>
  <c r="F354" i="30"/>
  <c r="F354" i="49"/>
  <c r="AX354" i="29"/>
  <c r="G354" i="30"/>
  <c r="G354" i="49"/>
  <c r="AY354" i="29"/>
  <c r="H354" i="30"/>
  <c r="H354" i="49"/>
  <c r="I354"/>
  <c r="N354" i="30"/>
  <c r="O354"/>
  <c r="J354"/>
  <c r="J354" i="49"/>
  <c r="K354" i="30"/>
  <c r="K354" i="49"/>
  <c r="L354" i="30"/>
  <c r="L354" i="49"/>
  <c r="B355" i="29"/>
  <c r="A355" i="30"/>
  <c r="A355" i="49"/>
  <c r="B355"/>
  <c r="C355"/>
  <c r="D355"/>
  <c r="AO355" i="29"/>
  <c r="E355" i="30"/>
  <c r="E355" i="49"/>
  <c r="AT355" i="29"/>
  <c r="F355" i="30"/>
  <c r="F355" i="49"/>
  <c r="AX355" i="29"/>
  <c r="G355" i="30"/>
  <c r="G355" i="49"/>
  <c r="AY355" i="29"/>
  <c r="H355" i="30"/>
  <c r="H355" i="49"/>
  <c r="I355"/>
  <c r="N355" i="30"/>
  <c r="O355"/>
  <c r="J355"/>
  <c r="J355" i="49"/>
  <c r="K355" i="30"/>
  <c r="K355" i="49"/>
  <c r="L355" i="30"/>
  <c r="L355" i="49"/>
  <c r="B356" i="29"/>
  <c r="A356" i="30"/>
  <c r="A356" i="49"/>
  <c r="B356"/>
  <c r="C356"/>
  <c r="D356"/>
  <c r="AO356" i="29"/>
  <c r="E356" i="30"/>
  <c r="E356" i="49"/>
  <c r="AT356" i="29"/>
  <c r="F356" i="30"/>
  <c r="F356" i="49"/>
  <c r="AX356" i="29"/>
  <c r="G356" i="30"/>
  <c r="G356" i="49"/>
  <c r="AY356" i="29"/>
  <c r="H356" i="30"/>
  <c r="H356" i="49"/>
  <c r="I356"/>
  <c r="N356" i="30"/>
  <c r="O356"/>
  <c r="J356"/>
  <c r="J356" i="49"/>
  <c r="K356" i="30"/>
  <c r="K356" i="49"/>
  <c r="L356" i="30"/>
  <c r="L356" i="49"/>
  <c r="B357" i="29"/>
  <c r="A357" i="30"/>
  <c r="A357" i="49"/>
  <c r="B357"/>
  <c r="C357"/>
  <c r="D357"/>
  <c r="AO357" i="29"/>
  <c r="E357" i="30"/>
  <c r="E357" i="49"/>
  <c r="AT357" i="29"/>
  <c r="F357" i="30"/>
  <c r="F357" i="49"/>
  <c r="AX357" i="29"/>
  <c r="G357" i="30"/>
  <c r="G357" i="49"/>
  <c r="AY357" i="29"/>
  <c r="H357" i="30"/>
  <c r="H357" i="49"/>
  <c r="I357"/>
  <c r="N357" i="30"/>
  <c r="O357"/>
  <c r="J357"/>
  <c r="J357" i="49"/>
  <c r="K357" i="30"/>
  <c r="K357" i="49"/>
  <c r="L357" i="30"/>
  <c r="L357" i="49"/>
  <c r="B358" i="29"/>
  <c r="A358" i="30"/>
  <c r="A358" i="49"/>
  <c r="B358"/>
  <c r="C358"/>
  <c r="D358"/>
  <c r="AO358" i="29"/>
  <c r="E358" i="30"/>
  <c r="E358" i="49"/>
  <c r="AT358" i="29"/>
  <c r="F358" i="30"/>
  <c r="F358" i="49"/>
  <c r="AX358" i="29"/>
  <c r="G358" i="30"/>
  <c r="G358" i="49"/>
  <c r="AY358" i="29"/>
  <c r="H358" i="30"/>
  <c r="H358" i="49"/>
  <c r="I358"/>
  <c r="N358" i="30"/>
  <c r="O358"/>
  <c r="J358"/>
  <c r="J358" i="49"/>
  <c r="K358" i="30"/>
  <c r="K358" i="49"/>
  <c r="L358" i="30"/>
  <c r="L358" i="49"/>
  <c r="B359" i="29"/>
  <c r="A359" i="30"/>
  <c r="A359" i="49"/>
  <c r="B359"/>
  <c r="C359"/>
  <c r="D359"/>
  <c r="AO359" i="29"/>
  <c r="E359" i="30"/>
  <c r="E359" i="49"/>
  <c r="AT359" i="29"/>
  <c r="F359" i="30"/>
  <c r="F359" i="49"/>
  <c r="AX359" i="29"/>
  <c r="G359" i="30"/>
  <c r="G359" i="49"/>
  <c r="AY359" i="29"/>
  <c r="H359" i="30"/>
  <c r="H359" i="49"/>
  <c r="I359"/>
  <c r="N359" i="30"/>
  <c r="O359"/>
  <c r="J359"/>
  <c r="J359" i="49"/>
  <c r="K359" i="30"/>
  <c r="K359" i="49"/>
  <c r="L359" i="30"/>
  <c r="L359" i="49"/>
  <c r="B360" i="29"/>
  <c r="A360" i="30"/>
  <c r="A360" i="49"/>
  <c r="B360"/>
  <c r="C360"/>
  <c r="D360"/>
  <c r="AO360" i="29"/>
  <c r="E360" i="30"/>
  <c r="E360" i="49"/>
  <c r="AT360" i="29"/>
  <c r="F360" i="30"/>
  <c r="F360" i="49"/>
  <c r="AX360" i="29"/>
  <c r="G360" i="30"/>
  <c r="G360" i="49"/>
  <c r="AY360" i="29"/>
  <c r="H360" i="30"/>
  <c r="H360" i="49"/>
  <c r="I360"/>
  <c r="N360" i="30"/>
  <c r="O360"/>
  <c r="J360"/>
  <c r="J360" i="49"/>
  <c r="K360" i="30"/>
  <c r="K360" i="49"/>
  <c r="L360" i="30"/>
  <c r="L360" i="49"/>
  <c r="B361" i="29"/>
  <c r="A361" i="30"/>
  <c r="A361" i="49"/>
  <c r="B361"/>
  <c r="C361"/>
  <c r="D361"/>
  <c r="AO361" i="29"/>
  <c r="E361" i="30"/>
  <c r="E361" i="49"/>
  <c r="AT361" i="29"/>
  <c r="F361" i="30"/>
  <c r="F361" i="49"/>
  <c r="AX361" i="29"/>
  <c r="G361" i="30"/>
  <c r="G361" i="49"/>
  <c r="AY361" i="29"/>
  <c r="H361" i="30"/>
  <c r="H361" i="49"/>
  <c r="I361"/>
  <c r="N361" i="30"/>
  <c r="O361"/>
  <c r="J361"/>
  <c r="J361" i="49"/>
  <c r="K361" i="30"/>
  <c r="K361" i="49"/>
  <c r="L361" i="30"/>
  <c r="L361" i="49"/>
  <c r="B362" i="29"/>
  <c r="A362" i="30"/>
  <c r="A362" i="49"/>
  <c r="B362"/>
  <c r="C362"/>
  <c r="D362"/>
  <c r="AO362" i="29"/>
  <c r="E362" i="30"/>
  <c r="E362" i="49"/>
  <c r="AT362" i="29"/>
  <c r="F362" i="30"/>
  <c r="F362" i="49"/>
  <c r="AX362" i="29"/>
  <c r="G362" i="30"/>
  <c r="G362" i="49"/>
  <c r="AY362" i="29"/>
  <c r="H362" i="30"/>
  <c r="H362" i="49"/>
  <c r="I362"/>
  <c r="N362" i="30"/>
  <c r="O362"/>
  <c r="J362"/>
  <c r="J362" i="49"/>
  <c r="K362" i="30"/>
  <c r="K362" i="49"/>
  <c r="L362" i="30"/>
  <c r="L362" i="49"/>
  <c r="B363" i="29"/>
  <c r="A363" i="30"/>
  <c r="A363" i="49"/>
  <c r="B363"/>
  <c r="C363"/>
  <c r="D363"/>
  <c r="AO363" i="29"/>
  <c r="E363" i="30"/>
  <c r="E363" i="49"/>
  <c r="AT363" i="29"/>
  <c r="F363" i="30"/>
  <c r="F363" i="49"/>
  <c r="AX363" i="29"/>
  <c r="G363" i="30"/>
  <c r="G363" i="49"/>
  <c r="AY363" i="29"/>
  <c r="H363" i="30"/>
  <c r="H363" i="49"/>
  <c r="I363"/>
  <c r="N363" i="30"/>
  <c r="O363"/>
  <c r="J363"/>
  <c r="J363" i="49"/>
  <c r="K363" i="30"/>
  <c r="K363" i="49"/>
  <c r="L363" i="30"/>
  <c r="L363" i="49"/>
  <c r="B364" i="29"/>
  <c r="A364" i="30"/>
  <c r="A364" i="49"/>
  <c r="B364"/>
  <c r="C364"/>
  <c r="D364"/>
  <c r="AO364" i="29"/>
  <c r="E364" i="30"/>
  <c r="E364" i="49"/>
  <c r="AT364" i="29"/>
  <c r="F364" i="30"/>
  <c r="F364" i="49"/>
  <c r="AX364" i="29"/>
  <c r="G364" i="30"/>
  <c r="G364" i="49"/>
  <c r="AY364" i="29"/>
  <c r="H364" i="30"/>
  <c r="H364" i="49"/>
  <c r="I364"/>
  <c r="N364" i="30"/>
  <c r="O364"/>
  <c r="J364"/>
  <c r="J364" i="49"/>
  <c r="K364" i="30"/>
  <c r="K364" i="49"/>
  <c r="L364" i="30"/>
  <c r="L364" i="49"/>
  <c r="B365" i="29"/>
  <c r="A365" i="30"/>
  <c r="A365" i="49"/>
  <c r="B365"/>
  <c r="C365"/>
  <c r="D365"/>
  <c r="AO365" i="29"/>
  <c r="E365" i="30"/>
  <c r="E365" i="49"/>
  <c r="AT365" i="29"/>
  <c r="F365" i="30"/>
  <c r="F365" i="49"/>
  <c r="AX365" i="29"/>
  <c r="G365" i="30"/>
  <c r="G365" i="49"/>
  <c r="AY365" i="29"/>
  <c r="H365" i="30"/>
  <c r="H365" i="49"/>
  <c r="I365"/>
  <c r="N365" i="30"/>
  <c r="O365"/>
  <c r="J365"/>
  <c r="J365" i="49"/>
  <c r="K365" i="30"/>
  <c r="K365" i="49"/>
  <c r="L365" i="30"/>
  <c r="L365" i="49"/>
  <c r="B366" i="29"/>
  <c r="A366" i="30"/>
  <c r="A366" i="49"/>
  <c r="B366"/>
  <c r="C366"/>
  <c r="D366"/>
  <c r="AO366" i="29"/>
  <c r="E366" i="30"/>
  <c r="E366" i="49"/>
  <c r="AT366" i="29"/>
  <c r="F366" i="30"/>
  <c r="F366" i="49"/>
  <c r="AX366" i="29"/>
  <c r="G366" i="30"/>
  <c r="G366" i="49"/>
  <c r="AY366" i="29"/>
  <c r="H366" i="30"/>
  <c r="H366" i="49"/>
  <c r="I366"/>
  <c r="N366" i="30"/>
  <c r="O366"/>
  <c r="J366"/>
  <c r="J366" i="49"/>
  <c r="K366" i="30"/>
  <c r="K366" i="49"/>
  <c r="L366" i="30"/>
  <c r="L366" i="49"/>
  <c r="B367" i="29"/>
  <c r="A367" i="30"/>
  <c r="A367" i="49"/>
  <c r="B367"/>
  <c r="C367"/>
  <c r="D367"/>
  <c r="AO367" i="29"/>
  <c r="E367" i="30"/>
  <c r="E367" i="49"/>
  <c r="AT367" i="29"/>
  <c r="F367" i="30"/>
  <c r="F367" i="49"/>
  <c r="AX367" i="29"/>
  <c r="G367" i="30"/>
  <c r="G367" i="49"/>
  <c r="AY367" i="29"/>
  <c r="H367" i="30"/>
  <c r="H367" i="49"/>
  <c r="I367"/>
  <c r="N367" i="30"/>
  <c r="O367"/>
  <c r="J367"/>
  <c r="J367" i="49"/>
  <c r="K367" i="30"/>
  <c r="K367" i="49"/>
  <c r="L367" i="30"/>
  <c r="L367" i="49"/>
  <c r="B368" i="29"/>
  <c r="A368" i="30"/>
  <c r="A368" i="49"/>
  <c r="B368"/>
  <c r="C368"/>
  <c r="D368"/>
  <c r="AO368" i="29"/>
  <c r="E368" i="30"/>
  <c r="E368" i="49"/>
  <c r="AT368" i="29"/>
  <c r="F368" i="30"/>
  <c r="F368" i="49"/>
  <c r="AX368" i="29"/>
  <c r="G368" i="30"/>
  <c r="G368" i="49"/>
  <c r="AY368" i="29"/>
  <c r="H368" i="30"/>
  <c r="H368" i="49"/>
  <c r="I368"/>
  <c r="N368" i="30"/>
  <c r="O368"/>
  <c r="J368"/>
  <c r="J368" i="49"/>
  <c r="K368" i="30"/>
  <c r="K368" i="49"/>
  <c r="L368" i="30"/>
  <c r="L368" i="49"/>
  <c r="B369" i="29"/>
  <c r="A369" i="30"/>
  <c r="A369" i="49"/>
  <c r="B369"/>
  <c r="C369"/>
  <c r="D369"/>
  <c r="AO369" i="29"/>
  <c r="E369" i="30"/>
  <c r="E369" i="49"/>
  <c r="AT369" i="29"/>
  <c r="F369" i="30"/>
  <c r="F369" i="49"/>
  <c r="AX369" i="29"/>
  <c r="G369" i="30"/>
  <c r="G369" i="49"/>
  <c r="AY369" i="29"/>
  <c r="H369" i="30"/>
  <c r="H369" i="49"/>
  <c r="I369"/>
  <c r="N369" i="30"/>
  <c r="O369"/>
  <c r="J369"/>
  <c r="J369" i="49"/>
  <c r="K369" i="30"/>
  <c r="K369" i="49"/>
  <c r="L369" i="30"/>
  <c r="L369" i="49"/>
  <c r="B370" i="29"/>
  <c r="A370" i="30"/>
  <c r="A370" i="49"/>
  <c r="B370"/>
  <c r="C370"/>
  <c r="D370"/>
  <c r="AO370" i="29"/>
  <c r="E370" i="30"/>
  <c r="E370" i="49"/>
  <c r="AT370" i="29"/>
  <c r="F370" i="30"/>
  <c r="F370" i="49"/>
  <c r="AX370" i="29"/>
  <c r="G370" i="30"/>
  <c r="G370" i="49"/>
  <c r="AY370" i="29"/>
  <c r="H370" i="30"/>
  <c r="H370" i="49"/>
  <c r="I370"/>
  <c r="N370" i="30"/>
  <c r="O370"/>
  <c r="J370"/>
  <c r="J370" i="49"/>
  <c r="K370" i="30"/>
  <c r="K370" i="49"/>
  <c r="L370" i="30"/>
  <c r="L370" i="49"/>
  <c r="B371" i="29"/>
  <c r="A371" i="30"/>
  <c r="A371" i="49"/>
  <c r="B371"/>
  <c r="C371"/>
  <c r="D371"/>
  <c r="AO371" i="29"/>
  <c r="E371" i="30"/>
  <c r="E371" i="49"/>
  <c r="AT371" i="29"/>
  <c r="F371" i="30"/>
  <c r="F371" i="49"/>
  <c r="AX371" i="29"/>
  <c r="G371" i="30"/>
  <c r="G371" i="49"/>
  <c r="AY371" i="29"/>
  <c r="H371" i="30"/>
  <c r="H371" i="49"/>
  <c r="I371"/>
  <c r="N371" i="30"/>
  <c r="O371"/>
  <c r="J371"/>
  <c r="J371" i="49"/>
  <c r="K371" i="30"/>
  <c r="K371" i="49"/>
  <c r="L371" i="30"/>
  <c r="L371" i="49"/>
  <c r="B372" i="29"/>
  <c r="A372" i="30"/>
  <c r="A372" i="49"/>
  <c r="B372"/>
  <c r="C372"/>
  <c r="D372"/>
  <c r="AO372" i="29"/>
  <c r="E372" i="30"/>
  <c r="E372" i="49"/>
  <c r="AT372" i="29"/>
  <c r="F372" i="30"/>
  <c r="F372" i="49"/>
  <c r="AX372" i="29"/>
  <c r="G372" i="30"/>
  <c r="G372" i="49"/>
  <c r="AY372" i="29"/>
  <c r="H372" i="30"/>
  <c r="H372" i="49"/>
  <c r="I372"/>
  <c r="N372" i="30"/>
  <c r="O372"/>
  <c r="J372"/>
  <c r="J372" i="49"/>
  <c r="K372" i="30"/>
  <c r="K372" i="49"/>
  <c r="L372" i="30"/>
  <c r="L372" i="49"/>
  <c r="B373" i="29"/>
  <c r="A373" i="30"/>
  <c r="A373" i="49"/>
  <c r="B373"/>
  <c r="C373"/>
  <c r="D373"/>
  <c r="AO373" i="29"/>
  <c r="E373" i="30"/>
  <c r="E373" i="49"/>
  <c r="AT373" i="29"/>
  <c r="F373" i="30"/>
  <c r="F373" i="49"/>
  <c r="AX373" i="29"/>
  <c r="G373" i="30"/>
  <c r="G373" i="49"/>
  <c r="AY373" i="29"/>
  <c r="H373" i="30"/>
  <c r="H373" i="49"/>
  <c r="I373"/>
  <c r="N373" i="30"/>
  <c r="O373"/>
  <c r="J373"/>
  <c r="J373" i="49"/>
  <c r="K373" i="30"/>
  <c r="K373" i="49"/>
  <c r="L373" i="30"/>
  <c r="L373" i="49"/>
  <c r="B374" i="29"/>
  <c r="A374" i="30"/>
  <c r="A374" i="49"/>
  <c r="B374"/>
  <c r="C374"/>
  <c r="D374"/>
  <c r="AO374" i="29"/>
  <c r="E374" i="30"/>
  <c r="E374" i="49"/>
  <c r="AT374" i="29"/>
  <c r="F374" i="30"/>
  <c r="F374" i="49"/>
  <c r="AX374" i="29"/>
  <c r="G374" i="30"/>
  <c r="G374" i="49"/>
  <c r="AY374" i="29"/>
  <c r="H374" i="30"/>
  <c r="H374" i="49"/>
  <c r="I374"/>
  <c r="N374" i="30"/>
  <c r="O374"/>
  <c r="J374"/>
  <c r="J374" i="49"/>
  <c r="K374" i="30"/>
  <c r="K374" i="49"/>
  <c r="L374" i="30"/>
  <c r="L374" i="49"/>
  <c r="B375" i="29"/>
  <c r="A375" i="30"/>
  <c r="A375" i="49"/>
  <c r="B375"/>
  <c r="C375"/>
  <c r="D375"/>
  <c r="AO375" i="29"/>
  <c r="E375" i="30"/>
  <c r="E375" i="49"/>
  <c r="AT375" i="29"/>
  <c r="F375" i="30"/>
  <c r="F375" i="49"/>
  <c r="AX375" i="29"/>
  <c r="G375" i="30"/>
  <c r="G375" i="49"/>
  <c r="AY375" i="29"/>
  <c r="H375" i="30"/>
  <c r="H375" i="49"/>
  <c r="I375"/>
  <c r="N375" i="30"/>
  <c r="O375"/>
  <c r="J375"/>
  <c r="J375" i="49"/>
  <c r="K375" i="30"/>
  <c r="K375" i="49"/>
  <c r="L375" i="30"/>
  <c r="L375" i="49"/>
  <c r="B376" i="29"/>
  <c r="A376" i="30"/>
  <c r="A376" i="49"/>
  <c r="B376"/>
  <c r="C376"/>
  <c r="D376"/>
  <c r="AO376" i="29"/>
  <c r="E376" i="30"/>
  <c r="E376" i="49"/>
  <c r="AT376" i="29"/>
  <c r="F376" i="30"/>
  <c r="F376" i="49"/>
  <c r="AX376" i="29"/>
  <c r="G376" i="30"/>
  <c r="G376" i="49"/>
  <c r="AY376" i="29"/>
  <c r="H376" i="30"/>
  <c r="H376" i="49"/>
  <c r="I376"/>
  <c r="N376" i="30"/>
  <c r="O376"/>
  <c r="J376"/>
  <c r="J376" i="49"/>
  <c r="K376" i="30"/>
  <c r="K376" i="49"/>
  <c r="L376" i="30"/>
  <c r="L376" i="49"/>
  <c r="B377" i="29"/>
  <c r="A377" i="30"/>
  <c r="A377" i="49"/>
  <c r="B377"/>
  <c r="C377"/>
  <c r="D377"/>
  <c r="AO377" i="29"/>
  <c r="E377" i="30"/>
  <c r="E377" i="49"/>
  <c r="AT377" i="29"/>
  <c r="F377" i="30"/>
  <c r="F377" i="49"/>
  <c r="AX377" i="29"/>
  <c r="G377" i="30"/>
  <c r="G377" i="49"/>
  <c r="AY377" i="29"/>
  <c r="H377" i="30"/>
  <c r="H377" i="49"/>
  <c r="I377"/>
  <c r="N377" i="30"/>
  <c r="O377"/>
  <c r="J377"/>
  <c r="J377" i="49"/>
  <c r="K377" i="30"/>
  <c r="K377" i="49"/>
  <c r="L377" i="30"/>
  <c r="L377" i="49"/>
  <c r="B378" i="29"/>
  <c r="A378" i="30"/>
  <c r="A378" i="49"/>
  <c r="B378"/>
  <c r="C378"/>
  <c r="D378"/>
  <c r="AO378" i="29"/>
  <c r="E378" i="30"/>
  <c r="E378" i="49"/>
  <c r="AT378" i="29"/>
  <c r="F378" i="30"/>
  <c r="F378" i="49"/>
  <c r="AX378" i="29"/>
  <c r="G378" i="30"/>
  <c r="G378" i="49"/>
  <c r="AY378" i="29"/>
  <c r="H378" i="30"/>
  <c r="H378" i="49"/>
  <c r="I378"/>
  <c r="N378" i="30"/>
  <c r="O378"/>
  <c r="J378"/>
  <c r="J378" i="49"/>
  <c r="K378" i="30"/>
  <c r="K378" i="49"/>
  <c r="L378" i="30"/>
  <c r="L378" i="49"/>
  <c r="B379" i="29"/>
  <c r="A379" i="30"/>
  <c r="A379" i="49"/>
  <c r="B379"/>
  <c r="C379"/>
  <c r="D379"/>
  <c r="AO379" i="29"/>
  <c r="E379" i="30"/>
  <c r="E379" i="49"/>
  <c r="AT379" i="29"/>
  <c r="F379" i="30"/>
  <c r="F379" i="49"/>
  <c r="AX379" i="29"/>
  <c r="G379" i="30"/>
  <c r="G379" i="49"/>
  <c r="AY379" i="29"/>
  <c r="H379" i="30"/>
  <c r="H379" i="49"/>
  <c r="I379"/>
  <c r="N379" i="30"/>
  <c r="O379"/>
  <c r="J379"/>
  <c r="J379" i="49"/>
  <c r="B380" i="29"/>
  <c r="A380" i="30"/>
  <c r="B381" i="29"/>
  <c r="A381" i="30"/>
  <c r="K379"/>
  <c r="K379" i="49"/>
  <c r="L379" i="30"/>
  <c r="L379" i="49"/>
  <c r="A380"/>
  <c r="B380"/>
  <c r="C380"/>
  <c r="D380"/>
  <c r="AO380" i="29"/>
  <c r="E380" i="30"/>
  <c r="E380" i="49"/>
  <c r="AT380" i="29"/>
  <c r="F380" i="30"/>
  <c r="F380" i="49"/>
  <c r="AX380" i="29"/>
  <c r="G380" i="30"/>
  <c r="G380" i="49"/>
  <c r="AY380" i="29"/>
  <c r="H380" i="30"/>
  <c r="H380" i="49"/>
  <c r="I380"/>
  <c r="N380" i="30"/>
  <c r="O380"/>
  <c r="J380"/>
  <c r="J380" i="49"/>
  <c r="K380" i="30"/>
  <c r="K380" i="49"/>
  <c r="L380" i="30"/>
  <c r="L380" i="49"/>
  <c r="A381"/>
  <c r="B381"/>
  <c r="C381"/>
  <c r="D381"/>
  <c r="AO381" i="29"/>
  <c r="E381" i="30"/>
  <c r="E381" i="49"/>
  <c r="AT381" i="29"/>
  <c r="F381" i="30"/>
  <c r="F381" i="49"/>
  <c r="AX381" i="29"/>
  <c r="G381" i="30"/>
  <c r="G381" i="49"/>
  <c r="AY381" i="29"/>
  <c r="H381" i="30"/>
  <c r="H381" i="49"/>
  <c r="I381"/>
  <c r="N381" i="30"/>
  <c r="O381"/>
  <c r="J381"/>
  <c r="J381" i="49"/>
  <c r="K381" i="30"/>
  <c r="K381" i="49"/>
  <c r="L381" i="30"/>
  <c r="L381" i="49"/>
  <c r="B382" i="29"/>
  <c r="A382" i="30"/>
  <c r="A382" i="49"/>
  <c r="B382"/>
  <c r="C382"/>
  <c r="D382"/>
  <c r="AO382" i="29"/>
  <c r="E382" i="30"/>
  <c r="E382" i="49"/>
  <c r="AT382" i="29"/>
  <c r="F382" i="30"/>
  <c r="F382" i="49"/>
  <c r="AX382" i="29"/>
  <c r="G382" i="30"/>
  <c r="G382" i="49"/>
  <c r="AY382" i="29"/>
  <c r="H382" i="30"/>
  <c r="H382" i="49"/>
  <c r="I382"/>
  <c r="N382" i="30"/>
  <c r="O382"/>
  <c r="J382"/>
  <c r="J382" i="49"/>
  <c r="K382" i="30"/>
  <c r="K382" i="49"/>
  <c r="L382" i="30"/>
  <c r="L382" i="49"/>
  <c r="B383" i="29"/>
  <c r="A383" i="30"/>
  <c r="A383" i="49"/>
  <c r="B383"/>
  <c r="C383"/>
  <c r="D383"/>
  <c r="AO383" i="29"/>
  <c r="E383" i="30"/>
  <c r="E383" i="49"/>
  <c r="AT383" i="29"/>
  <c r="F383" i="30"/>
  <c r="F383" i="49"/>
  <c r="AX383" i="29"/>
  <c r="G383" i="30"/>
  <c r="G383" i="49"/>
  <c r="AY383" i="29"/>
  <c r="H383" i="30"/>
  <c r="H383" i="49"/>
  <c r="I383"/>
  <c r="N383" i="30"/>
  <c r="O383"/>
  <c r="J383"/>
  <c r="J383" i="49"/>
  <c r="K383" i="30"/>
  <c r="K383" i="49"/>
  <c r="L383" i="30"/>
  <c r="L383" i="49"/>
  <c r="B384" i="29"/>
  <c r="A384" i="30"/>
  <c r="A384" i="49"/>
  <c r="B384"/>
  <c r="C384"/>
  <c r="D384"/>
  <c r="AO384" i="29"/>
  <c r="E384" i="30"/>
  <c r="E384" i="49"/>
  <c r="AT384" i="29"/>
  <c r="F384" i="30"/>
  <c r="F384" i="49"/>
  <c r="AX384" i="29"/>
  <c r="G384" i="30"/>
  <c r="G384" i="49"/>
  <c r="AY384" i="29"/>
  <c r="H384" i="30"/>
  <c r="H384" i="49"/>
  <c r="I384"/>
  <c r="N384" i="30"/>
  <c r="O384"/>
  <c r="J384"/>
  <c r="J384" i="49"/>
  <c r="K384" i="30"/>
  <c r="K384" i="49"/>
  <c r="L384" i="30"/>
  <c r="L384" i="49"/>
  <c r="B385" i="29"/>
  <c r="A385" i="30"/>
  <c r="A385" i="49"/>
  <c r="B385"/>
  <c r="C385"/>
  <c r="D385"/>
  <c r="AO385" i="29"/>
  <c r="E385" i="30"/>
  <c r="E385" i="49"/>
  <c r="AT385" i="29"/>
  <c r="F385" i="30"/>
  <c r="F385" i="49"/>
  <c r="AX385" i="29"/>
  <c r="G385" i="30"/>
  <c r="G385" i="49"/>
  <c r="AY385" i="29"/>
  <c r="H385" i="30"/>
  <c r="H385" i="49"/>
  <c r="I385"/>
  <c r="N385" i="30"/>
  <c r="O385"/>
  <c r="J385"/>
  <c r="J385" i="49"/>
  <c r="K385" i="30"/>
  <c r="K385" i="49"/>
  <c r="L385" i="30"/>
  <c r="L385" i="49"/>
  <c r="B386" i="29"/>
  <c r="A386" i="30"/>
  <c r="A386" i="49"/>
  <c r="B386"/>
  <c r="C386"/>
  <c r="D386"/>
  <c r="AO386" i="29"/>
  <c r="E386" i="30"/>
  <c r="E386" i="49"/>
  <c r="AT386" i="29"/>
  <c r="F386" i="30"/>
  <c r="F386" i="49"/>
  <c r="AX386" i="29"/>
  <c r="G386" i="30"/>
  <c r="G386" i="49"/>
  <c r="AY386" i="29"/>
  <c r="H386" i="30"/>
  <c r="H386" i="49"/>
  <c r="I386"/>
  <c r="N386" i="30"/>
  <c r="O386"/>
  <c r="J386"/>
  <c r="J386" i="49"/>
  <c r="K386" i="30"/>
  <c r="K386" i="49"/>
  <c r="L386" i="30"/>
  <c r="L386" i="49"/>
  <c r="B387" i="29"/>
  <c r="A387" i="30"/>
  <c r="A387" i="49"/>
  <c r="B387"/>
  <c r="C387"/>
  <c r="D387"/>
  <c r="AO387" i="29"/>
  <c r="E387" i="30"/>
  <c r="E387" i="49"/>
  <c r="AT387" i="29"/>
  <c r="F387" i="30"/>
  <c r="F387" i="49"/>
  <c r="AX387" i="29"/>
  <c r="G387" i="30"/>
  <c r="G387" i="49"/>
  <c r="AY387" i="29"/>
  <c r="H387" i="30"/>
  <c r="H387" i="49"/>
  <c r="I387"/>
  <c r="N387" i="30"/>
  <c r="O387"/>
  <c r="J387"/>
  <c r="J387" i="49"/>
  <c r="K387" i="30"/>
  <c r="K387" i="49"/>
  <c r="L387" i="30"/>
  <c r="L387" i="49"/>
  <c r="B388" i="29"/>
  <c r="A388" i="30"/>
  <c r="A388" i="49"/>
  <c r="B388"/>
  <c r="C388"/>
  <c r="D388"/>
  <c r="AO388" i="29"/>
  <c r="E388" i="30"/>
  <c r="E388" i="49"/>
  <c r="AT388" i="29"/>
  <c r="F388" i="30"/>
  <c r="F388" i="49"/>
  <c r="AX388" i="29"/>
  <c r="G388" i="30"/>
  <c r="G388" i="49"/>
  <c r="AY388" i="29"/>
  <c r="H388" i="30"/>
  <c r="H388" i="49"/>
  <c r="I388"/>
  <c r="N388" i="30"/>
  <c r="O388"/>
  <c r="J388"/>
  <c r="J388" i="49"/>
  <c r="K388" i="30"/>
  <c r="K388" i="49"/>
  <c r="L388" i="30"/>
  <c r="L388" i="49"/>
  <c r="B389" i="29"/>
  <c r="A389" i="30"/>
  <c r="A389" i="49"/>
  <c r="B389"/>
  <c r="C389"/>
  <c r="D389"/>
  <c r="AO389" i="29"/>
  <c r="E389" i="30"/>
  <c r="E389" i="49"/>
  <c r="AT389" i="29"/>
  <c r="F389" i="30"/>
  <c r="F389" i="49"/>
  <c r="AX389" i="29"/>
  <c r="G389" i="30"/>
  <c r="G389" i="49"/>
  <c r="AY389" i="29"/>
  <c r="H389" i="30"/>
  <c r="H389" i="49"/>
  <c r="I389"/>
  <c r="N389" i="30"/>
  <c r="O389"/>
  <c r="J389"/>
  <c r="J389" i="49"/>
  <c r="K389" i="30"/>
  <c r="K389" i="49"/>
  <c r="L389" i="30"/>
  <c r="L389" i="49"/>
  <c r="B390" i="29"/>
  <c r="A390" i="30"/>
  <c r="A390" i="49"/>
  <c r="B390"/>
  <c r="C390"/>
  <c r="D390"/>
  <c r="AO390" i="29"/>
  <c r="E390" i="30"/>
  <c r="E390" i="49"/>
  <c r="AT390" i="29"/>
  <c r="F390" i="30"/>
  <c r="F390" i="49"/>
  <c r="AX390" i="29"/>
  <c r="G390" i="30"/>
  <c r="G390" i="49"/>
  <c r="AY390" i="29"/>
  <c r="H390" i="30"/>
  <c r="H390" i="49"/>
  <c r="I390"/>
  <c r="N390" i="30"/>
  <c r="O390"/>
  <c r="J390"/>
  <c r="J390" i="49"/>
  <c r="K390" i="30"/>
  <c r="K390" i="49"/>
  <c r="L390" i="30"/>
  <c r="L390" i="49"/>
  <c r="B391" i="29"/>
  <c r="A391" i="30"/>
  <c r="A391" i="49"/>
  <c r="B391"/>
  <c r="C391"/>
  <c r="D391"/>
  <c r="AO391" i="29"/>
  <c r="E391" i="30"/>
  <c r="E391" i="49"/>
  <c r="AT391" i="29"/>
  <c r="F391" i="30"/>
  <c r="F391" i="49"/>
  <c r="AX391" i="29"/>
  <c r="G391" i="30"/>
  <c r="G391" i="49"/>
  <c r="AY391" i="29"/>
  <c r="H391" i="30"/>
  <c r="H391" i="49"/>
  <c r="I391"/>
  <c r="N391" i="30"/>
  <c r="O391"/>
  <c r="J391"/>
  <c r="J391" i="49"/>
  <c r="K391" i="30"/>
  <c r="K391" i="49"/>
  <c r="L391" i="30"/>
  <c r="L391" i="49"/>
  <c r="B392" i="29"/>
  <c r="A392" i="30"/>
  <c r="A392" i="49"/>
  <c r="B392"/>
  <c r="C392"/>
  <c r="D392"/>
  <c r="AO392" i="29"/>
  <c r="E392" i="30"/>
  <c r="E392" i="49"/>
  <c r="AT392" i="29"/>
  <c r="F392" i="30"/>
  <c r="F392" i="49"/>
  <c r="AX392" i="29"/>
  <c r="G392" i="30"/>
  <c r="G392" i="49"/>
  <c r="AY392" i="29"/>
  <c r="H392" i="30"/>
  <c r="H392" i="49"/>
  <c r="I392"/>
  <c r="N392" i="30"/>
  <c r="O392"/>
  <c r="J392"/>
  <c r="J392" i="49"/>
  <c r="K392" i="30"/>
  <c r="K392" i="49"/>
  <c r="L392" i="30"/>
  <c r="L392" i="49"/>
  <c r="B393" i="29"/>
  <c r="A393" i="30"/>
  <c r="A393" i="49"/>
  <c r="B393"/>
  <c r="C393"/>
  <c r="D393"/>
  <c r="AO393" i="29"/>
  <c r="E393" i="30"/>
  <c r="E393" i="49"/>
  <c r="AT393" i="29"/>
  <c r="F393" i="30"/>
  <c r="F393" i="49"/>
  <c r="AX393" i="29"/>
  <c r="G393" i="30"/>
  <c r="G393" i="49"/>
  <c r="AY393" i="29"/>
  <c r="H393" i="30"/>
  <c r="H393" i="49"/>
  <c r="I393"/>
  <c r="N393" i="30"/>
  <c r="O393"/>
  <c r="J393"/>
  <c r="J393" i="49"/>
  <c r="K393" i="30"/>
  <c r="K393" i="49"/>
  <c r="L393" i="30"/>
  <c r="L393" i="49"/>
  <c r="B394" i="29"/>
  <c r="A394" i="30"/>
  <c r="A394" i="49"/>
  <c r="B394"/>
  <c r="C394"/>
  <c r="D394"/>
  <c r="AO394" i="29"/>
  <c r="E394" i="30"/>
  <c r="E394" i="49"/>
  <c r="AT394" i="29"/>
  <c r="F394" i="30"/>
  <c r="F394" i="49"/>
  <c r="AX394" i="29"/>
  <c r="G394" i="30"/>
  <c r="G394" i="49"/>
  <c r="AY394" i="29"/>
  <c r="H394" i="30"/>
  <c r="H394" i="49"/>
  <c r="I394"/>
  <c r="N394" i="30"/>
  <c r="O394"/>
  <c r="J394"/>
  <c r="J394" i="49"/>
  <c r="K394" i="30"/>
  <c r="K394" i="49"/>
  <c r="L394" i="30"/>
  <c r="L394" i="49"/>
  <c r="B395" i="29"/>
  <c r="A395" i="30"/>
  <c r="A395" i="49"/>
  <c r="B395"/>
  <c r="C395"/>
  <c r="D395"/>
  <c r="AO395" i="29"/>
  <c r="E395" i="30"/>
  <c r="E395" i="49"/>
  <c r="AT395" i="29"/>
  <c r="F395" i="30"/>
  <c r="F395" i="49"/>
  <c r="AX395" i="29"/>
  <c r="G395" i="30"/>
  <c r="G395" i="49"/>
  <c r="AY395" i="29"/>
  <c r="H395" i="30"/>
  <c r="H395" i="49"/>
  <c r="I395"/>
  <c r="N395" i="30"/>
  <c r="O395"/>
  <c r="J395"/>
  <c r="J395" i="49"/>
  <c r="K395" i="30"/>
  <c r="K395" i="49"/>
  <c r="L395" i="30"/>
  <c r="L395" i="49"/>
  <c r="B396" i="29"/>
  <c r="A396" i="30"/>
  <c r="A396" i="49"/>
  <c r="B396"/>
  <c r="C396"/>
  <c r="D396"/>
  <c r="AO396" i="29"/>
  <c r="E396" i="30"/>
  <c r="E396" i="49"/>
  <c r="AT396" i="29"/>
  <c r="F396" i="30"/>
  <c r="F396" i="49"/>
  <c r="AX396" i="29"/>
  <c r="G396" i="30"/>
  <c r="G396" i="49"/>
  <c r="AY396" i="29"/>
  <c r="H396" i="30"/>
  <c r="H396" i="49"/>
  <c r="I396"/>
  <c r="N396" i="30"/>
  <c r="O396"/>
  <c r="J396"/>
  <c r="J396" i="49"/>
  <c r="K396" i="30"/>
  <c r="K396" i="49"/>
  <c r="L396" i="30"/>
  <c r="L396" i="49"/>
  <c r="B397" i="29"/>
  <c r="A397" i="30"/>
  <c r="A397" i="49"/>
  <c r="B397"/>
  <c r="C397"/>
  <c r="D397"/>
  <c r="AO397" i="29"/>
  <c r="E397" i="30"/>
  <c r="E397" i="49"/>
  <c r="AT397" i="29"/>
  <c r="F397" i="30"/>
  <c r="F397" i="49"/>
  <c r="AX397" i="29"/>
  <c r="G397" i="30"/>
  <c r="G397" i="49"/>
  <c r="AY397" i="29"/>
  <c r="H397" i="30"/>
  <c r="H397" i="49"/>
  <c r="I397"/>
  <c r="N397" i="30"/>
  <c r="O397"/>
  <c r="J397"/>
  <c r="J397" i="49"/>
  <c r="K397" i="30"/>
  <c r="K397" i="49"/>
  <c r="L397" i="30"/>
  <c r="L397" i="49"/>
  <c r="B398" i="29"/>
  <c r="A398" i="30"/>
  <c r="A398" i="49"/>
  <c r="B398"/>
  <c r="C398"/>
  <c r="D398"/>
  <c r="AO398" i="29"/>
  <c r="E398" i="30"/>
  <c r="E398" i="49"/>
  <c r="AT398" i="29"/>
  <c r="F398" i="30"/>
  <c r="F398" i="49"/>
  <c r="AX398" i="29"/>
  <c r="G398" i="30"/>
  <c r="G398" i="49"/>
  <c r="AY398" i="29"/>
  <c r="H398" i="30"/>
  <c r="H398" i="49"/>
  <c r="I398"/>
  <c r="N398" i="30"/>
  <c r="O398"/>
  <c r="J398"/>
  <c r="J398" i="49"/>
  <c r="K398" i="30"/>
  <c r="K398" i="49"/>
  <c r="L398" i="30"/>
  <c r="L398" i="49"/>
  <c r="B399" i="29"/>
  <c r="A399" i="30"/>
  <c r="A399" i="49"/>
  <c r="B399"/>
  <c r="C399"/>
  <c r="D399"/>
  <c r="AO399" i="29"/>
  <c r="E399" i="30"/>
  <c r="E399" i="49"/>
  <c r="AT399" i="29"/>
  <c r="F399" i="30"/>
  <c r="F399" i="49"/>
  <c r="AX399" i="29"/>
  <c r="G399" i="30"/>
  <c r="G399" i="49"/>
  <c r="AY399" i="29"/>
  <c r="H399" i="30"/>
  <c r="H399" i="49"/>
  <c r="I399"/>
  <c r="N399" i="30"/>
  <c r="O399"/>
  <c r="J399"/>
  <c r="J399" i="49"/>
  <c r="K399" i="30"/>
  <c r="K399" i="49"/>
  <c r="L399" i="30"/>
  <c r="L399" i="49"/>
  <c r="B400" i="29"/>
  <c r="A400" i="30"/>
  <c r="A400" i="49"/>
  <c r="B400"/>
  <c r="C400"/>
  <c r="D400"/>
  <c r="AO400" i="29"/>
  <c r="E400" i="30"/>
  <c r="E400" i="49"/>
  <c r="AT400" i="29"/>
  <c r="F400" i="30"/>
  <c r="F400" i="49"/>
  <c r="AX400" i="29"/>
  <c r="G400" i="30"/>
  <c r="G400" i="49"/>
  <c r="AY400" i="29"/>
  <c r="H400" i="30"/>
  <c r="H400" i="49"/>
  <c r="I400"/>
  <c r="N400" i="30"/>
  <c r="O400"/>
  <c r="J400"/>
  <c r="J400" i="49"/>
  <c r="K400" i="30"/>
  <c r="K400" i="49"/>
  <c r="L400" i="30"/>
  <c r="L400" i="49"/>
  <c r="B401" i="29"/>
  <c r="A401" i="30"/>
  <c r="A401" i="49"/>
  <c r="B401"/>
  <c r="C401"/>
  <c r="D401"/>
  <c r="AO401" i="29"/>
  <c r="E401" i="30"/>
  <c r="E401" i="49"/>
  <c r="AT401" i="29"/>
  <c r="F401" i="30"/>
  <c r="F401" i="49"/>
  <c r="AX401" i="29"/>
  <c r="G401" i="30"/>
  <c r="G401" i="49"/>
  <c r="AY401" i="29"/>
  <c r="H401" i="30"/>
  <c r="H401" i="49"/>
  <c r="I401"/>
  <c r="N401" i="30"/>
  <c r="O401"/>
  <c r="J401"/>
  <c r="J401" i="49"/>
  <c r="K401" i="30"/>
  <c r="K401" i="49"/>
  <c r="L401" i="30"/>
  <c r="L401" i="49"/>
  <c r="B402" i="29"/>
  <c r="A402" i="30"/>
  <c r="A402" i="49"/>
  <c r="B402"/>
  <c r="C402"/>
  <c r="D402"/>
  <c r="AO402" i="29"/>
  <c r="E402" i="30"/>
  <c r="E402" i="49"/>
  <c r="AT402" i="29"/>
  <c r="F402" i="30"/>
  <c r="F402" i="49"/>
  <c r="AX402" i="29"/>
  <c r="G402" i="30"/>
  <c r="G402" i="49"/>
  <c r="AY402" i="29"/>
  <c r="H402" i="30"/>
  <c r="H402" i="49"/>
  <c r="I402"/>
  <c r="N402" i="30"/>
  <c r="O402"/>
  <c r="J402"/>
  <c r="J402" i="49"/>
  <c r="K402" i="30"/>
  <c r="K402" i="49"/>
  <c r="L402" i="30"/>
  <c r="L402" i="49"/>
  <c r="B403" i="29"/>
  <c r="A403" i="30"/>
  <c r="A403" i="49"/>
  <c r="B403"/>
  <c r="C403"/>
  <c r="D403"/>
  <c r="AO403" i="29"/>
  <c r="E403" i="30"/>
  <c r="E403" i="49"/>
  <c r="AT403" i="29"/>
  <c r="F403" i="30"/>
  <c r="F403" i="49"/>
  <c r="AX403" i="29"/>
  <c r="G403" i="30"/>
  <c r="G403" i="49"/>
  <c r="AY403" i="29"/>
  <c r="H403" i="30"/>
  <c r="H403" i="49"/>
  <c r="I403"/>
  <c r="N403" i="30"/>
  <c r="O403"/>
  <c r="J403"/>
  <c r="J403" i="49"/>
  <c r="K403" i="30"/>
  <c r="K403" i="49"/>
  <c r="L403" i="30"/>
  <c r="L403" i="49"/>
  <c r="B404" i="29"/>
  <c r="A404" i="30"/>
  <c r="A404" i="49"/>
  <c r="B404"/>
  <c r="C404"/>
  <c r="D404"/>
  <c r="AO404" i="29"/>
  <c r="E404" i="30"/>
  <c r="E404" i="49"/>
  <c r="AT404" i="29"/>
  <c r="F404" i="30"/>
  <c r="F404" i="49"/>
  <c r="AX404" i="29"/>
  <c r="G404" i="30"/>
  <c r="G404" i="49"/>
  <c r="AY404" i="29"/>
  <c r="H404" i="30"/>
  <c r="H404" i="49"/>
  <c r="I404"/>
  <c r="N404" i="30"/>
  <c r="O404"/>
  <c r="J404"/>
  <c r="J404" i="49"/>
  <c r="K404" i="30"/>
  <c r="K404" i="49"/>
  <c r="L404" i="30"/>
  <c r="L404" i="49"/>
  <c r="B405" i="29"/>
  <c r="A405" i="30"/>
  <c r="A405" i="49"/>
  <c r="B405"/>
  <c r="C405"/>
  <c r="D405"/>
  <c r="AO405" i="29"/>
  <c r="E405" i="30"/>
  <c r="E405" i="49"/>
  <c r="AT405" i="29"/>
  <c r="F405" i="30"/>
  <c r="F405" i="49"/>
  <c r="AX405" i="29"/>
  <c r="G405" i="30"/>
  <c r="G405" i="49"/>
  <c r="AY405" i="29"/>
  <c r="H405" i="30"/>
  <c r="H405" i="49"/>
  <c r="I405"/>
  <c r="N405" i="30"/>
  <c r="O405"/>
  <c r="J405"/>
  <c r="J405" i="49"/>
  <c r="K405" i="30"/>
  <c r="K405" i="49"/>
  <c r="L405" i="30"/>
  <c r="L405" i="49"/>
  <c r="B406" i="29"/>
  <c r="A406" i="30"/>
  <c r="A406" i="49"/>
  <c r="B406"/>
  <c r="C406"/>
  <c r="D406"/>
  <c r="AO406" i="29"/>
  <c r="E406" i="30"/>
  <c r="E406" i="49"/>
  <c r="AT406" i="29"/>
  <c r="F406" i="30"/>
  <c r="F406" i="49"/>
  <c r="AX406" i="29"/>
  <c r="G406" i="30"/>
  <c r="G406" i="49"/>
  <c r="AY406" i="29"/>
  <c r="H406" i="30"/>
  <c r="H406" i="49"/>
  <c r="I406"/>
  <c r="N406" i="30"/>
  <c r="O406"/>
  <c r="J406"/>
  <c r="J406" i="49"/>
  <c r="K406" i="30"/>
  <c r="K406" i="49"/>
  <c r="L406" i="30"/>
  <c r="L406" i="49"/>
  <c r="B407" i="29"/>
  <c r="A407" i="30"/>
  <c r="A407" i="49"/>
  <c r="B407"/>
  <c r="C407"/>
  <c r="D407"/>
  <c r="AO407" i="29"/>
  <c r="E407" i="30"/>
  <c r="E407" i="49"/>
  <c r="AT407" i="29"/>
  <c r="F407" i="30"/>
  <c r="F407" i="49"/>
  <c r="AX407" i="29"/>
  <c r="G407" i="30"/>
  <c r="G407" i="49"/>
  <c r="AY407" i="29"/>
  <c r="H407" i="30"/>
  <c r="H407" i="49"/>
  <c r="I407"/>
  <c r="N407" i="30"/>
  <c r="O407"/>
  <c r="J407"/>
  <c r="J407" i="49"/>
  <c r="K407" i="30"/>
  <c r="K407" i="49"/>
  <c r="L407" i="30"/>
  <c r="L407" i="49"/>
  <c r="B408" i="29"/>
  <c r="A408" i="30"/>
  <c r="A408" i="49"/>
  <c r="B408"/>
  <c r="C408"/>
  <c r="D408"/>
  <c r="AO408" i="29"/>
  <c r="E408" i="30"/>
  <c r="E408" i="49"/>
  <c r="AT408" i="29"/>
  <c r="F408" i="30"/>
  <c r="F408" i="49"/>
  <c r="AX408" i="29"/>
  <c r="G408" i="30"/>
  <c r="G408" i="49"/>
  <c r="AY408" i="29"/>
  <c r="H408" i="30"/>
  <c r="H408" i="49"/>
  <c r="I408"/>
  <c r="N408" i="30"/>
  <c r="O408"/>
  <c r="J408"/>
  <c r="J408" i="49"/>
  <c r="K408" i="30"/>
  <c r="K408" i="49"/>
  <c r="L408" i="30"/>
  <c r="L408" i="49"/>
  <c r="B409" i="29"/>
  <c r="A409" i="30"/>
  <c r="A409" i="49"/>
  <c r="B409"/>
  <c r="C409"/>
  <c r="D409"/>
  <c r="AO409" i="29"/>
  <c r="E409" i="30"/>
  <c r="E409" i="49"/>
  <c r="AT409" i="29"/>
  <c r="F409" i="30"/>
  <c r="F409" i="49"/>
  <c r="AX409" i="29"/>
  <c r="G409" i="30"/>
  <c r="G409" i="49"/>
  <c r="AY409" i="29"/>
  <c r="H409" i="30"/>
  <c r="H409" i="49"/>
  <c r="I409"/>
  <c r="N409" i="30"/>
  <c r="O409"/>
  <c r="J409"/>
  <c r="J409" i="49"/>
  <c r="K409" i="30"/>
  <c r="K409" i="49"/>
  <c r="L409" i="30"/>
  <c r="L409" i="49"/>
  <c r="B410" i="29"/>
  <c r="A410" i="30"/>
  <c r="A410" i="49"/>
  <c r="B410"/>
  <c r="C410"/>
  <c r="D410"/>
  <c r="AO410" i="29"/>
  <c r="E410" i="30"/>
  <c r="E410" i="49"/>
  <c r="AT410" i="29"/>
  <c r="F410" i="30"/>
  <c r="F410" i="49"/>
  <c r="AX410" i="29"/>
  <c r="G410" i="30"/>
  <c r="G410" i="49"/>
  <c r="AY410" i="29"/>
  <c r="H410" i="30"/>
  <c r="H410" i="49"/>
  <c r="I410"/>
  <c r="N410" i="30"/>
  <c r="O410"/>
  <c r="J410"/>
  <c r="J410" i="49"/>
  <c r="K410" i="30"/>
  <c r="K410" i="49"/>
  <c r="L410" i="30"/>
  <c r="L410" i="49"/>
  <c r="B411" i="29"/>
  <c r="A411" i="30"/>
  <c r="A411" i="49"/>
  <c r="B411"/>
  <c r="C411"/>
  <c r="D411"/>
  <c r="AO411" i="29"/>
  <c r="E411" i="30"/>
  <c r="E411" i="49"/>
  <c r="AT411" i="29"/>
  <c r="F411" i="30"/>
  <c r="F411" i="49"/>
  <c r="AX411" i="29"/>
  <c r="G411" i="30"/>
  <c r="G411" i="49"/>
  <c r="AY411" i="29"/>
  <c r="H411" i="30"/>
  <c r="H411" i="49"/>
  <c r="I411"/>
  <c r="N411" i="30"/>
  <c r="O411"/>
  <c r="J411"/>
  <c r="J411" i="49"/>
  <c r="K411" i="30"/>
  <c r="K411" i="49"/>
  <c r="L411" i="30"/>
  <c r="L411" i="49"/>
  <c r="B412" i="29"/>
  <c r="A412" i="30"/>
  <c r="A412" i="49"/>
  <c r="B412"/>
  <c r="C412"/>
  <c r="D412"/>
  <c r="AO412" i="29"/>
  <c r="E412" i="30"/>
  <c r="E412" i="49"/>
  <c r="AT412" i="29"/>
  <c r="F412" i="30"/>
  <c r="F412" i="49"/>
  <c r="AX412" i="29"/>
  <c r="G412" i="30"/>
  <c r="G412" i="49"/>
  <c r="AY412" i="29"/>
  <c r="H412" i="30"/>
  <c r="H412" i="49"/>
  <c r="I412"/>
  <c r="N412" i="30"/>
  <c r="O412"/>
  <c r="J412"/>
  <c r="J412" i="49"/>
  <c r="K412" i="30"/>
  <c r="K412" i="49"/>
  <c r="L412" i="30"/>
  <c r="L412" i="49"/>
  <c r="B413" i="29"/>
  <c r="A413" i="30"/>
  <c r="A413" i="49"/>
  <c r="B413"/>
  <c r="C413"/>
  <c r="D413"/>
  <c r="AO413" i="29"/>
  <c r="E413" i="30"/>
  <c r="E413" i="49"/>
  <c r="AT413" i="29"/>
  <c r="F413" i="30"/>
  <c r="F413" i="49"/>
  <c r="AX413" i="29"/>
  <c r="G413" i="30"/>
  <c r="G413" i="49"/>
  <c r="AY413" i="29"/>
  <c r="H413" i="30"/>
  <c r="H413" i="49"/>
  <c r="I413"/>
  <c r="N413" i="30"/>
  <c r="O413"/>
  <c r="J413"/>
  <c r="J413" i="49"/>
  <c r="K413" i="30"/>
  <c r="K413" i="49"/>
  <c r="L413" i="30"/>
  <c r="L413" i="49"/>
  <c r="B414" i="29"/>
  <c r="A414" i="30"/>
  <c r="A414" i="49"/>
  <c r="B414"/>
  <c r="C414"/>
  <c r="D414"/>
  <c r="AO414" i="29"/>
  <c r="E414" i="30"/>
  <c r="E414" i="49"/>
  <c r="AT414" i="29"/>
  <c r="F414" i="30"/>
  <c r="F414" i="49"/>
  <c r="AX414" i="29"/>
  <c r="G414" i="30"/>
  <c r="G414" i="49"/>
  <c r="AY414" i="29"/>
  <c r="H414" i="30"/>
  <c r="H414" i="49"/>
  <c r="I414"/>
  <c r="N414" i="30"/>
  <c r="O414"/>
  <c r="J414"/>
  <c r="J414" i="49"/>
  <c r="K414" i="30"/>
  <c r="K414" i="49"/>
  <c r="L414" i="30"/>
  <c r="L414" i="49"/>
  <c r="B415" i="29"/>
  <c r="A415" i="30"/>
  <c r="A415" i="49"/>
  <c r="B415"/>
  <c r="C415"/>
  <c r="D415"/>
  <c r="AO415" i="29"/>
  <c r="E415" i="30"/>
  <c r="E415" i="49"/>
  <c r="AT415" i="29"/>
  <c r="F415" i="30"/>
  <c r="F415" i="49"/>
  <c r="AX415" i="29"/>
  <c r="G415" i="30"/>
  <c r="G415" i="49"/>
  <c r="AY415" i="29"/>
  <c r="H415" i="30"/>
  <c r="H415" i="49"/>
  <c r="I415"/>
  <c r="N415" i="30"/>
  <c r="O415"/>
  <c r="J415"/>
  <c r="J415" i="49"/>
  <c r="K415" i="30"/>
  <c r="K415" i="49"/>
  <c r="L415" i="30"/>
  <c r="L415" i="49"/>
  <c r="B416" i="29"/>
  <c r="A416" i="30"/>
  <c r="A416" i="49"/>
  <c r="B416"/>
  <c r="C416"/>
  <c r="D416"/>
  <c r="AO416" i="29"/>
  <c r="E416" i="30"/>
  <c r="E416" i="49"/>
  <c r="AT416" i="29"/>
  <c r="F416" i="30"/>
  <c r="F416" i="49"/>
  <c r="AX416" i="29"/>
  <c r="G416" i="30"/>
  <c r="G416" i="49"/>
  <c r="AY416" i="29"/>
  <c r="H416" i="30"/>
  <c r="H416" i="49"/>
  <c r="I416"/>
  <c r="N416" i="30"/>
  <c r="O416"/>
  <c r="J416"/>
  <c r="J416" i="49"/>
  <c r="K416" i="30"/>
  <c r="K416" i="49"/>
  <c r="L416" i="30"/>
  <c r="L416" i="49"/>
  <c r="B417" i="29"/>
  <c r="A417" i="30"/>
  <c r="A417" i="49"/>
  <c r="B417"/>
  <c r="C417"/>
  <c r="D417"/>
  <c r="AO417" i="29"/>
  <c r="E417" i="30"/>
  <c r="E417" i="49"/>
  <c r="AT417" i="29"/>
  <c r="F417" i="30"/>
  <c r="F417" i="49"/>
  <c r="AX417" i="29"/>
  <c r="G417" i="30"/>
  <c r="G417" i="49"/>
  <c r="AY417" i="29"/>
  <c r="H417" i="30"/>
  <c r="H417" i="49"/>
  <c r="I417"/>
  <c r="N417" i="30"/>
  <c r="O417"/>
  <c r="J417"/>
  <c r="J417" i="49"/>
  <c r="K417" i="30"/>
  <c r="K417" i="49"/>
  <c r="L417" i="30"/>
  <c r="L417" i="49"/>
  <c r="B418" i="29"/>
  <c r="A418" i="30"/>
  <c r="A418" i="49"/>
  <c r="B418"/>
  <c r="C418"/>
  <c r="D418"/>
  <c r="AO418" i="29"/>
  <c r="E418" i="30"/>
  <c r="E418" i="49"/>
  <c r="AT418" i="29"/>
  <c r="F418" i="30"/>
  <c r="F418" i="49"/>
  <c r="AX418" i="29"/>
  <c r="G418" i="30"/>
  <c r="G418" i="49"/>
  <c r="AY418" i="29"/>
  <c r="H418" i="30"/>
  <c r="H418" i="49"/>
  <c r="I418"/>
  <c r="N418" i="30"/>
  <c r="O418"/>
  <c r="J418"/>
  <c r="J418" i="49"/>
  <c r="K418" i="30"/>
  <c r="K418" i="49"/>
  <c r="L418" i="30"/>
  <c r="L418" i="49"/>
  <c r="B419" i="29"/>
  <c r="A419" i="30"/>
  <c r="A419" i="49"/>
  <c r="B419"/>
  <c r="C419"/>
  <c r="D419"/>
  <c r="AO419" i="29"/>
  <c r="E419" i="30"/>
  <c r="E419" i="49"/>
  <c r="AT419" i="29"/>
  <c r="F419" i="30"/>
  <c r="F419" i="49"/>
  <c r="AX419" i="29"/>
  <c r="G419" i="30"/>
  <c r="G419" i="49"/>
  <c r="AY419" i="29"/>
  <c r="H419" i="30"/>
  <c r="H419" i="49"/>
  <c r="I419"/>
  <c r="N419" i="30"/>
  <c r="O419"/>
  <c r="J419"/>
  <c r="J419" i="49"/>
  <c r="K419" i="30"/>
  <c r="K419" i="49"/>
  <c r="L419" i="30"/>
  <c r="L419" i="49"/>
  <c r="B420" i="29"/>
  <c r="A420" i="30"/>
  <c r="A420" i="49"/>
  <c r="B420"/>
  <c r="C420"/>
  <c r="D420"/>
  <c r="AO420" i="29"/>
  <c r="E420" i="30"/>
  <c r="E420" i="49"/>
  <c r="AT420" i="29"/>
  <c r="F420" i="30"/>
  <c r="F420" i="49"/>
  <c r="AX420" i="29"/>
  <c r="G420" i="30"/>
  <c r="G420" i="49"/>
  <c r="AY420" i="29"/>
  <c r="H420" i="30"/>
  <c r="H420" i="49"/>
  <c r="I420"/>
  <c r="N420" i="30"/>
  <c r="O420"/>
  <c r="J420"/>
  <c r="J420" i="49"/>
  <c r="K420" i="30"/>
  <c r="K420" i="49"/>
  <c r="L420" i="30"/>
  <c r="L420" i="49"/>
  <c r="B421" i="29"/>
  <c r="A421" i="30"/>
  <c r="A421" i="49"/>
  <c r="B421"/>
  <c r="C421"/>
  <c r="D421"/>
  <c r="AO421" i="29"/>
  <c r="E421" i="30"/>
  <c r="E421" i="49"/>
  <c r="AT421" i="29"/>
  <c r="F421" i="30"/>
  <c r="F421" i="49"/>
  <c r="AX421" i="29"/>
  <c r="G421" i="30"/>
  <c r="G421" i="49"/>
  <c r="AY421" i="29"/>
  <c r="H421" i="30"/>
  <c r="H421" i="49"/>
  <c r="I421"/>
  <c r="N421" i="30"/>
  <c r="O421"/>
  <c r="J421"/>
  <c r="J421" i="49"/>
  <c r="K421" i="30"/>
  <c r="K421" i="49"/>
  <c r="L421" i="30"/>
  <c r="L421" i="49"/>
  <c r="B422" i="29"/>
  <c r="A422" i="30"/>
  <c r="A422" i="49"/>
  <c r="B422"/>
  <c r="C422"/>
  <c r="D422"/>
  <c r="AO422" i="29"/>
  <c r="E422" i="30"/>
  <c r="E422" i="49"/>
  <c r="AT422" i="29"/>
  <c r="F422" i="30"/>
  <c r="F422" i="49"/>
  <c r="AX422" i="29"/>
  <c r="G422" i="30"/>
  <c r="G422" i="49"/>
  <c r="AY422" i="29"/>
  <c r="H422" i="30"/>
  <c r="H422" i="49"/>
  <c r="I422"/>
  <c r="N422" i="30"/>
  <c r="O422"/>
  <c r="J422"/>
  <c r="J422" i="49"/>
  <c r="K422" i="30"/>
  <c r="K422" i="49"/>
  <c r="L422" i="30"/>
  <c r="L422" i="49"/>
  <c r="B423" i="29"/>
  <c r="A423" i="30"/>
  <c r="A423" i="49"/>
  <c r="B423"/>
  <c r="C423"/>
  <c r="D423"/>
  <c r="AO423" i="29"/>
  <c r="E423" i="30"/>
  <c r="E423" i="49"/>
  <c r="AT423" i="29"/>
  <c r="F423" i="30"/>
  <c r="F423" i="49"/>
  <c r="AX423" i="29"/>
  <c r="G423" i="30"/>
  <c r="G423" i="49"/>
  <c r="AY423" i="29"/>
  <c r="H423" i="30"/>
  <c r="H423" i="49"/>
  <c r="I423"/>
  <c r="N423" i="30"/>
  <c r="O423"/>
  <c r="J423"/>
  <c r="J423" i="49"/>
  <c r="K423" i="30"/>
  <c r="K423" i="49"/>
  <c r="L423" i="30"/>
  <c r="L423" i="49"/>
  <c r="B424" i="29"/>
  <c r="A424" i="30"/>
  <c r="A424" i="49"/>
  <c r="B424"/>
  <c r="C424"/>
  <c r="D424"/>
  <c r="AO424" i="29"/>
  <c r="E424" i="30"/>
  <c r="E424" i="49"/>
  <c r="AT424" i="29"/>
  <c r="F424" i="30"/>
  <c r="F424" i="49"/>
  <c r="AX424" i="29"/>
  <c r="G424" i="30"/>
  <c r="G424" i="49"/>
  <c r="AY424" i="29"/>
  <c r="H424" i="30"/>
  <c r="H424" i="49"/>
  <c r="I424"/>
  <c r="N424" i="30"/>
  <c r="O424"/>
  <c r="J424"/>
  <c r="J424" i="49"/>
  <c r="K424" i="30"/>
  <c r="K424" i="49"/>
  <c r="L424" i="30"/>
  <c r="L424" i="49"/>
  <c r="B425" i="29"/>
  <c r="A425" i="30"/>
  <c r="A425" i="49"/>
  <c r="B425"/>
  <c r="C425"/>
  <c r="D425"/>
  <c r="AO425" i="29"/>
  <c r="E425" i="30"/>
  <c r="E425" i="49"/>
  <c r="AT425" i="29"/>
  <c r="F425" i="30"/>
  <c r="F425" i="49"/>
  <c r="AX425" i="29"/>
  <c r="G425" i="30"/>
  <c r="G425" i="49"/>
  <c r="AY425" i="29"/>
  <c r="H425" i="30"/>
  <c r="H425" i="49"/>
  <c r="I425"/>
  <c r="N425" i="30"/>
  <c r="O425"/>
  <c r="J425"/>
  <c r="J425" i="49"/>
  <c r="K425" i="30"/>
  <c r="K425" i="49"/>
  <c r="L425" i="30"/>
  <c r="L425" i="49"/>
  <c r="B426" i="29"/>
  <c r="A426" i="30"/>
  <c r="A426" i="49"/>
  <c r="B426"/>
  <c r="C426"/>
  <c r="D426"/>
  <c r="AO426" i="29"/>
  <c r="E426" i="30"/>
  <c r="E426" i="49"/>
  <c r="AT426" i="29"/>
  <c r="F426" i="30"/>
  <c r="F426" i="49"/>
  <c r="AX426" i="29"/>
  <c r="G426" i="30"/>
  <c r="G426" i="49"/>
  <c r="AY426" i="29"/>
  <c r="H426" i="30"/>
  <c r="H426" i="49"/>
  <c r="I426"/>
  <c r="N426" i="30"/>
  <c r="O426"/>
  <c r="J426"/>
  <c r="J426" i="49"/>
  <c r="K426" i="30"/>
  <c r="K426" i="49"/>
  <c r="L426" i="30"/>
  <c r="L426" i="49"/>
  <c r="B427" i="29"/>
  <c r="A427" i="30"/>
  <c r="A427" i="49"/>
  <c r="B427"/>
  <c r="C427"/>
  <c r="D427"/>
  <c r="AO427" i="29"/>
  <c r="E427" i="30"/>
  <c r="E427" i="49"/>
  <c r="AT427" i="29"/>
  <c r="F427" i="30"/>
  <c r="F427" i="49"/>
  <c r="AX427" i="29"/>
  <c r="G427" i="30"/>
  <c r="G427" i="49"/>
  <c r="AY427" i="29"/>
  <c r="H427" i="30"/>
  <c r="H427" i="49"/>
  <c r="I427"/>
  <c r="N427" i="30"/>
  <c r="O427"/>
  <c r="J427"/>
  <c r="J427" i="49"/>
  <c r="K427" i="30"/>
  <c r="K427" i="49"/>
  <c r="L427" i="30"/>
  <c r="L427" i="49"/>
  <c r="B428" i="29"/>
  <c r="A428" i="30"/>
  <c r="A428" i="49"/>
  <c r="B428"/>
  <c r="C428"/>
  <c r="D428"/>
  <c r="AO428" i="29"/>
  <c r="E428" i="30"/>
  <c r="E428" i="49"/>
  <c r="AT428" i="29"/>
  <c r="F428" i="30"/>
  <c r="F428" i="49"/>
  <c r="AX428" i="29"/>
  <c r="G428" i="30"/>
  <c r="G428" i="49"/>
  <c r="AY428" i="29"/>
  <c r="H428" i="30"/>
  <c r="H428" i="49"/>
  <c r="I428"/>
  <c r="N428" i="30"/>
  <c r="O428"/>
  <c r="J428"/>
  <c r="J428" i="49"/>
  <c r="K428" i="30"/>
  <c r="K428" i="49"/>
  <c r="L428" i="30"/>
  <c r="L428" i="49"/>
  <c r="B429" i="29"/>
  <c r="A429" i="30"/>
  <c r="A429" i="49"/>
  <c r="B429"/>
  <c r="C429"/>
  <c r="D429"/>
  <c r="AO429" i="29"/>
  <c r="E429" i="30"/>
  <c r="E429" i="49"/>
  <c r="AT429" i="29"/>
  <c r="F429" i="30"/>
  <c r="F429" i="49"/>
  <c r="AX429" i="29"/>
  <c r="G429" i="30"/>
  <c r="G429" i="49"/>
  <c r="AY429" i="29"/>
  <c r="H429" i="30"/>
  <c r="H429" i="49"/>
  <c r="I429"/>
  <c r="N429" i="30"/>
  <c r="O429"/>
  <c r="J429"/>
  <c r="J429" i="49"/>
  <c r="K429" i="30"/>
  <c r="K429" i="49"/>
  <c r="L429" i="30"/>
  <c r="L429" i="49"/>
  <c r="B430" i="29"/>
  <c r="A430" i="30"/>
  <c r="A430" i="49"/>
  <c r="B430"/>
  <c r="C430"/>
  <c r="D430"/>
  <c r="AO430" i="29"/>
  <c r="E430" i="30"/>
  <c r="E430" i="49"/>
  <c r="AT430" i="29"/>
  <c r="F430" i="30"/>
  <c r="F430" i="49"/>
  <c r="AX430" i="29"/>
  <c r="G430" i="30"/>
  <c r="G430" i="49"/>
  <c r="AY430" i="29"/>
  <c r="H430" i="30"/>
  <c r="H430" i="49"/>
  <c r="I430"/>
  <c r="N430" i="30"/>
  <c r="O430"/>
  <c r="J430"/>
  <c r="J430" i="49"/>
  <c r="K430" i="30"/>
  <c r="K430" i="49"/>
  <c r="L430" i="30"/>
  <c r="L430" i="49"/>
  <c r="B431" i="29"/>
  <c r="A431" i="30"/>
  <c r="A431" i="49"/>
  <c r="B431"/>
  <c r="C431"/>
  <c r="D431"/>
  <c r="AO431" i="29"/>
  <c r="E431" i="30"/>
  <c r="E431" i="49"/>
  <c r="AT431" i="29"/>
  <c r="F431" i="30"/>
  <c r="F431" i="49"/>
  <c r="AX431" i="29"/>
  <c r="G431" i="30"/>
  <c r="G431" i="49"/>
  <c r="AY431" i="29"/>
  <c r="H431" i="30"/>
  <c r="H431" i="49"/>
  <c r="I431"/>
  <c r="N431" i="30"/>
  <c r="O431"/>
  <c r="J431"/>
  <c r="J431" i="49"/>
  <c r="K431" i="30"/>
  <c r="K431" i="49"/>
  <c r="L431" i="30"/>
  <c r="L431" i="49"/>
  <c r="B432" i="29"/>
  <c r="A432" i="30"/>
  <c r="A432" i="49"/>
  <c r="B432"/>
  <c r="C432"/>
  <c r="D432"/>
  <c r="AO432" i="29"/>
  <c r="E432" i="30"/>
  <c r="E432" i="49"/>
  <c r="AT432" i="29"/>
  <c r="F432" i="30"/>
  <c r="F432" i="49"/>
  <c r="AX432" i="29"/>
  <c r="G432" i="30"/>
  <c r="G432" i="49"/>
  <c r="AY432" i="29"/>
  <c r="H432" i="30"/>
  <c r="H432" i="49"/>
  <c r="I432"/>
  <c r="N432" i="30"/>
  <c r="O432"/>
  <c r="J432"/>
  <c r="J432" i="49"/>
  <c r="K432" i="30"/>
  <c r="K432" i="49"/>
  <c r="L432" i="30"/>
  <c r="L432" i="49"/>
  <c r="B433" i="29"/>
  <c r="A433" i="30"/>
  <c r="A433" i="49"/>
  <c r="B433"/>
  <c r="C433"/>
  <c r="D433"/>
  <c r="AO433" i="29"/>
  <c r="E433" i="30"/>
  <c r="E433" i="49"/>
  <c r="AT433" i="29"/>
  <c r="F433" i="30"/>
  <c r="F433" i="49"/>
  <c r="AX433" i="29"/>
  <c r="G433" i="30"/>
  <c r="G433" i="49"/>
  <c r="AY433" i="29"/>
  <c r="H433" i="30"/>
  <c r="H433" i="49"/>
  <c r="I433"/>
  <c r="N433" i="30"/>
  <c r="O433"/>
  <c r="J433"/>
  <c r="J433" i="49"/>
  <c r="K433" i="30"/>
  <c r="K433" i="49"/>
  <c r="L433" i="30"/>
  <c r="L433" i="49"/>
  <c r="B434" i="29"/>
  <c r="A434" i="30"/>
  <c r="A434" i="49"/>
  <c r="B434"/>
  <c r="C434"/>
  <c r="D434"/>
  <c r="AO434" i="29"/>
  <c r="E434" i="30"/>
  <c r="E434" i="49"/>
  <c r="AT434" i="29"/>
  <c r="F434" i="30"/>
  <c r="F434" i="49"/>
  <c r="AX434" i="29"/>
  <c r="G434" i="30"/>
  <c r="G434" i="49"/>
  <c r="AY434" i="29"/>
  <c r="H434" i="30"/>
  <c r="H434" i="49"/>
  <c r="I434"/>
  <c r="N434" i="30"/>
  <c r="O434"/>
  <c r="J434"/>
  <c r="J434" i="49"/>
  <c r="K434" i="30"/>
  <c r="K434" i="49"/>
  <c r="L434" i="30"/>
  <c r="L434" i="49"/>
  <c r="B435" i="29"/>
  <c r="A435" i="30"/>
  <c r="A435" i="49"/>
  <c r="B435"/>
  <c r="C435"/>
  <c r="D435"/>
  <c r="AO435" i="29"/>
  <c r="E435" i="30"/>
  <c r="E435" i="49"/>
  <c r="AT435" i="29"/>
  <c r="F435" i="30"/>
  <c r="F435" i="49"/>
  <c r="AX435" i="29"/>
  <c r="G435" i="30"/>
  <c r="G435" i="49"/>
  <c r="AY435" i="29"/>
  <c r="H435" i="30"/>
  <c r="H435" i="49"/>
  <c r="I435"/>
  <c r="N435" i="30"/>
  <c r="O435"/>
  <c r="J435"/>
  <c r="J435" i="49"/>
  <c r="K435" i="30"/>
  <c r="K435" i="49"/>
  <c r="L435" i="30"/>
  <c r="L435" i="49"/>
  <c r="B436" i="29"/>
  <c r="A436" i="30"/>
  <c r="A436" i="49"/>
  <c r="B436"/>
  <c r="C436"/>
  <c r="D436"/>
  <c r="AO436" i="29"/>
  <c r="E436" i="30"/>
  <c r="E436" i="49"/>
  <c r="AT436" i="29"/>
  <c r="F436" i="30"/>
  <c r="F436" i="49"/>
  <c r="AX436" i="29"/>
  <c r="G436" i="30"/>
  <c r="G436" i="49"/>
  <c r="AY436" i="29"/>
  <c r="H436" i="30"/>
  <c r="H436" i="49"/>
  <c r="I436"/>
  <c r="N436" i="30"/>
  <c r="O436"/>
  <c r="J436"/>
  <c r="J436" i="49"/>
  <c r="K436" i="30"/>
  <c r="K436" i="49"/>
  <c r="L436" i="30"/>
  <c r="L436" i="49"/>
  <c r="B437" i="29"/>
  <c r="A437" i="30"/>
  <c r="A437" i="49"/>
  <c r="B437"/>
  <c r="C437"/>
  <c r="D437"/>
  <c r="AO437" i="29"/>
  <c r="E437" i="30"/>
  <c r="E437" i="49"/>
  <c r="AT437" i="29"/>
  <c r="F437" i="30"/>
  <c r="F437" i="49"/>
  <c r="AX437" i="29"/>
  <c r="G437" i="30"/>
  <c r="G437" i="49"/>
  <c r="AY437" i="29"/>
  <c r="H437" i="30"/>
  <c r="H437" i="49"/>
  <c r="I437"/>
  <c r="N437" i="30"/>
  <c r="O437"/>
  <c r="J437"/>
  <c r="J437" i="49"/>
  <c r="K437" i="30"/>
  <c r="K437" i="49"/>
  <c r="L437" i="30"/>
  <c r="L437" i="49"/>
  <c r="B438" i="29"/>
  <c r="A438" i="30"/>
  <c r="A438" i="49"/>
  <c r="B438"/>
  <c r="C438"/>
  <c r="D438"/>
  <c r="AO438" i="29"/>
  <c r="E438" i="30"/>
  <c r="E438" i="49"/>
  <c r="AT438" i="29"/>
  <c r="F438" i="30"/>
  <c r="F438" i="49"/>
  <c r="AX438" i="29"/>
  <c r="G438" i="30"/>
  <c r="G438" i="49"/>
  <c r="AY438" i="29"/>
  <c r="H438" i="30"/>
  <c r="H438" i="49"/>
  <c r="I438"/>
  <c r="N438" i="30"/>
  <c r="O438"/>
  <c r="J438"/>
  <c r="J438" i="49"/>
  <c r="K438" i="30"/>
  <c r="K438" i="49"/>
  <c r="L438" i="30"/>
  <c r="L438" i="49"/>
  <c r="B439" i="29"/>
  <c r="A439" i="30"/>
  <c r="A439" i="49"/>
  <c r="B439"/>
  <c r="C439"/>
  <c r="D439"/>
  <c r="AO439" i="29"/>
  <c r="E439" i="30"/>
  <c r="E439" i="49"/>
  <c r="AT439" i="29"/>
  <c r="F439" i="30"/>
  <c r="F439" i="49"/>
  <c r="AX439" i="29"/>
  <c r="G439" i="30"/>
  <c r="G439" i="49"/>
  <c r="AY439" i="29"/>
  <c r="H439" i="30"/>
  <c r="H439" i="49"/>
  <c r="I439"/>
  <c r="N439" i="30"/>
  <c r="O439"/>
  <c r="J439"/>
  <c r="J439" i="49"/>
  <c r="K439" i="30"/>
  <c r="K439" i="49"/>
  <c r="L439" i="30"/>
  <c r="L439" i="49"/>
  <c r="B440" i="29"/>
  <c r="A440" i="30"/>
  <c r="A440" i="49"/>
  <c r="B440"/>
  <c r="C440"/>
  <c r="D440"/>
  <c r="AO440" i="29"/>
  <c r="E440" i="30"/>
  <c r="E440" i="49"/>
  <c r="AT440" i="29"/>
  <c r="F440" i="30"/>
  <c r="F440" i="49"/>
  <c r="AX440" i="29"/>
  <c r="G440" i="30"/>
  <c r="G440" i="49"/>
  <c r="AY440" i="29"/>
  <c r="H440" i="30"/>
  <c r="H440" i="49"/>
  <c r="I440"/>
  <c r="N440" i="30"/>
  <c r="O440"/>
  <c r="J440"/>
  <c r="J440" i="49"/>
  <c r="K440" i="30"/>
  <c r="K440" i="49"/>
  <c r="L440" i="30"/>
  <c r="L440" i="49"/>
  <c r="B441" i="29"/>
  <c r="A441" i="30"/>
  <c r="A441" i="49"/>
  <c r="B441"/>
  <c r="C441"/>
  <c r="D441"/>
  <c r="AO441" i="29"/>
  <c r="E441" i="30"/>
  <c r="E441" i="49"/>
  <c r="AT441" i="29"/>
  <c r="F441" i="30"/>
  <c r="F441" i="49"/>
  <c r="AX441" i="29"/>
  <c r="G441" i="30"/>
  <c r="G441" i="49"/>
  <c r="AY441" i="29"/>
  <c r="H441" i="30"/>
  <c r="H441" i="49"/>
  <c r="I441"/>
  <c r="N441" i="30"/>
  <c r="O441"/>
  <c r="J441"/>
  <c r="J441" i="49"/>
  <c r="K441" i="30"/>
  <c r="K441" i="49"/>
  <c r="L441" i="30"/>
  <c r="L441" i="49"/>
  <c r="B442" i="29"/>
  <c r="A442" i="30"/>
  <c r="A442" i="49"/>
  <c r="B442"/>
  <c r="C442"/>
  <c r="D442"/>
  <c r="AO442" i="29"/>
  <c r="E442" i="30"/>
  <c r="E442" i="49"/>
  <c r="AT442" i="29"/>
  <c r="F442" i="30"/>
  <c r="F442" i="49"/>
  <c r="AX442" i="29"/>
  <c r="G442" i="30"/>
  <c r="G442" i="49"/>
  <c r="AY442" i="29"/>
  <c r="H442" i="30"/>
  <c r="H442" i="49"/>
  <c r="I442"/>
  <c r="N442" i="30"/>
  <c r="O442"/>
  <c r="J442"/>
  <c r="J442" i="49"/>
  <c r="K442" i="30"/>
  <c r="K442" i="49"/>
  <c r="L442" i="30"/>
  <c r="L442" i="49"/>
  <c r="B443" i="29"/>
  <c r="A443" i="30"/>
  <c r="A443" i="49"/>
  <c r="B443"/>
  <c r="C443"/>
  <c r="D443"/>
  <c r="AO443" i="29"/>
  <c r="E443" i="30"/>
  <c r="E443" i="49"/>
  <c r="AT443" i="29"/>
  <c r="F443" i="30"/>
  <c r="F443" i="49"/>
  <c r="AX443" i="29"/>
  <c r="G443" i="30"/>
  <c r="G443" i="49"/>
  <c r="AY443" i="29"/>
  <c r="H443" i="30"/>
  <c r="H443" i="49"/>
  <c r="I443"/>
  <c r="N443" i="30"/>
  <c r="O443"/>
  <c r="J443"/>
  <c r="J443" i="49"/>
  <c r="K443" i="30"/>
  <c r="K443" i="49"/>
  <c r="L443" i="30"/>
  <c r="L443" i="49"/>
  <c r="B444" i="29"/>
  <c r="A444" i="30"/>
  <c r="A444" i="49"/>
  <c r="B444"/>
  <c r="C444"/>
  <c r="D444"/>
  <c r="AO444" i="29"/>
  <c r="E444" i="30"/>
  <c r="E444" i="49"/>
  <c r="AT444" i="29"/>
  <c r="F444" i="30"/>
  <c r="F444" i="49"/>
  <c r="AX444" i="29"/>
  <c r="G444" i="30"/>
  <c r="G444" i="49"/>
  <c r="AY444" i="29"/>
  <c r="H444" i="30"/>
  <c r="H444" i="49"/>
  <c r="I444"/>
  <c r="N444" i="30"/>
  <c r="O444"/>
  <c r="J444"/>
  <c r="J444" i="49"/>
  <c r="K444" i="30"/>
  <c r="K444" i="49"/>
  <c r="L444" i="30"/>
  <c r="L444" i="49"/>
  <c r="B445" i="29"/>
  <c r="A445" i="30"/>
  <c r="A445" i="49"/>
  <c r="B445"/>
  <c r="C445"/>
  <c r="D445"/>
  <c r="AO445" i="29"/>
  <c r="E445" i="30"/>
  <c r="E445" i="49"/>
  <c r="AT445" i="29"/>
  <c r="F445" i="30"/>
  <c r="F445" i="49"/>
  <c r="AX445" i="29"/>
  <c r="G445" i="30"/>
  <c r="G445" i="49"/>
  <c r="AY445" i="29"/>
  <c r="H445" i="30"/>
  <c r="H445" i="49"/>
  <c r="I445"/>
  <c r="N445" i="30"/>
  <c r="O445"/>
  <c r="J445"/>
  <c r="J445" i="49"/>
  <c r="K445" i="30"/>
  <c r="K445" i="49"/>
  <c r="L445" i="30"/>
  <c r="L445" i="49"/>
  <c r="B446" i="29"/>
  <c r="A446" i="30"/>
  <c r="A446" i="49"/>
  <c r="B446"/>
  <c r="C446"/>
  <c r="D446"/>
  <c r="AO446" i="29"/>
  <c r="E446" i="30"/>
  <c r="E446" i="49"/>
  <c r="AT446" i="29"/>
  <c r="F446" i="30"/>
  <c r="F446" i="49"/>
  <c r="AX446" i="29"/>
  <c r="G446" i="30"/>
  <c r="G446" i="49"/>
  <c r="AY446" i="29"/>
  <c r="H446" i="30"/>
  <c r="H446" i="49"/>
  <c r="I446"/>
  <c r="N446" i="30"/>
  <c r="O446"/>
  <c r="J446"/>
  <c r="J446" i="49"/>
  <c r="K446" i="30"/>
  <c r="K446" i="49"/>
  <c r="L446" i="30"/>
  <c r="L446" i="49"/>
  <c r="B447" i="29"/>
  <c r="A447" i="30"/>
  <c r="A447" i="49"/>
  <c r="B447"/>
  <c r="C447"/>
  <c r="D447"/>
  <c r="AO447" i="29"/>
  <c r="E447" i="30"/>
  <c r="E447" i="49"/>
  <c r="AT447" i="29"/>
  <c r="F447" i="30"/>
  <c r="F447" i="49"/>
  <c r="AX447" i="29"/>
  <c r="G447" i="30"/>
  <c r="G447" i="49"/>
  <c r="AY447" i="29"/>
  <c r="H447" i="30"/>
  <c r="H447" i="49"/>
  <c r="I447"/>
  <c r="N447" i="30"/>
  <c r="O447"/>
  <c r="J447"/>
  <c r="J447" i="49"/>
  <c r="K447" i="30"/>
  <c r="K447" i="49"/>
  <c r="L447" i="30"/>
  <c r="L447" i="49"/>
  <c r="B448" i="29"/>
  <c r="A448" i="30"/>
  <c r="A448" i="49"/>
  <c r="B448"/>
  <c r="C448"/>
  <c r="D448"/>
  <c r="AO448" i="29"/>
  <c r="E448" i="30"/>
  <c r="E448" i="49"/>
  <c r="AT448" i="29"/>
  <c r="F448" i="30"/>
  <c r="F448" i="49"/>
  <c r="AX448" i="29"/>
  <c r="G448" i="30"/>
  <c r="G448" i="49"/>
  <c r="AY448" i="29"/>
  <c r="H448" i="30"/>
  <c r="H448" i="49"/>
  <c r="I448"/>
  <c r="N448" i="30"/>
  <c r="O448"/>
  <c r="J448"/>
  <c r="J448" i="49"/>
  <c r="K448" i="30"/>
  <c r="K448" i="49"/>
  <c r="L448" i="30"/>
  <c r="L448" i="49"/>
  <c r="B449" i="29"/>
  <c r="A449" i="30"/>
  <c r="A449" i="49"/>
  <c r="B449"/>
  <c r="C449"/>
  <c r="D449"/>
  <c r="AO449" i="29"/>
  <c r="E449" i="30"/>
  <c r="E449" i="49"/>
  <c r="AT449" i="29"/>
  <c r="F449" i="30"/>
  <c r="F449" i="49"/>
  <c r="AX449" i="29"/>
  <c r="G449" i="30"/>
  <c r="G449" i="49"/>
  <c r="AY449" i="29"/>
  <c r="H449" i="30"/>
  <c r="H449" i="49"/>
  <c r="I449"/>
  <c r="N449" i="30"/>
  <c r="O449"/>
  <c r="J449"/>
  <c r="J449" i="49"/>
  <c r="K449" i="30"/>
  <c r="K449" i="49"/>
  <c r="L449" i="30"/>
  <c r="L449" i="49"/>
  <c r="B450" i="29"/>
  <c r="A450" i="30"/>
  <c r="A450" i="49"/>
  <c r="B450"/>
  <c r="C450"/>
  <c r="D450"/>
  <c r="AO450" i="29"/>
  <c r="E450" i="30"/>
  <c r="E450" i="49"/>
  <c r="AT450" i="29"/>
  <c r="F450" i="30"/>
  <c r="F450" i="49"/>
  <c r="AX450" i="29"/>
  <c r="G450" i="30"/>
  <c r="G450" i="49"/>
  <c r="AY450" i="29"/>
  <c r="H450" i="30"/>
  <c r="H450" i="49"/>
  <c r="I450"/>
  <c r="N450" i="30"/>
  <c r="O450"/>
  <c r="J450"/>
  <c r="J450" i="49"/>
  <c r="K450" i="30"/>
  <c r="K450" i="49"/>
  <c r="L450" i="30"/>
  <c r="L450" i="49"/>
  <c r="B451" i="29"/>
  <c r="A451" i="30"/>
  <c r="A451" i="49"/>
  <c r="B451"/>
  <c r="C451"/>
  <c r="D451"/>
  <c r="AO451" i="29"/>
  <c r="E451" i="30"/>
  <c r="E451" i="49"/>
  <c r="AT451" i="29"/>
  <c r="F451" i="30"/>
  <c r="F451" i="49"/>
  <c r="AX451" i="29"/>
  <c r="G451" i="30"/>
  <c r="G451" i="49"/>
  <c r="AY451" i="29"/>
  <c r="H451" i="30"/>
  <c r="H451" i="49"/>
  <c r="I451"/>
  <c r="N451" i="30"/>
  <c r="O451"/>
  <c r="J451"/>
  <c r="J451" i="49"/>
  <c r="K451" i="30"/>
  <c r="K451" i="49"/>
  <c r="L451" i="30"/>
  <c r="L451" i="49"/>
  <c r="B452" i="29"/>
  <c r="A452" i="30"/>
  <c r="A452" i="49"/>
  <c r="B452"/>
  <c r="C452"/>
  <c r="D452"/>
  <c r="AO452" i="29"/>
  <c r="E452" i="30"/>
  <c r="E452" i="49"/>
  <c r="AT452" i="29"/>
  <c r="F452" i="30"/>
  <c r="F452" i="49"/>
  <c r="AX452" i="29"/>
  <c r="G452" i="30"/>
  <c r="G452" i="49"/>
  <c r="AY452" i="29"/>
  <c r="H452" i="30"/>
  <c r="H452" i="49"/>
  <c r="I452"/>
  <c r="N452" i="30"/>
  <c r="O452"/>
  <c r="J452"/>
  <c r="J452" i="49"/>
  <c r="K452" i="30"/>
  <c r="K452" i="49"/>
  <c r="L452" i="30"/>
  <c r="L452" i="49"/>
  <c r="B453" i="29"/>
  <c r="A453" i="30"/>
  <c r="A453" i="49"/>
  <c r="B453"/>
  <c r="C453"/>
  <c r="D453"/>
  <c r="AO453" i="29"/>
  <c r="E453" i="30"/>
  <c r="E453" i="49"/>
  <c r="AT453" i="29"/>
  <c r="F453" i="30"/>
  <c r="F453" i="49"/>
  <c r="AX453" i="29"/>
  <c r="G453" i="30"/>
  <c r="G453" i="49"/>
  <c r="AY453" i="29"/>
  <c r="H453" i="30"/>
  <c r="H453" i="49"/>
  <c r="I453"/>
  <c r="N453" i="30"/>
  <c r="O453"/>
  <c r="J453"/>
  <c r="J453" i="49"/>
  <c r="K453" i="30"/>
  <c r="K453" i="49"/>
  <c r="L453" i="30"/>
  <c r="L453" i="49"/>
  <c r="B454" i="29"/>
  <c r="A454" i="30"/>
  <c r="A454" i="49"/>
  <c r="B454"/>
  <c r="C454"/>
  <c r="D454"/>
  <c r="AO454" i="29"/>
  <c r="E454" i="30"/>
  <c r="E454" i="49"/>
  <c r="AT454" i="29"/>
  <c r="F454" i="30"/>
  <c r="F454" i="49"/>
  <c r="AX454" i="29"/>
  <c r="G454" i="30"/>
  <c r="G454" i="49"/>
  <c r="AY454" i="29"/>
  <c r="H454" i="30"/>
  <c r="H454" i="49"/>
  <c r="I454"/>
  <c r="N454" i="30"/>
  <c r="O454"/>
  <c r="J454"/>
  <c r="J454" i="49"/>
  <c r="K454" i="30"/>
  <c r="K454" i="49"/>
  <c r="L454" i="30"/>
  <c r="L454" i="49"/>
  <c r="B455" i="29"/>
  <c r="A455" i="30"/>
  <c r="A455" i="49"/>
  <c r="B455"/>
  <c r="C455"/>
  <c r="D455"/>
  <c r="AO455" i="29"/>
  <c r="E455" i="30"/>
  <c r="E455" i="49"/>
  <c r="AT455" i="29"/>
  <c r="F455" i="30"/>
  <c r="F455" i="49"/>
  <c r="AX455" i="29"/>
  <c r="G455" i="30"/>
  <c r="G455" i="49"/>
  <c r="AY455" i="29"/>
  <c r="H455" i="30"/>
  <c r="H455" i="49"/>
  <c r="I455"/>
  <c r="N455" i="30"/>
  <c r="O455"/>
  <c r="J455"/>
  <c r="J455" i="49"/>
  <c r="K455" i="30"/>
  <c r="K455" i="49"/>
  <c r="L455" i="30"/>
  <c r="L455" i="49"/>
  <c r="B456" i="29"/>
  <c r="A456" i="30"/>
  <c r="A456" i="49"/>
  <c r="B456"/>
  <c r="C456"/>
  <c r="D456"/>
  <c r="AO456" i="29"/>
  <c r="E456" i="30"/>
  <c r="E456" i="49"/>
  <c r="AT456" i="29"/>
  <c r="F456" i="30"/>
  <c r="F456" i="49"/>
  <c r="AX456" i="29"/>
  <c r="G456" i="30"/>
  <c r="G456" i="49"/>
  <c r="AY456" i="29"/>
  <c r="H456" i="30"/>
  <c r="H456" i="49"/>
  <c r="I456"/>
  <c r="N456" i="30"/>
  <c r="O456"/>
  <c r="J456"/>
  <c r="J456" i="49"/>
  <c r="K456" i="30"/>
  <c r="K456" i="49"/>
  <c r="L456" i="30"/>
  <c r="L456" i="49"/>
  <c r="B457" i="29"/>
  <c r="A457" i="30"/>
  <c r="A457" i="49"/>
  <c r="B457"/>
  <c r="C457"/>
  <c r="D457"/>
  <c r="AO457" i="29"/>
  <c r="E457" i="30"/>
  <c r="E457" i="49"/>
  <c r="AT457" i="29"/>
  <c r="F457" i="30"/>
  <c r="F457" i="49"/>
  <c r="AX457" i="29"/>
  <c r="G457" i="30"/>
  <c r="G457" i="49"/>
  <c r="AY457" i="29"/>
  <c r="H457" i="30"/>
  <c r="H457" i="49"/>
  <c r="I457"/>
  <c r="N457" i="30"/>
  <c r="O457"/>
  <c r="J457"/>
  <c r="J457" i="49"/>
  <c r="K457" i="30"/>
  <c r="K457" i="49"/>
  <c r="L457" i="30"/>
  <c r="L457" i="49"/>
  <c r="B458" i="29"/>
  <c r="A458" i="30"/>
  <c r="A458" i="49"/>
  <c r="B458"/>
  <c r="C458"/>
  <c r="D458"/>
  <c r="AO458" i="29"/>
  <c r="E458" i="30"/>
  <c r="E458" i="49"/>
  <c r="AT458" i="29"/>
  <c r="F458" i="30"/>
  <c r="F458" i="49"/>
  <c r="AX458" i="29"/>
  <c r="G458" i="30"/>
  <c r="G458" i="49"/>
  <c r="AY458" i="29"/>
  <c r="H458" i="30"/>
  <c r="H458" i="49"/>
  <c r="I458"/>
  <c r="N458" i="30"/>
  <c r="O458"/>
  <c r="J458"/>
  <c r="J458" i="49"/>
  <c r="K458" i="30"/>
  <c r="K458" i="49"/>
  <c r="L458" i="30"/>
  <c r="L458" i="49"/>
  <c r="B459" i="29"/>
  <c r="A459" i="30"/>
  <c r="A459" i="49"/>
  <c r="B459"/>
  <c r="C459"/>
  <c r="D459"/>
  <c r="AO459" i="29"/>
  <c r="E459" i="30"/>
  <c r="E459" i="49"/>
  <c r="AT459" i="29"/>
  <c r="F459" i="30"/>
  <c r="F459" i="49"/>
  <c r="AX459" i="29"/>
  <c r="G459" i="30"/>
  <c r="G459" i="49"/>
  <c r="AY459" i="29"/>
  <c r="H459" i="30"/>
  <c r="H459" i="49"/>
  <c r="I459"/>
  <c r="N459" i="30"/>
  <c r="O459"/>
  <c r="J459"/>
  <c r="J459" i="49"/>
  <c r="K459" i="30"/>
  <c r="K459" i="49"/>
  <c r="L459" i="30"/>
  <c r="L459" i="49"/>
  <c r="B460" i="29"/>
  <c r="A460" i="30"/>
  <c r="A460" i="49"/>
  <c r="B460"/>
  <c r="C460"/>
  <c r="D460"/>
  <c r="AO460" i="29"/>
  <c r="E460" i="30"/>
  <c r="E460" i="49"/>
  <c r="AT460" i="29"/>
  <c r="F460" i="30"/>
  <c r="F460" i="49"/>
  <c r="AX460" i="29"/>
  <c r="G460" i="30"/>
  <c r="G460" i="49"/>
  <c r="AY460" i="29"/>
  <c r="H460" i="30"/>
  <c r="H460" i="49"/>
  <c r="I460"/>
  <c r="N460" i="30"/>
  <c r="O460"/>
  <c r="J460"/>
  <c r="J460" i="49"/>
  <c r="K460" i="30"/>
  <c r="K460" i="49"/>
  <c r="L460" i="30"/>
  <c r="L460" i="49"/>
  <c r="B461" i="29"/>
  <c r="A461" i="30"/>
  <c r="A461" i="49"/>
  <c r="B461"/>
  <c r="C461"/>
  <c r="D461"/>
  <c r="AO461" i="29"/>
  <c r="E461" i="30"/>
  <c r="E461" i="49"/>
  <c r="AT461" i="29"/>
  <c r="F461" i="30"/>
  <c r="F461" i="49"/>
  <c r="AX461" i="29"/>
  <c r="G461" i="30"/>
  <c r="G461" i="49"/>
  <c r="AY461" i="29"/>
  <c r="H461" i="30"/>
  <c r="H461" i="49"/>
  <c r="I461"/>
  <c r="N461" i="30"/>
  <c r="O461"/>
  <c r="J461"/>
  <c r="J461" i="49"/>
  <c r="K461" i="30"/>
  <c r="K461" i="49"/>
  <c r="L461" i="30"/>
  <c r="L461" i="49"/>
  <c r="B462" i="29"/>
  <c r="A462" i="30"/>
  <c r="A462" i="49"/>
  <c r="B462"/>
  <c r="C462"/>
  <c r="D462"/>
  <c r="AO462" i="29"/>
  <c r="E462" i="30"/>
  <c r="E462" i="49"/>
  <c r="AT462" i="29"/>
  <c r="F462" i="30"/>
  <c r="F462" i="49"/>
  <c r="AX462" i="29"/>
  <c r="G462" i="30"/>
  <c r="G462" i="49"/>
  <c r="AY462" i="29"/>
  <c r="H462" i="30"/>
  <c r="H462" i="49"/>
  <c r="I462"/>
  <c r="N462" i="30"/>
  <c r="O462"/>
  <c r="J462"/>
  <c r="J462" i="49"/>
  <c r="K462" i="30"/>
  <c r="K462" i="49"/>
  <c r="L462" i="30"/>
  <c r="L462" i="49"/>
  <c r="B463" i="29"/>
  <c r="A463" i="30"/>
  <c r="A463" i="49"/>
  <c r="B463"/>
  <c r="C463"/>
  <c r="D463"/>
  <c r="AO463" i="29"/>
  <c r="E463" i="30"/>
  <c r="E463" i="49"/>
  <c r="AT463" i="29"/>
  <c r="F463" i="30"/>
  <c r="F463" i="49"/>
  <c r="AX463" i="29"/>
  <c r="G463" i="30"/>
  <c r="G463" i="49"/>
  <c r="AY463" i="29"/>
  <c r="H463" i="30"/>
  <c r="H463" i="49"/>
  <c r="I463"/>
  <c r="N463" i="30"/>
  <c r="O463"/>
  <c r="J463"/>
  <c r="J463" i="49"/>
  <c r="K463" i="30"/>
  <c r="K463" i="49"/>
  <c r="L463" i="30"/>
  <c r="L463" i="49"/>
  <c r="B464" i="29"/>
  <c r="A464" i="30"/>
  <c r="A464" i="49"/>
  <c r="B464"/>
  <c r="C464"/>
  <c r="D464"/>
  <c r="AO464" i="29"/>
  <c r="E464" i="30"/>
  <c r="E464" i="49"/>
  <c r="AT464" i="29"/>
  <c r="F464" i="30"/>
  <c r="F464" i="49"/>
  <c r="AX464" i="29"/>
  <c r="G464" i="30"/>
  <c r="G464" i="49"/>
  <c r="AY464" i="29"/>
  <c r="H464" i="30"/>
  <c r="H464" i="49"/>
  <c r="I464"/>
  <c r="N464" i="30"/>
  <c r="O464"/>
  <c r="J464"/>
  <c r="J464" i="49"/>
  <c r="K464" i="30"/>
  <c r="K464" i="49"/>
  <c r="L464" i="30"/>
  <c r="L464" i="49"/>
  <c r="B465" i="29"/>
  <c r="A465" i="30"/>
  <c r="A465" i="49"/>
  <c r="B465"/>
  <c r="C465"/>
  <c r="D465"/>
  <c r="AO465" i="29"/>
  <c r="E465" i="30"/>
  <c r="E465" i="49"/>
  <c r="AT465" i="29"/>
  <c r="F465" i="30"/>
  <c r="F465" i="49"/>
  <c r="AX465" i="29"/>
  <c r="G465" i="30"/>
  <c r="G465" i="49"/>
  <c r="AY465" i="29"/>
  <c r="H465" i="30"/>
  <c r="H465" i="49"/>
  <c r="I465"/>
  <c r="N465" i="30"/>
  <c r="O465"/>
  <c r="J465"/>
  <c r="J465" i="49"/>
  <c r="K465" i="30"/>
  <c r="K465" i="49"/>
  <c r="L465" i="30"/>
  <c r="L465" i="49"/>
  <c r="B466" i="29"/>
  <c r="A466" i="30"/>
  <c r="A466" i="49"/>
  <c r="B466"/>
  <c r="C466"/>
  <c r="D466"/>
  <c r="AO466" i="29"/>
  <c r="E466" i="30"/>
  <c r="E466" i="49"/>
  <c r="AT466" i="29"/>
  <c r="F466" i="30"/>
  <c r="F466" i="49"/>
  <c r="AX466" i="29"/>
  <c r="G466" i="30"/>
  <c r="G466" i="49"/>
  <c r="AY466" i="29"/>
  <c r="H466" i="30"/>
  <c r="H466" i="49"/>
  <c r="I466"/>
  <c r="N466" i="30"/>
  <c r="O466"/>
  <c r="J466"/>
  <c r="J466" i="49"/>
  <c r="K466" i="30"/>
  <c r="K466" i="49"/>
  <c r="L466" i="30"/>
  <c r="L466" i="49"/>
  <c r="B467" i="29"/>
  <c r="A467" i="30"/>
  <c r="A467" i="49"/>
  <c r="B467"/>
  <c r="C467"/>
  <c r="D467"/>
  <c r="AO467" i="29"/>
  <c r="E467" i="30"/>
  <c r="E467" i="49"/>
  <c r="AT467" i="29"/>
  <c r="F467" i="30"/>
  <c r="F467" i="49"/>
  <c r="AX467" i="29"/>
  <c r="G467" i="30"/>
  <c r="G467" i="49"/>
  <c r="AY467" i="29"/>
  <c r="H467" i="30"/>
  <c r="H467" i="49"/>
  <c r="I467"/>
  <c r="N467" i="30"/>
  <c r="O467"/>
  <c r="J467"/>
  <c r="J467" i="49"/>
  <c r="K467" i="30"/>
  <c r="K467" i="49"/>
  <c r="L467" i="30"/>
  <c r="L467" i="49"/>
  <c r="B468" i="29"/>
  <c r="A468" i="30"/>
  <c r="A468" i="49"/>
  <c r="B468"/>
  <c r="C468"/>
  <c r="D468"/>
  <c r="AO468" i="29"/>
  <c r="E468" i="30"/>
  <c r="E468" i="49"/>
  <c r="AT468" i="29"/>
  <c r="F468" i="30"/>
  <c r="F468" i="49"/>
  <c r="AX468" i="29"/>
  <c r="G468" i="30"/>
  <c r="G468" i="49"/>
  <c r="AY468" i="29"/>
  <c r="H468" i="30"/>
  <c r="H468" i="49"/>
  <c r="I468"/>
  <c r="N468" i="30"/>
  <c r="O468"/>
  <c r="J468"/>
  <c r="J468" i="49"/>
  <c r="K468" i="30"/>
  <c r="K468" i="49"/>
  <c r="L468" i="30"/>
  <c r="L468" i="49"/>
  <c r="B469" i="29"/>
  <c r="A469" i="30"/>
  <c r="A469" i="49"/>
  <c r="B469"/>
  <c r="C469"/>
  <c r="D469"/>
  <c r="AO469" i="29"/>
  <c r="E469" i="30"/>
  <c r="E469" i="49"/>
  <c r="AT469" i="29"/>
  <c r="F469" i="30"/>
  <c r="F469" i="49"/>
  <c r="AX469" i="29"/>
  <c r="G469" i="30"/>
  <c r="G469" i="49"/>
  <c r="AY469" i="29"/>
  <c r="H469" i="30"/>
  <c r="H469" i="49"/>
  <c r="I469"/>
  <c r="N469" i="30"/>
  <c r="O469"/>
  <c r="J469"/>
  <c r="J469" i="49"/>
  <c r="K469" i="30"/>
  <c r="K469" i="49"/>
  <c r="L469" i="30"/>
  <c r="L469" i="49"/>
  <c r="B470" i="29"/>
  <c r="A470" i="30"/>
  <c r="A470" i="49"/>
  <c r="B470"/>
  <c r="C470"/>
  <c r="D470"/>
  <c r="AO470" i="29"/>
  <c r="E470" i="30"/>
  <c r="E470" i="49"/>
  <c r="AT470" i="29"/>
  <c r="F470" i="30"/>
  <c r="F470" i="49"/>
  <c r="AX470" i="29"/>
  <c r="G470" i="30"/>
  <c r="G470" i="49"/>
  <c r="AY470" i="29"/>
  <c r="H470" i="30"/>
  <c r="H470" i="49"/>
  <c r="I470"/>
  <c r="N470" i="30"/>
  <c r="O470"/>
  <c r="J470"/>
  <c r="J470" i="49"/>
  <c r="K470" i="30"/>
  <c r="K470" i="49"/>
  <c r="L470" i="30"/>
  <c r="L470" i="49"/>
  <c r="B471" i="29"/>
  <c r="A471" i="30"/>
  <c r="A471" i="49"/>
  <c r="B471"/>
  <c r="C471"/>
  <c r="D471"/>
  <c r="AO471" i="29"/>
  <c r="E471" i="30"/>
  <c r="E471" i="49"/>
  <c r="AT471" i="29"/>
  <c r="F471" i="30"/>
  <c r="F471" i="49"/>
  <c r="AX471" i="29"/>
  <c r="G471" i="30"/>
  <c r="G471" i="49"/>
  <c r="AY471" i="29"/>
  <c r="H471" i="30"/>
  <c r="H471" i="49"/>
  <c r="I471"/>
  <c r="N471" i="30"/>
  <c r="O471"/>
  <c r="J471"/>
  <c r="J471" i="49"/>
  <c r="K471" i="30"/>
  <c r="K471" i="49"/>
  <c r="L471" i="30"/>
  <c r="L471" i="49"/>
  <c r="B472" i="29"/>
  <c r="A472" i="30"/>
  <c r="A472" i="49"/>
  <c r="B472"/>
  <c r="C472"/>
  <c r="D472"/>
  <c r="AO472" i="29"/>
  <c r="E472" i="30"/>
  <c r="E472" i="49"/>
  <c r="AT472" i="29"/>
  <c r="F472" i="30"/>
  <c r="F472" i="49"/>
  <c r="AX472" i="29"/>
  <c r="G472" i="30"/>
  <c r="G472" i="49"/>
  <c r="AY472" i="29"/>
  <c r="H472" i="30"/>
  <c r="H472" i="49"/>
  <c r="I472"/>
  <c r="N472" i="30"/>
  <c r="O472"/>
  <c r="J472"/>
  <c r="J472" i="49"/>
  <c r="K472" i="30"/>
  <c r="K472" i="49"/>
  <c r="L472" i="30"/>
  <c r="L472" i="49"/>
  <c r="B473" i="29"/>
  <c r="A473" i="30"/>
  <c r="A473" i="49"/>
  <c r="B473"/>
  <c r="C473"/>
  <c r="D473"/>
  <c r="AO473" i="29"/>
  <c r="E473" i="30"/>
  <c r="E473" i="49"/>
  <c r="AT473" i="29"/>
  <c r="F473" i="30"/>
  <c r="F473" i="49"/>
  <c r="AX473" i="29"/>
  <c r="G473" i="30"/>
  <c r="G473" i="49"/>
  <c r="AY473" i="29"/>
  <c r="H473" i="30"/>
  <c r="H473" i="49"/>
  <c r="I473"/>
  <c r="N473" i="30"/>
  <c r="O473"/>
  <c r="J473"/>
  <c r="J473" i="49"/>
  <c r="K473" i="30"/>
  <c r="K473" i="49"/>
  <c r="L473" i="30"/>
  <c r="L473" i="49"/>
  <c r="B474" i="29"/>
  <c r="A474" i="30"/>
  <c r="A474" i="49"/>
  <c r="B474"/>
  <c r="C474"/>
  <c r="D474"/>
  <c r="AO474" i="29"/>
  <c r="E474" i="30"/>
  <c r="E474" i="49"/>
  <c r="AT474" i="29"/>
  <c r="F474" i="30"/>
  <c r="F474" i="49"/>
  <c r="AX474" i="29"/>
  <c r="G474" i="30"/>
  <c r="G474" i="49"/>
  <c r="AY474" i="29"/>
  <c r="H474" i="30"/>
  <c r="H474" i="49"/>
  <c r="I474"/>
  <c r="N474" i="30"/>
  <c r="O474"/>
  <c r="J474"/>
  <c r="J474" i="49"/>
  <c r="K474" i="30"/>
  <c r="K474" i="49"/>
  <c r="L474" i="30"/>
  <c r="L474" i="49"/>
  <c r="B475" i="29"/>
  <c r="A475" i="30"/>
  <c r="A475" i="49"/>
  <c r="B475"/>
  <c r="C475"/>
  <c r="D475"/>
  <c r="AO475" i="29"/>
  <c r="E475" i="30"/>
  <c r="E475" i="49"/>
  <c r="AT475" i="29"/>
  <c r="F475" i="30"/>
  <c r="F475" i="49"/>
  <c r="AX475" i="29"/>
  <c r="G475" i="30"/>
  <c r="G475" i="49"/>
  <c r="AY475" i="29"/>
  <c r="H475" i="30"/>
  <c r="H475" i="49"/>
  <c r="I475"/>
  <c r="N475" i="30"/>
  <c r="O475"/>
  <c r="J475"/>
  <c r="J475" i="49"/>
  <c r="K475" i="30"/>
  <c r="K475" i="49"/>
  <c r="L475" i="30"/>
  <c r="L475" i="49"/>
  <c r="B476" i="29"/>
  <c r="A476" i="30"/>
  <c r="A476" i="49"/>
  <c r="B476"/>
  <c r="C476"/>
  <c r="D476"/>
  <c r="AO476" i="29"/>
  <c r="E476" i="30"/>
  <c r="E476" i="49"/>
  <c r="AT476" i="29"/>
  <c r="F476" i="30"/>
  <c r="F476" i="49"/>
  <c r="AX476" i="29"/>
  <c r="G476" i="30"/>
  <c r="G476" i="49"/>
  <c r="AY476" i="29"/>
  <c r="H476" i="30"/>
  <c r="H476" i="49"/>
  <c r="I476"/>
  <c r="N476" i="30"/>
  <c r="O476"/>
  <c r="J476"/>
  <c r="J476" i="49"/>
  <c r="K476" i="30"/>
  <c r="K476" i="49"/>
  <c r="L476" i="30"/>
  <c r="L476" i="49"/>
  <c r="B477" i="29"/>
  <c r="A477" i="30"/>
  <c r="A477" i="49"/>
  <c r="B477"/>
  <c r="C477"/>
  <c r="D477"/>
  <c r="AO477" i="29"/>
  <c r="E477" i="30"/>
  <c r="E477" i="49"/>
  <c r="AT477" i="29"/>
  <c r="F477" i="30"/>
  <c r="F477" i="49"/>
  <c r="AX477" i="29"/>
  <c r="G477" i="30"/>
  <c r="G477" i="49"/>
  <c r="AY477" i="29"/>
  <c r="H477" i="30"/>
  <c r="H477" i="49"/>
  <c r="I477"/>
  <c r="N477" i="30"/>
  <c r="O477"/>
  <c r="J477"/>
  <c r="J477" i="49"/>
  <c r="K477" i="30"/>
  <c r="K477" i="49"/>
  <c r="L477" i="30"/>
  <c r="L477" i="49"/>
  <c r="B478" i="29"/>
  <c r="A478" i="30"/>
  <c r="A478" i="49"/>
  <c r="B478"/>
  <c r="C478"/>
  <c r="D478"/>
  <c r="AO478" i="29"/>
  <c r="E478" i="30"/>
  <c r="E478" i="49"/>
  <c r="AT478" i="29"/>
  <c r="F478" i="30"/>
  <c r="F478" i="49"/>
  <c r="AX478" i="29"/>
  <c r="G478" i="30"/>
  <c r="G478" i="49"/>
  <c r="AY478" i="29"/>
  <c r="H478" i="30"/>
  <c r="H478" i="49"/>
  <c r="I478"/>
  <c r="N478" i="30"/>
  <c r="O478"/>
  <c r="J478"/>
  <c r="J478" i="49"/>
  <c r="K478" i="30"/>
  <c r="K478" i="49"/>
  <c r="L478" i="30"/>
  <c r="L478" i="49"/>
  <c r="B479" i="29"/>
  <c r="A479" i="30"/>
  <c r="A479" i="49"/>
  <c r="B479"/>
  <c r="C479"/>
  <c r="D479"/>
  <c r="AO479" i="29"/>
  <c r="E479" i="30"/>
  <c r="E479" i="49"/>
  <c r="AT479" i="29"/>
  <c r="F479" i="30"/>
  <c r="F479" i="49"/>
  <c r="AX479" i="29"/>
  <c r="G479" i="30"/>
  <c r="G479" i="49"/>
  <c r="AY479" i="29"/>
  <c r="H479" i="30"/>
  <c r="H479" i="49"/>
  <c r="I479"/>
  <c r="N479" i="30"/>
  <c r="O479"/>
  <c r="J479"/>
  <c r="J479" i="49"/>
  <c r="K479" i="30"/>
  <c r="K479" i="49"/>
  <c r="L479" i="30"/>
  <c r="L479" i="49"/>
  <c r="B480" i="29"/>
  <c r="A480" i="30"/>
  <c r="A480" i="49"/>
  <c r="B480"/>
  <c r="C480"/>
  <c r="D480"/>
  <c r="AO480" i="29"/>
  <c r="E480" i="30"/>
  <c r="E480" i="49"/>
  <c r="AT480" i="29"/>
  <c r="F480" i="30"/>
  <c r="F480" i="49"/>
  <c r="AX480" i="29"/>
  <c r="G480" i="30"/>
  <c r="G480" i="49"/>
  <c r="AY480" i="29"/>
  <c r="H480" i="30"/>
  <c r="H480" i="49"/>
  <c r="I480"/>
  <c r="N480" i="30"/>
  <c r="O480"/>
  <c r="J480"/>
  <c r="J480" i="49"/>
  <c r="K480" i="30"/>
  <c r="K480" i="49"/>
  <c r="L480" i="30"/>
  <c r="L480" i="49"/>
  <c r="B481" i="29"/>
  <c r="A481" i="30"/>
  <c r="A481" i="49"/>
  <c r="B481"/>
  <c r="C481"/>
  <c r="D481"/>
  <c r="AO481" i="29"/>
  <c r="E481" i="30"/>
  <c r="E481" i="49"/>
  <c r="AT481" i="29"/>
  <c r="F481" i="30"/>
  <c r="F481" i="49"/>
  <c r="AX481" i="29"/>
  <c r="G481" i="30"/>
  <c r="G481" i="49"/>
  <c r="AY481" i="29"/>
  <c r="H481" i="30"/>
  <c r="H481" i="49"/>
  <c r="I481"/>
  <c r="N481" i="30"/>
  <c r="O481"/>
  <c r="J481"/>
  <c r="J481" i="49"/>
  <c r="K481" i="30"/>
  <c r="K481" i="49"/>
  <c r="L481" i="30"/>
  <c r="L481" i="49"/>
  <c r="B482" i="29"/>
  <c r="A482" i="30"/>
  <c r="A482" i="49"/>
  <c r="B482"/>
  <c r="C482"/>
  <c r="D482"/>
  <c r="AO482" i="29"/>
  <c r="E482" i="30"/>
  <c r="E482" i="49"/>
  <c r="AT482" i="29"/>
  <c r="F482" i="30"/>
  <c r="F482" i="49"/>
  <c r="AX482" i="29"/>
  <c r="G482" i="30"/>
  <c r="G482" i="49"/>
  <c r="AY482" i="29"/>
  <c r="H482" i="30"/>
  <c r="H482" i="49"/>
  <c r="I482"/>
  <c r="N482" i="30"/>
  <c r="O482"/>
  <c r="J482"/>
  <c r="J482" i="49"/>
  <c r="K482" i="30"/>
  <c r="K482" i="49"/>
  <c r="L482" i="30"/>
  <c r="L482" i="49"/>
  <c r="B483" i="29"/>
  <c r="A483" i="30"/>
  <c r="A483" i="49"/>
  <c r="B483"/>
  <c r="C483"/>
  <c r="D483"/>
  <c r="AO483" i="29"/>
  <c r="E483" i="30"/>
  <c r="E483" i="49"/>
  <c r="AT483" i="29"/>
  <c r="F483" i="30"/>
  <c r="F483" i="49"/>
  <c r="AX483" i="29"/>
  <c r="G483" i="30"/>
  <c r="G483" i="49"/>
  <c r="AY483" i="29"/>
  <c r="H483" i="30"/>
  <c r="H483" i="49"/>
  <c r="I483"/>
  <c r="N483" i="30"/>
  <c r="O483"/>
  <c r="J483"/>
  <c r="J483" i="49"/>
  <c r="K483" i="30"/>
  <c r="K483" i="49"/>
  <c r="L483" i="30"/>
  <c r="L483" i="49"/>
  <c r="B484" i="29"/>
  <c r="A484" i="30"/>
  <c r="A484" i="49"/>
  <c r="B484"/>
  <c r="C484"/>
  <c r="D484"/>
  <c r="AO484" i="29"/>
  <c r="E484" i="30"/>
  <c r="E484" i="49"/>
  <c r="AT484" i="29"/>
  <c r="F484" i="30"/>
  <c r="F484" i="49"/>
  <c r="AX484" i="29"/>
  <c r="G484" i="30"/>
  <c r="G484" i="49"/>
  <c r="AY484" i="29"/>
  <c r="H484" i="30"/>
  <c r="H484" i="49"/>
  <c r="I484"/>
  <c r="N484" i="30"/>
  <c r="O484"/>
  <c r="J484"/>
  <c r="J484" i="49"/>
  <c r="K484" i="30"/>
  <c r="K484" i="49"/>
  <c r="L484" i="30"/>
  <c r="L484" i="49"/>
  <c r="B485" i="29"/>
  <c r="A485" i="30"/>
  <c r="A485" i="49"/>
  <c r="B485"/>
  <c r="C485"/>
  <c r="D485"/>
  <c r="AO485" i="29"/>
  <c r="E485" i="30"/>
  <c r="E485" i="49"/>
  <c r="AT485" i="29"/>
  <c r="F485" i="30"/>
  <c r="F485" i="49"/>
  <c r="AX485" i="29"/>
  <c r="G485" i="30"/>
  <c r="G485" i="49"/>
  <c r="AY485" i="29"/>
  <c r="H485" i="30"/>
  <c r="H485" i="49"/>
  <c r="I485"/>
  <c r="N485" i="30"/>
  <c r="O485"/>
  <c r="J485"/>
  <c r="J485" i="49"/>
  <c r="K485" i="30"/>
  <c r="K485" i="49"/>
  <c r="L485" i="30"/>
  <c r="L485" i="49"/>
  <c r="B486" i="29"/>
  <c r="A486" i="30"/>
  <c r="A486" i="49"/>
  <c r="B486"/>
  <c r="C486"/>
  <c r="D486"/>
  <c r="AO486" i="29"/>
  <c r="E486" i="30"/>
  <c r="E486" i="49"/>
  <c r="AT486" i="29"/>
  <c r="F486" i="30"/>
  <c r="F486" i="49"/>
  <c r="AX486" i="29"/>
  <c r="G486" i="30"/>
  <c r="G486" i="49"/>
  <c r="AY486" i="29"/>
  <c r="H486" i="30"/>
  <c r="H486" i="49"/>
  <c r="I486"/>
  <c r="N486" i="30"/>
  <c r="O486"/>
  <c r="J486"/>
  <c r="J486" i="49"/>
  <c r="K486" i="30"/>
  <c r="K486" i="49"/>
  <c r="L486" i="30"/>
  <c r="L486" i="49"/>
  <c r="B487" i="29"/>
  <c r="A487" i="30"/>
  <c r="A487" i="49"/>
  <c r="B487"/>
  <c r="C487"/>
  <c r="D487"/>
  <c r="AO487" i="29"/>
  <c r="E487" i="30"/>
  <c r="E487" i="49"/>
  <c r="AT487" i="29"/>
  <c r="F487" i="30"/>
  <c r="F487" i="49"/>
  <c r="AX487" i="29"/>
  <c r="G487" i="30"/>
  <c r="G487" i="49"/>
  <c r="AY487" i="29"/>
  <c r="H487" i="30"/>
  <c r="H487" i="49"/>
  <c r="I487"/>
  <c r="N487" i="30"/>
  <c r="O487"/>
  <c r="J487"/>
  <c r="J487" i="49"/>
  <c r="K487" i="30"/>
  <c r="K487" i="49"/>
  <c r="L487" i="30"/>
  <c r="L487" i="49"/>
  <c r="B488" i="29"/>
  <c r="A488" i="30"/>
  <c r="A488" i="49"/>
  <c r="B488"/>
  <c r="C488"/>
  <c r="D488"/>
  <c r="AO488" i="29"/>
  <c r="E488" i="30"/>
  <c r="E488" i="49"/>
  <c r="AT488" i="29"/>
  <c r="F488" i="30"/>
  <c r="F488" i="49"/>
  <c r="AX488" i="29"/>
  <c r="G488" i="30"/>
  <c r="G488" i="49"/>
  <c r="AY488" i="29"/>
  <c r="H488" i="30"/>
  <c r="H488" i="49"/>
  <c r="I488"/>
  <c r="N488" i="30"/>
  <c r="O488"/>
  <c r="J488"/>
  <c r="J488" i="49"/>
  <c r="K488" i="30"/>
  <c r="K488" i="49"/>
  <c r="L488" i="30"/>
  <c r="L488" i="49"/>
  <c r="B489" i="29"/>
  <c r="A489" i="30"/>
  <c r="A489" i="49"/>
  <c r="B489"/>
  <c r="C489"/>
  <c r="D489"/>
  <c r="AO489" i="29"/>
  <c r="E489" i="30"/>
  <c r="E489" i="49"/>
  <c r="AT489" i="29"/>
  <c r="F489" i="30"/>
  <c r="F489" i="49"/>
  <c r="AX489" i="29"/>
  <c r="G489" i="30"/>
  <c r="G489" i="49"/>
  <c r="AY489" i="29"/>
  <c r="H489" i="30"/>
  <c r="H489" i="49"/>
  <c r="I489"/>
  <c r="N489" i="30"/>
  <c r="O489"/>
  <c r="J489"/>
  <c r="J489" i="49"/>
  <c r="K489" i="30"/>
  <c r="K489" i="49"/>
  <c r="L489" i="30"/>
  <c r="L489" i="49"/>
  <c r="B490" i="29"/>
  <c r="A490" i="30"/>
  <c r="A490" i="49"/>
  <c r="B490"/>
  <c r="C490"/>
  <c r="D490"/>
  <c r="AO490" i="29"/>
  <c r="E490" i="30"/>
  <c r="E490" i="49"/>
  <c r="AT490" i="29"/>
  <c r="F490" i="30"/>
  <c r="F490" i="49"/>
  <c r="AX490" i="29"/>
  <c r="G490" i="30"/>
  <c r="G490" i="49"/>
  <c r="AY490" i="29"/>
  <c r="H490" i="30"/>
  <c r="H490" i="49"/>
  <c r="I490"/>
  <c r="N490" i="30"/>
  <c r="O490"/>
  <c r="J490"/>
  <c r="J490" i="49"/>
  <c r="K490" i="30"/>
  <c r="K490" i="49"/>
  <c r="L490" i="30"/>
  <c r="L490" i="49"/>
  <c r="B491" i="29"/>
  <c r="A491" i="30"/>
  <c r="A491" i="49"/>
  <c r="B491"/>
  <c r="C491"/>
  <c r="D491"/>
  <c r="AO491" i="29"/>
  <c r="E491" i="30"/>
  <c r="E491" i="49"/>
  <c r="AT491" i="29"/>
  <c r="F491" i="30"/>
  <c r="F491" i="49"/>
  <c r="AX491" i="29"/>
  <c r="G491" i="30"/>
  <c r="G491" i="49"/>
  <c r="AY491" i="29"/>
  <c r="H491" i="30"/>
  <c r="H491" i="49"/>
  <c r="I491"/>
  <c r="N491" i="30"/>
  <c r="O491"/>
  <c r="J491"/>
  <c r="J491" i="49"/>
  <c r="K491" i="30"/>
  <c r="K491" i="49"/>
  <c r="L491" i="30"/>
  <c r="L491" i="49"/>
  <c r="B492" i="29"/>
  <c r="A492" i="30"/>
  <c r="A492" i="49"/>
  <c r="B492"/>
  <c r="C492"/>
  <c r="D492"/>
  <c r="AO492" i="29"/>
  <c r="E492" i="30"/>
  <c r="E492" i="49"/>
  <c r="AT492" i="29"/>
  <c r="F492" i="30"/>
  <c r="F492" i="49"/>
  <c r="AX492" i="29"/>
  <c r="G492" i="30"/>
  <c r="G492" i="49"/>
  <c r="AY492" i="29"/>
  <c r="H492" i="30"/>
  <c r="H492" i="49"/>
  <c r="I492"/>
  <c r="N492" i="30"/>
  <c r="O492"/>
  <c r="J492"/>
  <c r="J492" i="49"/>
  <c r="K492" i="30"/>
  <c r="K492" i="49"/>
  <c r="L492" i="30"/>
  <c r="L492" i="49"/>
  <c r="B493" i="29"/>
  <c r="A493" i="30"/>
  <c r="A493" i="49"/>
  <c r="B493"/>
  <c r="C493"/>
  <c r="D493"/>
  <c r="AO493" i="29"/>
  <c r="E493" i="30"/>
  <c r="E493" i="49"/>
  <c r="AT493" i="29"/>
  <c r="F493" i="30"/>
  <c r="F493" i="49"/>
  <c r="AX493" i="29"/>
  <c r="G493" i="30"/>
  <c r="G493" i="49"/>
  <c r="AY493" i="29"/>
  <c r="H493" i="30"/>
  <c r="H493" i="49"/>
  <c r="I493"/>
  <c r="N493" i="30"/>
  <c r="O493"/>
  <c r="J493"/>
  <c r="J493" i="49"/>
  <c r="K493" i="30"/>
  <c r="K493" i="49"/>
  <c r="L493" i="30"/>
  <c r="L493" i="49"/>
  <c r="B494" i="29"/>
  <c r="A494" i="30"/>
  <c r="A494" i="49"/>
  <c r="B494"/>
  <c r="C494"/>
  <c r="D494"/>
  <c r="AO494" i="29"/>
  <c r="E494" i="30"/>
  <c r="E494" i="49"/>
  <c r="AT494" i="29"/>
  <c r="F494" i="30"/>
  <c r="F494" i="49"/>
  <c r="AX494" i="29"/>
  <c r="G494" i="30"/>
  <c r="G494" i="49"/>
  <c r="AY494" i="29"/>
  <c r="H494" i="30"/>
  <c r="H494" i="49"/>
  <c r="I494"/>
  <c r="N494" i="30"/>
  <c r="O494"/>
  <c r="J494"/>
  <c r="J494" i="49"/>
  <c r="K494" i="30"/>
  <c r="K494" i="49"/>
  <c r="L494" i="30"/>
  <c r="L494" i="49"/>
  <c r="B495" i="29"/>
  <c r="A495" i="30"/>
  <c r="A495" i="49"/>
  <c r="B495"/>
  <c r="C495"/>
  <c r="D495"/>
  <c r="AO495" i="29"/>
  <c r="E495" i="30"/>
  <c r="E495" i="49"/>
  <c r="AT495" i="29"/>
  <c r="F495" i="30"/>
  <c r="F495" i="49"/>
  <c r="AX495" i="29"/>
  <c r="G495" i="30"/>
  <c r="G495" i="49"/>
  <c r="AY495" i="29"/>
  <c r="H495" i="30"/>
  <c r="H495" i="49"/>
  <c r="I495"/>
  <c r="N495" i="30"/>
  <c r="O495"/>
  <c r="J495"/>
  <c r="J495" i="49"/>
  <c r="K495" i="30"/>
  <c r="K495" i="49"/>
  <c r="L495" i="30"/>
  <c r="L495" i="49"/>
  <c r="B496" i="29"/>
  <c r="A496" i="30"/>
  <c r="A496" i="49"/>
  <c r="B496"/>
  <c r="C496"/>
  <c r="D496"/>
  <c r="AO496" i="29"/>
  <c r="E496" i="30"/>
  <c r="E496" i="49"/>
  <c r="AT496" i="29"/>
  <c r="F496" i="30"/>
  <c r="F496" i="49"/>
  <c r="AX496" i="29"/>
  <c r="G496" i="30"/>
  <c r="G496" i="49"/>
  <c r="AY496" i="29"/>
  <c r="H496" i="30"/>
  <c r="H496" i="49"/>
  <c r="I496"/>
  <c r="N496" i="30"/>
  <c r="O496"/>
  <c r="J496"/>
  <c r="J496" i="49"/>
  <c r="K496" i="30"/>
  <c r="K496" i="49"/>
  <c r="L496" i="30"/>
  <c r="L496" i="49"/>
  <c r="B497" i="29"/>
  <c r="A497" i="30"/>
  <c r="A497" i="49"/>
  <c r="B497"/>
  <c r="C497"/>
  <c r="D497"/>
  <c r="AO497" i="29"/>
  <c r="E497" i="30"/>
  <c r="E497" i="49"/>
  <c r="AT497" i="29"/>
  <c r="F497" i="30"/>
  <c r="F497" i="49"/>
  <c r="AX497" i="29"/>
  <c r="G497" i="30"/>
  <c r="G497" i="49"/>
  <c r="AY497" i="29"/>
  <c r="H497" i="30"/>
  <c r="H497" i="49"/>
  <c r="I497"/>
  <c r="N497" i="30"/>
  <c r="O497"/>
  <c r="J497"/>
  <c r="J497" i="49"/>
  <c r="K497" i="30"/>
  <c r="K497" i="49"/>
  <c r="L497" i="30"/>
  <c r="L497" i="49"/>
  <c r="B498" i="29"/>
  <c r="A498" i="30"/>
  <c r="A498" i="49"/>
  <c r="B498"/>
  <c r="C498"/>
  <c r="D498"/>
  <c r="AO498" i="29"/>
  <c r="E498" i="30"/>
  <c r="E498" i="49"/>
  <c r="AT498" i="29"/>
  <c r="F498" i="30"/>
  <c r="F498" i="49"/>
  <c r="AX498" i="29"/>
  <c r="G498" i="30"/>
  <c r="G498" i="49"/>
  <c r="AY498" i="29"/>
  <c r="H498" i="30"/>
  <c r="H498" i="49"/>
  <c r="I498"/>
  <c r="N498" i="30"/>
  <c r="O498"/>
  <c r="J498"/>
  <c r="J498" i="49"/>
  <c r="K498" i="30"/>
  <c r="K498" i="49"/>
  <c r="L498" i="30"/>
  <c r="L498" i="49"/>
  <c r="B499" i="29"/>
  <c r="A499" i="30"/>
  <c r="A499" i="49"/>
  <c r="B499"/>
  <c r="C499"/>
  <c r="D499"/>
  <c r="AO499" i="29"/>
  <c r="E499" i="30"/>
  <c r="E499" i="49"/>
  <c r="AT499" i="29"/>
  <c r="F499" i="30"/>
  <c r="F499" i="49"/>
  <c r="AX499" i="29"/>
  <c r="G499" i="30"/>
  <c r="G499" i="49"/>
  <c r="AY499" i="29"/>
  <c r="H499" i="30"/>
  <c r="H499" i="49"/>
  <c r="I499"/>
  <c r="N499" i="30"/>
  <c r="O499"/>
  <c r="J499"/>
  <c r="J499" i="49"/>
  <c r="K499" i="30"/>
  <c r="K499" i="49"/>
  <c r="L499" i="30"/>
  <c r="L499" i="49"/>
  <c r="B500" i="29"/>
  <c r="A500" i="30"/>
  <c r="A500" i="49"/>
  <c r="B500"/>
  <c r="C500"/>
  <c r="D500"/>
  <c r="AO500" i="29"/>
  <c r="E500" i="30"/>
  <c r="E500" i="49"/>
  <c r="AT500" i="29"/>
  <c r="F500" i="30"/>
  <c r="F500" i="49"/>
  <c r="AX500" i="29"/>
  <c r="G500" i="30"/>
  <c r="G500" i="49"/>
  <c r="AY500" i="29"/>
  <c r="H500" i="30"/>
  <c r="H500" i="49"/>
  <c r="I500"/>
  <c r="N500" i="30"/>
  <c r="O500"/>
  <c r="J500"/>
  <c r="J500" i="49"/>
  <c r="K500" i="30"/>
  <c r="K500" i="49"/>
  <c r="L500" i="30"/>
  <c r="L500" i="49"/>
  <c r="B501" i="29"/>
  <c r="A501" i="30"/>
  <c r="A501" i="49"/>
  <c r="B501"/>
  <c r="C501"/>
  <c r="D501"/>
  <c r="AO501" i="29"/>
  <c r="E501" i="30"/>
  <c r="E501" i="49"/>
  <c r="AT501" i="29"/>
  <c r="F501" i="30"/>
  <c r="F501" i="49"/>
  <c r="AX501" i="29"/>
  <c r="G501" i="30"/>
  <c r="G501" i="49"/>
  <c r="AY501" i="29"/>
  <c r="H501" i="30"/>
  <c r="H501" i="49"/>
  <c r="I501"/>
  <c r="N501" i="30"/>
  <c r="O501"/>
  <c r="J501"/>
  <c r="J501" i="49"/>
  <c r="K501" i="30"/>
  <c r="K501" i="49"/>
  <c r="L501" i="30"/>
  <c r="L501" i="49"/>
  <c r="B502" i="29"/>
  <c r="A502" i="30"/>
  <c r="A502" i="49"/>
  <c r="B502"/>
  <c r="C502"/>
  <c r="D502"/>
  <c r="AO502" i="29"/>
  <c r="E502" i="30"/>
  <c r="E502" i="49"/>
  <c r="AT502" i="29"/>
  <c r="F502" i="30"/>
  <c r="F502" i="49"/>
  <c r="AX502" i="29"/>
  <c r="G502" i="30"/>
  <c r="G502" i="49"/>
  <c r="AY502" i="29"/>
  <c r="H502" i="30"/>
  <c r="H502" i="49"/>
  <c r="I502"/>
  <c r="N502" i="30"/>
  <c r="O502"/>
  <c r="J502"/>
  <c r="J502" i="49"/>
  <c r="K502" i="30"/>
  <c r="K502" i="49"/>
  <c r="L502" i="30"/>
  <c r="L502" i="49"/>
  <c r="B503" i="29"/>
  <c r="A503" i="30"/>
  <c r="A503" i="49"/>
  <c r="B503"/>
  <c r="C503"/>
  <c r="D503"/>
  <c r="AO503" i="29"/>
  <c r="E503" i="30"/>
  <c r="E503" i="49"/>
  <c r="AT503" i="29"/>
  <c r="F503" i="30"/>
  <c r="F503" i="49"/>
  <c r="AX503" i="29"/>
  <c r="G503" i="30"/>
  <c r="G503" i="49"/>
  <c r="AY503" i="29"/>
  <c r="H503" i="30"/>
  <c r="H503" i="49"/>
  <c r="I503"/>
  <c r="N503" i="30"/>
  <c r="O503"/>
  <c r="J503"/>
  <c r="J503" i="49"/>
  <c r="K503" i="30"/>
  <c r="K503" i="49"/>
  <c r="L503" i="30"/>
  <c r="L503" i="49"/>
  <c r="B504" i="29"/>
  <c r="A504" i="30"/>
  <c r="A504" i="49"/>
  <c r="B504"/>
  <c r="C504"/>
  <c r="D504"/>
  <c r="AO504" i="29"/>
  <c r="E504" i="30"/>
  <c r="E504" i="49"/>
  <c r="AT504" i="29"/>
  <c r="F504" i="30"/>
  <c r="F504" i="49"/>
  <c r="AX504" i="29"/>
  <c r="G504" i="30"/>
  <c r="G504" i="49"/>
  <c r="AY504" i="29"/>
  <c r="H504" i="30"/>
  <c r="H504" i="49"/>
  <c r="I504"/>
  <c r="N504" i="30"/>
  <c r="O504"/>
  <c r="J504"/>
  <c r="J504" i="49"/>
  <c r="K504" i="30"/>
  <c r="K504" i="49"/>
  <c r="L504" i="30"/>
  <c r="L504" i="49"/>
  <c r="B505" i="29"/>
  <c r="A505" i="30"/>
  <c r="A505" i="49"/>
  <c r="B505"/>
  <c r="C505"/>
  <c r="D505"/>
  <c r="AO505" i="29"/>
  <c r="E505" i="30"/>
  <c r="E505" i="49"/>
  <c r="AT505" i="29"/>
  <c r="F505" i="30"/>
  <c r="F505" i="49"/>
  <c r="AX505" i="29"/>
  <c r="G505" i="30"/>
  <c r="G505" i="49"/>
  <c r="AY505" i="29"/>
  <c r="H505" i="30"/>
  <c r="H505" i="49"/>
  <c r="I505"/>
  <c r="N505" i="30"/>
  <c r="O505"/>
  <c r="J505"/>
  <c r="J505" i="49"/>
  <c r="K505" i="30"/>
  <c r="K505" i="49"/>
  <c r="L505" i="30"/>
  <c r="L505" i="49"/>
  <c r="B506" i="29"/>
  <c r="A506" i="30"/>
  <c r="A506" i="49"/>
  <c r="B506"/>
  <c r="C506"/>
  <c r="D506"/>
  <c r="AO506" i="29"/>
  <c r="E506" i="30"/>
  <c r="E506" i="49"/>
  <c r="AT506" i="29"/>
  <c r="F506" i="30"/>
  <c r="F506" i="49"/>
  <c r="AX506" i="29"/>
  <c r="G506" i="30"/>
  <c r="G506" i="49"/>
  <c r="AY506" i="29"/>
  <c r="H506" i="30"/>
  <c r="H506" i="49"/>
  <c r="I506"/>
  <c r="N506" i="30"/>
  <c r="O506"/>
  <c r="J506"/>
  <c r="J506" i="49"/>
  <c r="K506" i="30"/>
  <c r="K506" i="49"/>
  <c r="L506" i="30"/>
  <c r="L506" i="49"/>
  <c r="B507" i="29"/>
  <c r="A507" i="30"/>
  <c r="A507" i="49"/>
  <c r="B507"/>
  <c r="C507"/>
  <c r="D507"/>
  <c r="AO507" i="29"/>
  <c r="E507" i="30"/>
  <c r="E507" i="49"/>
  <c r="AT507" i="29"/>
  <c r="F507" i="30"/>
  <c r="F507" i="49"/>
  <c r="AX507" i="29"/>
  <c r="G507" i="30"/>
  <c r="G507" i="49"/>
  <c r="AY507" i="29"/>
  <c r="H507" i="30"/>
  <c r="H507" i="49"/>
  <c r="I507"/>
  <c r="N507" i="30"/>
  <c r="O507"/>
  <c r="J507"/>
  <c r="J507" i="49"/>
  <c r="K507" i="30"/>
  <c r="K507" i="49"/>
  <c r="L507" i="30"/>
  <c r="L507" i="49"/>
  <c r="B508" i="29"/>
  <c r="A508" i="30"/>
  <c r="A508" i="49"/>
  <c r="B508"/>
  <c r="C508"/>
  <c r="D508"/>
  <c r="AO508" i="29"/>
  <c r="E508" i="30"/>
  <c r="E508" i="49"/>
  <c r="AT508" i="29"/>
  <c r="F508" i="30"/>
  <c r="F508" i="49"/>
  <c r="AX508" i="29"/>
  <c r="G508" i="30"/>
  <c r="G508" i="49"/>
  <c r="AY508" i="29"/>
  <c r="H508" i="30"/>
  <c r="H508" i="49"/>
  <c r="I508"/>
  <c r="N508" i="30"/>
  <c r="O508"/>
  <c r="J508"/>
  <c r="J508" i="49"/>
  <c r="K508" i="30"/>
  <c r="K508" i="49"/>
  <c r="L508" i="30"/>
  <c r="L508" i="49"/>
  <c r="B509" i="29"/>
  <c r="A509" i="30"/>
  <c r="A509" i="49"/>
  <c r="B509"/>
  <c r="C509"/>
  <c r="D509"/>
  <c r="AO509" i="29"/>
  <c r="E509" i="30"/>
  <c r="E509" i="49"/>
  <c r="AT509" i="29"/>
  <c r="F509" i="30"/>
  <c r="F509" i="49"/>
  <c r="AX509" i="29"/>
  <c r="G509" i="30"/>
  <c r="G509" i="49"/>
  <c r="AY509" i="29"/>
  <c r="H509" i="30"/>
  <c r="H509" i="49"/>
  <c r="I509"/>
  <c r="N509" i="30"/>
  <c r="O509"/>
  <c r="J509"/>
  <c r="J509" i="49"/>
  <c r="K509" i="30"/>
  <c r="K509" i="49"/>
  <c r="L509" i="30"/>
  <c r="L509" i="49"/>
  <c r="B510" i="29"/>
  <c r="A510" i="30"/>
  <c r="A510" i="49"/>
  <c r="B510"/>
  <c r="C510"/>
  <c r="D510"/>
  <c r="AO510" i="29"/>
  <c r="E510" i="30"/>
  <c r="E510" i="49"/>
  <c r="AT510" i="29"/>
  <c r="F510" i="30"/>
  <c r="F510" i="49"/>
  <c r="AX510" i="29"/>
  <c r="G510" i="30"/>
  <c r="G510" i="49"/>
  <c r="AY510" i="29"/>
  <c r="H510" i="30"/>
  <c r="H510" i="49"/>
  <c r="I510"/>
  <c r="N510" i="30"/>
  <c r="O510"/>
  <c r="J510"/>
  <c r="J510" i="49"/>
  <c r="K510" i="30"/>
  <c r="K510" i="49"/>
  <c r="L510" i="30"/>
  <c r="L510" i="49"/>
  <c r="B511" i="29"/>
  <c r="A511" i="30"/>
  <c r="A511" i="49"/>
  <c r="B511"/>
  <c r="C511"/>
  <c r="D511"/>
  <c r="AO511" i="29"/>
  <c r="E511" i="30"/>
  <c r="E511" i="49"/>
  <c r="AT511" i="29"/>
  <c r="F511" i="30"/>
  <c r="F511" i="49"/>
  <c r="AX511" i="29"/>
  <c r="G511" i="30"/>
  <c r="G511" i="49"/>
  <c r="AY511" i="29"/>
  <c r="H511" i="30"/>
  <c r="H511" i="49"/>
  <c r="I511"/>
  <c r="N511" i="30"/>
  <c r="O511"/>
  <c r="J511"/>
  <c r="J511" i="49"/>
  <c r="K511" i="30"/>
  <c r="K511" i="49"/>
  <c r="L511" i="30"/>
  <c r="L511" i="49"/>
  <c r="B512" i="29"/>
  <c r="A512" i="30"/>
  <c r="A512" i="49"/>
  <c r="B512"/>
  <c r="C512"/>
  <c r="D512"/>
  <c r="AO512" i="29"/>
  <c r="E512" i="30"/>
  <c r="E512" i="49"/>
  <c r="AT512" i="29"/>
  <c r="F512" i="30"/>
  <c r="F512" i="49"/>
  <c r="AX512" i="29"/>
  <c r="G512" i="30"/>
  <c r="G512" i="49"/>
  <c r="AY512" i="29"/>
  <c r="H512" i="30"/>
  <c r="H512" i="49"/>
  <c r="I512"/>
  <c r="N512" i="30"/>
  <c r="O512"/>
  <c r="J512"/>
  <c r="J512" i="49"/>
  <c r="K512" i="30"/>
  <c r="K512" i="49"/>
  <c r="L512" i="30"/>
  <c r="L512" i="49"/>
  <c r="B513" i="29"/>
  <c r="A513" i="30"/>
  <c r="A513" i="49"/>
  <c r="B513"/>
  <c r="C513"/>
  <c r="D513"/>
  <c r="AO513" i="29"/>
  <c r="E513" i="30"/>
  <c r="E513" i="49"/>
  <c r="AT513" i="29"/>
  <c r="F513" i="30"/>
  <c r="F513" i="49"/>
  <c r="AX513" i="29"/>
  <c r="G513" i="30"/>
  <c r="G513" i="49"/>
  <c r="AY513" i="29"/>
  <c r="H513" i="30"/>
  <c r="H513" i="49"/>
  <c r="I513"/>
  <c r="N513" i="30"/>
  <c r="O513"/>
  <c r="J513"/>
  <c r="J513" i="49"/>
  <c r="K513" i="30"/>
  <c r="K513" i="49"/>
  <c r="L513" i="30"/>
  <c r="L513" i="49"/>
  <c r="B514" i="29"/>
  <c r="A514" i="30"/>
  <c r="A514" i="49"/>
  <c r="B514"/>
  <c r="C514"/>
  <c r="D514"/>
  <c r="AO514" i="29"/>
  <c r="E514" i="30"/>
  <c r="E514" i="49"/>
  <c r="AT514" i="29"/>
  <c r="F514" i="30"/>
  <c r="F514" i="49"/>
  <c r="AX514" i="29"/>
  <c r="G514" i="30"/>
  <c r="G514" i="49"/>
  <c r="AY514" i="29"/>
  <c r="H514" i="30"/>
  <c r="H514" i="49"/>
  <c r="I514"/>
  <c r="N514" i="30"/>
  <c r="O514"/>
  <c r="J514"/>
  <c r="J514" i="49"/>
  <c r="K514" i="30"/>
  <c r="K514" i="49"/>
  <c r="L514" i="30"/>
  <c r="L514" i="49"/>
  <c r="B515" i="29"/>
  <c r="A515" i="30"/>
  <c r="A515" i="49"/>
  <c r="B515"/>
  <c r="C515"/>
  <c r="D515"/>
  <c r="AO515" i="29"/>
  <c r="E515" i="30"/>
  <c r="E515" i="49"/>
  <c r="AT515" i="29"/>
  <c r="F515" i="30"/>
  <c r="F515" i="49"/>
  <c r="AX515" i="29"/>
  <c r="G515" i="30"/>
  <c r="G515" i="49"/>
  <c r="AY515" i="29"/>
  <c r="H515" i="30"/>
  <c r="H515" i="49"/>
  <c r="I515"/>
  <c r="N515" i="30"/>
  <c r="O515"/>
  <c r="J515"/>
  <c r="J515" i="49"/>
  <c r="K515" i="30"/>
  <c r="K515" i="49"/>
  <c r="L515" i="30"/>
  <c r="L515" i="49"/>
  <c r="B516" i="29"/>
  <c r="A516" i="30"/>
  <c r="A516" i="49"/>
  <c r="B516"/>
  <c r="C516"/>
  <c r="D516"/>
  <c r="AO516" i="29"/>
  <c r="E516" i="30"/>
  <c r="E516" i="49"/>
  <c r="AT516" i="29"/>
  <c r="F516" i="30"/>
  <c r="F516" i="49"/>
  <c r="AX516" i="29"/>
  <c r="G516" i="30"/>
  <c r="G516" i="49"/>
  <c r="AY516" i="29"/>
  <c r="H516" i="30"/>
  <c r="H516" i="49"/>
  <c r="I516"/>
  <c r="N516" i="30"/>
  <c r="O516"/>
  <c r="J516"/>
  <c r="J516" i="49"/>
  <c r="K516" i="30"/>
  <c r="K516" i="49"/>
  <c r="L516" i="30"/>
  <c r="L516" i="49"/>
  <c r="B517" i="29"/>
  <c r="A517" i="30"/>
  <c r="A517" i="49"/>
  <c r="B517"/>
  <c r="C517"/>
  <c r="D517"/>
  <c r="AO517" i="29"/>
  <c r="E517" i="30"/>
  <c r="E517" i="49"/>
  <c r="AT517" i="29"/>
  <c r="F517" i="30"/>
  <c r="F517" i="49"/>
  <c r="AX517" i="29"/>
  <c r="G517" i="30"/>
  <c r="G517" i="49"/>
  <c r="AY517" i="29"/>
  <c r="H517" i="30"/>
  <c r="H517" i="49"/>
  <c r="I517"/>
  <c r="N517" i="30"/>
  <c r="O517"/>
  <c r="J517"/>
  <c r="J517" i="49"/>
  <c r="K517" i="30"/>
  <c r="K517" i="49"/>
  <c r="L517" i="30"/>
  <c r="L517" i="49"/>
  <c r="B518" i="29"/>
  <c r="A518" i="30"/>
  <c r="A518" i="49"/>
  <c r="B518"/>
  <c r="C518"/>
  <c r="D518"/>
  <c r="AO518" i="29"/>
  <c r="E518" i="30"/>
  <c r="E518" i="49"/>
  <c r="AT518" i="29"/>
  <c r="F518" i="30"/>
  <c r="F518" i="49"/>
  <c r="AX518" i="29"/>
  <c r="G518" i="30"/>
  <c r="G518" i="49"/>
  <c r="AY518" i="29"/>
  <c r="H518" i="30"/>
  <c r="H518" i="49"/>
  <c r="I518"/>
  <c r="N518" i="30"/>
  <c r="O518"/>
  <c r="J518"/>
  <c r="J518" i="49"/>
  <c r="K518" i="30"/>
  <c r="K518" i="49"/>
  <c r="L518" i="30"/>
  <c r="L518" i="49"/>
  <c r="B519" i="29"/>
  <c r="A519" i="30"/>
  <c r="A519" i="49"/>
  <c r="B519"/>
  <c r="C519"/>
  <c r="D519"/>
  <c r="AO519" i="29"/>
  <c r="E519" i="30"/>
  <c r="E519" i="49"/>
  <c r="AT519" i="29"/>
  <c r="F519" i="30"/>
  <c r="F519" i="49"/>
  <c r="AX519" i="29"/>
  <c r="G519" i="30"/>
  <c r="G519" i="49"/>
  <c r="AY519" i="29"/>
  <c r="H519" i="30"/>
  <c r="H519" i="49"/>
  <c r="I519"/>
  <c r="N519" i="30"/>
  <c r="O519"/>
  <c r="J519"/>
  <c r="J519" i="49"/>
  <c r="K519" i="30"/>
  <c r="K519" i="49"/>
  <c r="L519" i="30"/>
  <c r="L519" i="49"/>
  <c r="B520" i="29"/>
  <c r="A520" i="30"/>
  <c r="A520" i="49"/>
  <c r="B520"/>
  <c r="C520"/>
  <c r="D520"/>
  <c r="AO520" i="29"/>
  <c r="E520" i="30"/>
  <c r="E520" i="49"/>
  <c r="AT520" i="29"/>
  <c r="F520" i="30"/>
  <c r="F520" i="49"/>
  <c r="AX520" i="29"/>
  <c r="G520" i="30"/>
  <c r="G520" i="49"/>
  <c r="AY520" i="29"/>
  <c r="H520" i="30"/>
  <c r="H520" i="49"/>
  <c r="I520"/>
  <c r="N520" i="30"/>
  <c r="O520"/>
  <c r="J520"/>
  <c r="J520" i="49"/>
  <c r="K520" i="30"/>
  <c r="K520" i="49"/>
  <c r="L520" i="30"/>
  <c r="L520" i="49"/>
  <c r="B521" i="29"/>
  <c r="A521" i="30"/>
  <c r="A521" i="49"/>
  <c r="B521"/>
  <c r="C521"/>
  <c r="D521"/>
  <c r="AO521" i="29"/>
  <c r="E521" i="30"/>
  <c r="E521" i="49"/>
  <c r="AT521" i="29"/>
  <c r="F521" i="30"/>
  <c r="F521" i="49"/>
  <c r="AX521" i="29"/>
  <c r="G521" i="30"/>
  <c r="G521" i="49"/>
  <c r="AY521" i="29"/>
  <c r="H521" i="30"/>
  <c r="H521" i="49"/>
  <c r="I521"/>
  <c r="N521" i="30"/>
  <c r="O521"/>
  <c r="J521"/>
  <c r="J521" i="49"/>
  <c r="K521" i="30"/>
  <c r="K521" i="49"/>
  <c r="L521" i="30"/>
  <c r="L521" i="49"/>
  <c r="B522" i="29"/>
  <c r="A522" i="30"/>
  <c r="A522" i="49"/>
  <c r="B522"/>
  <c r="C522"/>
  <c r="D522"/>
  <c r="AO522" i="29"/>
  <c r="E522" i="30"/>
  <c r="E522" i="49"/>
  <c r="AT522" i="29"/>
  <c r="F522" i="30"/>
  <c r="F522" i="49"/>
  <c r="AX522" i="29"/>
  <c r="G522" i="30"/>
  <c r="G522" i="49"/>
  <c r="AY522" i="29"/>
  <c r="H522" i="30"/>
  <c r="H522" i="49"/>
  <c r="I522"/>
  <c r="N522" i="30"/>
  <c r="O522"/>
  <c r="J522"/>
  <c r="J522" i="49"/>
  <c r="K522" i="30"/>
  <c r="K522" i="49"/>
  <c r="L522" i="30"/>
  <c r="L522" i="49"/>
  <c r="B523" i="29"/>
  <c r="A523" i="30"/>
  <c r="A523" i="49"/>
  <c r="B523"/>
  <c r="C523"/>
  <c r="D523"/>
  <c r="AO523" i="29"/>
  <c r="E523" i="30"/>
  <c r="E523" i="49"/>
  <c r="AT523" i="29"/>
  <c r="F523" i="30"/>
  <c r="F523" i="49"/>
  <c r="AX523" i="29"/>
  <c r="G523" i="30"/>
  <c r="G523" i="49"/>
  <c r="AY523" i="29"/>
  <c r="H523" i="30"/>
  <c r="H523" i="49"/>
  <c r="I523"/>
  <c r="N523" i="30"/>
  <c r="O523"/>
  <c r="J523"/>
  <c r="J523" i="49"/>
  <c r="K523" i="30"/>
  <c r="K523" i="49"/>
  <c r="L523" i="30"/>
  <c r="L523" i="49"/>
  <c r="B524" i="29"/>
  <c r="A524" i="30"/>
  <c r="A524" i="49"/>
  <c r="B524"/>
  <c r="C524"/>
  <c r="D524"/>
  <c r="AO524" i="29"/>
  <c r="E524" i="30"/>
  <c r="E524" i="49"/>
  <c r="AT524" i="29"/>
  <c r="F524" i="30"/>
  <c r="F524" i="49"/>
  <c r="AX524" i="29"/>
  <c r="G524" i="30"/>
  <c r="G524" i="49"/>
  <c r="AY524" i="29"/>
  <c r="H524" i="30"/>
  <c r="H524" i="49"/>
  <c r="I524"/>
  <c r="N524" i="30"/>
  <c r="O524"/>
  <c r="J524"/>
  <c r="J524" i="49"/>
  <c r="K524" i="30"/>
  <c r="K524" i="49"/>
  <c r="L524" i="30"/>
  <c r="L524" i="49"/>
  <c r="B525" i="29"/>
  <c r="A525" i="30"/>
  <c r="A525" i="49"/>
  <c r="B525"/>
  <c r="C525"/>
  <c r="D525"/>
  <c r="AO525" i="29"/>
  <c r="E525" i="30"/>
  <c r="E525" i="49"/>
  <c r="AT525" i="29"/>
  <c r="F525" i="30"/>
  <c r="F525" i="49"/>
  <c r="AX525" i="29"/>
  <c r="G525" i="30"/>
  <c r="G525" i="49"/>
  <c r="AY525" i="29"/>
  <c r="H525" i="30"/>
  <c r="H525" i="49"/>
  <c r="I525"/>
  <c r="N525" i="30"/>
  <c r="O525"/>
  <c r="J525"/>
  <c r="J525" i="49"/>
  <c r="K525" i="30"/>
  <c r="K525" i="49"/>
  <c r="L525" i="30"/>
  <c r="L525" i="49"/>
  <c r="B526" i="29"/>
  <c r="A526" i="30"/>
  <c r="A526" i="49"/>
  <c r="B526"/>
  <c r="C526"/>
  <c r="D526"/>
  <c r="AO526" i="29"/>
  <c r="E526" i="30"/>
  <c r="E526" i="49"/>
  <c r="AT526" i="29"/>
  <c r="F526" i="30"/>
  <c r="F526" i="49"/>
  <c r="AX526" i="29"/>
  <c r="G526" i="30"/>
  <c r="G526" i="49"/>
  <c r="AY526" i="29"/>
  <c r="H526" i="30"/>
  <c r="H526" i="49"/>
  <c r="I526"/>
  <c r="N526" i="30"/>
  <c r="O526"/>
  <c r="J526"/>
  <c r="J526" i="49"/>
  <c r="K526" i="30"/>
  <c r="K526" i="49"/>
  <c r="L526" i="30"/>
  <c r="L526" i="49"/>
  <c r="B527" i="29"/>
  <c r="A527" i="30"/>
  <c r="A527" i="49"/>
  <c r="B527"/>
  <c r="C527"/>
  <c r="D527"/>
  <c r="AO527" i="29"/>
  <c r="E527" i="30"/>
  <c r="E527" i="49"/>
  <c r="AT527" i="29"/>
  <c r="F527" i="30"/>
  <c r="F527" i="49"/>
  <c r="AX527" i="29"/>
  <c r="G527" i="30"/>
  <c r="G527" i="49"/>
  <c r="AY527" i="29"/>
  <c r="H527" i="30"/>
  <c r="H527" i="49"/>
  <c r="I527"/>
  <c r="N527" i="30"/>
  <c r="O527"/>
  <c r="J527"/>
  <c r="J527" i="49"/>
  <c r="K527" i="30"/>
  <c r="K527" i="49"/>
  <c r="L527" i="30"/>
  <c r="L527" i="49"/>
  <c r="B528" i="29"/>
  <c r="A528" i="30"/>
  <c r="A528" i="49"/>
  <c r="B528"/>
  <c r="C528"/>
  <c r="D528"/>
  <c r="AO528" i="29"/>
  <c r="E528" i="30"/>
  <c r="E528" i="49"/>
  <c r="AT528" i="29"/>
  <c r="F528" i="30"/>
  <c r="F528" i="49"/>
  <c r="AX528" i="29"/>
  <c r="G528" i="30"/>
  <c r="G528" i="49"/>
  <c r="AY528" i="29"/>
  <c r="H528" i="30"/>
  <c r="H528" i="49"/>
  <c r="I528"/>
  <c r="N528" i="30"/>
  <c r="O528"/>
  <c r="J528"/>
  <c r="J528" i="49"/>
  <c r="K528" i="30"/>
  <c r="K528" i="49"/>
  <c r="L528" i="30"/>
  <c r="L528" i="49"/>
  <c r="B529" i="29"/>
  <c r="A529" i="30"/>
  <c r="A529" i="49"/>
  <c r="B529"/>
  <c r="C529"/>
  <c r="D529"/>
  <c r="AO529" i="29"/>
  <c r="E529" i="30"/>
  <c r="E529" i="49"/>
  <c r="AT529" i="29"/>
  <c r="F529" i="30"/>
  <c r="F529" i="49"/>
  <c r="AX529" i="29"/>
  <c r="G529" i="30"/>
  <c r="G529" i="49"/>
  <c r="AY529" i="29"/>
  <c r="H529" i="30"/>
  <c r="H529" i="49"/>
  <c r="I529"/>
  <c r="N529" i="30"/>
  <c r="O529"/>
  <c r="J529"/>
  <c r="J529" i="49"/>
  <c r="K529" i="30"/>
  <c r="K529" i="49"/>
  <c r="L529" i="30"/>
  <c r="L529" i="49"/>
  <c r="B530" i="29"/>
  <c r="A530" i="30"/>
  <c r="A530" i="49"/>
  <c r="B530"/>
  <c r="C530"/>
  <c r="D530"/>
  <c r="AO530" i="29"/>
  <c r="E530" i="30"/>
  <c r="E530" i="49"/>
  <c r="AT530" i="29"/>
  <c r="F530" i="30"/>
  <c r="F530" i="49"/>
  <c r="AX530" i="29"/>
  <c r="G530" i="30"/>
  <c r="G530" i="49"/>
  <c r="AY530" i="29"/>
  <c r="H530" i="30"/>
  <c r="H530" i="49"/>
  <c r="I530"/>
  <c r="N530" i="30"/>
  <c r="O530"/>
  <c r="J530"/>
  <c r="J530" i="49"/>
  <c r="K530" i="30"/>
  <c r="K530" i="49"/>
  <c r="L530" i="30"/>
  <c r="L530" i="49"/>
  <c r="B531" i="29"/>
  <c r="A531" i="30"/>
  <c r="A531" i="49"/>
  <c r="B531"/>
  <c r="C531"/>
  <c r="D531"/>
  <c r="AO531" i="29"/>
  <c r="E531" i="30"/>
  <c r="E531" i="49"/>
  <c r="AT531" i="29"/>
  <c r="F531" i="30"/>
  <c r="F531" i="49"/>
  <c r="AX531" i="29"/>
  <c r="G531" i="30"/>
  <c r="G531" i="49"/>
  <c r="AY531" i="29"/>
  <c r="H531" i="30"/>
  <c r="H531" i="49"/>
  <c r="I531"/>
  <c r="N531" i="30"/>
  <c r="O531"/>
  <c r="J531"/>
  <c r="J531" i="49"/>
  <c r="K531" i="30"/>
  <c r="K531" i="49"/>
  <c r="L531" i="30"/>
  <c r="L531" i="49"/>
  <c r="B532" i="29"/>
  <c r="A532" i="30"/>
  <c r="A532" i="49"/>
  <c r="B532"/>
  <c r="C532"/>
  <c r="D532"/>
  <c r="AO532" i="29"/>
  <c r="E532" i="30"/>
  <c r="E532" i="49"/>
  <c r="AT532" i="29"/>
  <c r="F532" i="30"/>
  <c r="F532" i="49"/>
  <c r="AX532" i="29"/>
  <c r="G532" i="30"/>
  <c r="G532" i="49"/>
  <c r="AY532" i="29"/>
  <c r="H532" i="30"/>
  <c r="H532" i="49"/>
  <c r="I532"/>
  <c r="N532" i="30"/>
  <c r="O532"/>
  <c r="J532"/>
  <c r="J532" i="49"/>
  <c r="K532" i="30"/>
  <c r="K532" i="49"/>
  <c r="L532" i="30"/>
  <c r="L532" i="49"/>
  <c r="B533" i="29"/>
  <c r="A533" i="30"/>
  <c r="A533" i="49"/>
  <c r="B533"/>
  <c r="C533"/>
  <c r="D533"/>
  <c r="AO533" i="29"/>
  <c r="E533" i="30"/>
  <c r="E533" i="49"/>
  <c r="AT533" i="29"/>
  <c r="F533" i="30"/>
  <c r="F533" i="49"/>
  <c r="AX533" i="29"/>
  <c r="G533" i="30"/>
  <c r="G533" i="49"/>
  <c r="AY533" i="29"/>
  <c r="H533" i="30"/>
  <c r="H533" i="49"/>
  <c r="I533"/>
  <c r="N533" i="30"/>
  <c r="O533"/>
  <c r="J533"/>
  <c r="J533" i="49"/>
  <c r="K533" i="30"/>
  <c r="K533" i="49"/>
  <c r="L533" i="30"/>
  <c r="L533" i="49"/>
  <c r="B534" i="29"/>
  <c r="A534" i="30"/>
  <c r="A534" i="49"/>
  <c r="B534"/>
  <c r="C534"/>
  <c r="D534"/>
  <c r="AO534" i="29"/>
  <c r="E534" i="30"/>
  <c r="E534" i="49"/>
  <c r="AT534" i="29"/>
  <c r="F534" i="30"/>
  <c r="F534" i="49"/>
  <c r="AX534" i="29"/>
  <c r="G534" i="30"/>
  <c r="G534" i="49"/>
  <c r="AY534" i="29"/>
  <c r="H534" i="30"/>
  <c r="H534" i="49"/>
  <c r="I534"/>
  <c r="N534" i="30"/>
  <c r="O534"/>
  <c r="J534"/>
  <c r="J534" i="49"/>
  <c r="K534" i="30"/>
  <c r="K534" i="49"/>
  <c r="L534" i="30"/>
  <c r="L534" i="49"/>
  <c r="B535" i="29"/>
  <c r="A535" i="30"/>
  <c r="A535" i="49"/>
  <c r="B535"/>
  <c r="C535"/>
  <c r="D535"/>
  <c r="AO535" i="29"/>
  <c r="E535" i="30"/>
  <c r="E535" i="49"/>
  <c r="AT535" i="29"/>
  <c r="F535" i="30"/>
  <c r="F535" i="49"/>
  <c r="AX535" i="29"/>
  <c r="G535" i="30"/>
  <c r="G535" i="49"/>
  <c r="AY535" i="29"/>
  <c r="H535" i="30"/>
  <c r="H535" i="49"/>
  <c r="I535"/>
  <c r="N535" i="30"/>
  <c r="O535"/>
  <c r="J535"/>
  <c r="J535" i="49"/>
  <c r="K535" i="30"/>
  <c r="K535" i="49"/>
  <c r="L535" i="30"/>
  <c r="L535" i="49"/>
  <c r="B536" i="29"/>
  <c r="A536" i="30"/>
  <c r="A536" i="49"/>
  <c r="B536"/>
  <c r="C536"/>
  <c r="D536"/>
  <c r="AO536" i="29"/>
  <c r="E536" i="30"/>
  <c r="E536" i="49"/>
  <c r="AT536" i="29"/>
  <c r="F536" i="30"/>
  <c r="F536" i="49"/>
  <c r="AX536" i="29"/>
  <c r="G536" i="30"/>
  <c r="G536" i="49"/>
  <c r="AY536" i="29"/>
  <c r="H536" i="30"/>
  <c r="H536" i="49"/>
  <c r="I536"/>
  <c r="N536" i="30"/>
  <c r="O536"/>
  <c r="J536"/>
  <c r="J536" i="49"/>
  <c r="K536" i="30"/>
  <c r="K536" i="49"/>
  <c r="L536" i="30"/>
  <c r="L536" i="49"/>
  <c r="B537" i="29"/>
  <c r="A537" i="30"/>
  <c r="A537" i="49"/>
  <c r="B537"/>
  <c r="C537"/>
  <c r="D537"/>
  <c r="AO537" i="29"/>
  <c r="E537" i="30"/>
  <c r="E537" i="49"/>
  <c r="AT537" i="29"/>
  <c r="F537" i="30"/>
  <c r="F537" i="49"/>
  <c r="AX537" i="29"/>
  <c r="G537" i="30"/>
  <c r="G537" i="49"/>
  <c r="AY537" i="29"/>
  <c r="H537" i="30"/>
  <c r="H537" i="49"/>
  <c r="I537"/>
  <c r="N537" i="30"/>
  <c r="O537"/>
  <c r="J537"/>
  <c r="J537" i="49"/>
  <c r="K537" i="30"/>
  <c r="K537" i="49"/>
  <c r="L537" i="30"/>
  <c r="L537" i="49"/>
  <c r="B538" i="29"/>
  <c r="A538" i="30"/>
  <c r="A538" i="49"/>
  <c r="B538"/>
  <c r="C538"/>
  <c r="D538"/>
  <c r="AO538" i="29"/>
  <c r="E538" i="30"/>
  <c r="E538" i="49"/>
  <c r="AT538" i="29"/>
  <c r="F538" i="30"/>
  <c r="F538" i="49"/>
  <c r="AX538" i="29"/>
  <c r="G538" i="30"/>
  <c r="G538" i="49"/>
  <c r="AY538" i="29"/>
  <c r="H538" i="30"/>
  <c r="H538" i="49"/>
  <c r="I538"/>
  <c r="N538" i="30"/>
  <c r="O538"/>
  <c r="J538"/>
  <c r="J538" i="49"/>
  <c r="K538" i="30"/>
  <c r="K538" i="49"/>
  <c r="L538" i="30"/>
  <c r="L538" i="49"/>
  <c r="B539" i="29"/>
  <c r="A539" i="30"/>
  <c r="A539" i="49"/>
  <c r="B539"/>
  <c r="C539"/>
  <c r="D539"/>
  <c r="AO539" i="29"/>
  <c r="E539" i="30"/>
  <c r="E539" i="49"/>
  <c r="AT539" i="29"/>
  <c r="F539" i="30"/>
  <c r="F539" i="49"/>
  <c r="AX539" i="29"/>
  <c r="G539" i="30"/>
  <c r="G539" i="49"/>
  <c r="AY539" i="29"/>
  <c r="H539" i="30"/>
  <c r="H539" i="49"/>
  <c r="I539"/>
  <c r="N539" i="30"/>
  <c r="O539"/>
  <c r="J539"/>
  <c r="J539" i="49"/>
  <c r="K539" i="30"/>
  <c r="K539" i="49"/>
  <c r="L539" i="30"/>
  <c r="L539" i="49"/>
  <c r="B540" i="29"/>
  <c r="A540" i="30"/>
  <c r="A540" i="49"/>
  <c r="B540"/>
  <c r="C540"/>
  <c r="D540"/>
  <c r="AO540" i="29"/>
  <c r="E540" i="30"/>
  <c r="E540" i="49"/>
  <c r="AT540" i="29"/>
  <c r="F540" i="30"/>
  <c r="F540" i="49"/>
  <c r="AX540" i="29"/>
  <c r="G540" i="30"/>
  <c r="G540" i="49"/>
  <c r="AY540" i="29"/>
  <c r="H540" i="30"/>
  <c r="H540" i="49"/>
  <c r="I540"/>
  <c r="N540" i="30"/>
  <c r="O540"/>
  <c r="J540"/>
  <c r="J540" i="49"/>
  <c r="K540" i="30"/>
  <c r="K540" i="49"/>
  <c r="L540" i="30"/>
  <c r="L540" i="49"/>
  <c r="B541" i="29"/>
  <c r="A541" i="30"/>
  <c r="A541" i="49"/>
  <c r="B541"/>
  <c r="C541"/>
  <c r="D541"/>
  <c r="AO541" i="29"/>
  <c r="E541" i="30"/>
  <c r="E541" i="49"/>
  <c r="AT541" i="29"/>
  <c r="F541" i="30"/>
  <c r="F541" i="49"/>
  <c r="AX541" i="29"/>
  <c r="G541" i="30"/>
  <c r="G541" i="49"/>
  <c r="AY541" i="29"/>
  <c r="H541" i="30"/>
  <c r="H541" i="49"/>
  <c r="I541"/>
  <c r="N541" i="30"/>
  <c r="O541"/>
  <c r="J541"/>
  <c r="J541" i="49"/>
  <c r="K541" i="30"/>
  <c r="K541" i="49"/>
  <c r="L541" i="30"/>
  <c r="L541" i="49"/>
  <c r="B542" i="29"/>
  <c r="A542" i="30"/>
  <c r="A542" i="49"/>
  <c r="B542"/>
  <c r="C542"/>
  <c r="D542"/>
  <c r="AO542" i="29"/>
  <c r="E542" i="30"/>
  <c r="E542" i="49"/>
  <c r="AT542" i="29"/>
  <c r="F542" i="30"/>
  <c r="F542" i="49"/>
  <c r="AX542" i="29"/>
  <c r="G542" i="30"/>
  <c r="G542" i="49"/>
  <c r="AY542" i="29"/>
  <c r="H542" i="30"/>
  <c r="H542" i="49"/>
  <c r="I542"/>
  <c r="N542" i="30"/>
  <c r="O542"/>
  <c r="J542"/>
  <c r="J542" i="49"/>
  <c r="K542" i="30"/>
  <c r="K542" i="49"/>
  <c r="L542" i="30"/>
  <c r="L542" i="49"/>
  <c r="B543" i="29"/>
  <c r="A543" i="30"/>
  <c r="A543" i="49"/>
  <c r="B543"/>
  <c r="C543"/>
  <c r="D543"/>
  <c r="AO543" i="29"/>
  <c r="E543" i="30"/>
  <c r="E543" i="49"/>
  <c r="AT543" i="29"/>
  <c r="F543" i="30"/>
  <c r="F543" i="49"/>
  <c r="AX543" i="29"/>
  <c r="G543" i="30"/>
  <c r="G543" i="49"/>
  <c r="AY543" i="29"/>
  <c r="H543" i="30"/>
  <c r="H543" i="49"/>
  <c r="I543"/>
  <c r="N543" i="30"/>
  <c r="O543"/>
  <c r="J543"/>
  <c r="J543" i="49"/>
  <c r="K543" i="30"/>
  <c r="K543" i="49"/>
  <c r="L543" i="30"/>
  <c r="L543" i="49"/>
  <c r="B544" i="29"/>
  <c r="A544" i="30"/>
  <c r="A544" i="49"/>
  <c r="B544"/>
  <c r="C544"/>
  <c r="D544"/>
  <c r="AO544" i="29"/>
  <c r="E544" i="30"/>
  <c r="E544" i="49"/>
  <c r="AT544" i="29"/>
  <c r="F544" i="30"/>
  <c r="F544" i="49"/>
  <c r="AX544" i="29"/>
  <c r="G544" i="30"/>
  <c r="G544" i="49"/>
  <c r="AY544" i="29"/>
  <c r="H544" i="30"/>
  <c r="H544" i="49"/>
  <c r="I544"/>
  <c r="N544" i="30"/>
  <c r="O544"/>
  <c r="J544"/>
  <c r="J544" i="49"/>
  <c r="K544" i="30"/>
  <c r="K544" i="49"/>
  <c r="L544" i="30"/>
  <c r="L544" i="49"/>
  <c r="B545" i="29"/>
  <c r="A545" i="30"/>
  <c r="A545" i="49"/>
  <c r="B545"/>
  <c r="C545"/>
  <c r="D545"/>
  <c r="AO545" i="29"/>
  <c r="E545" i="30"/>
  <c r="E545" i="49"/>
  <c r="AT545" i="29"/>
  <c r="F545" i="30"/>
  <c r="F545" i="49"/>
  <c r="AX545" i="29"/>
  <c r="G545" i="30"/>
  <c r="G545" i="49"/>
  <c r="AY545" i="29"/>
  <c r="H545" i="30"/>
  <c r="H545" i="49"/>
  <c r="I545"/>
  <c r="N545" i="30"/>
  <c r="O545"/>
  <c r="J545"/>
  <c r="J545" i="49"/>
  <c r="K545" i="30"/>
  <c r="K545" i="49"/>
  <c r="L545" i="30"/>
  <c r="L545" i="49"/>
  <c r="B546" i="29"/>
  <c r="A546" i="30"/>
  <c r="A546" i="49"/>
  <c r="B546"/>
  <c r="C546"/>
  <c r="D546"/>
  <c r="AO546" i="29"/>
  <c r="E546" i="30"/>
  <c r="E546" i="49"/>
  <c r="AT546" i="29"/>
  <c r="F546" i="30"/>
  <c r="F546" i="49"/>
  <c r="AX546" i="29"/>
  <c r="G546" i="30"/>
  <c r="G546" i="49"/>
  <c r="AY546" i="29"/>
  <c r="H546" i="30"/>
  <c r="H546" i="49"/>
  <c r="I546"/>
  <c r="N546" i="30"/>
  <c r="O546"/>
  <c r="J546"/>
  <c r="J546" i="49"/>
  <c r="K546" i="30"/>
  <c r="K546" i="49"/>
  <c r="L546" i="30"/>
  <c r="L546" i="49"/>
  <c r="B547" i="29"/>
  <c r="A547" i="30"/>
  <c r="A547" i="49"/>
  <c r="B547"/>
  <c r="C547"/>
  <c r="D547"/>
  <c r="AO547" i="29"/>
  <c r="E547" i="30"/>
  <c r="E547" i="49"/>
  <c r="AT547" i="29"/>
  <c r="F547" i="30"/>
  <c r="F547" i="49"/>
  <c r="AX547" i="29"/>
  <c r="G547" i="30"/>
  <c r="G547" i="49"/>
  <c r="AY547" i="29"/>
  <c r="H547" i="30"/>
  <c r="H547" i="49"/>
  <c r="I547"/>
  <c r="N547" i="30"/>
  <c r="O547"/>
  <c r="J547"/>
  <c r="J547" i="49"/>
  <c r="K547" i="30"/>
  <c r="K547" i="49"/>
  <c r="L547" i="30"/>
  <c r="L547" i="49"/>
  <c r="B548" i="29"/>
  <c r="A548" i="30"/>
  <c r="A548" i="49"/>
  <c r="B548"/>
  <c r="C548"/>
  <c r="D548"/>
  <c r="AO548" i="29"/>
  <c r="E548" i="30"/>
  <c r="E548" i="49"/>
  <c r="AT548" i="29"/>
  <c r="F548" i="30"/>
  <c r="F548" i="49"/>
  <c r="AX548" i="29"/>
  <c r="G548" i="30"/>
  <c r="G548" i="49"/>
  <c r="AY548" i="29"/>
  <c r="H548" i="30"/>
  <c r="H548" i="49"/>
  <c r="I548"/>
  <c r="N548" i="30"/>
  <c r="O548"/>
  <c r="J548"/>
  <c r="J548" i="49"/>
  <c r="K548" i="30"/>
  <c r="K548" i="49"/>
  <c r="L548" i="30"/>
  <c r="L548" i="49"/>
  <c r="B549" i="29"/>
  <c r="A549" i="30"/>
  <c r="A549" i="49"/>
  <c r="B549"/>
  <c r="C549"/>
  <c r="D549"/>
  <c r="AO549" i="29"/>
  <c r="E549" i="30"/>
  <c r="E549" i="49"/>
  <c r="AT549" i="29"/>
  <c r="F549" i="30"/>
  <c r="F549" i="49"/>
  <c r="AX549" i="29"/>
  <c r="G549" i="30"/>
  <c r="G549" i="49"/>
  <c r="AY549" i="29"/>
  <c r="H549" i="30"/>
  <c r="H549" i="49"/>
  <c r="I549"/>
  <c r="N549" i="30"/>
  <c r="O549"/>
  <c r="J549"/>
  <c r="J549" i="49"/>
  <c r="K549" i="30"/>
  <c r="K549" i="49"/>
  <c r="L549" i="30"/>
  <c r="L549" i="49"/>
  <c r="B550" i="29"/>
  <c r="A550" i="30"/>
  <c r="A550" i="49"/>
  <c r="B550"/>
  <c r="C550"/>
  <c r="D550"/>
  <c r="AO550" i="29"/>
  <c r="E550" i="30"/>
  <c r="E550" i="49"/>
  <c r="AT550" i="29"/>
  <c r="F550" i="30"/>
  <c r="F550" i="49"/>
  <c r="AX550" i="29"/>
  <c r="G550" i="30"/>
  <c r="G550" i="49"/>
  <c r="AY550" i="29"/>
  <c r="H550" i="30"/>
  <c r="H550" i="49"/>
  <c r="I550"/>
  <c r="N550" i="30"/>
  <c r="O550"/>
  <c r="J550"/>
  <c r="J550" i="49"/>
  <c r="K550" i="30"/>
  <c r="K550" i="49"/>
  <c r="L550" i="30"/>
  <c r="L550" i="49"/>
  <c r="B551" i="29"/>
  <c r="A551" i="30"/>
  <c r="A551" i="49"/>
  <c r="B551"/>
  <c r="C551"/>
  <c r="D551"/>
  <c r="AO551" i="29"/>
  <c r="E551" i="30"/>
  <c r="E551" i="49"/>
  <c r="AT551" i="29"/>
  <c r="F551" i="30"/>
  <c r="F551" i="49"/>
  <c r="AX551" i="29"/>
  <c r="G551" i="30"/>
  <c r="G551" i="49"/>
  <c r="AY551" i="29"/>
  <c r="H551" i="30"/>
  <c r="H551" i="49"/>
  <c r="I551"/>
  <c r="N551" i="30"/>
  <c r="O551"/>
  <c r="J551"/>
  <c r="J551" i="49"/>
  <c r="K551" i="30"/>
  <c r="K551" i="49"/>
  <c r="L551" i="30"/>
  <c r="L551" i="49"/>
  <c r="B552" i="29"/>
  <c r="A552" i="30"/>
  <c r="A552" i="49"/>
  <c r="B552"/>
  <c r="C552"/>
  <c r="D552"/>
  <c r="AO552" i="29"/>
  <c r="E552" i="30"/>
  <c r="E552" i="49"/>
  <c r="AT552" i="29"/>
  <c r="F552" i="30"/>
  <c r="F552" i="49"/>
  <c r="AX552" i="29"/>
  <c r="G552" i="30"/>
  <c r="G552" i="49"/>
  <c r="AY552" i="29"/>
  <c r="H552" i="30"/>
  <c r="H552" i="49"/>
  <c r="I552"/>
  <c r="N552" i="30"/>
  <c r="O552"/>
  <c r="J552"/>
  <c r="J552" i="49"/>
  <c r="K552" i="30"/>
  <c r="K552" i="49"/>
  <c r="L552" i="30"/>
  <c r="L552" i="49"/>
  <c r="B553" i="29"/>
  <c r="A553" i="30"/>
  <c r="A553" i="49"/>
  <c r="B553"/>
  <c r="C553"/>
  <c r="D553"/>
  <c r="AO553" i="29"/>
  <c r="E553" i="30"/>
  <c r="E553" i="49"/>
  <c r="AT553" i="29"/>
  <c r="F553" i="30"/>
  <c r="F553" i="49"/>
  <c r="AX553" i="29"/>
  <c r="G553" i="30"/>
  <c r="G553" i="49"/>
  <c r="AY553" i="29"/>
  <c r="H553" i="30"/>
  <c r="H553" i="49"/>
  <c r="I553"/>
  <c r="N553" i="30"/>
  <c r="O553"/>
  <c r="J553"/>
  <c r="J553" i="49"/>
  <c r="K553" i="30"/>
  <c r="K553" i="49"/>
  <c r="L553" i="30"/>
  <c r="L553" i="49"/>
  <c r="B554" i="29"/>
  <c r="A554" i="30"/>
  <c r="A554" i="49"/>
  <c r="B554"/>
  <c r="C554"/>
  <c r="D554"/>
  <c r="AO554" i="29"/>
  <c r="E554" i="30"/>
  <c r="E554" i="49"/>
  <c r="AT554" i="29"/>
  <c r="F554" i="30"/>
  <c r="F554" i="49"/>
  <c r="AX554" i="29"/>
  <c r="G554" i="30"/>
  <c r="G554" i="49"/>
  <c r="AY554" i="29"/>
  <c r="H554" i="30"/>
  <c r="H554" i="49"/>
  <c r="I554"/>
  <c r="N554" i="30"/>
  <c r="O554"/>
  <c r="J554"/>
  <c r="J554" i="49"/>
  <c r="K554" i="30"/>
  <c r="K554" i="49"/>
  <c r="L554" i="30"/>
  <c r="L554" i="49"/>
  <c r="B555" i="29"/>
  <c r="A555" i="30"/>
  <c r="A555" i="49"/>
  <c r="B555"/>
  <c r="C555"/>
  <c r="D555"/>
  <c r="AO555" i="29"/>
  <c r="E555" i="30"/>
  <c r="E555" i="49"/>
  <c r="AT555" i="29"/>
  <c r="F555" i="30"/>
  <c r="F555" i="49"/>
  <c r="AX555" i="29"/>
  <c r="G555" i="30"/>
  <c r="G555" i="49"/>
  <c r="AY555" i="29"/>
  <c r="H555" i="30"/>
  <c r="H555" i="49"/>
  <c r="I555"/>
  <c r="N555" i="30"/>
  <c r="O555"/>
  <c r="J555"/>
  <c r="J555" i="49"/>
  <c r="K555" i="30"/>
  <c r="K555" i="49"/>
  <c r="L555" i="30"/>
  <c r="L555" i="49"/>
  <c r="B556" i="29"/>
  <c r="A556" i="30"/>
  <c r="A556" i="49"/>
  <c r="B556"/>
  <c r="C556"/>
  <c r="D556"/>
  <c r="AO556" i="29"/>
  <c r="E556" i="30"/>
  <c r="E556" i="49"/>
  <c r="AT556" i="29"/>
  <c r="F556" i="30"/>
  <c r="F556" i="49"/>
  <c r="AX556" i="29"/>
  <c r="G556" i="30"/>
  <c r="G556" i="49"/>
  <c r="AY556" i="29"/>
  <c r="H556" i="30"/>
  <c r="H556" i="49"/>
  <c r="I556"/>
  <c r="N556" i="30"/>
  <c r="O556"/>
  <c r="J556"/>
  <c r="J556" i="49"/>
  <c r="K556" i="30"/>
  <c r="K556" i="49"/>
  <c r="L556" i="30"/>
  <c r="L556" i="49"/>
  <c r="B557" i="29"/>
  <c r="A557" i="30"/>
  <c r="A557" i="49"/>
  <c r="B557"/>
  <c r="C557"/>
  <c r="D557"/>
  <c r="AO557" i="29"/>
  <c r="E557" i="30"/>
  <c r="E557" i="49"/>
  <c r="AT557" i="29"/>
  <c r="F557" i="30"/>
  <c r="F557" i="49"/>
  <c r="AX557" i="29"/>
  <c r="G557" i="30"/>
  <c r="G557" i="49"/>
  <c r="AY557" i="29"/>
  <c r="H557" i="30"/>
  <c r="H557" i="49"/>
  <c r="I557"/>
  <c r="N557" i="30"/>
  <c r="O557"/>
  <c r="J557"/>
  <c r="J557" i="49"/>
  <c r="K557" i="30"/>
  <c r="K557" i="49"/>
  <c r="L557" i="30"/>
  <c r="L557" i="49"/>
  <c r="B558" i="29"/>
  <c r="A558" i="30"/>
  <c r="A558" i="49"/>
  <c r="B558"/>
  <c r="C558"/>
  <c r="D558"/>
  <c r="AO558" i="29"/>
  <c r="E558" i="30"/>
  <c r="E558" i="49"/>
  <c r="AT558" i="29"/>
  <c r="F558" i="30"/>
  <c r="F558" i="49"/>
  <c r="AX558" i="29"/>
  <c r="G558" i="30"/>
  <c r="G558" i="49"/>
  <c r="AY558" i="29"/>
  <c r="H558" i="30"/>
  <c r="H558" i="49"/>
  <c r="I558"/>
  <c r="N558" i="30"/>
  <c r="O558"/>
  <c r="J558"/>
  <c r="J558" i="49"/>
  <c r="K558" i="30"/>
  <c r="K558" i="49"/>
  <c r="L558" i="30"/>
  <c r="L558" i="49"/>
  <c r="B559" i="29"/>
  <c r="A559" i="30"/>
  <c r="A559" i="49"/>
  <c r="B559"/>
  <c r="C559"/>
  <c r="D559"/>
  <c r="AO559" i="29"/>
  <c r="E559" i="30"/>
  <c r="E559" i="49"/>
  <c r="AT559" i="29"/>
  <c r="F559" i="30"/>
  <c r="F559" i="49"/>
  <c r="AX559" i="29"/>
  <c r="G559" i="30"/>
  <c r="G559" i="49"/>
  <c r="AY559" i="29"/>
  <c r="H559" i="30"/>
  <c r="H559" i="49"/>
  <c r="I559"/>
  <c r="N559" i="30"/>
  <c r="O559"/>
  <c r="J559"/>
  <c r="J559" i="49"/>
  <c r="K559" i="30"/>
  <c r="K559" i="49"/>
  <c r="L559" i="30"/>
  <c r="L559" i="49"/>
  <c r="B560" i="29"/>
  <c r="A560" i="30"/>
  <c r="A560" i="49"/>
  <c r="B560"/>
  <c r="C560"/>
  <c r="D560"/>
  <c r="AO560" i="29"/>
  <c r="E560" i="30"/>
  <c r="E560" i="49"/>
  <c r="AT560" i="29"/>
  <c r="F560" i="30"/>
  <c r="F560" i="49"/>
  <c r="AX560" i="29"/>
  <c r="G560" i="30"/>
  <c r="G560" i="49"/>
  <c r="AY560" i="29"/>
  <c r="H560" i="30"/>
  <c r="H560" i="49"/>
  <c r="I560"/>
  <c r="N560" i="30"/>
  <c r="O560"/>
  <c r="J560"/>
  <c r="J560" i="49"/>
  <c r="K560" i="30"/>
  <c r="K560" i="49"/>
  <c r="L560" i="30"/>
  <c r="L560" i="49"/>
  <c r="B561" i="29"/>
  <c r="A561" i="30"/>
  <c r="A561" i="49"/>
  <c r="B561"/>
  <c r="C561"/>
  <c r="D561"/>
  <c r="AO561" i="29"/>
  <c r="E561" i="30"/>
  <c r="E561" i="49"/>
  <c r="AT561" i="29"/>
  <c r="F561" i="30"/>
  <c r="F561" i="49"/>
  <c r="AX561" i="29"/>
  <c r="G561" i="30"/>
  <c r="G561" i="49"/>
  <c r="AY561" i="29"/>
  <c r="H561" i="30"/>
  <c r="H561" i="49"/>
  <c r="I561"/>
  <c r="N561" i="30"/>
  <c r="O561"/>
  <c r="J561"/>
  <c r="J561" i="49"/>
  <c r="K561" i="30"/>
  <c r="K561" i="49"/>
  <c r="L561" i="30"/>
  <c r="L561" i="49"/>
  <c r="B562" i="29"/>
  <c r="A562" i="30"/>
  <c r="A562" i="49"/>
  <c r="B562"/>
  <c r="C562"/>
  <c r="D562"/>
  <c r="AO562" i="29"/>
  <c r="E562" i="30"/>
  <c r="E562" i="49"/>
  <c r="AT562" i="29"/>
  <c r="F562" i="30"/>
  <c r="F562" i="49"/>
  <c r="AX562" i="29"/>
  <c r="G562" i="30"/>
  <c r="G562" i="49"/>
  <c r="AY562" i="29"/>
  <c r="H562" i="30"/>
  <c r="H562" i="49"/>
  <c r="I562"/>
  <c r="N562" i="30"/>
  <c r="O562"/>
  <c r="J562"/>
  <c r="J562" i="49"/>
  <c r="K562" i="30"/>
  <c r="K562" i="49"/>
  <c r="L562" i="30"/>
  <c r="L562" i="49"/>
  <c r="B563" i="29"/>
  <c r="A563" i="30"/>
  <c r="A563" i="49"/>
  <c r="B563"/>
  <c r="C563"/>
  <c r="D563"/>
  <c r="AO563" i="29"/>
  <c r="E563" i="30"/>
  <c r="E563" i="49"/>
  <c r="AT563" i="29"/>
  <c r="F563" i="30"/>
  <c r="F563" i="49"/>
  <c r="AX563" i="29"/>
  <c r="G563" i="30"/>
  <c r="G563" i="49"/>
  <c r="AY563" i="29"/>
  <c r="H563" i="30"/>
  <c r="H563" i="49"/>
  <c r="I563"/>
  <c r="N563" i="30"/>
  <c r="O563"/>
  <c r="J563"/>
  <c r="J563" i="49"/>
  <c r="K563" i="30"/>
  <c r="K563" i="49"/>
  <c r="L563" i="30"/>
  <c r="L563" i="49"/>
  <c r="B564" i="29"/>
  <c r="A564" i="30"/>
  <c r="A564" i="49"/>
  <c r="B564"/>
  <c r="C564"/>
  <c r="D564"/>
  <c r="AO564" i="29"/>
  <c r="E564" i="30"/>
  <c r="E564" i="49"/>
  <c r="AT564" i="29"/>
  <c r="F564" i="30"/>
  <c r="F564" i="49"/>
  <c r="AX564" i="29"/>
  <c r="G564" i="30"/>
  <c r="G564" i="49"/>
  <c r="AY564" i="29"/>
  <c r="H564" i="30"/>
  <c r="H564" i="49"/>
  <c r="I564"/>
  <c r="N564" i="30"/>
  <c r="O564"/>
  <c r="J564"/>
  <c r="J564" i="49"/>
  <c r="K564" i="30"/>
  <c r="K564" i="49"/>
  <c r="L564" i="30"/>
  <c r="L564" i="49"/>
  <c r="B565" i="29"/>
  <c r="A565" i="30"/>
  <c r="A565" i="49"/>
  <c r="B565"/>
  <c r="C565"/>
  <c r="D565"/>
  <c r="AO565" i="29"/>
  <c r="E565" i="30"/>
  <c r="E565" i="49"/>
  <c r="AT565" i="29"/>
  <c r="F565" i="30"/>
  <c r="F565" i="49"/>
  <c r="AX565" i="29"/>
  <c r="G565" i="30"/>
  <c r="G565" i="49"/>
  <c r="AY565" i="29"/>
  <c r="H565" i="30"/>
  <c r="H565" i="49"/>
  <c r="I565"/>
  <c r="N565" i="30"/>
  <c r="O565"/>
  <c r="J565"/>
  <c r="J565" i="49"/>
  <c r="K565" i="30"/>
  <c r="K565" i="49"/>
  <c r="L565" i="30"/>
  <c r="L565" i="49"/>
  <c r="B566" i="29"/>
  <c r="A566" i="30"/>
  <c r="A566" i="49"/>
  <c r="B566"/>
  <c r="C566"/>
  <c r="D566"/>
  <c r="AO566" i="29"/>
  <c r="E566" i="30"/>
  <c r="E566" i="49"/>
  <c r="AT566" i="29"/>
  <c r="F566" i="30"/>
  <c r="F566" i="49"/>
  <c r="AX566" i="29"/>
  <c r="G566" i="30"/>
  <c r="G566" i="49"/>
  <c r="AY566" i="29"/>
  <c r="H566" i="30"/>
  <c r="H566" i="49"/>
  <c r="I566"/>
  <c r="N566" i="30"/>
  <c r="O566"/>
  <c r="J566"/>
  <c r="J566" i="49"/>
  <c r="K566" i="30"/>
  <c r="K566" i="49"/>
  <c r="L566" i="30"/>
  <c r="L566" i="49"/>
  <c r="B567" i="29"/>
  <c r="A567" i="30"/>
  <c r="A567" i="49"/>
  <c r="B567"/>
  <c r="C567"/>
  <c r="D567"/>
  <c r="AO567" i="29"/>
  <c r="E567" i="30"/>
  <c r="E567" i="49"/>
  <c r="AT567" i="29"/>
  <c r="F567" i="30"/>
  <c r="F567" i="49"/>
  <c r="AX567" i="29"/>
  <c r="G567" i="30"/>
  <c r="G567" i="49"/>
  <c r="AY567" i="29"/>
  <c r="H567" i="30"/>
  <c r="H567" i="49"/>
  <c r="I567"/>
  <c r="N567" i="30"/>
  <c r="O567"/>
  <c r="J567"/>
  <c r="J567" i="49"/>
  <c r="K567" i="30"/>
  <c r="K567" i="49"/>
  <c r="L567" i="30"/>
  <c r="L567" i="49"/>
  <c r="B568" i="29"/>
  <c r="A568" i="30"/>
  <c r="A568" i="49"/>
  <c r="B568"/>
  <c r="C568"/>
  <c r="D568"/>
  <c r="AO568" i="29"/>
  <c r="E568" i="30"/>
  <c r="E568" i="49"/>
  <c r="AT568" i="29"/>
  <c r="F568" i="30"/>
  <c r="F568" i="49"/>
  <c r="AX568" i="29"/>
  <c r="G568" i="30"/>
  <c r="G568" i="49"/>
  <c r="AY568" i="29"/>
  <c r="H568" i="30"/>
  <c r="H568" i="49"/>
  <c r="I568"/>
  <c r="N568" i="30"/>
  <c r="O568"/>
  <c r="J568"/>
  <c r="J568" i="49"/>
  <c r="K568" i="30"/>
  <c r="K568" i="49"/>
  <c r="L568" i="30"/>
  <c r="L568" i="49"/>
  <c r="B569" i="29"/>
  <c r="A569" i="30"/>
  <c r="A569" i="49"/>
  <c r="B569"/>
  <c r="C569"/>
  <c r="D569"/>
  <c r="AO569" i="29"/>
  <c r="E569" i="30"/>
  <c r="E569" i="49"/>
  <c r="AT569" i="29"/>
  <c r="F569" i="30"/>
  <c r="F569" i="49"/>
  <c r="AX569" i="29"/>
  <c r="G569" i="30"/>
  <c r="G569" i="49"/>
  <c r="AY569" i="29"/>
  <c r="H569" i="30"/>
  <c r="H569" i="49"/>
  <c r="I569"/>
  <c r="N569" i="30"/>
  <c r="O569"/>
  <c r="J569"/>
  <c r="J569" i="49"/>
  <c r="K569" i="30"/>
  <c r="K569" i="49"/>
  <c r="L569" i="30"/>
  <c r="L569" i="49"/>
  <c r="B570" i="29"/>
  <c r="A570" i="30"/>
  <c r="A570" i="49"/>
  <c r="B570"/>
  <c r="C570"/>
  <c r="D570"/>
  <c r="AO570" i="29"/>
  <c r="E570" i="30"/>
  <c r="E570" i="49"/>
  <c r="AT570" i="29"/>
  <c r="F570" i="30"/>
  <c r="F570" i="49"/>
  <c r="AX570" i="29"/>
  <c r="G570" i="30"/>
  <c r="G570" i="49"/>
  <c r="AY570" i="29"/>
  <c r="H570" i="30"/>
  <c r="H570" i="49"/>
  <c r="I570"/>
  <c r="N570" i="30"/>
  <c r="O570"/>
  <c r="J570"/>
  <c r="J570" i="49"/>
  <c r="K570" i="30"/>
  <c r="K570" i="49"/>
  <c r="L570" i="30"/>
  <c r="L570" i="49"/>
  <c r="B571" i="29"/>
  <c r="A571" i="30"/>
  <c r="A571" i="49"/>
  <c r="B571"/>
  <c r="C571"/>
  <c r="D571"/>
  <c r="AO571" i="29"/>
  <c r="E571" i="30"/>
  <c r="E571" i="49"/>
  <c r="AT571" i="29"/>
  <c r="F571" i="30"/>
  <c r="F571" i="49"/>
  <c r="AX571" i="29"/>
  <c r="G571" i="30"/>
  <c r="G571" i="49"/>
  <c r="AY571" i="29"/>
  <c r="H571" i="30"/>
  <c r="H571" i="49"/>
  <c r="I571"/>
  <c r="N571" i="30"/>
  <c r="O571"/>
  <c r="J571"/>
  <c r="J571" i="49"/>
  <c r="K571" i="30"/>
  <c r="K571" i="49"/>
  <c r="L571" i="30"/>
  <c r="L571" i="49"/>
  <c r="B572" i="29"/>
  <c r="A572" i="30"/>
  <c r="A572" i="49"/>
  <c r="B572"/>
  <c r="C572"/>
  <c r="D572"/>
  <c r="AO572" i="29"/>
  <c r="E572" i="30"/>
  <c r="E572" i="49"/>
  <c r="AT572" i="29"/>
  <c r="F572" i="30"/>
  <c r="F572" i="49"/>
  <c r="AX572" i="29"/>
  <c r="G572" i="30"/>
  <c r="G572" i="49"/>
  <c r="AY572" i="29"/>
  <c r="H572" i="30"/>
  <c r="H572" i="49"/>
  <c r="I572"/>
  <c r="N572" i="30"/>
  <c r="O572"/>
  <c r="J572"/>
  <c r="J572" i="49"/>
  <c r="K572" i="30"/>
  <c r="K572" i="49"/>
  <c r="L572" i="30"/>
  <c r="L572" i="49"/>
  <c r="B573" i="29"/>
  <c r="A573" i="30"/>
  <c r="A573" i="49"/>
  <c r="B573"/>
  <c r="C573"/>
  <c r="D573"/>
  <c r="AO573" i="29"/>
  <c r="E573" i="30"/>
  <c r="E573" i="49"/>
  <c r="AT573" i="29"/>
  <c r="F573" i="30"/>
  <c r="F573" i="49"/>
  <c r="AX573" i="29"/>
  <c r="G573" i="30"/>
  <c r="G573" i="49"/>
  <c r="AY573" i="29"/>
  <c r="H573" i="30"/>
  <c r="H573" i="49"/>
  <c r="I573"/>
  <c r="N573" i="30"/>
  <c r="O573"/>
  <c r="J573"/>
  <c r="J573" i="49"/>
  <c r="K573" i="30"/>
  <c r="K573" i="49"/>
  <c r="L573" i="30"/>
  <c r="L573" i="49"/>
  <c r="B574" i="29"/>
  <c r="A574" i="30"/>
  <c r="A574" i="49"/>
  <c r="B574"/>
  <c r="C574"/>
  <c r="D574"/>
  <c r="AO574" i="29"/>
  <c r="E574" i="30"/>
  <c r="E574" i="49"/>
  <c r="AT574" i="29"/>
  <c r="F574" i="30"/>
  <c r="F574" i="49"/>
  <c r="AX574" i="29"/>
  <c r="G574" i="30"/>
  <c r="G574" i="49"/>
  <c r="AY574" i="29"/>
  <c r="H574" i="30"/>
  <c r="H574" i="49"/>
  <c r="I574"/>
  <c r="N574" i="30"/>
  <c r="O574"/>
  <c r="J574"/>
  <c r="J574" i="49"/>
  <c r="K574" i="30"/>
  <c r="K574" i="49"/>
  <c r="L574" i="30"/>
  <c r="L574" i="49"/>
  <c r="B575" i="29"/>
  <c r="A575" i="30"/>
  <c r="A575" i="49"/>
  <c r="B575"/>
  <c r="C575"/>
  <c r="D575"/>
  <c r="AO575" i="29"/>
  <c r="E575" i="30"/>
  <c r="E575" i="49"/>
  <c r="AT575" i="29"/>
  <c r="F575" i="30"/>
  <c r="F575" i="49"/>
  <c r="AX575" i="29"/>
  <c r="G575" i="30"/>
  <c r="G575" i="49"/>
  <c r="AY575" i="29"/>
  <c r="H575" i="30"/>
  <c r="H575" i="49"/>
  <c r="I575"/>
  <c r="N575" i="30"/>
  <c r="O575"/>
  <c r="J575"/>
  <c r="J575" i="49"/>
  <c r="K575" i="30"/>
  <c r="K575" i="49"/>
  <c r="L575" i="30"/>
  <c r="L575" i="49"/>
  <c r="B576" i="29"/>
  <c r="A576" i="30"/>
  <c r="A576" i="49"/>
  <c r="B576"/>
  <c r="C576"/>
  <c r="D576"/>
  <c r="AO576" i="29"/>
  <c r="E576" i="30"/>
  <c r="E576" i="49"/>
  <c r="AT576" i="29"/>
  <c r="F576" i="30"/>
  <c r="F576" i="49"/>
  <c r="AX576" i="29"/>
  <c r="G576" i="30"/>
  <c r="G576" i="49"/>
  <c r="AY576" i="29"/>
  <c r="H576" i="30"/>
  <c r="H576" i="49"/>
  <c r="I576"/>
  <c r="N576" i="30"/>
  <c r="O576"/>
  <c r="J576"/>
  <c r="J576" i="49"/>
  <c r="K576" i="30"/>
  <c r="K576" i="49"/>
  <c r="L576" i="30"/>
  <c r="L576" i="49"/>
  <c r="B577" i="29"/>
  <c r="A577" i="30"/>
  <c r="A577" i="49"/>
  <c r="B577"/>
  <c r="C577"/>
  <c r="D577"/>
  <c r="AO577" i="29"/>
  <c r="E577" i="30"/>
  <c r="E577" i="49"/>
  <c r="AT577" i="29"/>
  <c r="F577" i="30"/>
  <c r="F577" i="49"/>
  <c r="AX577" i="29"/>
  <c r="G577" i="30"/>
  <c r="G577" i="49"/>
  <c r="AY577" i="29"/>
  <c r="H577" i="30"/>
  <c r="H577" i="49"/>
  <c r="I577"/>
  <c r="N577" i="30"/>
  <c r="O577"/>
  <c r="J577"/>
  <c r="J577" i="49"/>
  <c r="K577" i="30"/>
  <c r="K577" i="49"/>
  <c r="L577" i="30"/>
  <c r="L577" i="49"/>
  <c r="B578" i="29"/>
  <c r="A578" i="30"/>
  <c r="A578" i="49"/>
  <c r="B578"/>
  <c r="C578"/>
  <c r="D578"/>
  <c r="AO578" i="29"/>
  <c r="E578" i="30"/>
  <c r="E578" i="49"/>
  <c r="AT578" i="29"/>
  <c r="F578" i="30"/>
  <c r="F578" i="49"/>
  <c r="AX578" i="29"/>
  <c r="G578" i="30"/>
  <c r="G578" i="49"/>
  <c r="AY578" i="29"/>
  <c r="H578" i="30"/>
  <c r="H578" i="49"/>
  <c r="I578"/>
  <c r="N578" i="30"/>
  <c r="O578"/>
  <c r="J578"/>
  <c r="J578" i="49"/>
  <c r="K578" i="30"/>
  <c r="K578" i="49"/>
  <c r="L578" i="30"/>
  <c r="L578" i="49"/>
  <c r="B579" i="29"/>
  <c r="A579" i="30"/>
  <c r="A579" i="49"/>
  <c r="B579"/>
  <c r="C579"/>
  <c r="D579"/>
  <c r="AO579" i="29"/>
  <c r="E579" i="30"/>
  <c r="E579" i="49"/>
  <c r="AT579" i="29"/>
  <c r="F579" i="30"/>
  <c r="F579" i="49"/>
  <c r="AX579" i="29"/>
  <c r="G579" i="30"/>
  <c r="G579" i="49"/>
  <c r="AY579" i="29"/>
  <c r="H579" i="30"/>
  <c r="H579" i="49"/>
  <c r="I579"/>
  <c r="N579" i="30"/>
  <c r="O579"/>
  <c r="J579"/>
  <c r="J579" i="49"/>
  <c r="K579" i="30"/>
  <c r="K579" i="49"/>
  <c r="L579" i="30"/>
  <c r="L579" i="49"/>
  <c r="B580" i="29"/>
  <c r="A580" i="30"/>
  <c r="A580" i="49"/>
  <c r="B580"/>
  <c r="C580"/>
  <c r="D580"/>
  <c r="AO580" i="29"/>
  <c r="E580" i="30"/>
  <c r="E580" i="49"/>
  <c r="AT580" i="29"/>
  <c r="F580" i="30"/>
  <c r="F580" i="49"/>
  <c r="AX580" i="29"/>
  <c r="G580" i="30"/>
  <c r="G580" i="49"/>
  <c r="AY580" i="29"/>
  <c r="H580" i="30"/>
  <c r="H580" i="49"/>
  <c r="I580"/>
  <c r="N580" i="30"/>
  <c r="O580"/>
  <c r="J580"/>
  <c r="J580" i="49"/>
  <c r="K580" i="30"/>
  <c r="K580" i="49"/>
  <c r="L580" i="30"/>
  <c r="L580" i="49"/>
  <c r="B581" i="29"/>
  <c r="A581" i="30"/>
  <c r="A581" i="49"/>
  <c r="B581"/>
  <c r="C581"/>
  <c r="D581"/>
  <c r="AO581" i="29"/>
  <c r="E581" i="30"/>
  <c r="E581" i="49"/>
  <c r="AT581" i="29"/>
  <c r="F581" i="30"/>
  <c r="F581" i="49"/>
  <c r="AX581" i="29"/>
  <c r="G581" i="30"/>
  <c r="G581" i="49"/>
  <c r="AY581" i="29"/>
  <c r="H581" i="30"/>
  <c r="H581" i="49"/>
  <c r="I581"/>
  <c r="N581" i="30"/>
  <c r="O581"/>
  <c r="J581"/>
  <c r="J581" i="49"/>
  <c r="K581" i="30"/>
  <c r="K581" i="49"/>
  <c r="L581" i="30"/>
  <c r="L581" i="49"/>
  <c r="B582" i="29"/>
  <c r="A582" i="30"/>
  <c r="A582" i="49"/>
  <c r="B582"/>
  <c r="C582"/>
  <c r="D582"/>
  <c r="AO582" i="29"/>
  <c r="E582" i="30"/>
  <c r="E582" i="49"/>
  <c r="AT582" i="29"/>
  <c r="F582" i="30"/>
  <c r="F582" i="49"/>
  <c r="AX582" i="29"/>
  <c r="G582" i="30"/>
  <c r="G582" i="49"/>
  <c r="AY582" i="29"/>
  <c r="H582" i="30"/>
  <c r="H582" i="49"/>
  <c r="I582"/>
  <c r="N582" i="30"/>
  <c r="O582"/>
  <c r="J582"/>
  <c r="J582" i="49"/>
  <c r="K582" i="30"/>
  <c r="K582" i="49"/>
  <c r="L582" i="30"/>
  <c r="L582" i="49"/>
  <c r="B583" i="29"/>
  <c r="A583" i="30"/>
  <c r="A583" i="49"/>
  <c r="B583"/>
  <c r="C583"/>
  <c r="D583"/>
  <c r="AO583" i="29"/>
  <c r="E583" i="30"/>
  <c r="E583" i="49"/>
  <c r="AT583" i="29"/>
  <c r="F583" i="30"/>
  <c r="F583" i="49"/>
  <c r="AX583" i="29"/>
  <c r="G583" i="30"/>
  <c r="G583" i="49"/>
  <c r="AY583" i="29"/>
  <c r="H583" i="30"/>
  <c r="H583" i="49"/>
  <c r="I583"/>
  <c r="N583" i="30"/>
  <c r="O583"/>
  <c r="J583"/>
  <c r="J583" i="49"/>
  <c r="K583" i="30"/>
  <c r="K583" i="49"/>
  <c r="L583" i="30"/>
  <c r="L583" i="49"/>
  <c r="B584" i="29"/>
  <c r="A584" i="30"/>
  <c r="A584" i="49"/>
  <c r="B584"/>
  <c r="C584"/>
  <c r="D584"/>
  <c r="AO584" i="29"/>
  <c r="E584" i="30"/>
  <c r="E584" i="49"/>
  <c r="AT584" i="29"/>
  <c r="F584" i="30"/>
  <c r="F584" i="49"/>
  <c r="AX584" i="29"/>
  <c r="G584" i="30"/>
  <c r="G584" i="49"/>
  <c r="AY584" i="29"/>
  <c r="H584" i="30"/>
  <c r="H584" i="49"/>
  <c r="I584"/>
  <c r="N584" i="30"/>
  <c r="O584"/>
  <c r="J584"/>
  <c r="J584" i="49"/>
  <c r="K584" i="30"/>
  <c r="K584" i="49"/>
  <c r="L584" i="30"/>
  <c r="L584" i="49"/>
  <c r="B585" i="29"/>
  <c r="A585" i="30"/>
  <c r="A585" i="49"/>
  <c r="B585"/>
  <c r="C585"/>
  <c r="D585"/>
  <c r="AO585" i="29"/>
  <c r="E585" i="30"/>
  <c r="E585" i="49"/>
  <c r="AT585" i="29"/>
  <c r="F585" i="30"/>
  <c r="F585" i="49"/>
  <c r="AX585" i="29"/>
  <c r="G585" i="30"/>
  <c r="G585" i="49"/>
  <c r="AY585" i="29"/>
  <c r="H585" i="30"/>
  <c r="H585" i="49"/>
  <c r="I585"/>
  <c r="N585" i="30"/>
  <c r="O585"/>
  <c r="J585"/>
  <c r="J585" i="49"/>
  <c r="K585" i="30"/>
  <c r="K585" i="49"/>
  <c r="L585" i="30"/>
  <c r="L585" i="49"/>
  <c r="B586" i="29"/>
  <c r="A586" i="30"/>
  <c r="A586" i="49"/>
  <c r="B586"/>
  <c r="C586"/>
  <c r="D586"/>
  <c r="AO586" i="29"/>
  <c r="E586" i="30"/>
  <c r="E586" i="49"/>
  <c r="AT586" i="29"/>
  <c r="F586" i="30"/>
  <c r="F586" i="49"/>
  <c r="AX586" i="29"/>
  <c r="G586" i="30"/>
  <c r="G586" i="49"/>
  <c r="AY586" i="29"/>
  <c r="H586" i="30"/>
  <c r="H586" i="49"/>
  <c r="I586"/>
  <c r="N586" i="30"/>
  <c r="O586"/>
  <c r="J586"/>
  <c r="J586" i="49"/>
  <c r="K586" i="30"/>
  <c r="K586" i="49"/>
  <c r="L586" i="30"/>
  <c r="L586" i="49"/>
  <c r="B587" i="29"/>
  <c r="A587" i="30"/>
  <c r="A587" i="49"/>
  <c r="B587"/>
  <c r="C587"/>
  <c r="D587"/>
  <c r="AO587" i="29"/>
  <c r="E587" i="30"/>
  <c r="E587" i="49"/>
  <c r="AT587" i="29"/>
  <c r="F587" i="30"/>
  <c r="F587" i="49"/>
  <c r="AX587" i="29"/>
  <c r="G587" i="30"/>
  <c r="G587" i="49"/>
  <c r="AY587" i="29"/>
  <c r="H587" i="30"/>
  <c r="H587" i="49"/>
  <c r="I587"/>
  <c r="N587" i="30"/>
  <c r="O587"/>
  <c r="J587"/>
  <c r="J587" i="49"/>
  <c r="K587" i="30"/>
  <c r="K587" i="49"/>
  <c r="L587" i="30"/>
  <c r="L587" i="49"/>
  <c r="B588" i="29"/>
  <c r="A588" i="30"/>
  <c r="A588" i="49"/>
  <c r="B588"/>
  <c r="C588"/>
  <c r="D588"/>
  <c r="AO588" i="29"/>
  <c r="E588" i="30"/>
  <c r="E588" i="49"/>
  <c r="AT588" i="29"/>
  <c r="F588" i="30"/>
  <c r="F588" i="49"/>
  <c r="AX588" i="29"/>
  <c r="G588" i="30"/>
  <c r="G588" i="49"/>
  <c r="AY588" i="29"/>
  <c r="H588" i="30"/>
  <c r="H588" i="49"/>
  <c r="I588"/>
  <c r="N588" i="30"/>
  <c r="O588"/>
  <c r="J588"/>
  <c r="J588" i="49"/>
  <c r="K588" i="30"/>
  <c r="K588" i="49"/>
  <c r="L588" i="30"/>
  <c r="L588" i="49"/>
  <c r="B589" i="29"/>
  <c r="A589" i="30"/>
  <c r="A589" i="49"/>
  <c r="B589"/>
  <c r="C589"/>
  <c r="D589"/>
  <c r="AO589" i="29"/>
  <c r="E589" i="30"/>
  <c r="E589" i="49"/>
  <c r="AT589" i="29"/>
  <c r="F589" i="30"/>
  <c r="F589" i="49"/>
  <c r="AX589" i="29"/>
  <c r="G589" i="30"/>
  <c r="G589" i="49"/>
  <c r="AY589" i="29"/>
  <c r="H589" i="30"/>
  <c r="H589" i="49"/>
  <c r="I589"/>
  <c r="N589" i="30"/>
  <c r="O589"/>
  <c r="J589"/>
  <c r="J589" i="49"/>
  <c r="K589" i="30"/>
  <c r="K589" i="49"/>
  <c r="L589" i="30"/>
  <c r="L589" i="49"/>
  <c r="B590" i="29"/>
  <c r="A590" i="30"/>
  <c r="A590" i="49"/>
  <c r="B590"/>
  <c r="C590"/>
  <c r="D590"/>
  <c r="AO590" i="29"/>
  <c r="E590" i="30"/>
  <c r="E590" i="49"/>
  <c r="AT590" i="29"/>
  <c r="F590" i="30"/>
  <c r="F590" i="49"/>
  <c r="AX590" i="29"/>
  <c r="G590" i="30"/>
  <c r="G590" i="49"/>
  <c r="AY590" i="29"/>
  <c r="H590" i="30"/>
  <c r="H590" i="49"/>
  <c r="I590"/>
  <c r="N590" i="30"/>
  <c r="O590"/>
  <c r="J590"/>
  <c r="J590" i="49"/>
  <c r="K590" i="30"/>
  <c r="K590" i="49"/>
  <c r="L590" i="30"/>
  <c r="L590" i="49"/>
  <c r="B591" i="29"/>
  <c r="A591" i="30"/>
  <c r="A591" i="49"/>
  <c r="B591"/>
  <c r="C591"/>
  <c r="D591"/>
  <c r="AO591" i="29"/>
  <c r="E591" i="30"/>
  <c r="E591" i="49"/>
  <c r="AT591" i="29"/>
  <c r="F591" i="30"/>
  <c r="F591" i="49"/>
  <c r="AX591" i="29"/>
  <c r="G591" i="30"/>
  <c r="G591" i="49"/>
  <c r="AY591" i="29"/>
  <c r="H591" i="30"/>
  <c r="H591" i="49"/>
  <c r="I591"/>
  <c r="N591" i="30"/>
  <c r="O591"/>
  <c r="J591"/>
  <c r="J591" i="49"/>
  <c r="K591" i="30"/>
  <c r="K591" i="49"/>
  <c r="L591" i="30"/>
  <c r="L591" i="49"/>
  <c r="B592" i="29"/>
  <c r="A592" i="30"/>
  <c r="A592" i="49"/>
  <c r="B592"/>
  <c r="C592"/>
  <c r="D592"/>
  <c r="AO592" i="29"/>
  <c r="E592" i="30"/>
  <c r="E592" i="49"/>
  <c r="AT592" i="29"/>
  <c r="F592" i="30"/>
  <c r="F592" i="49"/>
  <c r="AX592" i="29"/>
  <c r="G592" i="30"/>
  <c r="G592" i="49"/>
  <c r="AY592" i="29"/>
  <c r="H592" i="30"/>
  <c r="H592" i="49"/>
  <c r="I592"/>
  <c r="N592" i="30"/>
  <c r="O592"/>
  <c r="J592"/>
  <c r="J592" i="49"/>
  <c r="K592" i="30"/>
  <c r="K592" i="49"/>
  <c r="L592" i="30"/>
  <c r="L592" i="49"/>
  <c r="B593" i="29"/>
  <c r="A593" i="30"/>
  <c r="A593" i="49"/>
  <c r="B593"/>
  <c r="C593"/>
  <c r="D593"/>
  <c r="AO593" i="29"/>
  <c r="E593" i="30"/>
  <c r="E593" i="49"/>
  <c r="AT593" i="29"/>
  <c r="F593" i="30"/>
  <c r="F593" i="49"/>
  <c r="AX593" i="29"/>
  <c r="G593" i="30"/>
  <c r="G593" i="49"/>
  <c r="AY593" i="29"/>
  <c r="H593" i="30"/>
  <c r="H593" i="49"/>
  <c r="I593"/>
  <c r="N593" i="30"/>
  <c r="O593"/>
  <c r="J593"/>
  <c r="J593" i="49"/>
  <c r="K593" i="30"/>
  <c r="K593" i="49"/>
  <c r="L593" i="30"/>
  <c r="L593" i="49"/>
  <c r="B594" i="29"/>
  <c r="A594" i="30"/>
  <c r="A594" i="49"/>
  <c r="B594"/>
  <c r="C594"/>
  <c r="D594"/>
  <c r="AO594" i="29"/>
  <c r="E594" i="30"/>
  <c r="E594" i="49"/>
  <c r="AT594" i="29"/>
  <c r="F594" i="30"/>
  <c r="F594" i="49"/>
  <c r="AX594" i="29"/>
  <c r="G594" i="30"/>
  <c r="G594" i="49"/>
  <c r="AY594" i="29"/>
  <c r="H594" i="30"/>
  <c r="H594" i="49"/>
  <c r="I594"/>
  <c r="N594" i="30"/>
  <c r="O594"/>
  <c r="J594"/>
  <c r="J594" i="49"/>
  <c r="K594" i="30"/>
  <c r="K594" i="49"/>
  <c r="L594" i="30"/>
  <c r="L594" i="49"/>
  <c r="B595" i="29"/>
  <c r="A595" i="30"/>
  <c r="A595" i="49"/>
  <c r="B595"/>
  <c r="C595"/>
  <c r="D595"/>
  <c r="AO595" i="29"/>
  <c r="E595" i="30"/>
  <c r="E595" i="49"/>
  <c r="AT595" i="29"/>
  <c r="F595" i="30"/>
  <c r="F595" i="49"/>
  <c r="AX595" i="29"/>
  <c r="G595" i="30"/>
  <c r="G595" i="49"/>
  <c r="AY595" i="29"/>
  <c r="H595" i="30"/>
  <c r="H595" i="49"/>
  <c r="I595"/>
  <c r="N595" i="30"/>
  <c r="O595"/>
  <c r="J595"/>
  <c r="J595" i="49"/>
  <c r="K595" i="30"/>
  <c r="K595" i="49"/>
  <c r="L595" i="30"/>
  <c r="L595" i="49"/>
  <c r="B596" i="29"/>
  <c r="A596" i="30"/>
  <c r="A596" i="49"/>
  <c r="B596"/>
  <c r="C596"/>
  <c r="D596"/>
  <c r="AO596" i="29"/>
  <c r="E596" i="30"/>
  <c r="E596" i="49"/>
  <c r="AT596" i="29"/>
  <c r="F596" i="30"/>
  <c r="F596" i="49"/>
  <c r="AX596" i="29"/>
  <c r="G596" i="30"/>
  <c r="G596" i="49"/>
  <c r="AY596" i="29"/>
  <c r="H596" i="30"/>
  <c r="H596" i="49"/>
  <c r="I596"/>
  <c r="N596" i="30"/>
  <c r="O596"/>
  <c r="J596"/>
  <c r="J596" i="49"/>
  <c r="K596" i="30"/>
  <c r="K596" i="49"/>
  <c r="L596" i="30"/>
  <c r="L596" i="49"/>
  <c r="B597" i="29"/>
  <c r="A597" i="30"/>
  <c r="A597" i="49"/>
  <c r="B597"/>
  <c r="C597"/>
  <c r="D597"/>
  <c r="AO597" i="29"/>
  <c r="E597" i="30"/>
  <c r="E597" i="49"/>
  <c r="AT597" i="29"/>
  <c r="F597" i="30"/>
  <c r="F597" i="49"/>
  <c r="AX597" i="29"/>
  <c r="G597" i="30"/>
  <c r="G597" i="49"/>
  <c r="AY597" i="29"/>
  <c r="H597" i="30"/>
  <c r="H597" i="49"/>
  <c r="I597"/>
  <c r="N597" i="30"/>
  <c r="O597"/>
  <c r="J597"/>
  <c r="J597" i="49"/>
  <c r="K597" i="30"/>
  <c r="K597" i="49"/>
  <c r="L597" i="30"/>
  <c r="L597" i="49"/>
  <c r="B598" i="29"/>
  <c r="A598" i="30"/>
  <c r="A598" i="49"/>
  <c r="B598"/>
  <c r="C598"/>
  <c r="D598"/>
  <c r="AO598" i="29"/>
  <c r="E598" i="30"/>
  <c r="E598" i="49"/>
  <c r="AT598" i="29"/>
  <c r="F598" i="30"/>
  <c r="F598" i="49"/>
  <c r="AX598" i="29"/>
  <c r="G598" i="30"/>
  <c r="G598" i="49"/>
  <c r="AY598" i="29"/>
  <c r="H598" i="30"/>
  <c r="H598" i="49"/>
  <c r="I598"/>
  <c r="N598" i="30"/>
  <c r="O598"/>
  <c r="J598"/>
  <c r="J598" i="49"/>
  <c r="K598" i="30"/>
  <c r="K598" i="49"/>
  <c r="L598" i="30"/>
  <c r="L598" i="49"/>
  <c r="B599" i="29"/>
  <c r="A599" i="30"/>
  <c r="A599" i="49"/>
  <c r="B599"/>
  <c r="C599"/>
  <c r="D599"/>
  <c r="AO599" i="29"/>
  <c r="E599" i="30"/>
  <c r="E599" i="49"/>
  <c r="AT599" i="29"/>
  <c r="F599" i="30"/>
  <c r="F599" i="49"/>
  <c r="AX599" i="29"/>
  <c r="G599" i="30"/>
  <c r="G599" i="49"/>
  <c r="AY599" i="29"/>
  <c r="H599" i="30"/>
  <c r="H599" i="49"/>
  <c r="I599"/>
  <c r="N599" i="30"/>
  <c r="O599"/>
  <c r="J599"/>
  <c r="J599" i="49"/>
  <c r="K599" i="30"/>
  <c r="K599" i="49"/>
  <c r="L599" i="30"/>
  <c r="L599" i="49"/>
  <c r="B600" i="29"/>
  <c r="A600" i="30"/>
  <c r="A600" i="49"/>
  <c r="B600"/>
  <c r="C600"/>
  <c r="D600"/>
  <c r="AO600" i="29"/>
  <c r="E600" i="30"/>
  <c r="E600" i="49"/>
  <c r="AT600" i="29"/>
  <c r="F600" i="30"/>
  <c r="F600" i="49"/>
  <c r="AX600" i="29"/>
  <c r="G600" i="30"/>
  <c r="G600" i="49"/>
  <c r="AY600" i="29"/>
  <c r="H600" i="30"/>
  <c r="H600" i="49"/>
  <c r="I600"/>
  <c r="N600" i="30"/>
  <c r="O600"/>
  <c r="J600"/>
  <c r="J600" i="49"/>
  <c r="K600" i="30"/>
  <c r="K600" i="49"/>
  <c r="L600" i="30"/>
  <c r="L600" i="49"/>
  <c r="B601" i="29"/>
  <c r="A601" i="30"/>
  <c r="A601" i="49"/>
  <c r="B601"/>
  <c r="C601"/>
  <c r="D601"/>
  <c r="AO601" i="29"/>
  <c r="E601" i="30"/>
  <c r="E601" i="49"/>
  <c r="AT601" i="29"/>
  <c r="F601" i="30"/>
  <c r="F601" i="49"/>
  <c r="AX601" i="29"/>
  <c r="G601" i="30"/>
  <c r="G601" i="49"/>
  <c r="AY601" i="29"/>
  <c r="H601" i="30"/>
  <c r="H601" i="49"/>
  <c r="I601"/>
  <c r="N601" i="30"/>
  <c r="O601"/>
  <c r="J601"/>
  <c r="J601" i="49"/>
  <c r="K601" i="30"/>
  <c r="K601" i="49"/>
  <c r="L601" i="30"/>
  <c r="L601" i="49"/>
  <c r="B602" i="29"/>
  <c r="A602" i="30"/>
  <c r="A602" i="49"/>
  <c r="B602"/>
  <c r="C602"/>
  <c r="D602"/>
  <c r="AO602" i="29"/>
  <c r="E602" i="30"/>
  <c r="E602" i="49"/>
  <c r="AT602" i="29"/>
  <c r="F602" i="30"/>
  <c r="F602" i="49"/>
  <c r="AX602" i="29"/>
  <c r="G602" i="30"/>
  <c r="G602" i="49"/>
  <c r="AY602" i="29"/>
  <c r="H602" i="30"/>
  <c r="H602" i="49"/>
  <c r="I602"/>
  <c r="N602" i="30"/>
  <c r="O602"/>
  <c r="J602"/>
  <c r="J602" i="49"/>
  <c r="K602" i="30"/>
  <c r="K602" i="49"/>
  <c r="L602" i="30"/>
  <c r="L602" i="49"/>
  <c r="B603" i="29"/>
  <c r="A603" i="30"/>
  <c r="A603" i="49"/>
  <c r="B603"/>
  <c r="C603"/>
  <c r="D603"/>
  <c r="AO603" i="29"/>
  <c r="E603" i="30"/>
  <c r="E603" i="49"/>
  <c r="AT603" i="29"/>
  <c r="F603" i="30"/>
  <c r="F603" i="49"/>
  <c r="AX603" i="29"/>
  <c r="G603" i="30"/>
  <c r="G603" i="49"/>
  <c r="AY603" i="29"/>
  <c r="H603" i="30"/>
  <c r="H603" i="49"/>
  <c r="I603"/>
  <c r="N603" i="30"/>
  <c r="O603"/>
  <c r="J603"/>
  <c r="J603" i="49"/>
  <c r="K603" i="30"/>
  <c r="K603" i="49"/>
  <c r="L603" i="30"/>
  <c r="L603" i="49"/>
  <c r="B604" i="29"/>
  <c r="A604" i="30"/>
  <c r="A604" i="49"/>
  <c r="B604"/>
  <c r="C604"/>
  <c r="D604"/>
  <c r="AO604" i="29"/>
  <c r="E604" i="30"/>
  <c r="E604" i="49"/>
  <c r="AT604" i="29"/>
  <c r="F604" i="30"/>
  <c r="F604" i="49"/>
  <c r="AX604" i="29"/>
  <c r="G604" i="30"/>
  <c r="G604" i="49"/>
  <c r="AY604" i="29"/>
  <c r="H604" i="30"/>
  <c r="H604" i="49"/>
  <c r="I604"/>
  <c r="N604" i="30"/>
  <c r="O604"/>
  <c r="J604"/>
  <c r="J604" i="49"/>
  <c r="K604" i="30"/>
  <c r="K604" i="49"/>
  <c r="L604" i="30"/>
  <c r="L604" i="49"/>
  <c r="B605" i="29"/>
  <c r="A605" i="30"/>
  <c r="A605" i="49"/>
  <c r="B605"/>
  <c r="C605"/>
  <c r="D605"/>
  <c r="AO605" i="29"/>
  <c r="E605" i="30"/>
  <c r="E605" i="49"/>
  <c r="AT605" i="29"/>
  <c r="F605" i="30"/>
  <c r="F605" i="49"/>
  <c r="AX605" i="29"/>
  <c r="G605" i="30"/>
  <c r="G605" i="49"/>
  <c r="AY605" i="29"/>
  <c r="H605" i="30"/>
  <c r="H605" i="49"/>
  <c r="I605"/>
  <c r="N605" i="30"/>
  <c r="O605"/>
  <c r="J605"/>
  <c r="J605" i="49"/>
  <c r="K605" i="30"/>
  <c r="K605" i="49"/>
  <c r="L605" i="30"/>
  <c r="L605" i="49"/>
  <c r="B606" i="29"/>
  <c r="A606" i="30"/>
  <c r="A606" i="49"/>
  <c r="B606"/>
  <c r="C606"/>
  <c r="D606"/>
  <c r="AO606" i="29"/>
  <c r="E606" i="30"/>
  <c r="E606" i="49"/>
  <c r="AT606" i="29"/>
  <c r="F606" i="30"/>
  <c r="F606" i="49"/>
  <c r="AX606" i="29"/>
  <c r="G606" i="30"/>
  <c r="G606" i="49"/>
  <c r="AY606" i="29"/>
  <c r="H606" i="30"/>
  <c r="H606" i="49"/>
  <c r="I606"/>
  <c r="N606" i="30"/>
  <c r="O606"/>
  <c r="J606"/>
  <c r="J606" i="49"/>
  <c r="K606" i="30"/>
  <c r="K606" i="49"/>
  <c r="L606" i="30"/>
  <c r="L606" i="49"/>
  <c r="B607" i="29"/>
  <c r="A607" i="30"/>
  <c r="A607" i="49"/>
  <c r="B607"/>
  <c r="C607"/>
  <c r="D607"/>
  <c r="AO607" i="29"/>
  <c r="E607" i="30"/>
  <c r="E607" i="49"/>
  <c r="AT607" i="29"/>
  <c r="F607" i="30"/>
  <c r="F607" i="49"/>
  <c r="AX607" i="29"/>
  <c r="G607" i="30"/>
  <c r="G607" i="49"/>
  <c r="AY607" i="29"/>
  <c r="H607" i="30"/>
  <c r="H607" i="49"/>
  <c r="I607"/>
  <c r="N607" i="30"/>
  <c r="O607"/>
  <c r="J607"/>
  <c r="J607" i="49"/>
  <c r="K607" i="30"/>
  <c r="K607" i="49"/>
  <c r="L607" i="30"/>
  <c r="L607" i="49"/>
  <c r="B608" i="29"/>
  <c r="A608" i="30"/>
  <c r="A608" i="49"/>
  <c r="B608"/>
  <c r="C608"/>
  <c r="D608"/>
  <c r="AO608" i="29"/>
  <c r="E608" i="30"/>
  <c r="E608" i="49"/>
  <c r="AT608" i="29"/>
  <c r="F608" i="30"/>
  <c r="F608" i="49"/>
  <c r="AX608" i="29"/>
  <c r="G608" i="30"/>
  <c r="G608" i="49"/>
  <c r="AY608" i="29"/>
  <c r="H608" i="30"/>
  <c r="H608" i="49"/>
  <c r="I608"/>
  <c r="N608" i="30"/>
  <c r="O608"/>
  <c r="J608"/>
  <c r="J608" i="49"/>
  <c r="K608" i="30"/>
  <c r="K608" i="49"/>
  <c r="L608" i="30"/>
  <c r="L608" i="49"/>
  <c r="B609" i="29"/>
  <c r="A609" i="30"/>
  <c r="A609" i="49"/>
  <c r="B609"/>
  <c r="C609"/>
  <c r="D609"/>
  <c r="AO609" i="29"/>
  <c r="E609" i="30"/>
  <c r="E609" i="49"/>
  <c r="AT609" i="29"/>
  <c r="F609" i="30"/>
  <c r="F609" i="49"/>
  <c r="AX609" i="29"/>
  <c r="G609" i="30"/>
  <c r="G609" i="49"/>
  <c r="AY609" i="29"/>
  <c r="H609" i="30"/>
  <c r="H609" i="49"/>
  <c r="I609"/>
  <c r="N609" i="30"/>
  <c r="O609"/>
  <c r="J609"/>
  <c r="J609" i="49"/>
  <c r="K609" i="30"/>
  <c r="K609" i="49"/>
  <c r="L609" i="30"/>
  <c r="L609" i="49"/>
  <c r="B610" i="29"/>
  <c r="A610" i="30"/>
  <c r="A610" i="49"/>
  <c r="B610"/>
  <c r="C610"/>
  <c r="D610"/>
  <c r="AO610" i="29"/>
  <c r="E610" i="30"/>
  <c r="E610" i="49"/>
  <c r="AT610" i="29"/>
  <c r="F610" i="30"/>
  <c r="F610" i="49"/>
  <c r="AX610" i="29"/>
  <c r="G610" i="30"/>
  <c r="G610" i="49"/>
  <c r="AY610" i="29"/>
  <c r="H610" i="30"/>
  <c r="H610" i="49"/>
  <c r="I610"/>
  <c r="N610" i="30"/>
  <c r="O610"/>
  <c r="J610"/>
  <c r="J610" i="49"/>
  <c r="K610" i="30"/>
  <c r="K610" i="49"/>
  <c r="L610" i="30"/>
  <c r="L610" i="49"/>
  <c r="B611" i="29"/>
  <c r="A611" i="30"/>
  <c r="A611" i="49"/>
  <c r="B611"/>
  <c r="C611"/>
  <c r="D611"/>
  <c r="AO611" i="29"/>
  <c r="E611" i="30"/>
  <c r="E611" i="49"/>
  <c r="AT611" i="29"/>
  <c r="F611" i="30"/>
  <c r="F611" i="49"/>
  <c r="AX611" i="29"/>
  <c r="G611" i="30"/>
  <c r="G611" i="49"/>
  <c r="AY611" i="29"/>
  <c r="H611" i="30"/>
  <c r="H611" i="49"/>
  <c r="I611"/>
  <c r="N611" i="30"/>
  <c r="O611"/>
  <c r="J611"/>
  <c r="J611" i="49"/>
  <c r="K611" i="30"/>
  <c r="K611" i="49"/>
  <c r="L611" i="30"/>
  <c r="L611" i="49"/>
  <c r="B612" i="29"/>
  <c r="A612" i="30"/>
  <c r="A612" i="49"/>
  <c r="B612"/>
  <c r="C612"/>
  <c r="D612"/>
  <c r="AO612" i="29"/>
  <c r="E612" i="30"/>
  <c r="E612" i="49"/>
  <c r="AT612" i="29"/>
  <c r="F612" i="30"/>
  <c r="F612" i="49"/>
  <c r="AX612" i="29"/>
  <c r="G612" i="30"/>
  <c r="G612" i="49"/>
  <c r="AY612" i="29"/>
  <c r="H612" i="30"/>
  <c r="H612" i="49"/>
  <c r="I612"/>
  <c r="N612" i="30"/>
  <c r="O612"/>
  <c r="J612"/>
  <c r="J612" i="49"/>
  <c r="K612" i="30"/>
  <c r="K612" i="49"/>
  <c r="L612" i="30"/>
  <c r="L612" i="49"/>
  <c r="B613" i="29"/>
  <c r="A613" i="30"/>
  <c r="A613" i="49"/>
  <c r="B613"/>
  <c r="C613"/>
  <c r="D613"/>
  <c r="AO613" i="29"/>
  <c r="E613" i="30"/>
  <c r="E613" i="49"/>
  <c r="AT613" i="29"/>
  <c r="F613" i="30"/>
  <c r="F613" i="49"/>
  <c r="AX613" i="29"/>
  <c r="G613" i="30"/>
  <c r="G613" i="49"/>
  <c r="AY613" i="29"/>
  <c r="H613" i="30"/>
  <c r="H613" i="49"/>
  <c r="I613"/>
  <c r="N613" i="30"/>
  <c r="O613"/>
  <c r="J613"/>
  <c r="J613" i="49"/>
  <c r="K613" i="30"/>
  <c r="K613" i="49"/>
  <c r="L613" i="30"/>
  <c r="L613" i="49"/>
  <c r="B614" i="29"/>
  <c r="A614" i="30"/>
  <c r="A614" i="49"/>
  <c r="B614"/>
  <c r="C614"/>
  <c r="D614"/>
  <c r="AO614" i="29"/>
  <c r="E614" i="30"/>
  <c r="E614" i="49"/>
  <c r="AT614" i="29"/>
  <c r="F614" i="30"/>
  <c r="F614" i="49"/>
  <c r="AX614" i="29"/>
  <c r="G614" i="30"/>
  <c r="G614" i="49"/>
  <c r="AY614" i="29"/>
  <c r="H614" i="30"/>
  <c r="H614" i="49"/>
  <c r="I614"/>
  <c r="N614" i="30"/>
  <c r="O614"/>
  <c r="J614"/>
  <c r="J614" i="49"/>
  <c r="K614" i="30"/>
  <c r="K614" i="49"/>
  <c r="L614" i="30"/>
  <c r="L614" i="49"/>
  <c r="B615" i="29"/>
  <c r="A615" i="30"/>
  <c r="A615" i="49"/>
  <c r="B615"/>
  <c r="C615"/>
  <c r="D615"/>
  <c r="AO615" i="29"/>
  <c r="E615" i="30"/>
  <c r="E615" i="49"/>
  <c r="AT615" i="29"/>
  <c r="F615" i="30"/>
  <c r="F615" i="49"/>
  <c r="AX615" i="29"/>
  <c r="G615" i="30"/>
  <c r="G615" i="49"/>
  <c r="AY615" i="29"/>
  <c r="H615" i="30"/>
  <c r="H615" i="49"/>
  <c r="I615"/>
  <c r="N615" i="30"/>
  <c r="O615"/>
  <c r="J615"/>
  <c r="J615" i="49"/>
  <c r="K615" i="30"/>
  <c r="K615" i="49"/>
  <c r="L615" i="30"/>
  <c r="L615" i="49"/>
  <c r="B616" i="29"/>
  <c r="A616" i="30"/>
  <c r="A616" i="49"/>
  <c r="B616"/>
  <c r="C616"/>
  <c r="D616"/>
  <c r="AO616" i="29"/>
  <c r="E616" i="30"/>
  <c r="E616" i="49"/>
  <c r="AT616" i="29"/>
  <c r="F616" i="30"/>
  <c r="F616" i="49"/>
  <c r="AX616" i="29"/>
  <c r="G616" i="30"/>
  <c r="G616" i="49"/>
  <c r="AY616" i="29"/>
  <c r="H616" i="30"/>
  <c r="H616" i="49"/>
  <c r="I616"/>
  <c r="N616" i="30"/>
  <c r="O616"/>
  <c r="J616"/>
  <c r="J616" i="49"/>
  <c r="K616" i="30"/>
  <c r="K616" i="49"/>
  <c r="L616" i="30"/>
  <c r="L616" i="49"/>
  <c r="B617" i="29"/>
  <c r="A617" i="30"/>
  <c r="A617" i="49"/>
  <c r="B617"/>
  <c r="C617"/>
  <c r="D617"/>
  <c r="AO617" i="29"/>
  <c r="E617" i="30"/>
  <c r="E617" i="49"/>
  <c r="AT617" i="29"/>
  <c r="F617" i="30"/>
  <c r="F617" i="49"/>
  <c r="AX617" i="29"/>
  <c r="G617" i="30"/>
  <c r="G617" i="49"/>
  <c r="AY617" i="29"/>
  <c r="H617" i="30"/>
  <c r="H617" i="49"/>
  <c r="I617"/>
  <c r="N617" i="30"/>
  <c r="O617"/>
  <c r="J617"/>
  <c r="J617" i="49"/>
  <c r="K617" i="30"/>
  <c r="K617" i="49"/>
  <c r="L617" i="30"/>
  <c r="L617" i="49"/>
  <c r="B618" i="29"/>
  <c r="A618" i="30"/>
  <c r="A618" i="49"/>
  <c r="B618"/>
  <c r="C618"/>
  <c r="D618"/>
  <c r="AO618" i="29"/>
  <c r="E618" i="30"/>
  <c r="E618" i="49"/>
  <c r="AT618" i="29"/>
  <c r="F618" i="30"/>
  <c r="F618" i="49"/>
  <c r="AX618" i="29"/>
  <c r="G618" i="30"/>
  <c r="G618" i="49"/>
  <c r="AY618" i="29"/>
  <c r="H618" i="30"/>
  <c r="H618" i="49"/>
  <c r="I618"/>
  <c r="N618" i="30"/>
  <c r="O618"/>
  <c r="J618"/>
  <c r="J618" i="49"/>
  <c r="K618" i="30"/>
  <c r="K618" i="49"/>
  <c r="L618" i="30"/>
  <c r="L618" i="49"/>
  <c r="B619" i="29"/>
  <c r="A619" i="30"/>
  <c r="A619" i="49"/>
  <c r="B619"/>
  <c r="C619"/>
  <c r="D619"/>
  <c r="AO619" i="29"/>
  <c r="E619" i="30"/>
  <c r="E619" i="49"/>
  <c r="AT619" i="29"/>
  <c r="F619" i="30"/>
  <c r="F619" i="49"/>
  <c r="AX619" i="29"/>
  <c r="G619" i="30"/>
  <c r="G619" i="49"/>
  <c r="AY619" i="29"/>
  <c r="H619" i="30"/>
  <c r="H619" i="49"/>
  <c r="I619"/>
  <c r="N619" i="30"/>
  <c r="O619"/>
  <c r="J619"/>
  <c r="J619" i="49"/>
  <c r="K619" i="30"/>
  <c r="K619" i="49"/>
  <c r="L619" i="30"/>
  <c r="L619" i="49"/>
  <c r="B620" i="29"/>
  <c r="A620" i="30"/>
  <c r="A620" i="49"/>
  <c r="B620"/>
  <c r="C620"/>
  <c r="D620"/>
  <c r="AO620" i="29"/>
  <c r="E620" i="30"/>
  <c r="E620" i="49"/>
  <c r="AT620" i="29"/>
  <c r="F620" i="30"/>
  <c r="F620" i="49"/>
  <c r="AX620" i="29"/>
  <c r="G620" i="30"/>
  <c r="G620" i="49"/>
  <c r="AY620" i="29"/>
  <c r="H620" i="30"/>
  <c r="H620" i="49"/>
  <c r="I620"/>
  <c r="N620" i="30"/>
  <c r="O620"/>
  <c r="J620"/>
  <c r="J620" i="49"/>
  <c r="K620" i="30"/>
  <c r="K620" i="49"/>
  <c r="L620" i="30"/>
  <c r="L620" i="49"/>
  <c r="B621" i="29"/>
  <c r="A621" i="30"/>
  <c r="A621" i="49"/>
  <c r="B621"/>
  <c r="C621"/>
  <c r="D621"/>
  <c r="AO621" i="29"/>
  <c r="E621" i="30"/>
  <c r="E621" i="49"/>
  <c r="AT621" i="29"/>
  <c r="F621" i="30"/>
  <c r="F621" i="49"/>
  <c r="AX621" i="29"/>
  <c r="G621" i="30"/>
  <c r="G621" i="49"/>
  <c r="AY621" i="29"/>
  <c r="H621" i="30"/>
  <c r="H621" i="49"/>
  <c r="I621"/>
  <c r="N621" i="30"/>
  <c r="O621"/>
  <c r="J621"/>
  <c r="J621" i="49"/>
  <c r="K621" i="30"/>
  <c r="K621" i="49"/>
  <c r="L621" i="30"/>
  <c r="L621" i="49"/>
  <c r="B622" i="29"/>
  <c r="A622" i="30"/>
  <c r="A622" i="49"/>
  <c r="B622"/>
  <c r="C622"/>
  <c r="D622"/>
  <c r="AO622" i="29"/>
  <c r="E622" i="30"/>
  <c r="E622" i="49"/>
  <c r="AT622" i="29"/>
  <c r="F622" i="30"/>
  <c r="F622" i="49"/>
  <c r="AX622" i="29"/>
  <c r="G622" i="30"/>
  <c r="G622" i="49"/>
  <c r="AY622" i="29"/>
  <c r="H622" i="30"/>
  <c r="H622" i="49"/>
  <c r="I622"/>
  <c r="N622" i="30"/>
  <c r="O622"/>
  <c r="J622"/>
  <c r="J622" i="49"/>
  <c r="K622" i="30"/>
  <c r="K622" i="49"/>
  <c r="L622" i="30"/>
  <c r="L622" i="49"/>
  <c r="B623" i="29"/>
  <c r="A623" i="30"/>
  <c r="A623" i="49"/>
  <c r="B623"/>
  <c r="C623"/>
  <c r="D623"/>
  <c r="AO623" i="29"/>
  <c r="E623" i="30"/>
  <c r="E623" i="49"/>
  <c r="AT623" i="29"/>
  <c r="F623" i="30"/>
  <c r="F623" i="49"/>
  <c r="AX623" i="29"/>
  <c r="G623" i="30"/>
  <c r="G623" i="49"/>
  <c r="AY623" i="29"/>
  <c r="H623" i="30"/>
  <c r="H623" i="49"/>
  <c r="I623"/>
  <c r="N623" i="30"/>
  <c r="O623"/>
  <c r="J623"/>
  <c r="J623" i="49"/>
  <c r="K623" i="30"/>
  <c r="K623" i="49"/>
  <c r="L623" i="30"/>
  <c r="L623" i="49"/>
  <c r="B624" i="29"/>
  <c r="A624" i="30"/>
  <c r="A624" i="49"/>
  <c r="B624"/>
  <c r="C624"/>
  <c r="D624"/>
  <c r="AO624" i="29"/>
  <c r="E624" i="30"/>
  <c r="E624" i="49"/>
  <c r="AT624" i="29"/>
  <c r="F624" i="30"/>
  <c r="F624" i="49"/>
  <c r="AX624" i="29"/>
  <c r="G624" i="30"/>
  <c r="G624" i="49"/>
  <c r="AY624" i="29"/>
  <c r="H624" i="30"/>
  <c r="H624" i="49"/>
  <c r="I624"/>
  <c r="N624" i="30"/>
  <c r="O624"/>
  <c r="J624"/>
  <c r="J624" i="49"/>
  <c r="K624" i="30"/>
  <c r="K624" i="49"/>
  <c r="L624" i="30"/>
  <c r="L624" i="49"/>
  <c r="B625" i="29"/>
  <c r="A625" i="30"/>
  <c r="A625" i="49"/>
  <c r="B625"/>
  <c r="C625"/>
  <c r="D625"/>
  <c r="AO625" i="29"/>
  <c r="E625" i="30"/>
  <c r="E625" i="49"/>
  <c r="AT625" i="29"/>
  <c r="F625" i="30"/>
  <c r="F625" i="49"/>
  <c r="AX625" i="29"/>
  <c r="G625" i="30"/>
  <c r="G625" i="49"/>
  <c r="AY625" i="29"/>
  <c r="H625" i="30"/>
  <c r="H625" i="49"/>
  <c r="I625"/>
  <c r="N625" i="30"/>
  <c r="O625"/>
  <c r="J625"/>
  <c r="J625" i="49"/>
  <c r="K625" i="30"/>
  <c r="K625" i="49"/>
  <c r="L625" i="30"/>
  <c r="L625" i="49"/>
  <c r="B626" i="29"/>
  <c r="A626" i="30"/>
  <c r="A626" i="49"/>
  <c r="B626"/>
  <c r="C626"/>
  <c r="D626"/>
  <c r="AO626" i="29"/>
  <c r="E626" i="30"/>
  <c r="E626" i="49"/>
  <c r="AT626" i="29"/>
  <c r="F626" i="30"/>
  <c r="F626" i="49"/>
  <c r="AX626" i="29"/>
  <c r="G626" i="30"/>
  <c r="G626" i="49"/>
  <c r="AY626" i="29"/>
  <c r="H626" i="30"/>
  <c r="H626" i="49"/>
  <c r="I626"/>
  <c r="N626" i="30"/>
  <c r="O626"/>
  <c r="J626"/>
  <c r="J626" i="49"/>
  <c r="K626" i="30"/>
  <c r="K626" i="49"/>
  <c r="L626" i="30"/>
  <c r="L626" i="49"/>
  <c r="B627" i="29"/>
  <c r="A627" i="30"/>
  <c r="A627" i="49"/>
  <c r="B627"/>
  <c r="C627"/>
  <c r="D627"/>
  <c r="AO627" i="29"/>
  <c r="E627" i="30"/>
  <c r="E627" i="49"/>
  <c r="AT627" i="29"/>
  <c r="F627" i="30"/>
  <c r="F627" i="49"/>
  <c r="AX627" i="29"/>
  <c r="G627" i="30"/>
  <c r="G627" i="49"/>
  <c r="AY627" i="29"/>
  <c r="H627" i="30"/>
  <c r="H627" i="49"/>
  <c r="I627"/>
  <c r="N627" i="30"/>
  <c r="O627"/>
  <c r="J627"/>
  <c r="J627" i="49"/>
  <c r="K627" i="30"/>
  <c r="K627" i="49"/>
  <c r="L627" i="30"/>
  <c r="L627" i="49"/>
  <c r="B628" i="29"/>
  <c r="A628" i="30"/>
  <c r="A628" i="49"/>
  <c r="B628"/>
  <c r="C628"/>
  <c r="D628"/>
  <c r="AO628" i="29"/>
  <c r="E628" i="30"/>
  <c r="E628" i="49"/>
  <c r="AT628" i="29"/>
  <c r="F628" i="30"/>
  <c r="F628" i="49"/>
  <c r="AX628" i="29"/>
  <c r="G628" i="30"/>
  <c r="G628" i="49"/>
  <c r="AY628" i="29"/>
  <c r="H628" i="30"/>
  <c r="H628" i="49"/>
  <c r="I628"/>
  <c r="N628" i="30"/>
  <c r="O628"/>
  <c r="J628"/>
  <c r="J628" i="49"/>
  <c r="K628" i="30"/>
  <c r="K628" i="49"/>
  <c r="L628" i="30"/>
  <c r="L628" i="49"/>
  <c r="B629" i="29"/>
  <c r="A629" i="30"/>
  <c r="A629" i="49"/>
  <c r="B629"/>
  <c r="C629"/>
  <c r="D629"/>
  <c r="AO629" i="29"/>
  <c r="E629" i="30"/>
  <c r="E629" i="49"/>
  <c r="AT629" i="29"/>
  <c r="F629" i="30"/>
  <c r="F629" i="49"/>
  <c r="AX629" i="29"/>
  <c r="G629" i="30"/>
  <c r="G629" i="49"/>
  <c r="AY629" i="29"/>
  <c r="H629" i="30"/>
  <c r="H629" i="49"/>
  <c r="I629"/>
  <c r="N629" i="30"/>
  <c r="O629"/>
  <c r="J629"/>
  <c r="J629" i="49"/>
  <c r="K629" i="30"/>
  <c r="K629" i="49"/>
  <c r="L629" i="30"/>
  <c r="L629" i="49"/>
  <c r="B630" i="29"/>
  <c r="A630" i="30"/>
  <c r="A630" i="49"/>
  <c r="B630"/>
  <c r="C630"/>
  <c r="D630"/>
  <c r="AO630" i="29"/>
  <c r="E630" i="30"/>
  <c r="E630" i="49"/>
  <c r="AT630" i="29"/>
  <c r="F630" i="30"/>
  <c r="F630" i="49"/>
  <c r="AX630" i="29"/>
  <c r="G630" i="30"/>
  <c r="G630" i="49"/>
  <c r="AY630" i="29"/>
  <c r="H630" i="30"/>
  <c r="H630" i="49"/>
  <c r="I630"/>
  <c r="N630" i="30"/>
  <c r="O630"/>
  <c r="J630"/>
  <c r="J630" i="49"/>
  <c r="K630" i="30"/>
  <c r="K630" i="49"/>
  <c r="L630" i="30"/>
  <c r="L630" i="49"/>
  <c r="B631" i="29"/>
  <c r="A631" i="30"/>
  <c r="A631" i="49"/>
  <c r="B631"/>
  <c r="C631"/>
  <c r="D631"/>
  <c r="AO631" i="29"/>
  <c r="E631" i="30"/>
  <c r="E631" i="49"/>
  <c r="AT631" i="29"/>
  <c r="F631" i="30"/>
  <c r="F631" i="49"/>
  <c r="AX631" i="29"/>
  <c r="G631" i="30"/>
  <c r="G631" i="49"/>
  <c r="AY631" i="29"/>
  <c r="H631" i="30"/>
  <c r="H631" i="49"/>
  <c r="I631"/>
  <c r="N631" i="30"/>
  <c r="O631"/>
  <c r="J631"/>
  <c r="J631" i="49"/>
  <c r="K631" i="30"/>
  <c r="K631" i="49"/>
  <c r="L631" i="30"/>
  <c r="L631" i="49"/>
  <c r="B632" i="29"/>
  <c r="A632" i="30"/>
  <c r="A632" i="49"/>
  <c r="B632"/>
  <c r="C632"/>
  <c r="D632"/>
  <c r="AO632" i="29"/>
  <c r="E632" i="30"/>
  <c r="E632" i="49"/>
  <c r="AT632" i="29"/>
  <c r="F632" i="30"/>
  <c r="F632" i="49"/>
  <c r="AX632" i="29"/>
  <c r="G632" i="30"/>
  <c r="G632" i="49"/>
  <c r="AY632" i="29"/>
  <c r="H632" i="30"/>
  <c r="H632" i="49"/>
  <c r="I632"/>
  <c r="N632" i="30"/>
  <c r="O632"/>
  <c r="J632"/>
  <c r="J632" i="49"/>
  <c r="K632" i="30"/>
  <c r="K632" i="49"/>
  <c r="L632" i="30"/>
  <c r="L632" i="49"/>
  <c r="B633" i="29"/>
  <c r="A633" i="30"/>
  <c r="A633" i="49"/>
  <c r="B633"/>
  <c r="C633"/>
  <c r="D633"/>
  <c r="AO633" i="29"/>
  <c r="E633" i="30"/>
  <c r="E633" i="49"/>
  <c r="AT633" i="29"/>
  <c r="F633" i="30"/>
  <c r="F633" i="49"/>
  <c r="AX633" i="29"/>
  <c r="G633" i="30"/>
  <c r="G633" i="49"/>
  <c r="AY633" i="29"/>
  <c r="H633" i="30"/>
  <c r="H633" i="49"/>
  <c r="I633"/>
  <c r="N633" i="30"/>
  <c r="O633"/>
  <c r="J633"/>
  <c r="J633" i="49"/>
  <c r="K633" i="30"/>
  <c r="K633" i="49"/>
  <c r="L633" i="30"/>
  <c r="L633" i="49"/>
  <c r="B634" i="29"/>
  <c r="A634" i="30"/>
  <c r="A634" i="49"/>
  <c r="B634"/>
  <c r="C634"/>
  <c r="D634"/>
  <c r="AO634" i="29"/>
  <c r="E634" i="30"/>
  <c r="E634" i="49"/>
  <c r="AT634" i="29"/>
  <c r="F634" i="30"/>
  <c r="F634" i="49"/>
  <c r="AX634" i="29"/>
  <c r="G634" i="30"/>
  <c r="G634" i="49"/>
  <c r="AY634" i="29"/>
  <c r="H634" i="30"/>
  <c r="H634" i="49"/>
  <c r="I634"/>
  <c r="N634" i="30"/>
  <c r="O634"/>
  <c r="J634"/>
  <c r="J634" i="49"/>
  <c r="K634" i="30"/>
  <c r="K634" i="49"/>
  <c r="L634" i="30"/>
  <c r="L634" i="49"/>
  <c r="B635" i="29"/>
  <c r="A635" i="30"/>
  <c r="A635" i="49"/>
  <c r="B635"/>
  <c r="C635"/>
  <c r="D635"/>
  <c r="AO635" i="29"/>
  <c r="E635" i="30"/>
  <c r="E635" i="49"/>
  <c r="AT635" i="29"/>
  <c r="F635" i="30"/>
  <c r="F635" i="49"/>
  <c r="AX635" i="29"/>
  <c r="G635" i="30"/>
  <c r="G635" i="49"/>
  <c r="AY635" i="29"/>
  <c r="H635" i="30"/>
  <c r="H635" i="49"/>
  <c r="I635"/>
  <c r="N635" i="30"/>
  <c r="O635"/>
  <c r="J635"/>
  <c r="J635" i="49"/>
  <c r="K635" i="30"/>
  <c r="K635" i="49"/>
  <c r="L635" i="30"/>
  <c r="L635" i="49"/>
  <c r="B636" i="29"/>
  <c r="A636" i="30"/>
  <c r="A636" i="49"/>
  <c r="B636"/>
  <c r="C636"/>
  <c r="D636"/>
  <c r="AO636" i="29"/>
  <c r="E636" i="30"/>
  <c r="E636" i="49"/>
  <c r="AT636" i="29"/>
  <c r="F636" i="30"/>
  <c r="F636" i="49"/>
  <c r="AX636" i="29"/>
  <c r="G636" i="30"/>
  <c r="G636" i="49"/>
  <c r="AY636" i="29"/>
  <c r="H636" i="30"/>
  <c r="H636" i="49"/>
  <c r="I636"/>
  <c r="N636" i="30"/>
  <c r="O636"/>
  <c r="J636"/>
  <c r="J636" i="49"/>
  <c r="K636" i="30"/>
  <c r="K636" i="49"/>
  <c r="L636" i="30"/>
  <c r="L636" i="49"/>
  <c r="B637" i="29"/>
  <c r="A637" i="30"/>
  <c r="A637" i="49"/>
  <c r="B637"/>
  <c r="C637"/>
  <c r="D637"/>
  <c r="AO637" i="29"/>
  <c r="E637" i="30"/>
  <c r="E637" i="49"/>
  <c r="AT637" i="29"/>
  <c r="F637" i="30"/>
  <c r="F637" i="49"/>
  <c r="AX637" i="29"/>
  <c r="G637" i="30"/>
  <c r="G637" i="49"/>
  <c r="AY637" i="29"/>
  <c r="H637" i="30"/>
  <c r="H637" i="49"/>
  <c r="I637"/>
  <c r="N637" i="30"/>
  <c r="O637"/>
  <c r="J637"/>
  <c r="J637" i="49"/>
  <c r="K637" i="30"/>
  <c r="K637" i="49"/>
  <c r="L637" i="30"/>
  <c r="L637" i="49"/>
  <c r="B638" i="29"/>
  <c r="A638" i="30"/>
  <c r="A638" i="49"/>
  <c r="B638"/>
  <c r="C638"/>
  <c r="D638"/>
  <c r="AO638" i="29"/>
  <c r="E638" i="30"/>
  <c r="E638" i="49"/>
  <c r="AT638" i="29"/>
  <c r="F638" i="30"/>
  <c r="F638" i="49"/>
  <c r="AX638" i="29"/>
  <c r="G638" i="30"/>
  <c r="G638" i="49"/>
  <c r="AY638" i="29"/>
  <c r="H638" i="30"/>
  <c r="H638" i="49"/>
  <c r="I638"/>
  <c r="N638" i="30"/>
  <c r="O638"/>
  <c r="J638"/>
  <c r="J638" i="49"/>
  <c r="K638" i="30"/>
  <c r="K638" i="49"/>
  <c r="L638" i="30"/>
  <c r="L638" i="49"/>
  <c r="B639" i="29"/>
  <c r="A639" i="30"/>
  <c r="A639" i="49"/>
  <c r="B639"/>
  <c r="C639"/>
  <c r="D639"/>
  <c r="AO639" i="29"/>
  <c r="E639" i="30"/>
  <c r="E639" i="49"/>
  <c r="AT639" i="29"/>
  <c r="F639" i="30"/>
  <c r="F639" i="49"/>
  <c r="AX639" i="29"/>
  <c r="G639" i="30"/>
  <c r="G639" i="49"/>
  <c r="AY639" i="29"/>
  <c r="H639" i="30"/>
  <c r="H639" i="49"/>
  <c r="I639"/>
  <c r="N639" i="30"/>
  <c r="O639"/>
  <c r="J639"/>
  <c r="J639" i="49"/>
  <c r="K639" i="30"/>
  <c r="K639" i="49"/>
  <c r="L639" i="30"/>
  <c r="L639" i="49"/>
  <c r="A640" i="30"/>
  <c r="A640" i="49"/>
  <c r="B640"/>
  <c r="C640"/>
  <c r="D640"/>
  <c r="AO640" i="29"/>
  <c r="E640" i="30"/>
  <c r="E640" i="49"/>
  <c r="F640"/>
  <c r="AX640" i="29"/>
  <c r="G640" i="30"/>
  <c r="G640" i="49"/>
  <c r="H640"/>
  <c r="I640"/>
  <c r="J640"/>
  <c r="K640" i="30"/>
  <c r="K640" i="49"/>
  <c r="L640" i="30"/>
  <c r="L640" i="49"/>
  <c r="B641" i="29"/>
  <c r="A641" i="30"/>
  <c r="A641" i="49"/>
  <c r="B641"/>
  <c r="C641"/>
  <c r="D641"/>
  <c r="AO641" i="29"/>
  <c r="E641" i="30"/>
  <c r="E641" i="49"/>
  <c r="AT641" i="29"/>
  <c r="F641" i="30"/>
  <c r="F641" i="49"/>
  <c r="AX641" i="29"/>
  <c r="G641" i="30"/>
  <c r="G641" i="49"/>
  <c r="AY641" i="29"/>
  <c r="H641" i="30"/>
  <c r="H641" i="49"/>
  <c r="I641"/>
  <c r="N641" i="30"/>
  <c r="O641"/>
  <c r="J641"/>
  <c r="J641" i="49"/>
  <c r="K641" i="30"/>
  <c r="K641" i="49"/>
  <c r="L641" i="30"/>
  <c r="L641" i="49"/>
  <c r="B642" i="29"/>
  <c r="A642" i="30"/>
  <c r="A642" i="49"/>
  <c r="B642"/>
  <c r="C642"/>
  <c r="D642"/>
  <c r="AO642" i="29"/>
  <c r="E642" i="30"/>
  <c r="E642" i="49"/>
  <c r="AT642" i="29"/>
  <c r="F642" i="30"/>
  <c r="F642" i="49"/>
  <c r="AX642" i="29"/>
  <c r="G642" i="30"/>
  <c r="G642" i="49"/>
  <c r="AY642" i="29"/>
  <c r="H642" i="30"/>
  <c r="H642" i="49"/>
  <c r="I642"/>
  <c r="N642" i="30"/>
  <c r="O642"/>
  <c r="J642"/>
  <c r="J642" i="49"/>
  <c r="K642" i="30"/>
  <c r="K642" i="49"/>
  <c r="L642" i="30"/>
  <c r="L642" i="49"/>
  <c r="B643" i="29"/>
  <c r="A643" i="30"/>
  <c r="A643" i="49"/>
  <c r="B643"/>
  <c r="C643"/>
  <c r="D643"/>
  <c r="AO643" i="29"/>
  <c r="E643" i="30"/>
  <c r="E643" i="49"/>
  <c r="AT643" i="29"/>
  <c r="F643" i="30"/>
  <c r="F643" i="49"/>
  <c r="AX643" i="29"/>
  <c r="G643" i="30"/>
  <c r="G643" i="49"/>
  <c r="AY643" i="29"/>
  <c r="H643" i="30"/>
  <c r="H643" i="49"/>
  <c r="I643"/>
  <c r="N643" i="30"/>
  <c r="O643"/>
  <c r="J643"/>
  <c r="J643" i="49"/>
  <c r="K643" i="30"/>
  <c r="K643" i="49"/>
  <c r="L643" i="30"/>
  <c r="L643" i="49"/>
  <c r="B644" i="29"/>
  <c r="A644" i="30"/>
  <c r="A644" i="49"/>
  <c r="B644"/>
  <c r="C644"/>
  <c r="D644"/>
  <c r="AO644" i="29"/>
  <c r="E644" i="30"/>
  <c r="E644" i="49"/>
  <c r="AT644" i="29"/>
  <c r="F644" i="30"/>
  <c r="F644" i="49"/>
  <c r="AX644" i="29"/>
  <c r="G644" i="30"/>
  <c r="G644" i="49"/>
  <c r="AY644" i="29"/>
  <c r="H644" i="30"/>
  <c r="H644" i="49"/>
  <c r="I644"/>
  <c r="N644" i="30"/>
  <c r="O644"/>
  <c r="J644"/>
  <c r="J644" i="49"/>
  <c r="K644" i="30"/>
  <c r="K644" i="49"/>
  <c r="L644" i="30"/>
  <c r="L644" i="49"/>
  <c r="B645" i="29"/>
  <c r="A645" i="30"/>
  <c r="A645" i="49"/>
  <c r="B645"/>
  <c r="C645"/>
  <c r="D645"/>
  <c r="AO645" i="29"/>
  <c r="E645" i="30"/>
  <c r="E645" i="49"/>
  <c r="AT645" i="29"/>
  <c r="F645" i="30"/>
  <c r="F645" i="49"/>
  <c r="AX645" i="29"/>
  <c r="G645" i="30"/>
  <c r="G645" i="49"/>
  <c r="AY645" i="29"/>
  <c r="H645" i="30"/>
  <c r="H645" i="49"/>
  <c r="I645"/>
  <c r="N645" i="30"/>
  <c r="O645"/>
  <c r="J645"/>
  <c r="J645" i="49"/>
  <c r="K645" i="30"/>
  <c r="K645" i="49"/>
  <c r="L645" i="30"/>
  <c r="L645" i="49"/>
  <c r="B646" i="29"/>
  <c r="A646" i="30"/>
  <c r="A646" i="49"/>
  <c r="B646"/>
  <c r="C646"/>
  <c r="D646"/>
  <c r="AO646" i="29"/>
  <c r="E646" i="30"/>
  <c r="E646" i="49"/>
  <c r="AT646" i="29"/>
  <c r="F646" i="30"/>
  <c r="F646" i="49"/>
  <c r="AX646" i="29"/>
  <c r="G646" i="30"/>
  <c r="G646" i="49"/>
  <c r="AY646" i="29"/>
  <c r="H646" i="30"/>
  <c r="H646" i="49"/>
  <c r="I646"/>
  <c r="N646" i="30"/>
  <c r="O646"/>
  <c r="J646"/>
  <c r="J646" i="49"/>
  <c r="K646" i="30"/>
  <c r="K646" i="49"/>
  <c r="L646" i="30"/>
  <c r="L646" i="49"/>
  <c r="B647" i="29"/>
  <c r="A647" i="30"/>
  <c r="A647" i="49"/>
  <c r="B647"/>
  <c r="C647"/>
  <c r="D647"/>
  <c r="AO647" i="29"/>
  <c r="E647" i="30"/>
  <c r="E647" i="49"/>
  <c r="AT647" i="29"/>
  <c r="F647" i="30"/>
  <c r="F647" i="49"/>
  <c r="AX647" i="29"/>
  <c r="G647" i="30"/>
  <c r="G647" i="49"/>
  <c r="AY647" i="29"/>
  <c r="H647" i="30"/>
  <c r="H647" i="49"/>
  <c r="I647"/>
  <c r="N647" i="30"/>
  <c r="O647"/>
  <c r="J647"/>
  <c r="J647" i="49"/>
  <c r="K647" i="30"/>
  <c r="K647" i="49"/>
  <c r="L647" i="30"/>
  <c r="L647" i="49"/>
  <c r="B648" i="29"/>
  <c r="A648" i="30"/>
  <c r="A648" i="49"/>
  <c r="B648"/>
  <c r="C648"/>
  <c r="D648"/>
  <c r="AO648" i="29"/>
  <c r="E648" i="30"/>
  <c r="E648" i="49"/>
  <c r="AT648" i="29"/>
  <c r="F648" i="30"/>
  <c r="F648" i="49"/>
  <c r="AX648" i="29"/>
  <c r="G648" i="30"/>
  <c r="G648" i="49"/>
  <c r="AY648" i="29"/>
  <c r="H648" i="30"/>
  <c r="H648" i="49"/>
  <c r="I648"/>
  <c r="N648" i="30"/>
  <c r="O648"/>
  <c r="J648"/>
  <c r="J648" i="49"/>
  <c r="K648" i="30"/>
  <c r="K648" i="49"/>
  <c r="L648" i="30"/>
  <c r="L648" i="49"/>
  <c r="B649" i="29"/>
  <c r="A649" i="30"/>
  <c r="A649" i="49"/>
  <c r="B649"/>
  <c r="C649"/>
  <c r="D649"/>
  <c r="AO649" i="29"/>
  <c r="E649" i="30"/>
  <c r="E649" i="49"/>
  <c r="AT649" i="29"/>
  <c r="F649" i="30"/>
  <c r="F649" i="49"/>
  <c r="AX649" i="29"/>
  <c r="G649" i="30"/>
  <c r="G649" i="49"/>
  <c r="AY649" i="29"/>
  <c r="H649" i="30"/>
  <c r="H649" i="49"/>
  <c r="I649"/>
  <c r="N649" i="30"/>
  <c r="O649"/>
  <c r="J649"/>
  <c r="J649" i="49"/>
  <c r="K649" i="30"/>
  <c r="K649" i="49"/>
  <c r="L649" i="30"/>
  <c r="L649" i="49"/>
  <c r="B650" i="29"/>
  <c r="A650" i="30"/>
  <c r="A650" i="49"/>
  <c r="B650"/>
  <c r="C650"/>
  <c r="D650"/>
  <c r="AO650" i="29"/>
  <c r="E650" i="30"/>
  <c r="E650" i="49"/>
  <c r="AT650" i="29"/>
  <c r="F650" i="30"/>
  <c r="F650" i="49"/>
  <c r="AX650" i="29"/>
  <c r="G650" i="30"/>
  <c r="G650" i="49"/>
  <c r="AY650" i="29"/>
  <c r="H650" i="30"/>
  <c r="H650" i="49"/>
  <c r="I650"/>
  <c r="N650" i="30"/>
  <c r="O650"/>
  <c r="J650"/>
  <c r="J650" i="49"/>
  <c r="K650" i="30"/>
  <c r="K650" i="49"/>
  <c r="L650" i="30"/>
  <c r="L650" i="49"/>
  <c r="B651" i="29"/>
  <c r="A651" i="30"/>
  <c r="A651" i="49"/>
  <c r="B651"/>
  <c r="C651"/>
  <c r="D651"/>
  <c r="AO651" i="29"/>
  <c r="E651" i="30"/>
  <c r="E651" i="49"/>
  <c r="AT651" i="29"/>
  <c r="F651" i="30"/>
  <c r="F651" i="49"/>
  <c r="AX651" i="29"/>
  <c r="G651" i="30"/>
  <c r="G651" i="49"/>
  <c r="AY651" i="29"/>
  <c r="H651" i="30"/>
  <c r="H651" i="49"/>
  <c r="I651"/>
  <c r="N651" i="30"/>
  <c r="O651"/>
  <c r="J651"/>
  <c r="J651" i="49"/>
  <c r="K651" i="30"/>
  <c r="K651" i="49"/>
  <c r="L651" i="30"/>
  <c r="L651" i="49"/>
  <c r="B652" i="29"/>
  <c r="A652" i="30"/>
  <c r="A652" i="49"/>
  <c r="B652"/>
  <c r="C652"/>
  <c r="D652"/>
  <c r="AO652" i="29"/>
  <c r="E652" i="30"/>
  <c r="E652" i="49"/>
  <c r="AT652" i="29"/>
  <c r="F652" i="30"/>
  <c r="F652" i="49"/>
  <c r="AX652" i="29"/>
  <c r="G652" i="30"/>
  <c r="G652" i="49"/>
  <c r="AY652" i="29"/>
  <c r="H652" i="30"/>
  <c r="H652" i="49"/>
  <c r="I652"/>
  <c r="N652" i="30"/>
  <c r="O652"/>
  <c r="J652"/>
  <c r="J652" i="49"/>
  <c r="K652" i="30"/>
  <c r="K652" i="49"/>
  <c r="L652" i="30"/>
  <c r="L652" i="49"/>
  <c r="B653" i="29"/>
  <c r="A653" i="30"/>
  <c r="A653" i="49"/>
  <c r="B653"/>
  <c r="C653"/>
  <c r="D653"/>
  <c r="AO653" i="29"/>
  <c r="E653" i="30"/>
  <c r="E653" i="49"/>
  <c r="AT653" i="29"/>
  <c r="F653" i="30"/>
  <c r="F653" i="49"/>
  <c r="AX653" i="29"/>
  <c r="G653" i="30"/>
  <c r="G653" i="49"/>
  <c r="AY653" i="29"/>
  <c r="H653" i="30"/>
  <c r="H653" i="49"/>
  <c r="I653"/>
  <c r="N653" i="30"/>
  <c r="O653"/>
  <c r="J653"/>
  <c r="J653" i="49"/>
  <c r="K653" i="30"/>
  <c r="K653" i="49"/>
  <c r="L653" i="30"/>
  <c r="L653" i="49"/>
  <c r="B654" i="29"/>
  <c r="A654" i="30"/>
  <c r="A654" i="49"/>
  <c r="B654"/>
  <c r="C654"/>
  <c r="D654"/>
  <c r="AO654" i="29"/>
  <c r="E654" i="30"/>
  <c r="E654" i="49"/>
  <c r="AT654" i="29"/>
  <c r="F654" i="30"/>
  <c r="F654" i="49"/>
  <c r="AX654" i="29"/>
  <c r="G654" i="30"/>
  <c r="G654" i="49"/>
  <c r="AY654" i="29"/>
  <c r="H654" i="30"/>
  <c r="H654" i="49"/>
  <c r="I654"/>
  <c r="N654" i="30"/>
  <c r="O654"/>
  <c r="J654"/>
  <c r="J654" i="49"/>
  <c r="K654" i="30"/>
  <c r="K654" i="49"/>
  <c r="L654" i="30"/>
  <c r="L654" i="49"/>
  <c r="B655" i="29"/>
  <c r="A655" i="30"/>
  <c r="A655" i="49"/>
  <c r="B655"/>
  <c r="C655"/>
  <c r="D655"/>
  <c r="AO655" i="29"/>
  <c r="E655" i="30"/>
  <c r="E655" i="49"/>
  <c r="AT655" i="29"/>
  <c r="F655" i="30"/>
  <c r="F655" i="49"/>
  <c r="AX655" i="29"/>
  <c r="G655" i="30"/>
  <c r="G655" i="49"/>
  <c r="AY655" i="29"/>
  <c r="H655" i="30"/>
  <c r="H655" i="49"/>
  <c r="I655"/>
  <c r="N655" i="30"/>
  <c r="O655"/>
  <c r="J655"/>
  <c r="J655" i="49"/>
  <c r="K655" i="30"/>
  <c r="K655" i="49"/>
  <c r="L655" i="30"/>
  <c r="L655" i="49"/>
  <c r="B656" i="29"/>
  <c r="A656" i="30"/>
  <c r="A656" i="49"/>
  <c r="B656"/>
  <c r="C656"/>
  <c r="D656"/>
  <c r="AO656" i="29"/>
  <c r="E656" i="30"/>
  <c r="E656" i="49"/>
  <c r="AT656" i="29"/>
  <c r="F656" i="30"/>
  <c r="F656" i="49"/>
  <c r="AX656" i="29"/>
  <c r="G656" i="30"/>
  <c r="G656" i="49"/>
  <c r="AY656" i="29"/>
  <c r="H656" i="30"/>
  <c r="H656" i="49"/>
  <c r="I656"/>
  <c r="N656" i="30"/>
  <c r="O656"/>
  <c r="J656"/>
  <c r="J656" i="49"/>
  <c r="K656" i="30"/>
  <c r="K656" i="49"/>
  <c r="L656" i="30"/>
  <c r="L656" i="49"/>
  <c r="B657" i="29"/>
  <c r="A657" i="30"/>
  <c r="A657" i="49"/>
  <c r="B657"/>
  <c r="C657"/>
  <c r="D657"/>
  <c r="AO657" i="29"/>
  <c r="E657" i="30"/>
  <c r="E657" i="49"/>
  <c r="AT657" i="29"/>
  <c r="F657" i="30"/>
  <c r="F657" i="49"/>
  <c r="AX657" i="29"/>
  <c r="G657" i="30"/>
  <c r="G657" i="49"/>
  <c r="AY657" i="29"/>
  <c r="H657" i="30"/>
  <c r="H657" i="49"/>
  <c r="I657"/>
  <c r="N657" i="30"/>
  <c r="O657"/>
  <c r="J657"/>
  <c r="J657" i="49"/>
  <c r="K657" i="30"/>
  <c r="K657" i="49"/>
  <c r="L657" i="30"/>
  <c r="L657" i="49"/>
  <c r="B658" i="29"/>
  <c r="A658" i="30"/>
  <c r="A658" i="49"/>
  <c r="B658"/>
  <c r="C658"/>
  <c r="D658"/>
  <c r="AO658" i="29"/>
  <c r="E658" i="30"/>
  <c r="E658" i="49"/>
  <c r="AT658" i="29"/>
  <c r="F658" i="30"/>
  <c r="F658" i="49"/>
  <c r="AX658" i="29"/>
  <c r="G658" i="30"/>
  <c r="G658" i="49"/>
  <c r="AY658" i="29"/>
  <c r="H658" i="30"/>
  <c r="H658" i="49"/>
  <c r="I658"/>
  <c r="N658" i="30"/>
  <c r="O658"/>
  <c r="J658"/>
  <c r="J658" i="49"/>
  <c r="K658" i="30"/>
  <c r="K658" i="49"/>
  <c r="L658" i="30"/>
  <c r="L658" i="49"/>
  <c r="B659" i="29"/>
  <c r="A659" i="30"/>
  <c r="A659" i="49"/>
  <c r="B659"/>
  <c r="C659"/>
  <c r="D659"/>
  <c r="AO659" i="29"/>
  <c r="E659" i="30"/>
  <c r="E659" i="49"/>
  <c r="AT659" i="29"/>
  <c r="F659" i="30"/>
  <c r="F659" i="49"/>
  <c r="AX659" i="29"/>
  <c r="G659" i="30"/>
  <c r="G659" i="49"/>
  <c r="AY659" i="29"/>
  <c r="H659" i="30"/>
  <c r="H659" i="49"/>
  <c r="I659"/>
  <c r="N659" i="30"/>
  <c r="O659"/>
  <c r="J659"/>
  <c r="J659" i="49"/>
  <c r="K659" i="30"/>
  <c r="K659" i="49"/>
  <c r="L659" i="30"/>
  <c r="L659" i="49"/>
  <c r="B660" i="29"/>
  <c r="A660" i="30"/>
  <c r="A660" i="49"/>
  <c r="B660"/>
  <c r="C660"/>
  <c r="D660"/>
  <c r="AO660" i="29"/>
  <c r="E660" i="30"/>
  <c r="E660" i="49"/>
  <c r="AT660" i="29"/>
  <c r="F660" i="30"/>
  <c r="F660" i="49"/>
  <c r="AX660" i="29"/>
  <c r="G660" i="30"/>
  <c r="G660" i="49"/>
  <c r="AY660" i="29"/>
  <c r="H660" i="30"/>
  <c r="H660" i="49"/>
  <c r="I660"/>
  <c r="N660" i="30"/>
  <c r="O660"/>
  <c r="J660"/>
  <c r="J660" i="49"/>
  <c r="K660" i="30"/>
  <c r="K660" i="49"/>
  <c r="L660" i="30"/>
  <c r="L660" i="49"/>
  <c r="B661" i="29"/>
  <c r="A661" i="30"/>
  <c r="A661" i="49"/>
  <c r="B661"/>
  <c r="C661"/>
  <c r="D661"/>
  <c r="AO661" i="29"/>
  <c r="E661" i="30"/>
  <c r="E661" i="49"/>
  <c r="AT661" i="29"/>
  <c r="F661" i="30"/>
  <c r="F661" i="49"/>
  <c r="AX661" i="29"/>
  <c r="G661" i="30"/>
  <c r="G661" i="49"/>
  <c r="AY661" i="29"/>
  <c r="H661" i="30"/>
  <c r="H661" i="49"/>
  <c r="I661"/>
  <c r="N661" i="30"/>
  <c r="O661"/>
  <c r="J661"/>
  <c r="J661" i="49"/>
  <c r="K661" i="30"/>
  <c r="K661" i="49"/>
  <c r="L661" i="30"/>
  <c r="L661" i="49"/>
  <c r="B662" i="29"/>
  <c r="A662" i="30"/>
  <c r="A662" i="49"/>
  <c r="B662"/>
  <c r="C662"/>
  <c r="D662"/>
  <c r="AO662" i="29"/>
  <c r="E662" i="30"/>
  <c r="E662" i="49"/>
  <c r="AT662" i="29"/>
  <c r="F662" i="30"/>
  <c r="F662" i="49"/>
  <c r="AX662" i="29"/>
  <c r="G662" i="30"/>
  <c r="G662" i="49"/>
  <c r="AY662" i="29"/>
  <c r="H662" i="30"/>
  <c r="H662" i="49"/>
  <c r="I662"/>
  <c r="N662" i="30"/>
  <c r="O662"/>
  <c r="J662"/>
  <c r="J662" i="49"/>
  <c r="K662" i="30"/>
  <c r="K662" i="49"/>
  <c r="L662" i="30"/>
  <c r="L662" i="49"/>
  <c r="B663" i="29"/>
  <c r="A663" i="30"/>
  <c r="A663" i="49"/>
  <c r="B663"/>
  <c r="C663"/>
  <c r="D663"/>
  <c r="AO663" i="29"/>
  <c r="E663" i="30"/>
  <c r="E663" i="49"/>
  <c r="AT663" i="29"/>
  <c r="F663" i="30"/>
  <c r="F663" i="49"/>
  <c r="AX663" i="29"/>
  <c r="G663" i="30"/>
  <c r="G663" i="49"/>
  <c r="AY663" i="29"/>
  <c r="H663" i="30"/>
  <c r="H663" i="49"/>
  <c r="I663"/>
  <c r="N663" i="30"/>
  <c r="O663"/>
  <c r="J663"/>
  <c r="J663" i="49"/>
  <c r="K663" i="30"/>
  <c r="K663" i="49"/>
  <c r="L663" i="30"/>
  <c r="L663" i="49"/>
  <c r="B664" i="29"/>
  <c r="A664" i="30"/>
  <c r="A664" i="49"/>
  <c r="B664"/>
  <c r="C664"/>
  <c r="D664"/>
  <c r="AO664" i="29"/>
  <c r="E664" i="30"/>
  <c r="E664" i="49"/>
  <c r="AT664" i="29"/>
  <c r="F664" i="30"/>
  <c r="F664" i="49"/>
  <c r="AX664" i="29"/>
  <c r="G664" i="30"/>
  <c r="G664" i="49"/>
  <c r="AY664" i="29"/>
  <c r="H664" i="30"/>
  <c r="H664" i="49"/>
  <c r="I664"/>
  <c r="N664" i="30"/>
  <c r="O664"/>
  <c r="J664"/>
  <c r="J664" i="49"/>
  <c r="K664" i="30"/>
  <c r="K664" i="49"/>
  <c r="L664" i="30"/>
  <c r="L664" i="49"/>
  <c r="B665" i="29"/>
  <c r="AO665"/>
  <c r="E665" i="30"/>
  <c r="AT665" i="29"/>
  <c r="F665" i="30"/>
  <c r="AX665" i="29"/>
  <c r="G665" i="30"/>
  <c r="AY665" i="29"/>
  <c r="H665" i="30"/>
  <c r="N665"/>
  <c r="O665"/>
  <c r="J665"/>
  <c r="L665"/>
  <c r="B666" i="29"/>
  <c r="AO666"/>
  <c r="E666" i="30"/>
  <c r="AT666" i="29"/>
  <c r="F666" i="30"/>
  <c r="AX666" i="29"/>
  <c r="G666" i="30"/>
  <c r="AY666" i="29"/>
  <c r="H666" i="30"/>
  <c r="N666"/>
  <c r="O666"/>
  <c r="J666"/>
  <c r="L666"/>
  <c r="B667" i="29"/>
  <c r="AO667"/>
  <c r="E667" i="30"/>
  <c r="AT667" i="29"/>
  <c r="F667" i="30"/>
  <c r="AX667" i="29"/>
  <c r="G667" i="30"/>
  <c r="AY667" i="29"/>
  <c r="H667" i="30"/>
  <c r="N667"/>
  <c r="O667"/>
  <c r="J667"/>
  <c r="L667"/>
  <c r="B668" i="29"/>
  <c r="AO668"/>
  <c r="E668" i="30"/>
  <c r="AT668" i="29"/>
  <c r="F668" i="30"/>
  <c r="AX668" i="29"/>
  <c r="G668" i="30"/>
  <c r="AY668" i="29"/>
  <c r="H668" i="30"/>
  <c r="N668"/>
  <c r="O668"/>
  <c r="J668"/>
  <c r="L668"/>
  <c r="B669" i="29"/>
  <c r="AO669"/>
  <c r="E669" i="30"/>
  <c r="AT669" i="29"/>
  <c r="F669" i="30"/>
  <c r="AX669" i="29"/>
  <c r="G669" i="30"/>
  <c r="AY669" i="29"/>
  <c r="H669" i="30"/>
  <c r="N669"/>
  <c r="O669"/>
  <c r="J669"/>
  <c r="L669"/>
  <c r="B670" i="29"/>
  <c r="AO670"/>
  <c r="E670" i="30"/>
  <c r="AT670" i="29"/>
  <c r="F670" i="30"/>
  <c r="AX670" i="29"/>
  <c r="G670" i="30"/>
  <c r="AY670" i="29"/>
  <c r="H670" i="30"/>
  <c r="N670"/>
  <c r="O670"/>
  <c r="J670"/>
  <c r="L670"/>
  <c r="B671" i="29"/>
  <c r="AO671"/>
  <c r="E671" i="30"/>
  <c r="AT671" i="29"/>
  <c r="F671" i="30"/>
  <c r="AX671" i="29"/>
  <c r="G671" i="30"/>
  <c r="AY671" i="29"/>
  <c r="H671" i="30"/>
  <c r="N671"/>
  <c r="O671"/>
  <c r="J671"/>
  <c r="L671"/>
  <c r="B672" i="29"/>
  <c r="AO672"/>
  <c r="E672" i="30"/>
  <c r="AT672" i="29"/>
  <c r="F672" i="30"/>
  <c r="AX672" i="29"/>
  <c r="G672" i="30"/>
  <c r="AY672" i="29"/>
  <c r="H672" i="30"/>
  <c r="N672"/>
  <c r="O672"/>
  <c r="J672"/>
  <c r="L672"/>
  <c r="B673" i="29"/>
  <c r="AO673"/>
  <c r="E673" i="30"/>
  <c r="AT673" i="29"/>
  <c r="F673" i="30"/>
  <c r="AX673" i="29"/>
  <c r="G673" i="30"/>
  <c r="AY673" i="29"/>
  <c r="H673" i="30"/>
  <c r="N673"/>
  <c r="O673"/>
  <c r="J673"/>
  <c r="L673"/>
  <c r="B674" i="29"/>
  <c r="AO674"/>
  <c r="E674" i="30"/>
  <c r="AT674" i="29"/>
  <c r="F674" i="30"/>
  <c r="AX674" i="29"/>
  <c r="G674" i="30"/>
  <c r="AY674" i="29"/>
  <c r="H674" i="30"/>
  <c r="N674"/>
  <c r="O674"/>
  <c r="J674"/>
  <c r="L674"/>
  <c r="B675" i="29"/>
  <c r="AO675"/>
  <c r="E675" i="30"/>
  <c r="AT675" i="29"/>
  <c r="F675" i="30"/>
  <c r="AX675" i="29"/>
  <c r="G675" i="30"/>
  <c r="AY675" i="29"/>
  <c r="H675" i="30"/>
  <c r="N675"/>
  <c r="O675"/>
  <c r="J675"/>
  <c r="L675"/>
  <c r="B676" i="29"/>
  <c r="AO676"/>
  <c r="E676" i="30"/>
  <c r="AT676" i="29"/>
  <c r="F676" i="30"/>
  <c r="AX676" i="29"/>
  <c r="G676" i="30"/>
  <c r="AY676" i="29"/>
  <c r="H676" i="30"/>
  <c r="N676"/>
  <c r="O676"/>
  <c r="J676"/>
  <c r="L676"/>
  <c r="B677" i="29"/>
  <c r="AO677"/>
  <c r="E677" i="30"/>
  <c r="AT677" i="29"/>
  <c r="F677" i="30"/>
  <c r="AX677" i="29"/>
  <c r="G677" i="30"/>
  <c r="AY677" i="29"/>
  <c r="H677" i="30"/>
  <c r="N677"/>
  <c r="O677"/>
  <c r="J677"/>
  <c r="L677"/>
  <c r="B678" i="29"/>
  <c r="AO678"/>
  <c r="E678" i="30"/>
  <c r="AT678" i="29"/>
  <c r="F678" i="30"/>
  <c r="AX678" i="29"/>
  <c r="G678" i="30"/>
  <c r="AY678" i="29"/>
  <c r="H678" i="30"/>
  <c r="N678"/>
  <c r="O678"/>
  <c r="J678"/>
  <c r="L678"/>
  <c r="B679" i="29"/>
  <c r="AO679"/>
  <c r="E679" i="30"/>
  <c r="AT679" i="29"/>
  <c r="F679" i="30"/>
  <c r="AX679" i="29"/>
  <c r="G679" i="30"/>
  <c r="AY679" i="29"/>
  <c r="H679" i="30"/>
  <c r="N679"/>
  <c r="O679"/>
  <c r="J679"/>
  <c r="L679"/>
  <c r="B680" i="29"/>
  <c r="AO680"/>
  <c r="E680" i="30"/>
  <c r="AT680" i="29"/>
  <c r="F680" i="30"/>
  <c r="AX680" i="29"/>
  <c r="G680" i="30"/>
  <c r="AY680" i="29"/>
  <c r="H680" i="30"/>
  <c r="N680"/>
  <c r="O680"/>
  <c r="J680"/>
  <c r="L680"/>
  <c r="B681" i="29"/>
  <c r="AO681"/>
  <c r="E681" i="30"/>
  <c r="AT681" i="29"/>
  <c r="F681" i="30"/>
  <c r="AX681" i="29"/>
  <c r="G681" i="30"/>
  <c r="AY681" i="29"/>
  <c r="H681" i="30"/>
  <c r="N681"/>
  <c r="O681"/>
  <c r="J681"/>
  <c r="L681"/>
  <c r="B682" i="29"/>
  <c r="AO682"/>
  <c r="E682" i="30"/>
  <c r="AT682" i="29"/>
  <c r="F682" i="30"/>
  <c r="AX682" i="29"/>
  <c r="G682" i="30"/>
  <c r="AY682" i="29"/>
  <c r="H682" i="30"/>
  <c r="N682"/>
  <c r="O682"/>
  <c r="J682"/>
  <c r="L682"/>
  <c r="B683" i="29"/>
  <c r="AO683"/>
  <c r="E683" i="30"/>
  <c r="AT683" i="29"/>
  <c r="F683" i="30"/>
  <c r="AX683" i="29"/>
  <c r="G683" i="30"/>
  <c r="AY683" i="29"/>
  <c r="H683" i="30"/>
  <c r="N683"/>
  <c r="O683"/>
  <c r="J683"/>
  <c r="L683"/>
  <c r="B684" i="29"/>
  <c r="AO684"/>
  <c r="E684" i="30"/>
  <c r="AT684" i="29"/>
  <c r="F684" i="30"/>
  <c r="AX684" i="29"/>
  <c r="G684" i="30"/>
  <c r="AY684" i="29"/>
  <c r="H684" i="30"/>
  <c r="N684"/>
  <c r="O684"/>
  <c r="J684"/>
  <c r="L684"/>
  <c r="B685" i="29"/>
  <c r="AO685"/>
  <c r="E685" i="30"/>
  <c r="AT685" i="29"/>
  <c r="F685" i="30"/>
  <c r="AX685" i="29"/>
  <c r="G685" i="30"/>
  <c r="AY685" i="29"/>
  <c r="H685" i="30"/>
  <c r="N685"/>
  <c r="O685"/>
  <c r="J685"/>
  <c r="L685"/>
  <c r="B686" i="29"/>
  <c r="AO686"/>
  <c r="E686" i="30"/>
  <c r="AT686" i="29"/>
  <c r="F686" i="30"/>
  <c r="AX686" i="29"/>
  <c r="G686" i="30"/>
  <c r="AY686" i="29"/>
  <c r="H686" i="30"/>
  <c r="N686"/>
  <c r="O686"/>
  <c r="J686"/>
  <c r="L686"/>
  <c r="B687" i="29"/>
  <c r="AO687"/>
  <c r="E687" i="30"/>
  <c r="AT687" i="29"/>
  <c r="F687" i="30"/>
  <c r="AX687" i="29"/>
  <c r="G687" i="30"/>
  <c r="AY687" i="29"/>
  <c r="H687" i="30"/>
  <c r="N687"/>
  <c r="O687"/>
  <c r="J687"/>
  <c r="L687"/>
  <c r="B688" i="29"/>
  <c r="AO688"/>
  <c r="E688" i="30"/>
  <c r="AT688" i="29"/>
  <c r="F688" i="30"/>
  <c r="AX688" i="29"/>
  <c r="G688" i="30"/>
  <c r="AY688" i="29"/>
  <c r="H688" i="30"/>
  <c r="N688"/>
  <c r="O688"/>
  <c r="J688"/>
  <c r="L688"/>
  <c r="B689" i="29"/>
  <c r="AO689"/>
  <c r="E689" i="30"/>
  <c r="AT689" i="29"/>
  <c r="F689" i="30"/>
  <c r="AX689" i="29"/>
  <c r="G689" i="30"/>
  <c r="AY689" i="29"/>
  <c r="H689" i="30"/>
  <c r="N689"/>
  <c r="O689"/>
  <c r="J689"/>
  <c r="L689"/>
  <c r="B690" i="29"/>
  <c r="AO690"/>
  <c r="E690" i="30"/>
  <c r="AT690" i="29"/>
  <c r="F690" i="30"/>
  <c r="AX690" i="29"/>
  <c r="G690" i="30"/>
  <c r="AY690" i="29"/>
  <c r="H690" i="30"/>
  <c r="N690"/>
  <c r="O690"/>
  <c r="J690"/>
  <c r="L690"/>
  <c r="B691" i="29"/>
  <c r="AO691"/>
  <c r="E691" i="30"/>
  <c r="AT691" i="29"/>
  <c r="F691" i="30"/>
  <c r="AX691" i="29"/>
  <c r="G691" i="30"/>
  <c r="AY691" i="29"/>
  <c r="H691" i="30"/>
  <c r="N691"/>
  <c r="O691"/>
  <c r="J691"/>
  <c r="L691"/>
  <c r="B692" i="29"/>
  <c r="AO692"/>
  <c r="E692" i="30"/>
  <c r="AT692" i="29"/>
  <c r="F692" i="30"/>
  <c r="AX692" i="29"/>
  <c r="G692" i="30"/>
  <c r="AY692" i="29"/>
  <c r="H692" i="30"/>
  <c r="N692"/>
  <c r="O692"/>
  <c r="J692"/>
  <c r="L692"/>
  <c r="B693" i="29"/>
  <c r="AO693"/>
  <c r="E693" i="30"/>
  <c r="AT693" i="29"/>
  <c r="F693" i="30"/>
  <c r="AX693" i="29"/>
  <c r="G693" i="30"/>
  <c r="AY693" i="29"/>
  <c r="H693" i="30"/>
  <c r="N693"/>
  <c r="O693"/>
  <c r="J693"/>
  <c r="L693"/>
  <c r="B694" i="29"/>
  <c r="AO694"/>
  <c r="E694" i="30"/>
  <c r="AT694" i="29"/>
  <c r="F694" i="30"/>
  <c r="AX694" i="29"/>
  <c r="G694" i="30"/>
  <c r="AY694" i="29"/>
  <c r="H694" i="30"/>
  <c r="N694"/>
  <c r="O694"/>
  <c r="J694"/>
  <c r="L694"/>
  <c r="B695" i="29"/>
  <c r="AO695"/>
  <c r="E695" i="30"/>
  <c r="AT695" i="29"/>
  <c r="F695" i="30"/>
  <c r="AX695" i="29"/>
  <c r="G695" i="30"/>
  <c r="AY695" i="29"/>
  <c r="H695" i="30"/>
  <c r="N695"/>
  <c r="O695"/>
  <c r="J695"/>
  <c r="L695"/>
  <c r="B696" i="29"/>
  <c r="AO696"/>
  <c r="E696" i="30"/>
  <c r="AT696" i="29"/>
  <c r="F696" i="30"/>
  <c r="AX696" i="29"/>
  <c r="G696" i="30"/>
  <c r="AY696" i="29"/>
  <c r="H696" i="30"/>
  <c r="N696"/>
  <c r="O696"/>
  <c r="J696"/>
  <c r="L696"/>
  <c r="B697" i="29"/>
  <c r="AO697"/>
  <c r="E697" i="30"/>
  <c r="AT697" i="29"/>
  <c r="F697" i="30"/>
  <c r="AX697" i="29"/>
  <c r="G697" i="30"/>
  <c r="AY697" i="29"/>
  <c r="H697" i="30"/>
  <c r="N697"/>
  <c r="O697"/>
  <c r="J697"/>
  <c r="L697"/>
  <c r="B698" i="29"/>
  <c r="AO698"/>
  <c r="E698" i="30"/>
  <c r="AT698" i="29"/>
  <c r="F698" i="30"/>
  <c r="AX698" i="29"/>
  <c r="G698" i="30"/>
  <c r="AY698" i="29"/>
  <c r="H698" i="30"/>
  <c r="N698"/>
  <c r="O698"/>
  <c r="J698"/>
  <c r="L698"/>
  <c r="B699" i="29"/>
  <c r="AO699"/>
  <c r="E699" i="30"/>
  <c r="AT699" i="29"/>
  <c r="F699" i="30"/>
  <c r="AX699" i="29"/>
  <c r="G699" i="30"/>
  <c r="AY699" i="29"/>
  <c r="H699" i="30"/>
  <c r="N699"/>
  <c r="O699"/>
  <c r="J699"/>
  <c r="L699"/>
  <c r="B700" i="29"/>
  <c r="AO700"/>
  <c r="E700" i="30"/>
  <c r="AT700" i="29"/>
  <c r="F700" i="30"/>
  <c r="AX700" i="29"/>
  <c r="G700" i="30"/>
  <c r="AY700" i="29"/>
  <c r="H700" i="30"/>
  <c r="N700"/>
  <c r="O700"/>
  <c r="J700"/>
  <c r="L700"/>
  <c r="B701" i="29"/>
  <c r="AO701"/>
  <c r="E701" i="30"/>
  <c r="AT701" i="29"/>
  <c r="F701" i="30"/>
  <c r="AX701" i="29"/>
  <c r="G701" i="30"/>
  <c r="AY701" i="29"/>
  <c r="H701" i="30"/>
  <c r="N701"/>
  <c r="O701"/>
  <c r="J701"/>
  <c r="L701"/>
  <c r="B702" i="29"/>
  <c r="AO702"/>
  <c r="E702" i="30"/>
  <c r="AT702" i="29"/>
  <c r="F702" i="30"/>
  <c r="AX702" i="29"/>
  <c r="G702" i="30"/>
  <c r="AY702" i="29"/>
  <c r="H702" i="30"/>
  <c r="N702"/>
  <c r="O702"/>
  <c r="J702"/>
  <c r="L702"/>
  <c r="B703" i="29"/>
  <c r="AO703"/>
  <c r="E703" i="30"/>
  <c r="AT703" i="29"/>
  <c r="F703" i="30"/>
  <c r="AX703" i="29"/>
  <c r="G703" i="30"/>
  <c r="AY703" i="29"/>
  <c r="H703" i="30"/>
  <c r="N703"/>
  <c r="O703"/>
  <c r="J703"/>
  <c r="L703"/>
  <c r="B704" i="29"/>
  <c r="AO704"/>
  <c r="E704" i="30"/>
  <c r="AT704" i="29"/>
  <c r="F704" i="30"/>
  <c r="AX704" i="29"/>
  <c r="G704" i="30"/>
  <c r="AY704" i="29"/>
  <c r="H704" i="30"/>
  <c r="N704"/>
  <c r="O704"/>
  <c r="J704"/>
  <c r="L704"/>
  <c r="B705" i="29"/>
  <c r="AO705"/>
  <c r="E705" i="30"/>
  <c r="AT705" i="29"/>
  <c r="F705" i="30"/>
  <c r="AX705" i="29"/>
  <c r="G705" i="30"/>
  <c r="AY705" i="29"/>
  <c r="H705" i="30"/>
  <c r="N705"/>
  <c r="O705"/>
  <c r="J705"/>
  <c r="L705"/>
  <c r="B706" i="29"/>
  <c r="AO706"/>
  <c r="E706" i="30"/>
  <c r="AT706" i="29"/>
  <c r="F706" i="30"/>
  <c r="AX706" i="29"/>
  <c r="G706" i="30"/>
  <c r="AY706" i="29"/>
  <c r="H706" i="30"/>
  <c r="N706"/>
  <c r="O706"/>
  <c r="J706"/>
  <c r="L706"/>
  <c r="B707" i="29"/>
  <c r="AO707"/>
  <c r="E707" i="30"/>
  <c r="AT707" i="29"/>
  <c r="F707" i="30"/>
  <c r="AX707" i="29"/>
  <c r="G707" i="30"/>
  <c r="AY707" i="29"/>
  <c r="H707" i="30"/>
  <c r="N707"/>
  <c r="O707"/>
  <c r="J707"/>
  <c r="L707"/>
  <c r="B708" i="29"/>
  <c r="AO708"/>
  <c r="E708" i="30"/>
  <c r="AT708" i="29"/>
  <c r="F708" i="30"/>
  <c r="AX708" i="29"/>
  <c r="G708" i="30"/>
  <c r="AY708" i="29"/>
  <c r="H708" i="30"/>
  <c r="N708"/>
  <c r="O708"/>
  <c r="J708"/>
  <c r="L708"/>
  <c r="B709" i="29"/>
  <c r="AO709"/>
  <c r="E709" i="30"/>
  <c r="AT709" i="29"/>
  <c r="F709" i="30"/>
  <c r="AX709" i="29"/>
  <c r="G709" i="30"/>
  <c r="AY709" i="29"/>
  <c r="H709" i="30"/>
  <c r="N709"/>
  <c r="O709"/>
  <c r="J709"/>
  <c r="L709"/>
  <c r="B710" i="29"/>
  <c r="AO710"/>
  <c r="E710" i="30"/>
  <c r="AT710" i="29"/>
  <c r="F710" i="30"/>
  <c r="AX710" i="29"/>
  <c r="G710" i="30"/>
  <c r="AY710" i="29"/>
  <c r="H710" i="30"/>
  <c r="N710"/>
  <c r="O710"/>
  <c r="J710"/>
  <c r="L710"/>
  <c r="B711" i="29"/>
  <c r="AO711"/>
  <c r="E711" i="30"/>
  <c r="AT711" i="29"/>
  <c r="F711" i="30"/>
  <c r="AX711" i="29"/>
  <c r="G711" i="30"/>
  <c r="AY711" i="29"/>
  <c r="H711" i="30"/>
  <c r="N711"/>
  <c r="O711"/>
  <c r="J711"/>
  <c r="L711"/>
  <c r="K2" i="45"/>
  <c r="A665" i="30"/>
  <c r="K665"/>
  <c r="A666"/>
  <c r="K666"/>
  <c r="A667"/>
  <c r="K667"/>
  <c r="A668"/>
  <c r="K668"/>
  <c r="A669"/>
  <c r="K669"/>
  <c r="A670"/>
  <c r="K670"/>
  <c r="A671"/>
  <c r="K671"/>
  <c r="A672"/>
  <c r="K672"/>
  <c r="A673"/>
  <c r="K673"/>
  <c r="A674"/>
  <c r="K674"/>
  <c r="A675"/>
  <c r="K675"/>
  <c r="A676"/>
  <c r="K676"/>
  <c r="A677"/>
  <c r="K677"/>
  <c r="A678"/>
  <c r="K678"/>
  <c r="A679"/>
  <c r="K679"/>
  <c r="A680"/>
  <c r="K680"/>
  <c r="A681"/>
  <c r="K681"/>
  <c r="A682"/>
  <c r="K682"/>
  <c r="A683"/>
  <c r="K683"/>
  <c r="A684"/>
  <c r="K684"/>
  <c r="A685"/>
  <c r="K685"/>
  <c r="A686"/>
  <c r="K686"/>
  <c r="A687"/>
  <c r="K687"/>
  <c r="A688"/>
  <c r="K688"/>
  <c r="A689"/>
  <c r="K689"/>
  <c r="A690"/>
  <c r="K690"/>
  <c r="A691"/>
  <c r="K691"/>
  <c r="A692"/>
  <c r="K692"/>
  <c r="A693"/>
  <c r="K693"/>
  <c r="A694"/>
  <c r="K694"/>
  <c r="A695"/>
  <c r="K695"/>
  <c r="A696"/>
  <c r="K696"/>
  <c r="A697"/>
  <c r="K697"/>
  <c r="A698"/>
  <c r="K698"/>
  <c r="A699"/>
  <c r="K699"/>
  <c r="A700"/>
  <c r="K700"/>
  <c r="A701"/>
  <c r="K701"/>
  <c r="A702"/>
  <c r="K702"/>
  <c r="A703"/>
  <c r="K703"/>
  <c r="A704"/>
  <c r="K704"/>
  <c r="A705"/>
  <c r="K705"/>
  <c r="A706"/>
  <c r="K706"/>
  <c r="A707"/>
  <c r="K707"/>
  <c r="A708"/>
  <c r="K708"/>
  <c r="A709"/>
  <c r="K709"/>
  <c r="A710"/>
  <c r="K710"/>
  <c r="A711"/>
  <c r="K711"/>
  <c r="A604" i="29"/>
  <c r="C604"/>
  <c r="D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P604"/>
  <c r="AQ604"/>
  <c r="AR604"/>
  <c r="AS604"/>
  <c r="AU604"/>
  <c r="AV604"/>
  <c r="AW604"/>
  <c r="A605"/>
  <c r="C605"/>
  <c r="D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P605"/>
  <c r="AQ605"/>
  <c r="AR605"/>
  <c r="AS605"/>
  <c r="AU605"/>
  <c r="AV605"/>
  <c r="AW605"/>
  <c r="A606"/>
  <c r="C606"/>
  <c r="D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P606"/>
  <c r="AQ606"/>
  <c r="AR606"/>
  <c r="AS606"/>
  <c r="AU606"/>
  <c r="AV606"/>
  <c r="AW606"/>
  <c r="A607"/>
  <c r="C607"/>
  <c r="D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P607"/>
  <c r="AQ607"/>
  <c r="AR607"/>
  <c r="AS607"/>
  <c r="AU607"/>
  <c r="AV607"/>
  <c r="AW607"/>
  <c r="A608"/>
  <c r="C608"/>
  <c r="D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P608"/>
  <c r="AQ608"/>
  <c r="AR608"/>
  <c r="AS608"/>
  <c r="AU608"/>
  <c r="AV608"/>
  <c r="AW608"/>
  <c r="A609"/>
  <c r="C609"/>
  <c r="D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P609"/>
  <c r="AQ609"/>
  <c r="AR609"/>
  <c r="AS609"/>
  <c r="AU609"/>
  <c r="AV609"/>
  <c r="AW609"/>
  <c r="A610"/>
  <c r="C610"/>
  <c r="D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P610"/>
  <c r="AQ610"/>
  <c r="AR610"/>
  <c r="AS610"/>
  <c r="AU610"/>
  <c r="AV610"/>
  <c r="AW610"/>
  <c r="A611"/>
  <c r="C611"/>
  <c r="D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P611"/>
  <c r="AQ611"/>
  <c r="AR611"/>
  <c r="AS611"/>
  <c r="AU611"/>
  <c r="AV611"/>
  <c r="AW611"/>
  <c r="A612"/>
  <c r="C612"/>
  <c r="D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P612"/>
  <c r="AQ612"/>
  <c r="AR612"/>
  <c r="AS612"/>
  <c r="AU612"/>
  <c r="AV612"/>
  <c r="AW612"/>
  <c r="A613"/>
  <c r="C613"/>
  <c r="D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P613"/>
  <c r="AQ613"/>
  <c r="AR613"/>
  <c r="AS613"/>
  <c r="AU613"/>
  <c r="AV613"/>
  <c r="AW613"/>
  <c r="A614"/>
  <c r="C614"/>
  <c r="D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P614"/>
  <c r="AQ614"/>
  <c r="AR614"/>
  <c r="AS614"/>
  <c r="AU614"/>
  <c r="AV614"/>
  <c r="AW614"/>
  <c r="A615"/>
  <c r="C615"/>
  <c r="D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P615"/>
  <c r="AQ615"/>
  <c r="AR615"/>
  <c r="AS615"/>
  <c r="AU615"/>
  <c r="AV615"/>
  <c r="AW615"/>
  <c r="A616"/>
  <c r="C616"/>
  <c r="D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P616"/>
  <c r="AQ616"/>
  <c r="AR616"/>
  <c r="AS616"/>
  <c r="AU616"/>
  <c r="AV616"/>
  <c r="AW616"/>
  <c r="A617"/>
  <c r="C617"/>
  <c r="D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P617"/>
  <c r="AQ617"/>
  <c r="AR617"/>
  <c r="AS617"/>
  <c r="AU617"/>
  <c r="AV617"/>
  <c r="AW617"/>
  <c r="A618"/>
  <c r="C618"/>
  <c r="D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P618"/>
  <c r="AQ618"/>
  <c r="AR618"/>
  <c r="AS618"/>
  <c r="AU618"/>
  <c r="AV618"/>
  <c r="AW618"/>
  <c r="A619"/>
  <c r="C619"/>
  <c r="D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P619"/>
  <c r="AQ619"/>
  <c r="AR619"/>
  <c r="AS619"/>
  <c r="AU619"/>
  <c r="AV619"/>
  <c r="AW619"/>
  <c r="A620"/>
  <c r="C620"/>
  <c r="D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P620"/>
  <c r="AQ620"/>
  <c r="AR620"/>
  <c r="AS620"/>
  <c r="AU620"/>
  <c r="AV620"/>
  <c r="AW620"/>
  <c r="A621"/>
  <c r="C621"/>
  <c r="D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P621"/>
  <c r="AQ621"/>
  <c r="AR621"/>
  <c r="AS621"/>
  <c r="AU621"/>
  <c r="AV621"/>
  <c r="AW621"/>
  <c r="A622"/>
  <c r="C622"/>
  <c r="D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P622"/>
  <c r="AQ622"/>
  <c r="AR622"/>
  <c r="AS622"/>
  <c r="AU622"/>
  <c r="AV622"/>
  <c r="AW622"/>
  <c r="A623"/>
  <c r="C623"/>
  <c r="D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P623"/>
  <c r="AQ623"/>
  <c r="AR623"/>
  <c r="AS623"/>
  <c r="AU623"/>
  <c r="AV623"/>
  <c r="AW623"/>
  <c r="A624"/>
  <c r="C624"/>
  <c r="D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P624"/>
  <c r="AQ624"/>
  <c r="AR624"/>
  <c r="AS624"/>
  <c r="AU624"/>
  <c r="AV624"/>
  <c r="AW624"/>
  <c r="A625"/>
  <c r="C625"/>
  <c r="D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P625"/>
  <c r="AQ625"/>
  <c r="AR625"/>
  <c r="AS625"/>
  <c r="AU625"/>
  <c r="AV625"/>
  <c r="AW625"/>
  <c r="A626"/>
  <c r="C626"/>
  <c r="D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P626"/>
  <c r="AQ626"/>
  <c r="AR626"/>
  <c r="AS626"/>
  <c r="AU626"/>
  <c r="AV626"/>
  <c r="AW626"/>
  <c r="A627"/>
  <c r="C627"/>
  <c r="D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P627"/>
  <c r="AQ627"/>
  <c r="AR627"/>
  <c r="AS627"/>
  <c r="AU627"/>
  <c r="AV627"/>
  <c r="AW627"/>
  <c r="A628"/>
  <c r="C628"/>
  <c r="D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P628"/>
  <c r="AQ628"/>
  <c r="AR628"/>
  <c r="AS628"/>
  <c r="AU628"/>
  <c r="AV628"/>
  <c r="AW628"/>
  <c r="A629"/>
  <c r="C629"/>
  <c r="D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P629"/>
  <c r="AQ629"/>
  <c r="AR629"/>
  <c r="AS629"/>
  <c r="AU629"/>
  <c r="AV629"/>
  <c r="AW629"/>
  <c r="A630"/>
  <c r="C630"/>
  <c r="D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P630"/>
  <c r="AQ630"/>
  <c r="AR630"/>
  <c r="AS630"/>
  <c r="AU630"/>
  <c r="AV630"/>
  <c r="AW630"/>
  <c r="A631"/>
  <c r="C631"/>
  <c r="D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P631"/>
  <c r="AQ631"/>
  <c r="AR631"/>
  <c r="AS631"/>
  <c r="AU631"/>
  <c r="AV631"/>
  <c r="AW631"/>
  <c r="A632"/>
  <c r="C632"/>
  <c r="D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P632"/>
  <c r="AQ632"/>
  <c r="AR632"/>
  <c r="AS632"/>
  <c r="AU632"/>
  <c r="AV632"/>
  <c r="AW632"/>
  <c r="A633"/>
  <c r="C633"/>
  <c r="D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P633"/>
  <c r="AQ633"/>
  <c r="AR633"/>
  <c r="AS633"/>
  <c r="AU633"/>
  <c r="AV633"/>
  <c r="AW633"/>
  <c r="A634"/>
  <c r="C634"/>
  <c r="D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P634"/>
  <c r="AQ634"/>
  <c r="AR634"/>
  <c r="AS634"/>
  <c r="AU634"/>
  <c r="AV634"/>
  <c r="AW634"/>
  <c r="A635"/>
  <c r="C635"/>
  <c r="D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P635"/>
  <c r="AQ635"/>
  <c r="AR635"/>
  <c r="AS635"/>
  <c r="AU635"/>
  <c r="AV635"/>
  <c r="AW635"/>
  <c r="A636"/>
  <c r="C636"/>
  <c r="D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P636"/>
  <c r="AQ636"/>
  <c r="AR636"/>
  <c r="AS636"/>
  <c r="AU636"/>
  <c r="AV636"/>
  <c r="AW636"/>
  <c r="A637"/>
  <c r="C637"/>
  <c r="D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P637"/>
  <c r="AQ637"/>
  <c r="AR637"/>
  <c r="AS637"/>
  <c r="AU637"/>
  <c r="AV637"/>
  <c r="AW637"/>
  <c r="A638"/>
  <c r="C638"/>
  <c r="D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P638"/>
  <c r="AQ638"/>
  <c r="AR638"/>
  <c r="AS638"/>
  <c r="AU638"/>
  <c r="AV638"/>
  <c r="AW638"/>
  <c r="A639"/>
  <c r="C639"/>
  <c r="D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P639"/>
  <c r="AQ639"/>
  <c r="AR639"/>
  <c r="AS639"/>
  <c r="AU639"/>
  <c r="AV639"/>
  <c r="AW639"/>
  <c r="A640"/>
  <c r="C640"/>
  <c r="D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P640"/>
  <c r="AQ640"/>
  <c r="AR640"/>
  <c r="AS640"/>
  <c r="AU640"/>
  <c r="AV640"/>
  <c r="AW640"/>
  <c r="A641"/>
  <c r="C641"/>
  <c r="D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P641"/>
  <c r="AQ641"/>
  <c r="AR641"/>
  <c r="AS641"/>
  <c r="AU641"/>
  <c r="AV641"/>
  <c r="AW641"/>
  <c r="A642"/>
  <c r="C642"/>
  <c r="D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P642"/>
  <c r="AQ642"/>
  <c r="AR642"/>
  <c r="AS642"/>
  <c r="AU642"/>
  <c r="AV642"/>
  <c r="AW642"/>
  <c r="A643"/>
  <c r="C643"/>
  <c r="D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P643"/>
  <c r="AQ643"/>
  <c r="AR643"/>
  <c r="AS643"/>
  <c r="AU643"/>
  <c r="AV643"/>
  <c r="AW643"/>
  <c r="A644"/>
  <c r="C644"/>
  <c r="D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P644"/>
  <c r="AQ644"/>
  <c r="AR644"/>
  <c r="AS644"/>
  <c r="AU644"/>
  <c r="AV644"/>
  <c r="AW644"/>
  <c r="A645"/>
  <c r="C645"/>
  <c r="D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P645"/>
  <c r="AQ645"/>
  <c r="AR645"/>
  <c r="AS645"/>
  <c r="AU645"/>
  <c r="AV645"/>
  <c r="AW645"/>
  <c r="A646"/>
  <c r="C646"/>
  <c r="D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P646"/>
  <c r="AQ646"/>
  <c r="AR646"/>
  <c r="AS646"/>
  <c r="AU646"/>
  <c r="AV646"/>
  <c r="AW646"/>
  <c r="A647"/>
  <c r="C647"/>
  <c r="D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P647"/>
  <c r="AQ647"/>
  <c r="AR647"/>
  <c r="AS647"/>
  <c r="AU647"/>
  <c r="AV647"/>
  <c r="AW647"/>
  <c r="A648"/>
  <c r="C648"/>
  <c r="D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P648"/>
  <c r="AQ648"/>
  <c r="AR648"/>
  <c r="AS648"/>
  <c r="AU648"/>
  <c r="AV648"/>
  <c r="AW648"/>
  <c r="A649"/>
  <c r="C649"/>
  <c r="D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P649"/>
  <c r="AQ649"/>
  <c r="AR649"/>
  <c r="AS649"/>
  <c r="AU649"/>
  <c r="AV649"/>
  <c r="AW649"/>
  <c r="A650"/>
  <c r="C650"/>
  <c r="D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P650"/>
  <c r="AQ650"/>
  <c r="AR650"/>
  <c r="AS650"/>
  <c r="AU650"/>
  <c r="AV650"/>
  <c r="AW650"/>
  <c r="A651"/>
  <c r="C651"/>
  <c r="D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P651"/>
  <c r="AQ651"/>
  <c r="AR651"/>
  <c r="AS651"/>
  <c r="AU651"/>
  <c r="AV651"/>
  <c r="AW651"/>
  <c r="A652"/>
  <c r="C652"/>
  <c r="D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P652"/>
  <c r="AQ652"/>
  <c r="AR652"/>
  <c r="AS652"/>
  <c r="AU652"/>
  <c r="AV652"/>
  <c r="AW652"/>
  <c r="A653"/>
  <c r="C653"/>
  <c r="D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P653"/>
  <c r="AQ653"/>
  <c r="AR653"/>
  <c r="AS653"/>
  <c r="AU653"/>
  <c r="AV653"/>
  <c r="AW653"/>
  <c r="A654"/>
  <c r="C654"/>
  <c r="D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P654"/>
  <c r="AQ654"/>
  <c r="AR654"/>
  <c r="AS654"/>
  <c r="AU654"/>
  <c r="AV654"/>
  <c r="AW654"/>
  <c r="A655"/>
  <c r="C655"/>
  <c r="D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P655"/>
  <c r="AQ655"/>
  <c r="AR655"/>
  <c r="AS655"/>
  <c r="AU655"/>
  <c r="AV655"/>
  <c r="AW655"/>
  <c r="A656"/>
  <c r="C656"/>
  <c r="D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P656"/>
  <c r="AQ656"/>
  <c r="AR656"/>
  <c r="AS656"/>
  <c r="AU656"/>
  <c r="AV656"/>
  <c r="AW656"/>
  <c r="A657"/>
  <c r="C657"/>
  <c r="D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P657"/>
  <c r="AQ657"/>
  <c r="AR657"/>
  <c r="AS657"/>
  <c r="AU657"/>
  <c r="AV657"/>
  <c r="AW657"/>
  <c r="A658"/>
  <c r="C658"/>
  <c r="D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P658"/>
  <c r="AQ658"/>
  <c r="AR658"/>
  <c r="AS658"/>
  <c r="AU658"/>
  <c r="AV658"/>
  <c r="AW658"/>
  <c r="A659"/>
  <c r="C659"/>
  <c r="D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P659"/>
  <c r="AQ659"/>
  <c r="AR659"/>
  <c r="AS659"/>
  <c r="AU659"/>
  <c r="AV659"/>
  <c r="AW659"/>
  <c r="A660"/>
  <c r="C660"/>
  <c r="D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P660"/>
  <c r="AQ660"/>
  <c r="AR660"/>
  <c r="AS660"/>
  <c r="AU660"/>
  <c r="AV660"/>
  <c r="AW660"/>
  <c r="A661"/>
  <c r="C661"/>
  <c r="D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P661"/>
  <c r="AQ661"/>
  <c r="AR661"/>
  <c r="AS661"/>
  <c r="AU661"/>
  <c r="AV661"/>
  <c r="AW661"/>
  <c r="A662"/>
  <c r="C662"/>
  <c r="D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P662"/>
  <c r="AQ662"/>
  <c r="AR662"/>
  <c r="AS662"/>
  <c r="AU662"/>
  <c r="AV662"/>
  <c r="AW662"/>
  <c r="A663"/>
  <c r="C663"/>
  <c r="D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P663"/>
  <c r="AQ663"/>
  <c r="AR663"/>
  <c r="AS663"/>
  <c r="AU663"/>
  <c r="AV663"/>
  <c r="AW663"/>
  <c r="A664"/>
  <c r="C664"/>
  <c r="D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P664"/>
  <c r="AQ664"/>
  <c r="AR664"/>
  <c r="AS664"/>
  <c r="AU664"/>
  <c r="AV664"/>
  <c r="AW664"/>
  <c r="A665"/>
  <c r="C665"/>
  <c r="D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P665"/>
  <c r="AQ665"/>
  <c r="AR665"/>
  <c r="AS665"/>
  <c r="AU665"/>
  <c r="AV665"/>
  <c r="AW665"/>
  <c r="A666"/>
  <c r="C666"/>
  <c r="D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P666"/>
  <c r="AQ666"/>
  <c r="AR666"/>
  <c r="AS666"/>
  <c r="AU666"/>
  <c r="AV666"/>
  <c r="AW666"/>
  <c r="A667"/>
  <c r="C667"/>
  <c r="D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P667"/>
  <c r="AQ667"/>
  <c r="AR667"/>
  <c r="AS667"/>
  <c r="AU667"/>
  <c r="AV667"/>
  <c r="AW667"/>
  <c r="A668"/>
  <c r="C668"/>
  <c r="D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P668"/>
  <c r="AQ668"/>
  <c r="AR668"/>
  <c r="AS668"/>
  <c r="AU668"/>
  <c r="AV668"/>
  <c r="AW668"/>
  <c r="A669"/>
  <c r="C669"/>
  <c r="D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P669"/>
  <c r="AQ669"/>
  <c r="AR669"/>
  <c r="AS669"/>
  <c r="AU669"/>
  <c r="AV669"/>
  <c r="AW669"/>
  <c r="A670"/>
  <c r="C670"/>
  <c r="D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P670"/>
  <c r="AQ670"/>
  <c r="AR670"/>
  <c r="AS670"/>
  <c r="AU670"/>
  <c r="AV670"/>
  <c r="AW670"/>
  <c r="A671"/>
  <c r="C671"/>
  <c r="D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P671"/>
  <c r="AQ671"/>
  <c r="AR671"/>
  <c r="AS671"/>
  <c r="AU671"/>
  <c r="AV671"/>
  <c r="AW671"/>
  <c r="A672"/>
  <c r="C672"/>
  <c r="D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P672"/>
  <c r="AQ672"/>
  <c r="AR672"/>
  <c r="AS672"/>
  <c r="AU672"/>
  <c r="AV672"/>
  <c r="AW672"/>
  <c r="A673"/>
  <c r="C673"/>
  <c r="D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P673"/>
  <c r="AQ673"/>
  <c r="AR673"/>
  <c r="AS673"/>
  <c r="AU673"/>
  <c r="AV673"/>
  <c r="AW673"/>
  <c r="A674"/>
  <c r="C674"/>
  <c r="D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P674"/>
  <c r="AQ674"/>
  <c r="AR674"/>
  <c r="AS674"/>
  <c r="AU674"/>
  <c r="AV674"/>
  <c r="AW674"/>
  <c r="A675"/>
  <c r="C675"/>
  <c r="D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P675"/>
  <c r="AQ675"/>
  <c r="AR675"/>
  <c r="AS675"/>
  <c r="AU675"/>
  <c r="AV675"/>
  <c r="AW675"/>
  <c r="A676"/>
  <c r="C676"/>
  <c r="D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P676"/>
  <c r="AQ676"/>
  <c r="AR676"/>
  <c r="AS676"/>
  <c r="AU676"/>
  <c r="AV676"/>
  <c r="AW676"/>
  <c r="A677"/>
  <c r="C677"/>
  <c r="D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P677"/>
  <c r="AQ677"/>
  <c r="AR677"/>
  <c r="AS677"/>
  <c r="AU677"/>
  <c r="AV677"/>
  <c r="AW677"/>
  <c r="A678"/>
  <c r="C678"/>
  <c r="D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P678"/>
  <c r="AQ678"/>
  <c r="AR678"/>
  <c r="AS678"/>
  <c r="AU678"/>
  <c r="AV678"/>
  <c r="AW678"/>
  <c r="A679"/>
  <c r="C679"/>
  <c r="D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P679"/>
  <c r="AQ679"/>
  <c r="AR679"/>
  <c r="AS679"/>
  <c r="AU679"/>
  <c r="AV679"/>
  <c r="AW679"/>
  <c r="A680"/>
  <c r="C680"/>
  <c r="D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P680"/>
  <c r="AQ680"/>
  <c r="AR680"/>
  <c r="AS680"/>
  <c r="AU680"/>
  <c r="AV680"/>
  <c r="AW680"/>
  <c r="A681"/>
  <c r="C681"/>
  <c r="D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P681"/>
  <c r="AQ681"/>
  <c r="AR681"/>
  <c r="AS681"/>
  <c r="AU681"/>
  <c r="AV681"/>
  <c r="AW681"/>
  <c r="A682"/>
  <c r="C682"/>
  <c r="D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P682"/>
  <c r="AQ682"/>
  <c r="AR682"/>
  <c r="AS682"/>
  <c r="AU682"/>
  <c r="AV682"/>
  <c r="AW682"/>
  <c r="A683"/>
  <c r="C683"/>
  <c r="D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P683"/>
  <c r="AQ683"/>
  <c r="AR683"/>
  <c r="AS683"/>
  <c r="AU683"/>
  <c r="AV683"/>
  <c r="AW683"/>
  <c r="A684"/>
  <c r="C684"/>
  <c r="D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P684"/>
  <c r="AQ684"/>
  <c r="AR684"/>
  <c r="AS684"/>
  <c r="AU684"/>
  <c r="AV684"/>
  <c r="AW684"/>
  <c r="A685"/>
  <c r="C685"/>
  <c r="D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P685"/>
  <c r="AQ685"/>
  <c r="AR685"/>
  <c r="AS685"/>
  <c r="AU685"/>
  <c r="AV685"/>
  <c r="AW685"/>
  <c r="A686"/>
  <c r="C686"/>
  <c r="D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P686"/>
  <c r="AQ686"/>
  <c r="AR686"/>
  <c r="AS686"/>
  <c r="AU686"/>
  <c r="AV686"/>
  <c r="AW686"/>
  <c r="A687"/>
  <c r="C687"/>
  <c r="D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P687"/>
  <c r="AQ687"/>
  <c r="AR687"/>
  <c r="AS687"/>
  <c r="AU687"/>
  <c r="AV687"/>
  <c r="AW687"/>
  <c r="A688"/>
  <c r="C688"/>
  <c r="D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P688"/>
  <c r="AQ688"/>
  <c r="AR688"/>
  <c r="AS688"/>
  <c r="AU688"/>
  <c r="AV688"/>
  <c r="AW688"/>
  <c r="A689"/>
  <c r="C689"/>
  <c r="D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P689"/>
  <c r="AQ689"/>
  <c r="AR689"/>
  <c r="AS689"/>
  <c r="AU689"/>
  <c r="AV689"/>
  <c r="AW689"/>
  <c r="A690"/>
  <c r="C690"/>
  <c r="D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P690"/>
  <c r="AQ690"/>
  <c r="AR690"/>
  <c r="AS690"/>
  <c r="AU690"/>
  <c r="AV690"/>
  <c r="AW690"/>
  <c r="A691"/>
  <c r="C691"/>
  <c r="D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P691"/>
  <c r="AQ691"/>
  <c r="AR691"/>
  <c r="AS691"/>
  <c r="AU691"/>
  <c r="AV691"/>
  <c r="AW691"/>
  <c r="A692"/>
  <c r="C692"/>
  <c r="D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P692"/>
  <c r="AQ692"/>
  <c r="AR692"/>
  <c r="AS692"/>
  <c r="AU692"/>
  <c r="AV692"/>
  <c r="AW692"/>
  <c r="A693"/>
  <c r="C693"/>
  <c r="D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P693"/>
  <c r="AQ693"/>
  <c r="AR693"/>
  <c r="AS693"/>
  <c r="AU693"/>
  <c r="AV693"/>
  <c r="AW693"/>
  <c r="A694"/>
  <c r="C694"/>
  <c r="D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P694"/>
  <c r="AQ694"/>
  <c r="AR694"/>
  <c r="AS694"/>
  <c r="AU694"/>
  <c r="AV694"/>
  <c r="AW694"/>
  <c r="A695"/>
  <c r="C695"/>
  <c r="D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P695"/>
  <c r="AQ695"/>
  <c r="AR695"/>
  <c r="AS695"/>
  <c r="AU695"/>
  <c r="AV695"/>
  <c r="AW695"/>
  <c r="A696"/>
  <c r="C696"/>
  <c r="D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P696"/>
  <c r="AQ696"/>
  <c r="AR696"/>
  <c r="AS696"/>
  <c r="AU696"/>
  <c r="AV696"/>
  <c r="AW696"/>
  <c r="A697"/>
  <c r="C697"/>
  <c r="D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P697"/>
  <c r="AQ697"/>
  <c r="AR697"/>
  <c r="AS697"/>
  <c r="AU697"/>
  <c r="AV697"/>
  <c r="AW697"/>
  <c r="A698"/>
  <c r="C698"/>
  <c r="D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P698"/>
  <c r="AQ698"/>
  <c r="AR698"/>
  <c r="AS698"/>
  <c r="AU698"/>
  <c r="AV698"/>
  <c r="AW698"/>
  <c r="A699"/>
  <c r="C699"/>
  <c r="D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P699"/>
  <c r="AQ699"/>
  <c r="AR699"/>
  <c r="AS699"/>
  <c r="AU699"/>
  <c r="AV699"/>
  <c r="AW699"/>
  <c r="A700"/>
  <c r="C700"/>
  <c r="D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P700"/>
  <c r="AQ700"/>
  <c r="AR700"/>
  <c r="AS700"/>
  <c r="AU700"/>
  <c r="AV700"/>
  <c r="AW700"/>
  <c r="A701"/>
  <c r="C701"/>
  <c r="D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P701"/>
  <c r="AQ701"/>
  <c r="AR701"/>
  <c r="AS701"/>
  <c r="AU701"/>
  <c r="AV701"/>
  <c r="AW701"/>
  <c r="A702"/>
  <c r="C702"/>
  <c r="D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P702"/>
  <c r="AQ702"/>
  <c r="AR702"/>
  <c r="AS702"/>
  <c r="AU702"/>
  <c r="AV702"/>
  <c r="AW702"/>
  <c r="A703"/>
  <c r="C703"/>
  <c r="D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P703"/>
  <c r="AQ703"/>
  <c r="AR703"/>
  <c r="AS703"/>
  <c r="AU703"/>
  <c r="AV703"/>
  <c r="AW703"/>
  <c r="A704"/>
  <c r="C704"/>
  <c r="D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P704"/>
  <c r="AQ704"/>
  <c r="AR704"/>
  <c r="AS704"/>
  <c r="AU704"/>
  <c r="AV704"/>
  <c r="AW704"/>
  <c r="A705"/>
  <c r="C705"/>
  <c r="D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P705"/>
  <c r="AQ705"/>
  <c r="AR705"/>
  <c r="AS705"/>
  <c r="AU705"/>
  <c r="AV705"/>
  <c r="AW705"/>
  <c r="A706"/>
  <c r="C706"/>
  <c r="D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P706"/>
  <c r="AQ706"/>
  <c r="AR706"/>
  <c r="AS706"/>
  <c r="AU706"/>
  <c r="AV706"/>
  <c r="AW706"/>
  <c r="A707"/>
  <c r="C707"/>
  <c r="D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P707"/>
  <c r="AQ707"/>
  <c r="AR707"/>
  <c r="AS707"/>
  <c r="AU707"/>
  <c r="AV707"/>
  <c r="AW707"/>
  <c r="A708"/>
  <c r="C708"/>
  <c r="D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P708"/>
  <c r="AQ708"/>
  <c r="AR708"/>
  <c r="AS708"/>
  <c r="AU708"/>
  <c r="AV708"/>
  <c r="AW708"/>
  <c r="A709"/>
  <c r="C709"/>
  <c r="D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P709"/>
  <c r="AQ709"/>
  <c r="AR709"/>
  <c r="AS709"/>
  <c r="AU709"/>
  <c r="AV709"/>
  <c r="AW709"/>
  <c r="A710"/>
  <c r="C710"/>
  <c r="D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P710"/>
  <c r="AQ710"/>
  <c r="AR710"/>
  <c r="AS710"/>
  <c r="AU710"/>
  <c r="AV710"/>
  <c r="AW710"/>
  <c r="A711"/>
  <c r="C711"/>
  <c r="D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P711"/>
  <c r="AQ711"/>
  <c r="AR711"/>
  <c r="AS711"/>
  <c r="AU711"/>
  <c r="AV711"/>
  <c r="AW711"/>
  <c r="A712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AT712"/>
  <c r="AU712"/>
  <c r="AV712"/>
  <c r="AW712"/>
  <c r="AX712"/>
  <c r="AY712"/>
  <c r="A713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AT713"/>
  <c r="AU713"/>
  <c r="AV713"/>
  <c r="AW713"/>
  <c r="AX713"/>
  <c r="AY713"/>
  <c r="A714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AT714"/>
  <c r="AU714"/>
  <c r="AV714"/>
  <c r="AW714"/>
  <c r="AX714"/>
  <c r="AY714"/>
  <c r="A715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AT715"/>
  <c r="AU715"/>
  <c r="AV715"/>
  <c r="AW715"/>
  <c r="AX715"/>
  <c r="AY715"/>
  <c r="A716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AV716"/>
  <c r="AW716"/>
  <c r="AX716"/>
  <c r="AY716"/>
  <c r="A717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AT717"/>
  <c r="AU717"/>
  <c r="AV717"/>
  <c r="AW717"/>
  <c r="AX717"/>
  <c r="AY717"/>
  <c r="A718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AT718"/>
  <c r="AU718"/>
  <c r="AV718"/>
  <c r="AW718"/>
  <c r="AX718"/>
  <c r="AY718"/>
  <c r="A719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AT719"/>
  <c r="AU719"/>
  <c r="AV719"/>
  <c r="AW719"/>
  <c r="AX719"/>
  <c r="AY719"/>
  <c r="A720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AT720"/>
  <c r="AU720"/>
  <c r="AV720"/>
  <c r="AW720"/>
  <c r="AX720"/>
  <c r="AY720"/>
  <c r="A721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AT721"/>
  <c r="AU721"/>
  <c r="AV721"/>
  <c r="AW721"/>
  <c r="AX721"/>
  <c r="AY721"/>
  <c r="A722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AT722"/>
  <c r="AU722"/>
  <c r="AV722"/>
  <c r="AW722"/>
  <c r="AX722"/>
  <c r="AY722"/>
  <c r="A723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AT723"/>
  <c r="AU723"/>
  <c r="AV723"/>
  <c r="AW723"/>
  <c r="AX723"/>
  <c r="AY723"/>
  <c r="A724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AT724"/>
  <c r="AU724"/>
  <c r="AV724"/>
  <c r="AW724"/>
  <c r="AX724"/>
  <c r="AY724"/>
  <c r="A725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AT725"/>
  <c r="AU725"/>
  <c r="AV725"/>
  <c r="AW725"/>
  <c r="AX725"/>
  <c r="AY725"/>
  <c r="A726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AT726"/>
  <c r="AU726"/>
  <c r="AV726"/>
  <c r="AW726"/>
  <c r="AX726"/>
  <c r="AY726"/>
  <c r="A727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AV727"/>
  <c r="AW727"/>
  <c r="AX727"/>
  <c r="AY727"/>
  <c r="A728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AV728"/>
  <c r="AW728"/>
  <c r="AX728"/>
  <c r="AY728"/>
  <c r="A729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AV729"/>
  <c r="AW729"/>
  <c r="AX729"/>
  <c r="AY729"/>
  <c r="A730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AV730"/>
  <c r="AW730"/>
  <c r="AX730"/>
  <c r="AY730"/>
  <c r="A731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AV731"/>
  <c r="AW731"/>
  <c r="AX731"/>
  <c r="AY731"/>
  <c r="A732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AT732"/>
  <c r="AU732"/>
  <c r="AV732"/>
  <c r="AW732"/>
  <c r="AX732"/>
  <c r="AY732"/>
  <c r="A733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AT733"/>
  <c r="AU733"/>
  <c r="AV733"/>
  <c r="AW733"/>
  <c r="AX733"/>
  <c r="AY733"/>
  <c r="A734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AT734"/>
  <c r="AU734"/>
  <c r="AV734"/>
  <c r="AW734"/>
  <c r="AX734"/>
  <c r="AY734"/>
  <c r="A735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AT735"/>
  <c r="AU735"/>
  <c r="AV735"/>
  <c r="AW735"/>
  <c r="AX735"/>
  <c r="AY735"/>
  <c r="A736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AT736"/>
  <c r="AU736"/>
  <c r="AV736"/>
  <c r="AW736"/>
  <c r="AX736"/>
  <c r="AY736"/>
  <c r="A737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AT737"/>
  <c r="AU737"/>
  <c r="AV737"/>
  <c r="AW737"/>
  <c r="AX737"/>
  <c r="AY737"/>
  <c r="A738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AT738"/>
  <c r="AU738"/>
  <c r="AV738"/>
  <c r="AW738"/>
  <c r="AX738"/>
  <c r="AY738"/>
  <c r="A739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AT739"/>
  <c r="AU739"/>
  <c r="AV739"/>
  <c r="AW739"/>
  <c r="AX739"/>
  <c r="AY739"/>
  <c r="A740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AT740"/>
  <c r="AU740"/>
  <c r="AV740"/>
  <c r="AW740"/>
  <c r="AX740"/>
  <c r="AY740"/>
  <c r="A741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AV741"/>
  <c r="AW741"/>
  <c r="AX741"/>
  <c r="AY741"/>
  <c r="A742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AT742"/>
  <c r="AU742"/>
  <c r="AV742"/>
  <c r="AW742"/>
  <c r="AX742"/>
  <c r="AY742"/>
  <c r="A743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AT743"/>
  <c r="AU743"/>
  <c r="AV743"/>
  <c r="AW743"/>
  <c r="AX743"/>
  <c r="AY743"/>
  <c r="A744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AT744"/>
  <c r="AU744"/>
  <c r="AV744"/>
  <c r="AW744"/>
  <c r="AX744"/>
  <c r="AY744"/>
  <c r="A745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AT745"/>
  <c r="AU745"/>
  <c r="AV745"/>
  <c r="AW745"/>
  <c r="AX745"/>
  <c r="AY745"/>
  <c r="A746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AT746"/>
  <c r="AU746"/>
  <c r="AV746"/>
  <c r="AW746"/>
  <c r="AX746"/>
  <c r="AY746"/>
  <c r="A747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AV747"/>
  <c r="AW747"/>
  <c r="AX747"/>
  <c r="AY747"/>
  <c r="A748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AT748"/>
  <c r="AU748"/>
  <c r="AV748"/>
  <c r="AW748"/>
  <c r="AX748"/>
  <c r="AY748"/>
  <c r="A749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AT749"/>
  <c r="AU749"/>
  <c r="AV749"/>
  <c r="AW749"/>
  <c r="AX749"/>
  <c r="AY749"/>
  <c r="A750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AT750"/>
  <c r="AU750"/>
  <c r="AV750"/>
  <c r="AW750"/>
  <c r="AX750"/>
  <c r="AY750"/>
  <c r="A751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AT751"/>
  <c r="AU751"/>
  <c r="AV751"/>
  <c r="AW751"/>
  <c r="AX751"/>
  <c r="AY751"/>
  <c r="A752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AT752"/>
  <c r="AU752"/>
  <c r="AV752"/>
  <c r="AW752"/>
  <c r="AX752"/>
  <c r="AY752"/>
  <c r="A753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AV753"/>
  <c r="AW753"/>
  <c r="AX753"/>
  <c r="AY753"/>
  <c r="A754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AT754"/>
  <c r="AU754"/>
  <c r="AV754"/>
  <c r="AW754"/>
  <c r="AX754"/>
  <c r="AY754"/>
  <c r="A755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AT755"/>
  <c r="AU755"/>
  <c r="AV755"/>
  <c r="AW755"/>
  <c r="AX755"/>
  <c r="AY755"/>
  <c r="A756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AT756"/>
  <c r="AU756"/>
  <c r="AV756"/>
  <c r="AW756"/>
  <c r="AX756"/>
  <c r="AY756"/>
  <c r="A757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AT757"/>
  <c r="AU757"/>
  <c r="AV757"/>
  <c r="AW757"/>
  <c r="AX757"/>
  <c r="AY757"/>
  <c r="A758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AT758"/>
  <c r="AU758"/>
  <c r="AV758"/>
  <c r="AW758"/>
  <c r="AX758"/>
  <c r="AY758"/>
  <c r="A759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AT759"/>
  <c r="AU759"/>
  <c r="AV759"/>
  <c r="AW759"/>
  <c r="AX759"/>
  <c r="AY759"/>
  <c r="A760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AV760"/>
  <c r="AW760"/>
  <c r="AX760"/>
  <c r="AY760"/>
  <c r="A761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AT761"/>
  <c r="AU761"/>
  <c r="AV761"/>
  <c r="AW761"/>
  <c r="AX761"/>
  <c r="AY761"/>
  <c r="A762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AT762"/>
  <c r="AU762"/>
  <c r="AV762"/>
  <c r="AW762"/>
  <c r="AX762"/>
  <c r="AY762"/>
  <c r="A763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AT763"/>
  <c r="AU763"/>
  <c r="AV763"/>
  <c r="AW763"/>
  <c r="AX763"/>
  <c r="AY763"/>
  <c r="A764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AT764"/>
  <c r="AU764"/>
  <c r="AV764"/>
  <c r="AW764"/>
  <c r="AX764"/>
  <c r="AY764"/>
  <c r="A765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AT765"/>
  <c r="AU765"/>
  <c r="AV765"/>
  <c r="AW765"/>
  <c r="AX765"/>
  <c r="AY765"/>
  <c r="A766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AT766"/>
  <c r="AU766"/>
  <c r="AV766"/>
  <c r="AW766"/>
  <c r="AX766"/>
  <c r="AY766"/>
  <c r="A767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AV767"/>
  <c r="AW767"/>
  <c r="AX767"/>
  <c r="AY767"/>
  <c r="A768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AT768"/>
  <c r="AU768"/>
  <c r="AV768"/>
  <c r="AW768"/>
  <c r="AX768"/>
  <c r="AY768"/>
  <c r="A769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AT769"/>
  <c r="AU769"/>
  <c r="AV769"/>
  <c r="AW769"/>
  <c r="AX769"/>
  <c r="AY769"/>
  <c r="A770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AT770"/>
  <c r="AU770"/>
  <c r="AV770"/>
  <c r="AW770"/>
  <c r="AX770"/>
  <c r="AY770"/>
  <c r="A771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AT771"/>
  <c r="AU771"/>
  <c r="AV771"/>
  <c r="AW771"/>
  <c r="AX771"/>
  <c r="AY771"/>
  <c r="A772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AT772"/>
  <c r="AU772"/>
  <c r="AV772"/>
  <c r="AW772"/>
  <c r="AX772"/>
  <c r="AY772"/>
  <c r="A773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AV773"/>
  <c r="AW773"/>
  <c r="AX773"/>
  <c r="AY773"/>
  <c r="A774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AT774"/>
  <c r="AU774"/>
  <c r="AV774"/>
  <c r="AW774"/>
  <c r="AX774"/>
  <c r="AY774"/>
  <c r="A775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AT775"/>
  <c r="AU775"/>
  <c r="AV775"/>
  <c r="AW775"/>
  <c r="AX775"/>
  <c r="AY775"/>
  <c r="A776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AT776"/>
  <c r="AU776"/>
  <c r="AV776"/>
  <c r="AW776"/>
  <c r="AX776"/>
  <c r="AY776"/>
  <c r="A777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AT777"/>
  <c r="AU777"/>
  <c r="AV777"/>
  <c r="AW777"/>
  <c r="AX777"/>
  <c r="AY777"/>
  <c r="A778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AT778"/>
  <c r="AU778"/>
  <c r="AV778"/>
  <c r="AW778"/>
  <c r="AX778"/>
  <c r="AY778"/>
  <c r="A779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AV779"/>
  <c r="AW779"/>
  <c r="AX779"/>
  <c r="AY779"/>
  <c r="AD3"/>
  <c r="AE3"/>
  <c r="AF3"/>
  <c r="AG3"/>
  <c r="AH3"/>
  <c r="AI3"/>
  <c r="AJ3"/>
  <c r="AK3"/>
  <c r="AL3"/>
  <c r="AM3"/>
  <c r="AN3"/>
  <c r="AP3"/>
  <c r="AQ3"/>
  <c r="AR3"/>
  <c r="AS3"/>
  <c r="AU3"/>
  <c r="AV3"/>
  <c r="AW3"/>
  <c r="AD4"/>
  <c r="AE4"/>
  <c r="AF4"/>
  <c r="AG4"/>
  <c r="AH4"/>
  <c r="AI4"/>
  <c r="AJ4"/>
  <c r="AK4"/>
  <c r="AL4"/>
  <c r="AM4"/>
  <c r="AN4"/>
  <c r="AP4"/>
  <c r="AQ4"/>
  <c r="AR4"/>
  <c r="AS4"/>
  <c r="AU4"/>
  <c r="AV4"/>
  <c r="AW4"/>
  <c r="AD5"/>
  <c r="AE5"/>
  <c r="AF5"/>
  <c r="AG5"/>
  <c r="AH5"/>
  <c r="AI5"/>
  <c r="AJ5"/>
  <c r="AK5"/>
  <c r="AL5"/>
  <c r="AM5"/>
  <c r="AN5"/>
  <c r="AP5"/>
  <c r="AQ5"/>
  <c r="AR5"/>
  <c r="AS5"/>
  <c r="AU5"/>
  <c r="AV5"/>
  <c r="AW5"/>
  <c r="AD6"/>
  <c r="AE6"/>
  <c r="AF6"/>
  <c r="AG6"/>
  <c r="AH6"/>
  <c r="AI6"/>
  <c r="AJ6"/>
  <c r="AK6"/>
  <c r="AL6"/>
  <c r="AM6"/>
  <c r="AN6"/>
  <c r="AP6"/>
  <c r="AQ6"/>
  <c r="AR6"/>
  <c r="AS6"/>
  <c r="AU6"/>
  <c r="AV6"/>
  <c r="AW6"/>
  <c r="AD7"/>
  <c r="AE7"/>
  <c r="AF7"/>
  <c r="AG7"/>
  <c r="AH7"/>
  <c r="AI7"/>
  <c r="AJ7"/>
  <c r="AK7"/>
  <c r="AL7"/>
  <c r="AM7"/>
  <c r="AN7"/>
  <c r="AP7"/>
  <c r="AQ7"/>
  <c r="AR7"/>
  <c r="AS7"/>
  <c r="AU7"/>
  <c r="AV7"/>
  <c r="AW7"/>
  <c r="AD8"/>
  <c r="AE8"/>
  <c r="AF8"/>
  <c r="AG8"/>
  <c r="AH8"/>
  <c r="AI8"/>
  <c r="AJ8"/>
  <c r="AK8"/>
  <c r="AL8"/>
  <c r="AM8"/>
  <c r="AN8"/>
  <c r="AP8"/>
  <c r="AQ8"/>
  <c r="AR8"/>
  <c r="AS8"/>
  <c r="AU8"/>
  <c r="AV8"/>
  <c r="AW8"/>
  <c r="AD9"/>
  <c r="AE9"/>
  <c r="AF9"/>
  <c r="AG9"/>
  <c r="AH9"/>
  <c r="AI9"/>
  <c r="AJ9"/>
  <c r="AK9"/>
  <c r="AL9"/>
  <c r="AM9"/>
  <c r="AN9"/>
  <c r="AP9"/>
  <c r="AQ9"/>
  <c r="AR9"/>
  <c r="AS9"/>
  <c r="AU9"/>
  <c r="AV9"/>
  <c r="AW9"/>
  <c r="AD10"/>
  <c r="AE10"/>
  <c r="AF10"/>
  <c r="AG10"/>
  <c r="AH10"/>
  <c r="AI10"/>
  <c r="AJ10"/>
  <c r="AK10"/>
  <c r="AL10"/>
  <c r="AM10"/>
  <c r="AN10"/>
  <c r="AP10"/>
  <c r="AQ10"/>
  <c r="AR10"/>
  <c r="AS10"/>
  <c r="AU10"/>
  <c r="AV10"/>
  <c r="AW10"/>
  <c r="AD11"/>
  <c r="AE11"/>
  <c r="AF11"/>
  <c r="AG11"/>
  <c r="AH11"/>
  <c r="AI11"/>
  <c r="AJ11"/>
  <c r="AK11"/>
  <c r="AL11"/>
  <c r="AM11"/>
  <c r="AN11"/>
  <c r="AP11"/>
  <c r="AQ11"/>
  <c r="AR11"/>
  <c r="AS11"/>
  <c r="AU11"/>
  <c r="AV11"/>
  <c r="AW11"/>
  <c r="AD12"/>
  <c r="AE12"/>
  <c r="AF12"/>
  <c r="AG12"/>
  <c r="AH12"/>
  <c r="AI12"/>
  <c r="AJ12"/>
  <c r="AK12"/>
  <c r="AL12"/>
  <c r="AM12"/>
  <c r="AN12"/>
  <c r="AP12"/>
  <c r="AQ12"/>
  <c r="AR12"/>
  <c r="AS12"/>
  <c r="AU12"/>
  <c r="AV12"/>
  <c r="AW12"/>
  <c r="AD13"/>
  <c r="AE13"/>
  <c r="AF13"/>
  <c r="AG13"/>
  <c r="AH13"/>
  <c r="AI13"/>
  <c r="AJ13"/>
  <c r="AK13"/>
  <c r="AL13"/>
  <c r="AM13"/>
  <c r="AN13"/>
  <c r="AP13"/>
  <c r="AQ13"/>
  <c r="AR13"/>
  <c r="AS13"/>
  <c r="AU13"/>
  <c r="AV13"/>
  <c r="AW13"/>
  <c r="AD14"/>
  <c r="AE14"/>
  <c r="AF14"/>
  <c r="AG14"/>
  <c r="AH14"/>
  <c r="AI14"/>
  <c r="AJ14"/>
  <c r="AK14"/>
  <c r="AL14"/>
  <c r="AM14"/>
  <c r="AN14"/>
  <c r="AP14"/>
  <c r="AQ14"/>
  <c r="AR14"/>
  <c r="AS14"/>
  <c r="AU14"/>
  <c r="AV14"/>
  <c r="AW14"/>
  <c r="AD15"/>
  <c r="AE15"/>
  <c r="AF15"/>
  <c r="AG15"/>
  <c r="AH15"/>
  <c r="AI15"/>
  <c r="AJ15"/>
  <c r="AK15"/>
  <c r="AL15"/>
  <c r="AM15"/>
  <c r="AN15"/>
  <c r="AP15"/>
  <c r="AQ15"/>
  <c r="AR15"/>
  <c r="AS15"/>
  <c r="AU15"/>
  <c r="AV15"/>
  <c r="AW15"/>
  <c r="AD16"/>
  <c r="AE16"/>
  <c r="AF16"/>
  <c r="AG16"/>
  <c r="AH16"/>
  <c r="AI16"/>
  <c r="AJ16"/>
  <c r="AK16"/>
  <c r="AL16"/>
  <c r="AM16"/>
  <c r="AN16"/>
  <c r="AP16"/>
  <c r="AQ16"/>
  <c r="AR16"/>
  <c r="AS16"/>
  <c r="AU16"/>
  <c r="AV16"/>
  <c r="AW16"/>
  <c r="AD17"/>
  <c r="AE17"/>
  <c r="AF17"/>
  <c r="AG17"/>
  <c r="AH17"/>
  <c r="AI17"/>
  <c r="AJ17"/>
  <c r="AK17"/>
  <c r="AL17"/>
  <c r="AM17"/>
  <c r="AN17"/>
  <c r="AP17"/>
  <c r="AQ17"/>
  <c r="AR17"/>
  <c r="AS17"/>
  <c r="AU17"/>
  <c r="AV17"/>
  <c r="AW17"/>
  <c r="AD18"/>
  <c r="AE18"/>
  <c r="AF18"/>
  <c r="AG18"/>
  <c r="AH18"/>
  <c r="AI18"/>
  <c r="AJ18"/>
  <c r="AK18"/>
  <c r="AL18"/>
  <c r="AM18"/>
  <c r="AN18"/>
  <c r="AP18"/>
  <c r="AQ18"/>
  <c r="AR18"/>
  <c r="AS18"/>
  <c r="AU18"/>
  <c r="AV18"/>
  <c r="AW18"/>
  <c r="AD19"/>
  <c r="AE19"/>
  <c r="AF19"/>
  <c r="AG19"/>
  <c r="AH19"/>
  <c r="AI19"/>
  <c r="AJ19"/>
  <c r="AK19"/>
  <c r="AL19"/>
  <c r="AM19"/>
  <c r="AN19"/>
  <c r="AP19"/>
  <c r="AQ19"/>
  <c r="AR19"/>
  <c r="AS19"/>
  <c r="AU19"/>
  <c r="AV19"/>
  <c r="AW19"/>
  <c r="AD20"/>
  <c r="AE20"/>
  <c r="AF20"/>
  <c r="AG20"/>
  <c r="AH20"/>
  <c r="AI20"/>
  <c r="AJ20"/>
  <c r="AK20"/>
  <c r="AL20"/>
  <c r="AM20"/>
  <c r="AN20"/>
  <c r="AP20"/>
  <c r="AQ20"/>
  <c r="AR20"/>
  <c r="AS20"/>
  <c r="AU20"/>
  <c r="AV20"/>
  <c r="AW20"/>
  <c r="AD21"/>
  <c r="AE21"/>
  <c r="AF21"/>
  <c r="AG21"/>
  <c r="AH21"/>
  <c r="AI21"/>
  <c r="AJ21"/>
  <c r="AK21"/>
  <c r="AL21"/>
  <c r="AM21"/>
  <c r="AN21"/>
  <c r="AP21"/>
  <c r="AQ21"/>
  <c r="AR21"/>
  <c r="AS21"/>
  <c r="AU21"/>
  <c r="AV21"/>
  <c r="AW21"/>
  <c r="AD22"/>
  <c r="AE22"/>
  <c r="AF22"/>
  <c r="AG22"/>
  <c r="AH22"/>
  <c r="AI22"/>
  <c r="AJ22"/>
  <c r="AK22"/>
  <c r="AL22"/>
  <c r="AM22"/>
  <c r="AN22"/>
  <c r="AP22"/>
  <c r="AQ22"/>
  <c r="AR22"/>
  <c r="AS22"/>
  <c r="AU22"/>
  <c r="AV22"/>
  <c r="AW22"/>
  <c r="AD23"/>
  <c r="AE23"/>
  <c r="AF23"/>
  <c r="AG23"/>
  <c r="AH23"/>
  <c r="AI23"/>
  <c r="AJ23"/>
  <c r="AK23"/>
  <c r="AL23"/>
  <c r="AM23"/>
  <c r="AN23"/>
  <c r="AP23"/>
  <c r="AQ23"/>
  <c r="AR23"/>
  <c r="AS23"/>
  <c r="AU23"/>
  <c r="AV23"/>
  <c r="AW23"/>
  <c r="AD24"/>
  <c r="AE24"/>
  <c r="AF24"/>
  <c r="AG24"/>
  <c r="AH24"/>
  <c r="AI24"/>
  <c r="AJ24"/>
  <c r="AK24"/>
  <c r="AL24"/>
  <c r="AM24"/>
  <c r="AN24"/>
  <c r="AP24"/>
  <c r="AQ24"/>
  <c r="AR24"/>
  <c r="AS24"/>
  <c r="AU24"/>
  <c r="AV24"/>
  <c r="AW24"/>
  <c r="AD25"/>
  <c r="AE25"/>
  <c r="AF25"/>
  <c r="AG25"/>
  <c r="AH25"/>
  <c r="AI25"/>
  <c r="AJ25"/>
  <c r="AK25"/>
  <c r="AL25"/>
  <c r="AM25"/>
  <c r="AN25"/>
  <c r="AP25"/>
  <c r="AQ25"/>
  <c r="AR25"/>
  <c r="AS25"/>
  <c r="AU25"/>
  <c r="AV25"/>
  <c r="AW25"/>
  <c r="AD26"/>
  <c r="AE26"/>
  <c r="AF26"/>
  <c r="AG26"/>
  <c r="AH26"/>
  <c r="AI26"/>
  <c r="AJ26"/>
  <c r="AK26"/>
  <c r="AL26"/>
  <c r="AM26"/>
  <c r="AN26"/>
  <c r="AP26"/>
  <c r="AQ26"/>
  <c r="AR26"/>
  <c r="AS26"/>
  <c r="AU26"/>
  <c r="AV26"/>
  <c r="AW26"/>
  <c r="AD27"/>
  <c r="AE27"/>
  <c r="AF27"/>
  <c r="AG27"/>
  <c r="AH27"/>
  <c r="AI27"/>
  <c r="AJ27"/>
  <c r="AK27"/>
  <c r="AL27"/>
  <c r="AM27"/>
  <c r="AN27"/>
  <c r="AP27"/>
  <c r="AQ27"/>
  <c r="AR27"/>
  <c r="AS27"/>
  <c r="AU27"/>
  <c r="AV27"/>
  <c r="AW27"/>
  <c r="AD28"/>
  <c r="AE28"/>
  <c r="AF28"/>
  <c r="AG28"/>
  <c r="AH28"/>
  <c r="AI28"/>
  <c r="AJ28"/>
  <c r="AK28"/>
  <c r="AL28"/>
  <c r="AM28"/>
  <c r="AN28"/>
  <c r="AP28"/>
  <c r="AQ28"/>
  <c r="AR28"/>
  <c r="AS28"/>
  <c r="AU28"/>
  <c r="AV28"/>
  <c r="AW28"/>
  <c r="AD29"/>
  <c r="AE29"/>
  <c r="AF29"/>
  <c r="AG29"/>
  <c r="AH29"/>
  <c r="AI29"/>
  <c r="AJ29"/>
  <c r="AK29"/>
  <c r="AL29"/>
  <c r="AM29"/>
  <c r="AN29"/>
  <c r="AP29"/>
  <c r="AQ29"/>
  <c r="AR29"/>
  <c r="AS29"/>
  <c r="AU29"/>
  <c r="AV29"/>
  <c r="AW29"/>
  <c r="AD30"/>
  <c r="AE30"/>
  <c r="AF30"/>
  <c r="AG30"/>
  <c r="AH30"/>
  <c r="AI30"/>
  <c r="AJ30"/>
  <c r="AK30"/>
  <c r="AL30"/>
  <c r="AM30"/>
  <c r="AN30"/>
  <c r="AP30"/>
  <c r="AQ30"/>
  <c r="AR30"/>
  <c r="AS30"/>
  <c r="AU30"/>
  <c r="AV30"/>
  <c r="AW30"/>
  <c r="AD31"/>
  <c r="AE31"/>
  <c r="AF31"/>
  <c r="AG31"/>
  <c r="AH31"/>
  <c r="AI31"/>
  <c r="AJ31"/>
  <c r="AK31"/>
  <c r="AL31"/>
  <c r="AM31"/>
  <c r="AN31"/>
  <c r="AP31"/>
  <c r="AQ31"/>
  <c r="AR31"/>
  <c r="AS31"/>
  <c r="AU31"/>
  <c r="AV31"/>
  <c r="AW31"/>
  <c r="AD32"/>
  <c r="AE32"/>
  <c r="AF32"/>
  <c r="AG32"/>
  <c r="AH32"/>
  <c r="AI32"/>
  <c r="AJ32"/>
  <c r="AK32"/>
  <c r="AL32"/>
  <c r="AM32"/>
  <c r="AN32"/>
  <c r="AP32"/>
  <c r="AQ32"/>
  <c r="AR32"/>
  <c r="AS32"/>
  <c r="AU32"/>
  <c r="AV32"/>
  <c r="AW32"/>
  <c r="AD33"/>
  <c r="AE33"/>
  <c r="AF33"/>
  <c r="AG33"/>
  <c r="AH33"/>
  <c r="AI33"/>
  <c r="AJ33"/>
  <c r="AK33"/>
  <c r="AL33"/>
  <c r="AM33"/>
  <c r="AN33"/>
  <c r="AP33"/>
  <c r="AQ33"/>
  <c r="AR33"/>
  <c r="AS33"/>
  <c r="AU33"/>
  <c r="AV33"/>
  <c r="AW33"/>
  <c r="AD34"/>
  <c r="AE34"/>
  <c r="AF34"/>
  <c r="AG34"/>
  <c r="AH34"/>
  <c r="AI34"/>
  <c r="AJ34"/>
  <c r="AK34"/>
  <c r="AL34"/>
  <c r="AM34"/>
  <c r="AN34"/>
  <c r="AP34"/>
  <c r="AQ34"/>
  <c r="AR34"/>
  <c r="AS34"/>
  <c r="AU34"/>
  <c r="AV34"/>
  <c r="AW34"/>
  <c r="AD35"/>
  <c r="AE35"/>
  <c r="AF35"/>
  <c r="AG35"/>
  <c r="AH35"/>
  <c r="AI35"/>
  <c r="AJ35"/>
  <c r="AK35"/>
  <c r="AL35"/>
  <c r="AM35"/>
  <c r="AN35"/>
  <c r="AP35"/>
  <c r="AQ35"/>
  <c r="AR35"/>
  <c r="AS35"/>
  <c r="AU35"/>
  <c r="AV35"/>
  <c r="AW35"/>
  <c r="AD36"/>
  <c r="AE36"/>
  <c r="AF36"/>
  <c r="AG36"/>
  <c r="AH36"/>
  <c r="AI36"/>
  <c r="AJ36"/>
  <c r="AK36"/>
  <c r="AL36"/>
  <c r="AM36"/>
  <c r="AN36"/>
  <c r="AP36"/>
  <c r="AQ36"/>
  <c r="AR36"/>
  <c r="AS36"/>
  <c r="AU36"/>
  <c r="AV36"/>
  <c r="AW36"/>
  <c r="AD37"/>
  <c r="AE37"/>
  <c r="AF37"/>
  <c r="AG37"/>
  <c r="AH37"/>
  <c r="AI37"/>
  <c r="AJ37"/>
  <c r="AK37"/>
  <c r="AL37"/>
  <c r="AM37"/>
  <c r="AN37"/>
  <c r="AP37"/>
  <c r="AQ37"/>
  <c r="AR37"/>
  <c r="AS37"/>
  <c r="AU37"/>
  <c r="AV37"/>
  <c r="AW37"/>
  <c r="AD38"/>
  <c r="AE38"/>
  <c r="AF38"/>
  <c r="AG38"/>
  <c r="AH38"/>
  <c r="AI38"/>
  <c r="AJ38"/>
  <c r="AK38"/>
  <c r="AL38"/>
  <c r="AM38"/>
  <c r="AN38"/>
  <c r="AP38"/>
  <c r="AQ38"/>
  <c r="AR38"/>
  <c r="AS38"/>
  <c r="AU38"/>
  <c r="AV38"/>
  <c r="AW38"/>
  <c r="AD39"/>
  <c r="AE39"/>
  <c r="AF39"/>
  <c r="AG39"/>
  <c r="AH39"/>
  <c r="AI39"/>
  <c r="AJ39"/>
  <c r="AK39"/>
  <c r="AL39"/>
  <c r="AM39"/>
  <c r="AN39"/>
  <c r="AP39"/>
  <c r="AQ39"/>
  <c r="AR39"/>
  <c r="AS39"/>
  <c r="AU39"/>
  <c r="AV39"/>
  <c r="AW39"/>
  <c r="AD40"/>
  <c r="AE40"/>
  <c r="AF40"/>
  <c r="AG40"/>
  <c r="AH40"/>
  <c r="AI40"/>
  <c r="AJ40"/>
  <c r="AK40"/>
  <c r="AL40"/>
  <c r="AM40"/>
  <c r="AN40"/>
  <c r="AP40"/>
  <c r="AQ40"/>
  <c r="AR40"/>
  <c r="AS40"/>
  <c r="AU40"/>
  <c r="AV40"/>
  <c r="AW40"/>
  <c r="AD41"/>
  <c r="AE41"/>
  <c r="AF41"/>
  <c r="AG41"/>
  <c r="AH41"/>
  <c r="AI41"/>
  <c r="AJ41"/>
  <c r="AK41"/>
  <c r="AL41"/>
  <c r="AM41"/>
  <c r="AN41"/>
  <c r="AP41"/>
  <c r="AQ41"/>
  <c r="AR41"/>
  <c r="AS41"/>
  <c r="AU41"/>
  <c r="AV41"/>
  <c r="AW41"/>
  <c r="AD42"/>
  <c r="AE42"/>
  <c r="AF42"/>
  <c r="AG42"/>
  <c r="AH42"/>
  <c r="AI42"/>
  <c r="AJ42"/>
  <c r="AK42"/>
  <c r="AL42"/>
  <c r="AM42"/>
  <c r="AN42"/>
  <c r="AP42"/>
  <c r="AQ42"/>
  <c r="AR42"/>
  <c r="AS42"/>
  <c r="AU42"/>
  <c r="AV42"/>
  <c r="AW42"/>
  <c r="AD43"/>
  <c r="AE43"/>
  <c r="AF43"/>
  <c r="AG43"/>
  <c r="AH43"/>
  <c r="AI43"/>
  <c r="AJ43"/>
  <c r="AK43"/>
  <c r="AL43"/>
  <c r="AM43"/>
  <c r="AN43"/>
  <c r="AP43"/>
  <c r="AQ43"/>
  <c r="AR43"/>
  <c r="AS43"/>
  <c r="AU43"/>
  <c r="AV43"/>
  <c r="AW43"/>
  <c r="AD44"/>
  <c r="AE44"/>
  <c r="AF44"/>
  <c r="AG44"/>
  <c r="AH44"/>
  <c r="AI44"/>
  <c r="AJ44"/>
  <c r="AK44"/>
  <c r="AL44"/>
  <c r="AM44"/>
  <c r="AN44"/>
  <c r="AP44"/>
  <c r="AQ44"/>
  <c r="AR44"/>
  <c r="AS44"/>
  <c r="AU44"/>
  <c r="AV44"/>
  <c r="AW44"/>
  <c r="AD45"/>
  <c r="AE45"/>
  <c r="AF45"/>
  <c r="AG45"/>
  <c r="AH45"/>
  <c r="AI45"/>
  <c r="AJ45"/>
  <c r="AK45"/>
  <c r="AL45"/>
  <c r="AM45"/>
  <c r="AN45"/>
  <c r="AP45"/>
  <c r="AQ45"/>
  <c r="AR45"/>
  <c r="AS45"/>
  <c r="AU45"/>
  <c r="AV45"/>
  <c r="AW45"/>
  <c r="AD46"/>
  <c r="AE46"/>
  <c r="AF46"/>
  <c r="AG46"/>
  <c r="AH46"/>
  <c r="AI46"/>
  <c r="AJ46"/>
  <c r="AK46"/>
  <c r="AL46"/>
  <c r="AM46"/>
  <c r="AN46"/>
  <c r="AP46"/>
  <c r="AQ46"/>
  <c r="AR46"/>
  <c r="AS46"/>
  <c r="AU46"/>
  <c r="AV46"/>
  <c r="AW46"/>
  <c r="AD47"/>
  <c r="AE47"/>
  <c r="AF47"/>
  <c r="AG47"/>
  <c r="AH47"/>
  <c r="AI47"/>
  <c r="AJ47"/>
  <c r="AK47"/>
  <c r="AL47"/>
  <c r="AM47"/>
  <c r="AN47"/>
  <c r="AP47"/>
  <c r="AQ47"/>
  <c r="AR47"/>
  <c r="AS47"/>
  <c r="AU47"/>
  <c r="AV47"/>
  <c r="AW47"/>
  <c r="AD48"/>
  <c r="AE48"/>
  <c r="AF48"/>
  <c r="AG48"/>
  <c r="AH48"/>
  <c r="AI48"/>
  <c r="AJ48"/>
  <c r="AK48"/>
  <c r="AL48"/>
  <c r="AM48"/>
  <c r="AN48"/>
  <c r="AP48"/>
  <c r="AQ48"/>
  <c r="AR48"/>
  <c r="AS48"/>
  <c r="AU48"/>
  <c r="AV48"/>
  <c r="AW48"/>
  <c r="AD49"/>
  <c r="AE49"/>
  <c r="AF49"/>
  <c r="AG49"/>
  <c r="AH49"/>
  <c r="AI49"/>
  <c r="AJ49"/>
  <c r="AK49"/>
  <c r="AL49"/>
  <c r="AM49"/>
  <c r="AN49"/>
  <c r="AP49"/>
  <c r="AQ49"/>
  <c r="AR49"/>
  <c r="AS49"/>
  <c r="AU49"/>
  <c r="AV49"/>
  <c r="AW49"/>
  <c r="AD50"/>
  <c r="AE50"/>
  <c r="AF50"/>
  <c r="AG50"/>
  <c r="AH50"/>
  <c r="AI50"/>
  <c r="AJ50"/>
  <c r="AK50"/>
  <c r="AL50"/>
  <c r="AM50"/>
  <c r="AN50"/>
  <c r="AP50"/>
  <c r="AQ50"/>
  <c r="AR50"/>
  <c r="AS50"/>
  <c r="AU50"/>
  <c r="AV50"/>
  <c r="AW50"/>
  <c r="AD51"/>
  <c r="AE51"/>
  <c r="AF51"/>
  <c r="AG51"/>
  <c r="AH51"/>
  <c r="AI51"/>
  <c r="AJ51"/>
  <c r="AK51"/>
  <c r="AL51"/>
  <c r="AM51"/>
  <c r="AN51"/>
  <c r="AP51"/>
  <c r="AQ51"/>
  <c r="AR51"/>
  <c r="AS51"/>
  <c r="AU51"/>
  <c r="AV51"/>
  <c r="AW51"/>
  <c r="AD52"/>
  <c r="AE52"/>
  <c r="AF52"/>
  <c r="AG52"/>
  <c r="AH52"/>
  <c r="AI52"/>
  <c r="AJ52"/>
  <c r="AK52"/>
  <c r="AL52"/>
  <c r="AM52"/>
  <c r="AN52"/>
  <c r="AP52"/>
  <c r="AQ52"/>
  <c r="AR52"/>
  <c r="AS52"/>
  <c r="AU52"/>
  <c r="AV52"/>
  <c r="AW52"/>
  <c r="AD53"/>
  <c r="AE53"/>
  <c r="AF53"/>
  <c r="AG53"/>
  <c r="AH53"/>
  <c r="AI53"/>
  <c r="AJ53"/>
  <c r="AK53"/>
  <c r="AL53"/>
  <c r="AM53"/>
  <c r="AN53"/>
  <c r="AP53"/>
  <c r="AQ53"/>
  <c r="AR53"/>
  <c r="AS53"/>
  <c r="AU53"/>
  <c r="AV53"/>
  <c r="AW53"/>
  <c r="AD54"/>
  <c r="AE54"/>
  <c r="AF54"/>
  <c r="AG54"/>
  <c r="AH54"/>
  <c r="AI54"/>
  <c r="AJ54"/>
  <c r="AK54"/>
  <c r="AL54"/>
  <c r="AM54"/>
  <c r="AN54"/>
  <c r="AP54"/>
  <c r="AQ54"/>
  <c r="AR54"/>
  <c r="AS54"/>
  <c r="AU54"/>
  <c r="AV54"/>
  <c r="AW54"/>
  <c r="AD55"/>
  <c r="AE55"/>
  <c r="AF55"/>
  <c r="AG55"/>
  <c r="AH55"/>
  <c r="AI55"/>
  <c r="AJ55"/>
  <c r="AK55"/>
  <c r="AL55"/>
  <c r="AM55"/>
  <c r="AN55"/>
  <c r="AP55"/>
  <c r="AQ55"/>
  <c r="AR55"/>
  <c r="AS55"/>
  <c r="AU55"/>
  <c r="AV55"/>
  <c r="AW55"/>
  <c r="AD56"/>
  <c r="AE56"/>
  <c r="AF56"/>
  <c r="AG56"/>
  <c r="AH56"/>
  <c r="AI56"/>
  <c r="AJ56"/>
  <c r="AK56"/>
  <c r="AL56"/>
  <c r="AM56"/>
  <c r="AN56"/>
  <c r="AP56"/>
  <c r="AQ56"/>
  <c r="AR56"/>
  <c r="AS56"/>
  <c r="AU56"/>
  <c r="AV56"/>
  <c r="AW56"/>
  <c r="AD57"/>
  <c r="AE57"/>
  <c r="AF57"/>
  <c r="AG57"/>
  <c r="AH57"/>
  <c r="AI57"/>
  <c r="AJ57"/>
  <c r="AK57"/>
  <c r="AL57"/>
  <c r="AM57"/>
  <c r="AN57"/>
  <c r="AP57"/>
  <c r="AQ57"/>
  <c r="AR57"/>
  <c r="AS57"/>
  <c r="AU57"/>
  <c r="AV57"/>
  <c r="AW57"/>
  <c r="AD58"/>
  <c r="AE58"/>
  <c r="AF58"/>
  <c r="AG58"/>
  <c r="AH58"/>
  <c r="AI58"/>
  <c r="AJ58"/>
  <c r="AK58"/>
  <c r="AL58"/>
  <c r="AM58"/>
  <c r="AN58"/>
  <c r="AP58"/>
  <c r="AQ58"/>
  <c r="AR58"/>
  <c r="AS58"/>
  <c r="AU58"/>
  <c r="AV58"/>
  <c r="AW58"/>
  <c r="AD59"/>
  <c r="AE59"/>
  <c r="AF59"/>
  <c r="AG59"/>
  <c r="AH59"/>
  <c r="AI59"/>
  <c r="AJ59"/>
  <c r="AK59"/>
  <c r="AL59"/>
  <c r="AM59"/>
  <c r="AN59"/>
  <c r="AP59"/>
  <c r="AQ59"/>
  <c r="AR59"/>
  <c r="AS59"/>
  <c r="AU59"/>
  <c r="AV59"/>
  <c r="AW59"/>
  <c r="AD60"/>
  <c r="AE60"/>
  <c r="AF60"/>
  <c r="AG60"/>
  <c r="AH60"/>
  <c r="AI60"/>
  <c r="AJ60"/>
  <c r="AK60"/>
  <c r="AL60"/>
  <c r="AM60"/>
  <c r="AN60"/>
  <c r="AP60"/>
  <c r="AQ60"/>
  <c r="AR60"/>
  <c r="AS60"/>
  <c r="AU60"/>
  <c r="AV60"/>
  <c r="AW60"/>
  <c r="AD61"/>
  <c r="AE61"/>
  <c r="AF61"/>
  <c r="AG61"/>
  <c r="AH61"/>
  <c r="AI61"/>
  <c r="AJ61"/>
  <c r="AK61"/>
  <c r="AL61"/>
  <c r="AM61"/>
  <c r="AN61"/>
  <c r="AP61"/>
  <c r="AQ61"/>
  <c r="AR61"/>
  <c r="AS61"/>
  <c r="AU61"/>
  <c r="AV61"/>
  <c r="AW61"/>
  <c r="AD62"/>
  <c r="AE62"/>
  <c r="AF62"/>
  <c r="AG62"/>
  <c r="AH62"/>
  <c r="AI62"/>
  <c r="AJ62"/>
  <c r="AK62"/>
  <c r="AL62"/>
  <c r="AM62"/>
  <c r="AN62"/>
  <c r="AP62"/>
  <c r="AQ62"/>
  <c r="AR62"/>
  <c r="AS62"/>
  <c r="AU62"/>
  <c r="AV62"/>
  <c r="AW62"/>
  <c r="AD63"/>
  <c r="AE63"/>
  <c r="AF63"/>
  <c r="AG63"/>
  <c r="AH63"/>
  <c r="AI63"/>
  <c r="AJ63"/>
  <c r="AK63"/>
  <c r="AL63"/>
  <c r="AM63"/>
  <c r="AN63"/>
  <c r="AP63"/>
  <c r="AQ63"/>
  <c r="AR63"/>
  <c r="AS63"/>
  <c r="AU63"/>
  <c r="AV63"/>
  <c r="AW63"/>
  <c r="AD64"/>
  <c r="AE64"/>
  <c r="AF64"/>
  <c r="AG64"/>
  <c r="AH64"/>
  <c r="AI64"/>
  <c r="AJ64"/>
  <c r="AK64"/>
  <c r="AL64"/>
  <c r="AM64"/>
  <c r="AN64"/>
  <c r="AP64"/>
  <c r="AQ64"/>
  <c r="AR64"/>
  <c r="AS64"/>
  <c r="AU64"/>
  <c r="AV64"/>
  <c r="AW64"/>
  <c r="AD65"/>
  <c r="AE65"/>
  <c r="AF65"/>
  <c r="AG65"/>
  <c r="AH65"/>
  <c r="AI65"/>
  <c r="AJ65"/>
  <c r="AK65"/>
  <c r="AL65"/>
  <c r="AM65"/>
  <c r="AN65"/>
  <c r="AP65"/>
  <c r="AQ65"/>
  <c r="AR65"/>
  <c r="AS65"/>
  <c r="AU65"/>
  <c r="AV65"/>
  <c r="AW65"/>
  <c r="AD66"/>
  <c r="AE66"/>
  <c r="AF66"/>
  <c r="AG66"/>
  <c r="AH66"/>
  <c r="AI66"/>
  <c r="AJ66"/>
  <c r="AK66"/>
  <c r="AL66"/>
  <c r="AM66"/>
  <c r="AN66"/>
  <c r="AP66"/>
  <c r="AQ66"/>
  <c r="AR66"/>
  <c r="AS66"/>
  <c r="AU66"/>
  <c r="AV66"/>
  <c r="AW66"/>
  <c r="AD67"/>
  <c r="AE67"/>
  <c r="AF67"/>
  <c r="AG67"/>
  <c r="AH67"/>
  <c r="AI67"/>
  <c r="AJ67"/>
  <c r="AK67"/>
  <c r="AL67"/>
  <c r="AM67"/>
  <c r="AN67"/>
  <c r="AP67"/>
  <c r="AQ67"/>
  <c r="AR67"/>
  <c r="AS67"/>
  <c r="AU67"/>
  <c r="AV67"/>
  <c r="AW67"/>
  <c r="AD68"/>
  <c r="AE68"/>
  <c r="AF68"/>
  <c r="AG68"/>
  <c r="AH68"/>
  <c r="AI68"/>
  <c r="AJ68"/>
  <c r="AK68"/>
  <c r="AL68"/>
  <c r="AM68"/>
  <c r="AN68"/>
  <c r="AP68"/>
  <c r="AQ68"/>
  <c r="AR68"/>
  <c r="AS68"/>
  <c r="AU68"/>
  <c r="AV68"/>
  <c r="AW68"/>
  <c r="AD69"/>
  <c r="AE69"/>
  <c r="AF69"/>
  <c r="AG69"/>
  <c r="AH69"/>
  <c r="AI69"/>
  <c r="AJ69"/>
  <c r="AK69"/>
  <c r="AL69"/>
  <c r="AM69"/>
  <c r="AN69"/>
  <c r="AP69"/>
  <c r="AQ69"/>
  <c r="AR69"/>
  <c r="AS69"/>
  <c r="AU69"/>
  <c r="AV69"/>
  <c r="AW69"/>
  <c r="AD70"/>
  <c r="AE70"/>
  <c r="AF70"/>
  <c r="AG70"/>
  <c r="AH70"/>
  <c r="AI70"/>
  <c r="AJ70"/>
  <c r="AK70"/>
  <c r="AL70"/>
  <c r="AM70"/>
  <c r="AN70"/>
  <c r="AP70"/>
  <c r="AQ70"/>
  <c r="AR70"/>
  <c r="AS70"/>
  <c r="AU70"/>
  <c r="AV70"/>
  <c r="AW70"/>
  <c r="AD71"/>
  <c r="AE71"/>
  <c r="AF71"/>
  <c r="AG71"/>
  <c r="AH71"/>
  <c r="AI71"/>
  <c r="AJ71"/>
  <c r="AK71"/>
  <c r="AL71"/>
  <c r="AM71"/>
  <c r="AN71"/>
  <c r="AP71"/>
  <c r="AQ71"/>
  <c r="AR71"/>
  <c r="AS71"/>
  <c r="AU71"/>
  <c r="AV71"/>
  <c r="AW71"/>
  <c r="AD72"/>
  <c r="AE72"/>
  <c r="AF72"/>
  <c r="AG72"/>
  <c r="AH72"/>
  <c r="AI72"/>
  <c r="AJ72"/>
  <c r="AK72"/>
  <c r="AL72"/>
  <c r="AM72"/>
  <c r="AN72"/>
  <c r="AP72"/>
  <c r="AQ72"/>
  <c r="AR72"/>
  <c r="AS72"/>
  <c r="AU72"/>
  <c r="AV72"/>
  <c r="AW72"/>
  <c r="AD73"/>
  <c r="AE73"/>
  <c r="AF73"/>
  <c r="AG73"/>
  <c r="AH73"/>
  <c r="AI73"/>
  <c r="AJ73"/>
  <c r="AK73"/>
  <c r="AL73"/>
  <c r="AM73"/>
  <c r="AN73"/>
  <c r="AP73"/>
  <c r="AQ73"/>
  <c r="AR73"/>
  <c r="AS73"/>
  <c r="AU73"/>
  <c r="AV73"/>
  <c r="AW73"/>
  <c r="AD74"/>
  <c r="AE74"/>
  <c r="AF74"/>
  <c r="AG74"/>
  <c r="AH74"/>
  <c r="AI74"/>
  <c r="AJ74"/>
  <c r="AK74"/>
  <c r="AL74"/>
  <c r="AM74"/>
  <c r="AN74"/>
  <c r="AP74"/>
  <c r="AQ74"/>
  <c r="AR74"/>
  <c r="AS74"/>
  <c r="AU74"/>
  <c r="AV74"/>
  <c r="AW74"/>
  <c r="AD75"/>
  <c r="AE75"/>
  <c r="AF75"/>
  <c r="AG75"/>
  <c r="AH75"/>
  <c r="AI75"/>
  <c r="AJ75"/>
  <c r="AK75"/>
  <c r="AL75"/>
  <c r="AM75"/>
  <c r="AN75"/>
  <c r="AP75"/>
  <c r="AQ75"/>
  <c r="AR75"/>
  <c r="AS75"/>
  <c r="AU75"/>
  <c r="AV75"/>
  <c r="AW75"/>
  <c r="AD76"/>
  <c r="AE76"/>
  <c r="AF76"/>
  <c r="AG76"/>
  <c r="AH76"/>
  <c r="AI76"/>
  <c r="AJ76"/>
  <c r="AK76"/>
  <c r="AL76"/>
  <c r="AM76"/>
  <c r="AN76"/>
  <c r="AP76"/>
  <c r="AQ76"/>
  <c r="AR76"/>
  <c r="AS76"/>
  <c r="AU76"/>
  <c r="AV76"/>
  <c r="AW76"/>
  <c r="AD77"/>
  <c r="AE77"/>
  <c r="AF77"/>
  <c r="AG77"/>
  <c r="AH77"/>
  <c r="AI77"/>
  <c r="AJ77"/>
  <c r="AK77"/>
  <c r="AL77"/>
  <c r="AM77"/>
  <c r="AN77"/>
  <c r="AP77"/>
  <c r="AQ77"/>
  <c r="AR77"/>
  <c r="AS77"/>
  <c r="AU77"/>
  <c r="AV77"/>
  <c r="AW77"/>
  <c r="AD78"/>
  <c r="AE78"/>
  <c r="AF78"/>
  <c r="AG78"/>
  <c r="AH78"/>
  <c r="AI78"/>
  <c r="AJ78"/>
  <c r="AK78"/>
  <c r="AL78"/>
  <c r="AM78"/>
  <c r="AN78"/>
  <c r="AP78"/>
  <c r="AQ78"/>
  <c r="AR78"/>
  <c r="AS78"/>
  <c r="AU78"/>
  <c r="AV78"/>
  <c r="AW78"/>
  <c r="AD79"/>
  <c r="AE79"/>
  <c r="AF79"/>
  <c r="AG79"/>
  <c r="AH79"/>
  <c r="AI79"/>
  <c r="AJ79"/>
  <c r="AK79"/>
  <c r="AL79"/>
  <c r="AM79"/>
  <c r="AN79"/>
  <c r="AP79"/>
  <c r="AQ79"/>
  <c r="AR79"/>
  <c r="AS79"/>
  <c r="AU79"/>
  <c r="AV79"/>
  <c r="AW79"/>
  <c r="AD80"/>
  <c r="AE80"/>
  <c r="AF80"/>
  <c r="AG80"/>
  <c r="AH80"/>
  <c r="AI80"/>
  <c r="AJ80"/>
  <c r="AK80"/>
  <c r="AL80"/>
  <c r="AM80"/>
  <c r="AN80"/>
  <c r="AP80"/>
  <c r="AQ80"/>
  <c r="AR80"/>
  <c r="AS80"/>
  <c r="AU80"/>
  <c r="AV80"/>
  <c r="AW80"/>
  <c r="AD81"/>
  <c r="AE81"/>
  <c r="AF81"/>
  <c r="AG81"/>
  <c r="AH81"/>
  <c r="AI81"/>
  <c r="AJ81"/>
  <c r="AK81"/>
  <c r="AL81"/>
  <c r="AM81"/>
  <c r="AN81"/>
  <c r="AP81"/>
  <c r="AQ81"/>
  <c r="AR81"/>
  <c r="AS81"/>
  <c r="AU81"/>
  <c r="AV81"/>
  <c r="AW81"/>
  <c r="AD82"/>
  <c r="AE82"/>
  <c r="AF82"/>
  <c r="AG82"/>
  <c r="AH82"/>
  <c r="AI82"/>
  <c r="AJ82"/>
  <c r="AK82"/>
  <c r="AL82"/>
  <c r="AM82"/>
  <c r="AN82"/>
  <c r="AP82"/>
  <c r="AQ82"/>
  <c r="AR82"/>
  <c r="AS82"/>
  <c r="AU82"/>
  <c r="AV82"/>
  <c r="AW82"/>
  <c r="AD83"/>
  <c r="AE83"/>
  <c r="AF83"/>
  <c r="AG83"/>
  <c r="AH83"/>
  <c r="AI83"/>
  <c r="AJ83"/>
  <c r="AK83"/>
  <c r="AL83"/>
  <c r="AM83"/>
  <c r="AN83"/>
  <c r="AP83"/>
  <c r="AQ83"/>
  <c r="AR83"/>
  <c r="AS83"/>
  <c r="AU83"/>
  <c r="AV83"/>
  <c r="AW83"/>
  <c r="AD84"/>
  <c r="AE84"/>
  <c r="AF84"/>
  <c r="AG84"/>
  <c r="AH84"/>
  <c r="AI84"/>
  <c r="AJ84"/>
  <c r="AK84"/>
  <c r="AL84"/>
  <c r="AM84"/>
  <c r="AN84"/>
  <c r="AP84"/>
  <c r="AQ84"/>
  <c r="AR84"/>
  <c r="AS84"/>
  <c r="AU84"/>
  <c r="AV84"/>
  <c r="AW84"/>
  <c r="AD85"/>
  <c r="AE85"/>
  <c r="AF85"/>
  <c r="AG85"/>
  <c r="AH85"/>
  <c r="AI85"/>
  <c r="AJ85"/>
  <c r="AK85"/>
  <c r="AL85"/>
  <c r="AM85"/>
  <c r="AN85"/>
  <c r="AP85"/>
  <c r="AQ85"/>
  <c r="AR85"/>
  <c r="AS85"/>
  <c r="AU85"/>
  <c r="AV85"/>
  <c r="AW85"/>
  <c r="AD86"/>
  <c r="AE86"/>
  <c r="AF86"/>
  <c r="AG86"/>
  <c r="AH86"/>
  <c r="AI86"/>
  <c r="AJ86"/>
  <c r="AK86"/>
  <c r="AL86"/>
  <c r="AM86"/>
  <c r="AN86"/>
  <c r="AP86"/>
  <c r="AQ86"/>
  <c r="AR86"/>
  <c r="AS86"/>
  <c r="AU86"/>
  <c r="AV86"/>
  <c r="AW86"/>
  <c r="AD87"/>
  <c r="AE87"/>
  <c r="AF87"/>
  <c r="AG87"/>
  <c r="AH87"/>
  <c r="AI87"/>
  <c r="AJ87"/>
  <c r="AK87"/>
  <c r="AL87"/>
  <c r="AM87"/>
  <c r="AN87"/>
  <c r="AP87"/>
  <c r="AQ87"/>
  <c r="AR87"/>
  <c r="AS87"/>
  <c r="AU87"/>
  <c r="AV87"/>
  <c r="AW87"/>
  <c r="AD88"/>
  <c r="AE88"/>
  <c r="AF88"/>
  <c r="AG88"/>
  <c r="AH88"/>
  <c r="AI88"/>
  <c r="AJ88"/>
  <c r="AK88"/>
  <c r="AL88"/>
  <c r="AM88"/>
  <c r="AN88"/>
  <c r="AP88"/>
  <c r="AQ88"/>
  <c r="AR88"/>
  <c r="AS88"/>
  <c r="AU88"/>
  <c r="AV88"/>
  <c r="AW88"/>
  <c r="AD89"/>
  <c r="AE89"/>
  <c r="AF89"/>
  <c r="AG89"/>
  <c r="AH89"/>
  <c r="AI89"/>
  <c r="AJ89"/>
  <c r="AK89"/>
  <c r="AL89"/>
  <c r="AM89"/>
  <c r="AN89"/>
  <c r="AP89"/>
  <c r="AQ89"/>
  <c r="AR89"/>
  <c r="AS89"/>
  <c r="AU89"/>
  <c r="AV89"/>
  <c r="AW89"/>
  <c r="AD90"/>
  <c r="AE90"/>
  <c r="AF90"/>
  <c r="AG90"/>
  <c r="AH90"/>
  <c r="AI90"/>
  <c r="AJ90"/>
  <c r="AK90"/>
  <c r="AL90"/>
  <c r="AM90"/>
  <c r="AN90"/>
  <c r="AP90"/>
  <c r="AQ90"/>
  <c r="AR90"/>
  <c r="AS90"/>
  <c r="AU90"/>
  <c r="AV90"/>
  <c r="AW90"/>
  <c r="AD91"/>
  <c r="AE91"/>
  <c r="AF91"/>
  <c r="AG91"/>
  <c r="AH91"/>
  <c r="AI91"/>
  <c r="AJ91"/>
  <c r="AK91"/>
  <c r="AL91"/>
  <c r="AM91"/>
  <c r="AN91"/>
  <c r="AP91"/>
  <c r="AQ91"/>
  <c r="AR91"/>
  <c r="AS91"/>
  <c r="AU91"/>
  <c r="AV91"/>
  <c r="AW91"/>
  <c r="AD92"/>
  <c r="AE92"/>
  <c r="AF92"/>
  <c r="AG92"/>
  <c r="AH92"/>
  <c r="AI92"/>
  <c r="AJ92"/>
  <c r="AK92"/>
  <c r="AL92"/>
  <c r="AM92"/>
  <c r="AN92"/>
  <c r="AP92"/>
  <c r="AQ92"/>
  <c r="AR92"/>
  <c r="AS92"/>
  <c r="AU92"/>
  <c r="AV92"/>
  <c r="AW92"/>
  <c r="AD93"/>
  <c r="AE93"/>
  <c r="AF93"/>
  <c r="AG93"/>
  <c r="AH93"/>
  <c r="AI93"/>
  <c r="AJ93"/>
  <c r="AK93"/>
  <c r="AL93"/>
  <c r="AM93"/>
  <c r="AN93"/>
  <c r="AP93"/>
  <c r="AQ93"/>
  <c r="AR93"/>
  <c r="AS93"/>
  <c r="AU93"/>
  <c r="AV93"/>
  <c r="AW93"/>
  <c r="AD94"/>
  <c r="AE94"/>
  <c r="AF94"/>
  <c r="AG94"/>
  <c r="AH94"/>
  <c r="AI94"/>
  <c r="AJ94"/>
  <c r="AK94"/>
  <c r="AL94"/>
  <c r="AM94"/>
  <c r="AN94"/>
  <c r="AP94"/>
  <c r="AQ94"/>
  <c r="AR94"/>
  <c r="AS94"/>
  <c r="AU94"/>
  <c r="AV94"/>
  <c r="AW94"/>
  <c r="AD95"/>
  <c r="AE95"/>
  <c r="AF95"/>
  <c r="AG95"/>
  <c r="AH95"/>
  <c r="AI95"/>
  <c r="AJ95"/>
  <c r="AK95"/>
  <c r="AL95"/>
  <c r="AM95"/>
  <c r="AN95"/>
  <c r="AP95"/>
  <c r="AQ95"/>
  <c r="AR95"/>
  <c r="AS95"/>
  <c r="AU95"/>
  <c r="AV95"/>
  <c r="AW95"/>
  <c r="AD96"/>
  <c r="AE96"/>
  <c r="AF96"/>
  <c r="AG96"/>
  <c r="AH96"/>
  <c r="AI96"/>
  <c r="AJ96"/>
  <c r="AK96"/>
  <c r="AL96"/>
  <c r="AM96"/>
  <c r="AN96"/>
  <c r="AP96"/>
  <c r="AQ96"/>
  <c r="AR96"/>
  <c r="AS96"/>
  <c r="AU96"/>
  <c r="AV96"/>
  <c r="AW96"/>
  <c r="AD97"/>
  <c r="AE97"/>
  <c r="AF97"/>
  <c r="AG97"/>
  <c r="AH97"/>
  <c r="AI97"/>
  <c r="AJ97"/>
  <c r="AK97"/>
  <c r="AL97"/>
  <c r="AM97"/>
  <c r="AN97"/>
  <c r="AP97"/>
  <c r="AQ97"/>
  <c r="AR97"/>
  <c r="AS97"/>
  <c r="AU97"/>
  <c r="AV97"/>
  <c r="AW97"/>
  <c r="AD98"/>
  <c r="AE98"/>
  <c r="AF98"/>
  <c r="AG98"/>
  <c r="AH98"/>
  <c r="AI98"/>
  <c r="AJ98"/>
  <c r="AK98"/>
  <c r="AL98"/>
  <c r="AM98"/>
  <c r="AN98"/>
  <c r="AP98"/>
  <c r="AQ98"/>
  <c r="AR98"/>
  <c r="AS98"/>
  <c r="AU98"/>
  <c r="AV98"/>
  <c r="AW98"/>
  <c r="AD99"/>
  <c r="AE99"/>
  <c r="AF99"/>
  <c r="AG99"/>
  <c r="AH99"/>
  <c r="AI99"/>
  <c r="AJ99"/>
  <c r="AK99"/>
  <c r="AL99"/>
  <c r="AM99"/>
  <c r="AN99"/>
  <c r="AP99"/>
  <c r="AQ99"/>
  <c r="AR99"/>
  <c r="AS99"/>
  <c r="AU99"/>
  <c r="AV99"/>
  <c r="AW99"/>
  <c r="AD100"/>
  <c r="AE100"/>
  <c r="AF100"/>
  <c r="AG100"/>
  <c r="AH100"/>
  <c r="AI100"/>
  <c r="AJ100"/>
  <c r="AK100"/>
  <c r="AL100"/>
  <c r="AM100"/>
  <c r="AN100"/>
  <c r="AP100"/>
  <c r="AQ100"/>
  <c r="AR100"/>
  <c r="AS100"/>
  <c r="AU100"/>
  <c r="AV100"/>
  <c r="AW100"/>
  <c r="AD101"/>
  <c r="AE101"/>
  <c r="AF101"/>
  <c r="AG101"/>
  <c r="AH101"/>
  <c r="AI101"/>
  <c r="AJ101"/>
  <c r="AK101"/>
  <c r="AL101"/>
  <c r="AM101"/>
  <c r="AN101"/>
  <c r="AP101"/>
  <c r="AQ101"/>
  <c r="AR101"/>
  <c r="AS101"/>
  <c r="AU101"/>
  <c r="AV101"/>
  <c r="AW101"/>
  <c r="AD102"/>
  <c r="AE102"/>
  <c r="AF102"/>
  <c r="AG102"/>
  <c r="AH102"/>
  <c r="AI102"/>
  <c r="AJ102"/>
  <c r="AK102"/>
  <c r="AL102"/>
  <c r="AM102"/>
  <c r="AN102"/>
  <c r="AP102"/>
  <c r="AQ102"/>
  <c r="AR102"/>
  <c r="AS102"/>
  <c r="AU102"/>
  <c r="AV102"/>
  <c r="AW102"/>
  <c r="AD103"/>
  <c r="AE103"/>
  <c r="AF103"/>
  <c r="AG103"/>
  <c r="AH103"/>
  <c r="AI103"/>
  <c r="AJ103"/>
  <c r="AK103"/>
  <c r="AL103"/>
  <c r="AM103"/>
  <c r="AN103"/>
  <c r="AP103"/>
  <c r="AQ103"/>
  <c r="AR103"/>
  <c r="AS103"/>
  <c r="AU103"/>
  <c r="AV103"/>
  <c r="AW103"/>
  <c r="AD104"/>
  <c r="AE104"/>
  <c r="AF104"/>
  <c r="AG104"/>
  <c r="AH104"/>
  <c r="AI104"/>
  <c r="AJ104"/>
  <c r="AK104"/>
  <c r="AL104"/>
  <c r="AM104"/>
  <c r="AN104"/>
  <c r="AP104"/>
  <c r="AQ104"/>
  <c r="AR104"/>
  <c r="AS104"/>
  <c r="AU104"/>
  <c r="AV104"/>
  <c r="AW104"/>
  <c r="AD105"/>
  <c r="AE105"/>
  <c r="AF105"/>
  <c r="AG105"/>
  <c r="AH105"/>
  <c r="AI105"/>
  <c r="AJ105"/>
  <c r="AK105"/>
  <c r="AL105"/>
  <c r="AM105"/>
  <c r="AN105"/>
  <c r="AP105"/>
  <c r="AQ105"/>
  <c r="AR105"/>
  <c r="AS105"/>
  <c r="AU105"/>
  <c r="AV105"/>
  <c r="AW105"/>
  <c r="AD106"/>
  <c r="AE106"/>
  <c r="AF106"/>
  <c r="AG106"/>
  <c r="AH106"/>
  <c r="AI106"/>
  <c r="AJ106"/>
  <c r="AK106"/>
  <c r="AL106"/>
  <c r="AM106"/>
  <c r="AN106"/>
  <c r="AP106"/>
  <c r="AQ106"/>
  <c r="AR106"/>
  <c r="AS106"/>
  <c r="AU106"/>
  <c r="AV106"/>
  <c r="AW106"/>
  <c r="AD107"/>
  <c r="AE107"/>
  <c r="AF107"/>
  <c r="AG107"/>
  <c r="AH107"/>
  <c r="AI107"/>
  <c r="AJ107"/>
  <c r="AK107"/>
  <c r="AL107"/>
  <c r="AM107"/>
  <c r="AN107"/>
  <c r="AP107"/>
  <c r="AQ107"/>
  <c r="AR107"/>
  <c r="AS107"/>
  <c r="AU107"/>
  <c r="AV107"/>
  <c r="AW107"/>
  <c r="AD108"/>
  <c r="AE108"/>
  <c r="AF108"/>
  <c r="AG108"/>
  <c r="AH108"/>
  <c r="AI108"/>
  <c r="AJ108"/>
  <c r="AK108"/>
  <c r="AL108"/>
  <c r="AM108"/>
  <c r="AN108"/>
  <c r="AP108"/>
  <c r="AQ108"/>
  <c r="AR108"/>
  <c r="AS108"/>
  <c r="AU108"/>
  <c r="AV108"/>
  <c r="AW108"/>
  <c r="AD109"/>
  <c r="AE109"/>
  <c r="AF109"/>
  <c r="AG109"/>
  <c r="AH109"/>
  <c r="AI109"/>
  <c r="AJ109"/>
  <c r="AK109"/>
  <c r="AL109"/>
  <c r="AM109"/>
  <c r="AN109"/>
  <c r="AP109"/>
  <c r="AQ109"/>
  <c r="AR109"/>
  <c r="AS109"/>
  <c r="AU109"/>
  <c r="AV109"/>
  <c r="AW109"/>
  <c r="AD110"/>
  <c r="AE110"/>
  <c r="AF110"/>
  <c r="AG110"/>
  <c r="AH110"/>
  <c r="AI110"/>
  <c r="AJ110"/>
  <c r="AK110"/>
  <c r="AL110"/>
  <c r="AM110"/>
  <c r="AN110"/>
  <c r="AP110"/>
  <c r="AQ110"/>
  <c r="AR110"/>
  <c r="AS110"/>
  <c r="AU110"/>
  <c r="AV110"/>
  <c r="AW110"/>
  <c r="AD111"/>
  <c r="AE111"/>
  <c r="AF111"/>
  <c r="AG111"/>
  <c r="AH111"/>
  <c r="AI111"/>
  <c r="AJ111"/>
  <c r="AK111"/>
  <c r="AL111"/>
  <c r="AM111"/>
  <c r="AN111"/>
  <c r="AP111"/>
  <c r="AQ111"/>
  <c r="AR111"/>
  <c r="AS111"/>
  <c r="AU111"/>
  <c r="AV111"/>
  <c r="AW111"/>
  <c r="AD112"/>
  <c r="AE112"/>
  <c r="AF112"/>
  <c r="AG112"/>
  <c r="AH112"/>
  <c r="AI112"/>
  <c r="AJ112"/>
  <c r="AK112"/>
  <c r="AL112"/>
  <c r="AM112"/>
  <c r="AN112"/>
  <c r="AP112"/>
  <c r="AQ112"/>
  <c r="AR112"/>
  <c r="AS112"/>
  <c r="AU112"/>
  <c r="AV112"/>
  <c r="AW112"/>
  <c r="AD113"/>
  <c r="AE113"/>
  <c r="AF113"/>
  <c r="AG113"/>
  <c r="AH113"/>
  <c r="AI113"/>
  <c r="AJ113"/>
  <c r="AK113"/>
  <c r="AL113"/>
  <c r="AM113"/>
  <c r="AN113"/>
  <c r="AP113"/>
  <c r="AQ113"/>
  <c r="AR113"/>
  <c r="AS113"/>
  <c r="AU113"/>
  <c r="AV113"/>
  <c r="AW113"/>
  <c r="AD114"/>
  <c r="AE114"/>
  <c r="AF114"/>
  <c r="AG114"/>
  <c r="AH114"/>
  <c r="AI114"/>
  <c r="AJ114"/>
  <c r="AK114"/>
  <c r="AL114"/>
  <c r="AM114"/>
  <c r="AN114"/>
  <c r="AP114"/>
  <c r="AQ114"/>
  <c r="AR114"/>
  <c r="AS114"/>
  <c r="AU114"/>
  <c r="AV114"/>
  <c r="AW114"/>
  <c r="AD115"/>
  <c r="AE115"/>
  <c r="AF115"/>
  <c r="AG115"/>
  <c r="AH115"/>
  <c r="AI115"/>
  <c r="AJ115"/>
  <c r="AK115"/>
  <c r="AL115"/>
  <c r="AM115"/>
  <c r="AN115"/>
  <c r="AP115"/>
  <c r="AQ115"/>
  <c r="AR115"/>
  <c r="AS115"/>
  <c r="AU115"/>
  <c r="AV115"/>
  <c r="AW115"/>
  <c r="AD116"/>
  <c r="AE116"/>
  <c r="AF116"/>
  <c r="AG116"/>
  <c r="AH116"/>
  <c r="AI116"/>
  <c r="AJ116"/>
  <c r="AK116"/>
  <c r="AL116"/>
  <c r="AM116"/>
  <c r="AN116"/>
  <c r="AP116"/>
  <c r="AQ116"/>
  <c r="AR116"/>
  <c r="AS116"/>
  <c r="AU116"/>
  <c r="AV116"/>
  <c r="AW116"/>
  <c r="AD117"/>
  <c r="AE117"/>
  <c r="AF117"/>
  <c r="AG117"/>
  <c r="AH117"/>
  <c r="AI117"/>
  <c r="AJ117"/>
  <c r="AK117"/>
  <c r="AL117"/>
  <c r="AM117"/>
  <c r="AN117"/>
  <c r="AP117"/>
  <c r="AQ117"/>
  <c r="AR117"/>
  <c r="AS117"/>
  <c r="AU117"/>
  <c r="AV117"/>
  <c r="AW117"/>
  <c r="AD118"/>
  <c r="AE118"/>
  <c r="AF118"/>
  <c r="AG118"/>
  <c r="AH118"/>
  <c r="AI118"/>
  <c r="AJ118"/>
  <c r="AK118"/>
  <c r="AL118"/>
  <c r="AM118"/>
  <c r="AN118"/>
  <c r="AP118"/>
  <c r="AQ118"/>
  <c r="AR118"/>
  <c r="AS118"/>
  <c r="AU118"/>
  <c r="AV118"/>
  <c r="AW118"/>
  <c r="AD119"/>
  <c r="AE119"/>
  <c r="AF119"/>
  <c r="AG119"/>
  <c r="AH119"/>
  <c r="AI119"/>
  <c r="AJ119"/>
  <c r="AK119"/>
  <c r="AL119"/>
  <c r="AM119"/>
  <c r="AN119"/>
  <c r="AP119"/>
  <c r="AQ119"/>
  <c r="AR119"/>
  <c r="AS119"/>
  <c r="AU119"/>
  <c r="AV119"/>
  <c r="AW119"/>
  <c r="AD120"/>
  <c r="AE120"/>
  <c r="AF120"/>
  <c r="AG120"/>
  <c r="AH120"/>
  <c r="AI120"/>
  <c r="AJ120"/>
  <c r="AK120"/>
  <c r="AL120"/>
  <c r="AM120"/>
  <c r="AN120"/>
  <c r="AP120"/>
  <c r="AQ120"/>
  <c r="AR120"/>
  <c r="AS120"/>
  <c r="AU120"/>
  <c r="AV120"/>
  <c r="AW120"/>
  <c r="AD121"/>
  <c r="AE121"/>
  <c r="AF121"/>
  <c r="AG121"/>
  <c r="AH121"/>
  <c r="AI121"/>
  <c r="AJ121"/>
  <c r="AK121"/>
  <c r="AL121"/>
  <c r="AM121"/>
  <c r="AN121"/>
  <c r="AP121"/>
  <c r="AQ121"/>
  <c r="AR121"/>
  <c r="AS121"/>
  <c r="AU121"/>
  <c r="AV121"/>
  <c r="AW121"/>
  <c r="AD122"/>
  <c r="AE122"/>
  <c r="AF122"/>
  <c r="AG122"/>
  <c r="AH122"/>
  <c r="AI122"/>
  <c r="AJ122"/>
  <c r="AK122"/>
  <c r="AL122"/>
  <c r="AM122"/>
  <c r="AN122"/>
  <c r="AP122"/>
  <c r="AQ122"/>
  <c r="AR122"/>
  <c r="AS122"/>
  <c r="AU122"/>
  <c r="AV122"/>
  <c r="AW122"/>
  <c r="AD123"/>
  <c r="AE123"/>
  <c r="AF123"/>
  <c r="AG123"/>
  <c r="AH123"/>
  <c r="AI123"/>
  <c r="AJ123"/>
  <c r="AK123"/>
  <c r="AL123"/>
  <c r="AM123"/>
  <c r="AN123"/>
  <c r="AP123"/>
  <c r="AQ123"/>
  <c r="AR123"/>
  <c r="AS123"/>
  <c r="AU123"/>
  <c r="AV123"/>
  <c r="AW123"/>
  <c r="AD124"/>
  <c r="AE124"/>
  <c r="AF124"/>
  <c r="AG124"/>
  <c r="AH124"/>
  <c r="AI124"/>
  <c r="AJ124"/>
  <c r="AK124"/>
  <c r="AL124"/>
  <c r="AM124"/>
  <c r="AN124"/>
  <c r="AP124"/>
  <c r="AQ124"/>
  <c r="AR124"/>
  <c r="AS124"/>
  <c r="AU124"/>
  <c r="AV124"/>
  <c r="AW124"/>
  <c r="AD125"/>
  <c r="AE125"/>
  <c r="AF125"/>
  <c r="AG125"/>
  <c r="AH125"/>
  <c r="AI125"/>
  <c r="AJ125"/>
  <c r="AK125"/>
  <c r="AL125"/>
  <c r="AM125"/>
  <c r="AN125"/>
  <c r="AP125"/>
  <c r="AQ125"/>
  <c r="AR125"/>
  <c r="AS125"/>
  <c r="AU125"/>
  <c r="AV125"/>
  <c r="AW125"/>
  <c r="AD126"/>
  <c r="AE126"/>
  <c r="AF126"/>
  <c r="AG126"/>
  <c r="AH126"/>
  <c r="AI126"/>
  <c r="AJ126"/>
  <c r="AK126"/>
  <c r="AL126"/>
  <c r="AM126"/>
  <c r="AN126"/>
  <c r="AP126"/>
  <c r="AQ126"/>
  <c r="AR126"/>
  <c r="AS126"/>
  <c r="AU126"/>
  <c r="AV126"/>
  <c r="AW126"/>
  <c r="AD127"/>
  <c r="AE127"/>
  <c r="AF127"/>
  <c r="AG127"/>
  <c r="AH127"/>
  <c r="AI127"/>
  <c r="AJ127"/>
  <c r="AK127"/>
  <c r="AL127"/>
  <c r="AM127"/>
  <c r="AN127"/>
  <c r="AP127"/>
  <c r="AQ127"/>
  <c r="AR127"/>
  <c r="AS127"/>
  <c r="AU127"/>
  <c r="AV127"/>
  <c r="AW127"/>
  <c r="AD128"/>
  <c r="AE128"/>
  <c r="AF128"/>
  <c r="AG128"/>
  <c r="AH128"/>
  <c r="AI128"/>
  <c r="AJ128"/>
  <c r="AK128"/>
  <c r="AL128"/>
  <c r="AM128"/>
  <c r="AN128"/>
  <c r="AP128"/>
  <c r="AQ128"/>
  <c r="AR128"/>
  <c r="AS128"/>
  <c r="AU128"/>
  <c r="AV128"/>
  <c r="AW128"/>
  <c r="AD129"/>
  <c r="AE129"/>
  <c r="AF129"/>
  <c r="AG129"/>
  <c r="AH129"/>
  <c r="AI129"/>
  <c r="AJ129"/>
  <c r="AK129"/>
  <c r="AL129"/>
  <c r="AM129"/>
  <c r="AN129"/>
  <c r="AP129"/>
  <c r="AQ129"/>
  <c r="AR129"/>
  <c r="AS129"/>
  <c r="AU129"/>
  <c r="AV129"/>
  <c r="AW129"/>
  <c r="AD130"/>
  <c r="AE130"/>
  <c r="AF130"/>
  <c r="AG130"/>
  <c r="AH130"/>
  <c r="AI130"/>
  <c r="AJ130"/>
  <c r="AK130"/>
  <c r="AL130"/>
  <c r="AM130"/>
  <c r="AN130"/>
  <c r="AP130"/>
  <c r="AQ130"/>
  <c r="AR130"/>
  <c r="AS130"/>
  <c r="AU130"/>
  <c r="AV130"/>
  <c r="AW130"/>
  <c r="AD131"/>
  <c r="AE131"/>
  <c r="AF131"/>
  <c r="AG131"/>
  <c r="AH131"/>
  <c r="AI131"/>
  <c r="AJ131"/>
  <c r="AK131"/>
  <c r="AL131"/>
  <c r="AM131"/>
  <c r="AN131"/>
  <c r="AP131"/>
  <c r="AQ131"/>
  <c r="AR131"/>
  <c r="AS131"/>
  <c r="AU131"/>
  <c r="AV131"/>
  <c r="AW131"/>
  <c r="AD132"/>
  <c r="AE132"/>
  <c r="AF132"/>
  <c r="AG132"/>
  <c r="AH132"/>
  <c r="AI132"/>
  <c r="AJ132"/>
  <c r="AK132"/>
  <c r="AL132"/>
  <c r="AM132"/>
  <c r="AN132"/>
  <c r="AP132"/>
  <c r="AQ132"/>
  <c r="AR132"/>
  <c r="AS132"/>
  <c r="AU132"/>
  <c r="AV132"/>
  <c r="AW132"/>
  <c r="AD133"/>
  <c r="AE133"/>
  <c r="AF133"/>
  <c r="AG133"/>
  <c r="AH133"/>
  <c r="AI133"/>
  <c r="AJ133"/>
  <c r="AK133"/>
  <c r="AL133"/>
  <c r="AM133"/>
  <c r="AN133"/>
  <c r="AP133"/>
  <c r="AQ133"/>
  <c r="AR133"/>
  <c r="AS133"/>
  <c r="AU133"/>
  <c r="AV133"/>
  <c r="AW133"/>
  <c r="AD134"/>
  <c r="AE134"/>
  <c r="AF134"/>
  <c r="AG134"/>
  <c r="AH134"/>
  <c r="AI134"/>
  <c r="AJ134"/>
  <c r="AK134"/>
  <c r="AL134"/>
  <c r="AM134"/>
  <c r="AN134"/>
  <c r="AP134"/>
  <c r="AQ134"/>
  <c r="AR134"/>
  <c r="AS134"/>
  <c r="AU134"/>
  <c r="AV134"/>
  <c r="AW134"/>
  <c r="AD135"/>
  <c r="AE135"/>
  <c r="AF135"/>
  <c r="AG135"/>
  <c r="AH135"/>
  <c r="AI135"/>
  <c r="AJ135"/>
  <c r="AK135"/>
  <c r="AL135"/>
  <c r="AM135"/>
  <c r="AN135"/>
  <c r="AP135"/>
  <c r="AQ135"/>
  <c r="AR135"/>
  <c r="AS135"/>
  <c r="AU135"/>
  <c r="AV135"/>
  <c r="AW135"/>
  <c r="AD136"/>
  <c r="AE136"/>
  <c r="AF136"/>
  <c r="AG136"/>
  <c r="AH136"/>
  <c r="AI136"/>
  <c r="AJ136"/>
  <c r="AK136"/>
  <c r="AL136"/>
  <c r="AM136"/>
  <c r="AN136"/>
  <c r="AP136"/>
  <c r="AQ136"/>
  <c r="AR136"/>
  <c r="AS136"/>
  <c r="AU136"/>
  <c r="AV136"/>
  <c r="AW136"/>
  <c r="AD137"/>
  <c r="AE137"/>
  <c r="AF137"/>
  <c r="AG137"/>
  <c r="AH137"/>
  <c r="AI137"/>
  <c r="AJ137"/>
  <c r="AK137"/>
  <c r="AL137"/>
  <c r="AM137"/>
  <c r="AN137"/>
  <c r="AP137"/>
  <c r="AQ137"/>
  <c r="AR137"/>
  <c r="AS137"/>
  <c r="AU137"/>
  <c r="AV137"/>
  <c r="AW137"/>
  <c r="AD138"/>
  <c r="AE138"/>
  <c r="AF138"/>
  <c r="AG138"/>
  <c r="AH138"/>
  <c r="AI138"/>
  <c r="AJ138"/>
  <c r="AK138"/>
  <c r="AL138"/>
  <c r="AM138"/>
  <c r="AN138"/>
  <c r="AP138"/>
  <c r="AQ138"/>
  <c r="AR138"/>
  <c r="AS138"/>
  <c r="AU138"/>
  <c r="AV138"/>
  <c r="AW138"/>
  <c r="AD139"/>
  <c r="AE139"/>
  <c r="AF139"/>
  <c r="AG139"/>
  <c r="AH139"/>
  <c r="AI139"/>
  <c r="AJ139"/>
  <c r="AK139"/>
  <c r="AL139"/>
  <c r="AM139"/>
  <c r="AN139"/>
  <c r="AP139"/>
  <c r="AQ139"/>
  <c r="AR139"/>
  <c r="AS139"/>
  <c r="AU139"/>
  <c r="AV139"/>
  <c r="AW139"/>
  <c r="AD140"/>
  <c r="AE140"/>
  <c r="AF140"/>
  <c r="AG140"/>
  <c r="AH140"/>
  <c r="AI140"/>
  <c r="AJ140"/>
  <c r="AK140"/>
  <c r="AL140"/>
  <c r="AM140"/>
  <c r="AN140"/>
  <c r="AP140"/>
  <c r="AQ140"/>
  <c r="AR140"/>
  <c r="AS140"/>
  <c r="AU140"/>
  <c r="AV140"/>
  <c r="AW140"/>
  <c r="AD141"/>
  <c r="AE141"/>
  <c r="AF141"/>
  <c r="AG141"/>
  <c r="AH141"/>
  <c r="AI141"/>
  <c r="AJ141"/>
  <c r="AK141"/>
  <c r="AL141"/>
  <c r="AM141"/>
  <c r="AN141"/>
  <c r="AP141"/>
  <c r="AQ141"/>
  <c r="AR141"/>
  <c r="AS141"/>
  <c r="AU141"/>
  <c r="AV141"/>
  <c r="AW141"/>
  <c r="AD142"/>
  <c r="AE142"/>
  <c r="AF142"/>
  <c r="AG142"/>
  <c r="AH142"/>
  <c r="AI142"/>
  <c r="AJ142"/>
  <c r="AK142"/>
  <c r="AL142"/>
  <c r="AM142"/>
  <c r="AN142"/>
  <c r="AP142"/>
  <c r="AQ142"/>
  <c r="AR142"/>
  <c r="AS142"/>
  <c r="AU142"/>
  <c r="AV142"/>
  <c r="AW142"/>
  <c r="AD143"/>
  <c r="AE143"/>
  <c r="AF143"/>
  <c r="AG143"/>
  <c r="AH143"/>
  <c r="AI143"/>
  <c r="AJ143"/>
  <c r="AK143"/>
  <c r="AL143"/>
  <c r="AM143"/>
  <c r="AN143"/>
  <c r="AP143"/>
  <c r="AQ143"/>
  <c r="AR143"/>
  <c r="AS143"/>
  <c r="AU143"/>
  <c r="AV143"/>
  <c r="AW143"/>
  <c r="AD144"/>
  <c r="AE144"/>
  <c r="AF144"/>
  <c r="AG144"/>
  <c r="AH144"/>
  <c r="AI144"/>
  <c r="AJ144"/>
  <c r="AK144"/>
  <c r="AL144"/>
  <c r="AM144"/>
  <c r="AN144"/>
  <c r="AP144"/>
  <c r="AQ144"/>
  <c r="AR144"/>
  <c r="AS144"/>
  <c r="AU144"/>
  <c r="AV144"/>
  <c r="AW144"/>
  <c r="AD145"/>
  <c r="AE145"/>
  <c r="AF145"/>
  <c r="AG145"/>
  <c r="AH145"/>
  <c r="AI145"/>
  <c r="AJ145"/>
  <c r="AK145"/>
  <c r="AL145"/>
  <c r="AM145"/>
  <c r="AN145"/>
  <c r="AP145"/>
  <c r="AQ145"/>
  <c r="AR145"/>
  <c r="AS145"/>
  <c r="AU145"/>
  <c r="AV145"/>
  <c r="AW145"/>
  <c r="AD146"/>
  <c r="AE146"/>
  <c r="AF146"/>
  <c r="AG146"/>
  <c r="AH146"/>
  <c r="AI146"/>
  <c r="AJ146"/>
  <c r="AK146"/>
  <c r="AL146"/>
  <c r="AM146"/>
  <c r="AN146"/>
  <c r="AP146"/>
  <c r="AQ146"/>
  <c r="AR146"/>
  <c r="AS146"/>
  <c r="AU146"/>
  <c r="AV146"/>
  <c r="AW146"/>
  <c r="AD147"/>
  <c r="AE147"/>
  <c r="AF147"/>
  <c r="AG147"/>
  <c r="AH147"/>
  <c r="AI147"/>
  <c r="AJ147"/>
  <c r="AK147"/>
  <c r="AL147"/>
  <c r="AM147"/>
  <c r="AN147"/>
  <c r="AP147"/>
  <c r="AQ147"/>
  <c r="AR147"/>
  <c r="AS147"/>
  <c r="AU147"/>
  <c r="AV147"/>
  <c r="AW147"/>
  <c r="AD148"/>
  <c r="AE148"/>
  <c r="AF148"/>
  <c r="AG148"/>
  <c r="AH148"/>
  <c r="AI148"/>
  <c r="AJ148"/>
  <c r="AK148"/>
  <c r="AL148"/>
  <c r="AM148"/>
  <c r="AN148"/>
  <c r="AP148"/>
  <c r="AQ148"/>
  <c r="AR148"/>
  <c r="AS148"/>
  <c r="AU148"/>
  <c r="AV148"/>
  <c r="AW148"/>
  <c r="AD149"/>
  <c r="AE149"/>
  <c r="AF149"/>
  <c r="AG149"/>
  <c r="AH149"/>
  <c r="AI149"/>
  <c r="AJ149"/>
  <c r="AK149"/>
  <c r="AL149"/>
  <c r="AM149"/>
  <c r="AN149"/>
  <c r="AP149"/>
  <c r="AQ149"/>
  <c r="AR149"/>
  <c r="AS149"/>
  <c r="AU149"/>
  <c r="AV149"/>
  <c r="AW149"/>
  <c r="AD150"/>
  <c r="AE150"/>
  <c r="AF150"/>
  <c r="AG150"/>
  <c r="AH150"/>
  <c r="AI150"/>
  <c r="AJ150"/>
  <c r="AK150"/>
  <c r="AL150"/>
  <c r="AM150"/>
  <c r="AN150"/>
  <c r="AP150"/>
  <c r="AQ150"/>
  <c r="AR150"/>
  <c r="AS150"/>
  <c r="AU150"/>
  <c r="AV150"/>
  <c r="AW150"/>
  <c r="AD151"/>
  <c r="AE151"/>
  <c r="AF151"/>
  <c r="AG151"/>
  <c r="AH151"/>
  <c r="AI151"/>
  <c r="AJ151"/>
  <c r="AK151"/>
  <c r="AL151"/>
  <c r="AM151"/>
  <c r="AN151"/>
  <c r="AP151"/>
  <c r="AQ151"/>
  <c r="AR151"/>
  <c r="AS151"/>
  <c r="AU151"/>
  <c r="AV151"/>
  <c r="AW151"/>
  <c r="AD152"/>
  <c r="AE152"/>
  <c r="AF152"/>
  <c r="AG152"/>
  <c r="AH152"/>
  <c r="AI152"/>
  <c r="AJ152"/>
  <c r="AK152"/>
  <c r="AL152"/>
  <c r="AM152"/>
  <c r="AN152"/>
  <c r="AP152"/>
  <c r="AQ152"/>
  <c r="AR152"/>
  <c r="AS152"/>
  <c r="AU152"/>
  <c r="AV152"/>
  <c r="AW152"/>
  <c r="AD153"/>
  <c r="AE153"/>
  <c r="AF153"/>
  <c r="AG153"/>
  <c r="AH153"/>
  <c r="AI153"/>
  <c r="AJ153"/>
  <c r="AK153"/>
  <c r="AL153"/>
  <c r="AM153"/>
  <c r="AN153"/>
  <c r="AP153"/>
  <c r="AQ153"/>
  <c r="AR153"/>
  <c r="AS153"/>
  <c r="AU153"/>
  <c r="AV153"/>
  <c r="AW153"/>
  <c r="AD154"/>
  <c r="AE154"/>
  <c r="AF154"/>
  <c r="AG154"/>
  <c r="AH154"/>
  <c r="AI154"/>
  <c r="AJ154"/>
  <c r="AK154"/>
  <c r="AL154"/>
  <c r="AM154"/>
  <c r="AN154"/>
  <c r="AP154"/>
  <c r="AQ154"/>
  <c r="AR154"/>
  <c r="AS154"/>
  <c r="AU154"/>
  <c r="AV154"/>
  <c r="AW154"/>
  <c r="AD155"/>
  <c r="AE155"/>
  <c r="AF155"/>
  <c r="AG155"/>
  <c r="AH155"/>
  <c r="AI155"/>
  <c r="AJ155"/>
  <c r="AK155"/>
  <c r="AL155"/>
  <c r="AM155"/>
  <c r="AN155"/>
  <c r="AP155"/>
  <c r="AQ155"/>
  <c r="AR155"/>
  <c r="AS155"/>
  <c r="AU155"/>
  <c r="AV155"/>
  <c r="AW155"/>
  <c r="AD156"/>
  <c r="AE156"/>
  <c r="AF156"/>
  <c r="AG156"/>
  <c r="AH156"/>
  <c r="AI156"/>
  <c r="AJ156"/>
  <c r="AK156"/>
  <c r="AL156"/>
  <c r="AM156"/>
  <c r="AN156"/>
  <c r="AP156"/>
  <c r="AQ156"/>
  <c r="AR156"/>
  <c r="AS156"/>
  <c r="AU156"/>
  <c r="AV156"/>
  <c r="AW156"/>
  <c r="AD157"/>
  <c r="AE157"/>
  <c r="AF157"/>
  <c r="AG157"/>
  <c r="AH157"/>
  <c r="AI157"/>
  <c r="AJ157"/>
  <c r="AK157"/>
  <c r="AL157"/>
  <c r="AM157"/>
  <c r="AN157"/>
  <c r="AP157"/>
  <c r="AQ157"/>
  <c r="AR157"/>
  <c r="AS157"/>
  <c r="AU157"/>
  <c r="AV157"/>
  <c r="AW157"/>
  <c r="AD158"/>
  <c r="AE158"/>
  <c r="AF158"/>
  <c r="AG158"/>
  <c r="AH158"/>
  <c r="AI158"/>
  <c r="AJ158"/>
  <c r="AK158"/>
  <c r="AL158"/>
  <c r="AM158"/>
  <c r="AN158"/>
  <c r="AP158"/>
  <c r="AQ158"/>
  <c r="AR158"/>
  <c r="AS158"/>
  <c r="AU158"/>
  <c r="AV158"/>
  <c r="AW158"/>
  <c r="AD159"/>
  <c r="AE159"/>
  <c r="AF159"/>
  <c r="AG159"/>
  <c r="AH159"/>
  <c r="AI159"/>
  <c r="AJ159"/>
  <c r="AK159"/>
  <c r="AL159"/>
  <c r="AM159"/>
  <c r="AN159"/>
  <c r="AP159"/>
  <c r="AQ159"/>
  <c r="AR159"/>
  <c r="AS159"/>
  <c r="AU159"/>
  <c r="AV159"/>
  <c r="AW159"/>
  <c r="AD160"/>
  <c r="AE160"/>
  <c r="AF160"/>
  <c r="AG160"/>
  <c r="AH160"/>
  <c r="AI160"/>
  <c r="AJ160"/>
  <c r="AK160"/>
  <c r="AL160"/>
  <c r="AM160"/>
  <c r="AN160"/>
  <c r="AP160"/>
  <c r="AQ160"/>
  <c r="AR160"/>
  <c r="AS160"/>
  <c r="AU160"/>
  <c r="AV160"/>
  <c r="AW160"/>
  <c r="AD161"/>
  <c r="AE161"/>
  <c r="AF161"/>
  <c r="AG161"/>
  <c r="AH161"/>
  <c r="AI161"/>
  <c r="AJ161"/>
  <c r="AK161"/>
  <c r="AL161"/>
  <c r="AM161"/>
  <c r="AN161"/>
  <c r="AP161"/>
  <c r="AQ161"/>
  <c r="AR161"/>
  <c r="AS161"/>
  <c r="AU161"/>
  <c r="AV161"/>
  <c r="AW161"/>
  <c r="AD162"/>
  <c r="AE162"/>
  <c r="AF162"/>
  <c r="AG162"/>
  <c r="AH162"/>
  <c r="AI162"/>
  <c r="AJ162"/>
  <c r="AK162"/>
  <c r="AL162"/>
  <c r="AM162"/>
  <c r="AN162"/>
  <c r="AP162"/>
  <c r="AQ162"/>
  <c r="AR162"/>
  <c r="AS162"/>
  <c r="AU162"/>
  <c r="AV162"/>
  <c r="AW162"/>
  <c r="AD163"/>
  <c r="AE163"/>
  <c r="AF163"/>
  <c r="AG163"/>
  <c r="AH163"/>
  <c r="AI163"/>
  <c r="AJ163"/>
  <c r="AK163"/>
  <c r="AL163"/>
  <c r="AM163"/>
  <c r="AN163"/>
  <c r="AP163"/>
  <c r="AQ163"/>
  <c r="AR163"/>
  <c r="AS163"/>
  <c r="AU163"/>
  <c r="AV163"/>
  <c r="AW163"/>
  <c r="AD164"/>
  <c r="AE164"/>
  <c r="AF164"/>
  <c r="AG164"/>
  <c r="AH164"/>
  <c r="AI164"/>
  <c r="AJ164"/>
  <c r="AK164"/>
  <c r="AL164"/>
  <c r="AM164"/>
  <c r="AN164"/>
  <c r="AP164"/>
  <c r="AQ164"/>
  <c r="AR164"/>
  <c r="AS164"/>
  <c r="AU164"/>
  <c r="AV164"/>
  <c r="AW164"/>
  <c r="AD165"/>
  <c r="AE165"/>
  <c r="AF165"/>
  <c r="AG165"/>
  <c r="AH165"/>
  <c r="AI165"/>
  <c r="AJ165"/>
  <c r="AK165"/>
  <c r="AL165"/>
  <c r="AM165"/>
  <c r="AN165"/>
  <c r="AP165"/>
  <c r="AQ165"/>
  <c r="AR165"/>
  <c r="AS165"/>
  <c r="AU165"/>
  <c r="AV165"/>
  <c r="AW165"/>
  <c r="AD166"/>
  <c r="AE166"/>
  <c r="AF166"/>
  <c r="AG166"/>
  <c r="AH166"/>
  <c r="AI166"/>
  <c r="AJ166"/>
  <c r="AK166"/>
  <c r="AL166"/>
  <c r="AM166"/>
  <c r="AN166"/>
  <c r="AP166"/>
  <c r="AQ166"/>
  <c r="AR166"/>
  <c r="AS166"/>
  <c r="AU166"/>
  <c r="AV166"/>
  <c r="AW166"/>
  <c r="AD167"/>
  <c r="AE167"/>
  <c r="AF167"/>
  <c r="AG167"/>
  <c r="AH167"/>
  <c r="AI167"/>
  <c r="AJ167"/>
  <c r="AK167"/>
  <c r="AL167"/>
  <c r="AM167"/>
  <c r="AN167"/>
  <c r="AP167"/>
  <c r="AQ167"/>
  <c r="AR167"/>
  <c r="AS167"/>
  <c r="AU167"/>
  <c r="AV167"/>
  <c r="AW167"/>
  <c r="AD168"/>
  <c r="AE168"/>
  <c r="AF168"/>
  <c r="AG168"/>
  <c r="AH168"/>
  <c r="AI168"/>
  <c r="AJ168"/>
  <c r="AK168"/>
  <c r="AL168"/>
  <c r="AM168"/>
  <c r="AN168"/>
  <c r="AP168"/>
  <c r="AQ168"/>
  <c r="AR168"/>
  <c r="AS168"/>
  <c r="AU168"/>
  <c r="AV168"/>
  <c r="AW168"/>
  <c r="AD169"/>
  <c r="AE169"/>
  <c r="AF169"/>
  <c r="AG169"/>
  <c r="AH169"/>
  <c r="AI169"/>
  <c r="AJ169"/>
  <c r="AK169"/>
  <c r="AL169"/>
  <c r="AM169"/>
  <c r="AN169"/>
  <c r="AP169"/>
  <c r="AQ169"/>
  <c r="AR169"/>
  <c r="AS169"/>
  <c r="AU169"/>
  <c r="AV169"/>
  <c r="AW169"/>
  <c r="AD170"/>
  <c r="AE170"/>
  <c r="AF170"/>
  <c r="AG170"/>
  <c r="AH170"/>
  <c r="AI170"/>
  <c r="AJ170"/>
  <c r="AK170"/>
  <c r="AL170"/>
  <c r="AM170"/>
  <c r="AN170"/>
  <c r="AP170"/>
  <c r="AQ170"/>
  <c r="AR170"/>
  <c r="AS170"/>
  <c r="AU170"/>
  <c r="AV170"/>
  <c r="AW170"/>
  <c r="AD171"/>
  <c r="AE171"/>
  <c r="AF171"/>
  <c r="AG171"/>
  <c r="AH171"/>
  <c r="AI171"/>
  <c r="AJ171"/>
  <c r="AK171"/>
  <c r="AL171"/>
  <c r="AM171"/>
  <c r="AN171"/>
  <c r="AP171"/>
  <c r="AQ171"/>
  <c r="AR171"/>
  <c r="AS171"/>
  <c r="AU171"/>
  <c r="AV171"/>
  <c r="AW171"/>
  <c r="AD172"/>
  <c r="AE172"/>
  <c r="AF172"/>
  <c r="AG172"/>
  <c r="AH172"/>
  <c r="AI172"/>
  <c r="AJ172"/>
  <c r="AK172"/>
  <c r="AL172"/>
  <c r="AM172"/>
  <c r="AN172"/>
  <c r="AP172"/>
  <c r="AQ172"/>
  <c r="AR172"/>
  <c r="AS172"/>
  <c r="AU172"/>
  <c r="AV172"/>
  <c r="AW172"/>
  <c r="AD173"/>
  <c r="AE173"/>
  <c r="AF173"/>
  <c r="AG173"/>
  <c r="AH173"/>
  <c r="AI173"/>
  <c r="AJ173"/>
  <c r="AK173"/>
  <c r="AL173"/>
  <c r="AM173"/>
  <c r="AN173"/>
  <c r="AP173"/>
  <c r="AQ173"/>
  <c r="AR173"/>
  <c r="AS173"/>
  <c r="AU173"/>
  <c r="AV173"/>
  <c r="AW173"/>
  <c r="AD174"/>
  <c r="AE174"/>
  <c r="AF174"/>
  <c r="AG174"/>
  <c r="AH174"/>
  <c r="AI174"/>
  <c r="AJ174"/>
  <c r="AK174"/>
  <c r="AL174"/>
  <c r="AM174"/>
  <c r="AN174"/>
  <c r="AP174"/>
  <c r="AQ174"/>
  <c r="AR174"/>
  <c r="AS174"/>
  <c r="AU174"/>
  <c r="AV174"/>
  <c r="AW174"/>
  <c r="AD175"/>
  <c r="AE175"/>
  <c r="AF175"/>
  <c r="AG175"/>
  <c r="AH175"/>
  <c r="AI175"/>
  <c r="AJ175"/>
  <c r="AK175"/>
  <c r="AL175"/>
  <c r="AM175"/>
  <c r="AN175"/>
  <c r="AP175"/>
  <c r="AQ175"/>
  <c r="AR175"/>
  <c r="AS175"/>
  <c r="AU175"/>
  <c r="AV175"/>
  <c r="AW175"/>
  <c r="AD176"/>
  <c r="AE176"/>
  <c r="AF176"/>
  <c r="AG176"/>
  <c r="AH176"/>
  <c r="AI176"/>
  <c r="AJ176"/>
  <c r="AK176"/>
  <c r="AL176"/>
  <c r="AM176"/>
  <c r="AN176"/>
  <c r="AP176"/>
  <c r="AQ176"/>
  <c r="AR176"/>
  <c r="AS176"/>
  <c r="AU176"/>
  <c r="AV176"/>
  <c r="AW176"/>
  <c r="AD177"/>
  <c r="AE177"/>
  <c r="AF177"/>
  <c r="AG177"/>
  <c r="AH177"/>
  <c r="AI177"/>
  <c r="AJ177"/>
  <c r="AK177"/>
  <c r="AL177"/>
  <c r="AM177"/>
  <c r="AN177"/>
  <c r="AP177"/>
  <c r="AQ177"/>
  <c r="AR177"/>
  <c r="AS177"/>
  <c r="AU177"/>
  <c r="AV177"/>
  <c r="AW177"/>
  <c r="AD178"/>
  <c r="AE178"/>
  <c r="AF178"/>
  <c r="AG178"/>
  <c r="AH178"/>
  <c r="AI178"/>
  <c r="AJ178"/>
  <c r="AK178"/>
  <c r="AL178"/>
  <c r="AM178"/>
  <c r="AN178"/>
  <c r="AP178"/>
  <c r="AQ178"/>
  <c r="AR178"/>
  <c r="AS178"/>
  <c r="AU178"/>
  <c r="AV178"/>
  <c r="AW178"/>
  <c r="AD179"/>
  <c r="AE179"/>
  <c r="AF179"/>
  <c r="AG179"/>
  <c r="AH179"/>
  <c r="AI179"/>
  <c r="AJ179"/>
  <c r="AK179"/>
  <c r="AL179"/>
  <c r="AM179"/>
  <c r="AN179"/>
  <c r="AP179"/>
  <c r="AQ179"/>
  <c r="AR179"/>
  <c r="AS179"/>
  <c r="AU179"/>
  <c r="AV179"/>
  <c r="AW179"/>
  <c r="AD180"/>
  <c r="AE180"/>
  <c r="AF180"/>
  <c r="AG180"/>
  <c r="AH180"/>
  <c r="AI180"/>
  <c r="AJ180"/>
  <c r="AK180"/>
  <c r="AL180"/>
  <c r="AM180"/>
  <c r="AN180"/>
  <c r="AP180"/>
  <c r="AQ180"/>
  <c r="AR180"/>
  <c r="AS180"/>
  <c r="AU180"/>
  <c r="AV180"/>
  <c r="AW180"/>
  <c r="AD181"/>
  <c r="AE181"/>
  <c r="AF181"/>
  <c r="AG181"/>
  <c r="AH181"/>
  <c r="AI181"/>
  <c r="AJ181"/>
  <c r="AK181"/>
  <c r="AL181"/>
  <c r="AM181"/>
  <c r="AN181"/>
  <c r="AP181"/>
  <c r="AQ181"/>
  <c r="AR181"/>
  <c r="AS181"/>
  <c r="AU181"/>
  <c r="AV181"/>
  <c r="AW181"/>
  <c r="AD182"/>
  <c r="AE182"/>
  <c r="AF182"/>
  <c r="AG182"/>
  <c r="AH182"/>
  <c r="AI182"/>
  <c r="AJ182"/>
  <c r="AK182"/>
  <c r="AL182"/>
  <c r="AM182"/>
  <c r="AN182"/>
  <c r="AP182"/>
  <c r="AQ182"/>
  <c r="AR182"/>
  <c r="AS182"/>
  <c r="AU182"/>
  <c r="AV182"/>
  <c r="AW182"/>
  <c r="AD183"/>
  <c r="AE183"/>
  <c r="AF183"/>
  <c r="AG183"/>
  <c r="AH183"/>
  <c r="AI183"/>
  <c r="AJ183"/>
  <c r="AK183"/>
  <c r="AL183"/>
  <c r="AM183"/>
  <c r="AN183"/>
  <c r="AP183"/>
  <c r="AQ183"/>
  <c r="AR183"/>
  <c r="AS183"/>
  <c r="AU183"/>
  <c r="AV183"/>
  <c r="AW183"/>
  <c r="AD184"/>
  <c r="AE184"/>
  <c r="AF184"/>
  <c r="AG184"/>
  <c r="AH184"/>
  <c r="AI184"/>
  <c r="AJ184"/>
  <c r="AK184"/>
  <c r="AL184"/>
  <c r="AM184"/>
  <c r="AN184"/>
  <c r="AP184"/>
  <c r="AQ184"/>
  <c r="AR184"/>
  <c r="AS184"/>
  <c r="AU184"/>
  <c r="AV184"/>
  <c r="AW184"/>
  <c r="AD185"/>
  <c r="AE185"/>
  <c r="AF185"/>
  <c r="AG185"/>
  <c r="AH185"/>
  <c r="AI185"/>
  <c r="AJ185"/>
  <c r="AK185"/>
  <c r="AL185"/>
  <c r="AM185"/>
  <c r="AN185"/>
  <c r="AP185"/>
  <c r="AQ185"/>
  <c r="AR185"/>
  <c r="AS185"/>
  <c r="AU185"/>
  <c r="AV185"/>
  <c r="AW185"/>
  <c r="AD186"/>
  <c r="AE186"/>
  <c r="AF186"/>
  <c r="AG186"/>
  <c r="AH186"/>
  <c r="AI186"/>
  <c r="AJ186"/>
  <c r="AK186"/>
  <c r="AL186"/>
  <c r="AM186"/>
  <c r="AN186"/>
  <c r="AP186"/>
  <c r="AQ186"/>
  <c r="AR186"/>
  <c r="AS186"/>
  <c r="AU186"/>
  <c r="AV186"/>
  <c r="AW186"/>
  <c r="AD187"/>
  <c r="AE187"/>
  <c r="AF187"/>
  <c r="AG187"/>
  <c r="AH187"/>
  <c r="AI187"/>
  <c r="AJ187"/>
  <c r="AK187"/>
  <c r="AL187"/>
  <c r="AM187"/>
  <c r="AN187"/>
  <c r="AP187"/>
  <c r="AQ187"/>
  <c r="AR187"/>
  <c r="AS187"/>
  <c r="AU187"/>
  <c r="AV187"/>
  <c r="AW187"/>
  <c r="AD188"/>
  <c r="AE188"/>
  <c r="AF188"/>
  <c r="AG188"/>
  <c r="AH188"/>
  <c r="AI188"/>
  <c r="AJ188"/>
  <c r="AK188"/>
  <c r="AL188"/>
  <c r="AM188"/>
  <c r="AN188"/>
  <c r="AP188"/>
  <c r="AQ188"/>
  <c r="AR188"/>
  <c r="AS188"/>
  <c r="AU188"/>
  <c r="AV188"/>
  <c r="AW188"/>
  <c r="AD189"/>
  <c r="AE189"/>
  <c r="AF189"/>
  <c r="AG189"/>
  <c r="AH189"/>
  <c r="AI189"/>
  <c r="AJ189"/>
  <c r="AK189"/>
  <c r="AL189"/>
  <c r="AM189"/>
  <c r="AN189"/>
  <c r="AP189"/>
  <c r="AQ189"/>
  <c r="AR189"/>
  <c r="AS189"/>
  <c r="AU189"/>
  <c r="AV189"/>
  <c r="AW189"/>
  <c r="AD190"/>
  <c r="AE190"/>
  <c r="AF190"/>
  <c r="AG190"/>
  <c r="AH190"/>
  <c r="AI190"/>
  <c r="AJ190"/>
  <c r="AK190"/>
  <c r="AL190"/>
  <c r="AM190"/>
  <c r="AN190"/>
  <c r="AP190"/>
  <c r="AQ190"/>
  <c r="AR190"/>
  <c r="AS190"/>
  <c r="AU190"/>
  <c r="AV190"/>
  <c r="AW190"/>
  <c r="AD191"/>
  <c r="AE191"/>
  <c r="AF191"/>
  <c r="AG191"/>
  <c r="AH191"/>
  <c r="AI191"/>
  <c r="AJ191"/>
  <c r="AK191"/>
  <c r="AL191"/>
  <c r="AM191"/>
  <c r="AN191"/>
  <c r="AP191"/>
  <c r="AQ191"/>
  <c r="AR191"/>
  <c r="AS191"/>
  <c r="AU191"/>
  <c r="AV191"/>
  <c r="AW191"/>
  <c r="AD192"/>
  <c r="AE192"/>
  <c r="AF192"/>
  <c r="AG192"/>
  <c r="AH192"/>
  <c r="AI192"/>
  <c r="AJ192"/>
  <c r="AK192"/>
  <c r="AL192"/>
  <c r="AM192"/>
  <c r="AN192"/>
  <c r="AP192"/>
  <c r="AQ192"/>
  <c r="AR192"/>
  <c r="AS192"/>
  <c r="AU192"/>
  <c r="AV192"/>
  <c r="AW192"/>
  <c r="AD193"/>
  <c r="AE193"/>
  <c r="AF193"/>
  <c r="AG193"/>
  <c r="AH193"/>
  <c r="AI193"/>
  <c r="AJ193"/>
  <c r="AK193"/>
  <c r="AL193"/>
  <c r="AM193"/>
  <c r="AN193"/>
  <c r="AP193"/>
  <c r="AQ193"/>
  <c r="AR193"/>
  <c r="AS193"/>
  <c r="AU193"/>
  <c r="AV193"/>
  <c r="AW193"/>
  <c r="AD194"/>
  <c r="AE194"/>
  <c r="AF194"/>
  <c r="AG194"/>
  <c r="AH194"/>
  <c r="AI194"/>
  <c r="AJ194"/>
  <c r="AK194"/>
  <c r="AL194"/>
  <c r="AM194"/>
  <c r="AN194"/>
  <c r="AP194"/>
  <c r="AQ194"/>
  <c r="AR194"/>
  <c r="AS194"/>
  <c r="AU194"/>
  <c r="AV194"/>
  <c r="AW194"/>
  <c r="AD195"/>
  <c r="AE195"/>
  <c r="AF195"/>
  <c r="AG195"/>
  <c r="AH195"/>
  <c r="AI195"/>
  <c r="AJ195"/>
  <c r="AK195"/>
  <c r="AL195"/>
  <c r="AM195"/>
  <c r="AN195"/>
  <c r="AP195"/>
  <c r="AQ195"/>
  <c r="AR195"/>
  <c r="AS195"/>
  <c r="AU195"/>
  <c r="AV195"/>
  <c r="AW195"/>
  <c r="AD196"/>
  <c r="AE196"/>
  <c r="AF196"/>
  <c r="AG196"/>
  <c r="AH196"/>
  <c r="AI196"/>
  <c r="AJ196"/>
  <c r="AK196"/>
  <c r="AL196"/>
  <c r="AM196"/>
  <c r="AN196"/>
  <c r="AP196"/>
  <c r="AQ196"/>
  <c r="AR196"/>
  <c r="AS196"/>
  <c r="AU196"/>
  <c r="AV196"/>
  <c r="AW196"/>
  <c r="AD197"/>
  <c r="AE197"/>
  <c r="AF197"/>
  <c r="AG197"/>
  <c r="AH197"/>
  <c r="AI197"/>
  <c r="AJ197"/>
  <c r="AK197"/>
  <c r="AL197"/>
  <c r="AM197"/>
  <c r="AN197"/>
  <c r="AP197"/>
  <c r="AQ197"/>
  <c r="AR197"/>
  <c r="AS197"/>
  <c r="AU197"/>
  <c r="AV197"/>
  <c r="AW197"/>
  <c r="AD198"/>
  <c r="AE198"/>
  <c r="AF198"/>
  <c r="AG198"/>
  <c r="AH198"/>
  <c r="AI198"/>
  <c r="AJ198"/>
  <c r="AK198"/>
  <c r="AL198"/>
  <c r="AM198"/>
  <c r="AN198"/>
  <c r="AP198"/>
  <c r="AQ198"/>
  <c r="AR198"/>
  <c r="AS198"/>
  <c r="AU198"/>
  <c r="AV198"/>
  <c r="AW198"/>
  <c r="AD199"/>
  <c r="AE199"/>
  <c r="AF199"/>
  <c r="AG199"/>
  <c r="AH199"/>
  <c r="AI199"/>
  <c r="AJ199"/>
  <c r="AK199"/>
  <c r="AL199"/>
  <c r="AM199"/>
  <c r="AN199"/>
  <c r="AP199"/>
  <c r="AQ199"/>
  <c r="AR199"/>
  <c r="AS199"/>
  <c r="AU199"/>
  <c r="AV199"/>
  <c r="AW199"/>
  <c r="AD200"/>
  <c r="AE200"/>
  <c r="AF200"/>
  <c r="AG200"/>
  <c r="AH200"/>
  <c r="AI200"/>
  <c r="AJ200"/>
  <c r="AK200"/>
  <c r="AL200"/>
  <c r="AM200"/>
  <c r="AN200"/>
  <c r="AP200"/>
  <c r="AQ200"/>
  <c r="AR200"/>
  <c r="AS200"/>
  <c r="AU200"/>
  <c r="AV200"/>
  <c r="AW200"/>
  <c r="AD201"/>
  <c r="AE201"/>
  <c r="AF201"/>
  <c r="AG201"/>
  <c r="AH201"/>
  <c r="AI201"/>
  <c r="AJ201"/>
  <c r="AK201"/>
  <c r="AL201"/>
  <c r="AM201"/>
  <c r="AN201"/>
  <c r="AP201"/>
  <c r="AQ201"/>
  <c r="AR201"/>
  <c r="AS201"/>
  <c r="AU201"/>
  <c r="AV201"/>
  <c r="AW201"/>
  <c r="AD202"/>
  <c r="AE202"/>
  <c r="AF202"/>
  <c r="AG202"/>
  <c r="AH202"/>
  <c r="AI202"/>
  <c r="AJ202"/>
  <c r="AK202"/>
  <c r="AL202"/>
  <c r="AM202"/>
  <c r="AN202"/>
  <c r="AP202"/>
  <c r="AQ202"/>
  <c r="AR202"/>
  <c r="AS202"/>
  <c r="AU202"/>
  <c r="AV202"/>
  <c r="AW202"/>
  <c r="AD203"/>
  <c r="AE203"/>
  <c r="AF203"/>
  <c r="AG203"/>
  <c r="AH203"/>
  <c r="AI203"/>
  <c r="AJ203"/>
  <c r="AK203"/>
  <c r="AL203"/>
  <c r="AM203"/>
  <c r="AN203"/>
  <c r="AP203"/>
  <c r="AQ203"/>
  <c r="AR203"/>
  <c r="AS203"/>
  <c r="AU203"/>
  <c r="AV203"/>
  <c r="AW203"/>
  <c r="AD204"/>
  <c r="AE204"/>
  <c r="AF204"/>
  <c r="AG204"/>
  <c r="AH204"/>
  <c r="AI204"/>
  <c r="AJ204"/>
  <c r="AK204"/>
  <c r="AL204"/>
  <c r="AM204"/>
  <c r="AN204"/>
  <c r="AP204"/>
  <c r="AQ204"/>
  <c r="AR204"/>
  <c r="AS204"/>
  <c r="AU204"/>
  <c r="AV204"/>
  <c r="AW204"/>
  <c r="AD205"/>
  <c r="AE205"/>
  <c r="AF205"/>
  <c r="AG205"/>
  <c r="AH205"/>
  <c r="AI205"/>
  <c r="AJ205"/>
  <c r="AK205"/>
  <c r="AL205"/>
  <c r="AM205"/>
  <c r="AN205"/>
  <c r="AP205"/>
  <c r="AQ205"/>
  <c r="AR205"/>
  <c r="AS205"/>
  <c r="AU205"/>
  <c r="AV205"/>
  <c r="AW205"/>
  <c r="AD206"/>
  <c r="AE206"/>
  <c r="AF206"/>
  <c r="AG206"/>
  <c r="AH206"/>
  <c r="AI206"/>
  <c r="AJ206"/>
  <c r="AK206"/>
  <c r="AL206"/>
  <c r="AM206"/>
  <c r="AN206"/>
  <c r="AP206"/>
  <c r="AQ206"/>
  <c r="AR206"/>
  <c r="AS206"/>
  <c r="AU206"/>
  <c r="AV206"/>
  <c r="AW206"/>
  <c r="AD207"/>
  <c r="AE207"/>
  <c r="AF207"/>
  <c r="AG207"/>
  <c r="AH207"/>
  <c r="AI207"/>
  <c r="AJ207"/>
  <c r="AK207"/>
  <c r="AL207"/>
  <c r="AM207"/>
  <c r="AN207"/>
  <c r="AP207"/>
  <c r="AQ207"/>
  <c r="AR207"/>
  <c r="AS207"/>
  <c r="AU207"/>
  <c r="AV207"/>
  <c r="AW207"/>
  <c r="AD208"/>
  <c r="AE208"/>
  <c r="AF208"/>
  <c r="AG208"/>
  <c r="AH208"/>
  <c r="AI208"/>
  <c r="AJ208"/>
  <c r="AK208"/>
  <c r="AL208"/>
  <c r="AM208"/>
  <c r="AN208"/>
  <c r="AP208"/>
  <c r="AQ208"/>
  <c r="AR208"/>
  <c r="AS208"/>
  <c r="AU208"/>
  <c r="AV208"/>
  <c r="AW208"/>
  <c r="AD209"/>
  <c r="AE209"/>
  <c r="AF209"/>
  <c r="AG209"/>
  <c r="AH209"/>
  <c r="AI209"/>
  <c r="AJ209"/>
  <c r="AK209"/>
  <c r="AL209"/>
  <c r="AM209"/>
  <c r="AN209"/>
  <c r="AP209"/>
  <c r="AQ209"/>
  <c r="AR209"/>
  <c r="AS209"/>
  <c r="AU209"/>
  <c r="AV209"/>
  <c r="AW209"/>
  <c r="AD210"/>
  <c r="AE210"/>
  <c r="AF210"/>
  <c r="AG210"/>
  <c r="AH210"/>
  <c r="AI210"/>
  <c r="AJ210"/>
  <c r="AK210"/>
  <c r="AL210"/>
  <c r="AM210"/>
  <c r="AN210"/>
  <c r="AP210"/>
  <c r="AQ210"/>
  <c r="AR210"/>
  <c r="AS210"/>
  <c r="AU210"/>
  <c r="AV210"/>
  <c r="AW210"/>
  <c r="AD211"/>
  <c r="AE211"/>
  <c r="AF211"/>
  <c r="AG211"/>
  <c r="AH211"/>
  <c r="AI211"/>
  <c r="AJ211"/>
  <c r="AK211"/>
  <c r="AL211"/>
  <c r="AM211"/>
  <c r="AN211"/>
  <c r="AP211"/>
  <c r="AQ211"/>
  <c r="AR211"/>
  <c r="AS211"/>
  <c r="AU211"/>
  <c r="AV211"/>
  <c r="AW211"/>
  <c r="AD212"/>
  <c r="AE212"/>
  <c r="AF212"/>
  <c r="AG212"/>
  <c r="AH212"/>
  <c r="AI212"/>
  <c r="AJ212"/>
  <c r="AK212"/>
  <c r="AL212"/>
  <c r="AM212"/>
  <c r="AN212"/>
  <c r="AP212"/>
  <c r="AQ212"/>
  <c r="AR212"/>
  <c r="AS212"/>
  <c r="AU212"/>
  <c r="AV212"/>
  <c r="AW212"/>
  <c r="AD213"/>
  <c r="AE213"/>
  <c r="AF213"/>
  <c r="AG213"/>
  <c r="AH213"/>
  <c r="AI213"/>
  <c r="AJ213"/>
  <c r="AK213"/>
  <c r="AL213"/>
  <c r="AM213"/>
  <c r="AN213"/>
  <c r="AP213"/>
  <c r="AQ213"/>
  <c r="AR213"/>
  <c r="AS213"/>
  <c r="AU213"/>
  <c r="AV213"/>
  <c r="AW213"/>
  <c r="AD214"/>
  <c r="AE214"/>
  <c r="AF214"/>
  <c r="AG214"/>
  <c r="AH214"/>
  <c r="AI214"/>
  <c r="AJ214"/>
  <c r="AK214"/>
  <c r="AL214"/>
  <c r="AM214"/>
  <c r="AN214"/>
  <c r="AP214"/>
  <c r="AQ214"/>
  <c r="AR214"/>
  <c r="AS214"/>
  <c r="AU214"/>
  <c r="AV214"/>
  <c r="AW214"/>
  <c r="AD215"/>
  <c r="AE215"/>
  <c r="AF215"/>
  <c r="AG215"/>
  <c r="AH215"/>
  <c r="AI215"/>
  <c r="AJ215"/>
  <c r="AK215"/>
  <c r="AL215"/>
  <c r="AM215"/>
  <c r="AN215"/>
  <c r="AP215"/>
  <c r="AQ215"/>
  <c r="AR215"/>
  <c r="AS215"/>
  <c r="AU215"/>
  <c r="AV215"/>
  <c r="AW215"/>
  <c r="AD216"/>
  <c r="AE216"/>
  <c r="AF216"/>
  <c r="AG216"/>
  <c r="AH216"/>
  <c r="AI216"/>
  <c r="AJ216"/>
  <c r="AK216"/>
  <c r="AL216"/>
  <c r="AM216"/>
  <c r="AN216"/>
  <c r="AP216"/>
  <c r="AQ216"/>
  <c r="AR216"/>
  <c r="AS216"/>
  <c r="AU216"/>
  <c r="AV216"/>
  <c r="AW216"/>
  <c r="AD217"/>
  <c r="AE217"/>
  <c r="AF217"/>
  <c r="AG217"/>
  <c r="AH217"/>
  <c r="AI217"/>
  <c r="AJ217"/>
  <c r="AK217"/>
  <c r="AL217"/>
  <c r="AM217"/>
  <c r="AN217"/>
  <c r="AP217"/>
  <c r="AQ217"/>
  <c r="AR217"/>
  <c r="AS217"/>
  <c r="AU217"/>
  <c r="AV217"/>
  <c r="AW217"/>
  <c r="AD218"/>
  <c r="AE218"/>
  <c r="AF218"/>
  <c r="AG218"/>
  <c r="AH218"/>
  <c r="AI218"/>
  <c r="AJ218"/>
  <c r="AK218"/>
  <c r="AL218"/>
  <c r="AM218"/>
  <c r="AN218"/>
  <c r="AP218"/>
  <c r="AQ218"/>
  <c r="AR218"/>
  <c r="AS218"/>
  <c r="AU218"/>
  <c r="AV218"/>
  <c r="AW218"/>
  <c r="AD219"/>
  <c r="AE219"/>
  <c r="AF219"/>
  <c r="AG219"/>
  <c r="AH219"/>
  <c r="AI219"/>
  <c r="AJ219"/>
  <c r="AK219"/>
  <c r="AL219"/>
  <c r="AM219"/>
  <c r="AN219"/>
  <c r="AP219"/>
  <c r="AQ219"/>
  <c r="AR219"/>
  <c r="AS219"/>
  <c r="AU219"/>
  <c r="AV219"/>
  <c r="AW219"/>
  <c r="AD220"/>
  <c r="AE220"/>
  <c r="AF220"/>
  <c r="AG220"/>
  <c r="AH220"/>
  <c r="AI220"/>
  <c r="AJ220"/>
  <c r="AK220"/>
  <c r="AL220"/>
  <c r="AM220"/>
  <c r="AN220"/>
  <c r="AP220"/>
  <c r="AQ220"/>
  <c r="AR220"/>
  <c r="AS220"/>
  <c r="AU220"/>
  <c r="AV220"/>
  <c r="AW220"/>
  <c r="AD221"/>
  <c r="AE221"/>
  <c r="AF221"/>
  <c r="AG221"/>
  <c r="AH221"/>
  <c r="AI221"/>
  <c r="AJ221"/>
  <c r="AK221"/>
  <c r="AL221"/>
  <c r="AM221"/>
  <c r="AN221"/>
  <c r="AP221"/>
  <c r="AQ221"/>
  <c r="AR221"/>
  <c r="AS221"/>
  <c r="AU221"/>
  <c r="AV221"/>
  <c r="AW221"/>
  <c r="AD222"/>
  <c r="AE222"/>
  <c r="AF222"/>
  <c r="AG222"/>
  <c r="AH222"/>
  <c r="AI222"/>
  <c r="AJ222"/>
  <c r="AK222"/>
  <c r="AL222"/>
  <c r="AM222"/>
  <c r="AN222"/>
  <c r="AP222"/>
  <c r="AQ222"/>
  <c r="AR222"/>
  <c r="AS222"/>
  <c r="AU222"/>
  <c r="AV222"/>
  <c r="AW222"/>
  <c r="AD223"/>
  <c r="AE223"/>
  <c r="AF223"/>
  <c r="AG223"/>
  <c r="AH223"/>
  <c r="AI223"/>
  <c r="AJ223"/>
  <c r="AK223"/>
  <c r="AL223"/>
  <c r="AM223"/>
  <c r="AN223"/>
  <c r="AP223"/>
  <c r="AQ223"/>
  <c r="AR223"/>
  <c r="AS223"/>
  <c r="AU223"/>
  <c r="AV223"/>
  <c r="AW223"/>
  <c r="AD224"/>
  <c r="AE224"/>
  <c r="AF224"/>
  <c r="AG224"/>
  <c r="AH224"/>
  <c r="AI224"/>
  <c r="AJ224"/>
  <c r="AK224"/>
  <c r="AL224"/>
  <c r="AM224"/>
  <c r="AN224"/>
  <c r="AP224"/>
  <c r="AQ224"/>
  <c r="AR224"/>
  <c r="AS224"/>
  <c r="AU224"/>
  <c r="AV224"/>
  <c r="AW224"/>
  <c r="AD225"/>
  <c r="AE225"/>
  <c r="AF225"/>
  <c r="AG225"/>
  <c r="AH225"/>
  <c r="AI225"/>
  <c r="AJ225"/>
  <c r="AK225"/>
  <c r="AL225"/>
  <c r="AM225"/>
  <c r="AN225"/>
  <c r="AP225"/>
  <c r="AQ225"/>
  <c r="AR225"/>
  <c r="AS225"/>
  <c r="AU225"/>
  <c r="AV225"/>
  <c r="AW225"/>
  <c r="AD226"/>
  <c r="AE226"/>
  <c r="AF226"/>
  <c r="AG226"/>
  <c r="AH226"/>
  <c r="AI226"/>
  <c r="AJ226"/>
  <c r="AK226"/>
  <c r="AL226"/>
  <c r="AM226"/>
  <c r="AN226"/>
  <c r="AP226"/>
  <c r="AQ226"/>
  <c r="AR226"/>
  <c r="AS226"/>
  <c r="AU226"/>
  <c r="AV226"/>
  <c r="AW226"/>
  <c r="AD227"/>
  <c r="AE227"/>
  <c r="AF227"/>
  <c r="AG227"/>
  <c r="AH227"/>
  <c r="AI227"/>
  <c r="AJ227"/>
  <c r="AK227"/>
  <c r="AL227"/>
  <c r="AM227"/>
  <c r="AN227"/>
  <c r="AP227"/>
  <c r="AQ227"/>
  <c r="AR227"/>
  <c r="AS227"/>
  <c r="AU227"/>
  <c r="AV227"/>
  <c r="AW227"/>
  <c r="AD228"/>
  <c r="AE228"/>
  <c r="AF228"/>
  <c r="AG228"/>
  <c r="AH228"/>
  <c r="AI228"/>
  <c r="AJ228"/>
  <c r="AK228"/>
  <c r="AL228"/>
  <c r="AM228"/>
  <c r="AN228"/>
  <c r="AP228"/>
  <c r="AQ228"/>
  <c r="AR228"/>
  <c r="AS228"/>
  <c r="AU228"/>
  <c r="AV228"/>
  <c r="AW228"/>
  <c r="AD229"/>
  <c r="AE229"/>
  <c r="AF229"/>
  <c r="AG229"/>
  <c r="AH229"/>
  <c r="AI229"/>
  <c r="AJ229"/>
  <c r="AK229"/>
  <c r="AL229"/>
  <c r="AM229"/>
  <c r="AN229"/>
  <c r="AP229"/>
  <c r="AQ229"/>
  <c r="AR229"/>
  <c r="AS229"/>
  <c r="AU229"/>
  <c r="AV229"/>
  <c r="AW229"/>
  <c r="AD230"/>
  <c r="AE230"/>
  <c r="AF230"/>
  <c r="AG230"/>
  <c r="AH230"/>
  <c r="AI230"/>
  <c r="AJ230"/>
  <c r="AK230"/>
  <c r="AL230"/>
  <c r="AM230"/>
  <c r="AN230"/>
  <c r="AP230"/>
  <c r="AQ230"/>
  <c r="AR230"/>
  <c r="AS230"/>
  <c r="AU230"/>
  <c r="AV230"/>
  <c r="AW230"/>
  <c r="AD231"/>
  <c r="AE231"/>
  <c r="AF231"/>
  <c r="AG231"/>
  <c r="AH231"/>
  <c r="AI231"/>
  <c r="AJ231"/>
  <c r="AK231"/>
  <c r="AL231"/>
  <c r="AM231"/>
  <c r="AN231"/>
  <c r="AP231"/>
  <c r="AQ231"/>
  <c r="AR231"/>
  <c r="AS231"/>
  <c r="AU231"/>
  <c r="AV231"/>
  <c r="AW231"/>
  <c r="AD232"/>
  <c r="AE232"/>
  <c r="AF232"/>
  <c r="AG232"/>
  <c r="AH232"/>
  <c r="AI232"/>
  <c r="AJ232"/>
  <c r="AK232"/>
  <c r="AL232"/>
  <c r="AM232"/>
  <c r="AN232"/>
  <c r="AP232"/>
  <c r="AQ232"/>
  <c r="AR232"/>
  <c r="AS232"/>
  <c r="AU232"/>
  <c r="AV232"/>
  <c r="AW232"/>
  <c r="AD233"/>
  <c r="AE233"/>
  <c r="AF233"/>
  <c r="AG233"/>
  <c r="AH233"/>
  <c r="AI233"/>
  <c r="AJ233"/>
  <c r="AK233"/>
  <c r="AL233"/>
  <c r="AM233"/>
  <c r="AN233"/>
  <c r="AP233"/>
  <c r="AQ233"/>
  <c r="AR233"/>
  <c r="AS233"/>
  <c r="AU233"/>
  <c r="AV233"/>
  <c r="AW233"/>
  <c r="AD234"/>
  <c r="AE234"/>
  <c r="AF234"/>
  <c r="AG234"/>
  <c r="AH234"/>
  <c r="AI234"/>
  <c r="AJ234"/>
  <c r="AK234"/>
  <c r="AL234"/>
  <c r="AM234"/>
  <c r="AN234"/>
  <c r="AP234"/>
  <c r="AQ234"/>
  <c r="AR234"/>
  <c r="AS234"/>
  <c r="AU234"/>
  <c r="AV234"/>
  <c r="AW234"/>
  <c r="AD235"/>
  <c r="AE235"/>
  <c r="AF235"/>
  <c r="AG235"/>
  <c r="AH235"/>
  <c r="AI235"/>
  <c r="AJ235"/>
  <c r="AK235"/>
  <c r="AL235"/>
  <c r="AM235"/>
  <c r="AN235"/>
  <c r="AP235"/>
  <c r="AQ235"/>
  <c r="AR235"/>
  <c r="AS235"/>
  <c r="AU235"/>
  <c r="AV235"/>
  <c r="AW235"/>
  <c r="AD236"/>
  <c r="AE236"/>
  <c r="AF236"/>
  <c r="AG236"/>
  <c r="AH236"/>
  <c r="AI236"/>
  <c r="AJ236"/>
  <c r="AK236"/>
  <c r="AL236"/>
  <c r="AM236"/>
  <c r="AN236"/>
  <c r="AP236"/>
  <c r="AQ236"/>
  <c r="AR236"/>
  <c r="AS236"/>
  <c r="AU236"/>
  <c r="AV236"/>
  <c r="AW236"/>
  <c r="AD237"/>
  <c r="AE237"/>
  <c r="AF237"/>
  <c r="AG237"/>
  <c r="AH237"/>
  <c r="AI237"/>
  <c r="AJ237"/>
  <c r="AK237"/>
  <c r="AL237"/>
  <c r="AM237"/>
  <c r="AN237"/>
  <c r="AP237"/>
  <c r="AQ237"/>
  <c r="AR237"/>
  <c r="AS237"/>
  <c r="AU237"/>
  <c r="AV237"/>
  <c r="AW237"/>
  <c r="AD238"/>
  <c r="AE238"/>
  <c r="AF238"/>
  <c r="AG238"/>
  <c r="AH238"/>
  <c r="AI238"/>
  <c r="AJ238"/>
  <c r="AK238"/>
  <c r="AL238"/>
  <c r="AM238"/>
  <c r="AN238"/>
  <c r="AP238"/>
  <c r="AQ238"/>
  <c r="AR238"/>
  <c r="AS238"/>
  <c r="AU238"/>
  <c r="AV238"/>
  <c r="AW238"/>
  <c r="AD239"/>
  <c r="AE239"/>
  <c r="AF239"/>
  <c r="AG239"/>
  <c r="AH239"/>
  <c r="AI239"/>
  <c r="AJ239"/>
  <c r="AK239"/>
  <c r="AL239"/>
  <c r="AM239"/>
  <c r="AN239"/>
  <c r="AP239"/>
  <c r="AQ239"/>
  <c r="AR239"/>
  <c r="AS239"/>
  <c r="AU239"/>
  <c r="AV239"/>
  <c r="AW239"/>
  <c r="AD240"/>
  <c r="AE240"/>
  <c r="AF240"/>
  <c r="AG240"/>
  <c r="AH240"/>
  <c r="AI240"/>
  <c r="AJ240"/>
  <c r="AK240"/>
  <c r="AL240"/>
  <c r="AM240"/>
  <c r="AN240"/>
  <c r="AP240"/>
  <c r="AQ240"/>
  <c r="AR240"/>
  <c r="AS240"/>
  <c r="AU240"/>
  <c r="AV240"/>
  <c r="AW240"/>
  <c r="AD241"/>
  <c r="AE241"/>
  <c r="AF241"/>
  <c r="AG241"/>
  <c r="AH241"/>
  <c r="AI241"/>
  <c r="AJ241"/>
  <c r="AK241"/>
  <c r="AL241"/>
  <c r="AM241"/>
  <c r="AN241"/>
  <c r="AP241"/>
  <c r="AQ241"/>
  <c r="AR241"/>
  <c r="AS241"/>
  <c r="AU241"/>
  <c r="AV241"/>
  <c r="AW241"/>
  <c r="AD242"/>
  <c r="AE242"/>
  <c r="AF242"/>
  <c r="AG242"/>
  <c r="AH242"/>
  <c r="AI242"/>
  <c r="AJ242"/>
  <c r="AK242"/>
  <c r="AL242"/>
  <c r="AM242"/>
  <c r="AN242"/>
  <c r="AP242"/>
  <c r="AQ242"/>
  <c r="AR242"/>
  <c r="AS242"/>
  <c r="AU242"/>
  <c r="AV242"/>
  <c r="AW242"/>
  <c r="AD243"/>
  <c r="AE243"/>
  <c r="AF243"/>
  <c r="AG243"/>
  <c r="AH243"/>
  <c r="AI243"/>
  <c r="AJ243"/>
  <c r="AK243"/>
  <c r="AL243"/>
  <c r="AM243"/>
  <c r="AN243"/>
  <c r="AP243"/>
  <c r="AQ243"/>
  <c r="AR243"/>
  <c r="AS243"/>
  <c r="AU243"/>
  <c r="AV243"/>
  <c r="AW243"/>
  <c r="AD244"/>
  <c r="AE244"/>
  <c r="AF244"/>
  <c r="AG244"/>
  <c r="AH244"/>
  <c r="AI244"/>
  <c r="AJ244"/>
  <c r="AK244"/>
  <c r="AL244"/>
  <c r="AM244"/>
  <c r="AN244"/>
  <c r="AP244"/>
  <c r="AQ244"/>
  <c r="AR244"/>
  <c r="AS244"/>
  <c r="AU244"/>
  <c r="AV244"/>
  <c r="AW244"/>
  <c r="AD245"/>
  <c r="AE245"/>
  <c r="AF245"/>
  <c r="AG245"/>
  <c r="AH245"/>
  <c r="AI245"/>
  <c r="AJ245"/>
  <c r="AK245"/>
  <c r="AL245"/>
  <c r="AM245"/>
  <c r="AN245"/>
  <c r="AP245"/>
  <c r="AQ245"/>
  <c r="AR245"/>
  <c r="AS245"/>
  <c r="AU245"/>
  <c r="AV245"/>
  <c r="AW245"/>
  <c r="AD246"/>
  <c r="AE246"/>
  <c r="AF246"/>
  <c r="AG246"/>
  <c r="AH246"/>
  <c r="AI246"/>
  <c r="AJ246"/>
  <c r="AK246"/>
  <c r="AL246"/>
  <c r="AM246"/>
  <c r="AN246"/>
  <c r="AP246"/>
  <c r="AQ246"/>
  <c r="AR246"/>
  <c r="AS246"/>
  <c r="AU246"/>
  <c r="AV246"/>
  <c r="AW246"/>
  <c r="AD247"/>
  <c r="AE247"/>
  <c r="AF247"/>
  <c r="AG247"/>
  <c r="AH247"/>
  <c r="AI247"/>
  <c r="AJ247"/>
  <c r="AK247"/>
  <c r="AL247"/>
  <c r="AM247"/>
  <c r="AN247"/>
  <c r="AP247"/>
  <c r="AQ247"/>
  <c r="AR247"/>
  <c r="AS247"/>
  <c r="AU247"/>
  <c r="AV247"/>
  <c r="AW247"/>
  <c r="AD248"/>
  <c r="AE248"/>
  <c r="AF248"/>
  <c r="AG248"/>
  <c r="AH248"/>
  <c r="AI248"/>
  <c r="AJ248"/>
  <c r="AK248"/>
  <c r="AL248"/>
  <c r="AM248"/>
  <c r="AN248"/>
  <c r="AP248"/>
  <c r="AQ248"/>
  <c r="AR248"/>
  <c r="AS248"/>
  <c r="AU248"/>
  <c r="AV248"/>
  <c r="AW248"/>
  <c r="AD249"/>
  <c r="AE249"/>
  <c r="AF249"/>
  <c r="AG249"/>
  <c r="AH249"/>
  <c r="AI249"/>
  <c r="AJ249"/>
  <c r="AK249"/>
  <c r="AL249"/>
  <c r="AM249"/>
  <c r="AN249"/>
  <c r="AP249"/>
  <c r="AQ249"/>
  <c r="AR249"/>
  <c r="AS249"/>
  <c r="AU249"/>
  <c r="AV249"/>
  <c r="AW249"/>
  <c r="AD250"/>
  <c r="AE250"/>
  <c r="AF250"/>
  <c r="AG250"/>
  <c r="AH250"/>
  <c r="AI250"/>
  <c r="AJ250"/>
  <c r="AK250"/>
  <c r="AL250"/>
  <c r="AM250"/>
  <c r="AN250"/>
  <c r="AP250"/>
  <c r="AQ250"/>
  <c r="AR250"/>
  <c r="AS250"/>
  <c r="AU250"/>
  <c r="AV250"/>
  <c r="AW250"/>
  <c r="AD251"/>
  <c r="AE251"/>
  <c r="AF251"/>
  <c r="AG251"/>
  <c r="AH251"/>
  <c r="AI251"/>
  <c r="AJ251"/>
  <c r="AK251"/>
  <c r="AL251"/>
  <c r="AM251"/>
  <c r="AN251"/>
  <c r="AP251"/>
  <c r="AQ251"/>
  <c r="AR251"/>
  <c r="AS251"/>
  <c r="AU251"/>
  <c r="AV251"/>
  <c r="AW251"/>
  <c r="AD252"/>
  <c r="AE252"/>
  <c r="AF252"/>
  <c r="AG252"/>
  <c r="AH252"/>
  <c r="AI252"/>
  <c r="AJ252"/>
  <c r="AK252"/>
  <c r="AL252"/>
  <c r="AM252"/>
  <c r="AN252"/>
  <c r="AP252"/>
  <c r="AQ252"/>
  <c r="AR252"/>
  <c r="AS252"/>
  <c r="AU252"/>
  <c r="AV252"/>
  <c r="AW252"/>
  <c r="AD253"/>
  <c r="AE253"/>
  <c r="AF253"/>
  <c r="AG253"/>
  <c r="AH253"/>
  <c r="AI253"/>
  <c r="AJ253"/>
  <c r="AK253"/>
  <c r="AL253"/>
  <c r="AM253"/>
  <c r="AN253"/>
  <c r="AP253"/>
  <c r="AQ253"/>
  <c r="AR253"/>
  <c r="AS253"/>
  <c r="AU253"/>
  <c r="AV253"/>
  <c r="AW253"/>
  <c r="AD254"/>
  <c r="AE254"/>
  <c r="AF254"/>
  <c r="AG254"/>
  <c r="AH254"/>
  <c r="AI254"/>
  <c r="AJ254"/>
  <c r="AK254"/>
  <c r="AL254"/>
  <c r="AM254"/>
  <c r="AN254"/>
  <c r="AP254"/>
  <c r="AQ254"/>
  <c r="AR254"/>
  <c r="AS254"/>
  <c r="AU254"/>
  <c r="AV254"/>
  <c r="AW254"/>
  <c r="AD255"/>
  <c r="AE255"/>
  <c r="AF255"/>
  <c r="AG255"/>
  <c r="AH255"/>
  <c r="AI255"/>
  <c r="AJ255"/>
  <c r="AK255"/>
  <c r="AL255"/>
  <c r="AM255"/>
  <c r="AN255"/>
  <c r="AP255"/>
  <c r="AQ255"/>
  <c r="AR255"/>
  <c r="AS255"/>
  <c r="AU255"/>
  <c r="AV255"/>
  <c r="AW255"/>
  <c r="AD256"/>
  <c r="AE256"/>
  <c r="AF256"/>
  <c r="AG256"/>
  <c r="AH256"/>
  <c r="AI256"/>
  <c r="AJ256"/>
  <c r="AK256"/>
  <c r="AL256"/>
  <c r="AM256"/>
  <c r="AN256"/>
  <c r="AP256"/>
  <c r="AQ256"/>
  <c r="AR256"/>
  <c r="AS256"/>
  <c r="AU256"/>
  <c r="AV256"/>
  <c r="AW256"/>
  <c r="AD257"/>
  <c r="AE257"/>
  <c r="AF257"/>
  <c r="AG257"/>
  <c r="AH257"/>
  <c r="AI257"/>
  <c r="AJ257"/>
  <c r="AK257"/>
  <c r="AL257"/>
  <c r="AM257"/>
  <c r="AN257"/>
  <c r="AP257"/>
  <c r="AQ257"/>
  <c r="AR257"/>
  <c r="AS257"/>
  <c r="AU257"/>
  <c r="AV257"/>
  <c r="AW257"/>
  <c r="AD258"/>
  <c r="AE258"/>
  <c r="AF258"/>
  <c r="AG258"/>
  <c r="AH258"/>
  <c r="AI258"/>
  <c r="AJ258"/>
  <c r="AK258"/>
  <c r="AL258"/>
  <c r="AM258"/>
  <c r="AN258"/>
  <c r="AP258"/>
  <c r="AQ258"/>
  <c r="AR258"/>
  <c r="AS258"/>
  <c r="AU258"/>
  <c r="AV258"/>
  <c r="AW258"/>
  <c r="AD259"/>
  <c r="AE259"/>
  <c r="AF259"/>
  <c r="AG259"/>
  <c r="AH259"/>
  <c r="AI259"/>
  <c r="AJ259"/>
  <c r="AK259"/>
  <c r="AL259"/>
  <c r="AM259"/>
  <c r="AN259"/>
  <c r="AP259"/>
  <c r="AQ259"/>
  <c r="AR259"/>
  <c r="AS259"/>
  <c r="AU259"/>
  <c r="AV259"/>
  <c r="AW259"/>
  <c r="AD260"/>
  <c r="AE260"/>
  <c r="AF260"/>
  <c r="AG260"/>
  <c r="AH260"/>
  <c r="AI260"/>
  <c r="AJ260"/>
  <c r="AK260"/>
  <c r="AL260"/>
  <c r="AM260"/>
  <c r="AN260"/>
  <c r="AP260"/>
  <c r="AQ260"/>
  <c r="AR260"/>
  <c r="AS260"/>
  <c r="AU260"/>
  <c r="AV260"/>
  <c r="AW260"/>
  <c r="AD261"/>
  <c r="AE261"/>
  <c r="AF261"/>
  <c r="AG261"/>
  <c r="AH261"/>
  <c r="AI261"/>
  <c r="AJ261"/>
  <c r="AK261"/>
  <c r="AL261"/>
  <c r="AM261"/>
  <c r="AN261"/>
  <c r="AP261"/>
  <c r="AQ261"/>
  <c r="AR261"/>
  <c r="AS261"/>
  <c r="AU261"/>
  <c r="AV261"/>
  <c r="AW261"/>
  <c r="AD262"/>
  <c r="AE262"/>
  <c r="AF262"/>
  <c r="AG262"/>
  <c r="AH262"/>
  <c r="AI262"/>
  <c r="AJ262"/>
  <c r="AK262"/>
  <c r="AL262"/>
  <c r="AM262"/>
  <c r="AN262"/>
  <c r="AP262"/>
  <c r="AQ262"/>
  <c r="AR262"/>
  <c r="AS262"/>
  <c r="AU262"/>
  <c r="AV262"/>
  <c r="AW262"/>
  <c r="AD263"/>
  <c r="AE263"/>
  <c r="AF263"/>
  <c r="AG263"/>
  <c r="AH263"/>
  <c r="AI263"/>
  <c r="AJ263"/>
  <c r="AK263"/>
  <c r="AL263"/>
  <c r="AM263"/>
  <c r="AN263"/>
  <c r="AP263"/>
  <c r="AQ263"/>
  <c r="AR263"/>
  <c r="AS263"/>
  <c r="AU263"/>
  <c r="AV263"/>
  <c r="AW263"/>
  <c r="AD264"/>
  <c r="AE264"/>
  <c r="AF264"/>
  <c r="AG264"/>
  <c r="AH264"/>
  <c r="AI264"/>
  <c r="AJ264"/>
  <c r="AK264"/>
  <c r="AL264"/>
  <c r="AM264"/>
  <c r="AN264"/>
  <c r="AP264"/>
  <c r="AQ264"/>
  <c r="AR264"/>
  <c r="AS264"/>
  <c r="AU264"/>
  <c r="AV264"/>
  <c r="AW264"/>
  <c r="AD265"/>
  <c r="AE265"/>
  <c r="AF265"/>
  <c r="AG265"/>
  <c r="AH265"/>
  <c r="AI265"/>
  <c r="AJ265"/>
  <c r="AK265"/>
  <c r="AL265"/>
  <c r="AM265"/>
  <c r="AN265"/>
  <c r="AP265"/>
  <c r="AQ265"/>
  <c r="AR265"/>
  <c r="AS265"/>
  <c r="AU265"/>
  <c r="AV265"/>
  <c r="AW265"/>
  <c r="AD266"/>
  <c r="AE266"/>
  <c r="AF266"/>
  <c r="AG266"/>
  <c r="AH266"/>
  <c r="AI266"/>
  <c r="AJ266"/>
  <c r="AK266"/>
  <c r="AL266"/>
  <c r="AM266"/>
  <c r="AN266"/>
  <c r="AP266"/>
  <c r="AQ266"/>
  <c r="AR266"/>
  <c r="AS266"/>
  <c r="AU266"/>
  <c r="AV266"/>
  <c r="AW266"/>
  <c r="AD267"/>
  <c r="AE267"/>
  <c r="AF267"/>
  <c r="AG267"/>
  <c r="AH267"/>
  <c r="AI267"/>
  <c r="AJ267"/>
  <c r="AK267"/>
  <c r="AL267"/>
  <c r="AM267"/>
  <c r="AN267"/>
  <c r="AP267"/>
  <c r="AQ267"/>
  <c r="AR267"/>
  <c r="AS267"/>
  <c r="AU267"/>
  <c r="AV267"/>
  <c r="AW267"/>
  <c r="AD268"/>
  <c r="AE268"/>
  <c r="AF268"/>
  <c r="AG268"/>
  <c r="AH268"/>
  <c r="AI268"/>
  <c r="AJ268"/>
  <c r="AK268"/>
  <c r="AL268"/>
  <c r="AM268"/>
  <c r="AN268"/>
  <c r="AP268"/>
  <c r="AQ268"/>
  <c r="AR268"/>
  <c r="AS268"/>
  <c r="AU268"/>
  <c r="AV268"/>
  <c r="AW268"/>
  <c r="AD269"/>
  <c r="AE269"/>
  <c r="AF269"/>
  <c r="AG269"/>
  <c r="AH269"/>
  <c r="AI269"/>
  <c r="AJ269"/>
  <c r="AK269"/>
  <c r="AL269"/>
  <c r="AM269"/>
  <c r="AN269"/>
  <c r="AP269"/>
  <c r="AQ269"/>
  <c r="AR269"/>
  <c r="AS269"/>
  <c r="AU269"/>
  <c r="AV269"/>
  <c r="AW269"/>
  <c r="AD270"/>
  <c r="AE270"/>
  <c r="AF270"/>
  <c r="AG270"/>
  <c r="AH270"/>
  <c r="AI270"/>
  <c r="AJ270"/>
  <c r="AK270"/>
  <c r="AL270"/>
  <c r="AM270"/>
  <c r="AN270"/>
  <c r="AP270"/>
  <c r="AQ270"/>
  <c r="AR270"/>
  <c r="AS270"/>
  <c r="AU270"/>
  <c r="AV270"/>
  <c r="AW270"/>
  <c r="AD271"/>
  <c r="AE271"/>
  <c r="AF271"/>
  <c r="AG271"/>
  <c r="AH271"/>
  <c r="AI271"/>
  <c r="AJ271"/>
  <c r="AK271"/>
  <c r="AL271"/>
  <c r="AM271"/>
  <c r="AN271"/>
  <c r="AP271"/>
  <c r="AQ271"/>
  <c r="AR271"/>
  <c r="AS271"/>
  <c r="AU271"/>
  <c r="AV271"/>
  <c r="AW271"/>
  <c r="AD272"/>
  <c r="AE272"/>
  <c r="AF272"/>
  <c r="AG272"/>
  <c r="AH272"/>
  <c r="AI272"/>
  <c r="AJ272"/>
  <c r="AK272"/>
  <c r="AL272"/>
  <c r="AM272"/>
  <c r="AN272"/>
  <c r="AP272"/>
  <c r="AQ272"/>
  <c r="AR272"/>
  <c r="AS272"/>
  <c r="AU272"/>
  <c r="AV272"/>
  <c r="AW272"/>
  <c r="AD273"/>
  <c r="AE273"/>
  <c r="AF273"/>
  <c r="AG273"/>
  <c r="AH273"/>
  <c r="AI273"/>
  <c r="AJ273"/>
  <c r="AK273"/>
  <c r="AL273"/>
  <c r="AM273"/>
  <c r="AN273"/>
  <c r="AP273"/>
  <c r="AQ273"/>
  <c r="AR273"/>
  <c r="AS273"/>
  <c r="AU273"/>
  <c r="AV273"/>
  <c r="AW273"/>
  <c r="AD274"/>
  <c r="AE274"/>
  <c r="AF274"/>
  <c r="AG274"/>
  <c r="AH274"/>
  <c r="AI274"/>
  <c r="AJ274"/>
  <c r="AK274"/>
  <c r="AL274"/>
  <c r="AM274"/>
  <c r="AN274"/>
  <c r="AP274"/>
  <c r="AQ274"/>
  <c r="AR274"/>
  <c r="AS274"/>
  <c r="AU274"/>
  <c r="AV274"/>
  <c r="AW274"/>
  <c r="AD275"/>
  <c r="AE275"/>
  <c r="AF275"/>
  <c r="AG275"/>
  <c r="AH275"/>
  <c r="AI275"/>
  <c r="AJ275"/>
  <c r="AK275"/>
  <c r="AL275"/>
  <c r="AM275"/>
  <c r="AN275"/>
  <c r="AP275"/>
  <c r="AQ275"/>
  <c r="AR275"/>
  <c r="AS275"/>
  <c r="AU275"/>
  <c r="AV275"/>
  <c r="AW275"/>
  <c r="AD276"/>
  <c r="AE276"/>
  <c r="AF276"/>
  <c r="AG276"/>
  <c r="AH276"/>
  <c r="AI276"/>
  <c r="AJ276"/>
  <c r="AK276"/>
  <c r="AL276"/>
  <c r="AM276"/>
  <c r="AN276"/>
  <c r="AP276"/>
  <c r="AQ276"/>
  <c r="AR276"/>
  <c r="AS276"/>
  <c r="AU276"/>
  <c r="AV276"/>
  <c r="AW276"/>
  <c r="AD277"/>
  <c r="AE277"/>
  <c r="AF277"/>
  <c r="AG277"/>
  <c r="AH277"/>
  <c r="AI277"/>
  <c r="AJ277"/>
  <c r="AK277"/>
  <c r="AL277"/>
  <c r="AM277"/>
  <c r="AN277"/>
  <c r="AP277"/>
  <c r="AQ277"/>
  <c r="AR277"/>
  <c r="AS277"/>
  <c r="AU277"/>
  <c r="AV277"/>
  <c r="AW277"/>
  <c r="AD278"/>
  <c r="AE278"/>
  <c r="AF278"/>
  <c r="AG278"/>
  <c r="AH278"/>
  <c r="AI278"/>
  <c r="AJ278"/>
  <c r="AK278"/>
  <c r="AL278"/>
  <c r="AM278"/>
  <c r="AN278"/>
  <c r="AP278"/>
  <c r="AQ278"/>
  <c r="AR278"/>
  <c r="AS278"/>
  <c r="AU278"/>
  <c r="AV278"/>
  <c r="AW278"/>
  <c r="AD279"/>
  <c r="AE279"/>
  <c r="AF279"/>
  <c r="AG279"/>
  <c r="AH279"/>
  <c r="AI279"/>
  <c r="AJ279"/>
  <c r="AK279"/>
  <c r="AL279"/>
  <c r="AM279"/>
  <c r="AN279"/>
  <c r="AP279"/>
  <c r="AQ279"/>
  <c r="AR279"/>
  <c r="AS279"/>
  <c r="AU279"/>
  <c r="AV279"/>
  <c r="AW279"/>
  <c r="AD280"/>
  <c r="AE280"/>
  <c r="AF280"/>
  <c r="AG280"/>
  <c r="AH280"/>
  <c r="AI280"/>
  <c r="AJ280"/>
  <c r="AK280"/>
  <c r="AL280"/>
  <c r="AM280"/>
  <c r="AN280"/>
  <c r="AP280"/>
  <c r="AQ280"/>
  <c r="AR280"/>
  <c r="AS280"/>
  <c r="AU280"/>
  <c r="AV280"/>
  <c r="AW280"/>
  <c r="AD281"/>
  <c r="AE281"/>
  <c r="AF281"/>
  <c r="AG281"/>
  <c r="AH281"/>
  <c r="AI281"/>
  <c r="AJ281"/>
  <c r="AK281"/>
  <c r="AL281"/>
  <c r="AM281"/>
  <c r="AN281"/>
  <c r="AP281"/>
  <c r="AQ281"/>
  <c r="AR281"/>
  <c r="AS281"/>
  <c r="AU281"/>
  <c r="AV281"/>
  <c r="AW281"/>
  <c r="AD282"/>
  <c r="AE282"/>
  <c r="AF282"/>
  <c r="AG282"/>
  <c r="AH282"/>
  <c r="AI282"/>
  <c r="AJ282"/>
  <c r="AK282"/>
  <c r="AL282"/>
  <c r="AM282"/>
  <c r="AN282"/>
  <c r="AP282"/>
  <c r="AQ282"/>
  <c r="AR282"/>
  <c r="AS282"/>
  <c r="AU282"/>
  <c r="AV282"/>
  <c r="AW282"/>
  <c r="AD283"/>
  <c r="AE283"/>
  <c r="AF283"/>
  <c r="AG283"/>
  <c r="AH283"/>
  <c r="AI283"/>
  <c r="AJ283"/>
  <c r="AK283"/>
  <c r="AL283"/>
  <c r="AM283"/>
  <c r="AN283"/>
  <c r="AP283"/>
  <c r="AQ283"/>
  <c r="AR283"/>
  <c r="AS283"/>
  <c r="AU283"/>
  <c r="AV283"/>
  <c r="AW283"/>
  <c r="AD284"/>
  <c r="AE284"/>
  <c r="AF284"/>
  <c r="AG284"/>
  <c r="AH284"/>
  <c r="AI284"/>
  <c r="AJ284"/>
  <c r="AK284"/>
  <c r="AL284"/>
  <c r="AM284"/>
  <c r="AN284"/>
  <c r="AP284"/>
  <c r="AQ284"/>
  <c r="AR284"/>
  <c r="AS284"/>
  <c r="AU284"/>
  <c r="AV284"/>
  <c r="AW284"/>
  <c r="AD285"/>
  <c r="AE285"/>
  <c r="AF285"/>
  <c r="AG285"/>
  <c r="AH285"/>
  <c r="AI285"/>
  <c r="AJ285"/>
  <c r="AK285"/>
  <c r="AL285"/>
  <c r="AM285"/>
  <c r="AN285"/>
  <c r="AP285"/>
  <c r="AQ285"/>
  <c r="AR285"/>
  <c r="AS285"/>
  <c r="AU285"/>
  <c r="AV285"/>
  <c r="AW285"/>
  <c r="AD286"/>
  <c r="AE286"/>
  <c r="AF286"/>
  <c r="AG286"/>
  <c r="AH286"/>
  <c r="AI286"/>
  <c r="AJ286"/>
  <c r="AK286"/>
  <c r="AL286"/>
  <c r="AM286"/>
  <c r="AN286"/>
  <c r="AP286"/>
  <c r="AQ286"/>
  <c r="AR286"/>
  <c r="AS286"/>
  <c r="AU286"/>
  <c r="AV286"/>
  <c r="AW286"/>
  <c r="AD287"/>
  <c r="AE287"/>
  <c r="AF287"/>
  <c r="AG287"/>
  <c r="AH287"/>
  <c r="AI287"/>
  <c r="AJ287"/>
  <c r="AK287"/>
  <c r="AL287"/>
  <c r="AM287"/>
  <c r="AN287"/>
  <c r="AP287"/>
  <c r="AQ287"/>
  <c r="AR287"/>
  <c r="AS287"/>
  <c r="AU287"/>
  <c r="AV287"/>
  <c r="AW287"/>
  <c r="AD288"/>
  <c r="AE288"/>
  <c r="AF288"/>
  <c r="AG288"/>
  <c r="AH288"/>
  <c r="AI288"/>
  <c r="AJ288"/>
  <c r="AK288"/>
  <c r="AL288"/>
  <c r="AM288"/>
  <c r="AN288"/>
  <c r="AP288"/>
  <c r="AQ288"/>
  <c r="AR288"/>
  <c r="AS288"/>
  <c r="AU288"/>
  <c r="AV288"/>
  <c r="AW288"/>
  <c r="AD289"/>
  <c r="AE289"/>
  <c r="AF289"/>
  <c r="AG289"/>
  <c r="AH289"/>
  <c r="AI289"/>
  <c r="AJ289"/>
  <c r="AK289"/>
  <c r="AL289"/>
  <c r="AM289"/>
  <c r="AN289"/>
  <c r="AP289"/>
  <c r="AQ289"/>
  <c r="AR289"/>
  <c r="AS289"/>
  <c r="AU289"/>
  <c r="AV289"/>
  <c r="AW289"/>
  <c r="AD290"/>
  <c r="AE290"/>
  <c r="AF290"/>
  <c r="AG290"/>
  <c r="AH290"/>
  <c r="AI290"/>
  <c r="AJ290"/>
  <c r="AK290"/>
  <c r="AL290"/>
  <c r="AM290"/>
  <c r="AN290"/>
  <c r="AP290"/>
  <c r="AQ290"/>
  <c r="AR290"/>
  <c r="AS290"/>
  <c r="AU290"/>
  <c r="AV290"/>
  <c r="AW290"/>
  <c r="AD291"/>
  <c r="AE291"/>
  <c r="AF291"/>
  <c r="AG291"/>
  <c r="AH291"/>
  <c r="AI291"/>
  <c r="AJ291"/>
  <c r="AK291"/>
  <c r="AL291"/>
  <c r="AM291"/>
  <c r="AN291"/>
  <c r="AP291"/>
  <c r="AQ291"/>
  <c r="AR291"/>
  <c r="AS291"/>
  <c r="AU291"/>
  <c r="AV291"/>
  <c r="AW291"/>
  <c r="AD292"/>
  <c r="AE292"/>
  <c r="AF292"/>
  <c r="AG292"/>
  <c r="AH292"/>
  <c r="AI292"/>
  <c r="AJ292"/>
  <c r="AK292"/>
  <c r="AL292"/>
  <c r="AM292"/>
  <c r="AN292"/>
  <c r="AP292"/>
  <c r="AQ292"/>
  <c r="AR292"/>
  <c r="AS292"/>
  <c r="AU292"/>
  <c r="AV292"/>
  <c r="AW292"/>
  <c r="AD293"/>
  <c r="AE293"/>
  <c r="AF293"/>
  <c r="AG293"/>
  <c r="AH293"/>
  <c r="AI293"/>
  <c r="AJ293"/>
  <c r="AK293"/>
  <c r="AL293"/>
  <c r="AM293"/>
  <c r="AN293"/>
  <c r="AP293"/>
  <c r="AQ293"/>
  <c r="AR293"/>
  <c r="AS293"/>
  <c r="AU293"/>
  <c r="AV293"/>
  <c r="AW293"/>
  <c r="AD294"/>
  <c r="AE294"/>
  <c r="AF294"/>
  <c r="AG294"/>
  <c r="AH294"/>
  <c r="AI294"/>
  <c r="AJ294"/>
  <c r="AK294"/>
  <c r="AL294"/>
  <c r="AM294"/>
  <c r="AN294"/>
  <c r="AP294"/>
  <c r="AQ294"/>
  <c r="AR294"/>
  <c r="AS294"/>
  <c r="AU294"/>
  <c r="AV294"/>
  <c r="AW294"/>
  <c r="AD295"/>
  <c r="AE295"/>
  <c r="AF295"/>
  <c r="AG295"/>
  <c r="AH295"/>
  <c r="AI295"/>
  <c r="AJ295"/>
  <c r="AK295"/>
  <c r="AL295"/>
  <c r="AM295"/>
  <c r="AN295"/>
  <c r="AP295"/>
  <c r="AQ295"/>
  <c r="AR295"/>
  <c r="AS295"/>
  <c r="AU295"/>
  <c r="AV295"/>
  <c r="AW295"/>
  <c r="AD296"/>
  <c r="AE296"/>
  <c r="AF296"/>
  <c r="AG296"/>
  <c r="AH296"/>
  <c r="AI296"/>
  <c r="AJ296"/>
  <c r="AK296"/>
  <c r="AL296"/>
  <c r="AM296"/>
  <c r="AN296"/>
  <c r="AP296"/>
  <c r="AQ296"/>
  <c r="AR296"/>
  <c r="AS296"/>
  <c r="AU296"/>
  <c r="AV296"/>
  <c r="AW296"/>
  <c r="AD297"/>
  <c r="AE297"/>
  <c r="AF297"/>
  <c r="AG297"/>
  <c r="AH297"/>
  <c r="AI297"/>
  <c r="AJ297"/>
  <c r="AK297"/>
  <c r="AL297"/>
  <c r="AM297"/>
  <c r="AN297"/>
  <c r="AP297"/>
  <c r="AQ297"/>
  <c r="AR297"/>
  <c r="AS297"/>
  <c r="AU297"/>
  <c r="AV297"/>
  <c r="AW297"/>
  <c r="AD298"/>
  <c r="AE298"/>
  <c r="AF298"/>
  <c r="AG298"/>
  <c r="AH298"/>
  <c r="AI298"/>
  <c r="AJ298"/>
  <c r="AK298"/>
  <c r="AL298"/>
  <c r="AM298"/>
  <c r="AN298"/>
  <c r="AP298"/>
  <c r="AQ298"/>
  <c r="AR298"/>
  <c r="AS298"/>
  <c r="AU298"/>
  <c r="AV298"/>
  <c r="AW298"/>
  <c r="AD299"/>
  <c r="AE299"/>
  <c r="AF299"/>
  <c r="AG299"/>
  <c r="AH299"/>
  <c r="AI299"/>
  <c r="AJ299"/>
  <c r="AK299"/>
  <c r="AL299"/>
  <c r="AM299"/>
  <c r="AN299"/>
  <c r="AP299"/>
  <c r="AQ299"/>
  <c r="AR299"/>
  <c r="AS299"/>
  <c r="AU299"/>
  <c r="AV299"/>
  <c r="AW299"/>
  <c r="AD300"/>
  <c r="AE300"/>
  <c r="AF300"/>
  <c r="AG300"/>
  <c r="AH300"/>
  <c r="AI300"/>
  <c r="AJ300"/>
  <c r="AK300"/>
  <c r="AL300"/>
  <c r="AM300"/>
  <c r="AN300"/>
  <c r="AP300"/>
  <c r="AQ300"/>
  <c r="AR300"/>
  <c r="AS300"/>
  <c r="AU300"/>
  <c r="AV300"/>
  <c r="AW300"/>
  <c r="AD301"/>
  <c r="AE301"/>
  <c r="AF301"/>
  <c r="AG301"/>
  <c r="AH301"/>
  <c r="AI301"/>
  <c r="AJ301"/>
  <c r="AK301"/>
  <c r="AL301"/>
  <c r="AM301"/>
  <c r="AN301"/>
  <c r="AP301"/>
  <c r="AQ301"/>
  <c r="AR301"/>
  <c r="AS301"/>
  <c r="AU301"/>
  <c r="AV301"/>
  <c r="AW301"/>
  <c r="AD302"/>
  <c r="AE302"/>
  <c r="AF302"/>
  <c r="AG302"/>
  <c r="AH302"/>
  <c r="AI302"/>
  <c r="AJ302"/>
  <c r="AK302"/>
  <c r="AL302"/>
  <c r="AM302"/>
  <c r="AN302"/>
  <c r="AP302"/>
  <c r="AQ302"/>
  <c r="AR302"/>
  <c r="AS302"/>
  <c r="AU302"/>
  <c r="AV302"/>
  <c r="AW302"/>
  <c r="AD303"/>
  <c r="AE303"/>
  <c r="AF303"/>
  <c r="AG303"/>
  <c r="AH303"/>
  <c r="AI303"/>
  <c r="AJ303"/>
  <c r="AK303"/>
  <c r="AL303"/>
  <c r="AM303"/>
  <c r="AN303"/>
  <c r="AP303"/>
  <c r="AQ303"/>
  <c r="AR303"/>
  <c r="AS303"/>
  <c r="AU303"/>
  <c r="AV303"/>
  <c r="AW303"/>
  <c r="AD304"/>
  <c r="AE304"/>
  <c r="AF304"/>
  <c r="AG304"/>
  <c r="AH304"/>
  <c r="AI304"/>
  <c r="AJ304"/>
  <c r="AK304"/>
  <c r="AL304"/>
  <c r="AM304"/>
  <c r="AN304"/>
  <c r="AP304"/>
  <c r="AQ304"/>
  <c r="AR304"/>
  <c r="AS304"/>
  <c r="AU304"/>
  <c r="AV304"/>
  <c r="AW304"/>
  <c r="AD305"/>
  <c r="AE305"/>
  <c r="AF305"/>
  <c r="AG305"/>
  <c r="AH305"/>
  <c r="AI305"/>
  <c r="AJ305"/>
  <c r="AK305"/>
  <c r="AL305"/>
  <c r="AM305"/>
  <c r="AN305"/>
  <c r="AP305"/>
  <c r="AQ305"/>
  <c r="AR305"/>
  <c r="AS305"/>
  <c r="AU305"/>
  <c r="AV305"/>
  <c r="AW305"/>
  <c r="AD306"/>
  <c r="AE306"/>
  <c r="AF306"/>
  <c r="AG306"/>
  <c r="AH306"/>
  <c r="AI306"/>
  <c r="AJ306"/>
  <c r="AK306"/>
  <c r="AL306"/>
  <c r="AM306"/>
  <c r="AN306"/>
  <c r="AP306"/>
  <c r="AQ306"/>
  <c r="AR306"/>
  <c r="AS306"/>
  <c r="AU306"/>
  <c r="AV306"/>
  <c r="AW306"/>
  <c r="AD307"/>
  <c r="AE307"/>
  <c r="AF307"/>
  <c r="AG307"/>
  <c r="AH307"/>
  <c r="AI307"/>
  <c r="AJ307"/>
  <c r="AK307"/>
  <c r="AL307"/>
  <c r="AM307"/>
  <c r="AN307"/>
  <c r="AP307"/>
  <c r="AQ307"/>
  <c r="AR307"/>
  <c r="AS307"/>
  <c r="AU307"/>
  <c r="AV307"/>
  <c r="AW307"/>
  <c r="AD308"/>
  <c r="AE308"/>
  <c r="AF308"/>
  <c r="AG308"/>
  <c r="AH308"/>
  <c r="AI308"/>
  <c r="AJ308"/>
  <c r="AK308"/>
  <c r="AL308"/>
  <c r="AM308"/>
  <c r="AN308"/>
  <c r="AP308"/>
  <c r="AQ308"/>
  <c r="AR308"/>
  <c r="AS308"/>
  <c r="AU308"/>
  <c r="AV308"/>
  <c r="AW308"/>
  <c r="AD309"/>
  <c r="AE309"/>
  <c r="AF309"/>
  <c r="AG309"/>
  <c r="AH309"/>
  <c r="AI309"/>
  <c r="AJ309"/>
  <c r="AK309"/>
  <c r="AL309"/>
  <c r="AM309"/>
  <c r="AN309"/>
  <c r="AP309"/>
  <c r="AQ309"/>
  <c r="AR309"/>
  <c r="AS309"/>
  <c r="AU309"/>
  <c r="AV309"/>
  <c r="AW309"/>
  <c r="AD310"/>
  <c r="AE310"/>
  <c r="AF310"/>
  <c r="AG310"/>
  <c r="AH310"/>
  <c r="AI310"/>
  <c r="AJ310"/>
  <c r="AK310"/>
  <c r="AL310"/>
  <c r="AM310"/>
  <c r="AN310"/>
  <c r="AP310"/>
  <c r="AQ310"/>
  <c r="AR310"/>
  <c r="AS310"/>
  <c r="AU310"/>
  <c r="AV310"/>
  <c r="AW310"/>
  <c r="AD311"/>
  <c r="AE311"/>
  <c r="AF311"/>
  <c r="AG311"/>
  <c r="AH311"/>
  <c r="AI311"/>
  <c r="AJ311"/>
  <c r="AK311"/>
  <c r="AL311"/>
  <c r="AM311"/>
  <c r="AN311"/>
  <c r="AP311"/>
  <c r="AQ311"/>
  <c r="AR311"/>
  <c r="AS311"/>
  <c r="AU311"/>
  <c r="AV311"/>
  <c r="AW311"/>
  <c r="AD312"/>
  <c r="AE312"/>
  <c r="AF312"/>
  <c r="AG312"/>
  <c r="AH312"/>
  <c r="AI312"/>
  <c r="AJ312"/>
  <c r="AK312"/>
  <c r="AL312"/>
  <c r="AM312"/>
  <c r="AN312"/>
  <c r="AP312"/>
  <c r="AQ312"/>
  <c r="AR312"/>
  <c r="AS312"/>
  <c r="AU312"/>
  <c r="AV312"/>
  <c r="AW312"/>
  <c r="AD313"/>
  <c r="AE313"/>
  <c r="AF313"/>
  <c r="AG313"/>
  <c r="AH313"/>
  <c r="AI313"/>
  <c r="AJ313"/>
  <c r="AK313"/>
  <c r="AL313"/>
  <c r="AM313"/>
  <c r="AN313"/>
  <c r="AP313"/>
  <c r="AQ313"/>
  <c r="AR313"/>
  <c r="AS313"/>
  <c r="AU313"/>
  <c r="AV313"/>
  <c r="AW313"/>
  <c r="AD314"/>
  <c r="AE314"/>
  <c r="AF314"/>
  <c r="AG314"/>
  <c r="AH314"/>
  <c r="AI314"/>
  <c r="AJ314"/>
  <c r="AK314"/>
  <c r="AL314"/>
  <c r="AM314"/>
  <c r="AN314"/>
  <c r="AP314"/>
  <c r="AQ314"/>
  <c r="AR314"/>
  <c r="AS314"/>
  <c r="AU314"/>
  <c r="AV314"/>
  <c r="AW314"/>
  <c r="AD315"/>
  <c r="AE315"/>
  <c r="AF315"/>
  <c r="AG315"/>
  <c r="AH315"/>
  <c r="AI315"/>
  <c r="AJ315"/>
  <c r="AK315"/>
  <c r="AL315"/>
  <c r="AM315"/>
  <c r="AN315"/>
  <c r="AP315"/>
  <c r="AQ315"/>
  <c r="AR315"/>
  <c r="AS315"/>
  <c r="AU315"/>
  <c r="AV315"/>
  <c r="AW315"/>
  <c r="AD316"/>
  <c r="AE316"/>
  <c r="AF316"/>
  <c r="AG316"/>
  <c r="AH316"/>
  <c r="AI316"/>
  <c r="AJ316"/>
  <c r="AK316"/>
  <c r="AL316"/>
  <c r="AM316"/>
  <c r="AN316"/>
  <c r="AP316"/>
  <c r="AQ316"/>
  <c r="AR316"/>
  <c r="AS316"/>
  <c r="AU316"/>
  <c r="AV316"/>
  <c r="AW316"/>
  <c r="AD317"/>
  <c r="AE317"/>
  <c r="AF317"/>
  <c r="AG317"/>
  <c r="AH317"/>
  <c r="AI317"/>
  <c r="AJ317"/>
  <c r="AK317"/>
  <c r="AL317"/>
  <c r="AM317"/>
  <c r="AN317"/>
  <c r="AP317"/>
  <c r="AQ317"/>
  <c r="AR317"/>
  <c r="AS317"/>
  <c r="AU317"/>
  <c r="AV317"/>
  <c r="AW317"/>
  <c r="AD318"/>
  <c r="AE318"/>
  <c r="AF318"/>
  <c r="AG318"/>
  <c r="AH318"/>
  <c r="AI318"/>
  <c r="AJ318"/>
  <c r="AK318"/>
  <c r="AL318"/>
  <c r="AM318"/>
  <c r="AN318"/>
  <c r="AP318"/>
  <c r="AQ318"/>
  <c r="AR318"/>
  <c r="AS318"/>
  <c r="AU318"/>
  <c r="AV318"/>
  <c r="AW318"/>
  <c r="AD319"/>
  <c r="AE319"/>
  <c r="AF319"/>
  <c r="AG319"/>
  <c r="AH319"/>
  <c r="AI319"/>
  <c r="AJ319"/>
  <c r="AK319"/>
  <c r="AL319"/>
  <c r="AM319"/>
  <c r="AN319"/>
  <c r="AP319"/>
  <c r="AQ319"/>
  <c r="AR319"/>
  <c r="AS319"/>
  <c r="AU319"/>
  <c r="AV319"/>
  <c r="AW319"/>
  <c r="AD320"/>
  <c r="AE320"/>
  <c r="AF320"/>
  <c r="AG320"/>
  <c r="AH320"/>
  <c r="AI320"/>
  <c r="AJ320"/>
  <c r="AK320"/>
  <c r="AL320"/>
  <c r="AM320"/>
  <c r="AN320"/>
  <c r="AP320"/>
  <c r="AQ320"/>
  <c r="AR320"/>
  <c r="AS320"/>
  <c r="AU320"/>
  <c r="AV320"/>
  <c r="AW320"/>
  <c r="AD321"/>
  <c r="AE321"/>
  <c r="AF321"/>
  <c r="AG321"/>
  <c r="AH321"/>
  <c r="AI321"/>
  <c r="AJ321"/>
  <c r="AK321"/>
  <c r="AL321"/>
  <c r="AM321"/>
  <c r="AN321"/>
  <c r="AP321"/>
  <c r="AQ321"/>
  <c r="AR321"/>
  <c r="AS321"/>
  <c r="AU321"/>
  <c r="AV321"/>
  <c r="AW321"/>
  <c r="AD322"/>
  <c r="AE322"/>
  <c r="AF322"/>
  <c r="AG322"/>
  <c r="AH322"/>
  <c r="AI322"/>
  <c r="AJ322"/>
  <c r="AK322"/>
  <c r="AL322"/>
  <c r="AM322"/>
  <c r="AN322"/>
  <c r="AP322"/>
  <c r="AQ322"/>
  <c r="AR322"/>
  <c r="AS322"/>
  <c r="AU322"/>
  <c r="AV322"/>
  <c r="AW322"/>
  <c r="AD323"/>
  <c r="AE323"/>
  <c r="AF323"/>
  <c r="AG323"/>
  <c r="AH323"/>
  <c r="AI323"/>
  <c r="AJ323"/>
  <c r="AK323"/>
  <c r="AL323"/>
  <c r="AM323"/>
  <c r="AN323"/>
  <c r="AP323"/>
  <c r="AQ323"/>
  <c r="AR323"/>
  <c r="AS323"/>
  <c r="AU323"/>
  <c r="AV323"/>
  <c r="AW323"/>
  <c r="AD324"/>
  <c r="AE324"/>
  <c r="AF324"/>
  <c r="AG324"/>
  <c r="AH324"/>
  <c r="AI324"/>
  <c r="AJ324"/>
  <c r="AK324"/>
  <c r="AL324"/>
  <c r="AM324"/>
  <c r="AN324"/>
  <c r="AP324"/>
  <c r="AQ324"/>
  <c r="AR324"/>
  <c r="AS324"/>
  <c r="AU324"/>
  <c r="AV324"/>
  <c r="AW324"/>
  <c r="AD325"/>
  <c r="AE325"/>
  <c r="AF325"/>
  <c r="AG325"/>
  <c r="AH325"/>
  <c r="AI325"/>
  <c r="AJ325"/>
  <c r="AK325"/>
  <c r="AL325"/>
  <c r="AM325"/>
  <c r="AN325"/>
  <c r="AP325"/>
  <c r="AQ325"/>
  <c r="AR325"/>
  <c r="AS325"/>
  <c r="AU325"/>
  <c r="AV325"/>
  <c r="AW325"/>
  <c r="AD326"/>
  <c r="AE326"/>
  <c r="AF326"/>
  <c r="AG326"/>
  <c r="AH326"/>
  <c r="AI326"/>
  <c r="AJ326"/>
  <c r="AK326"/>
  <c r="AL326"/>
  <c r="AM326"/>
  <c r="AN326"/>
  <c r="AP326"/>
  <c r="AQ326"/>
  <c r="AR326"/>
  <c r="AS326"/>
  <c r="AU326"/>
  <c r="AV326"/>
  <c r="AW326"/>
  <c r="AD327"/>
  <c r="AE327"/>
  <c r="AF327"/>
  <c r="AG327"/>
  <c r="AH327"/>
  <c r="AI327"/>
  <c r="AJ327"/>
  <c r="AK327"/>
  <c r="AL327"/>
  <c r="AM327"/>
  <c r="AN327"/>
  <c r="AP327"/>
  <c r="AQ327"/>
  <c r="AR327"/>
  <c r="AS327"/>
  <c r="AU327"/>
  <c r="AV327"/>
  <c r="AW327"/>
  <c r="AD328"/>
  <c r="AE328"/>
  <c r="AF328"/>
  <c r="AG328"/>
  <c r="AH328"/>
  <c r="AI328"/>
  <c r="AJ328"/>
  <c r="AK328"/>
  <c r="AL328"/>
  <c r="AM328"/>
  <c r="AN328"/>
  <c r="AP328"/>
  <c r="AQ328"/>
  <c r="AR328"/>
  <c r="AS328"/>
  <c r="AU328"/>
  <c r="AV328"/>
  <c r="AW328"/>
  <c r="AD329"/>
  <c r="AE329"/>
  <c r="AF329"/>
  <c r="AG329"/>
  <c r="AH329"/>
  <c r="AI329"/>
  <c r="AJ329"/>
  <c r="AK329"/>
  <c r="AL329"/>
  <c r="AM329"/>
  <c r="AN329"/>
  <c r="AP329"/>
  <c r="AQ329"/>
  <c r="AR329"/>
  <c r="AS329"/>
  <c r="AU329"/>
  <c r="AV329"/>
  <c r="AW329"/>
  <c r="AD330"/>
  <c r="AE330"/>
  <c r="AF330"/>
  <c r="AG330"/>
  <c r="AH330"/>
  <c r="AI330"/>
  <c r="AJ330"/>
  <c r="AK330"/>
  <c r="AL330"/>
  <c r="AM330"/>
  <c r="AN330"/>
  <c r="AP330"/>
  <c r="AQ330"/>
  <c r="AR330"/>
  <c r="AS330"/>
  <c r="AU330"/>
  <c r="AV330"/>
  <c r="AW330"/>
  <c r="AD331"/>
  <c r="AE331"/>
  <c r="AF331"/>
  <c r="AG331"/>
  <c r="AH331"/>
  <c r="AI331"/>
  <c r="AJ331"/>
  <c r="AK331"/>
  <c r="AL331"/>
  <c r="AM331"/>
  <c r="AN331"/>
  <c r="AP331"/>
  <c r="AQ331"/>
  <c r="AR331"/>
  <c r="AS331"/>
  <c r="AU331"/>
  <c r="AV331"/>
  <c r="AW331"/>
  <c r="AD332"/>
  <c r="AE332"/>
  <c r="AF332"/>
  <c r="AG332"/>
  <c r="AH332"/>
  <c r="AI332"/>
  <c r="AJ332"/>
  <c r="AK332"/>
  <c r="AL332"/>
  <c r="AM332"/>
  <c r="AN332"/>
  <c r="AP332"/>
  <c r="AQ332"/>
  <c r="AR332"/>
  <c r="AS332"/>
  <c r="AU332"/>
  <c r="AV332"/>
  <c r="AW332"/>
  <c r="AD333"/>
  <c r="AE333"/>
  <c r="AF333"/>
  <c r="AG333"/>
  <c r="AH333"/>
  <c r="AI333"/>
  <c r="AJ333"/>
  <c r="AK333"/>
  <c r="AL333"/>
  <c r="AM333"/>
  <c r="AN333"/>
  <c r="AP333"/>
  <c r="AQ333"/>
  <c r="AR333"/>
  <c r="AS333"/>
  <c r="AU333"/>
  <c r="AV333"/>
  <c r="AW333"/>
  <c r="AD334"/>
  <c r="AE334"/>
  <c r="AF334"/>
  <c r="AG334"/>
  <c r="AH334"/>
  <c r="AI334"/>
  <c r="AJ334"/>
  <c r="AK334"/>
  <c r="AL334"/>
  <c r="AM334"/>
  <c r="AN334"/>
  <c r="AP334"/>
  <c r="AQ334"/>
  <c r="AR334"/>
  <c r="AS334"/>
  <c r="AU334"/>
  <c r="AV334"/>
  <c r="AW334"/>
  <c r="AD335"/>
  <c r="AE335"/>
  <c r="AF335"/>
  <c r="AG335"/>
  <c r="AH335"/>
  <c r="AI335"/>
  <c r="AJ335"/>
  <c r="AK335"/>
  <c r="AL335"/>
  <c r="AM335"/>
  <c r="AN335"/>
  <c r="AP335"/>
  <c r="AQ335"/>
  <c r="AR335"/>
  <c r="AS335"/>
  <c r="AU335"/>
  <c r="AV335"/>
  <c r="AW335"/>
  <c r="AD336"/>
  <c r="AE336"/>
  <c r="AF336"/>
  <c r="AG336"/>
  <c r="AH336"/>
  <c r="AI336"/>
  <c r="AJ336"/>
  <c r="AK336"/>
  <c r="AL336"/>
  <c r="AM336"/>
  <c r="AN336"/>
  <c r="AP336"/>
  <c r="AQ336"/>
  <c r="AR336"/>
  <c r="AS336"/>
  <c r="AU336"/>
  <c r="AV336"/>
  <c r="AW336"/>
  <c r="AD337"/>
  <c r="AE337"/>
  <c r="AF337"/>
  <c r="AG337"/>
  <c r="AH337"/>
  <c r="AI337"/>
  <c r="AJ337"/>
  <c r="AK337"/>
  <c r="AL337"/>
  <c r="AM337"/>
  <c r="AN337"/>
  <c r="AP337"/>
  <c r="AQ337"/>
  <c r="AR337"/>
  <c r="AS337"/>
  <c r="AU337"/>
  <c r="AV337"/>
  <c r="AW337"/>
  <c r="AD338"/>
  <c r="AE338"/>
  <c r="AF338"/>
  <c r="AG338"/>
  <c r="AH338"/>
  <c r="AI338"/>
  <c r="AJ338"/>
  <c r="AK338"/>
  <c r="AL338"/>
  <c r="AM338"/>
  <c r="AN338"/>
  <c r="AP338"/>
  <c r="AQ338"/>
  <c r="AR338"/>
  <c r="AS338"/>
  <c r="AU338"/>
  <c r="AV338"/>
  <c r="AW338"/>
  <c r="AD339"/>
  <c r="AE339"/>
  <c r="AF339"/>
  <c r="AG339"/>
  <c r="AH339"/>
  <c r="AI339"/>
  <c r="AJ339"/>
  <c r="AK339"/>
  <c r="AL339"/>
  <c r="AM339"/>
  <c r="AN339"/>
  <c r="AP339"/>
  <c r="AQ339"/>
  <c r="AR339"/>
  <c r="AS339"/>
  <c r="AU339"/>
  <c r="AV339"/>
  <c r="AW339"/>
  <c r="AD340"/>
  <c r="AE340"/>
  <c r="AF340"/>
  <c r="AG340"/>
  <c r="AH340"/>
  <c r="AI340"/>
  <c r="AJ340"/>
  <c r="AK340"/>
  <c r="AL340"/>
  <c r="AM340"/>
  <c r="AN340"/>
  <c r="AP340"/>
  <c r="AQ340"/>
  <c r="AR340"/>
  <c r="AS340"/>
  <c r="AU340"/>
  <c r="AV340"/>
  <c r="AW340"/>
  <c r="AD341"/>
  <c r="AE341"/>
  <c r="AF341"/>
  <c r="AG341"/>
  <c r="AH341"/>
  <c r="AI341"/>
  <c r="AJ341"/>
  <c r="AK341"/>
  <c r="AL341"/>
  <c r="AM341"/>
  <c r="AN341"/>
  <c r="AP341"/>
  <c r="AQ341"/>
  <c r="AR341"/>
  <c r="AS341"/>
  <c r="AU341"/>
  <c r="AV341"/>
  <c r="AW341"/>
  <c r="AD342"/>
  <c r="AE342"/>
  <c r="AF342"/>
  <c r="AG342"/>
  <c r="AH342"/>
  <c r="AI342"/>
  <c r="AJ342"/>
  <c r="AK342"/>
  <c r="AL342"/>
  <c r="AM342"/>
  <c r="AN342"/>
  <c r="AP342"/>
  <c r="AQ342"/>
  <c r="AR342"/>
  <c r="AS342"/>
  <c r="AU342"/>
  <c r="AV342"/>
  <c r="AW342"/>
  <c r="AD343"/>
  <c r="AE343"/>
  <c r="AF343"/>
  <c r="AG343"/>
  <c r="AH343"/>
  <c r="AI343"/>
  <c r="AJ343"/>
  <c r="AK343"/>
  <c r="AL343"/>
  <c r="AM343"/>
  <c r="AN343"/>
  <c r="AP343"/>
  <c r="AQ343"/>
  <c r="AR343"/>
  <c r="AS343"/>
  <c r="AU343"/>
  <c r="AV343"/>
  <c r="AW343"/>
  <c r="AD344"/>
  <c r="AE344"/>
  <c r="AF344"/>
  <c r="AG344"/>
  <c r="AH344"/>
  <c r="AI344"/>
  <c r="AJ344"/>
  <c r="AK344"/>
  <c r="AL344"/>
  <c r="AM344"/>
  <c r="AN344"/>
  <c r="AP344"/>
  <c r="AQ344"/>
  <c r="AR344"/>
  <c r="AS344"/>
  <c r="AU344"/>
  <c r="AV344"/>
  <c r="AW344"/>
  <c r="AD345"/>
  <c r="AE345"/>
  <c r="AF345"/>
  <c r="AG345"/>
  <c r="AH345"/>
  <c r="AI345"/>
  <c r="AJ345"/>
  <c r="AK345"/>
  <c r="AL345"/>
  <c r="AM345"/>
  <c r="AN345"/>
  <c r="AP345"/>
  <c r="AQ345"/>
  <c r="AR345"/>
  <c r="AS345"/>
  <c r="AU345"/>
  <c r="AV345"/>
  <c r="AW345"/>
  <c r="AD346"/>
  <c r="AE346"/>
  <c r="AF346"/>
  <c r="AG346"/>
  <c r="AH346"/>
  <c r="AI346"/>
  <c r="AJ346"/>
  <c r="AK346"/>
  <c r="AL346"/>
  <c r="AM346"/>
  <c r="AN346"/>
  <c r="AP346"/>
  <c r="AQ346"/>
  <c r="AR346"/>
  <c r="AS346"/>
  <c r="AU346"/>
  <c r="AV346"/>
  <c r="AW346"/>
  <c r="AD347"/>
  <c r="AE347"/>
  <c r="AF347"/>
  <c r="AG347"/>
  <c r="AH347"/>
  <c r="AI347"/>
  <c r="AJ347"/>
  <c r="AK347"/>
  <c r="AL347"/>
  <c r="AM347"/>
  <c r="AN347"/>
  <c r="AP347"/>
  <c r="AQ347"/>
  <c r="AR347"/>
  <c r="AS347"/>
  <c r="AU347"/>
  <c r="AV347"/>
  <c r="AW347"/>
  <c r="AD348"/>
  <c r="AE348"/>
  <c r="AF348"/>
  <c r="AG348"/>
  <c r="AH348"/>
  <c r="AI348"/>
  <c r="AJ348"/>
  <c r="AK348"/>
  <c r="AL348"/>
  <c r="AM348"/>
  <c r="AN348"/>
  <c r="AP348"/>
  <c r="AQ348"/>
  <c r="AR348"/>
  <c r="AS348"/>
  <c r="AU348"/>
  <c r="AV348"/>
  <c r="AW348"/>
  <c r="AD349"/>
  <c r="AE349"/>
  <c r="AF349"/>
  <c r="AG349"/>
  <c r="AH349"/>
  <c r="AI349"/>
  <c r="AJ349"/>
  <c r="AK349"/>
  <c r="AL349"/>
  <c r="AM349"/>
  <c r="AN349"/>
  <c r="AP349"/>
  <c r="AQ349"/>
  <c r="AR349"/>
  <c r="AS349"/>
  <c r="AU349"/>
  <c r="AV349"/>
  <c r="AW349"/>
  <c r="AD350"/>
  <c r="AE350"/>
  <c r="AF350"/>
  <c r="AG350"/>
  <c r="AH350"/>
  <c r="AI350"/>
  <c r="AJ350"/>
  <c r="AK350"/>
  <c r="AL350"/>
  <c r="AM350"/>
  <c r="AN350"/>
  <c r="AP350"/>
  <c r="AQ350"/>
  <c r="AR350"/>
  <c r="AS350"/>
  <c r="AU350"/>
  <c r="AV350"/>
  <c r="AW350"/>
  <c r="AD351"/>
  <c r="AE351"/>
  <c r="AF351"/>
  <c r="AG351"/>
  <c r="AH351"/>
  <c r="AI351"/>
  <c r="AJ351"/>
  <c r="AK351"/>
  <c r="AL351"/>
  <c r="AM351"/>
  <c r="AN351"/>
  <c r="AP351"/>
  <c r="AQ351"/>
  <c r="AR351"/>
  <c r="AS351"/>
  <c r="AU351"/>
  <c r="AV351"/>
  <c r="AW351"/>
  <c r="AD352"/>
  <c r="AE352"/>
  <c r="AF352"/>
  <c r="AG352"/>
  <c r="AH352"/>
  <c r="AI352"/>
  <c r="AJ352"/>
  <c r="AK352"/>
  <c r="AL352"/>
  <c r="AM352"/>
  <c r="AN352"/>
  <c r="AP352"/>
  <c r="AQ352"/>
  <c r="AR352"/>
  <c r="AS352"/>
  <c r="AU352"/>
  <c r="AV352"/>
  <c r="AW352"/>
  <c r="AD353"/>
  <c r="AE353"/>
  <c r="AF353"/>
  <c r="AG353"/>
  <c r="AH353"/>
  <c r="AI353"/>
  <c r="AJ353"/>
  <c r="AK353"/>
  <c r="AL353"/>
  <c r="AM353"/>
  <c r="AN353"/>
  <c r="AP353"/>
  <c r="AQ353"/>
  <c r="AR353"/>
  <c r="AS353"/>
  <c r="AU353"/>
  <c r="AV353"/>
  <c r="AW353"/>
  <c r="AD354"/>
  <c r="AE354"/>
  <c r="AF354"/>
  <c r="AG354"/>
  <c r="AH354"/>
  <c r="AI354"/>
  <c r="AJ354"/>
  <c r="AK354"/>
  <c r="AL354"/>
  <c r="AM354"/>
  <c r="AN354"/>
  <c r="AP354"/>
  <c r="AQ354"/>
  <c r="AR354"/>
  <c r="AS354"/>
  <c r="AU354"/>
  <c r="AV354"/>
  <c r="AW354"/>
  <c r="AD355"/>
  <c r="AE355"/>
  <c r="AF355"/>
  <c r="AG355"/>
  <c r="AH355"/>
  <c r="AI355"/>
  <c r="AJ355"/>
  <c r="AK355"/>
  <c r="AL355"/>
  <c r="AM355"/>
  <c r="AN355"/>
  <c r="AP355"/>
  <c r="AQ355"/>
  <c r="AR355"/>
  <c r="AS355"/>
  <c r="AU355"/>
  <c r="AV355"/>
  <c r="AW355"/>
  <c r="AD356"/>
  <c r="AE356"/>
  <c r="AF356"/>
  <c r="AG356"/>
  <c r="AH356"/>
  <c r="AI356"/>
  <c r="AJ356"/>
  <c r="AK356"/>
  <c r="AL356"/>
  <c r="AM356"/>
  <c r="AN356"/>
  <c r="AP356"/>
  <c r="AQ356"/>
  <c r="AR356"/>
  <c r="AS356"/>
  <c r="AU356"/>
  <c r="AV356"/>
  <c r="AW356"/>
  <c r="AD357"/>
  <c r="AE357"/>
  <c r="AF357"/>
  <c r="AG357"/>
  <c r="AH357"/>
  <c r="AI357"/>
  <c r="AJ357"/>
  <c r="AK357"/>
  <c r="AL357"/>
  <c r="AM357"/>
  <c r="AN357"/>
  <c r="AP357"/>
  <c r="AQ357"/>
  <c r="AR357"/>
  <c r="AS357"/>
  <c r="AU357"/>
  <c r="AV357"/>
  <c r="AW357"/>
  <c r="AD358"/>
  <c r="AE358"/>
  <c r="AF358"/>
  <c r="AG358"/>
  <c r="AH358"/>
  <c r="AI358"/>
  <c r="AJ358"/>
  <c r="AK358"/>
  <c r="AL358"/>
  <c r="AM358"/>
  <c r="AN358"/>
  <c r="AP358"/>
  <c r="AQ358"/>
  <c r="AR358"/>
  <c r="AS358"/>
  <c r="AU358"/>
  <c r="AV358"/>
  <c r="AW358"/>
  <c r="AD359"/>
  <c r="AE359"/>
  <c r="AF359"/>
  <c r="AG359"/>
  <c r="AH359"/>
  <c r="AI359"/>
  <c r="AJ359"/>
  <c r="AK359"/>
  <c r="AL359"/>
  <c r="AM359"/>
  <c r="AN359"/>
  <c r="AP359"/>
  <c r="AQ359"/>
  <c r="AR359"/>
  <c r="AS359"/>
  <c r="AU359"/>
  <c r="AV359"/>
  <c r="AW359"/>
  <c r="AD360"/>
  <c r="AE360"/>
  <c r="AF360"/>
  <c r="AG360"/>
  <c r="AH360"/>
  <c r="AI360"/>
  <c r="AJ360"/>
  <c r="AK360"/>
  <c r="AL360"/>
  <c r="AM360"/>
  <c r="AN360"/>
  <c r="AP360"/>
  <c r="AQ360"/>
  <c r="AR360"/>
  <c r="AS360"/>
  <c r="AU360"/>
  <c r="AV360"/>
  <c r="AW360"/>
  <c r="AD361"/>
  <c r="AE361"/>
  <c r="AF361"/>
  <c r="AG361"/>
  <c r="AH361"/>
  <c r="AI361"/>
  <c r="AJ361"/>
  <c r="AK361"/>
  <c r="AL361"/>
  <c r="AM361"/>
  <c r="AN361"/>
  <c r="AP361"/>
  <c r="AQ361"/>
  <c r="AR361"/>
  <c r="AS361"/>
  <c r="AU361"/>
  <c r="AV361"/>
  <c r="AW361"/>
  <c r="AD362"/>
  <c r="AE362"/>
  <c r="AF362"/>
  <c r="AG362"/>
  <c r="AH362"/>
  <c r="AI362"/>
  <c r="AJ362"/>
  <c r="AK362"/>
  <c r="AL362"/>
  <c r="AM362"/>
  <c r="AN362"/>
  <c r="AP362"/>
  <c r="AQ362"/>
  <c r="AR362"/>
  <c r="AS362"/>
  <c r="AU362"/>
  <c r="AV362"/>
  <c r="AW362"/>
  <c r="AD363"/>
  <c r="AE363"/>
  <c r="AF363"/>
  <c r="AG363"/>
  <c r="AH363"/>
  <c r="AI363"/>
  <c r="AJ363"/>
  <c r="AK363"/>
  <c r="AL363"/>
  <c r="AM363"/>
  <c r="AN363"/>
  <c r="AP363"/>
  <c r="AQ363"/>
  <c r="AR363"/>
  <c r="AS363"/>
  <c r="AU363"/>
  <c r="AV363"/>
  <c r="AW363"/>
  <c r="AD364"/>
  <c r="AE364"/>
  <c r="AF364"/>
  <c r="AG364"/>
  <c r="AH364"/>
  <c r="AI364"/>
  <c r="AJ364"/>
  <c r="AK364"/>
  <c r="AL364"/>
  <c r="AM364"/>
  <c r="AN364"/>
  <c r="AP364"/>
  <c r="AQ364"/>
  <c r="AR364"/>
  <c r="AS364"/>
  <c r="AU364"/>
  <c r="AV364"/>
  <c r="AW364"/>
  <c r="AD365"/>
  <c r="AE365"/>
  <c r="AF365"/>
  <c r="AG365"/>
  <c r="AH365"/>
  <c r="AI365"/>
  <c r="AJ365"/>
  <c r="AK365"/>
  <c r="AL365"/>
  <c r="AM365"/>
  <c r="AN365"/>
  <c r="AP365"/>
  <c r="AQ365"/>
  <c r="AR365"/>
  <c r="AS365"/>
  <c r="AU365"/>
  <c r="AV365"/>
  <c r="AW365"/>
  <c r="AD366"/>
  <c r="AE366"/>
  <c r="AF366"/>
  <c r="AG366"/>
  <c r="AH366"/>
  <c r="AI366"/>
  <c r="AJ366"/>
  <c r="AK366"/>
  <c r="AL366"/>
  <c r="AM366"/>
  <c r="AN366"/>
  <c r="AP366"/>
  <c r="AQ366"/>
  <c r="AR366"/>
  <c r="AS366"/>
  <c r="AU366"/>
  <c r="AV366"/>
  <c r="AW366"/>
  <c r="AD367"/>
  <c r="AE367"/>
  <c r="AF367"/>
  <c r="AG367"/>
  <c r="AH367"/>
  <c r="AI367"/>
  <c r="AJ367"/>
  <c r="AK367"/>
  <c r="AL367"/>
  <c r="AM367"/>
  <c r="AN367"/>
  <c r="AP367"/>
  <c r="AQ367"/>
  <c r="AR367"/>
  <c r="AS367"/>
  <c r="AU367"/>
  <c r="AV367"/>
  <c r="AW367"/>
  <c r="AD368"/>
  <c r="AE368"/>
  <c r="AF368"/>
  <c r="AG368"/>
  <c r="AH368"/>
  <c r="AI368"/>
  <c r="AJ368"/>
  <c r="AK368"/>
  <c r="AL368"/>
  <c r="AM368"/>
  <c r="AN368"/>
  <c r="AP368"/>
  <c r="AQ368"/>
  <c r="AR368"/>
  <c r="AS368"/>
  <c r="AU368"/>
  <c r="AV368"/>
  <c r="AW368"/>
  <c r="AD369"/>
  <c r="AE369"/>
  <c r="AF369"/>
  <c r="AG369"/>
  <c r="AH369"/>
  <c r="AI369"/>
  <c r="AJ369"/>
  <c r="AK369"/>
  <c r="AL369"/>
  <c r="AM369"/>
  <c r="AN369"/>
  <c r="AP369"/>
  <c r="AQ369"/>
  <c r="AR369"/>
  <c r="AS369"/>
  <c r="AU369"/>
  <c r="AV369"/>
  <c r="AW369"/>
  <c r="AD370"/>
  <c r="AE370"/>
  <c r="AF370"/>
  <c r="AG370"/>
  <c r="AH370"/>
  <c r="AI370"/>
  <c r="AJ370"/>
  <c r="AK370"/>
  <c r="AL370"/>
  <c r="AM370"/>
  <c r="AN370"/>
  <c r="AP370"/>
  <c r="AQ370"/>
  <c r="AR370"/>
  <c r="AS370"/>
  <c r="AU370"/>
  <c r="AV370"/>
  <c r="AW370"/>
  <c r="AD371"/>
  <c r="AE371"/>
  <c r="AF371"/>
  <c r="AG371"/>
  <c r="AH371"/>
  <c r="AI371"/>
  <c r="AJ371"/>
  <c r="AK371"/>
  <c r="AL371"/>
  <c r="AM371"/>
  <c r="AN371"/>
  <c r="AP371"/>
  <c r="AQ371"/>
  <c r="AR371"/>
  <c r="AS371"/>
  <c r="AU371"/>
  <c r="AV371"/>
  <c r="AW371"/>
  <c r="AD372"/>
  <c r="AE372"/>
  <c r="AF372"/>
  <c r="AG372"/>
  <c r="AH372"/>
  <c r="AI372"/>
  <c r="AJ372"/>
  <c r="AK372"/>
  <c r="AL372"/>
  <c r="AM372"/>
  <c r="AN372"/>
  <c r="AP372"/>
  <c r="AQ372"/>
  <c r="AR372"/>
  <c r="AS372"/>
  <c r="AU372"/>
  <c r="AV372"/>
  <c r="AW372"/>
  <c r="AD373"/>
  <c r="AE373"/>
  <c r="AF373"/>
  <c r="AG373"/>
  <c r="AH373"/>
  <c r="AI373"/>
  <c r="AJ373"/>
  <c r="AK373"/>
  <c r="AL373"/>
  <c r="AM373"/>
  <c r="AN373"/>
  <c r="AP373"/>
  <c r="AQ373"/>
  <c r="AR373"/>
  <c r="AS373"/>
  <c r="AU373"/>
  <c r="AV373"/>
  <c r="AW373"/>
  <c r="AD374"/>
  <c r="AE374"/>
  <c r="AF374"/>
  <c r="AG374"/>
  <c r="AH374"/>
  <c r="AI374"/>
  <c r="AJ374"/>
  <c r="AK374"/>
  <c r="AL374"/>
  <c r="AM374"/>
  <c r="AN374"/>
  <c r="AP374"/>
  <c r="AQ374"/>
  <c r="AR374"/>
  <c r="AS374"/>
  <c r="AU374"/>
  <c r="AV374"/>
  <c r="AW374"/>
  <c r="AD375"/>
  <c r="AE375"/>
  <c r="AF375"/>
  <c r="AG375"/>
  <c r="AH375"/>
  <c r="AI375"/>
  <c r="AJ375"/>
  <c r="AK375"/>
  <c r="AL375"/>
  <c r="AM375"/>
  <c r="AN375"/>
  <c r="AP375"/>
  <c r="AQ375"/>
  <c r="AR375"/>
  <c r="AS375"/>
  <c r="AU375"/>
  <c r="AV375"/>
  <c r="AW375"/>
  <c r="AD376"/>
  <c r="AE376"/>
  <c r="AF376"/>
  <c r="AG376"/>
  <c r="AH376"/>
  <c r="AI376"/>
  <c r="AJ376"/>
  <c r="AK376"/>
  <c r="AL376"/>
  <c r="AM376"/>
  <c r="AN376"/>
  <c r="AP376"/>
  <c r="AQ376"/>
  <c r="AR376"/>
  <c r="AS376"/>
  <c r="AU376"/>
  <c r="AV376"/>
  <c r="AW376"/>
  <c r="AD377"/>
  <c r="AE377"/>
  <c r="AF377"/>
  <c r="AG377"/>
  <c r="AH377"/>
  <c r="AI377"/>
  <c r="AJ377"/>
  <c r="AK377"/>
  <c r="AL377"/>
  <c r="AM377"/>
  <c r="AN377"/>
  <c r="AP377"/>
  <c r="AQ377"/>
  <c r="AR377"/>
  <c r="AS377"/>
  <c r="AU377"/>
  <c r="AV377"/>
  <c r="AW377"/>
  <c r="AD378"/>
  <c r="AE378"/>
  <c r="AF378"/>
  <c r="AG378"/>
  <c r="AH378"/>
  <c r="AI378"/>
  <c r="AJ378"/>
  <c r="AK378"/>
  <c r="AL378"/>
  <c r="AM378"/>
  <c r="AN378"/>
  <c r="AP378"/>
  <c r="AQ378"/>
  <c r="AR378"/>
  <c r="AS378"/>
  <c r="AU378"/>
  <c r="AV378"/>
  <c r="AW378"/>
  <c r="AD379"/>
  <c r="AE379"/>
  <c r="AF379"/>
  <c r="AG379"/>
  <c r="AH379"/>
  <c r="AI379"/>
  <c r="AJ379"/>
  <c r="AK379"/>
  <c r="AL379"/>
  <c r="AM379"/>
  <c r="AN379"/>
  <c r="AP379"/>
  <c r="AQ379"/>
  <c r="AR379"/>
  <c r="AS379"/>
  <c r="AU379"/>
  <c r="AV379"/>
  <c r="AW379"/>
  <c r="AD380"/>
  <c r="AE380"/>
  <c r="AF380"/>
  <c r="AG380"/>
  <c r="AH380"/>
  <c r="AI380"/>
  <c r="AJ380"/>
  <c r="AK380"/>
  <c r="AL380"/>
  <c r="AM380"/>
  <c r="AN380"/>
  <c r="AP380"/>
  <c r="AQ380"/>
  <c r="AR380"/>
  <c r="AS380"/>
  <c r="AU380"/>
  <c r="AV380"/>
  <c r="AW380"/>
  <c r="AD381"/>
  <c r="AE381"/>
  <c r="AF381"/>
  <c r="AG381"/>
  <c r="AH381"/>
  <c r="AI381"/>
  <c r="AJ381"/>
  <c r="AK381"/>
  <c r="AL381"/>
  <c r="AM381"/>
  <c r="AN381"/>
  <c r="AP381"/>
  <c r="AQ381"/>
  <c r="AR381"/>
  <c r="AS381"/>
  <c r="AU381"/>
  <c r="AV381"/>
  <c r="AW381"/>
  <c r="AD382"/>
  <c r="AE382"/>
  <c r="AF382"/>
  <c r="AG382"/>
  <c r="AH382"/>
  <c r="AI382"/>
  <c r="AJ382"/>
  <c r="AK382"/>
  <c r="AL382"/>
  <c r="AM382"/>
  <c r="AN382"/>
  <c r="AP382"/>
  <c r="AQ382"/>
  <c r="AR382"/>
  <c r="AS382"/>
  <c r="AU382"/>
  <c r="AV382"/>
  <c r="AW382"/>
  <c r="AD383"/>
  <c r="AE383"/>
  <c r="AF383"/>
  <c r="AG383"/>
  <c r="AH383"/>
  <c r="AI383"/>
  <c r="AJ383"/>
  <c r="AK383"/>
  <c r="AL383"/>
  <c r="AM383"/>
  <c r="AN383"/>
  <c r="AP383"/>
  <c r="AQ383"/>
  <c r="AR383"/>
  <c r="AS383"/>
  <c r="AU383"/>
  <c r="AV383"/>
  <c r="AW383"/>
  <c r="AD384"/>
  <c r="AE384"/>
  <c r="AF384"/>
  <c r="AG384"/>
  <c r="AH384"/>
  <c r="AI384"/>
  <c r="AJ384"/>
  <c r="AK384"/>
  <c r="AL384"/>
  <c r="AM384"/>
  <c r="AN384"/>
  <c r="AP384"/>
  <c r="AQ384"/>
  <c r="AR384"/>
  <c r="AS384"/>
  <c r="AU384"/>
  <c r="AV384"/>
  <c r="AW384"/>
  <c r="AD385"/>
  <c r="AE385"/>
  <c r="AF385"/>
  <c r="AG385"/>
  <c r="AH385"/>
  <c r="AI385"/>
  <c r="AJ385"/>
  <c r="AK385"/>
  <c r="AL385"/>
  <c r="AM385"/>
  <c r="AN385"/>
  <c r="AP385"/>
  <c r="AQ385"/>
  <c r="AR385"/>
  <c r="AS385"/>
  <c r="AU385"/>
  <c r="AV385"/>
  <c r="AW385"/>
  <c r="AD386"/>
  <c r="AE386"/>
  <c r="AF386"/>
  <c r="AG386"/>
  <c r="AH386"/>
  <c r="AI386"/>
  <c r="AJ386"/>
  <c r="AK386"/>
  <c r="AL386"/>
  <c r="AM386"/>
  <c r="AN386"/>
  <c r="AP386"/>
  <c r="AQ386"/>
  <c r="AR386"/>
  <c r="AS386"/>
  <c r="AU386"/>
  <c r="AV386"/>
  <c r="AW386"/>
  <c r="AD387"/>
  <c r="AE387"/>
  <c r="AF387"/>
  <c r="AG387"/>
  <c r="AH387"/>
  <c r="AI387"/>
  <c r="AJ387"/>
  <c r="AK387"/>
  <c r="AL387"/>
  <c r="AM387"/>
  <c r="AN387"/>
  <c r="AP387"/>
  <c r="AQ387"/>
  <c r="AR387"/>
  <c r="AS387"/>
  <c r="AU387"/>
  <c r="AV387"/>
  <c r="AW387"/>
  <c r="AD388"/>
  <c r="AE388"/>
  <c r="AF388"/>
  <c r="AG388"/>
  <c r="AH388"/>
  <c r="AI388"/>
  <c r="AJ388"/>
  <c r="AK388"/>
  <c r="AL388"/>
  <c r="AM388"/>
  <c r="AN388"/>
  <c r="AP388"/>
  <c r="AQ388"/>
  <c r="AR388"/>
  <c r="AS388"/>
  <c r="AU388"/>
  <c r="AV388"/>
  <c r="AW388"/>
  <c r="AD389"/>
  <c r="AE389"/>
  <c r="AF389"/>
  <c r="AG389"/>
  <c r="AH389"/>
  <c r="AI389"/>
  <c r="AJ389"/>
  <c r="AK389"/>
  <c r="AL389"/>
  <c r="AM389"/>
  <c r="AN389"/>
  <c r="AP389"/>
  <c r="AQ389"/>
  <c r="AR389"/>
  <c r="AS389"/>
  <c r="AU389"/>
  <c r="AV389"/>
  <c r="AW389"/>
  <c r="AD390"/>
  <c r="AE390"/>
  <c r="AF390"/>
  <c r="AG390"/>
  <c r="AH390"/>
  <c r="AI390"/>
  <c r="AJ390"/>
  <c r="AK390"/>
  <c r="AL390"/>
  <c r="AM390"/>
  <c r="AN390"/>
  <c r="AP390"/>
  <c r="AQ390"/>
  <c r="AR390"/>
  <c r="AS390"/>
  <c r="AU390"/>
  <c r="AV390"/>
  <c r="AW390"/>
  <c r="AD391"/>
  <c r="AE391"/>
  <c r="AF391"/>
  <c r="AG391"/>
  <c r="AH391"/>
  <c r="AI391"/>
  <c r="AJ391"/>
  <c r="AK391"/>
  <c r="AL391"/>
  <c r="AM391"/>
  <c r="AN391"/>
  <c r="AP391"/>
  <c r="AQ391"/>
  <c r="AR391"/>
  <c r="AS391"/>
  <c r="AU391"/>
  <c r="AV391"/>
  <c r="AW391"/>
  <c r="AD392"/>
  <c r="AE392"/>
  <c r="AF392"/>
  <c r="AG392"/>
  <c r="AH392"/>
  <c r="AI392"/>
  <c r="AJ392"/>
  <c r="AK392"/>
  <c r="AL392"/>
  <c r="AM392"/>
  <c r="AN392"/>
  <c r="AP392"/>
  <c r="AQ392"/>
  <c r="AR392"/>
  <c r="AS392"/>
  <c r="AU392"/>
  <c r="AV392"/>
  <c r="AW392"/>
  <c r="AD393"/>
  <c r="AE393"/>
  <c r="AF393"/>
  <c r="AG393"/>
  <c r="AH393"/>
  <c r="AI393"/>
  <c r="AJ393"/>
  <c r="AK393"/>
  <c r="AL393"/>
  <c r="AM393"/>
  <c r="AN393"/>
  <c r="AP393"/>
  <c r="AQ393"/>
  <c r="AR393"/>
  <c r="AS393"/>
  <c r="AU393"/>
  <c r="AV393"/>
  <c r="AW393"/>
  <c r="AD394"/>
  <c r="AE394"/>
  <c r="AF394"/>
  <c r="AG394"/>
  <c r="AH394"/>
  <c r="AI394"/>
  <c r="AJ394"/>
  <c r="AK394"/>
  <c r="AL394"/>
  <c r="AM394"/>
  <c r="AN394"/>
  <c r="AP394"/>
  <c r="AQ394"/>
  <c r="AR394"/>
  <c r="AS394"/>
  <c r="AU394"/>
  <c r="AV394"/>
  <c r="AW394"/>
  <c r="AD395"/>
  <c r="AE395"/>
  <c r="AF395"/>
  <c r="AG395"/>
  <c r="AH395"/>
  <c r="AI395"/>
  <c r="AJ395"/>
  <c r="AK395"/>
  <c r="AL395"/>
  <c r="AM395"/>
  <c r="AN395"/>
  <c r="AP395"/>
  <c r="AQ395"/>
  <c r="AR395"/>
  <c r="AS395"/>
  <c r="AU395"/>
  <c r="AV395"/>
  <c r="AW395"/>
  <c r="AD396"/>
  <c r="AE396"/>
  <c r="AF396"/>
  <c r="AG396"/>
  <c r="AH396"/>
  <c r="AI396"/>
  <c r="AJ396"/>
  <c r="AK396"/>
  <c r="AL396"/>
  <c r="AM396"/>
  <c r="AN396"/>
  <c r="AP396"/>
  <c r="AQ396"/>
  <c r="AR396"/>
  <c r="AS396"/>
  <c r="AU396"/>
  <c r="AV396"/>
  <c r="AW396"/>
  <c r="AD397"/>
  <c r="AE397"/>
  <c r="AF397"/>
  <c r="AG397"/>
  <c r="AH397"/>
  <c r="AI397"/>
  <c r="AJ397"/>
  <c r="AK397"/>
  <c r="AL397"/>
  <c r="AM397"/>
  <c r="AN397"/>
  <c r="AP397"/>
  <c r="AQ397"/>
  <c r="AR397"/>
  <c r="AS397"/>
  <c r="AU397"/>
  <c r="AV397"/>
  <c r="AW397"/>
  <c r="AD398"/>
  <c r="AE398"/>
  <c r="AF398"/>
  <c r="AG398"/>
  <c r="AH398"/>
  <c r="AI398"/>
  <c r="AJ398"/>
  <c r="AK398"/>
  <c r="AL398"/>
  <c r="AM398"/>
  <c r="AN398"/>
  <c r="AP398"/>
  <c r="AQ398"/>
  <c r="AR398"/>
  <c r="AS398"/>
  <c r="AU398"/>
  <c r="AV398"/>
  <c r="AW398"/>
  <c r="AD399"/>
  <c r="AE399"/>
  <c r="AF399"/>
  <c r="AG399"/>
  <c r="AH399"/>
  <c r="AI399"/>
  <c r="AJ399"/>
  <c r="AK399"/>
  <c r="AL399"/>
  <c r="AM399"/>
  <c r="AN399"/>
  <c r="AP399"/>
  <c r="AQ399"/>
  <c r="AR399"/>
  <c r="AS399"/>
  <c r="AU399"/>
  <c r="AV399"/>
  <c r="AW399"/>
  <c r="AD400"/>
  <c r="AE400"/>
  <c r="AF400"/>
  <c r="AG400"/>
  <c r="AH400"/>
  <c r="AI400"/>
  <c r="AJ400"/>
  <c r="AK400"/>
  <c r="AL400"/>
  <c r="AM400"/>
  <c r="AN400"/>
  <c r="AP400"/>
  <c r="AQ400"/>
  <c r="AR400"/>
  <c r="AS400"/>
  <c r="AU400"/>
  <c r="AV400"/>
  <c r="AW400"/>
  <c r="AD401"/>
  <c r="AE401"/>
  <c r="AF401"/>
  <c r="AG401"/>
  <c r="AH401"/>
  <c r="AI401"/>
  <c r="AJ401"/>
  <c r="AK401"/>
  <c r="AL401"/>
  <c r="AM401"/>
  <c r="AN401"/>
  <c r="AP401"/>
  <c r="AQ401"/>
  <c r="AR401"/>
  <c r="AS401"/>
  <c r="AU401"/>
  <c r="AV401"/>
  <c r="AW401"/>
  <c r="AD402"/>
  <c r="AE402"/>
  <c r="AF402"/>
  <c r="AG402"/>
  <c r="AH402"/>
  <c r="AI402"/>
  <c r="AJ402"/>
  <c r="AK402"/>
  <c r="AL402"/>
  <c r="AM402"/>
  <c r="AN402"/>
  <c r="AP402"/>
  <c r="AQ402"/>
  <c r="AR402"/>
  <c r="AS402"/>
  <c r="AU402"/>
  <c r="AV402"/>
  <c r="AW402"/>
  <c r="AD403"/>
  <c r="AE403"/>
  <c r="AF403"/>
  <c r="AG403"/>
  <c r="AH403"/>
  <c r="AI403"/>
  <c r="AJ403"/>
  <c r="AK403"/>
  <c r="AL403"/>
  <c r="AM403"/>
  <c r="AN403"/>
  <c r="AP403"/>
  <c r="AQ403"/>
  <c r="AR403"/>
  <c r="AS403"/>
  <c r="AU403"/>
  <c r="AV403"/>
  <c r="AW403"/>
  <c r="AD404"/>
  <c r="AE404"/>
  <c r="AF404"/>
  <c r="AG404"/>
  <c r="AH404"/>
  <c r="AI404"/>
  <c r="AJ404"/>
  <c r="AK404"/>
  <c r="AL404"/>
  <c r="AM404"/>
  <c r="AN404"/>
  <c r="AP404"/>
  <c r="AQ404"/>
  <c r="AR404"/>
  <c r="AS404"/>
  <c r="AU404"/>
  <c r="AV404"/>
  <c r="AW404"/>
  <c r="AD405"/>
  <c r="AE405"/>
  <c r="AF405"/>
  <c r="AG405"/>
  <c r="AH405"/>
  <c r="AI405"/>
  <c r="AJ405"/>
  <c r="AK405"/>
  <c r="AL405"/>
  <c r="AM405"/>
  <c r="AN405"/>
  <c r="AP405"/>
  <c r="AQ405"/>
  <c r="AR405"/>
  <c r="AS405"/>
  <c r="AU405"/>
  <c r="AV405"/>
  <c r="AW405"/>
  <c r="AD406"/>
  <c r="AE406"/>
  <c r="AF406"/>
  <c r="AG406"/>
  <c r="AH406"/>
  <c r="AI406"/>
  <c r="AJ406"/>
  <c r="AK406"/>
  <c r="AL406"/>
  <c r="AM406"/>
  <c r="AN406"/>
  <c r="AP406"/>
  <c r="AQ406"/>
  <c r="AR406"/>
  <c r="AS406"/>
  <c r="AU406"/>
  <c r="AV406"/>
  <c r="AW406"/>
  <c r="AD407"/>
  <c r="AE407"/>
  <c r="AF407"/>
  <c r="AG407"/>
  <c r="AH407"/>
  <c r="AI407"/>
  <c r="AJ407"/>
  <c r="AK407"/>
  <c r="AL407"/>
  <c r="AM407"/>
  <c r="AN407"/>
  <c r="AP407"/>
  <c r="AQ407"/>
  <c r="AR407"/>
  <c r="AS407"/>
  <c r="AU407"/>
  <c r="AV407"/>
  <c r="AW407"/>
  <c r="AD408"/>
  <c r="AE408"/>
  <c r="AF408"/>
  <c r="AG408"/>
  <c r="AH408"/>
  <c r="AI408"/>
  <c r="AJ408"/>
  <c r="AK408"/>
  <c r="AL408"/>
  <c r="AM408"/>
  <c r="AN408"/>
  <c r="AP408"/>
  <c r="AQ408"/>
  <c r="AR408"/>
  <c r="AS408"/>
  <c r="AU408"/>
  <c r="AV408"/>
  <c r="AW408"/>
  <c r="AD409"/>
  <c r="AE409"/>
  <c r="AF409"/>
  <c r="AG409"/>
  <c r="AH409"/>
  <c r="AI409"/>
  <c r="AJ409"/>
  <c r="AK409"/>
  <c r="AL409"/>
  <c r="AM409"/>
  <c r="AN409"/>
  <c r="AP409"/>
  <c r="AQ409"/>
  <c r="AR409"/>
  <c r="AS409"/>
  <c r="AU409"/>
  <c r="AV409"/>
  <c r="AW409"/>
  <c r="AD410"/>
  <c r="AE410"/>
  <c r="AF410"/>
  <c r="AG410"/>
  <c r="AH410"/>
  <c r="AI410"/>
  <c r="AJ410"/>
  <c r="AK410"/>
  <c r="AL410"/>
  <c r="AM410"/>
  <c r="AN410"/>
  <c r="AP410"/>
  <c r="AQ410"/>
  <c r="AR410"/>
  <c r="AS410"/>
  <c r="AU410"/>
  <c r="AV410"/>
  <c r="AW410"/>
  <c r="AD411"/>
  <c r="AE411"/>
  <c r="AF411"/>
  <c r="AG411"/>
  <c r="AH411"/>
  <c r="AI411"/>
  <c r="AJ411"/>
  <c r="AK411"/>
  <c r="AL411"/>
  <c r="AM411"/>
  <c r="AN411"/>
  <c r="AP411"/>
  <c r="AQ411"/>
  <c r="AR411"/>
  <c r="AS411"/>
  <c r="AU411"/>
  <c r="AV411"/>
  <c r="AW411"/>
  <c r="AD412"/>
  <c r="AE412"/>
  <c r="AF412"/>
  <c r="AG412"/>
  <c r="AH412"/>
  <c r="AI412"/>
  <c r="AJ412"/>
  <c r="AK412"/>
  <c r="AL412"/>
  <c r="AM412"/>
  <c r="AN412"/>
  <c r="AP412"/>
  <c r="AQ412"/>
  <c r="AR412"/>
  <c r="AS412"/>
  <c r="AU412"/>
  <c r="AV412"/>
  <c r="AW412"/>
  <c r="AD413"/>
  <c r="AE413"/>
  <c r="AF413"/>
  <c r="AG413"/>
  <c r="AH413"/>
  <c r="AI413"/>
  <c r="AJ413"/>
  <c r="AK413"/>
  <c r="AL413"/>
  <c r="AM413"/>
  <c r="AN413"/>
  <c r="AP413"/>
  <c r="AQ413"/>
  <c r="AR413"/>
  <c r="AS413"/>
  <c r="AU413"/>
  <c r="AV413"/>
  <c r="AW413"/>
  <c r="AD414"/>
  <c r="AE414"/>
  <c r="AF414"/>
  <c r="AG414"/>
  <c r="AH414"/>
  <c r="AI414"/>
  <c r="AJ414"/>
  <c r="AK414"/>
  <c r="AL414"/>
  <c r="AM414"/>
  <c r="AN414"/>
  <c r="AP414"/>
  <c r="AQ414"/>
  <c r="AR414"/>
  <c r="AS414"/>
  <c r="AU414"/>
  <c r="AV414"/>
  <c r="AW414"/>
  <c r="AD415"/>
  <c r="AE415"/>
  <c r="AF415"/>
  <c r="AG415"/>
  <c r="AH415"/>
  <c r="AI415"/>
  <c r="AJ415"/>
  <c r="AK415"/>
  <c r="AL415"/>
  <c r="AM415"/>
  <c r="AN415"/>
  <c r="AP415"/>
  <c r="AQ415"/>
  <c r="AR415"/>
  <c r="AS415"/>
  <c r="AU415"/>
  <c r="AV415"/>
  <c r="AW415"/>
  <c r="AD416"/>
  <c r="AE416"/>
  <c r="AF416"/>
  <c r="AG416"/>
  <c r="AH416"/>
  <c r="AI416"/>
  <c r="AJ416"/>
  <c r="AK416"/>
  <c r="AL416"/>
  <c r="AM416"/>
  <c r="AN416"/>
  <c r="AP416"/>
  <c r="AQ416"/>
  <c r="AR416"/>
  <c r="AS416"/>
  <c r="AU416"/>
  <c r="AV416"/>
  <c r="AW416"/>
  <c r="AD417"/>
  <c r="AE417"/>
  <c r="AF417"/>
  <c r="AG417"/>
  <c r="AH417"/>
  <c r="AI417"/>
  <c r="AJ417"/>
  <c r="AK417"/>
  <c r="AL417"/>
  <c r="AM417"/>
  <c r="AN417"/>
  <c r="AP417"/>
  <c r="AQ417"/>
  <c r="AR417"/>
  <c r="AS417"/>
  <c r="AU417"/>
  <c r="AV417"/>
  <c r="AW417"/>
  <c r="AD418"/>
  <c r="AE418"/>
  <c r="AF418"/>
  <c r="AG418"/>
  <c r="AH418"/>
  <c r="AI418"/>
  <c r="AJ418"/>
  <c r="AK418"/>
  <c r="AL418"/>
  <c r="AM418"/>
  <c r="AN418"/>
  <c r="AP418"/>
  <c r="AQ418"/>
  <c r="AR418"/>
  <c r="AS418"/>
  <c r="AU418"/>
  <c r="AV418"/>
  <c r="AW418"/>
  <c r="AD419"/>
  <c r="AE419"/>
  <c r="AF419"/>
  <c r="AG419"/>
  <c r="AH419"/>
  <c r="AI419"/>
  <c r="AJ419"/>
  <c r="AK419"/>
  <c r="AL419"/>
  <c r="AM419"/>
  <c r="AN419"/>
  <c r="AP419"/>
  <c r="AQ419"/>
  <c r="AR419"/>
  <c r="AS419"/>
  <c r="AU419"/>
  <c r="AV419"/>
  <c r="AW419"/>
  <c r="AD420"/>
  <c r="AE420"/>
  <c r="AF420"/>
  <c r="AG420"/>
  <c r="AH420"/>
  <c r="AI420"/>
  <c r="AJ420"/>
  <c r="AK420"/>
  <c r="AL420"/>
  <c r="AM420"/>
  <c r="AN420"/>
  <c r="AP420"/>
  <c r="AQ420"/>
  <c r="AR420"/>
  <c r="AS420"/>
  <c r="AU420"/>
  <c r="AV420"/>
  <c r="AW420"/>
  <c r="AD421"/>
  <c r="AE421"/>
  <c r="AF421"/>
  <c r="AG421"/>
  <c r="AH421"/>
  <c r="AI421"/>
  <c r="AJ421"/>
  <c r="AK421"/>
  <c r="AL421"/>
  <c r="AM421"/>
  <c r="AN421"/>
  <c r="AP421"/>
  <c r="AQ421"/>
  <c r="AR421"/>
  <c r="AS421"/>
  <c r="AU421"/>
  <c r="AV421"/>
  <c r="AW421"/>
  <c r="AD422"/>
  <c r="AE422"/>
  <c r="AF422"/>
  <c r="AG422"/>
  <c r="AH422"/>
  <c r="AI422"/>
  <c r="AJ422"/>
  <c r="AK422"/>
  <c r="AL422"/>
  <c r="AM422"/>
  <c r="AN422"/>
  <c r="AP422"/>
  <c r="AQ422"/>
  <c r="AR422"/>
  <c r="AS422"/>
  <c r="AU422"/>
  <c r="AV422"/>
  <c r="AW422"/>
  <c r="AD423"/>
  <c r="AE423"/>
  <c r="AF423"/>
  <c r="AG423"/>
  <c r="AH423"/>
  <c r="AI423"/>
  <c r="AJ423"/>
  <c r="AK423"/>
  <c r="AL423"/>
  <c r="AM423"/>
  <c r="AN423"/>
  <c r="AP423"/>
  <c r="AQ423"/>
  <c r="AR423"/>
  <c r="AS423"/>
  <c r="AU423"/>
  <c r="AV423"/>
  <c r="AW423"/>
  <c r="AD424"/>
  <c r="AE424"/>
  <c r="AF424"/>
  <c r="AG424"/>
  <c r="AH424"/>
  <c r="AI424"/>
  <c r="AJ424"/>
  <c r="AK424"/>
  <c r="AL424"/>
  <c r="AM424"/>
  <c r="AN424"/>
  <c r="AP424"/>
  <c r="AQ424"/>
  <c r="AR424"/>
  <c r="AS424"/>
  <c r="AU424"/>
  <c r="AV424"/>
  <c r="AW424"/>
  <c r="AD425"/>
  <c r="AE425"/>
  <c r="AF425"/>
  <c r="AG425"/>
  <c r="AH425"/>
  <c r="AI425"/>
  <c r="AJ425"/>
  <c r="AK425"/>
  <c r="AL425"/>
  <c r="AM425"/>
  <c r="AN425"/>
  <c r="AP425"/>
  <c r="AQ425"/>
  <c r="AR425"/>
  <c r="AS425"/>
  <c r="AU425"/>
  <c r="AV425"/>
  <c r="AW425"/>
  <c r="AD426"/>
  <c r="AE426"/>
  <c r="AF426"/>
  <c r="AG426"/>
  <c r="AH426"/>
  <c r="AI426"/>
  <c r="AJ426"/>
  <c r="AK426"/>
  <c r="AL426"/>
  <c r="AM426"/>
  <c r="AN426"/>
  <c r="AP426"/>
  <c r="AQ426"/>
  <c r="AR426"/>
  <c r="AS426"/>
  <c r="AU426"/>
  <c r="AV426"/>
  <c r="AW426"/>
  <c r="AD427"/>
  <c r="AE427"/>
  <c r="AF427"/>
  <c r="AG427"/>
  <c r="AH427"/>
  <c r="AI427"/>
  <c r="AJ427"/>
  <c r="AK427"/>
  <c r="AL427"/>
  <c r="AM427"/>
  <c r="AN427"/>
  <c r="AP427"/>
  <c r="AQ427"/>
  <c r="AR427"/>
  <c r="AS427"/>
  <c r="AU427"/>
  <c r="AV427"/>
  <c r="AW427"/>
  <c r="AD428"/>
  <c r="AE428"/>
  <c r="AF428"/>
  <c r="AG428"/>
  <c r="AH428"/>
  <c r="AI428"/>
  <c r="AJ428"/>
  <c r="AK428"/>
  <c r="AL428"/>
  <c r="AM428"/>
  <c r="AN428"/>
  <c r="AP428"/>
  <c r="AQ428"/>
  <c r="AR428"/>
  <c r="AS428"/>
  <c r="AU428"/>
  <c r="AV428"/>
  <c r="AW428"/>
  <c r="AD429"/>
  <c r="AE429"/>
  <c r="AF429"/>
  <c r="AG429"/>
  <c r="AH429"/>
  <c r="AI429"/>
  <c r="AJ429"/>
  <c r="AK429"/>
  <c r="AL429"/>
  <c r="AM429"/>
  <c r="AN429"/>
  <c r="AP429"/>
  <c r="AQ429"/>
  <c r="AR429"/>
  <c r="AS429"/>
  <c r="AU429"/>
  <c r="AV429"/>
  <c r="AW429"/>
  <c r="AD430"/>
  <c r="AE430"/>
  <c r="AF430"/>
  <c r="AG430"/>
  <c r="AH430"/>
  <c r="AI430"/>
  <c r="AJ430"/>
  <c r="AK430"/>
  <c r="AL430"/>
  <c r="AM430"/>
  <c r="AN430"/>
  <c r="AP430"/>
  <c r="AQ430"/>
  <c r="AR430"/>
  <c r="AS430"/>
  <c r="AU430"/>
  <c r="AV430"/>
  <c r="AW430"/>
  <c r="AD431"/>
  <c r="AE431"/>
  <c r="AF431"/>
  <c r="AG431"/>
  <c r="AH431"/>
  <c r="AI431"/>
  <c r="AJ431"/>
  <c r="AK431"/>
  <c r="AL431"/>
  <c r="AM431"/>
  <c r="AN431"/>
  <c r="AP431"/>
  <c r="AQ431"/>
  <c r="AR431"/>
  <c r="AS431"/>
  <c r="AU431"/>
  <c r="AV431"/>
  <c r="AW431"/>
  <c r="AD432"/>
  <c r="AE432"/>
  <c r="AF432"/>
  <c r="AG432"/>
  <c r="AH432"/>
  <c r="AI432"/>
  <c r="AJ432"/>
  <c r="AK432"/>
  <c r="AL432"/>
  <c r="AM432"/>
  <c r="AN432"/>
  <c r="AP432"/>
  <c r="AQ432"/>
  <c r="AR432"/>
  <c r="AS432"/>
  <c r="AU432"/>
  <c r="AV432"/>
  <c r="AW432"/>
  <c r="AD433"/>
  <c r="AE433"/>
  <c r="AF433"/>
  <c r="AG433"/>
  <c r="AH433"/>
  <c r="AI433"/>
  <c r="AJ433"/>
  <c r="AK433"/>
  <c r="AL433"/>
  <c r="AM433"/>
  <c r="AN433"/>
  <c r="AP433"/>
  <c r="AQ433"/>
  <c r="AR433"/>
  <c r="AS433"/>
  <c r="AU433"/>
  <c r="AV433"/>
  <c r="AW433"/>
  <c r="AD434"/>
  <c r="AE434"/>
  <c r="AF434"/>
  <c r="AG434"/>
  <c r="AH434"/>
  <c r="AI434"/>
  <c r="AJ434"/>
  <c r="AK434"/>
  <c r="AL434"/>
  <c r="AM434"/>
  <c r="AN434"/>
  <c r="AP434"/>
  <c r="AQ434"/>
  <c r="AR434"/>
  <c r="AS434"/>
  <c r="AU434"/>
  <c r="AV434"/>
  <c r="AW434"/>
  <c r="AD435"/>
  <c r="AE435"/>
  <c r="AF435"/>
  <c r="AG435"/>
  <c r="AH435"/>
  <c r="AI435"/>
  <c r="AJ435"/>
  <c r="AK435"/>
  <c r="AL435"/>
  <c r="AM435"/>
  <c r="AN435"/>
  <c r="AP435"/>
  <c r="AQ435"/>
  <c r="AR435"/>
  <c r="AS435"/>
  <c r="AU435"/>
  <c r="AV435"/>
  <c r="AW435"/>
  <c r="AD436"/>
  <c r="AE436"/>
  <c r="AF436"/>
  <c r="AG436"/>
  <c r="AH436"/>
  <c r="AI436"/>
  <c r="AJ436"/>
  <c r="AK436"/>
  <c r="AL436"/>
  <c r="AM436"/>
  <c r="AN436"/>
  <c r="AP436"/>
  <c r="AQ436"/>
  <c r="AR436"/>
  <c r="AS436"/>
  <c r="AU436"/>
  <c r="AV436"/>
  <c r="AW436"/>
  <c r="AD437"/>
  <c r="AE437"/>
  <c r="AF437"/>
  <c r="AG437"/>
  <c r="AH437"/>
  <c r="AI437"/>
  <c r="AJ437"/>
  <c r="AK437"/>
  <c r="AL437"/>
  <c r="AM437"/>
  <c r="AN437"/>
  <c r="AP437"/>
  <c r="AQ437"/>
  <c r="AR437"/>
  <c r="AS437"/>
  <c r="AU437"/>
  <c r="AV437"/>
  <c r="AW437"/>
  <c r="AD438"/>
  <c r="AE438"/>
  <c r="AF438"/>
  <c r="AG438"/>
  <c r="AH438"/>
  <c r="AI438"/>
  <c r="AJ438"/>
  <c r="AK438"/>
  <c r="AL438"/>
  <c r="AM438"/>
  <c r="AN438"/>
  <c r="AP438"/>
  <c r="AQ438"/>
  <c r="AR438"/>
  <c r="AS438"/>
  <c r="AU438"/>
  <c r="AV438"/>
  <c r="AW438"/>
  <c r="AD439"/>
  <c r="AE439"/>
  <c r="AF439"/>
  <c r="AG439"/>
  <c r="AH439"/>
  <c r="AI439"/>
  <c r="AJ439"/>
  <c r="AK439"/>
  <c r="AL439"/>
  <c r="AM439"/>
  <c r="AN439"/>
  <c r="AP439"/>
  <c r="AQ439"/>
  <c r="AR439"/>
  <c r="AS439"/>
  <c r="AU439"/>
  <c r="AV439"/>
  <c r="AW439"/>
  <c r="AD440"/>
  <c r="AE440"/>
  <c r="AF440"/>
  <c r="AG440"/>
  <c r="AH440"/>
  <c r="AI440"/>
  <c r="AJ440"/>
  <c r="AK440"/>
  <c r="AL440"/>
  <c r="AM440"/>
  <c r="AN440"/>
  <c r="AP440"/>
  <c r="AQ440"/>
  <c r="AR440"/>
  <c r="AS440"/>
  <c r="AU440"/>
  <c r="AV440"/>
  <c r="AW440"/>
  <c r="AD441"/>
  <c r="AE441"/>
  <c r="AF441"/>
  <c r="AG441"/>
  <c r="AH441"/>
  <c r="AI441"/>
  <c r="AJ441"/>
  <c r="AK441"/>
  <c r="AL441"/>
  <c r="AM441"/>
  <c r="AN441"/>
  <c r="AP441"/>
  <c r="AQ441"/>
  <c r="AR441"/>
  <c r="AS441"/>
  <c r="AU441"/>
  <c r="AV441"/>
  <c r="AW441"/>
  <c r="AD442"/>
  <c r="AE442"/>
  <c r="AF442"/>
  <c r="AG442"/>
  <c r="AH442"/>
  <c r="AI442"/>
  <c r="AJ442"/>
  <c r="AK442"/>
  <c r="AL442"/>
  <c r="AM442"/>
  <c r="AN442"/>
  <c r="AP442"/>
  <c r="AQ442"/>
  <c r="AR442"/>
  <c r="AS442"/>
  <c r="AU442"/>
  <c r="AV442"/>
  <c r="AW442"/>
  <c r="AD443"/>
  <c r="AE443"/>
  <c r="AF443"/>
  <c r="AG443"/>
  <c r="AH443"/>
  <c r="AI443"/>
  <c r="AJ443"/>
  <c r="AK443"/>
  <c r="AL443"/>
  <c r="AM443"/>
  <c r="AN443"/>
  <c r="AP443"/>
  <c r="AQ443"/>
  <c r="AR443"/>
  <c r="AS443"/>
  <c r="AU443"/>
  <c r="AV443"/>
  <c r="AW443"/>
  <c r="AD444"/>
  <c r="AE444"/>
  <c r="AF444"/>
  <c r="AG444"/>
  <c r="AH444"/>
  <c r="AI444"/>
  <c r="AJ444"/>
  <c r="AK444"/>
  <c r="AL444"/>
  <c r="AM444"/>
  <c r="AN444"/>
  <c r="AP444"/>
  <c r="AQ444"/>
  <c r="AR444"/>
  <c r="AS444"/>
  <c r="AU444"/>
  <c r="AV444"/>
  <c r="AW444"/>
  <c r="AD445"/>
  <c r="AE445"/>
  <c r="AF445"/>
  <c r="AG445"/>
  <c r="AH445"/>
  <c r="AI445"/>
  <c r="AJ445"/>
  <c r="AK445"/>
  <c r="AL445"/>
  <c r="AM445"/>
  <c r="AN445"/>
  <c r="AP445"/>
  <c r="AQ445"/>
  <c r="AR445"/>
  <c r="AS445"/>
  <c r="AU445"/>
  <c r="AV445"/>
  <c r="AW445"/>
  <c r="AD446"/>
  <c r="AE446"/>
  <c r="AF446"/>
  <c r="AG446"/>
  <c r="AH446"/>
  <c r="AI446"/>
  <c r="AJ446"/>
  <c r="AK446"/>
  <c r="AL446"/>
  <c r="AM446"/>
  <c r="AN446"/>
  <c r="AP446"/>
  <c r="AQ446"/>
  <c r="AR446"/>
  <c r="AS446"/>
  <c r="AU446"/>
  <c r="AV446"/>
  <c r="AW446"/>
  <c r="AD447"/>
  <c r="AE447"/>
  <c r="AF447"/>
  <c r="AG447"/>
  <c r="AH447"/>
  <c r="AI447"/>
  <c r="AJ447"/>
  <c r="AK447"/>
  <c r="AL447"/>
  <c r="AM447"/>
  <c r="AN447"/>
  <c r="AP447"/>
  <c r="AQ447"/>
  <c r="AR447"/>
  <c r="AS447"/>
  <c r="AU447"/>
  <c r="AV447"/>
  <c r="AW447"/>
  <c r="AD448"/>
  <c r="AE448"/>
  <c r="AF448"/>
  <c r="AG448"/>
  <c r="AH448"/>
  <c r="AI448"/>
  <c r="AJ448"/>
  <c r="AK448"/>
  <c r="AL448"/>
  <c r="AM448"/>
  <c r="AN448"/>
  <c r="AP448"/>
  <c r="AQ448"/>
  <c r="AR448"/>
  <c r="AS448"/>
  <c r="AU448"/>
  <c r="AV448"/>
  <c r="AW448"/>
  <c r="AD449"/>
  <c r="AE449"/>
  <c r="AF449"/>
  <c r="AG449"/>
  <c r="AH449"/>
  <c r="AI449"/>
  <c r="AJ449"/>
  <c r="AK449"/>
  <c r="AL449"/>
  <c r="AM449"/>
  <c r="AN449"/>
  <c r="AP449"/>
  <c r="AQ449"/>
  <c r="AR449"/>
  <c r="AS449"/>
  <c r="AU449"/>
  <c r="AV449"/>
  <c r="AW449"/>
  <c r="AD450"/>
  <c r="AE450"/>
  <c r="AF450"/>
  <c r="AG450"/>
  <c r="AH450"/>
  <c r="AI450"/>
  <c r="AJ450"/>
  <c r="AK450"/>
  <c r="AL450"/>
  <c r="AM450"/>
  <c r="AN450"/>
  <c r="AP450"/>
  <c r="AQ450"/>
  <c r="AR450"/>
  <c r="AS450"/>
  <c r="AU450"/>
  <c r="AV450"/>
  <c r="AW450"/>
  <c r="AD451"/>
  <c r="AE451"/>
  <c r="AF451"/>
  <c r="AG451"/>
  <c r="AH451"/>
  <c r="AI451"/>
  <c r="AJ451"/>
  <c r="AK451"/>
  <c r="AL451"/>
  <c r="AM451"/>
  <c r="AN451"/>
  <c r="AP451"/>
  <c r="AQ451"/>
  <c r="AR451"/>
  <c r="AS451"/>
  <c r="AU451"/>
  <c r="AV451"/>
  <c r="AW451"/>
  <c r="AD452"/>
  <c r="AE452"/>
  <c r="AF452"/>
  <c r="AG452"/>
  <c r="AH452"/>
  <c r="AI452"/>
  <c r="AJ452"/>
  <c r="AK452"/>
  <c r="AL452"/>
  <c r="AM452"/>
  <c r="AN452"/>
  <c r="AP452"/>
  <c r="AQ452"/>
  <c r="AR452"/>
  <c r="AS452"/>
  <c r="AU452"/>
  <c r="AV452"/>
  <c r="AW452"/>
  <c r="AD453"/>
  <c r="AE453"/>
  <c r="AF453"/>
  <c r="AG453"/>
  <c r="AH453"/>
  <c r="AI453"/>
  <c r="AJ453"/>
  <c r="AK453"/>
  <c r="AL453"/>
  <c r="AM453"/>
  <c r="AN453"/>
  <c r="AP453"/>
  <c r="AQ453"/>
  <c r="AR453"/>
  <c r="AS453"/>
  <c r="AU453"/>
  <c r="AV453"/>
  <c r="AW453"/>
  <c r="AD454"/>
  <c r="AE454"/>
  <c r="AF454"/>
  <c r="AG454"/>
  <c r="AH454"/>
  <c r="AI454"/>
  <c r="AJ454"/>
  <c r="AK454"/>
  <c r="AL454"/>
  <c r="AM454"/>
  <c r="AN454"/>
  <c r="AP454"/>
  <c r="AQ454"/>
  <c r="AR454"/>
  <c r="AS454"/>
  <c r="AU454"/>
  <c r="AV454"/>
  <c r="AW454"/>
  <c r="AD455"/>
  <c r="AE455"/>
  <c r="AF455"/>
  <c r="AG455"/>
  <c r="AH455"/>
  <c r="AI455"/>
  <c r="AJ455"/>
  <c r="AK455"/>
  <c r="AL455"/>
  <c r="AM455"/>
  <c r="AN455"/>
  <c r="AP455"/>
  <c r="AQ455"/>
  <c r="AR455"/>
  <c r="AS455"/>
  <c r="AU455"/>
  <c r="AV455"/>
  <c r="AW455"/>
  <c r="AD456"/>
  <c r="AE456"/>
  <c r="AF456"/>
  <c r="AG456"/>
  <c r="AH456"/>
  <c r="AI456"/>
  <c r="AJ456"/>
  <c r="AK456"/>
  <c r="AL456"/>
  <c r="AM456"/>
  <c r="AN456"/>
  <c r="AP456"/>
  <c r="AQ456"/>
  <c r="AR456"/>
  <c r="AS456"/>
  <c r="AU456"/>
  <c r="AV456"/>
  <c r="AW456"/>
  <c r="AD457"/>
  <c r="AE457"/>
  <c r="AF457"/>
  <c r="AG457"/>
  <c r="AH457"/>
  <c r="AI457"/>
  <c r="AJ457"/>
  <c r="AK457"/>
  <c r="AL457"/>
  <c r="AM457"/>
  <c r="AN457"/>
  <c r="AP457"/>
  <c r="AQ457"/>
  <c r="AR457"/>
  <c r="AS457"/>
  <c r="AU457"/>
  <c r="AV457"/>
  <c r="AW457"/>
  <c r="AD458"/>
  <c r="AE458"/>
  <c r="AF458"/>
  <c r="AG458"/>
  <c r="AH458"/>
  <c r="AI458"/>
  <c r="AJ458"/>
  <c r="AK458"/>
  <c r="AL458"/>
  <c r="AM458"/>
  <c r="AN458"/>
  <c r="AP458"/>
  <c r="AQ458"/>
  <c r="AR458"/>
  <c r="AS458"/>
  <c r="AU458"/>
  <c r="AV458"/>
  <c r="AW458"/>
  <c r="AD459"/>
  <c r="AE459"/>
  <c r="AF459"/>
  <c r="AG459"/>
  <c r="AH459"/>
  <c r="AI459"/>
  <c r="AJ459"/>
  <c r="AK459"/>
  <c r="AL459"/>
  <c r="AM459"/>
  <c r="AN459"/>
  <c r="AP459"/>
  <c r="AQ459"/>
  <c r="AR459"/>
  <c r="AS459"/>
  <c r="AU459"/>
  <c r="AV459"/>
  <c r="AW459"/>
  <c r="AD460"/>
  <c r="AE460"/>
  <c r="AF460"/>
  <c r="AG460"/>
  <c r="AH460"/>
  <c r="AI460"/>
  <c r="AJ460"/>
  <c r="AK460"/>
  <c r="AL460"/>
  <c r="AM460"/>
  <c r="AN460"/>
  <c r="AP460"/>
  <c r="AQ460"/>
  <c r="AR460"/>
  <c r="AS460"/>
  <c r="AU460"/>
  <c r="AV460"/>
  <c r="AW460"/>
  <c r="AD461"/>
  <c r="AE461"/>
  <c r="AF461"/>
  <c r="AG461"/>
  <c r="AH461"/>
  <c r="AI461"/>
  <c r="AJ461"/>
  <c r="AK461"/>
  <c r="AL461"/>
  <c r="AM461"/>
  <c r="AN461"/>
  <c r="AP461"/>
  <c r="AQ461"/>
  <c r="AR461"/>
  <c r="AS461"/>
  <c r="AU461"/>
  <c r="AV461"/>
  <c r="AW461"/>
  <c r="AD462"/>
  <c r="AE462"/>
  <c r="AF462"/>
  <c r="AG462"/>
  <c r="AH462"/>
  <c r="AI462"/>
  <c r="AJ462"/>
  <c r="AK462"/>
  <c r="AL462"/>
  <c r="AM462"/>
  <c r="AN462"/>
  <c r="AP462"/>
  <c r="AQ462"/>
  <c r="AR462"/>
  <c r="AS462"/>
  <c r="AU462"/>
  <c r="AV462"/>
  <c r="AW462"/>
  <c r="AD463"/>
  <c r="AE463"/>
  <c r="AF463"/>
  <c r="AG463"/>
  <c r="AH463"/>
  <c r="AI463"/>
  <c r="AJ463"/>
  <c r="AK463"/>
  <c r="AL463"/>
  <c r="AM463"/>
  <c r="AN463"/>
  <c r="AP463"/>
  <c r="AQ463"/>
  <c r="AR463"/>
  <c r="AS463"/>
  <c r="AU463"/>
  <c r="AV463"/>
  <c r="AW463"/>
  <c r="AD464"/>
  <c r="AE464"/>
  <c r="AF464"/>
  <c r="AG464"/>
  <c r="AH464"/>
  <c r="AI464"/>
  <c r="AJ464"/>
  <c r="AK464"/>
  <c r="AL464"/>
  <c r="AM464"/>
  <c r="AN464"/>
  <c r="AP464"/>
  <c r="AQ464"/>
  <c r="AR464"/>
  <c r="AS464"/>
  <c r="AU464"/>
  <c r="AV464"/>
  <c r="AW464"/>
  <c r="AD465"/>
  <c r="AE465"/>
  <c r="AF465"/>
  <c r="AG465"/>
  <c r="AH465"/>
  <c r="AI465"/>
  <c r="AJ465"/>
  <c r="AK465"/>
  <c r="AL465"/>
  <c r="AM465"/>
  <c r="AN465"/>
  <c r="AP465"/>
  <c r="AQ465"/>
  <c r="AR465"/>
  <c r="AS465"/>
  <c r="AU465"/>
  <c r="AV465"/>
  <c r="AW465"/>
  <c r="AD466"/>
  <c r="AE466"/>
  <c r="AF466"/>
  <c r="AG466"/>
  <c r="AH466"/>
  <c r="AI466"/>
  <c r="AJ466"/>
  <c r="AK466"/>
  <c r="AL466"/>
  <c r="AM466"/>
  <c r="AN466"/>
  <c r="AP466"/>
  <c r="AQ466"/>
  <c r="AR466"/>
  <c r="AS466"/>
  <c r="AU466"/>
  <c r="AV466"/>
  <c r="AW466"/>
  <c r="AD467"/>
  <c r="AE467"/>
  <c r="AF467"/>
  <c r="AG467"/>
  <c r="AH467"/>
  <c r="AI467"/>
  <c r="AJ467"/>
  <c r="AK467"/>
  <c r="AL467"/>
  <c r="AM467"/>
  <c r="AN467"/>
  <c r="AP467"/>
  <c r="AQ467"/>
  <c r="AR467"/>
  <c r="AS467"/>
  <c r="AU467"/>
  <c r="AV467"/>
  <c r="AW467"/>
  <c r="AD468"/>
  <c r="AE468"/>
  <c r="AF468"/>
  <c r="AG468"/>
  <c r="AH468"/>
  <c r="AI468"/>
  <c r="AJ468"/>
  <c r="AK468"/>
  <c r="AL468"/>
  <c r="AM468"/>
  <c r="AN468"/>
  <c r="AP468"/>
  <c r="AQ468"/>
  <c r="AR468"/>
  <c r="AS468"/>
  <c r="AU468"/>
  <c r="AV468"/>
  <c r="AW468"/>
  <c r="AD469"/>
  <c r="AE469"/>
  <c r="AF469"/>
  <c r="AG469"/>
  <c r="AH469"/>
  <c r="AI469"/>
  <c r="AJ469"/>
  <c r="AK469"/>
  <c r="AL469"/>
  <c r="AM469"/>
  <c r="AN469"/>
  <c r="AP469"/>
  <c r="AQ469"/>
  <c r="AR469"/>
  <c r="AS469"/>
  <c r="AU469"/>
  <c r="AV469"/>
  <c r="AW469"/>
  <c r="AD470"/>
  <c r="AE470"/>
  <c r="AF470"/>
  <c r="AG470"/>
  <c r="AH470"/>
  <c r="AI470"/>
  <c r="AJ470"/>
  <c r="AK470"/>
  <c r="AL470"/>
  <c r="AM470"/>
  <c r="AN470"/>
  <c r="AP470"/>
  <c r="AQ470"/>
  <c r="AR470"/>
  <c r="AS470"/>
  <c r="AU470"/>
  <c r="AV470"/>
  <c r="AW470"/>
  <c r="AD471"/>
  <c r="AE471"/>
  <c r="AF471"/>
  <c r="AG471"/>
  <c r="AH471"/>
  <c r="AI471"/>
  <c r="AJ471"/>
  <c r="AK471"/>
  <c r="AL471"/>
  <c r="AM471"/>
  <c r="AN471"/>
  <c r="AP471"/>
  <c r="AQ471"/>
  <c r="AR471"/>
  <c r="AS471"/>
  <c r="AU471"/>
  <c r="AV471"/>
  <c r="AW471"/>
  <c r="AD472"/>
  <c r="AE472"/>
  <c r="AF472"/>
  <c r="AG472"/>
  <c r="AH472"/>
  <c r="AI472"/>
  <c r="AJ472"/>
  <c r="AK472"/>
  <c r="AL472"/>
  <c r="AM472"/>
  <c r="AN472"/>
  <c r="AP472"/>
  <c r="AQ472"/>
  <c r="AR472"/>
  <c r="AS472"/>
  <c r="AU472"/>
  <c r="AV472"/>
  <c r="AW472"/>
  <c r="AD473"/>
  <c r="AE473"/>
  <c r="AF473"/>
  <c r="AG473"/>
  <c r="AH473"/>
  <c r="AI473"/>
  <c r="AJ473"/>
  <c r="AK473"/>
  <c r="AL473"/>
  <c r="AM473"/>
  <c r="AN473"/>
  <c r="AP473"/>
  <c r="AQ473"/>
  <c r="AR473"/>
  <c r="AS473"/>
  <c r="AU473"/>
  <c r="AV473"/>
  <c r="AW473"/>
  <c r="AD474"/>
  <c r="AE474"/>
  <c r="AF474"/>
  <c r="AG474"/>
  <c r="AH474"/>
  <c r="AI474"/>
  <c r="AJ474"/>
  <c r="AK474"/>
  <c r="AL474"/>
  <c r="AM474"/>
  <c r="AN474"/>
  <c r="AP474"/>
  <c r="AQ474"/>
  <c r="AR474"/>
  <c r="AS474"/>
  <c r="AU474"/>
  <c r="AV474"/>
  <c r="AW474"/>
  <c r="AD475"/>
  <c r="AE475"/>
  <c r="AF475"/>
  <c r="AG475"/>
  <c r="AH475"/>
  <c r="AI475"/>
  <c r="AJ475"/>
  <c r="AK475"/>
  <c r="AL475"/>
  <c r="AM475"/>
  <c r="AN475"/>
  <c r="AP475"/>
  <c r="AQ475"/>
  <c r="AR475"/>
  <c r="AS475"/>
  <c r="AU475"/>
  <c r="AV475"/>
  <c r="AW475"/>
  <c r="AD476"/>
  <c r="AE476"/>
  <c r="AF476"/>
  <c r="AG476"/>
  <c r="AH476"/>
  <c r="AI476"/>
  <c r="AJ476"/>
  <c r="AK476"/>
  <c r="AL476"/>
  <c r="AM476"/>
  <c r="AN476"/>
  <c r="AP476"/>
  <c r="AQ476"/>
  <c r="AR476"/>
  <c r="AS476"/>
  <c r="AU476"/>
  <c r="AV476"/>
  <c r="AW476"/>
  <c r="AD477"/>
  <c r="AE477"/>
  <c r="AF477"/>
  <c r="AG477"/>
  <c r="AH477"/>
  <c r="AI477"/>
  <c r="AJ477"/>
  <c r="AK477"/>
  <c r="AL477"/>
  <c r="AM477"/>
  <c r="AN477"/>
  <c r="AP477"/>
  <c r="AQ477"/>
  <c r="AR477"/>
  <c r="AS477"/>
  <c r="AU477"/>
  <c r="AV477"/>
  <c r="AW477"/>
  <c r="AD478"/>
  <c r="AE478"/>
  <c r="AF478"/>
  <c r="AG478"/>
  <c r="AH478"/>
  <c r="AI478"/>
  <c r="AJ478"/>
  <c r="AK478"/>
  <c r="AL478"/>
  <c r="AM478"/>
  <c r="AN478"/>
  <c r="AP478"/>
  <c r="AQ478"/>
  <c r="AR478"/>
  <c r="AS478"/>
  <c r="AU478"/>
  <c r="AV478"/>
  <c r="AW478"/>
  <c r="AD479"/>
  <c r="AE479"/>
  <c r="AF479"/>
  <c r="AG479"/>
  <c r="AH479"/>
  <c r="AI479"/>
  <c r="AJ479"/>
  <c r="AK479"/>
  <c r="AL479"/>
  <c r="AM479"/>
  <c r="AN479"/>
  <c r="AP479"/>
  <c r="AQ479"/>
  <c r="AR479"/>
  <c r="AS479"/>
  <c r="AU479"/>
  <c r="AV479"/>
  <c r="AW479"/>
  <c r="AD480"/>
  <c r="AE480"/>
  <c r="AF480"/>
  <c r="AG480"/>
  <c r="AH480"/>
  <c r="AI480"/>
  <c r="AJ480"/>
  <c r="AK480"/>
  <c r="AL480"/>
  <c r="AM480"/>
  <c r="AN480"/>
  <c r="AP480"/>
  <c r="AQ480"/>
  <c r="AR480"/>
  <c r="AS480"/>
  <c r="AU480"/>
  <c r="AV480"/>
  <c r="AW480"/>
  <c r="AD481"/>
  <c r="AE481"/>
  <c r="AF481"/>
  <c r="AG481"/>
  <c r="AH481"/>
  <c r="AI481"/>
  <c r="AJ481"/>
  <c r="AK481"/>
  <c r="AL481"/>
  <c r="AM481"/>
  <c r="AN481"/>
  <c r="AP481"/>
  <c r="AQ481"/>
  <c r="AR481"/>
  <c r="AS481"/>
  <c r="AU481"/>
  <c r="AV481"/>
  <c r="AW481"/>
  <c r="AD482"/>
  <c r="AE482"/>
  <c r="AF482"/>
  <c r="AG482"/>
  <c r="AH482"/>
  <c r="AI482"/>
  <c r="AJ482"/>
  <c r="AK482"/>
  <c r="AL482"/>
  <c r="AM482"/>
  <c r="AN482"/>
  <c r="AP482"/>
  <c r="AQ482"/>
  <c r="AR482"/>
  <c r="AS482"/>
  <c r="AU482"/>
  <c r="AV482"/>
  <c r="AW482"/>
  <c r="AD483"/>
  <c r="AE483"/>
  <c r="AF483"/>
  <c r="AG483"/>
  <c r="AH483"/>
  <c r="AI483"/>
  <c r="AJ483"/>
  <c r="AK483"/>
  <c r="AL483"/>
  <c r="AM483"/>
  <c r="AN483"/>
  <c r="AP483"/>
  <c r="AQ483"/>
  <c r="AR483"/>
  <c r="AS483"/>
  <c r="AU483"/>
  <c r="AV483"/>
  <c r="AW483"/>
  <c r="AD484"/>
  <c r="AE484"/>
  <c r="AF484"/>
  <c r="AG484"/>
  <c r="AH484"/>
  <c r="AI484"/>
  <c r="AJ484"/>
  <c r="AK484"/>
  <c r="AL484"/>
  <c r="AM484"/>
  <c r="AN484"/>
  <c r="AP484"/>
  <c r="AQ484"/>
  <c r="AR484"/>
  <c r="AS484"/>
  <c r="AU484"/>
  <c r="AV484"/>
  <c r="AW484"/>
  <c r="AD485"/>
  <c r="AE485"/>
  <c r="AF485"/>
  <c r="AG485"/>
  <c r="AH485"/>
  <c r="AI485"/>
  <c r="AJ485"/>
  <c r="AK485"/>
  <c r="AL485"/>
  <c r="AM485"/>
  <c r="AN485"/>
  <c r="AP485"/>
  <c r="AQ485"/>
  <c r="AR485"/>
  <c r="AS485"/>
  <c r="AU485"/>
  <c r="AV485"/>
  <c r="AW485"/>
  <c r="AD486"/>
  <c r="AE486"/>
  <c r="AF486"/>
  <c r="AG486"/>
  <c r="AH486"/>
  <c r="AI486"/>
  <c r="AJ486"/>
  <c r="AK486"/>
  <c r="AL486"/>
  <c r="AM486"/>
  <c r="AN486"/>
  <c r="AP486"/>
  <c r="AQ486"/>
  <c r="AR486"/>
  <c r="AS486"/>
  <c r="AU486"/>
  <c r="AV486"/>
  <c r="AW486"/>
  <c r="AD487"/>
  <c r="AE487"/>
  <c r="AF487"/>
  <c r="AG487"/>
  <c r="AH487"/>
  <c r="AI487"/>
  <c r="AJ487"/>
  <c r="AK487"/>
  <c r="AL487"/>
  <c r="AM487"/>
  <c r="AN487"/>
  <c r="AP487"/>
  <c r="AQ487"/>
  <c r="AR487"/>
  <c r="AS487"/>
  <c r="AU487"/>
  <c r="AV487"/>
  <c r="AW487"/>
  <c r="AD488"/>
  <c r="AE488"/>
  <c r="AF488"/>
  <c r="AG488"/>
  <c r="AH488"/>
  <c r="AI488"/>
  <c r="AJ488"/>
  <c r="AK488"/>
  <c r="AL488"/>
  <c r="AM488"/>
  <c r="AN488"/>
  <c r="AP488"/>
  <c r="AQ488"/>
  <c r="AR488"/>
  <c r="AS488"/>
  <c r="AU488"/>
  <c r="AV488"/>
  <c r="AW488"/>
  <c r="AD489"/>
  <c r="AE489"/>
  <c r="AF489"/>
  <c r="AG489"/>
  <c r="AH489"/>
  <c r="AI489"/>
  <c r="AJ489"/>
  <c r="AK489"/>
  <c r="AL489"/>
  <c r="AM489"/>
  <c r="AN489"/>
  <c r="AP489"/>
  <c r="AQ489"/>
  <c r="AR489"/>
  <c r="AS489"/>
  <c r="AU489"/>
  <c r="AV489"/>
  <c r="AW489"/>
  <c r="AD490"/>
  <c r="AE490"/>
  <c r="AF490"/>
  <c r="AG490"/>
  <c r="AH490"/>
  <c r="AI490"/>
  <c r="AJ490"/>
  <c r="AK490"/>
  <c r="AL490"/>
  <c r="AM490"/>
  <c r="AN490"/>
  <c r="AP490"/>
  <c r="AQ490"/>
  <c r="AR490"/>
  <c r="AS490"/>
  <c r="AU490"/>
  <c r="AV490"/>
  <c r="AW490"/>
  <c r="AD491"/>
  <c r="AE491"/>
  <c r="AF491"/>
  <c r="AG491"/>
  <c r="AH491"/>
  <c r="AI491"/>
  <c r="AJ491"/>
  <c r="AK491"/>
  <c r="AL491"/>
  <c r="AM491"/>
  <c r="AN491"/>
  <c r="AP491"/>
  <c r="AQ491"/>
  <c r="AR491"/>
  <c r="AS491"/>
  <c r="AU491"/>
  <c r="AV491"/>
  <c r="AW491"/>
  <c r="AD492"/>
  <c r="AE492"/>
  <c r="AF492"/>
  <c r="AG492"/>
  <c r="AH492"/>
  <c r="AI492"/>
  <c r="AJ492"/>
  <c r="AK492"/>
  <c r="AL492"/>
  <c r="AM492"/>
  <c r="AN492"/>
  <c r="AP492"/>
  <c r="AQ492"/>
  <c r="AR492"/>
  <c r="AS492"/>
  <c r="AU492"/>
  <c r="AV492"/>
  <c r="AW492"/>
  <c r="AD493"/>
  <c r="AE493"/>
  <c r="AF493"/>
  <c r="AG493"/>
  <c r="AH493"/>
  <c r="AI493"/>
  <c r="AJ493"/>
  <c r="AK493"/>
  <c r="AL493"/>
  <c r="AM493"/>
  <c r="AN493"/>
  <c r="AP493"/>
  <c r="AQ493"/>
  <c r="AR493"/>
  <c r="AS493"/>
  <c r="AU493"/>
  <c r="AV493"/>
  <c r="AW493"/>
  <c r="AD494"/>
  <c r="AE494"/>
  <c r="AF494"/>
  <c r="AG494"/>
  <c r="AH494"/>
  <c r="AI494"/>
  <c r="AJ494"/>
  <c r="AK494"/>
  <c r="AL494"/>
  <c r="AM494"/>
  <c r="AN494"/>
  <c r="AP494"/>
  <c r="AQ494"/>
  <c r="AR494"/>
  <c r="AS494"/>
  <c r="AU494"/>
  <c r="AV494"/>
  <c r="AW494"/>
  <c r="AD495"/>
  <c r="AE495"/>
  <c r="AF495"/>
  <c r="AG495"/>
  <c r="AH495"/>
  <c r="AI495"/>
  <c r="AJ495"/>
  <c r="AK495"/>
  <c r="AL495"/>
  <c r="AM495"/>
  <c r="AN495"/>
  <c r="AP495"/>
  <c r="AQ495"/>
  <c r="AR495"/>
  <c r="AS495"/>
  <c r="AU495"/>
  <c r="AV495"/>
  <c r="AW495"/>
  <c r="AD496"/>
  <c r="AE496"/>
  <c r="AF496"/>
  <c r="AG496"/>
  <c r="AH496"/>
  <c r="AI496"/>
  <c r="AJ496"/>
  <c r="AK496"/>
  <c r="AL496"/>
  <c r="AM496"/>
  <c r="AN496"/>
  <c r="AP496"/>
  <c r="AQ496"/>
  <c r="AR496"/>
  <c r="AS496"/>
  <c r="AU496"/>
  <c r="AV496"/>
  <c r="AW496"/>
  <c r="AD497"/>
  <c r="AE497"/>
  <c r="AF497"/>
  <c r="AG497"/>
  <c r="AH497"/>
  <c r="AI497"/>
  <c r="AJ497"/>
  <c r="AK497"/>
  <c r="AL497"/>
  <c r="AM497"/>
  <c r="AN497"/>
  <c r="AP497"/>
  <c r="AQ497"/>
  <c r="AR497"/>
  <c r="AS497"/>
  <c r="AU497"/>
  <c r="AV497"/>
  <c r="AW497"/>
  <c r="AD498"/>
  <c r="AE498"/>
  <c r="AF498"/>
  <c r="AG498"/>
  <c r="AH498"/>
  <c r="AI498"/>
  <c r="AJ498"/>
  <c r="AK498"/>
  <c r="AL498"/>
  <c r="AM498"/>
  <c r="AN498"/>
  <c r="AP498"/>
  <c r="AQ498"/>
  <c r="AR498"/>
  <c r="AS498"/>
  <c r="AU498"/>
  <c r="AV498"/>
  <c r="AW498"/>
  <c r="AD499"/>
  <c r="AE499"/>
  <c r="AF499"/>
  <c r="AG499"/>
  <c r="AH499"/>
  <c r="AI499"/>
  <c r="AJ499"/>
  <c r="AK499"/>
  <c r="AL499"/>
  <c r="AM499"/>
  <c r="AN499"/>
  <c r="AP499"/>
  <c r="AQ499"/>
  <c r="AR499"/>
  <c r="AS499"/>
  <c r="AU499"/>
  <c r="AV499"/>
  <c r="AW499"/>
  <c r="AD500"/>
  <c r="AE500"/>
  <c r="AF500"/>
  <c r="AG500"/>
  <c r="AH500"/>
  <c r="AI500"/>
  <c r="AJ500"/>
  <c r="AK500"/>
  <c r="AL500"/>
  <c r="AM500"/>
  <c r="AN500"/>
  <c r="AP500"/>
  <c r="AQ500"/>
  <c r="AR500"/>
  <c r="AS500"/>
  <c r="AU500"/>
  <c r="AV500"/>
  <c r="AW500"/>
  <c r="AD501"/>
  <c r="AE501"/>
  <c r="AF501"/>
  <c r="AG501"/>
  <c r="AH501"/>
  <c r="AI501"/>
  <c r="AJ501"/>
  <c r="AK501"/>
  <c r="AL501"/>
  <c r="AM501"/>
  <c r="AN501"/>
  <c r="AP501"/>
  <c r="AQ501"/>
  <c r="AR501"/>
  <c r="AS501"/>
  <c r="AU501"/>
  <c r="AV501"/>
  <c r="AW501"/>
  <c r="AD502"/>
  <c r="AE502"/>
  <c r="AF502"/>
  <c r="AG502"/>
  <c r="AH502"/>
  <c r="AI502"/>
  <c r="AJ502"/>
  <c r="AK502"/>
  <c r="AL502"/>
  <c r="AM502"/>
  <c r="AN502"/>
  <c r="AP502"/>
  <c r="AQ502"/>
  <c r="AR502"/>
  <c r="AS502"/>
  <c r="AU502"/>
  <c r="AV502"/>
  <c r="AW502"/>
  <c r="AD503"/>
  <c r="AE503"/>
  <c r="AF503"/>
  <c r="AG503"/>
  <c r="AH503"/>
  <c r="AI503"/>
  <c r="AJ503"/>
  <c r="AK503"/>
  <c r="AL503"/>
  <c r="AM503"/>
  <c r="AN503"/>
  <c r="AP503"/>
  <c r="AQ503"/>
  <c r="AR503"/>
  <c r="AS503"/>
  <c r="AU503"/>
  <c r="AV503"/>
  <c r="AW503"/>
  <c r="AD504"/>
  <c r="AE504"/>
  <c r="AF504"/>
  <c r="AG504"/>
  <c r="AH504"/>
  <c r="AI504"/>
  <c r="AJ504"/>
  <c r="AK504"/>
  <c r="AL504"/>
  <c r="AM504"/>
  <c r="AN504"/>
  <c r="AP504"/>
  <c r="AQ504"/>
  <c r="AR504"/>
  <c r="AS504"/>
  <c r="AU504"/>
  <c r="AV504"/>
  <c r="AW504"/>
  <c r="AD505"/>
  <c r="AE505"/>
  <c r="AF505"/>
  <c r="AG505"/>
  <c r="AH505"/>
  <c r="AI505"/>
  <c r="AJ505"/>
  <c r="AK505"/>
  <c r="AL505"/>
  <c r="AM505"/>
  <c r="AN505"/>
  <c r="AP505"/>
  <c r="AQ505"/>
  <c r="AR505"/>
  <c r="AS505"/>
  <c r="AU505"/>
  <c r="AV505"/>
  <c r="AW505"/>
  <c r="AD506"/>
  <c r="AE506"/>
  <c r="AF506"/>
  <c r="AG506"/>
  <c r="AH506"/>
  <c r="AI506"/>
  <c r="AJ506"/>
  <c r="AK506"/>
  <c r="AL506"/>
  <c r="AM506"/>
  <c r="AN506"/>
  <c r="AP506"/>
  <c r="AQ506"/>
  <c r="AR506"/>
  <c r="AS506"/>
  <c r="AU506"/>
  <c r="AV506"/>
  <c r="AW506"/>
  <c r="AD507"/>
  <c r="AE507"/>
  <c r="AF507"/>
  <c r="AG507"/>
  <c r="AH507"/>
  <c r="AI507"/>
  <c r="AJ507"/>
  <c r="AK507"/>
  <c r="AL507"/>
  <c r="AM507"/>
  <c r="AN507"/>
  <c r="AP507"/>
  <c r="AQ507"/>
  <c r="AR507"/>
  <c r="AS507"/>
  <c r="AU507"/>
  <c r="AV507"/>
  <c r="AW507"/>
  <c r="AD508"/>
  <c r="AE508"/>
  <c r="AF508"/>
  <c r="AG508"/>
  <c r="AH508"/>
  <c r="AI508"/>
  <c r="AJ508"/>
  <c r="AK508"/>
  <c r="AL508"/>
  <c r="AM508"/>
  <c r="AN508"/>
  <c r="AP508"/>
  <c r="AQ508"/>
  <c r="AR508"/>
  <c r="AS508"/>
  <c r="AU508"/>
  <c r="AV508"/>
  <c r="AW508"/>
  <c r="AD509"/>
  <c r="AE509"/>
  <c r="AF509"/>
  <c r="AG509"/>
  <c r="AH509"/>
  <c r="AI509"/>
  <c r="AJ509"/>
  <c r="AK509"/>
  <c r="AL509"/>
  <c r="AM509"/>
  <c r="AN509"/>
  <c r="AP509"/>
  <c r="AQ509"/>
  <c r="AR509"/>
  <c r="AS509"/>
  <c r="AU509"/>
  <c r="AV509"/>
  <c r="AW509"/>
  <c r="AD510"/>
  <c r="AE510"/>
  <c r="AF510"/>
  <c r="AG510"/>
  <c r="AH510"/>
  <c r="AI510"/>
  <c r="AJ510"/>
  <c r="AK510"/>
  <c r="AL510"/>
  <c r="AM510"/>
  <c r="AN510"/>
  <c r="AP510"/>
  <c r="AQ510"/>
  <c r="AR510"/>
  <c r="AS510"/>
  <c r="AU510"/>
  <c r="AV510"/>
  <c r="AW510"/>
  <c r="AD511"/>
  <c r="AE511"/>
  <c r="AF511"/>
  <c r="AG511"/>
  <c r="AH511"/>
  <c r="AI511"/>
  <c r="AJ511"/>
  <c r="AK511"/>
  <c r="AL511"/>
  <c r="AM511"/>
  <c r="AN511"/>
  <c r="AP511"/>
  <c r="AQ511"/>
  <c r="AR511"/>
  <c r="AS511"/>
  <c r="AU511"/>
  <c r="AV511"/>
  <c r="AW511"/>
  <c r="AD512"/>
  <c r="AE512"/>
  <c r="AF512"/>
  <c r="AG512"/>
  <c r="AH512"/>
  <c r="AI512"/>
  <c r="AJ512"/>
  <c r="AK512"/>
  <c r="AL512"/>
  <c r="AM512"/>
  <c r="AN512"/>
  <c r="AP512"/>
  <c r="AQ512"/>
  <c r="AR512"/>
  <c r="AS512"/>
  <c r="AU512"/>
  <c r="AV512"/>
  <c r="AW512"/>
  <c r="AD513"/>
  <c r="AE513"/>
  <c r="AF513"/>
  <c r="AG513"/>
  <c r="AH513"/>
  <c r="AI513"/>
  <c r="AJ513"/>
  <c r="AK513"/>
  <c r="AL513"/>
  <c r="AM513"/>
  <c r="AN513"/>
  <c r="AP513"/>
  <c r="AQ513"/>
  <c r="AR513"/>
  <c r="AS513"/>
  <c r="AU513"/>
  <c r="AV513"/>
  <c r="AW513"/>
  <c r="AD514"/>
  <c r="AE514"/>
  <c r="AF514"/>
  <c r="AG514"/>
  <c r="AH514"/>
  <c r="AI514"/>
  <c r="AJ514"/>
  <c r="AK514"/>
  <c r="AL514"/>
  <c r="AM514"/>
  <c r="AN514"/>
  <c r="AP514"/>
  <c r="AQ514"/>
  <c r="AR514"/>
  <c r="AS514"/>
  <c r="AU514"/>
  <c r="AV514"/>
  <c r="AW514"/>
  <c r="AD515"/>
  <c r="AE515"/>
  <c r="AF515"/>
  <c r="AG515"/>
  <c r="AH515"/>
  <c r="AI515"/>
  <c r="AJ515"/>
  <c r="AK515"/>
  <c r="AL515"/>
  <c r="AM515"/>
  <c r="AN515"/>
  <c r="AP515"/>
  <c r="AQ515"/>
  <c r="AR515"/>
  <c r="AS515"/>
  <c r="AU515"/>
  <c r="AV515"/>
  <c r="AW515"/>
  <c r="AD516"/>
  <c r="AE516"/>
  <c r="AF516"/>
  <c r="AG516"/>
  <c r="AH516"/>
  <c r="AI516"/>
  <c r="AJ516"/>
  <c r="AK516"/>
  <c r="AL516"/>
  <c r="AM516"/>
  <c r="AN516"/>
  <c r="AP516"/>
  <c r="AQ516"/>
  <c r="AR516"/>
  <c r="AS516"/>
  <c r="AU516"/>
  <c r="AV516"/>
  <c r="AW516"/>
  <c r="AD517"/>
  <c r="AE517"/>
  <c r="AF517"/>
  <c r="AG517"/>
  <c r="AH517"/>
  <c r="AI517"/>
  <c r="AJ517"/>
  <c r="AK517"/>
  <c r="AL517"/>
  <c r="AM517"/>
  <c r="AN517"/>
  <c r="AP517"/>
  <c r="AQ517"/>
  <c r="AR517"/>
  <c r="AS517"/>
  <c r="AU517"/>
  <c r="AV517"/>
  <c r="AW517"/>
  <c r="AD518"/>
  <c r="AE518"/>
  <c r="AF518"/>
  <c r="AG518"/>
  <c r="AH518"/>
  <c r="AI518"/>
  <c r="AJ518"/>
  <c r="AK518"/>
  <c r="AL518"/>
  <c r="AM518"/>
  <c r="AN518"/>
  <c r="AP518"/>
  <c r="AQ518"/>
  <c r="AR518"/>
  <c r="AS518"/>
  <c r="AU518"/>
  <c r="AV518"/>
  <c r="AW518"/>
  <c r="AD519"/>
  <c r="AE519"/>
  <c r="AF519"/>
  <c r="AG519"/>
  <c r="AH519"/>
  <c r="AI519"/>
  <c r="AJ519"/>
  <c r="AK519"/>
  <c r="AL519"/>
  <c r="AM519"/>
  <c r="AN519"/>
  <c r="AP519"/>
  <c r="AQ519"/>
  <c r="AR519"/>
  <c r="AS519"/>
  <c r="AU519"/>
  <c r="AV519"/>
  <c r="AW519"/>
  <c r="AD520"/>
  <c r="AE520"/>
  <c r="AF520"/>
  <c r="AG520"/>
  <c r="AH520"/>
  <c r="AI520"/>
  <c r="AJ520"/>
  <c r="AK520"/>
  <c r="AL520"/>
  <c r="AM520"/>
  <c r="AN520"/>
  <c r="AP520"/>
  <c r="AQ520"/>
  <c r="AR520"/>
  <c r="AS520"/>
  <c r="AU520"/>
  <c r="AV520"/>
  <c r="AW520"/>
  <c r="AD521"/>
  <c r="AE521"/>
  <c r="AF521"/>
  <c r="AG521"/>
  <c r="AH521"/>
  <c r="AI521"/>
  <c r="AJ521"/>
  <c r="AK521"/>
  <c r="AL521"/>
  <c r="AM521"/>
  <c r="AN521"/>
  <c r="AP521"/>
  <c r="AQ521"/>
  <c r="AR521"/>
  <c r="AS521"/>
  <c r="AU521"/>
  <c r="AV521"/>
  <c r="AW521"/>
  <c r="AD522"/>
  <c r="AE522"/>
  <c r="AF522"/>
  <c r="AG522"/>
  <c r="AH522"/>
  <c r="AI522"/>
  <c r="AJ522"/>
  <c r="AK522"/>
  <c r="AL522"/>
  <c r="AM522"/>
  <c r="AN522"/>
  <c r="AP522"/>
  <c r="AQ522"/>
  <c r="AR522"/>
  <c r="AS522"/>
  <c r="AU522"/>
  <c r="AV522"/>
  <c r="AW522"/>
  <c r="AD523"/>
  <c r="AE523"/>
  <c r="AF523"/>
  <c r="AG523"/>
  <c r="AH523"/>
  <c r="AI523"/>
  <c r="AJ523"/>
  <c r="AK523"/>
  <c r="AL523"/>
  <c r="AM523"/>
  <c r="AN523"/>
  <c r="AP523"/>
  <c r="AQ523"/>
  <c r="AR523"/>
  <c r="AS523"/>
  <c r="AU523"/>
  <c r="AV523"/>
  <c r="AW523"/>
  <c r="AD524"/>
  <c r="AE524"/>
  <c r="AF524"/>
  <c r="AG524"/>
  <c r="AH524"/>
  <c r="AI524"/>
  <c r="AJ524"/>
  <c r="AK524"/>
  <c r="AL524"/>
  <c r="AM524"/>
  <c r="AN524"/>
  <c r="AP524"/>
  <c r="AQ524"/>
  <c r="AR524"/>
  <c r="AS524"/>
  <c r="AU524"/>
  <c r="AV524"/>
  <c r="AW524"/>
  <c r="AD525"/>
  <c r="AE525"/>
  <c r="AF525"/>
  <c r="AG525"/>
  <c r="AH525"/>
  <c r="AI525"/>
  <c r="AJ525"/>
  <c r="AK525"/>
  <c r="AL525"/>
  <c r="AM525"/>
  <c r="AN525"/>
  <c r="AP525"/>
  <c r="AQ525"/>
  <c r="AR525"/>
  <c r="AS525"/>
  <c r="AU525"/>
  <c r="AV525"/>
  <c r="AW525"/>
  <c r="AD526"/>
  <c r="AE526"/>
  <c r="AF526"/>
  <c r="AG526"/>
  <c r="AH526"/>
  <c r="AI526"/>
  <c r="AJ526"/>
  <c r="AK526"/>
  <c r="AL526"/>
  <c r="AM526"/>
  <c r="AN526"/>
  <c r="AP526"/>
  <c r="AQ526"/>
  <c r="AR526"/>
  <c r="AS526"/>
  <c r="AU526"/>
  <c r="AV526"/>
  <c r="AW526"/>
  <c r="AD527"/>
  <c r="AE527"/>
  <c r="AF527"/>
  <c r="AG527"/>
  <c r="AH527"/>
  <c r="AI527"/>
  <c r="AJ527"/>
  <c r="AK527"/>
  <c r="AL527"/>
  <c r="AM527"/>
  <c r="AN527"/>
  <c r="AP527"/>
  <c r="AQ527"/>
  <c r="AR527"/>
  <c r="AS527"/>
  <c r="AU527"/>
  <c r="AV527"/>
  <c r="AW527"/>
  <c r="AD528"/>
  <c r="AE528"/>
  <c r="AF528"/>
  <c r="AG528"/>
  <c r="AH528"/>
  <c r="AI528"/>
  <c r="AJ528"/>
  <c r="AK528"/>
  <c r="AL528"/>
  <c r="AM528"/>
  <c r="AN528"/>
  <c r="AP528"/>
  <c r="AQ528"/>
  <c r="AR528"/>
  <c r="AS528"/>
  <c r="AU528"/>
  <c r="AV528"/>
  <c r="AW528"/>
  <c r="AD529"/>
  <c r="AE529"/>
  <c r="AF529"/>
  <c r="AG529"/>
  <c r="AH529"/>
  <c r="AI529"/>
  <c r="AJ529"/>
  <c r="AK529"/>
  <c r="AL529"/>
  <c r="AM529"/>
  <c r="AN529"/>
  <c r="AP529"/>
  <c r="AQ529"/>
  <c r="AR529"/>
  <c r="AS529"/>
  <c r="AU529"/>
  <c r="AV529"/>
  <c r="AW529"/>
  <c r="AD530"/>
  <c r="AE530"/>
  <c r="AF530"/>
  <c r="AG530"/>
  <c r="AH530"/>
  <c r="AI530"/>
  <c r="AJ530"/>
  <c r="AK530"/>
  <c r="AL530"/>
  <c r="AM530"/>
  <c r="AN530"/>
  <c r="AP530"/>
  <c r="AQ530"/>
  <c r="AR530"/>
  <c r="AS530"/>
  <c r="AU530"/>
  <c r="AV530"/>
  <c r="AW530"/>
  <c r="AD531"/>
  <c r="AE531"/>
  <c r="AF531"/>
  <c r="AG531"/>
  <c r="AH531"/>
  <c r="AI531"/>
  <c r="AJ531"/>
  <c r="AK531"/>
  <c r="AL531"/>
  <c r="AM531"/>
  <c r="AN531"/>
  <c r="AP531"/>
  <c r="AQ531"/>
  <c r="AR531"/>
  <c r="AS531"/>
  <c r="AU531"/>
  <c r="AV531"/>
  <c r="AW531"/>
  <c r="AD532"/>
  <c r="AE532"/>
  <c r="AF532"/>
  <c r="AG532"/>
  <c r="AH532"/>
  <c r="AI532"/>
  <c r="AJ532"/>
  <c r="AK532"/>
  <c r="AL532"/>
  <c r="AM532"/>
  <c r="AN532"/>
  <c r="AP532"/>
  <c r="AQ532"/>
  <c r="AR532"/>
  <c r="AS532"/>
  <c r="AU532"/>
  <c r="AV532"/>
  <c r="AW532"/>
  <c r="AD533"/>
  <c r="AE533"/>
  <c r="AF533"/>
  <c r="AG533"/>
  <c r="AH533"/>
  <c r="AI533"/>
  <c r="AJ533"/>
  <c r="AK533"/>
  <c r="AL533"/>
  <c r="AM533"/>
  <c r="AN533"/>
  <c r="AP533"/>
  <c r="AQ533"/>
  <c r="AR533"/>
  <c r="AS533"/>
  <c r="AU533"/>
  <c r="AV533"/>
  <c r="AW533"/>
  <c r="AD534"/>
  <c r="AE534"/>
  <c r="AF534"/>
  <c r="AG534"/>
  <c r="AH534"/>
  <c r="AI534"/>
  <c r="AJ534"/>
  <c r="AK534"/>
  <c r="AL534"/>
  <c r="AM534"/>
  <c r="AN534"/>
  <c r="AP534"/>
  <c r="AQ534"/>
  <c r="AR534"/>
  <c r="AS534"/>
  <c r="AU534"/>
  <c r="AV534"/>
  <c r="AW534"/>
  <c r="AD535"/>
  <c r="AE535"/>
  <c r="AF535"/>
  <c r="AG535"/>
  <c r="AH535"/>
  <c r="AI535"/>
  <c r="AJ535"/>
  <c r="AK535"/>
  <c r="AL535"/>
  <c r="AM535"/>
  <c r="AN535"/>
  <c r="AP535"/>
  <c r="AQ535"/>
  <c r="AR535"/>
  <c r="AS535"/>
  <c r="AU535"/>
  <c r="AV535"/>
  <c r="AW535"/>
  <c r="AD536"/>
  <c r="AE536"/>
  <c r="AF536"/>
  <c r="AG536"/>
  <c r="AH536"/>
  <c r="AI536"/>
  <c r="AJ536"/>
  <c r="AK536"/>
  <c r="AL536"/>
  <c r="AM536"/>
  <c r="AN536"/>
  <c r="AP536"/>
  <c r="AQ536"/>
  <c r="AR536"/>
  <c r="AS536"/>
  <c r="AU536"/>
  <c r="AV536"/>
  <c r="AW536"/>
  <c r="AD537"/>
  <c r="AE537"/>
  <c r="AF537"/>
  <c r="AG537"/>
  <c r="AH537"/>
  <c r="AI537"/>
  <c r="AJ537"/>
  <c r="AK537"/>
  <c r="AL537"/>
  <c r="AM537"/>
  <c r="AN537"/>
  <c r="AP537"/>
  <c r="AQ537"/>
  <c r="AR537"/>
  <c r="AS537"/>
  <c r="AU537"/>
  <c r="AV537"/>
  <c r="AW537"/>
  <c r="AD538"/>
  <c r="AE538"/>
  <c r="AF538"/>
  <c r="AG538"/>
  <c r="AH538"/>
  <c r="AI538"/>
  <c r="AJ538"/>
  <c r="AK538"/>
  <c r="AL538"/>
  <c r="AM538"/>
  <c r="AN538"/>
  <c r="AP538"/>
  <c r="AQ538"/>
  <c r="AR538"/>
  <c r="AS538"/>
  <c r="AU538"/>
  <c r="AV538"/>
  <c r="AW538"/>
  <c r="AD539"/>
  <c r="AE539"/>
  <c r="AF539"/>
  <c r="AG539"/>
  <c r="AH539"/>
  <c r="AI539"/>
  <c r="AJ539"/>
  <c r="AK539"/>
  <c r="AL539"/>
  <c r="AM539"/>
  <c r="AN539"/>
  <c r="AP539"/>
  <c r="AQ539"/>
  <c r="AR539"/>
  <c r="AS539"/>
  <c r="AU539"/>
  <c r="AV539"/>
  <c r="AW539"/>
  <c r="AD540"/>
  <c r="AE540"/>
  <c r="AF540"/>
  <c r="AG540"/>
  <c r="AH540"/>
  <c r="AI540"/>
  <c r="AJ540"/>
  <c r="AK540"/>
  <c r="AL540"/>
  <c r="AM540"/>
  <c r="AN540"/>
  <c r="AP540"/>
  <c r="AQ540"/>
  <c r="AR540"/>
  <c r="AS540"/>
  <c r="AU540"/>
  <c r="AV540"/>
  <c r="AW540"/>
  <c r="AD541"/>
  <c r="AE541"/>
  <c r="AF541"/>
  <c r="AG541"/>
  <c r="AH541"/>
  <c r="AI541"/>
  <c r="AJ541"/>
  <c r="AK541"/>
  <c r="AL541"/>
  <c r="AM541"/>
  <c r="AN541"/>
  <c r="AP541"/>
  <c r="AQ541"/>
  <c r="AR541"/>
  <c r="AS541"/>
  <c r="AU541"/>
  <c r="AV541"/>
  <c r="AW541"/>
  <c r="AD542"/>
  <c r="AE542"/>
  <c r="AF542"/>
  <c r="AG542"/>
  <c r="AH542"/>
  <c r="AI542"/>
  <c r="AJ542"/>
  <c r="AK542"/>
  <c r="AL542"/>
  <c r="AM542"/>
  <c r="AN542"/>
  <c r="AP542"/>
  <c r="AQ542"/>
  <c r="AR542"/>
  <c r="AS542"/>
  <c r="AU542"/>
  <c r="AV542"/>
  <c r="AW542"/>
  <c r="AD543"/>
  <c r="AE543"/>
  <c r="AF543"/>
  <c r="AG543"/>
  <c r="AH543"/>
  <c r="AI543"/>
  <c r="AJ543"/>
  <c r="AK543"/>
  <c r="AL543"/>
  <c r="AM543"/>
  <c r="AN543"/>
  <c r="AP543"/>
  <c r="AQ543"/>
  <c r="AR543"/>
  <c r="AS543"/>
  <c r="AU543"/>
  <c r="AV543"/>
  <c r="AW543"/>
  <c r="AD544"/>
  <c r="AE544"/>
  <c r="AF544"/>
  <c r="AG544"/>
  <c r="AH544"/>
  <c r="AI544"/>
  <c r="AJ544"/>
  <c r="AK544"/>
  <c r="AL544"/>
  <c r="AM544"/>
  <c r="AN544"/>
  <c r="AP544"/>
  <c r="AQ544"/>
  <c r="AR544"/>
  <c r="AS544"/>
  <c r="AU544"/>
  <c r="AV544"/>
  <c r="AW544"/>
  <c r="AD545"/>
  <c r="AE545"/>
  <c r="AF545"/>
  <c r="AG545"/>
  <c r="AH545"/>
  <c r="AI545"/>
  <c r="AJ545"/>
  <c r="AK545"/>
  <c r="AL545"/>
  <c r="AM545"/>
  <c r="AN545"/>
  <c r="AP545"/>
  <c r="AQ545"/>
  <c r="AR545"/>
  <c r="AS545"/>
  <c r="AU545"/>
  <c r="AV545"/>
  <c r="AW545"/>
  <c r="AD546"/>
  <c r="AE546"/>
  <c r="AF546"/>
  <c r="AG546"/>
  <c r="AH546"/>
  <c r="AI546"/>
  <c r="AJ546"/>
  <c r="AK546"/>
  <c r="AL546"/>
  <c r="AM546"/>
  <c r="AN546"/>
  <c r="AP546"/>
  <c r="AQ546"/>
  <c r="AR546"/>
  <c r="AS546"/>
  <c r="AU546"/>
  <c r="AV546"/>
  <c r="AW546"/>
  <c r="AD547"/>
  <c r="AE547"/>
  <c r="AF547"/>
  <c r="AG547"/>
  <c r="AH547"/>
  <c r="AI547"/>
  <c r="AJ547"/>
  <c r="AK547"/>
  <c r="AL547"/>
  <c r="AM547"/>
  <c r="AN547"/>
  <c r="AP547"/>
  <c r="AQ547"/>
  <c r="AR547"/>
  <c r="AS547"/>
  <c r="AU547"/>
  <c r="AV547"/>
  <c r="AW547"/>
  <c r="AD548"/>
  <c r="AE548"/>
  <c r="AF548"/>
  <c r="AG548"/>
  <c r="AH548"/>
  <c r="AI548"/>
  <c r="AJ548"/>
  <c r="AK548"/>
  <c r="AL548"/>
  <c r="AM548"/>
  <c r="AN548"/>
  <c r="AP548"/>
  <c r="AQ548"/>
  <c r="AR548"/>
  <c r="AS548"/>
  <c r="AU548"/>
  <c r="AV548"/>
  <c r="AW548"/>
  <c r="AD549"/>
  <c r="AE549"/>
  <c r="AF549"/>
  <c r="AG549"/>
  <c r="AH549"/>
  <c r="AI549"/>
  <c r="AJ549"/>
  <c r="AK549"/>
  <c r="AL549"/>
  <c r="AM549"/>
  <c r="AN549"/>
  <c r="AP549"/>
  <c r="AQ549"/>
  <c r="AR549"/>
  <c r="AS549"/>
  <c r="AU549"/>
  <c r="AV549"/>
  <c r="AW549"/>
  <c r="AD550"/>
  <c r="AE550"/>
  <c r="AF550"/>
  <c r="AG550"/>
  <c r="AH550"/>
  <c r="AI550"/>
  <c r="AJ550"/>
  <c r="AK550"/>
  <c r="AL550"/>
  <c r="AM550"/>
  <c r="AN550"/>
  <c r="AP550"/>
  <c r="AQ550"/>
  <c r="AR550"/>
  <c r="AS550"/>
  <c r="AU550"/>
  <c r="AV550"/>
  <c r="AW550"/>
  <c r="AD551"/>
  <c r="AE551"/>
  <c r="AF551"/>
  <c r="AG551"/>
  <c r="AH551"/>
  <c r="AI551"/>
  <c r="AJ551"/>
  <c r="AK551"/>
  <c r="AL551"/>
  <c r="AM551"/>
  <c r="AN551"/>
  <c r="AP551"/>
  <c r="AQ551"/>
  <c r="AR551"/>
  <c r="AS551"/>
  <c r="AU551"/>
  <c r="AV551"/>
  <c r="AW551"/>
  <c r="AD552"/>
  <c r="AE552"/>
  <c r="AF552"/>
  <c r="AG552"/>
  <c r="AH552"/>
  <c r="AI552"/>
  <c r="AJ552"/>
  <c r="AK552"/>
  <c r="AL552"/>
  <c r="AM552"/>
  <c r="AN552"/>
  <c r="AP552"/>
  <c r="AQ552"/>
  <c r="AR552"/>
  <c r="AS552"/>
  <c r="AU552"/>
  <c r="AV552"/>
  <c r="AW552"/>
  <c r="AD553"/>
  <c r="AE553"/>
  <c r="AF553"/>
  <c r="AG553"/>
  <c r="AH553"/>
  <c r="AI553"/>
  <c r="AJ553"/>
  <c r="AK553"/>
  <c r="AL553"/>
  <c r="AM553"/>
  <c r="AN553"/>
  <c r="AP553"/>
  <c r="AQ553"/>
  <c r="AR553"/>
  <c r="AS553"/>
  <c r="AU553"/>
  <c r="AV553"/>
  <c r="AW553"/>
  <c r="AD554"/>
  <c r="AE554"/>
  <c r="AF554"/>
  <c r="AG554"/>
  <c r="AH554"/>
  <c r="AI554"/>
  <c r="AJ554"/>
  <c r="AK554"/>
  <c r="AL554"/>
  <c r="AM554"/>
  <c r="AN554"/>
  <c r="AP554"/>
  <c r="AQ554"/>
  <c r="AR554"/>
  <c r="AS554"/>
  <c r="AU554"/>
  <c r="AV554"/>
  <c r="AW554"/>
  <c r="AD555"/>
  <c r="AE555"/>
  <c r="AF555"/>
  <c r="AG555"/>
  <c r="AH555"/>
  <c r="AI555"/>
  <c r="AJ555"/>
  <c r="AK555"/>
  <c r="AL555"/>
  <c r="AM555"/>
  <c r="AN555"/>
  <c r="AP555"/>
  <c r="AQ555"/>
  <c r="AR555"/>
  <c r="AS555"/>
  <c r="AU555"/>
  <c r="AV555"/>
  <c r="AW555"/>
  <c r="AD556"/>
  <c r="AE556"/>
  <c r="AF556"/>
  <c r="AG556"/>
  <c r="AH556"/>
  <c r="AI556"/>
  <c r="AJ556"/>
  <c r="AK556"/>
  <c r="AL556"/>
  <c r="AM556"/>
  <c r="AN556"/>
  <c r="AP556"/>
  <c r="AQ556"/>
  <c r="AR556"/>
  <c r="AS556"/>
  <c r="AU556"/>
  <c r="AV556"/>
  <c r="AW556"/>
  <c r="AD557"/>
  <c r="AE557"/>
  <c r="AF557"/>
  <c r="AG557"/>
  <c r="AH557"/>
  <c r="AI557"/>
  <c r="AJ557"/>
  <c r="AK557"/>
  <c r="AL557"/>
  <c r="AM557"/>
  <c r="AN557"/>
  <c r="AP557"/>
  <c r="AQ557"/>
  <c r="AR557"/>
  <c r="AS557"/>
  <c r="AU557"/>
  <c r="AV557"/>
  <c r="AW557"/>
  <c r="AD558"/>
  <c r="AE558"/>
  <c r="AF558"/>
  <c r="AG558"/>
  <c r="AH558"/>
  <c r="AI558"/>
  <c r="AJ558"/>
  <c r="AK558"/>
  <c r="AL558"/>
  <c r="AM558"/>
  <c r="AN558"/>
  <c r="AP558"/>
  <c r="AQ558"/>
  <c r="AR558"/>
  <c r="AS558"/>
  <c r="AU558"/>
  <c r="AV558"/>
  <c r="AW558"/>
  <c r="AD559"/>
  <c r="AE559"/>
  <c r="AF559"/>
  <c r="AG559"/>
  <c r="AH559"/>
  <c r="AI559"/>
  <c r="AJ559"/>
  <c r="AK559"/>
  <c r="AL559"/>
  <c r="AM559"/>
  <c r="AN559"/>
  <c r="AP559"/>
  <c r="AQ559"/>
  <c r="AR559"/>
  <c r="AS559"/>
  <c r="AU559"/>
  <c r="AV559"/>
  <c r="AW559"/>
  <c r="AD560"/>
  <c r="AE560"/>
  <c r="AF560"/>
  <c r="AG560"/>
  <c r="AH560"/>
  <c r="AI560"/>
  <c r="AJ560"/>
  <c r="AK560"/>
  <c r="AL560"/>
  <c r="AM560"/>
  <c r="AN560"/>
  <c r="AP560"/>
  <c r="AQ560"/>
  <c r="AR560"/>
  <c r="AS560"/>
  <c r="AU560"/>
  <c r="AV560"/>
  <c r="AW560"/>
  <c r="AD561"/>
  <c r="AE561"/>
  <c r="AF561"/>
  <c r="AG561"/>
  <c r="AH561"/>
  <c r="AI561"/>
  <c r="AJ561"/>
  <c r="AK561"/>
  <c r="AL561"/>
  <c r="AM561"/>
  <c r="AN561"/>
  <c r="AP561"/>
  <c r="AQ561"/>
  <c r="AR561"/>
  <c r="AS561"/>
  <c r="AU561"/>
  <c r="AV561"/>
  <c r="AW561"/>
  <c r="AD562"/>
  <c r="AE562"/>
  <c r="AF562"/>
  <c r="AG562"/>
  <c r="AH562"/>
  <c r="AI562"/>
  <c r="AJ562"/>
  <c r="AK562"/>
  <c r="AL562"/>
  <c r="AM562"/>
  <c r="AN562"/>
  <c r="AP562"/>
  <c r="AQ562"/>
  <c r="AR562"/>
  <c r="AS562"/>
  <c r="AU562"/>
  <c r="AV562"/>
  <c r="AW562"/>
  <c r="AD563"/>
  <c r="AE563"/>
  <c r="AF563"/>
  <c r="AG563"/>
  <c r="AH563"/>
  <c r="AI563"/>
  <c r="AJ563"/>
  <c r="AK563"/>
  <c r="AL563"/>
  <c r="AM563"/>
  <c r="AN563"/>
  <c r="AP563"/>
  <c r="AQ563"/>
  <c r="AR563"/>
  <c r="AS563"/>
  <c r="AU563"/>
  <c r="AV563"/>
  <c r="AW563"/>
  <c r="AD564"/>
  <c r="AE564"/>
  <c r="AF564"/>
  <c r="AG564"/>
  <c r="AH564"/>
  <c r="AI564"/>
  <c r="AJ564"/>
  <c r="AK564"/>
  <c r="AL564"/>
  <c r="AM564"/>
  <c r="AN564"/>
  <c r="AP564"/>
  <c r="AQ564"/>
  <c r="AR564"/>
  <c r="AS564"/>
  <c r="AU564"/>
  <c r="AV564"/>
  <c r="AW564"/>
  <c r="AD565"/>
  <c r="AE565"/>
  <c r="AF565"/>
  <c r="AG565"/>
  <c r="AH565"/>
  <c r="AI565"/>
  <c r="AJ565"/>
  <c r="AK565"/>
  <c r="AL565"/>
  <c r="AM565"/>
  <c r="AN565"/>
  <c r="AP565"/>
  <c r="AQ565"/>
  <c r="AR565"/>
  <c r="AS565"/>
  <c r="AU565"/>
  <c r="AV565"/>
  <c r="AW565"/>
  <c r="AD566"/>
  <c r="AE566"/>
  <c r="AF566"/>
  <c r="AG566"/>
  <c r="AH566"/>
  <c r="AI566"/>
  <c r="AJ566"/>
  <c r="AK566"/>
  <c r="AL566"/>
  <c r="AM566"/>
  <c r="AN566"/>
  <c r="AP566"/>
  <c r="AQ566"/>
  <c r="AR566"/>
  <c r="AS566"/>
  <c r="AU566"/>
  <c r="AV566"/>
  <c r="AW566"/>
  <c r="AD567"/>
  <c r="AE567"/>
  <c r="AF567"/>
  <c r="AG567"/>
  <c r="AH567"/>
  <c r="AI567"/>
  <c r="AJ567"/>
  <c r="AK567"/>
  <c r="AL567"/>
  <c r="AM567"/>
  <c r="AN567"/>
  <c r="AP567"/>
  <c r="AQ567"/>
  <c r="AR567"/>
  <c r="AS567"/>
  <c r="AU567"/>
  <c r="AV567"/>
  <c r="AW567"/>
  <c r="AD568"/>
  <c r="AE568"/>
  <c r="AF568"/>
  <c r="AG568"/>
  <c r="AH568"/>
  <c r="AI568"/>
  <c r="AJ568"/>
  <c r="AK568"/>
  <c r="AL568"/>
  <c r="AM568"/>
  <c r="AN568"/>
  <c r="AP568"/>
  <c r="AQ568"/>
  <c r="AR568"/>
  <c r="AS568"/>
  <c r="AU568"/>
  <c r="AV568"/>
  <c r="AW568"/>
  <c r="AD569"/>
  <c r="AE569"/>
  <c r="AF569"/>
  <c r="AG569"/>
  <c r="AH569"/>
  <c r="AI569"/>
  <c r="AJ569"/>
  <c r="AK569"/>
  <c r="AL569"/>
  <c r="AM569"/>
  <c r="AN569"/>
  <c r="AP569"/>
  <c r="AQ569"/>
  <c r="AR569"/>
  <c r="AS569"/>
  <c r="AU569"/>
  <c r="AV569"/>
  <c r="AW569"/>
  <c r="AD570"/>
  <c r="AE570"/>
  <c r="AF570"/>
  <c r="AG570"/>
  <c r="AH570"/>
  <c r="AI570"/>
  <c r="AJ570"/>
  <c r="AK570"/>
  <c r="AL570"/>
  <c r="AM570"/>
  <c r="AN570"/>
  <c r="AP570"/>
  <c r="AQ570"/>
  <c r="AR570"/>
  <c r="AS570"/>
  <c r="AU570"/>
  <c r="AV570"/>
  <c r="AW570"/>
  <c r="AD571"/>
  <c r="AE571"/>
  <c r="AF571"/>
  <c r="AG571"/>
  <c r="AH571"/>
  <c r="AI571"/>
  <c r="AJ571"/>
  <c r="AK571"/>
  <c r="AL571"/>
  <c r="AM571"/>
  <c r="AN571"/>
  <c r="AP571"/>
  <c r="AQ571"/>
  <c r="AR571"/>
  <c r="AS571"/>
  <c r="AU571"/>
  <c r="AV571"/>
  <c r="AW571"/>
  <c r="AD572"/>
  <c r="AE572"/>
  <c r="AF572"/>
  <c r="AG572"/>
  <c r="AH572"/>
  <c r="AI572"/>
  <c r="AJ572"/>
  <c r="AK572"/>
  <c r="AL572"/>
  <c r="AM572"/>
  <c r="AN572"/>
  <c r="AP572"/>
  <c r="AQ572"/>
  <c r="AR572"/>
  <c r="AS572"/>
  <c r="AU572"/>
  <c r="AV572"/>
  <c r="AW572"/>
  <c r="AD573"/>
  <c r="AE573"/>
  <c r="AF573"/>
  <c r="AG573"/>
  <c r="AH573"/>
  <c r="AI573"/>
  <c r="AJ573"/>
  <c r="AK573"/>
  <c r="AL573"/>
  <c r="AM573"/>
  <c r="AN573"/>
  <c r="AP573"/>
  <c r="AQ573"/>
  <c r="AR573"/>
  <c r="AS573"/>
  <c r="AU573"/>
  <c r="AV573"/>
  <c r="AW573"/>
  <c r="AD574"/>
  <c r="AE574"/>
  <c r="AF574"/>
  <c r="AG574"/>
  <c r="AH574"/>
  <c r="AI574"/>
  <c r="AJ574"/>
  <c r="AK574"/>
  <c r="AL574"/>
  <c r="AM574"/>
  <c r="AN574"/>
  <c r="AP574"/>
  <c r="AQ574"/>
  <c r="AR574"/>
  <c r="AS574"/>
  <c r="AU574"/>
  <c r="AV574"/>
  <c r="AW574"/>
  <c r="AD575"/>
  <c r="AE575"/>
  <c r="AF575"/>
  <c r="AG575"/>
  <c r="AH575"/>
  <c r="AI575"/>
  <c r="AJ575"/>
  <c r="AK575"/>
  <c r="AL575"/>
  <c r="AM575"/>
  <c r="AN575"/>
  <c r="AP575"/>
  <c r="AQ575"/>
  <c r="AR575"/>
  <c r="AS575"/>
  <c r="AU575"/>
  <c r="AV575"/>
  <c r="AW575"/>
  <c r="AD576"/>
  <c r="AE576"/>
  <c r="AF576"/>
  <c r="AG576"/>
  <c r="AH576"/>
  <c r="AI576"/>
  <c r="AJ576"/>
  <c r="AK576"/>
  <c r="AL576"/>
  <c r="AM576"/>
  <c r="AN576"/>
  <c r="AP576"/>
  <c r="AQ576"/>
  <c r="AR576"/>
  <c r="AS576"/>
  <c r="AU576"/>
  <c r="AV576"/>
  <c r="AW576"/>
  <c r="AD577"/>
  <c r="AE577"/>
  <c r="AF577"/>
  <c r="AG577"/>
  <c r="AH577"/>
  <c r="AI577"/>
  <c r="AJ577"/>
  <c r="AK577"/>
  <c r="AL577"/>
  <c r="AM577"/>
  <c r="AN577"/>
  <c r="AP577"/>
  <c r="AQ577"/>
  <c r="AR577"/>
  <c r="AS577"/>
  <c r="AU577"/>
  <c r="AV577"/>
  <c r="AW577"/>
  <c r="AD578"/>
  <c r="AE578"/>
  <c r="AF578"/>
  <c r="AG578"/>
  <c r="AH578"/>
  <c r="AI578"/>
  <c r="AJ578"/>
  <c r="AK578"/>
  <c r="AL578"/>
  <c r="AM578"/>
  <c r="AN578"/>
  <c r="AP578"/>
  <c r="AQ578"/>
  <c r="AR578"/>
  <c r="AS578"/>
  <c r="AU578"/>
  <c r="AV578"/>
  <c r="AW578"/>
  <c r="AD579"/>
  <c r="AE579"/>
  <c r="AF579"/>
  <c r="AG579"/>
  <c r="AH579"/>
  <c r="AI579"/>
  <c r="AJ579"/>
  <c r="AK579"/>
  <c r="AL579"/>
  <c r="AM579"/>
  <c r="AN579"/>
  <c r="AP579"/>
  <c r="AQ579"/>
  <c r="AR579"/>
  <c r="AS579"/>
  <c r="AU579"/>
  <c r="AV579"/>
  <c r="AW579"/>
  <c r="AD580"/>
  <c r="AE580"/>
  <c r="AF580"/>
  <c r="AG580"/>
  <c r="AH580"/>
  <c r="AI580"/>
  <c r="AJ580"/>
  <c r="AK580"/>
  <c r="AL580"/>
  <c r="AM580"/>
  <c r="AN580"/>
  <c r="AP580"/>
  <c r="AQ580"/>
  <c r="AR580"/>
  <c r="AS580"/>
  <c r="AU580"/>
  <c r="AV580"/>
  <c r="AW580"/>
  <c r="AD581"/>
  <c r="AE581"/>
  <c r="AF581"/>
  <c r="AG581"/>
  <c r="AH581"/>
  <c r="AI581"/>
  <c r="AJ581"/>
  <c r="AK581"/>
  <c r="AL581"/>
  <c r="AM581"/>
  <c r="AN581"/>
  <c r="AP581"/>
  <c r="AQ581"/>
  <c r="AR581"/>
  <c r="AS581"/>
  <c r="AU581"/>
  <c r="AV581"/>
  <c r="AW581"/>
  <c r="AD582"/>
  <c r="AE582"/>
  <c r="AF582"/>
  <c r="AG582"/>
  <c r="AH582"/>
  <c r="AI582"/>
  <c r="AJ582"/>
  <c r="AK582"/>
  <c r="AL582"/>
  <c r="AM582"/>
  <c r="AN582"/>
  <c r="AP582"/>
  <c r="AQ582"/>
  <c r="AR582"/>
  <c r="AS582"/>
  <c r="AU582"/>
  <c r="AV582"/>
  <c r="AW582"/>
  <c r="AD583"/>
  <c r="AE583"/>
  <c r="AF583"/>
  <c r="AG583"/>
  <c r="AH583"/>
  <c r="AI583"/>
  <c r="AJ583"/>
  <c r="AK583"/>
  <c r="AL583"/>
  <c r="AM583"/>
  <c r="AN583"/>
  <c r="AP583"/>
  <c r="AQ583"/>
  <c r="AR583"/>
  <c r="AS583"/>
  <c r="AU583"/>
  <c r="AV583"/>
  <c r="AW583"/>
  <c r="AD584"/>
  <c r="AE584"/>
  <c r="AF584"/>
  <c r="AG584"/>
  <c r="AH584"/>
  <c r="AI584"/>
  <c r="AJ584"/>
  <c r="AK584"/>
  <c r="AL584"/>
  <c r="AM584"/>
  <c r="AN584"/>
  <c r="AP584"/>
  <c r="AQ584"/>
  <c r="AR584"/>
  <c r="AS584"/>
  <c r="AU584"/>
  <c r="AV584"/>
  <c r="AW584"/>
  <c r="AD585"/>
  <c r="AE585"/>
  <c r="AF585"/>
  <c r="AG585"/>
  <c r="AH585"/>
  <c r="AI585"/>
  <c r="AJ585"/>
  <c r="AK585"/>
  <c r="AL585"/>
  <c r="AM585"/>
  <c r="AN585"/>
  <c r="AP585"/>
  <c r="AQ585"/>
  <c r="AR585"/>
  <c r="AS585"/>
  <c r="AU585"/>
  <c r="AV585"/>
  <c r="AW585"/>
  <c r="AD586"/>
  <c r="AE586"/>
  <c r="AF586"/>
  <c r="AG586"/>
  <c r="AH586"/>
  <c r="AI586"/>
  <c r="AJ586"/>
  <c r="AK586"/>
  <c r="AL586"/>
  <c r="AM586"/>
  <c r="AN586"/>
  <c r="AP586"/>
  <c r="AQ586"/>
  <c r="AR586"/>
  <c r="AS586"/>
  <c r="AU586"/>
  <c r="AV586"/>
  <c r="AW586"/>
  <c r="AD587"/>
  <c r="AE587"/>
  <c r="AF587"/>
  <c r="AG587"/>
  <c r="AH587"/>
  <c r="AI587"/>
  <c r="AJ587"/>
  <c r="AK587"/>
  <c r="AL587"/>
  <c r="AM587"/>
  <c r="AN587"/>
  <c r="AP587"/>
  <c r="AQ587"/>
  <c r="AR587"/>
  <c r="AS587"/>
  <c r="AU587"/>
  <c r="AV587"/>
  <c r="AW587"/>
  <c r="AD588"/>
  <c r="AE588"/>
  <c r="AF588"/>
  <c r="AG588"/>
  <c r="AH588"/>
  <c r="AI588"/>
  <c r="AJ588"/>
  <c r="AK588"/>
  <c r="AL588"/>
  <c r="AM588"/>
  <c r="AN588"/>
  <c r="AP588"/>
  <c r="AQ588"/>
  <c r="AR588"/>
  <c r="AS588"/>
  <c r="AU588"/>
  <c r="AV588"/>
  <c r="AW588"/>
  <c r="AD589"/>
  <c r="AE589"/>
  <c r="AF589"/>
  <c r="AG589"/>
  <c r="AH589"/>
  <c r="AI589"/>
  <c r="AJ589"/>
  <c r="AK589"/>
  <c r="AL589"/>
  <c r="AM589"/>
  <c r="AN589"/>
  <c r="AP589"/>
  <c r="AQ589"/>
  <c r="AR589"/>
  <c r="AS589"/>
  <c r="AU589"/>
  <c r="AV589"/>
  <c r="AW589"/>
  <c r="AD590"/>
  <c r="AE590"/>
  <c r="AF590"/>
  <c r="AG590"/>
  <c r="AH590"/>
  <c r="AI590"/>
  <c r="AJ590"/>
  <c r="AK590"/>
  <c r="AL590"/>
  <c r="AM590"/>
  <c r="AN590"/>
  <c r="AP590"/>
  <c r="AQ590"/>
  <c r="AR590"/>
  <c r="AS590"/>
  <c r="AU590"/>
  <c r="AV590"/>
  <c r="AW590"/>
  <c r="AD591"/>
  <c r="AE591"/>
  <c r="AF591"/>
  <c r="AG591"/>
  <c r="AH591"/>
  <c r="AI591"/>
  <c r="AJ591"/>
  <c r="AK591"/>
  <c r="AL591"/>
  <c r="AM591"/>
  <c r="AN591"/>
  <c r="AP591"/>
  <c r="AQ591"/>
  <c r="AR591"/>
  <c r="AS591"/>
  <c r="AU591"/>
  <c r="AV591"/>
  <c r="AW591"/>
  <c r="AD592"/>
  <c r="AE592"/>
  <c r="AF592"/>
  <c r="AG592"/>
  <c r="AH592"/>
  <c r="AI592"/>
  <c r="AJ592"/>
  <c r="AK592"/>
  <c r="AL592"/>
  <c r="AM592"/>
  <c r="AN592"/>
  <c r="AP592"/>
  <c r="AQ592"/>
  <c r="AR592"/>
  <c r="AS592"/>
  <c r="AU592"/>
  <c r="AV592"/>
  <c r="AW592"/>
  <c r="AD593"/>
  <c r="AE593"/>
  <c r="AF593"/>
  <c r="AG593"/>
  <c r="AH593"/>
  <c r="AI593"/>
  <c r="AJ593"/>
  <c r="AK593"/>
  <c r="AL593"/>
  <c r="AM593"/>
  <c r="AN593"/>
  <c r="AP593"/>
  <c r="AQ593"/>
  <c r="AR593"/>
  <c r="AS593"/>
  <c r="AU593"/>
  <c r="AV593"/>
  <c r="AW593"/>
  <c r="AD594"/>
  <c r="AE594"/>
  <c r="AF594"/>
  <c r="AG594"/>
  <c r="AH594"/>
  <c r="AI594"/>
  <c r="AJ594"/>
  <c r="AK594"/>
  <c r="AL594"/>
  <c r="AM594"/>
  <c r="AN594"/>
  <c r="AP594"/>
  <c r="AQ594"/>
  <c r="AR594"/>
  <c r="AS594"/>
  <c r="AU594"/>
  <c r="AV594"/>
  <c r="AW594"/>
  <c r="AD595"/>
  <c r="AE595"/>
  <c r="AF595"/>
  <c r="AG595"/>
  <c r="AH595"/>
  <c r="AI595"/>
  <c r="AJ595"/>
  <c r="AK595"/>
  <c r="AL595"/>
  <c r="AM595"/>
  <c r="AN595"/>
  <c r="AP595"/>
  <c r="AQ595"/>
  <c r="AR595"/>
  <c r="AS595"/>
  <c r="AU595"/>
  <c r="AV595"/>
  <c r="AW595"/>
  <c r="AD596"/>
  <c r="AE596"/>
  <c r="AF596"/>
  <c r="AG596"/>
  <c r="AH596"/>
  <c r="AI596"/>
  <c r="AJ596"/>
  <c r="AK596"/>
  <c r="AL596"/>
  <c r="AM596"/>
  <c r="AN596"/>
  <c r="AP596"/>
  <c r="AQ596"/>
  <c r="AR596"/>
  <c r="AS596"/>
  <c r="AU596"/>
  <c r="AV596"/>
  <c r="AW596"/>
  <c r="AD597"/>
  <c r="AE597"/>
  <c r="AF597"/>
  <c r="AG597"/>
  <c r="AH597"/>
  <c r="AI597"/>
  <c r="AJ597"/>
  <c r="AK597"/>
  <c r="AL597"/>
  <c r="AM597"/>
  <c r="AN597"/>
  <c r="AP597"/>
  <c r="AQ597"/>
  <c r="AR597"/>
  <c r="AS597"/>
  <c r="AU597"/>
  <c r="AV597"/>
  <c r="AW597"/>
  <c r="AD598"/>
  <c r="AE598"/>
  <c r="AF598"/>
  <c r="AG598"/>
  <c r="AH598"/>
  <c r="AI598"/>
  <c r="AJ598"/>
  <c r="AK598"/>
  <c r="AL598"/>
  <c r="AM598"/>
  <c r="AN598"/>
  <c r="AP598"/>
  <c r="AQ598"/>
  <c r="AR598"/>
  <c r="AS598"/>
  <c r="AU598"/>
  <c r="AV598"/>
  <c r="AW598"/>
  <c r="AD599"/>
  <c r="AE599"/>
  <c r="AF599"/>
  <c r="AG599"/>
  <c r="AH599"/>
  <c r="AI599"/>
  <c r="AJ599"/>
  <c r="AK599"/>
  <c r="AL599"/>
  <c r="AM599"/>
  <c r="AN599"/>
  <c r="AP599"/>
  <c r="AQ599"/>
  <c r="AR599"/>
  <c r="AS599"/>
  <c r="AU599"/>
  <c r="AV599"/>
  <c r="AW599"/>
  <c r="AD600"/>
  <c r="AE600"/>
  <c r="AF600"/>
  <c r="AG600"/>
  <c r="AH600"/>
  <c r="AI600"/>
  <c r="AJ600"/>
  <c r="AK600"/>
  <c r="AL600"/>
  <c r="AM600"/>
  <c r="AN600"/>
  <c r="AP600"/>
  <c r="AQ600"/>
  <c r="AR600"/>
  <c r="AS600"/>
  <c r="AU600"/>
  <c r="AV600"/>
  <c r="AW600"/>
  <c r="AD601"/>
  <c r="AE601"/>
  <c r="AF601"/>
  <c r="AG601"/>
  <c r="AH601"/>
  <c r="AI601"/>
  <c r="AJ601"/>
  <c r="AK601"/>
  <c r="AL601"/>
  <c r="AM601"/>
  <c r="AN601"/>
  <c r="AP601"/>
  <c r="AQ601"/>
  <c r="AR601"/>
  <c r="AS601"/>
  <c r="AU601"/>
  <c r="AV601"/>
  <c r="AW601"/>
  <c r="AD602"/>
  <c r="AE602"/>
  <c r="AF602"/>
  <c r="AG602"/>
  <c r="AH602"/>
  <c r="AI602"/>
  <c r="AJ602"/>
  <c r="AK602"/>
  <c r="AL602"/>
  <c r="AM602"/>
  <c r="AN602"/>
  <c r="AP602"/>
  <c r="AQ602"/>
  <c r="AR602"/>
  <c r="AS602"/>
  <c r="AU602"/>
  <c r="AV602"/>
  <c r="AW602"/>
  <c r="AD603"/>
  <c r="AE603"/>
  <c r="AF603"/>
  <c r="AG603"/>
  <c r="AH603"/>
  <c r="AI603"/>
  <c r="AJ603"/>
  <c r="AK603"/>
  <c r="AL603"/>
  <c r="AM603"/>
  <c r="AN603"/>
  <c r="AP603"/>
  <c r="AQ603"/>
  <c r="AR603"/>
  <c r="AS603"/>
  <c r="AU603"/>
  <c r="AV603"/>
  <c r="AW603"/>
  <c r="AW2"/>
  <c r="AV2"/>
  <c r="AU2"/>
  <c r="AS2"/>
  <c r="AR2"/>
  <c r="AQ2"/>
  <c r="AP2"/>
  <c r="AN2"/>
  <c r="AM2"/>
  <c r="AL2"/>
  <c r="AK2"/>
  <c r="AJ2"/>
  <c r="AI2"/>
  <c r="AH2"/>
  <c r="AG2"/>
  <c r="AF2"/>
  <c r="AE2"/>
  <c r="AD2"/>
  <c r="F90" i="45"/>
  <c r="F89"/>
  <c r="F91"/>
  <c r="D90"/>
  <c r="D89"/>
  <c r="D91"/>
  <c r="L2"/>
  <c r="H2"/>
  <c r="K3"/>
  <c r="L3"/>
  <c r="H3"/>
  <c r="K4"/>
  <c r="L4"/>
  <c r="H4"/>
  <c r="K5"/>
  <c r="L5"/>
  <c r="H5"/>
  <c r="K6"/>
  <c r="L6"/>
  <c r="H6"/>
  <c r="K7"/>
  <c r="L7"/>
  <c r="H7"/>
  <c r="K8"/>
  <c r="L8"/>
  <c r="H8"/>
  <c r="K9"/>
  <c r="L9"/>
  <c r="H9"/>
  <c r="K10"/>
  <c r="L10"/>
  <c r="H10"/>
  <c r="K11"/>
  <c r="L11"/>
  <c r="H11"/>
  <c r="K12"/>
  <c r="L12"/>
  <c r="H12"/>
  <c r="K13"/>
  <c r="L13"/>
  <c r="H13"/>
  <c r="K14"/>
  <c r="L14"/>
  <c r="H14"/>
  <c r="K15"/>
  <c r="L15"/>
  <c r="H15"/>
  <c r="K16"/>
  <c r="L16"/>
  <c r="H16"/>
  <c r="K17"/>
  <c r="L17"/>
  <c r="H17"/>
  <c r="K18"/>
  <c r="L18"/>
  <c r="H18"/>
  <c r="K19"/>
  <c r="L19"/>
  <c r="H19"/>
  <c r="K20"/>
  <c r="L20"/>
  <c r="H20"/>
  <c r="K21"/>
  <c r="L21"/>
  <c r="H21"/>
  <c r="K22"/>
  <c r="L22"/>
  <c r="H22"/>
  <c r="K23"/>
  <c r="L23"/>
  <c r="H23"/>
  <c r="K24"/>
  <c r="L24"/>
  <c r="H24"/>
  <c r="K25"/>
  <c r="L25"/>
  <c r="H25"/>
  <c r="K26"/>
  <c r="L26"/>
  <c r="H26"/>
  <c r="K27"/>
  <c r="L27"/>
  <c r="H27"/>
  <c r="K28"/>
  <c r="L28"/>
  <c r="H28"/>
  <c r="K29"/>
  <c r="L29"/>
  <c r="H29"/>
  <c r="K30"/>
  <c r="L30"/>
  <c r="H30"/>
  <c r="K31"/>
  <c r="L31"/>
  <c r="H31"/>
  <c r="K32"/>
  <c r="L32"/>
  <c r="H32"/>
  <c r="K33"/>
  <c r="L33"/>
  <c r="H33"/>
  <c r="K34"/>
  <c r="L34"/>
  <c r="H34"/>
  <c r="K35"/>
  <c r="L35"/>
  <c r="H35"/>
  <c r="K36"/>
  <c r="L36"/>
  <c r="H36"/>
  <c r="K37"/>
  <c r="L37"/>
  <c r="H37"/>
  <c r="K38"/>
  <c r="L38"/>
  <c r="H38"/>
  <c r="K39"/>
  <c r="L39"/>
  <c r="H39"/>
  <c r="K40"/>
  <c r="L40"/>
  <c r="H40"/>
  <c r="K41"/>
  <c r="L41"/>
  <c r="H41"/>
  <c r="K42"/>
  <c r="L42"/>
  <c r="H42"/>
  <c r="K43"/>
  <c r="L43"/>
  <c r="H43"/>
  <c r="K44"/>
  <c r="L44"/>
  <c r="H44"/>
  <c r="K45"/>
  <c r="L45"/>
  <c r="H45"/>
  <c r="K46"/>
  <c r="L46"/>
  <c r="H46"/>
  <c r="K47"/>
  <c r="L47"/>
  <c r="H47"/>
  <c r="K48"/>
  <c r="L48"/>
  <c r="H48"/>
  <c r="K49"/>
  <c r="L49"/>
  <c r="H49"/>
  <c r="K50"/>
  <c r="L50"/>
  <c r="H50"/>
  <c r="K51"/>
  <c r="L51"/>
  <c r="H51"/>
  <c r="K52"/>
  <c r="L52"/>
  <c r="H52"/>
  <c r="K53"/>
  <c r="L53"/>
  <c r="H53"/>
  <c r="K54"/>
  <c r="L54"/>
  <c r="H54"/>
  <c r="K55"/>
  <c r="L55"/>
  <c r="H55"/>
  <c r="K56"/>
  <c r="L56"/>
  <c r="H56"/>
  <c r="K57"/>
  <c r="L57"/>
  <c r="H57"/>
  <c r="K58"/>
  <c r="L58"/>
  <c r="H58"/>
  <c r="K59"/>
  <c r="L59"/>
  <c r="H59"/>
  <c r="K60"/>
  <c r="L60"/>
  <c r="H60"/>
  <c r="K61"/>
  <c r="L61"/>
  <c r="H61"/>
  <c r="K62"/>
  <c r="L62"/>
  <c r="H62"/>
  <c r="K63"/>
  <c r="L63"/>
  <c r="H63"/>
  <c r="K64"/>
  <c r="L64"/>
  <c r="H64"/>
  <c r="K65"/>
  <c r="L65"/>
  <c r="H65"/>
  <c r="K66"/>
  <c r="L66"/>
  <c r="H66"/>
  <c r="K67"/>
  <c r="L67"/>
  <c r="H67"/>
  <c r="K68"/>
  <c r="L68"/>
  <c r="H68"/>
  <c r="K69"/>
  <c r="L69"/>
  <c r="H69"/>
  <c r="K70"/>
  <c r="L70"/>
  <c r="H70"/>
  <c r="K71"/>
  <c r="L71"/>
  <c r="H71"/>
  <c r="K72"/>
  <c r="L72"/>
  <c r="H72"/>
  <c r="K73"/>
  <c r="L73"/>
  <c r="H73"/>
  <c r="K74"/>
  <c r="L74"/>
  <c r="H74"/>
  <c r="K75"/>
  <c r="L75"/>
  <c r="H75"/>
  <c r="K76"/>
  <c r="L76"/>
  <c r="H76"/>
  <c r="K77"/>
  <c r="L77"/>
  <c r="H77"/>
  <c r="K78"/>
  <c r="L78"/>
  <c r="H78"/>
  <c r="K79"/>
  <c r="L79"/>
  <c r="H79"/>
  <c r="K80"/>
  <c r="L80"/>
  <c r="H80"/>
  <c r="K81"/>
  <c r="L81"/>
  <c r="H81"/>
  <c r="K82"/>
  <c r="L82"/>
  <c r="H82"/>
  <c r="K83"/>
  <c r="L83"/>
  <c r="H83"/>
  <c r="K84"/>
  <c r="L84"/>
  <c r="H84"/>
  <c r="K85"/>
  <c r="L85"/>
  <c r="H85"/>
  <c r="K86"/>
  <c r="L86"/>
  <c r="H86"/>
  <c r="K87"/>
  <c r="L87"/>
  <c r="H87"/>
  <c r="H89"/>
  <c r="I24" i="46"/>
  <c r="J24"/>
  <c r="G89" i="45"/>
  <c r="I23" i="46"/>
  <c r="J23"/>
  <c r="I22"/>
  <c r="E89" i="45"/>
  <c r="I21" i="46"/>
  <c r="J22"/>
  <c r="J21"/>
  <c r="I20"/>
  <c r="J20"/>
  <c r="C89" i="45"/>
  <c r="I19" i="46"/>
  <c r="J19"/>
  <c r="C7"/>
  <c r="I90" i="45"/>
  <c r="I89"/>
  <c r="I91"/>
  <c r="H90"/>
  <c r="H91"/>
  <c r="G90"/>
  <c r="G91"/>
  <c r="E90"/>
  <c r="E91"/>
  <c r="G89" i="41"/>
  <c r="I23" i="42"/>
  <c r="J23"/>
  <c r="I22"/>
  <c r="E89" i="41"/>
  <c r="I21" i="42"/>
  <c r="J22"/>
  <c r="J21"/>
  <c r="D89" i="41"/>
  <c r="I20" i="42"/>
  <c r="J20"/>
  <c r="C89" i="41"/>
  <c r="I19" i="42"/>
  <c r="J19"/>
  <c r="C7"/>
  <c r="G90" i="41"/>
  <c r="G91"/>
  <c r="F90"/>
  <c r="F91"/>
  <c r="E90"/>
  <c r="E91"/>
  <c r="D90"/>
  <c r="C90"/>
  <c r="C91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2"/>
  <c r="W106" i="29"/>
  <c r="W2"/>
  <c r="W3"/>
  <c r="W4"/>
  <c r="W5"/>
  <c r="W6"/>
  <c r="W7"/>
  <c r="W8"/>
  <c r="W9"/>
  <c r="W101"/>
  <c r="W10"/>
  <c r="W11"/>
  <c r="W12"/>
  <c r="W13"/>
  <c r="W14"/>
  <c r="W15"/>
  <c r="W16"/>
  <c r="W17"/>
  <c r="W18"/>
  <c r="W19"/>
  <c r="W20"/>
  <c r="W21"/>
  <c r="W22"/>
  <c r="W23"/>
  <c r="W18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172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336"/>
  <c r="W92"/>
  <c r="W93"/>
  <c r="W94"/>
  <c r="W95"/>
  <c r="W96"/>
  <c r="W97"/>
  <c r="W98"/>
  <c r="W99"/>
  <c r="W100"/>
  <c r="W109"/>
  <c r="W102"/>
  <c r="W103"/>
  <c r="W104"/>
  <c r="W105"/>
  <c r="W107"/>
  <c r="W108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54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417"/>
  <c r="W265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271"/>
  <c r="W173"/>
  <c r="W174"/>
  <c r="W175"/>
  <c r="W176"/>
  <c r="W356"/>
  <c r="W177"/>
  <c r="W178"/>
  <c r="W179"/>
  <c r="W180"/>
  <c r="W181"/>
  <c r="W182"/>
  <c r="W220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6"/>
  <c r="W267"/>
  <c r="W268"/>
  <c r="W269"/>
  <c r="W369"/>
  <c r="W270"/>
  <c r="W281"/>
  <c r="W272"/>
  <c r="W273"/>
  <c r="W274"/>
  <c r="W275"/>
  <c r="W276"/>
  <c r="W277"/>
  <c r="W278"/>
  <c r="W279"/>
  <c r="W280"/>
  <c r="W437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7"/>
  <c r="W358"/>
  <c r="W359"/>
  <c r="W360"/>
  <c r="W361"/>
  <c r="W362"/>
  <c r="W363"/>
  <c r="W364"/>
  <c r="W365"/>
  <c r="W366"/>
  <c r="W367"/>
  <c r="W368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AT1"/>
  <c r="AO1"/>
  <c r="E1"/>
  <c r="B1" i="30"/>
  <c r="AX1" i="29"/>
  <c r="AY1"/>
  <c r="B1"/>
  <c r="A1" i="30"/>
  <c r="W1" i="29"/>
  <c r="AE1"/>
  <c r="AF1"/>
  <c r="AG1"/>
  <c r="AH1"/>
  <c r="AI1"/>
  <c r="AJ1"/>
  <c r="AK1"/>
  <c r="AL1"/>
  <c r="AM1"/>
  <c r="AN1"/>
  <c r="AP1"/>
  <c r="AQ1"/>
  <c r="AR1"/>
  <c r="AS1"/>
  <c r="AU1"/>
  <c r="AV1"/>
  <c r="AW1"/>
  <c r="AD1"/>
  <c r="A2"/>
  <c r="C2"/>
  <c r="D2"/>
  <c r="F2"/>
  <c r="G2"/>
  <c r="H2"/>
  <c r="I2"/>
  <c r="J2"/>
  <c r="K2"/>
  <c r="L2"/>
  <c r="M2"/>
  <c r="N2"/>
  <c r="O2"/>
  <c r="P2"/>
  <c r="Q2"/>
  <c r="R2"/>
  <c r="S2"/>
  <c r="T2"/>
  <c r="U2"/>
  <c r="V2"/>
  <c r="X2"/>
  <c r="Y2"/>
  <c r="Z2"/>
  <c r="AA2"/>
  <c r="AB2"/>
  <c r="AC2"/>
  <c r="A3"/>
  <c r="C3"/>
  <c r="D3"/>
  <c r="F3"/>
  <c r="G3"/>
  <c r="H3"/>
  <c r="I3"/>
  <c r="J3"/>
  <c r="K3"/>
  <c r="L3"/>
  <c r="M3"/>
  <c r="N3"/>
  <c r="O3"/>
  <c r="P3"/>
  <c r="Q3"/>
  <c r="R3"/>
  <c r="S3"/>
  <c r="T3"/>
  <c r="U3"/>
  <c r="V3"/>
  <c r="X3"/>
  <c r="Y3"/>
  <c r="Z3"/>
  <c r="AA3"/>
  <c r="AB3"/>
  <c r="AC3"/>
  <c r="A4"/>
  <c r="C4"/>
  <c r="D4"/>
  <c r="F4"/>
  <c r="G4"/>
  <c r="H4"/>
  <c r="I4"/>
  <c r="J4"/>
  <c r="K4"/>
  <c r="L4"/>
  <c r="M4"/>
  <c r="N4"/>
  <c r="O4"/>
  <c r="P4"/>
  <c r="Q4"/>
  <c r="R4"/>
  <c r="S4"/>
  <c r="T4"/>
  <c r="U4"/>
  <c r="V4"/>
  <c r="X4"/>
  <c r="Y4"/>
  <c r="Z4"/>
  <c r="AA4"/>
  <c r="AB4"/>
  <c r="AC4"/>
  <c r="A5"/>
  <c r="C5"/>
  <c r="D5"/>
  <c r="F5"/>
  <c r="G5"/>
  <c r="H5"/>
  <c r="I5"/>
  <c r="J5"/>
  <c r="K5"/>
  <c r="L5"/>
  <c r="M5"/>
  <c r="N5"/>
  <c r="O5"/>
  <c r="P5"/>
  <c r="Q5"/>
  <c r="R5"/>
  <c r="S5"/>
  <c r="T5"/>
  <c r="U5"/>
  <c r="V5"/>
  <c r="X5"/>
  <c r="Y5"/>
  <c r="Z5"/>
  <c r="AA5"/>
  <c r="AB5"/>
  <c r="AC5"/>
  <c r="A6"/>
  <c r="C6"/>
  <c r="D6"/>
  <c r="F6"/>
  <c r="G6"/>
  <c r="H6"/>
  <c r="I6"/>
  <c r="J6"/>
  <c r="K6"/>
  <c r="L6"/>
  <c r="M6"/>
  <c r="N6"/>
  <c r="O6"/>
  <c r="P6"/>
  <c r="Q6"/>
  <c r="R6"/>
  <c r="S6"/>
  <c r="T6"/>
  <c r="U6"/>
  <c r="V6"/>
  <c r="X6"/>
  <c r="Y6"/>
  <c r="Z6"/>
  <c r="AA6"/>
  <c r="AB6"/>
  <c r="AC6"/>
  <c r="A7"/>
  <c r="C7"/>
  <c r="D7"/>
  <c r="F7"/>
  <c r="G7"/>
  <c r="H7"/>
  <c r="I7"/>
  <c r="J7"/>
  <c r="K7"/>
  <c r="L7"/>
  <c r="M7"/>
  <c r="N7"/>
  <c r="O7"/>
  <c r="P7"/>
  <c r="Q7"/>
  <c r="R7"/>
  <c r="S7"/>
  <c r="T7"/>
  <c r="U7"/>
  <c r="V7"/>
  <c r="X7"/>
  <c r="Y7"/>
  <c r="Z7"/>
  <c r="AA7"/>
  <c r="AB7"/>
  <c r="AC7"/>
  <c r="A8"/>
  <c r="C8"/>
  <c r="D8"/>
  <c r="F8"/>
  <c r="G8"/>
  <c r="H8"/>
  <c r="I8"/>
  <c r="J8"/>
  <c r="K8"/>
  <c r="L8"/>
  <c r="M8"/>
  <c r="N8"/>
  <c r="O8"/>
  <c r="P8"/>
  <c r="Q8"/>
  <c r="R8"/>
  <c r="S8"/>
  <c r="T8"/>
  <c r="U8"/>
  <c r="V8"/>
  <c r="X8"/>
  <c r="Y8"/>
  <c r="Z8"/>
  <c r="AA8"/>
  <c r="AB8"/>
  <c r="AC8"/>
  <c r="A9"/>
  <c r="C9"/>
  <c r="D9"/>
  <c r="F9"/>
  <c r="G9"/>
  <c r="H9"/>
  <c r="I9"/>
  <c r="J9"/>
  <c r="K9"/>
  <c r="L9"/>
  <c r="M9"/>
  <c r="N9"/>
  <c r="O9"/>
  <c r="P9"/>
  <c r="Q9"/>
  <c r="R9"/>
  <c r="S9"/>
  <c r="T9"/>
  <c r="U9"/>
  <c r="V9"/>
  <c r="X9"/>
  <c r="Y9"/>
  <c r="Z9"/>
  <c r="AA9"/>
  <c r="AB9"/>
  <c r="AC9"/>
  <c r="A10"/>
  <c r="C10"/>
  <c r="D10"/>
  <c r="F10"/>
  <c r="G10"/>
  <c r="H10"/>
  <c r="I10"/>
  <c r="J10"/>
  <c r="K10"/>
  <c r="L10"/>
  <c r="M10"/>
  <c r="N10"/>
  <c r="O10"/>
  <c r="P10"/>
  <c r="Q10"/>
  <c r="R10"/>
  <c r="S10"/>
  <c r="T10"/>
  <c r="U10"/>
  <c r="V10"/>
  <c r="X10"/>
  <c r="Y10"/>
  <c r="Z10"/>
  <c r="AA10"/>
  <c r="AB10"/>
  <c r="AC10"/>
  <c r="A11"/>
  <c r="C11"/>
  <c r="D11"/>
  <c r="F11"/>
  <c r="G11"/>
  <c r="H11"/>
  <c r="I11"/>
  <c r="J11"/>
  <c r="K11"/>
  <c r="L11"/>
  <c r="M11"/>
  <c r="N11"/>
  <c r="O11"/>
  <c r="P11"/>
  <c r="Q11"/>
  <c r="R11"/>
  <c r="S11"/>
  <c r="T11"/>
  <c r="U11"/>
  <c r="V11"/>
  <c r="X11"/>
  <c r="Y11"/>
  <c r="Z11"/>
  <c r="AA11"/>
  <c r="AB11"/>
  <c r="AC11"/>
  <c r="A12"/>
  <c r="C12"/>
  <c r="D12"/>
  <c r="F12"/>
  <c r="G12"/>
  <c r="H12"/>
  <c r="I12"/>
  <c r="J12"/>
  <c r="K12"/>
  <c r="L12"/>
  <c r="M12"/>
  <c r="N12"/>
  <c r="O12"/>
  <c r="P12"/>
  <c r="Q12"/>
  <c r="R12"/>
  <c r="S12"/>
  <c r="T12"/>
  <c r="U12"/>
  <c r="V12"/>
  <c r="X12"/>
  <c r="Y12"/>
  <c r="Z12"/>
  <c r="AA12"/>
  <c r="AB12"/>
  <c r="AC12"/>
  <c r="A13"/>
  <c r="C13"/>
  <c r="D13"/>
  <c r="F13"/>
  <c r="G13"/>
  <c r="H13"/>
  <c r="I13"/>
  <c r="J13"/>
  <c r="K13"/>
  <c r="L13"/>
  <c r="M13"/>
  <c r="N13"/>
  <c r="O13"/>
  <c r="P13"/>
  <c r="Q13"/>
  <c r="R13"/>
  <c r="S13"/>
  <c r="T13"/>
  <c r="U13"/>
  <c r="V13"/>
  <c r="X13"/>
  <c r="Y13"/>
  <c r="Z13"/>
  <c r="AA13"/>
  <c r="AB13"/>
  <c r="AC13"/>
  <c r="A14"/>
  <c r="C14"/>
  <c r="D14"/>
  <c r="F14"/>
  <c r="G14"/>
  <c r="H14"/>
  <c r="I14"/>
  <c r="J14"/>
  <c r="K14"/>
  <c r="L14"/>
  <c r="M14"/>
  <c r="N14"/>
  <c r="O14"/>
  <c r="P14"/>
  <c r="Q14"/>
  <c r="R14"/>
  <c r="S14"/>
  <c r="T14"/>
  <c r="U14"/>
  <c r="V14"/>
  <c r="X14"/>
  <c r="Y14"/>
  <c r="Z14"/>
  <c r="AA14"/>
  <c r="AB14"/>
  <c r="AC14"/>
  <c r="A15"/>
  <c r="C15"/>
  <c r="D15"/>
  <c r="F15"/>
  <c r="G15"/>
  <c r="H15"/>
  <c r="I15"/>
  <c r="J15"/>
  <c r="K15"/>
  <c r="L15"/>
  <c r="M15"/>
  <c r="N15"/>
  <c r="O15"/>
  <c r="P15"/>
  <c r="Q15"/>
  <c r="R15"/>
  <c r="S15"/>
  <c r="T15"/>
  <c r="U15"/>
  <c r="V15"/>
  <c r="X15"/>
  <c r="Y15"/>
  <c r="Z15"/>
  <c r="AA15"/>
  <c r="AB15"/>
  <c r="AC15"/>
  <c r="A16"/>
  <c r="C16"/>
  <c r="D16"/>
  <c r="F16"/>
  <c r="G16"/>
  <c r="H16"/>
  <c r="I16"/>
  <c r="J16"/>
  <c r="K16"/>
  <c r="L16"/>
  <c r="M16"/>
  <c r="N16"/>
  <c r="O16"/>
  <c r="P16"/>
  <c r="Q16"/>
  <c r="R16"/>
  <c r="S16"/>
  <c r="T16"/>
  <c r="U16"/>
  <c r="V16"/>
  <c r="X16"/>
  <c r="Y16"/>
  <c r="Z16"/>
  <c r="AA16"/>
  <c r="AB16"/>
  <c r="AC16"/>
  <c r="A17"/>
  <c r="C17"/>
  <c r="D17"/>
  <c r="F17"/>
  <c r="G17"/>
  <c r="H17"/>
  <c r="I17"/>
  <c r="J17"/>
  <c r="K17"/>
  <c r="L17"/>
  <c r="M17"/>
  <c r="N17"/>
  <c r="O17"/>
  <c r="P17"/>
  <c r="Q17"/>
  <c r="R17"/>
  <c r="S17"/>
  <c r="T17"/>
  <c r="U17"/>
  <c r="V17"/>
  <c r="X17"/>
  <c r="Y17"/>
  <c r="Z17"/>
  <c r="AA17"/>
  <c r="AB17"/>
  <c r="AC17"/>
  <c r="A18"/>
  <c r="C18"/>
  <c r="D18"/>
  <c r="F18"/>
  <c r="G18"/>
  <c r="H18"/>
  <c r="I18"/>
  <c r="J18"/>
  <c r="K18"/>
  <c r="L18"/>
  <c r="M18"/>
  <c r="N18"/>
  <c r="O18"/>
  <c r="P18"/>
  <c r="Q18"/>
  <c r="R18"/>
  <c r="S18"/>
  <c r="T18"/>
  <c r="U18"/>
  <c r="V18"/>
  <c r="X18"/>
  <c r="Y18"/>
  <c r="Z18"/>
  <c r="AA18"/>
  <c r="AB18"/>
  <c r="AC18"/>
  <c r="A19"/>
  <c r="C19"/>
  <c r="D19"/>
  <c r="F19"/>
  <c r="G19"/>
  <c r="H19"/>
  <c r="I19"/>
  <c r="J19"/>
  <c r="K19"/>
  <c r="L19"/>
  <c r="M19"/>
  <c r="N19"/>
  <c r="O19"/>
  <c r="P19"/>
  <c r="Q19"/>
  <c r="R19"/>
  <c r="S19"/>
  <c r="T19"/>
  <c r="U19"/>
  <c r="V19"/>
  <c r="X19"/>
  <c r="Y19"/>
  <c r="Z19"/>
  <c r="AA19"/>
  <c r="AB19"/>
  <c r="AC19"/>
  <c r="A20"/>
  <c r="C20"/>
  <c r="D20"/>
  <c r="F20"/>
  <c r="G20"/>
  <c r="H20"/>
  <c r="I20"/>
  <c r="J20"/>
  <c r="K20"/>
  <c r="L20"/>
  <c r="M20"/>
  <c r="N20"/>
  <c r="O20"/>
  <c r="P20"/>
  <c r="Q20"/>
  <c r="R20"/>
  <c r="S20"/>
  <c r="T20"/>
  <c r="U20"/>
  <c r="V20"/>
  <c r="X20"/>
  <c r="Y20"/>
  <c r="Z20"/>
  <c r="AA20"/>
  <c r="AB20"/>
  <c r="AC20"/>
  <c r="A21"/>
  <c r="C21"/>
  <c r="D21"/>
  <c r="F21"/>
  <c r="G21"/>
  <c r="H21"/>
  <c r="I21"/>
  <c r="J21"/>
  <c r="K21"/>
  <c r="L21"/>
  <c r="M21"/>
  <c r="N21"/>
  <c r="O21"/>
  <c r="P21"/>
  <c r="Q21"/>
  <c r="R21"/>
  <c r="S21"/>
  <c r="T21"/>
  <c r="U21"/>
  <c r="V21"/>
  <c r="X21"/>
  <c r="Y21"/>
  <c r="Z21"/>
  <c r="AA21"/>
  <c r="AB21"/>
  <c r="AC21"/>
  <c r="A22"/>
  <c r="C22"/>
  <c r="D22"/>
  <c r="F22"/>
  <c r="G22"/>
  <c r="H22"/>
  <c r="I22"/>
  <c r="J22"/>
  <c r="K22"/>
  <c r="L22"/>
  <c r="M22"/>
  <c r="N22"/>
  <c r="O22"/>
  <c r="P22"/>
  <c r="Q22"/>
  <c r="R22"/>
  <c r="S22"/>
  <c r="T22"/>
  <c r="U22"/>
  <c r="V22"/>
  <c r="X22"/>
  <c r="Y22"/>
  <c r="Z22"/>
  <c r="AA22"/>
  <c r="AB22"/>
  <c r="AC22"/>
  <c r="A23"/>
  <c r="C23"/>
  <c r="D23"/>
  <c r="F23"/>
  <c r="G23"/>
  <c r="H23"/>
  <c r="I23"/>
  <c r="J23"/>
  <c r="K23"/>
  <c r="L23"/>
  <c r="M23"/>
  <c r="N23"/>
  <c r="O23"/>
  <c r="P23"/>
  <c r="Q23"/>
  <c r="R23"/>
  <c r="S23"/>
  <c r="T23"/>
  <c r="U23"/>
  <c r="V23"/>
  <c r="X23"/>
  <c r="Y23"/>
  <c r="Z23"/>
  <c r="AA23"/>
  <c r="AB23"/>
  <c r="AC23"/>
  <c r="A24"/>
  <c r="C24"/>
  <c r="D24"/>
  <c r="F24"/>
  <c r="G24"/>
  <c r="H24"/>
  <c r="I24"/>
  <c r="J24"/>
  <c r="K24"/>
  <c r="L24"/>
  <c r="M24"/>
  <c r="N24"/>
  <c r="O24"/>
  <c r="P24"/>
  <c r="Q24"/>
  <c r="R24"/>
  <c r="S24"/>
  <c r="T24"/>
  <c r="U24"/>
  <c r="V24"/>
  <c r="X24"/>
  <c r="Y24"/>
  <c r="Z24"/>
  <c r="AA24"/>
  <c r="AB24"/>
  <c r="AC24"/>
  <c r="A25"/>
  <c r="C25"/>
  <c r="D25"/>
  <c r="F25"/>
  <c r="G25"/>
  <c r="H25"/>
  <c r="I25"/>
  <c r="J25"/>
  <c r="K25"/>
  <c r="L25"/>
  <c r="M25"/>
  <c r="N25"/>
  <c r="O25"/>
  <c r="P25"/>
  <c r="Q25"/>
  <c r="R25"/>
  <c r="S25"/>
  <c r="T25"/>
  <c r="U25"/>
  <c r="V25"/>
  <c r="X25"/>
  <c r="Y25"/>
  <c r="Z25"/>
  <c r="AA25"/>
  <c r="AB25"/>
  <c r="AC25"/>
  <c r="A26"/>
  <c r="C26"/>
  <c r="D26"/>
  <c r="F26"/>
  <c r="G26"/>
  <c r="H26"/>
  <c r="I26"/>
  <c r="J26"/>
  <c r="K26"/>
  <c r="L26"/>
  <c r="M26"/>
  <c r="N26"/>
  <c r="O26"/>
  <c r="P26"/>
  <c r="Q26"/>
  <c r="R26"/>
  <c r="S26"/>
  <c r="T26"/>
  <c r="U26"/>
  <c r="V26"/>
  <c r="X26"/>
  <c r="Y26"/>
  <c r="Z26"/>
  <c r="AA26"/>
  <c r="AB26"/>
  <c r="AC26"/>
  <c r="A27"/>
  <c r="C27"/>
  <c r="D27"/>
  <c r="F27"/>
  <c r="G27"/>
  <c r="H27"/>
  <c r="I27"/>
  <c r="J27"/>
  <c r="K27"/>
  <c r="L27"/>
  <c r="M27"/>
  <c r="N27"/>
  <c r="O27"/>
  <c r="P27"/>
  <c r="Q27"/>
  <c r="R27"/>
  <c r="S27"/>
  <c r="T27"/>
  <c r="U27"/>
  <c r="V27"/>
  <c r="X27"/>
  <c r="Y27"/>
  <c r="Z27"/>
  <c r="AA27"/>
  <c r="AB27"/>
  <c r="AC27"/>
  <c r="A28"/>
  <c r="C28"/>
  <c r="D28"/>
  <c r="F28"/>
  <c r="G28"/>
  <c r="H28"/>
  <c r="I28"/>
  <c r="J28"/>
  <c r="K28"/>
  <c r="L28"/>
  <c r="M28"/>
  <c r="N28"/>
  <c r="O28"/>
  <c r="P28"/>
  <c r="Q28"/>
  <c r="R28"/>
  <c r="S28"/>
  <c r="T28"/>
  <c r="U28"/>
  <c r="V28"/>
  <c r="X28"/>
  <c r="Y28"/>
  <c r="Z28"/>
  <c r="AA28"/>
  <c r="AB28"/>
  <c r="AC28"/>
  <c r="A29"/>
  <c r="C29"/>
  <c r="D29"/>
  <c r="F29"/>
  <c r="G29"/>
  <c r="H29"/>
  <c r="I29"/>
  <c r="J29"/>
  <c r="K29"/>
  <c r="L29"/>
  <c r="M29"/>
  <c r="N29"/>
  <c r="O29"/>
  <c r="P29"/>
  <c r="Q29"/>
  <c r="R29"/>
  <c r="S29"/>
  <c r="T29"/>
  <c r="U29"/>
  <c r="V29"/>
  <c r="X29"/>
  <c r="Y29"/>
  <c r="Z29"/>
  <c r="AA29"/>
  <c r="AB29"/>
  <c r="AC29"/>
  <c r="A30"/>
  <c r="C30"/>
  <c r="D30"/>
  <c r="F30"/>
  <c r="G30"/>
  <c r="H30"/>
  <c r="I30"/>
  <c r="J30"/>
  <c r="K30"/>
  <c r="L30"/>
  <c r="M30"/>
  <c r="N30"/>
  <c r="O30"/>
  <c r="P30"/>
  <c r="Q30"/>
  <c r="R30"/>
  <c r="S30"/>
  <c r="T30"/>
  <c r="U30"/>
  <c r="V30"/>
  <c r="X30"/>
  <c r="Y30"/>
  <c r="Z30"/>
  <c r="AA30"/>
  <c r="AB30"/>
  <c r="AC30"/>
  <c r="A31"/>
  <c r="C31"/>
  <c r="D31"/>
  <c r="F31"/>
  <c r="G31"/>
  <c r="H31"/>
  <c r="I31"/>
  <c r="J31"/>
  <c r="K31"/>
  <c r="L31"/>
  <c r="M31"/>
  <c r="N31"/>
  <c r="O31"/>
  <c r="P31"/>
  <c r="Q31"/>
  <c r="R31"/>
  <c r="S31"/>
  <c r="T31"/>
  <c r="U31"/>
  <c r="V31"/>
  <c r="X31"/>
  <c r="Y31"/>
  <c r="Z31"/>
  <c r="AA31"/>
  <c r="AB31"/>
  <c r="AC31"/>
  <c r="A32"/>
  <c r="C32"/>
  <c r="D32"/>
  <c r="F32"/>
  <c r="G32"/>
  <c r="H32"/>
  <c r="I32"/>
  <c r="J32"/>
  <c r="K32"/>
  <c r="L32"/>
  <c r="M32"/>
  <c r="N32"/>
  <c r="O32"/>
  <c r="P32"/>
  <c r="Q32"/>
  <c r="R32"/>
  <c r="S32"/>
  <c r="T32"/>
  <c r="U32"/>
  <c r="V32"/>
  <c r="X32"/>
  <c r="Y32"/>
  <c r="Z32"/>
  <c r="AA32"/>
  <c r="AB32"/>
  <c r="AC32"/>
  <c r="A33"/>
  <c r="C33"/>
  <c r="D33"/>
  <c r="F33"/>
  <c r="G33"/>
  <c r="H33"/>
  <c r="I33"/>
  <c r="J33"/>
  <c r="K33"/>
  <c r="L33"/>
  <c r="M33"/>
  <c r="N33"/>
  <c r="O33"/>
  <c r="P33"/>
  <c r="Q33"/>
  <c r="R33"/>
  <c r="S33"/>
  <c r="T33"/>
  <c r="U33"/>
  <c r="V33"/>
  <c r="X33"/>
  <c r="Y33"/>
  <c r="Z33"/>
  <c r="AA33"/>
  <c r="AB33"/>
  <c r="AC33"/>
  <c r="A34"/>
  <c r="C34"/>
  <c r="D34"/>
  <c r="F34"/>
  <c r="G34"/>
  <c r="H34"/>
  <c r="I34"/>
  <c r="J34"/>
  <c r="K34"/>
  <c r="L34"/>
  <c r="M34"/>
  <c r="N34"/>
  <c r="O34"/>
  <c r="P34"/>
  <c r="Q34"/>
  <c r="R34"/>
  <c r="S34"/>
  <c r="T34"/>
  <c r="U34"/>
  <c r="V34"/>
  <c r="X34"/>
  <c r="Y34"/>
  <c r="Z34"/>
  <c r="AA34"/>
  <c r="AB34"/>
  <c r="AC34"/>
  <c r="A35"/>
  <c r="C35"/>
  <c r="D35"/>
  <c r="F35"/>
  <c r="G35"/>
  <c r="H35"/>
  <c r="I35"/>
  <c r="J35"/>
  <c r="K35"/>
  <c r="L35"/>
  <c r="M35"/>
  <c r="N35"/>
  <c r="O35"/>
  <c r="P35"/>
  <c r="Q35"/>
  <c r="R35"/>
  <c r="S35"/>
  <c r="T35"/>
  <c r="U35"/>
  <c r="V35"/>
  <c r="X35"/>
  <c r="Y35"/>
  <c r="Z35"/>
  <c r="AA35"/>
  <c r="AB35"/>
  <c r="AC35"/>
  <c r="A36"/>
  <c r="C36"/>
  <c r="D36"/>
  <c r="F36"/>
  <c r="G36"/>
  <c r="H36"/>
  <c r="I36"/>
  <c r="J36"/>
  <c r="K36"/>
  <c r="L36"/>
  <c r="M36"/>
  <c r="N36"/>
  <c r="O36"/>
  <c r="P36"/>
  <c r="Q36"/>
  <c r="R36"/>
  <c r="S36"/>
  <c r="T36"/>
  <c r="U36"/>
  <c r="V36"/>
  <c r="X36"/>
  <c r="Y36"/>
  <c r="Z36"/>
  <c r="AA36"/>
  <c r="AB36"/>
  <c r="AC36"/>
  <c r="A37"/>
  <c r="C37"/>
  <c r="D37"/>
  <c r="F37"/>
  <c r="G37"/>
  <c r="H37"/>
  <c r="I37"/>
  <c r="J37"/>
  <c r="K37"/>
  <c r="L37"/>
  <c r="M37"/>
  <c r="N37"/>
  <c r="O37"/>
  <c r="P37"/>
  <c r="Q37"/>
  <c r="R37"/>
  <c r="S37"/>
  <c r="T37"/>
  <c r="U37"/>
  <c r="V37"/>
  <c r="X37"/>
  <c r="Y37"/>
  <c r="Z37"/>
  <c r="AA37"/>
  <c r="AB37"/>
  <c r="AC37"/>
  <c r="A38"/>
  <c r="C38"/>
  <c r="D38"/>
  <c r="F38"/>
  <c r="G38"/>
  <c r="H38"/>
  <c r="I38"/>
  <c r="J38"/>
  <c r="K38"/>
  <c r="L38"/>
  <c r="M38"/>
  <c r="N38"/>
  <c r="O38"/>
  <c r="P38"/>
  <c r="Q38"/>
  <c r="R38"/>
  <c r="S38"/>
  <c r="T38"/>
  <c r="U38"/>
  <c r="V38"/>
  <c r="X38"/>
  <c r="Y38"/>
  <c r="Z38"/>
  <c r="AA38"/>
  <c r="AB38"/>
  <c r="AC38"/>
  <c r="A39"/>
  <c r="C39"/>
  <c r="D39"/>
  <c r="F39"/>
  <c r="G39"/>
  <c r="H39"/>
  <c r="I39"/>
  <c r="J39"/>
  <c r="K39"/>
  <c r="L39"/>
  <c r="M39"/>
  <c r="N39"/>
  <c r="O39"/>
  <c r="P39"/>
  <c r="Q39"/>
  <c r="R39"/>
  <c r="S39"/>
  <c r="T39"/>
  <c r="U39"/>
  <c r="V39"/>
  <c r="X39"/>
  <c r="Y39"/>
  <c r="Z39"/>
  <c r="AA39"/>
  <c r="AB39"/>
  <c r="AC39"/>
  <c r="A40"/>
  <c r="C40"/>
  <c r="D40"/>
  <c r="F40"/>
  <c r="G40"/>
  <c r="H40"/>
  <c r="I40"/>
  <c r="J40"/>
  <c r="K40"/>
  <c r="L40"/>
  <c r="M40"/>
  <c r="N40"/>
  <c r="O40"/>
  <c r="P40"/>
  <c r="Q40"/>
  <c r="R40"/>
  <c r="S40"/>
  <c r="T40"/>
  <c r="U40"/>
  <c r="V40"/>
  <c r="X40"/>
  <c r="Y40"/>
  <c r="Z40"/>
  <c r="AA40"/>
  <c r="AB40"/>
  <c r="AC40"/>
  <c r="A41"/>
  <c r="C41"/>
  <c r="D41"/>
  <c r="F41"/>
  <c r="G41"/>
  <c r="H41"/>
  <c r="I41"/>
  <c r="J41"/>
  <c r="K41"/>
  <c r="L41"/>
  <c r="M41"/>
  <c r="N41"/>
  <c r="O41"/>
  <c r="P41"/>
  <c r="Q41"/>
  <c r="R41"/>
  <c r="S41"/>
  <c r="T41"/>
  <c r="U41"/>
  <c r="V41"/>
  <c r="X41"/>
  <c r="Y41"/>
  <c r="Z41"/>
  <c r="AA41"/>
  <c r="AB41"/>
  <c r="AC41"/>
  <c r="A42"/>
  <c r="C42"/>
  <c r="D42"/>
  <c r="F42"/>
  <c r="G42"/>
  <c r="H42"/>
  <c r="I42"/>
  <c r="J42"/>
  <c r="K42"/>
  <c r="L42"/>
  <c r="M42"/>
  <c r="N42"/>
  <c r="O42"/>
  <c r="P42"/>
  <c r="Q42"/>
  <c r="R42"/>
  <c r="S42"/>
  <c r="T42"/>
  <c r="U42"/>
  <c r="V42"/>
  <c r="X42"/>
  <c r="Y42"/>
  <c r="Z42"/>
  <c r="AA42"/>
  <c r="AB42"/>
  <c r="AC42"/>
  <c r="A43"/>
  <c r="C43"/>
  <c r="D43"/>
  <c r="F43"/>
  <c r="G43"/>
  <c r="H43"/>
  <c r="I43"/>
  <c r="J43"/>
  <c r="K43"/>
  <c r="L43"/>
  <c r="M43"/>
  <c r="N43"/>
  <c r="O43"/>
  <c r="P43"/>
  <c r="Q43"/>
  <c r="R43"/>
  <c r="S43"/>
  <c r="T43"/>
  <c r="U43"/>
  <c r="V43"/>
  <c r="X43"/>
  <c r="Y43"/>
  <c r="Z43"/>
  <c r="AA43"/>
  <c r="AB43"/>
  <c r="AC43"/>
  <c r="A44"/>
  <c r="C44"/>
  <c r="D44"/>
  <c r="F44"/>
  <c r="G44"/>
  <c r="H44"/>
  <c r="I44"/>
  <c r="J44"/>
  <c r="K44"/>
  <c r="L44"/>
  <c r="M44"/>
  <c r="N44"/>
  <c r="O44"/>
  <c r="P44"/>
  <c r="Q44"/>
  <c r="R44"/>
  <c r="S44"/>
  <c r="T44"/>
  <c r="U44"/>
  <c r="V44"/>
  <c r="X44"/>
  <c r="Y44"/>
  <c r="Z44"/>
  <c r="AA44"/>
  <c r="AB44"/>
  <c r="AC44"/>
  <c r="A45"/>
  <c r="C45"/>
  <c r="D45"/>
  <c r="F45"/>
  <c r="G45"/>
  <c r="H45"/>
  <c r="I45"/>
  <c r="J45"/>
  <c r="K45"/>
  <c r="L45"/>
  <c r="M45"/>
  <c r="N45"/>
  <c r="O45"/>
  <c r="P45"/>
  <c r="Q45"/>
  <c r="R45"/>
  <c r="S45"/>
  <c r="T45"/>
  <c r="U45"/>
  <c r="V45"/>
  <c r="X45"/>
  <c r="Y45"/>
  <c r="Z45"/>
  <c r="AA45"/>
  <c r="AB45"/>
  <c r="AC45"/>
  <c r="A46"/>
  <c r="C46"/>
  <c r="D46"/>
  <c r="F46"/>
  <c r="G46"/>
  <c r="H46"/>
  <c r="I46"/>
  <c r="J46"/>
  <c r="K46"/>
  <c r="L46"/>
  <c r="M46"/>
  <c r="N46"/>
  <c r="O46"/>
  <c r="P46"/>
  <c r="Q46"/>
  <c r="R46"/>
  <c r="S46"/>
  <c r="T46"/>
  <c r="U46"/>
  <c r="V46"/>
  <c r="X46"/>
  <c r="Y46"/>
  <c r="Z46"/>
  <c r="AA46"/>
  <c r="AB46"/>
  <c r="AC46"/>
  <c r="A47"/>
  <c r="C47"/>
  <c r="D47"/>
  <c r="F47"/>
  <c r="G47"/>
  <c r="H47"/>
  <c r="I47"/>
  <c r="J47"/>
  <c r="K47"/>
  <c r="L47"/>
  <c r="M47"/>
  <c r="N47"/>
  <c r="O47"/>
  <c r="P47"/>
  <c r="Q47"/>
  <c r="R47"/>
  <c r="S47"/>
  <c r="T47"/>
  <c r="U47"/>
  <c r="V47"/>
  <c r="X47"/>
  <c r="Y47"/>
  <c r="Z47"/>
  <c r="AA47"/>
  <c r="AB47"/>
  <c r="AC47"/>
  <c r="A48"/>
  <c r="C48"/>
  <c r="D48"/>
  <c r="F48"/>
  <c r="G48"/>
  <c r="H48"/>
  <c r="I48"/>
  <c r="J48"/>
  <c r="K48"/>
  <c r="L48"/>
  <c r="M48"/>
  <c r="N48"/>
  <c r="O48"/>
  <c r="P48"/>
  <c r="Q48"/>
  <c r="R48"/>
  <c r="S48"/>
  <c r="T48"/>
  <c r="U48"/>
  <c r="V48"/>
  <c r="X48"/>
  <c r="Y48"/>
  <c r="Z48"/>
  <c r="AA48"/>
  <c r="AB48"/>
  <c r="AC48"/>
  <c r="A49"/>
  <c r="C49"/>
  <c r="D49"/>
  <c r="F49"/>
  <c r="G49"/>
  <c r="H49"/>
  <c r="I49"/>
  <c r="J49"/>
  <c r="K49"/>
  <c r="L49"/>
  <c r="M49"/>
  <c r="N49"/>
  <c r="O49"/>
  <c r="P49"/>
  <c r="Q49"/>
  <c r="R49"/>
  <c r="S49"/>
  <c r="T49"/>
  <c r="U49"/>
  <c r="V49"/>
  <c r="X49"/>
  <c r="Y49"/>
  <c r="Z49"/>
  <c r="AA49"/>
  <c r="AB49"/>
  <c r="AC49"/>
  <c r="A50"/>
  <c r="C50"/>
  <c r="D50"/>
  <c r="F50"/>
  <c r="G50"/>
  <c r="H50"/>
  <c r="I50"/>
  <c r="J50"/>
  <c r="K50"/>
  <c r="L50"/>
  <c r="M50"/>
  <c r="N50"/>
  <c r="O50"/>
  <c r="P50"/>
  <c r="Q50"/>
  <c r="R50"/>
  <c r="S50"/>
  <c r="T50"/>
  <c r="U50"/>
  <c r="V50"/>
  <c r="X50"/>
  <c r="Y50"/>
  <c r="Z50"/>
  <c r="AA50"/>
  <c r="AB50"/>
  <c r="AC50"/>
  <c r="A51"/>
  <c r="C51"/>
  <c r="D51"/>
  <c r="F51"/>
  <c r="G51"/>
  <c r="H51"/>
  <c r="I51"/>
  <c r="J51"/>
  <c r="K51"/>
  <c r="L51"/>
  <c r="M51"/>
  <c r="N51"/>
  <c r="O51"/>
  <c r="P51"/>
  <c r="Q51"/>
  <c r="R51"/>
  <c r="S51"/>
  <c r="T51"/>
  <c r="U51"/>
  <c r="V51"/>
  <c r="X51"/>
  <c r="Y51"/>
  <c r="Z51"/>
  <c r="AA51"/>
  <c r="AB51"/>
  <c r="AC51"/>
  <c r="A52"/>
  <c r="C52"/>
  <c r="D52"/>
  <c r="F52"/>
  <c r="G52"/>
  <c r="H52"/>
  <c r="I52"/>
  <c r="J52"/>
  <c r="K52"/>
  <c r="L52"/>
  <c r="M52"/>
  <c r="N52"/>
  <c r="O52"/>
  <c r="P52"/>
  <c r="Q52"/>
  <c r="R52"/>
  <c r="S52"/>
  <c r="T52"/>
  <c r="U52"/>
  <c r="V52"/>
  <c r="X52"/>
  <c r="Y52"/>
  <c r="Z52"/>
  <c r="AA52"/>
  <c r="AB52"/>
  <c r="AC52"/>
  <c r="A53"/>
  <c r="C53"/>
  <c r="D53"/>
  <c r="F53"/>
  <c r="G53"/>
  <c r="H53"/>
  <c r="I53"/>
  <c r="J53"/>
  <c r="K53"/>
  <c r="L53"/>
  <c r="M53"/>
  <c r="N53"/>
  <c r="O53"/>
  <c r="P53"/>
  <c r="Q53"/>
  <c r="R53"/>
  <c r="S53"/>
  <c r="T53"/>
  <c r="U53"/>
  <c r="V53"/>
  <c r="X53"/>
  <c r="Y53"/>
  <c r="Z53"/>
  <c r="AA53"/>
  <c r="AB53"/>
  <c r="AC53"/>
  <c r="A54"/>
  <c r="C54"/>
  <c r="D54"/>
  <c r="F54"/>
  <c r="G54"/>
  <c r="H54"/>
  <c r="I54"/>
  <c r="J54"/>
  <c r="K54"/>
  <c r="L54"/>
  <c r="M54"/>
  <c r="N54"/>
  <c r="O54"/>
  <c r="P54"/>
  <c r="Q54"/>
  <c r="R54"/>
  <c r="S54"/>
  <c r="T54"/>
  <c r="U54"/>
  <c r="V54"/>
  <c r="X54"/>
  <c r="Y54"/>
  <c r="Z54"/>
  <c r="AA54"/>
  <c r="AB54"/>
  <c r="AC54"/>
  <c r="A55"/>
  <c r="C55"/>
  <c r="D55"/>
  <c r="F55"/>
  <c r="G55"/>
  <c r="H55"/>
  <c r="I55"/>
  <c r="J55"/>
  <c r="K55"/>
  <c r="L55"/>
  <c r="M55"/>
  <c r="N55"/>
  <c r="O55"/>
  <c r="P55"/>
  <c r="Q55"/>
  <c r="R55"/>
  <c r="S55"/>
  <c r="T55"/>
  <c r="U55"/>
  <c r="V55"/>
  <c r="X55"/>
  <c r="Y55"/>
  <c r="Z55"/>
  <c r="AA55"/>
  <c r="AB55"/>
  <c r="AC55"/>
  <c r="A56"/>
  <c r="C56"/>
  <c r="D56"/>
  <c r="F56"/>
  <c r="G56"/>
  <c r="H56"/>
  <c r="I56"/>
  <c r="J56"/>
  <c r="K56"/>
  <c r="L56"/>
  <c r="M56"/>
  <c r="N56"/>
  <c r="O56"/>
  <c r="P56"/>
  <c r="Q56"/>
  <c r="R56"/>
  <c r="S56"/>
  <c r="T56"/>
  <c r="U56"/>
  <c r="V56"/>
  <c r="X56"/>
  <c r="Y56"/>
  <c r="Z56"/>
  <c r="AA56"/>
  <c r="AB56"/>
  <c r="AC56"/>
  <c r="A57"/>
  <c r="C57"/>
  <c r="D57"/>
  <c r="F57"/>
  <c r="G57"/>
  <c r="H57"/>
  <c r="I57"/>
  <c r="J57"/>
  <c r="K57"/>
  <c r="L57"/>
  <c r="M57"/>
  <c r="N57"/>
  <c r="O57"/>
  <c r="P57"/>
  <c r="Q57"/>
  <c r="R57"/>
  <c r="S57"/>
  <c r="T57"/>
  <c r="U57"/>
  <c r="V57"/>
  <c r="X57"/>
  <c r="Y57"/>
  <c r="Z57"/>
  <c r="AA57"/>
  <c r="AB57"/>
  <c r="AC57"/>
  <c r="A58"/>
  <c r="C58"/>
  <c r="D58"/>
  <c r="F58"/>
  <c r="G58"/>
  <c r="H58"/>
  <c r="I58"/>
  <c r="J58"/>
  <c r="K58"/>
  <c r="L58"/>
  <c r="M58"/>
  <c r="N58"/>
  <c r="O58"/>
  <c r="P58"/>
  <c r="Q58"/>
  <c r="R58"/>
  <c r="S58"/>
  <c r="T58"/>
  <c r="U58"/>
  <c r="V58"/>
  <c r="X58"/>
  <c r="Y58"/>
  <c r="Z58"/>
  <c r="AA58"/>
  <c r="AB58"/>
  <c r="AC58"/>
  <c r="A59"/>
  <c r="C59"/>
  <c r="D59"/>
  <c r="F59"/>
  <c r="G59"/>
  <c r="H59"/>
  <c r="I59"/>
  <c r="J59"/>
  <c r="K59"/>
  <c r="L59"/>
  <c r="M59"/>
  <c r="N59"/>
  <c r="O59"/>
  <c r="P59"/>
  <c r="Q59"/>
  <c r="R59"/>
  <c r="S59"/>
  <c r="T59"/>
  <c r="U59"/>
  <c r="V59"/>
  <c r="X59"/>
  <c r="Y59"/>
  <c r="Z59"/>
  <c r="AA59"/>
  <c r="AB59"/>
  <c r="AC59"/>
  <c r="A60"/>
  <c r="C60"/>
  <c r="D60"/>
  <c r="F60"/>
  <c r="G60"/>
  <c r="H60"/>
  <c r="I60"/>
  <c r="J60"/>
  <c r="K60"/>
  <c r="L60"/>
  <c r="M60"/>
  <c r="N60"/>
  <c r="O60"/>
  <c r="P60"/>
  <c r="Q60"/>
  <c r="R60"/>
  <c r="S60"/>
  <c r="T60"/>
  <c r="U60"/>
  <c r="V60"/>
  <c r="X60"/>
  <c r="Y60"/>
  <c r="Z60"/>
  <c r="AA60"/>
  <c r="AB60"/>
  <c r="AC60"/>
  <c r="A61"/>
  <c r="C61"/>
  <c r="D61"/>
  <c r="F61"/>
  <c r="G61"/>
  <c r="H61"/>
  <c r="I61"/>
  <c r="J61"/>
  <c r="K61"/>
  <c r="L61"/>
  <c r="M61"/>
  <c r="N61"/>
  <c r="O61"/>
  <c r="P61"/>
  <c r="Q61"/>
  <c r="R61"/>
  <c r="S61"/>
  <c r="T61"/>
  <c r="U61"/>
  <c r="V61"/>
  <c r="X61"/>
  <c r="Y61"/>
  <c r="Z61"/>
  <c r="AA61"/>
  <c r="AB61"/>
  <c r="AC61"/>
  <c r="A62"/>
  <c r="C62"/>
  <c r="D62"/>
  <c r="F62"/>
  <c r="G62"/>
  <c r="H62"/>
  <c r="I62"/>
  <c r="J62"/>
  <c r="K62"/>
  <c r="L62"/>
  <c r="M62"/>
  <c r="N62"/>
  <c r="O62"/>
  <c r="P62"/>
  <c r="Q62"/>
  <c r="R62"/>
  <c r="S62"/>
  <c r="T62"/>
  <c r="U62"/>
  <c r="V62"/>
  <c r="X62"/>
  <c r="Y62"/>
  <c r="Z62"/>
  <c r="AA62"/>
  <c r="AB62"/>
  <c r="AC62"/>
  <c r="A63"/>
  <c r="C63"/>
  <c r="D63"/>
  <c r="F63"/>
  <c r="G63"/>
  <c r="H63"/>
  <c r="I63"/>
  <c r="J63"/>
  <c r="K63"/>
  <c r="L63"/>
  <c r="M63"/>
  <c r="N63"/>
  <c r="O63"/>
  <c r="P63"/>
  <c r="Q63"/>
  <c r="R63"/>
  <c r="S63"/>
  <c r="T63"/>
  <c r="U63"/>
  <c r="V63"/>
  <c r="X63"/>
  <c r="Y63"/>
  <c r="Z63"/>
  <c r="AA63"/>
  <c r="AB63"/>
  <c r="AC63"/>
  <c r="A64"/>
  <c r="C64"/>
  <c r="D64"/>
  <c r="F64"/>
  <c r="G64"/>
  <c r="H64"/>
  <c r="I64"/>
  <c r="J64"/>
  <c r="K64"/>
  <c r="L64"/>
  <c r="M64"/>
  <c r="N64"/>
  <c r="O64"/>
  <c r="P64"/>
  <c r="Q64"/>
  <c r="R64"/>
  <c r="S64"/>
  <c r="T64"/>
  <c r="U64"/>
  <c r="V64"/>
  <c r="X64"/>
  <c r="Y64"/>
  <c r="Z64"/>
  <c r="AA64"/>
  <c r="AB64"/>
  <c r="AC64"/>
  <c r="A65"/>
  <c r="C65"/>
  <c r="D65"/>
  <c r="F65"/>
  <c r="G65"/>
  <c r="H65"/>
  <c r="I65"/>
  <c r="J65"/>
  <c r="K65"/>
  <c r="L65"/>
  <c r="M65"/>
  <c r="N65"/>
  <c r="O65"/>
  <c r="P65"/>
  <c r="Q65"/>
  <c r="R65"/>
  <c r="S65"/>
  <c r="T65"/>
  <c r="U65"/>
  <c r="V65"/>
  <c r="X65"/>
  <c r="Y65"/>
  <c r="Z65"/>
  <c r="AA65"/>
  <c r="AB65"/>
  <c r="AC65"/>
  <c r="A66"/>
  <c r="C66"/>
  <c r="D66"/>
  <c r="F66"/>
  <c r="G66"/>
  <c r="H66"/>
  <c r="I66"/>
  <c r="J66"/>
  <c r="K66"/>
  <c r="L66"/>
  <c r="M66"/>
  <c r="N66"/>
  <c r="O66"/>
  <c r="P66"/>
  <c r="Q66"/>
  <c r="R66"/>
  <c r="S66"/>
  <c r="T66"/>
  <c r="U66"/>
  <c r="V66"/>
  <c r="X66"/>
  <c r="Y66"/>
  <c r="Z66"/>
  <c r="AA66"/>
  <c r="AB66"/>
  <c r="AC66"/>
  <c r="A67"/>
  <c r="C67"/>
  <c r="D67"/>
  <c r="F67"/>
  <c r="G67"/>
  <c r="H67"/>
  <c r="I67"/>
  <c r="J67"/>
  <c r="K67"/>
  <c r="L67"/>
  <c r="M67"/>
  <c r="N67"/>
  <c r="O67"/>
  <c r="P67"/>
  <c r="Q67"/>
  <c r="R67"/>
  <c r="S67"/>
  <c r="T67"/>
  <c r="U67"/>
  <c r="V67"/>
  <c r="X67"/>
  <c r="Y67"/>
  <c r="Z67"/>
  <c r="AA67"/>
  <c r="AB67"/>
  <c r="AC67"/>
  <c r="A68"/>
  <c r="C68"/>
  <c r="D68"/>
  <c r="F68"/>
  <c r="G68"/>
  <c r="H68"/>
  <c r="I68"/>
  <c r="J68"/>
  <c r="K68"/>
  <c r="L68"/>
  <c r="M68"/>
  <c r="N68"/>
  <c r="O68"/>
  <c r="P68"/>
  <c r="Q68"/>
  <c r="R68"/>
  <c r="S68"/>
  <c r="T68"/>
  <c r="U68"/>
  <c r="V68"/>
  <c r="X68"/>
  <c r="Y68"/>
  <c r="Z68"/>
  <c r="AA68"/>
  <c r="AB68"/>
  <c r="AC68"/>
  <c r="A69"/>
  <c r="C69"/>
  <c r="D69"/>
  <c r="F69"/>
  <c r="G69"/>
  <c r="H69"/>
  <c r="I69"/>
  <c r="J69"/>
  <c r="K69"/>
  <c r="L69"/>
  <c r="M69"/>
  <c r="N69"/>
  <c r="O69"/>
  <c r="P69"/>
  <c r="Q69"/>
  <c r="R69"/>
  <c r="S69"/>
  <c r="T69"/>
  <c r="U69"/>
  <c r="V69"/>
  <c r="X69"/>
  <c r="Y69"/>
  <c r="Z69"/>
  <c r="AA69"/>
  <c r="AB69"/>
  <c r="AC69"/>
  <c r="A70"/>
  <c r="C70"/>
  <c r="D70"/>
  <c r="F70"/>
  <c r="G70"/>
  <c r="H70"/>
  <c r="I70"/>
  <c r="J70"/>
  <c r="K70"/>
  <c r="L70"/>
  <c r="M70"/>
  <c r="N70"/>
  <c r="O70"/>
  <c r="P70"/>
  <c r="Q70"/>
  <c r="R70"/>
  <c r="S70"/>
  <c r="T70"/>
  <c r="U70"/>
  <c r="V70"/>
  <c r="X70"/>
  <c r="Y70"/>
  <c r="Z70"/>
  <c r="AA70"/>
  <c r="AB70"/>
  <c r="AC70"/>
  <c r="A71"/>
  <c r="C71"/>
  <c r="D71"/>
  <c r="F71"/>
  <c r="G71"/>
  <c r="H71"/>
  <c r="I71"/>
  <c r="J71"/>
  <c r="K71"/>
  <c r="L71"/>
  <c r="M71"/>
  <c r="N71"/>
  <c r="O71"/>
  <c r="P71"/>
  <c r="Q71"/>
  <c r="R71"/>
  <c r="S71"/>
  <c r="T71"/>
  <c r="U71"/>
  <c r="V71"/>
  <c r="X71"/>
  <c r="Y71"/>
  <c r="Z71"/>
  <c r="AA71"/>
  <c r="AB71"/>
  <c r="AC71"/>
  <c r="A72"/>
  <c r="C72"/>
  <c r="D72"/>
  <c r="F72"/>
  <c r="G72"/>
  <c r="H72"/>
  <c r="I72"/>
  <c r="J72"/>
  <c r="K72"/>
  <c r="L72"/>
  <c r="M72"/>
  <c r="N72"/>
  <c r="O72"/>
  <c r="P72"/>
  <c r="Q72"/>
  <c r="R72"/>
  <c r="S72"/>
  <c r="T72"/>
  <c r="U72"/>
  <c r="V72"/>
  <c r="X72"/>
  <c r="Y72"/>
  <c r="Z72"/>
  <c r="AA72"/>
  <c r="AB72"/>
  <c r="AC72"/>
  <c r="A73"/>
  <c r="C73"/>
  <c r="D73"/>
  <c r="F73"/>
  <c r="G73"/>
  <c r="H73"/>
  <c r="I73"/>
  <c r="J73"/>
  <c r="K73"/>
  <c r="L73"/>
  <c r="M73"/>
  <c r="N73"/>
  <c r="O73"/>
  <c r="P73"/>
  <c r="Q73"/>
  <c r="R73"/>
  <c r="S73"/>
  <c r="T73"/>
  <c r="U73"/>
  <c r="V73"/>
  <c r="X73"/>
  <c r="Y73"/>
  <c r="Z73"/>
  <c r="AA73"/>
  <c r="AB73"/>
  <c r="AC73"/>
  <c r="A74"/>
  <c r="C74"/>
  <c r="D74"/>
  <c r="F74"/>
  <c r="G74"/>
  <c r="H74"/>
  <c r="I74"/>
  <c r="J74"/>
  <c r="K74"/>
  <c r="L74"/>
  <c r="M74"/>
  <c r="N74"/>
  <c r="O74"/>
  <c r="P74"/>
  <c r="Q74"/>
  <c r="R74"/>
  <c r="S74"/>
  <c r="T74"/>
  <c r="U74"/>
  <c r="V74"/>
  <c r="X74"/>
  <c r="Y74"/>
  <c r="Z74"/>
  <c r="AA74"/>
  <c r="AB74"/>
  <c r="AC74"/>
  <c r="A75"/>
  <c r="C75"/>
  <c r="D75"/>
  <c r="F75"/>
  <c r="G75"/>
  <c r="H75"/>
  <c r="I75"/>
  <c r="J75"/>
  <c r="K75"/>
  <c r="L75"/>
  <c r="M75"/>
  <c r="N75"/>
  <c r="O75"/>
  <c r="P75"/>
  <c r="Q75"/>
  <c r="R75"/>
  <c r="S75"/>
  <c r="T75"/>
  <c r="U75"/>
  <c r="V75"/>
  <c r="X75"/>
  <c r="Y75"/>
  <c r="Z75"/>
  <c r="AA75"/>
  <c r="AB75"/>
  <c r="AC75"/>
  <c r="A76"/>
  <c r="C76"/>
  <c r="D76"/>
  <c r="F76"/>
  <c r="G76"/>
  <c r="H76"/>
  <c r="I76"/>
  <c r="J76"/>
  <c r="K76"/>
  <c r="L76"/>
  <c r="M76"/>
  <c r="N76"/>
  <c r="O76"/>
  <c r="P76"/>
  <c r="Q76"/>
  <c r="R76"/>
  <c r="S76"/>
  <c r="T76"/>
  <c r="U76"/>
  <c r="V76"/>
  <c r="X76"/>
  <c r="Y76"/>
  <c r="Z76"/>
  <c r="AA76"/>
  <c r="AB76"/>
  <c r="AC76"/>
  <c r="A77"/>
  <c r="C77"/>
  <c r="D77"/>
  <c r="F77"/>
  <c r="G77"/>
  <c r="H77"/>
  <c r="I77"/>
  <c r="J77"/>
  <c r="K77"/>
  <c r="L77"/>
  <c r="M77"/>
  <c r="N77"/>
  <c r="O77"/>
  <c r="P77"/>
  <c r="Q77"/>
  <c r="R77"/>
  <c r="S77"/>
  <c r="T77"/>
  <c r="U77"/>
  <c r="V77"/>
  <c r="X77"/>
  <c r="Y77"/>
  <c r="Z77"/>
  <c r="AA77"/>
  <c r="AB77"/>
  <c r="AC77"/>
  <c r="A78"/>
  <c r="C78"/>
  <c r="D78"/>
  <c r="F78"/>
  <c r="G78"/>
  <c r="H78"/>
  <c r="I78"/>
  <c r="J78"/>
  <c r="K78"/>
  <c r="L78"/>
  <c r="M78"/>
  <c r="N78"/>
  <c r="O78"/>
  <c r="P78"/>
  <c r="Q78"/>
  <c r="R78"/>
  <c r="S78"/>
  <c r="T78"/>
  <c r="U78"/>
  <c r="V78"/>
  <c r="X78"/>
  <c r="Y78"/>
  <c r="Z78"/>
  <c r="AA78"/>
  <c r="AB78"/>
  <c r="AC78"/>
  <c r="A79"/>
  <c r="C79"/>
  <c r="D79"/>
  <c r="F79"/>
  <c r="G79"/>
  <c r="H79"/>
  <c r="I79"/>
  <c r="J79"/>
  <c r="K79"/>
  <c r="L79"/>
  <c r="M79"/>
  <c r="N79"/>
  <c r="O79"/>
  <c r="P79"/>
  <c r="Q79"/>
  <c r="R79"/>
  <c r="S79"/>
  <c r="T79"/>
  <c r="U79"/>
  <c r="V79"/>
  <c r="X79"/>
  <c r="Y79"/>
  <c r="Z79"/>
  <c r="AA79"/>
  <c r="AB79"/>
  <c r="AC79"/>
  <c r="A80"/>
  <c r="C80"/>
  <c r="D80"/>
  <c r="F80"/>
  <c r="G80"/>
  <c r="H80"/>
  <c r="I80"/>
  <c r="J80"/>
  <c r="K80"/>
  <c r="L80"/>
  <c r="M80"/>
  <c r="N80"/>
  <c r="O80"/>
  <c r="P80"/>
  <c r="Q80"/>
  <c r="R80"/>
  <c r="S80"/>
  <c r="T80"/>
  <c r="U80"/>
  <c r="V80"/>
  <c r="X80"/>
  <c r="Y80"/>
  <c r="Z80"/>
  <c r="AA80"/>
  <c r="AB80"/>
  <c r="AC80"/>
  <c r="A81"/>
  <c r="C81"/>
  <c r="D81"/>
  <c r="F81"/>
  <c r="G81"/>
  <c r="H81"/>
  <c r="I81"/>
  <c r="J81"/>
  <c r="K81"/>
  <c r="L81"/>
  <c r="M81"/>
  <c r="N81"/>
  <c r="O81"/>
  <c r="P81"/>
  <c r="Q81"/>
  <c r="R81"/>
  <c r="S81"/>
  <c r="T81"/>
  <c r="U81"/>
  <c r="V81"/>
  <c r="X81"/>
  <c r="Y81"/>
  <c r="Z81"/>
  <c r="AA81"/>
  <c r="AB81"/>
  <c r="AC81"/>
  <c r="A82"/>
  <c r="C82"/>
  <c r="D82"/>
  <c r="F82"/>
  <c r="G82"/>
  <c r="H82"/>
  <c r="I82"/>
  <c r="J82"/>
  <c r="K82"/>
  <c r="L82"/>
  <c r="M82"/>
  <c r="N82"/>
  <c r="O82"/>
  <c r="P82"/>
  <c r="Q82"/>
  <c r="R82"/>
  <c r="S82"/>
  <c r="T82"/>
  <c r="U82"/>
  <c r="V82"/>
  <c r="X82"/>
  <c r="Y82"/>
  <c r="Z82"/>
  <c r="AA82"/>
  <c r="AB82"/>
  <c r="AC82"/>
  <c r="A83"/>
  <c r="C83"/>
  <c r="D83"/>
  <c r="F83"/>
  <c r="G83"/>
  <c r="H83"/>
  <c r="I83"/>
  <c r="J83"/>
  <c r="K83"/>
  <c r="L83"/>
  <c r="M83"/>
  <c r="N83"/>
  <c r="O83"/>
  <c r="P83"/>
  <c r="Q83"/>
  <c r="R83"/>
  <c r="S83"/>
  <c r="T83"/>
  <c r="U83"/>
  <c r="V83"/>
  <c r="X83"/>
  <c r="Y83"/>
  <c r="Z83"/>
  <c r="AA83"/>
  <c r="AB83"/>
  <c r="AC83"/>
  <c r="A84"/>
  <c r="C84"/>
  <c r="D84"/>
  <c r="F84"/>
  <c r="G84"/>
  <c r="H84"/>
  <c r="I84"/>
  <c r="J84"/>
  <c r="K84"/>
  <c r="L84"/>
  <c r="M84"/>
  <c r="N84"/>
  <c r="O84"/>
  <c r="P84"/>
  <c r="Q84"/>
  <c r="R84"/>
  <c r="S84"/>
  <c r="T84"/>
  <c r="U84"/>
  <c r="V84"/>
  <c r="X84"/>
  <c r="Y84"/>
  <c r="Z84"/>
  <c r="AA84"/>
  <c r="AB84"/>
  <c r="AC84"/>
  <c r="A85"/>
  <c r="C85"/>
  <c r="D85"/>
  <c r="F85"/>
  <c r="G85"/>
  <c r="H85"/>
  <c r="I85"/>
  <c r="J85"/>
  <c r="K85"/>
  <c r="L85"/>
  <c r="M85"/>
  <c r="N85"/>
  <c r="O85"/>
  <c r="P85"/>
  <c r="Q85"/>
  <c r="R85"/>
  <c r="S85"/>
  <c r="T85"/>
  <c r="U85"/>
  <c r="V85"/>
  <c r="X85"/>
  <c r="Y85"/>
  <c r="Z85"/>
  <c r="AA85"/>
  <c r="AB85"/>
  <c r="AC85"/>
  <c r="A86"/>
  <c r="C86"/>
  <c r="D86"/>
  <c r="F86"/>
  <c r="G86"/>
  <c r="H86"/>
  <c r="I86"/>
  <c r="J86"/>
  <c r="K86"/>
  <c r="L86"/>
  <c r="M86"/>
  <c r="N86"/>
  <c r="O86"/>
  <c r="P86"/>
  <c r="Q86"/>
  <c r="R86"/>
  <c r="S86"/>
  <c r="T86"/>
  <c r="U86"/>
  <c r="V86"/>
  <c r="X86"/>
  <c r="Y86"/>
  <c r="Z86"/>
  <c r="AA86"/>
  <c r="AB86"/>
  <c r="AC86"/>
  <c r="A87"/>
  <c r="C87"/>
  <c r="D87"/>
  <c r="F87"/>
  <c r="G87"/>
  <c r="H87"/>
  <c r="I87"/>
  <c r="J87"/>
  <c r="K87"/>
  <c r="L87"/>
  <c r="M87"/>
  <c r="N87"/>
  <c r="O87"/>
  <c r="P87"/>
  <c r="Q87"/>
  <c r="R87"/>
  <c r="S87"/>
  <c r="T87"/>
  <c r="U87"/>
  <c r="V87"/>
  <c r="X87"/>
  <c r="Y87"/>
  <c r="Z87"/>
  <c r="AA87"/>
  <c r="AB87"/>
  <c r="AC87"/>
  <c r="A88"/>
  <c r="C88"/>
  <c r="D88"/>
  <c r="F88"/>
  <c r="G88"/>
  <c r="H88"/>
  <c r="I88"/>
  <c r="J88"/>
  <c r="K88"/>
  <c r="L88"/>
  <c r="M88"/>
  <c r="N88"/>
  <c r="O88"/>
  <c r="P88"/>
  <c r="Q88"/>
  <c r="R88"/>
  <c r="S88"/>
  <c r="T88"/>
  <c r="U88"/>
  <c r="V88"/>
  <c r="X88"/>
  <c r="Y88"/>
  <c r="Z88"/>
  <c r="AA88"/>
  <c r="AB88"/>
  <c r="AC88"/>
  <c r="A89"/>
  <c r="C89"/>
  <c r="D89"/>
  <c r="F89"/>
  <c r="G89"/>
  <c r="H89"/>
  <c r="I89"/>
  <c r="J89"/>
  <c r="K89"/>
  <c r="L89"/>
  <c r="M89"/>
  <c r="N89"/>
  <c r="O89"/>
  <c r="P89"/>
  <c r="Q89"/>
  <c r="R89"/>
  <c r="S89"/>
  <c r="T89"/>
  <c r="U89"/>
  <c r="V89"/>
  <c r="X89"/>
  <c r="Y89"/>
  <c r="Z89"/>
  <c r="AA89"/>
  <c r="AB89"/>
  <c r="AC89"/>
  <c r="A90"/>
  <c r="C90"/>
  <c r="D90"/>
  <c r="F90"/>
  <c r="G90"/>
  <c r="H90"/>
  <c r="I90"/>
  <c r="J90"/>
  <c r="K90"/>
  <c r="L90"/>
  <c r="M90"/>
  <c r="N90"/>
  <c r="O90"/>
  <c r="P90"/>
  <c r="Q90"/>
  <c r="R90"/>
  <c r="S90"/>
  <c r="T90"/>
  <c r="U90"/>
  <c r="V90"/>
  <c r="X90"/>
  <c r="Y90"/>
  <c r="Z90"/>
  <c r="AA90"/>
  <c r="AB90"/>
  <c r="AC90"/>
  <c r="A91"/>
  <c r="C91"/>
  <c r="D91"/>
  <c r="F91"/>
  <c r="G91"/>
  <c r="H91"/>
  <c r="I91"/>
  <c r="J91"/>
  <c r="K91"/>
  <c r="L91"/>
  <c r="M91"/>
  <c r="N91"/>
  <c r="O91"/>
  <c r="P91"/>
  <c r="Q91"/>
  <c r="R91"/>
  <c r="S91"/>
  <c r="T91"/>
  <c r="U91"/>
  <c r="V91"/>
  <c r="X91"/>
  <c r="Y91"/>
  <c r="Z91"/>
  <c r="AA91"/>
  <c r="AB91"/>
  <c r="AC91"/>
  <c r="A92"/>
  <c r="C92"/>
  <c r="D92"/>
  <c r="F92"/>
  <c r="G92"/>
  <c r="H92"/>
  <c r="I92"/>
  <c r="J92"/>
  <c r="K92"/>
  <c r="L92"/>
  <c r="M92"/>
  <c r="N92"/>
  <c r="O92"/>
  <c r="P92"/>
  <c r="Q92"/>
  <c r="R92"/>
  <c r="S92"/>
  <c r="T92"/>
  <c r="U92"/>
  <c r="V92"/>
  <c r="X92"/>
  <c r="Y92"/>
  <c r="Z92"/>
  <c r="AA92"/>
  <c r="AB92"/>
  <c r="AC92"/>
  <c r="A93"/>
  <c r="C93"/>
  <c r="D93"/>
  <c r="F93"/>
  <c r="G93"/>
  <c r="H93"/>
  <c r="I93"/>
  <c r="J93"/>
  <c r="K93"/>
  <c r="L93"/>
  <c r="M93"/>
  <c r="N93"/>
  <c r="O93"/>
  <c r="P93"/>
  <c r="Q93"/>
  <c r="R93"/>
  <c r="S93"/>
  <c r="T93"/>
  <c r="U93"/>
  <c r="V93"/>
  <c r="X93"/>
  <c r="Y93"/>
  <c r="Z93"/>
  <c r="AA93"/>
  <c r="AB93"/>
  <c r="AC93"/>
  <c r="A94"/>
  <c r="C94"/>
  <c r="D94"/>
  <c r="F94"/>
  <c r="G94"/>
  <c r="H94"/>
  <c r="I94"/>
  <c r="J94"/>
  <c r="K94"/>
  <c r="L94"/>
  <c r="M94"/>
  <c r="N94"/>
  <c r="O94"/>
  <c r="P94"/>
  <c r="Q94"/>
  <c r="R94"/>
  <c r="S94"/>
  <c r="T94"/>
  <c r="U94"/>
  <c r="V94"/>
  <c r="X94"/>
  <c r="Y94"/>
  <c r="Z94"/>
  <c r="AA94"/>
  <c r="AB94"/>
  <c r="AC94"/>
  <c r="A95"/>
  <c r="C95"/>
  <c r="D95"/>
  <c r="F95"/>
  <c r="G95"/>
  <c r="H95"/>
  <c r="I95"/>
  <c r="J95"/>
  <c r="K95"/>
  <c r="L95"/>
  <c r="M95"/>
  <c r="N95"/>
  <c r="O95"/>
  <c r="P95"/>
  <c r="Q95"/>
  <c r="R95"/>
  <c r="S95"/>
  <c r="T95"/>
  <c r="U95"/>
  <c r="V95"/>
  <c r="X95"/>
  <c r="Y95"/>
  <c r="Z95"/>
  <c r="AA95"/>
  <c r="AB95"/>
  <c r="AC95"/>
  <c r="A96"/>
  <c r="C96"/>
  <c r="D96"/>
  <c r="F96"/>
  <c r="G96"/>
  <c r="H96"/>
  <c r="I96"/>
  <c r="J96"/>
  <c r="K96"/>
  <c r="L96"/>
  <c r="M96"/>
  <c r="N96"/>
  <c r="O96"/>
  <c r="P96"/>
  <c r="Q96"/>
  <c r="R96"/>
  <c r="S96"/>
  <c r="T96"/>
  <c r="U96"/>
  <c r="V96"/>
  <c r="X96"/>
  <c r="Y96"/>
  <c r="Z96"/>
  <c r="AA96"/>
  <c r="AB96"/>
  <c r="AC96"/>
  <c r="A97"/>
  <c r="C97"/>
  <c r="D97"/>
  <c r="F97"/>
  <c r="G97"/>
  <c r="H97"/>
  <c r="I97"/>
  <c r="J97"/>
  <c r="K97"/>
  <c r="L97"/>
  <c r="M97"/>
  <c r="N97"/>
  <c r="O97"/>
  <c r="P97"/>
  <c r="Q97"/>
  <c r="R97"/>
  <c r="S97"/>
  <c r="T97"/>
  <c r="U97"/>
  <c r="V97"/>
  <c r="X97"/>
  <c r="Y97"/>
  <c r="Z97"/>
  <c r="AA97"/>
  <c r="AB97"/>
  <c r="AC97"/>
  <c r="A98"/>
  <c r="C98"/>
  <c r="D98"/>
  <c r="F98"/>
  <c r="G98"/>
  <c r="H98"/>
  <c r="I98"/>
  <c r="J98"/>
  <c r="K98"/>
  <c r="L98"/>
  <c r="M98"/>
  <c r="N98"/>
  <c r="O98"/>
  <c r="P98"/>
  <c r="Q98"/>
  <c r="R98"/>
  <c r="S98"/>
  <c r="T98"/>
  <c r="U98"/>
  <c r="V98"/>
  <c r="X98"/>
  <c r="Y98"/>
  <c r="Z98"/>
  <c r="AA98"/>
  <c r="AB98"/>
  <c r="AC98"/>
  <c r="A99"/>
  <c r="C99"/>
  <c r="D99"/>
  <c r="F99"/>
  <c r="G99"/>
  <c r="H99"/>
  <c r="I99"/>
  <c r="J99"/>
  <c r="K99"/>
  <c r="L99"/>
  <c r="M99"/>
  <c r="N99"/>
  <c r="O99"/>
  <c r="P99"/>
  <c r="Q99"/>
  <c r="R99"/>
  <c r="S99"/>
  <c r="T99"/>
  <c r="U99"/>
  <c r="V99"/>
  <c r="X99"/>
  <c r="Y99"/>
  <c r="Z99"/>
  <c r="AA99"/>
  <c r="AB99"/>
  <c r="AC99"/>
  <c r="A100"/>
  <c r="C100"/>
  <c r="D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X100"/>
  <c r="Y100"/>
  <c r="Z100"/>
  <c r="AA100"/>
  <c r="AB100"/>
  <c r="AC100"/>
  <c r="A101"/>
  <c r="C101"/>
  <c r="D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X101"/>
  <c r="Y101"/>
  <c r="Z101"/>
  <c r="AA101"/>
  <c r="AB101"/>
  <c r="AC101"/>
  <c r="A102"/>
  <c r="C102"/>
  <c r="D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X102"/>
  <c r="Y102"/>
  <c r="Z102"/>
  <c r="AA102"/>
  <c r="AB102"/>
  <c r="AC102"/>
  <c r="A103"/>
  <c r="C103"/>
  <c r="D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X103"/>
  <c r="Y103"/>
  <c r="Z103"/>
  <c r="AA103"/>
  <c r="AB103"/>
  <c r="AC103"/>
  <c r="A104"/>
  <c r="C104"/>
  <c r="D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X104"/>
  <c r="Y104"/>
  <c r="Z104"/>
  <c r="AA104"/>
  <c r="AB104"/>
  <c r="AC104"/>
  <c r="A105"/>
  <c r="C105"/>
  <c r="D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X105"/>
  <c r="Y105"/>
  <c r="Z105"/>
  <c r="AA105"/>
  <c r="AB105"/>
  <c r="AC105"/>
  <c r="A106"/>
  <c r="C106"/>
  <c r="D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X106"/>
  <c r="Y106"/>
  <c r="Z106"/>
  <c r="AA106"/>
  <c r="AB106"/>
  <c r="AC106"/>
  <c r="A107"/>
  <c r="C107"/>
  <c r="D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X107"/>
  <c r="Y107"/>
  <c r="Z107"/>
  <c r="AA107"/>
  <c r="AB107"/>
  <c r="AC107"/>
  <c r="A108"/>
  <c r="C108"/>
  <c r="D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X108"/>
  <c r="Y108"/>
  <c r="Z108"/>
  <c r="AA108"/>
  <c r="AB108"/>
  <c r="AC108"/>
  <c r="A109"/>
  <c r="C109"/>
  <c r="D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X109"/>
  <c r="Y109"/>
  <c r="Z109"/>
  <c r="AA109"/>
  <c r="AB109"/>
  <c r="AC109"/>
  <c r="A110"/>
  <c r="C110"/>
  <c r="D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X110"/>
  <c r="Y110"/>
  <c r="Z110"/>
  <c r="AA110"/>
  <c r="AB110"/>
  <c r="AC110"/>
  <c r="A111"/>
  <c r="C111"/>
  <c r="D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X111"/>
  <c r="Y111"/>
  <c r="Z111"/>
  <c r="AA111"/>
  <c r="AB111"/>
  <c r="AC111"/>
  <c r="A112"/>
  <c r="C112"/>
  <c r="D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X112"/>
  <c r="Y112"/>
  <c r="Z112"/>
  <c r="AA112"/>
  <c r="AB112"/>
  <c r="AC112"/>
  <c r="A113"/>
  <c r="C113"/>
  <c r="D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X113"/>
  <c r="Y113"/>
  <c r="Z113"/>
  <c r="AA113"/>
  <c r="AB113"/>
  <c r="AC113"/>
  <c r="A114"/>
  <c r="C114"/>
  <c r="D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X114"/>
  <c r="Y114"/>
  <c r="Z114"/>
  <c r="AA114"/>
  <c r="AB114"/>
  <c r="AC114"/>
  <c r="A115"/>
  <c r="C115"/>
  <c r="D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X115"/>
  <c r="Y115"/>
  <c r="Z115"/>
  <c r="AA115"/>
  <c r="AB115"/>
  <c r="AC115"/>
  <c r="A116"/>
  <c r="C116"/>
  <c r="D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X116"/>
  <c r="Y116"/>
  <c r="Z116"/>
  <c r="AA116"/>
  <c r="AB116"/>
  <c r="AC116"/>
  <c r="A117"/>
  <c r="C117"/>
  <c r="D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X117"/>
  <c r="Y117"/>
  <c r="Z117"/>
  <c r="AA117"/>
  <c r="AB117"/>
  <c r="AC117"/>
  <c r="A118"/>
  <c r="C118"/>
  <c r="D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X118"/>
  <c r="Y118"/>
  <c r="Z118"/>
  <c r="AA118"/>
  <c r="AB118"/>
  <c r="AC118"/>
  <c r="A119"/>
  <c r="C119"/>
  <c r="D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X119"/>
  <c r="Y119"/>
  <c r="Z119"/>
  <c r="AA119"/>
  <c r="AB119"/>
  <c r="AC119"/>
  <c r="A120"/>
  <c r="C120"/>
  <c r="D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X120"/>
  <c r="Y120"/>
  <c r="Z120"/>
  <c r="AA120"/>
  <c r="AB120"/>
  <c r="AC120"/>
  <c r="A121"/>
  <c r="C121"/>
  <c r="D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X121"/>
  <c r="Y121"/>
  <c r="Z121"/>
  <c r="AA121"/>
  <c r="AB121"/>
  <c r="AC121"/>
  <c r="A122"/>
  <c r="C122"/>
  <c r="D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X122"/>
  <c r="Y122"/>
  <c r="Z122"/>
  <c r="AA122"/>
  <c r="AB122"/>
  <c r="AC122"/>
  <c r="A123"/>
  <c r="C123"/>
  <c r="D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X123"/>
  <c r="Y123"/>
  <c r="Z123"/>
  <c r="AA123"/>
  <c r="AB123"/>
  <c r="AC123"/>
  <c r="A124"/>
  <c r="C124"/>
  <c r="D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X124"/>
  <c r="Y124"/>
  <c r="Z124"/>
  <c r="AA124"/>
  <c r="AB124"/>
  <c r="AC124"/>
  <c r="A125"/>
  <c r="C125"/>
  <c r="D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X125"/>
  <c r="Y125"/>
  <c r="Z125"/>
  <c r="AA125"/>
  <c r="AB125"/>
  <c r="AC125"/>
  <c r="A126"/>
  <c r="C126"/>
  <c r="D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X126"/>
  <c r="Y126"/>
  <c r="Z126"/>
  <c r="AA126"/>
  <c r="AB126"/>
  <c r="AC126"/>
  <c r="A127"/>
  <c r="C127"/>
  <c r="D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X127"/>
  <c r="Y127"/>
  <c r="Z127"/>
  <c r="AA127"/>
  <c r="AB127"/>
  <c r="AC127"/>
  <c r="A128"/>
  <c r="C128"/>
  <c r="D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X128"/>
  <c r="Y128"/>
  <c r="Z128"/>
  <c r="AA128"/>
  <c r="AB128"/>
  <c r="AC128"/>
  <c r="A129"/>
  <c r="C129"/>
  <c r="D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X129"/>
  <c r="Y129"/>
  <c r="Z129"/>
  <c r="AA129"/>
  <c r="AB129"/>
  <c r="AC129"/>
  <c r="A130"/>
  <c r="C130"/>
  <c r="D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X130"/>
  <c r="Y130"/>
  <c r="Z130"/>
  <c r="AA130"/>
  <c r="AB130"/>
  <c r="AC130"/>
  <c r="A131"/>
  <c r="C131"/>
  <c r="D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X131"/>
  <c r="Y131"/>
  <c r="Z131"/>
  <c r="AA131"/>
  <c r="AB131"/>
  <c r="AC131"/>
  <c r="A132"/>
  <c r="C132"/>
  <c r="D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X132"/>
  <c r="Y132"/>
  <c r="Z132"/>
  <c r="AA132"/>
  <c r="AB132"/>
  <c r="AC132"/>
  <c r="A133"/>
  <c r="C133"/>
  <c r="D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X133"/>
  <c r="Y133"/>
  <c r="Z133"/>
  <c r="AA133"/>
  <c r="AB133"/>
  <c r="AC133"/>
  <c r="A134"/>
  <c r="C134"/>
  <c r="D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X134"/>
  <c r="Y134"/>
  <c r="Z134"/>
  <c r="AA134"/>
  <c r="AB134"/>
  <c r="AC134"/>
  <c r="A135"/>
  <c r="C135"/>
  <c r="D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X135"/>
  <c r="Y135"/>
  <c r="Z135"/>
  <c r="AA135"/>
  <c r="AB135"/>
  <c r="AC135"/>
  <c r="A136"/>
  <c r="C136"/>
  <c r="D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X136"/>
  <c r="Y136"/>
  <c r="Z136"/>
  <c r="AA136"/>
  <c r="AB136"/>
  <c r="AC136"/>
  <c r="A137"/>
  <c r="C137"/>
  <c r="D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X137"/>
  <c r="Y137"/>
  <c r="Z137"/>
  <c r="AA137"/>
  <c r="AB137"/>
  <c r="AC137"/>
  <c r="A138"/>
  <c r="C138"/>
  <c r="D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X138"/>
  <c r="Y138"/>
  <c r="Z138"/>
  <c r="AA138"/>
  <c r="AB138"/>
  <c r="AC138"/>
  <c r="A139"/>
  <c r="C139"/>
  <c r="D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X139"/>
  <c r="Y139"/>
  <c r="Z139"/>
  <c r="AA139"/>
  <c r="AB139"/>
  <c r="AC139"/>
  <c r="A140"/>
  <c r="C140"/>
  <c r="D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X140"/>
  <c r="Y140"/>
  <c r="Z140"/>
  <c r="AA140"/>
  <c r="AB140"/>
  <c r="AC140"/>
  <c r="A141"/>
  <c r="C141"/>
  <c r="D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X141"/>
  <c r="Y141"/>
  <c r="Z141"/>
  <c r="AA141"/>
  <c r="AB141"/>
  <c r="AC141"/>
  <c r="A142"/>
  <c r="C142"/>
  <c r="D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X142"/>
  <c r="Y142"/>
  <c r="Z142"/>
  <c r="AA142"/>
  <c r="AB142"/>
  <c r="AC142"/>
  <c r="A143"/>
  <c r="C143"/>
  <c r="D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X143"/>
  <c r="Y143"/>
  <c r="Z143"/>
  <c r="AA143"/>
  <c r="AB143"/>
  <c r="AC143"/>
  <c r="A144"/>
  <c r="C144"/>
  <c r="D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X144"/>
  <c r="Y144"/>
  <c r="Z144"/>
  <c r="AA144"/>
  <c r="AB144"/>
  <c r="AC144"/>
  <c r="A145"/>
  <c r="C145"/>
  <c r="D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X145"/>
  <c r="Y145"/>
  <c r="Z145"/>
  <c r="AA145"/>
  <c r="AB145"/>
  <c r="AC145"/>
  <c r="A146"/>
  <c r="C146"/>
  <c r="D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X146"/>
  <c r="Y146"/>
  <c r="Z146"/>
  <c r="AA146"/>
  <c r="AB146"/>
  <c r="AC146"/>
  <c r="A147"/>
  <c r="C147"/>
  <c r="D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X147"/>
  <c r="Y147"/>
  <c r="Z147"/>
  <c r="AA147"/>
  <c r="AB147"/>
  <c r="AC147"/>
  <c r="A148"/>
  <c r="C148"/>
  <c r="D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X148"/>
  <c r="Y148"/>
  <c r="Z148"/>
  <c r="AA148"/>
  <c r="AB148"/>
  <c r="AC148"/>
  <c r="A149"/>
  <c r="C149"/>
  <c r="D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X149"/>
  <c r="Y149"/>
  <c r="Z149"/>
  <c r="AA149"/>
  <c r="AB149"/>
  <c r="AC149"/>
  <c r="A150"/>
  <c r="C150"/>
  <c r="D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X150"/>
  <c r="Y150"/>
  <c r="Z150"/>
  <c r="AA150"/>
  <c r="AB150"/>
  <c r="AC150"/>
  <c r="A151"/>
  <c r="C151"/>
  <c r="D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X151"/>
  <c r="Y151"/>
  <c r="Z151"/>
  <c r="AA151"/>
  <c r="AB151"/>
  <c r="AC151"/>
  <c r="A152"/>
  <c r="C152"/>
  <c r="D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X152"/>
  <c r="Y152"/>
  <c r="Z152"/>
  <c r="AA152"/>
  <c r="AB152"/>
  <c r="AC152"/>
  <c r="A153"/>
  <c r="C153"/>
  <c r="D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X153"/>
  <c r="Y153"/>
  <c r="Z153"/>
  <c r="AA153"/>
  <c r="AB153"/>
  <c r="AC153"/>
  <c r="A154"/>
  <c r="C154"/>
  <c r="D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X154"/>
  <c r="Y154"/>
  <c r="Z154"/>
  <c r="AA154"/>
  <c r="AB154"/>
  <c r="AC154"/>
  <c r="A155"/>
  <c r="C155"/>
  <c r="D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X155"/>
  <c r="Y155"/>
  <c r="Z155"/>
  <c r="AA155"/>
  <c r="AB155"/>
  <c r="AC155"/>
  <c r="A156"/>
  <c r="C156"/>
  <c r="D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X156"/>
  <c r="Y156"/>
  <c r="Z156"/>
  <c r="AA156"/>
  <c r="AB156"/>
  <c r="AC156"/>
  <c r="A157"/>
  <c r="C157"/>
  <c r="D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X157"/>
  <c r="Y157"/>
  <c r="Z157"/>
  <c r="AA157"/>
  <c r="AB157"/>
  <c r="AC157"/>
  <c r="A158"/>
  <c r="C158"/>
  <c r="D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X158"/>
  <c r="Y158"/>
  <c r="Z158"/>
  <c r="AA158"/>
  <c r="AB158"/>
  <c r="AC158"/>
  <c r="A159"/>
  <c r="C159"/>
  <c r="D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X159"/>
  <c r="Y159"/>
  <c r="Z159"/>
  <c r="AA159"/>
  <c r="AB159"/>
  <c r="AC159"/>
  <c r="A160"/>
  <c r="C160"/>
  <c r="D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X160"/>
  <c r="Y160"/>
  <c r="Z160"/>
  <c r="AA160"/>
  <c r="AB160"/>
  <c r="AC160"/>
  <c r="A161"/>
  <c r="C161"/>
  <c r="D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X161"/>
  <c r="Y161"/>
  <c r="Z161"/>
  <c r="AA161"/>
  <c r="AB161"/>
  <c r="AC161"/>
  <c r="A162"/>
  <c r="C162"/>
  <c r="D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X162"/>
  <c r="Y162"/>
  <c r="Z162"/>
  <c r="AA162"/>
  <c r="AB162"/>
  <c r="AC162"/>
  <c r="A163"/>
  <c r="C163"/>
  <c r="D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X163"/>
  <c r="Y163"/>
  <c r="Z163"/>
  <c r="AA163"/>
  <c r="AB163"/>
  <c r="AC163"/>
  <c r="A164"/>
  <c r="C164"/>
  <c r="D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X164"/>
  <c r="Y164"/>
  <c r="Z164"/>
  <c r="AA164"/>
  <c r="AB164"/>
  <c r="AC164"/>
  <c r="A165"/>
  <c r="C165"/>
  <c r="D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X165"/>
  <c r="Y165"/>
  <c r="Z165"/>
  <c r="AA165"/>
  <c r="AB165"/>
  <c r="AC165"/>
  <c r="A166"/>
  <c r="C166"/>
  <c r="D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X166"/>
  <c r="Y166"/>
  <c r="Z166"/>
  <c r="AA166"/>
  <c r="AB166"/>
  <c r="AC166"/>
  <c r="A167"/>
  <c r="C167"/>
  <c r="D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X167"/>
  <c r="Y167"/>
  <c r="Z167"/>
  <c r="AA167"/>
  <c r="AB167"/>
  <c r="AC167"/>
  <c r="A168"/>
  <c r="C168"/>
  <c r="D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X168"/>
  <c r="Y168"/>
  <c r="Z168"/>
  <c r="AA168"/>
  <c r="AB168"/>
  <c r="AC168"/>
  <c r="A169"/>
  <c r="C169"/>
  <c r="D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X169"/>
  <c r="Y169"/>
  <c r="Z169"/>
  <c r="AA169"/>
  <c r="AB169"/>
  <c r="AC169"/>
  <c r="A170"/>
  <c r="C170"/>
  <c r="D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X170"/>
  <c r="Y170"/>
  <c r="Z170"/>
  <c r="AA170"/>
  <c r="AB170"/>
  <c r="AC170"/>
  <c r="A171"/>
  <c r="C171"/>
  <c r="D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X171"/>
  <c r="Y171"/>
  <c r="Z171"/>
  <c r="AA171"/>
  <c r="AB171"/>
  <c r="AC171"/>
  <c r="A172"/>
  <c r="C172"/>
  <c r="D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X172"/>
  <c r="Y172"/>
  <c r="Z172"/>
  <c r="AA172"/>
  <c r="AB172"/>
  <c r="AC172"/>
  <c r="A173"/>
  <c r="C173"/>
  <c r="D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X173"/>
  <c r="Y173"/>
  <c r="Z173"/>
  <c r="AA173"/>
  <c r="AB173"/>
  <c r="AC173"/>
  <c r="A174"/>
  <c r="C174"/>
  <c r="D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X174"/>
  <c r="Y174"/>
  <c r="Z174"/>
  <c r="AA174"/>
  <c r="AB174"/>
  <c r="AC174"/>
  <c r="A175"/>
  <c r="C175"/>
  <c r="D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X175"/>
  <c r="Y175"/>
  <c r="Z175"/>
  <c r="AA175"/>
  <c r="AB175"/>
  <c r="AC175"/>
  <c r="A176"/>
  <c r="C176"/>
  <c r="D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X176"/>
  <c r="Y176"/>
  <c r="Z176"/>
  <c r="AA176"/>
  <c r="AB176"/>
  <c r="AC176"/>
  <c r="A177"/>
  <c r="C177"/>
  <c r="D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X177"/>
  <c r="Y177"/>
  <c r="Z177"/>
  <c r="AA177"/>
  <c r="AB177"/>
  <c r="AC177"/>
  <c r="A178"/>
  <c r="C178"/>
  <c r="D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X178"/>
  <c r="Y178"/>
  <c r="Z178"/>
  <c r="AA178"/>
  <c r="AB178"/>
  <c r="AC178"/>
  <c r="A179"/>
  <c r="C179"/>
  <c r="D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X179"/>
  <c r="Y179"/>
  <c r="Z179"/>
  <c r="AA179"/>
  <c r="AB179"/>
  <c r="AC179"/>
  <c r="A180"/>
  <c r="C180"/>
  <c r="D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X180"/>
  <c r="Y180"/>
  <c r="Z180"/>
  <c r="AA180"/>
  <c r="AB180"/>
  <c r="AC180"/>
  <c r="A181"/>
  <c r="C181"/>
  <c r="D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X181"/>
  <c r="Y181"/>
  <c r="Z181"/>
  <c r="AA181"/>
  <c r="AB181"/>
  <c r="AC181"/>
  <c r="A182"/>
  <c r="C182"/>
  <c r="D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X182"/>
  <c r="Y182"/>
  <c r="Z182"/>
  <c r="AA182"/>
  <c r="AB182"/>
  <c r="AC182"/>
  <c r="A183"/>
  <c r="C183"/>
  <c r="D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X183"/>
  <c r="Y183"/>
  <c r="Z183"/>
  <c r="AA183"/>
  <c r="AB183"/>
  <c r="AC183"/>
  <c r="A184"/>
  <c r="C184"/>
  <c r="D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X184"/>
  <c r="Y184"/>
  <c r="Z184"/>
  <c r="AA184"/>
  <c r="AB184"/>
  <c r="AC184"/>
  <c r="A185"/>
  <c r="C185"/>
  <c r="D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X185"/>
  <c r="Y185"/>
  <c r="Z185"/>
  <c r="AA185"/>
  <c r="AB185"/>
  <c r="AC185"/>
  <c r="A186"/>
  <c r="C186"/>
  <c r="D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X186"/>
  <c r="Y186"/>
  <c r="Z186"/>
  <c r="AA186"/>
  <c r="AB186"/>
  <c r="AC186"/>
  <c r="A187"/>
  <c r="C187"/>
  <c r="D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X187"/>
  <c r="Y187"/>
  <c r="Z187"/>
  <c r="AA187"/>
  <c r="AB187"/>
  <c r="AC187"/>
  <c r="A188"/>
  <c r="C188"/>
  <c r="D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X188"/>
  <c r="Y188"/>
  <c r="Z188"/>
  <c r="AA188"/>
  <c r="AB188"/>
  <c r="AC188"/>
  <c r="A189"/>
  <c r="C189"/>
  <c r="D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X189"/>
  <c r="Y189"/>
  <c r="Z189"/>
  <c r="AA189"/>
  <c r="AB189"/>
  <c r="AC189"/>
  <c r="A190"/>
  <c r="C190"/>
  <c r="D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X190"/>
  <c r="Y190"/>
  <c r="Z190"/>
  <c r="AA190"/>
  <c r="AB190"/>
  <c r="AC190"/>
  <c r="A191"/>
  <c r="C191"/>
  <c r="D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X191"/>
  <c r="Y191"/>
  <c r="Z191"/>
  <c r="AA191"/>
  <c r="AB191"/>
  <c r="AC191"/>
  <c r="A192"/>
  <c r="C192"/>
  <c r="D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X192"/>
  <c r="Y192"/>
  <c r="Z192"/>
  <c r="AA192"/>
  <c r="AB192"/>
  <c r="AC192"/>
  <c r="A193"/>
  <c r="C193"/>
  <c r="D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X193"/>
  <c r="Y193"/>
  <c r="Z193"/>
  <c r="AA193"/>
  <c r="AB193"/>
  <c r="AC193"/>
  <c r="A194"/>
  <c r="C194"/>
  <c r="D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X194"/>
  <c r="Y194"/>
  <c r="Z194"/>
  <c r="AA194"/>
  <c r="AB194"/>
  <c r="AC194"/>
  <c r="A195"/>
  <c r="C195"/>
  <c r="D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X195"/>
  <c r="Y195"/>
  <c r="Z195"/>
  <c r="AA195"/>
  <c r="AB195"/>
  <c r="AC195"/>
  <c r="A196"/>
  <c r="C196"/>
  <c r="D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X196"/>
  <c r="Y196"/>
  <c r="Z196"/>
  <c r="AA196"/>
  <c r="AB196"/>
  <c r="AC196"/>
  <c r="A197"/>
  <c r="C197"/>
  <c r="D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X197"/>
  <c r="Y197"/>
  <c r="Z197"/>
  <c r="AA197"/>
  <c r="AB197"/>
  <c r="AC197"/>
  <c r="A198"/>
  <c r="C198"/>
  <c r="D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X198"/>
  <c r="Y198"/>
  <c r="Z198"/>
  <c r="AA198"/>
  <c r="AB198"/>
  <c r="AC198"/>
  <c r="A199"/>
  <c r="C199"/>
  <c r="D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X199"/>
  <c r="Y199"/>
  <c r="Z199"/>
  <c r="AA199"/>
  <c r="AB199"/>
  <c r="AC199"/>
  <c r="A200"/>
  <c r="C200"/>
  <c r="D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X200"/>
  <c r="Y200"/>
  <c r="Z200"/>
  <c r="AA200"/>
  <c r="AB200"/>
  <c r="AC200"/>
  <c r="A201"/>
  <c r="C201"/>
  <c r="D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X201"/>
  <c r="Y201"/>
  <c r="Z201"/>
  <c r="AA201"/>
  <c r="AB201"/>
  <c r="AC201"/>
  <c r="A202"/>
  <c r="C202"/>
  <c r="D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X202"/>
  <c r="Y202"/>
  <c r="Z202"/>
  <c r="AA202"/>
  <c r="AB202"/>
  <c r="AC202"/>
  <c r="A203"/>
  <c r="C203"/>
  <c r="D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X203"/>
  <c r="Y203"/>
  <c r="Z203"/>
  <c r="AA203"/>
  <c r="AB203"/>
  <c r="AC203"/>
  <c r="A204"/>
  <c r="C204"/>
  <c r="D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X204"/>
  <c r="Y204"/>
  <c r="Z204"/>
  <c r="AA204"/>
  <c r="AB204"/>
  <c r="AC204"/>
  <c r="A205"/>
  <c r="C205"/>
  <c r="D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X205"/>
  <c r="Y205"/>
  <c r="Z205"/>
  <c r="AA205"/>
  <c r="AB205"/>
  <c r="AC205"/>
  <c r="A206"/>
  <c r="C206"/>
  <c r="D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X206"/>
  <c r="Y206"/>
  <c r="Z206"/>
  <c r="AA206"/>
  <c r="AB206"/>
  <c r="AC206"/>
  <c r="A207"/>
  <c r="C207"/>
  <c r="D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X207"/>
  <c r="Y207"/>
  <c r="Z207"/>
  <c r="AA207"/>
  <c r="AB207"/>
  <c r="AC207"/>
  <c r="A208"/>
  <c r="C208"/>
  <c r="D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X208"/>
  <c r="Y208"/>
  <c r="Z208"/>
  <c r="AA208"/>
  <c r="AB208"/>
  <c r="AC208"/>
  <c r="A209"/>
  <c r="C209"/>
  <c r="D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X209"/>
  <c r="Y209"/>
  <c r="Z209"/>
  <c r="AA209"/>
  <c r="AB209"/>
  <c r="AC209"/>
  <c r="A210"/>
  <c r="C210"/>
  <c r="D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X210"/>
  <c r="Y210"/>
  <c r="Z210"/>
  <c r="AA210"/>
  <c r="AB210"/>
  <c r="AC210"/>
  <c r="A211"/>
  <c r="C211"/>
  <c r="D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X211"/>
  <c r="Y211"/>
  <c r="Z211"/>
  <c r="AA211"/>
  <c r="AB211"/>
  <c r="AC211"/>
  <c r="A212"/>
  <c r="C212"/>
  <c r="D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X212"/>
  <c r="Y212"/>
  <c r="Z212"/>
  <c r="AA212"/>
  <c r="AB212"/>
  <c r="AC212"/>
  <c r="A213"/>
  <c r="C213"/>
  <c r="D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X213"/>
  <c r="Y213"/>
  <c r="Z213"/>
  <c r="AA213"/>
  <c r="AB213"/>
  <c r="AC213"/>
  <c r="A214"/>
  <c r="C214"/>
  <c r="D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X214"/>
  <c r="Y214"/>
  <c r="Z214"/>
  <c r="AA214"/>
  <c r="AB214"/>
  <c r="AC214"/>
  <c r="A215"/>
  <c r="C215"/>
  <c r="D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X215"/>
  <c r="Y215"/>
  <c r="Z215"/>
  <c r="AA215"/>
  <c r="AB215"/>
  <c r="AC215"/>
  <c r="A216"/>
  <c r="C216"/>
  <c r="D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X216"/>
  <c r="Y216"/>
  <c r="Z216"/>
  <c r="AA216"/>
  <c r="AB216"/>
  <c r="AC216"/>
  <c r="A217"/>
  <c r="C217"/>
  <c r="D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X217"/>
  <c r="Y217"/>
  <c r="Z217"/>
  <c r="AA217"/>
  <c r="AB217"/>
  <c r="AC217"/>
  <c r="A218"/>
  <c r="C218"/>
  <c r="D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X218"/>
  <c r="Y218"/>
  <c r="Z218"/>
  <c r="AA218"/>
  <c r="AB218"/>
  <c r="AC218"/>
  <c r="A219"/>
  <c r="C219"/>
  <c r="D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X219"/>
  <c r="Y219"/>
  <c r="Z219"/>
  <c r="AA219"/>
  <c r="AB219"/>
  <c r="AC219"/>
  <c r="A220"/>
  <c r="C220"/>
  <c r="D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X220"/>
  <c r="Y220"/>
  <c r="Z220"/>
  <c r="AA220"/>
  <c r="AB220"/>
  <c r="AC220"/>
  <c r="A221"/>
  <c r="C221"/>
  <c r="D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X221"/>
  <c r="Y221"/>
  <c r="Z221"/>
  <c r="AA221"/>
  <c r="AB221"/>
  <c r="AC221"/>
  <c r="A222"/>
  <c r="C222"/>
  <c r="D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X222"/>
  <c r="Y222"/>
  <c r="Z222"/>
  <c r="AA222"/>
  <c r="AB222"/>
  <c r="AC222"/>
  <c r="A223"/>
  <c r="C223"/>
  <c r="D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X223"/>
  <c r="Y223"/>
  <c r="Z223"/>
  <c r="AA223"/>
  <c r="AB223"/>
  <c r="AC223"/>
  <c r="A224"/>
  <c r="C224"/>
  <c r="D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X224"/>
  <c r="Y224"/>
  <c r="Z224"/>
  <c r="AA224"/>
  <c r="AB224"/>
  <c r="AC224"/>
  <c r="A225"/>
  <c r="C225"/>
  <c r="D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X225"/>
  <c r="Y225"/>
  <c r="Z225"/>
  <c r="AA225"/>
  <c r="AB225"/>
  <c r="AC225"/>
  <c r="A226"/>
  <c r="C226"/>
  <c r="D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X226"/>
  <c r="Y226"/>
  <c r="Z226"/>
  <c r="AA226"/>
  <c r="AB226"/>
  <c r="AC226"/>
  <c r="A227"/>
  <c r="C227"/>
  <c r="D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X227"/>
  <c r="Y227"/>
  <c r="Z227"/>
  <c r="AA227"/>
  <c r="AB227"/>
  <c r="AC227"/>
  <c r="A228"/>
  <c r="C228"/>
  <c r="D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X228"/>
  <c r="Y228"/>
  <c r="Z228"/>
  <c r="AA228"/>
  <c r="AB228"/>
  <c r="AC228"/>
  <c r="A229"/>
  <c r="C229"/>
  <c r="D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X229"/>
  <c r="Y229"/>
  <c r="Z229"/>
  <c r="AA229"/>
  <c r="AB229"/>
  <c r="AC229"/>
  <c r="A230"/>
  <c r="C230"/>
  <c r="D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X230"/>
  <c r="Y230"/>
  <c r="Z230"/>
  <c r="AA230"/>
  <c r="AB230"/>
  <c r="AC230"/>
  <c r="A231"/>
  <c r="C231"/>
  <c r="D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X231"/>
  <c r="Y231"/>
  <c r="Z231"/>
  <c r="AA231"/>
  <c r="AB231"/>
  <c r="AC231"/>
  <c r="A232"/>
  <c r="C232"/>
  <c r="D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X232"/>
  <c r="Y232"/>
  <c r="Z232"/>
  <c r="AA232"/>
  <c r="AB232"/>
  <c r="AC232"/>
  <c r="A233"/>
  <c r="C233"/>
  <c r="D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X233"/>
  <c r="Y233"/>
  <c r="Z233"/>
  <c r="AA233"/>
  <c r="AB233"/>
  <c r="AC233"/>
  <c r="A234"/>
  <c r="C234"/>
  <c r="D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X234"/>
  <c r="Y234"/>
  <c r="Z234"/>
  <c r="AA234"/>
  <c r="AB234"/>
  <c r="AC234"/>
  <c r="A235"/>
  <c r="C235"/>
  <c r="D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X235"/>
  <c r="Y235"/>
  <c r="Z235"/>
  <c r="AA235"/>
  <c r="AB235"/>
  <c r="AC235"/>
  <c r="A236"/>
  <c r="C236"/>
  <c r="D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X236"/>
  <c r="Y236"/>
  <c r="Z236"/>
  <c r="AA236"/>
  <c r="AB236"/>
  <c r="AC236"/>
  <c r="A237"/>
  <c r="C237"/>
  <c r="D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X237"/>
  <c r="Y237"/>
  <c r="Z237"/>
  <c r="AA237"/>
  <c r="AB237"/>
  <c r="AC237"/>
  <c r="A238"/>
  <c r="C238"/>
  <c r="D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X238"/>
  <c r="Y238"/>
  <c r="Z238"/>
  <c r="AA238"/>
  <c r="AB238"/>
  <c r="AC238"/>
  <c r="A239"/>
  <c r="C239"/>
  <c r="D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X239"/>
  <c r="Y239"/>
  <c r="Z239"/>
  <c r="AA239"/>
  <c r="AB239"/>
  <c r="AC239"/>
  <c r="A240"/>
  <c r="C240"/>
  <c r="D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X240"/>
  <c r="Y240"/>
  <c r="Z240"/>
  <c r="AA240"/>
  <c r="AB240"/>
  <c r="AC240"/>
  <c r="A241"/>
  <c r="C241"/>
  <c r="D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X241"/>
  <c r="Y241"/>
  <c r="Z241"/>
  <c r="AA241"/>
  <c r="AB241"/>
  <c r="AC241"/>
  <c r="A242"/>
  <c r="C242"/>
  <c r="D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X242"/>
  <c r="Y242"/>
  <c r="Z242"/>
  <c r="AA242"/>
  <c r="AB242"/>
  <c r="AC242"/>
  <c r="A243"/>
  <c r="C243"/>
  <c r="D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X243"/>
  <c r="Y243"/>
  <c r="Z243"/>
  <c r="AA243"/>
  <c r="AB243"/>
  <c r="AC243"/>
  <c r="A244"/>
  <c r="C244"/>
  <c r="D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X244"/>
  <c r="Y244"/>
  <c r="Z244"/>
  <c r="AA244"/>
  <c r="AB244"/>
  <c r="AC244"/>
  <c r="A245"/>
  <c r="C245"/>
  <c r="D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X245"/>
  <c r="Y245"/>
  <c r="Z245"/>
  <c r="AA245"/>
  <c r="AB245"/>
  <c r="AC245"/>
  <c r="A246"/>
  <c r="C246"/>
  <c r="D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X246"/>
  <c r="Y246"/>
  <c r="Z246"/>
  <c r="AA246"/>
  <c r="AB246"/>
  <c r="AC246"/>
  <c r="A247"/>
  <c r="C247"/>
  <c r="D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X247"/>
  <c r="Y247"/>
  <c r="Z247"/>
  <c r="AA247"/>
  <c r="AB247"/>
  <c r="AC247"/>
  <c r="A248"/>
  <c r="C248"/>
  <c r="D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X248"/>
  <c r="Y248"/>
  <c r="Z248"/>
  <c r="AA248"/>
  <c r="AB248"/>
  <c r="AC248"/>
  <c r="A249"/>
  <c r="C249"/>
  <c r="D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X249"/>
  <c r="Y249"/>
  <c r="Z249"/>
  <c r="AA249"/>
  <c r="AB249"/>
  <c r="AC249"/>
  <c r="A250"/>
  <c r="C250"/>
  <c r="D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X250"/>
  <c r="Y250"/>
  <c r="Z250"/>
  <c r="AA250"/>
  <c r="AB250"/>
  <c r="AC250"/>
  <c r="A251"/>
  <c r="C251"/>
  <c r="D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X251"/>
  <c r="Y251"/>
  <c r="Z251"/>
  <c r="AA251"/>
  <c r="AB251"/>
  <c r="AC251"/>
  <c r="A252"/>
  <c r="C252"/>
  <c r="D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X252"/>
  <c r="Y252"/>
  <c r="Z252"/>
  <c r="AA252"/>
  <c r="AB252"/>
  <c r="AC252"/>
  <c r="A253"/>
  <c r="C253"/>
  <c r="D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X253"/>
  <c r="Y253"/>
  <c r="Z253"/>
  <c r="AA253"/>
  <c r="AB253"/>
  <c r="AC253"/>
  <c r="A254"/>
  <c r="C254"/>
  <c r="D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X254"/>
  <c r="Y254"/>
  <c r="Z254"/>
  <c r="AA254"/>
  <c r="AB254"/>
  <c r="AC254"/>
  <c r="A255"/>
  <c r="C255"/>
  <c r="D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X255"/>
  <c r="Y255"/>
  <c r="Z255"/>
  <c r="AA255"/>
  <c r="AB255"/>
  <c r="AC255"/>
  <c r="A256"/>
  <c r="C256"/>
  <c r="D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X256"/>
  <c r="Y256"/>
  <c r="Z256"/>
  <c r="AA256"/>
  <c r="AB256"/>
  <c r="AC256"/>
  <c r="A257"/>
  <c r="C257"/>
  <c r="D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X257"/>
  <c r="Y257"/>
  <c r="Z257"/>
  <c r="AA257"/>
  <c r="AB257"/>
  <c r="AC257"/>
  <c r="A258"/>
  <c r="C258"/>
  <c r="D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X258"/>
  <c r="Y258"/>
  <c r="Z258"/>
  <c r="AA258"/>
  <c r="AB258"/>
  <c r="AC258"/>
  <c r="A259"/>
  <c r="C259"/>
  <c r="D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X259"/>
  <c r="Y259"/>
  <c r="Z259"/>
  <c r="AA259"/>
  <c r="AB259"/>
  <c r="AC259"/>
  <c r="A260"/>
  <c r="C260"/>
  <c r="D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X260"/>
  <c r="Y260"/>
  <c r="Z260"/>
  <c r="AA260"/>
  <c r="AB260"/>
  <c r="AC260"/>
  <c r="A261"/>
  <c r="C261"/>
  <c r="D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X261"/>
  <c r="Y261"/>
  <c r="Z261"/>
  <c r="AA261"/>
  <c r="AB261"/>
  <c r="AC261"/>
  <c r="A262"/>
  <c r="C262"/>
  <c r="D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X262"/>
  <c r="Y262"/>
  <c r="Z262"/>
  <c r="AA262"/>
  <c r="AB262"/>
  <c r="AC262"/>
  <c r="A263"/>
  <c r="C263"/>
  <c r="D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X263"/>
  <c r="Y263"/>
  <c r="Z263"/>
  <c r="AA263"/>
  <c r="AB263"/>
  <c r="AC263"/>
  <c r="A264"/>
  <c r="C264"/>
  <c r="D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X264"/>
  <c r="Y264"/>
  <c r="Z264"/>
  <c r="AA264"/>
  <c r="AB264"/>
  <c r="AC264"/>
  <c r="A265"/>
  <c r="C265"/>
  <c r="D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X265"/>
  <c r="Y265"/>
  <c r="Z265"/>
  <c r="AA265"/>
  <c r="AB265"/>
  <c r="AC265"/>
  <c r="A266"/>
  <c r="C266"/>
  <c r="D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X266"/>
  <c r="Y266"/>
  <c r="Z266"/>
  <c r="AA266"/>
  <c r="AB266"/>
  <c r="AC266"/>
  <c r="A267"/>
  <c r="C267"/>
  <c r="D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X267"/>
  <c r="Y267"/>
  <c r="Z267"/>
  <c r="AA267"/>
  <c r="AB267"/>
  <c r="AC267"/>
  <c r="A268"/>
  <c r="C268"/>
  <c r="D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X268"/>
  <c r="Y268"/>
  <c r="Z268"/>
  <c r="AA268"/>
  <c r="AB268"/>
  <c r="AC268"/>
  <c r="A269"/>
  <c r="C269"/>
  <c r="D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X269"/>
  <c r="Y269"/>
  <c r="Z269"/>
  <c r="AA269"/>
  <c r="AB269"/>
  <c r="AC269"/>
  <c r="A270"/>
  <c r="C270"/>
  <c r="D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X270"/>
  <c r="Y270"/>
  <c r="Z270"/>
  <c r="AA270"/>
  <c r="AB270"/>
  <c r="AC270"/>
  <c r="A271"/>
  <c r="C271"/>
  <c r="D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X271"/>
  <c r="Y271"/>
  <c r="Z271"/>
  <c r="AA271"/>
  <c r="AB271"/>
  <c r="AC271"/>
  <c r="A272"/>
  <c r="C272"/>
  <c r="D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X272"/>
  <c r="Y272"/>
  <c r="Z272"/>
  <c r="AA272"/>
  <c r="AB272"/>
  <c r="AC272"/>
  <c r="A273"/>
  <c r="C273"/>
  <c r="D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X273"/>
  <c r="Y273"/>
  <c r="Z273"/>
  <c r="AA273"/>
  <c r="AB273"/>
  <c r="AC273"/>
  <c r="A274"/>
  <c r="C274"/>
  <c r="D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X274"/>
  <c r="Y274"/>
  <c r="Z274"/>
  <c r="AA274"/>
  <c r="AB274"/>
  <c r="AC274"/>
  <c r="A275"/>
  <c r="C275"/>
  <c r="D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X275"/>
  <c r="Y275"/>
  <c r="Z275"/>
  <c r="AA275"/>
  <c r="AB275"/>
  <c r="AC275"/>
  <c r="A276"/>
  <c r="C276"/>
  <c r="D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X276"/>
  <c r="Y276"/>
  <c r="Z276"/>
  <c r="AA276"/>
  <c r="AB276"/>
  <c r="AC276"/>
  <c r="A277"/>
  <c r="C277"/>
  <c r="D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X277"/>
  <c r="Y277"/>
  <c r="Z277"/>
  <c r="AA277"/>
  <c r="AB277"/>
  <c r="AC277"/>
  <c r="A278"/>
  <c r="C278"/>
  <c r="D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X278"/>
  <c r="Y278"/>
  <c r="Z278"/>
  <c r="AA278"/>
  <c r="AB278"/>
  <c r="AC278"/>
  <c r="A279"/>
  <c r="C279"/>
  <c r="D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X279"/>
  <c r="Y279"/>
  <c r="Z279"/>
  <c r="AA279"/>
  <c r="AB279"/>
  <c r="AC279"/>
  <c r="A280"/>
  <c r="C280"/>
  <c r="D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X280"/>
  <c r="Y280"/>
  <c r="Z280"/>
  <c r="AA280"/>
  <c r="AB280"/>
  <c r="AC280"/>
  <c r="A281"/>
  <c r="C281"/>
  <c r="D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X281"/>
  <c r="Y281"/>
  <c r="Z281"/>
  <c r="AA281"/>
  <c r="AB281"/>
  <c r="AC281"/>
  <c r="A282"/>
  <c r="C282"/>
  <c r="D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X282"/>
  <c r="Y282"/>
  <c r="Z282"/>
  <c r="AA282"/>
  <c r="AB282"/>
  <c r="AC282"/>
  <c r="A283"/>
  <c r="C283"/>
  <c r="D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X283"/>
  <c r="Y283"/>
  <c r="Z283"/>
  <c r="AA283"/>
  <c r="AB283"/>
  <c r="AC283"/>
  <c r="A284"/>
  <c r="C284"/>
  <c r="D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X284"/>
  <c r="Y284"/>
  <c r="Z284"/>
  <c r="AA284"/>
  <c r="AB284"/>
  <c r="AC284"/>
  <c r="A285"/>
  <c r="C285"/>
  <c r="D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X285"/>
  <c r="Y285"/>
  <c r="Z285"/>
  <c r="AA285"/>
  <c r="AB285"/>
  <c r="AC285"/>
  <c r="A286"/>
  <c r="C286"/>
  <c r="D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X286"/>
  <c r="Y286"/>
  <c r="Z286"/>
  <c r="AA286"/>
  <c r="AB286"/>
  <c r="AC286"/>
  <c r="A287"/>
  <c r="C287"/>
  <c r="D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X287"/>
  <c r="Y287"/>
  <c r="Z287"/>
  <c r="AA287"/>
  <c r="AB287"/>
  <c r="AC287"/>
  <c r="A288"/>
  <c r="C288"/>
  <c r="D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X288"/>
  <c r="Y288"/>
  <c r="Z288"/>
  <c r="AA288"/>
  <c r="AB288"/>
  <c r="AC288"/>
  <c r="A289"/>
  <c r="C289"/>
  <c r="D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X289"/>
  <c r="Y289"/>
  <c r="Z289"/>
  <c r="AA289"/>
  <c r="AB289"/>
  <c r="AC289"/>
  <c r="A290"/>
  <c r="C290"/>
  <c r="D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X290"/>
  <c r="Y290"/>
  <c r="Z290"/>
  <c r="AA290"/>
  <c r="AB290"/>
  <c r="AC290"/>
  <c r="A291"/>
  <c r="C291"/>
  <c r="D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X291"/>
  <c r="Y291"/>
  <c r="Z291"/>
  <c r="AA291"/>
  <c r="AB291"/>
  <c r="AC291"/>
  <c r="A292"/>
  <c r="C292"/>
  <c r="D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X292"/>
  <c r="Y292"/>
  <c r="Z292"/>
  <c r="AA292"/>
  <c r="AB292"/>
  <c r="AC292"/>
  <c r="A293"/>
  <c r="C293"/>
  <c r="D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X293"/>
  <c r="Y293"/>
  <c r="Z293"/>
  <c r="AA293"/>
  <c r="AB293"/>
  <c r="AC293"/>
  <c r="A294"/>
  <c r="C294"/>
  <c r="D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X294"/>
  <c r="Y294"/>
  <c r="Z294"/>
  <c r="AA294"/>
  <c r="AB294"/>
  <c r="AC294"/>
  <c r="A295"/>
  <c r="C295"/>
  <c r="D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X295"/>
  <c r="Y295"/>
  <c r="Z295"/>
  <c r="AA295"/>
  <c r="AB295"/>
  <c r="AC295"/>
  <c r="A296"/>
  <c r="C296"/>
  <c r="D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X296"/>
  <c r="Y296"/>
  <c r="Z296"/>
  <c r="AA296"/>
  <c r="AB296"/>
  <c r="AC296"/>
  <c r="A297"/>
  <c r="C297"/>
  <c r="D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X297"/>
  <c r="Y297"/>
  <c r="Z297"/>
  <c r="AA297"/>
  <c r="AB297"/>
  <c r="AC297"/>
  <c r="A298"/>
  <c r="C298"/>
  <c r="D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X298"/>
  <c r="Y298"/>
  <c r="Z298"/>
  <c r="AA298"/>
  <c r="AB298"/>
  <c r="AC298"/>
  <c r="A299"/>
  <c r="C299"/>
  <c r="D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X299"/>
  <c r="Y299"/>
  <c r="Z299"/>
  <c r="AA299"/>
  <c r="AB299"/>
  <c r="AC299"/>
  <c r="A300"/>
  <c r="C300"/>
  <c r="D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X300"/>
  <c r="Y300"/>
  <c r="Z300"/>
  <c r="AA300"/>
  <c r="AB300"/>
  <c r="AC300"/>
  <c r="A301"/>
  <c r="C301"/>
  <c r="D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X301"/>
  <c r="Y301"/>
  <c r="Z301"/>
  <c r="AA301"/>
  <c r="AB301"/>
  <c r="AC301"/>
  <c r="A302"/>
  <c r="C302"/>
  <c r="D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X302"/>
  <c r="Y302"/>
  <c r="Z302"/>
  <c r="AA302"/>
  <c r="AB302"/>
  <c r="AC302"/>
  <c r="A303"/>
  <c r="C303"/>
  <c r="D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X303"/>
  <c r="Y303"/>
  <c r="Z303"/>
  <c r="AA303"/>
  <c r="AB303"/>
  <c r="AC303"/>
  <c r="A304"/>
  <c r="C304"/>
  <c r="D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X304"/>
  <c r="Y304"/>
  <c r="Z304"/>
  <c r="AA304"/>
  <c r="AB304"/>
  <c r="AC304"/>
  <c r="A305"/>
  <c r="C305"/>
  <c r="D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X305"/>
  <c r="Y305"/>
  <c r="Z305"/>
  <c r="AA305"/>
  <c r="AB305"/>
  <c r="AC305"/>
  <c r="A306"/>
  <c r="C306"/>
  <c r="D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X306"/>
  <c r="Y306"/>
  <c r="Z306"/>
  <c r="AA306"/>
  <c r="AB306"/>
  <c r="AC306"/>
  <c r="A307"/>
  <c r="C307"/>
  <c r="D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X307"/>
  <c r="Y307"/>
  <c r="Z307"/>
  <c r="AA307"/>
  <c r="AB307"/>
  <c r="AC307"/>
  <c r="A308"/>
  <c r="C308"/>
  <c r="D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X308"/>
  <c r="Y308"/>
  <c r="Z308"/>
  <c r="AA308"/>
  <c r="AB308"/>
  <c r="AC308"/>
  <c r="A309"/>
  <c r="C309"/>
  <c r="D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X309"/>
  <c r="Y309"/>
  <c r="Z309"/>
  <c r="AA309"/>
  <c r="AB309"/>
  <c r="AC309"/>
  <c r="A310"/>
  <c r="C310"/>
  <c r="D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X310"/>
  <c r="Y310"/>
  <c r="Z310"/>
  <c r="AA310"/>
  <c r="AB310"/>
  <c r="AC310"/>
  <c r="A311"/>
  <c r="C311"/>
  <c r="D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X311"/>
  <c r="Y311"/>
  <c r="Z311"/>
  <c r="AA311"/>
  <c r="AB311"/>
  <c r="AC311"/>
  <c r="A312"/>
  <c r="C312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X312"/>
  <c r="Y312"/>
  <c r="Z312"/>
  <c r="AA312"/>
  <c r="AB312"/>
  <c r="AC312"/>
  <c r="A313"/>
  <c r="C313"/>
  <c r="D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X313"/>
  <c r="Y313"/>
  <c r="Z313"/>
  <c r="AA313"/>
  <c r="AB313"/>
  <c r="AC313"/>
  <c r="A314"/>
  <c r="C314"/>
  <c r="D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X314"/>
  <c r="Y314"/>
  <c r="Z314"/>
  <c r="AA314"/>
  <c r="AB314"/>
  <c r="AC314"/>
  <c r="A315"/>
  <c r="C315"/>
  <c r="D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X315"/>
  <c r="Y315"/>
  <c r="Z315"/>
  <c r="AA315"/>
  <c r="AB315"/>
  <c r="AC315"/>
  <c r="A316"/>
  <c r="C316"/>
  <c r="D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X316"/>
  <c r="Y316"/>
  <c r="Z316"/>
  <c r="AA316"/>
  <c r="AB316"/>
  <c r="AC316"/>
  <c r="A317"/>
  <c r="C317"/>
  <c r="D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X317"/>
  <c r="Y317"/>
  <c r="Z317"/>
  <c r="AA317"/>
  <c r="AB317"/>
  <c r="AC317"/>
  <c r="A318"/>
  <c r="C318"/>
  <c r="D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X318"/>
  <c r="Y318"/>
  <c r="Z318"/>
  <c r="AA318"/>
  <c r="AB318"/>
  <c r="AC318"/>
  <c r="A319"/>
  <c r="C319"/>
  <c r="D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X319"/>
  <c r="Y319"/>
  <c r="Z319"/>
  <c r="AA319"/>
  <c r="AB319"/>
  <c r="AC319"/>
  <c r="A320"/>
  <c r="C320"/>
  <c r="D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X320"/>
  <c r="Y320"/>
  <c r="Z320"/>
  <c r="AA320"/>
  <c r="AB320"/>
  <c r="AC320"/>
  <c r="A321"/>
  <c r="C321"/>
  <c r="D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X321"/>
  <c r="Y321"/>
  <c r="Z321"/>
  <c r="AA321"/>
  <c r="AB321"/>
  <c r="AC321"/>
  <c r="A322"/>
  <c r="C322"/>
  <c r="D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X322"/>
  <c r="Y322"/>
  <c r="Z322"/>
  <c r="AA322"/>
  <c r="AB322"/>
  <c r="AC322"/>
  <c r="A323"/>
  <c r="C323"/>
  <c r="D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X323"/>
  <c r="Y323"/>
  <c r="Z323"/>
  <c r="AA323"/>
  <c r="AB323"/>
  <c r="AC323"/>
  <c r="A324"/>
  <c r="C324"/>
  <c r="D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X324"/>
  <c r="Y324"/>
  <c r="Z324"/>
  <c r="AA324"/>
  <c r="AB324"/>
  <c r="AC324"/>
  <c r="A325"/>
  <c r="C325"/>
  <c r="D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X325"/>
  <c r="Y325"/>
  <c r="Z325"/>
  <c r="AA325"/>
  <c r="AB325"/>
  <c r="AC325"/>
  <c r="A326"/>
  <c r="C326"/>
  <c r="D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X326"/>
  <c r="Y326"/>
  <c r="Z326"/>
  <c r="AA326"/>
  <c r="AB326"/>
  <c r="AC326"/>
  <c r="A327"/>
  <c r="C327"/>
  <c r="D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X327"/>
  <c r="Y327"/>
  <c r="Z327"/>
  <c r="AA327"/>
  <c r="AB327"/>
  <c r="AC327"/>
  <c r="A328"/>
  <c r="C328"/>
  <c r="D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X328"/>
  <c r="Y328"/>
  <c r="Z328"/>
  <c r="AA328"/>
  <c r="AB328"/>
  <c r="AC328"/>
  <c r="A329"/>
  <c r="C329"/>
  <c r="D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X329"/>
  <c r="Y329"/>
  <c r="Z329"/>
  <c r="AA329"/>
  <c r="AB329"/>
  <c r="AC329"/>
  <c r="A330"/>
  <c r="C330"/>
  <c r="D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X330"/>
  <c r="Y330"/>
  <c r="Z330"/>
  <c r="AA330"/>
  <c r="AB330"/>
  <c r="AC330"/>
  <c r="A331"/>
  <c r="C331"/>
  <c r="D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X331"/>
  <c r="Y331"/>
  <c r="Z331"/>
  <c r="AA331"/>
  <c r="AB331"/>
  <c r="AC331"/>
  <c r="A332"/>
  <c r="C332"/>
  <c r="D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X332"/>
  <c r="Y332"/>
  <c r="Z332"/>
  <c r="AA332"/>
  <c r="AB332"/>
  <c r="AC332"/>
  <c r="A333"/>
  <c r="C333"/>
  <c r="D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X333"/>
  <c r="Y333"/>
  <c r="Z333"/>
  <c r="AA333"/>
  <c r="AB333"/>
  <c r="AC333"/>
  <c r="A334"/>
  <c r="C334"/>
  <c r="D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X334"/>
  <c r="Y334"/>
  <c r="Z334"/>
  <c r="AA334"/>
  <c r="AB334"/>
  <c r="AC334"/>
  <c r="A335"/>
  <c r="C335"/>
  <c r="D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X335"/>
  <c r="Y335"/>
  <c r="Z335"/>
  <c r="AA335"/>
  <c r="AB335"/>
  <c r="AC335"/>
  <c r="A336"/>
  <c r="C336"/>
  <c r="D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X336"/>
  <c r="Y336"/>
  <c r="Z336"/>
  <c r="AA336"/>
  <c r="AB336"/>
  <c r="AC336"/>
  <c r="A337"/>
  <c r="C337"/>
  <c r="D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X337"/>
  <c r="Y337"/>
  <c r="Z337"/>
  <c r="AA337"/>
  <c r="AB337"/>
  <c r="AC337"/>
  <c r="A338"/>
  <c r="C338"/>
  <c r="D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X338"/>
  <c r="Y338"/>
  <c r="Z338"/>
  <c r="AA338"/>
  <c r="AB338"/>
  <c r="AC338"/>
  <c r="A339"/>
  <c r="C339"/>
  <c r="D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X339"/>
  <c r="Y339"/>
  <c r="Z339"/>
  <c r="AA339"/>
  <c r="AB339"/>
  <c r="AC339"/>
  <c r="A340"/>
  <c r="C340"/>
  <c r="D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X340"/>
  <c r="Y340"/>
  <c r="Z340"/>
  <c r="AA340"/>
  <c r="AB340"/>
  <c r="AC340"/>
  <c r="A341"/>
  <c r="C341"/>
  <c r="D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X341"/>
  <c r="Y341"/>
  <c r="Z341"/>
  <c r="AA341"/>
  <c r="AB341"/>
  <c r="AC341"/>
  <c r="A342"/>
  <c r="C342"/>
  <c r="D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X342"/>
  <c r="Y342"/>
  <c r="Z342"/>
  <c r="AA342"/>
  <c r="AB342"/>
  <c r="AC342"/>
  <c r="A343"/>
  <c r="C343"/>
  <c r="D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X343"/>
  <c r="Y343"/>
  <c r="Z343"/>
  <c r="AA343"/>
  <c r="AB343"/>
  <c r="AC343"/>
  <c r="A344"/>
  <c r="C344"/>
  <c r="D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X344"/>
  <c r="Y344"/>
  <c r="Z344"/>
  <c r="AA344"/>
  <c r="AB344"/>
  <c r="AC344"/>
  <c r="A345"/>
  <c r="C345"/>
  <c r="D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X345"/>
  <c r="Y345"/>
  <c r="Z345"/>
  <c r="AA345"/>
  <c r="AB345"/>
  <c r="AC345"/>
  <c r="A346"/>
  <c r="C346"/>
  <c r="D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X346"/>
  <c r="Y346"/>
  <c r="Z346"/>
  <c r="AA346"/>
  <c r="AB346"/>
  <c r="AC346"/>
  <c r="A347"/>
  <c r="C347"/>
  <c r="D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X347"/>
  <c r="Y347"/>
  <c r="Z347"/>
  <c r="AA347"/>
  <c r="AB347"/>
  <c r="AC347"/>
  <c r="A348"/>
  <c r="C348"/>
  <c r="D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X348"/>
  <c r="Y348"/>
  <c r="Z348"/>
  <c r="AA348"/>
  <c r="AB348"/>
  <c r="AC348"/>
  <c r="A349"/>
  <c r="C349"/>
  <c r="D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X349"/>
  <c r="Y349"/>
  <c r="Z349"/>
  <c r="AA349"/>
  <c r="AB349"/>
  <c r="AC349"/>
  <c r="A350"/>
  <c r="C350"/>
  <c r="D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X350"/>
  <c r="Y350"/>
  <c r="Z350"/>
  <c r="AA350"/>
  <c r="AB350"/>
  <c r="AC350"/>
  <c r="A351"/>
  <c r="C351"/>
  <c r="D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X351"/>
  <c r="Y351"/>
  <c r="Z351"/>
  <c r="AA351"/>
  <c r="AB351"/>
  <c r="AC351"/>
  <c r="A352"/>
  <c r="C352"/>
  <c r="D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X352"/>
  <c r="Y352"/>
  <c r="Z352"/>
  <c r="AA352"/>
  <c r="AB352"/>
  <c r="AC352"/>
  <c r="A353"/>
  <c r="C353"/>
  <c r="D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X353"/>
  <c r="Y353"/>
  <c r="Z353"/>
  <c r="AA353"/>
  <c r="AB353"/>
  <c r="AC353"/>
  <c r="A354"/>
  <c r="C354"/>
  <c r="D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X354"/>
  <c r="Y354"/>
  <c r="Z354"/>
  <c r="AA354"/>
  <c r="AB354"/>
  <c r="AC354"/>
  <c r="A355"/>
  <c r="C355"/>
  <c r="D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X355"/>
  <c r="Y355"/>
  <c r="Z355"/>
  <c r="AA355"/>
  <c r="AB355"/>
  <c r="AC355"/>
  <c r="A356"/>
  <c r="C356"/>
  <c r="D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X356"/>
  <c r="Y356"/>
  <c r="Z356"/>
  <c r="AA356"/>
  <c r="AB356"/>
  <c r="AC356"/>
  <c r="A357"/>
  <c r="C357"/>
  <c r="D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X357"/>
  <c r="Y357"/>
  <c r="Z357"/>
  <c r="AA357"/>
  <c r="AB357"/>
  <c r="AC357"/>
  <c r="A358"/>
  <c r="C358"/>
  <c r="D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X358"/>
  <c r="Y358"/>
  <c r="Z358"/>
  <c r="AA358"/>
  <c r="AB358"/>
  <c r="AC358"/>
  <c r="A359"/>
  <c r="C359"/>
  <c r="D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X359"/>
  <c r="Y359"/>
  <c r="Z359"/>
  <c r="AA359"/>
  <c r="AB359"/>
  <c r="AC359"/>
  <c r="A360"/>
  <c r="C360"/>
  <c r="D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X360"/>
  <c r="Y360"/>
  <c r="Z360"/>
  <c r="AA360"/>
  <c r="AB360"/>
  <c r="AC360"/>
  <c r="A361"/>
  <c r="C361"/>
  <c r="D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X361"/>
  <c r="Y361"/>
  <c r="Z361"/>
  <c r="AA361"/>
  <c r="AB361"/>
  <c r="AC361"/>
  <c r="A362"/>
  <c r="C362"/>
  <c r="D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X362"/>
  <c r="Y362"/>
  <c r="Z362"/>
  <c r="AA362"/>
  <c r="AB362"/>
  <c r="AC362"/>
  <c r="A363"/>
  <c r="C363"/>
  <c r="D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X363"/>
  <c r="Y363"/>
  <c r="Z363"/>
  <c r="AA363"/>
  <c r="AB363"/>
  <c r="AC363"/>
  <c r="A364"/>
  <c r="C364"/>
  <c r="D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X364"/>
  <c r="Y364"/>
  <c r="Z364"/>
  <c r="AA364"/>
  <c r="AB364"/>
  <c r="AC364"/>
  <c r="A365"/>
  <c r="C365"/>
  <c r="D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X365"/>
  <c r="Y365"/>
  <c r="Z365"/>
  <c r="AA365"/>
  <c r="AB365"/>
  <c r="AC365"/>
  <c r="A366"/>
  <c r="C366"/>
  <c r="D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X366"/>
  <c r="Y366"/>
  <c r="Z366"/>
  <c r="AA366"/>
  <c r="AB366"/>
  <c r="AC366"/>
  <c r="A367"/>
  <c r="C367"/>
  <c r="D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X367"/>
  <c r="Y367"/>
  <c r="Z367"/>
  <c r="AA367"/>
  <c r="AB367"/>
  <c r="AC367"/>
  <c r="A368"/>
  <c r="C368"/>
  <c r="D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X368"/>
  <c r="Y368"/>
  <c r="Z368"/>
  <c r="AA368"/>
  <c r="AB368"/>
  <c r="AC368"/>
  <c r="A369"/>
  <c r="C369"/>
  <c r="D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X369"/>
  <c r="Y369"/>
  <c r="Z369"/>
  <c r="AA369"/>
  <c r="AB369"/>
  <c r="AC369"/>
  <c r="A370"/>
  <c r="C370"/>
  <c r="D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X370"/>
  <c r="Y370"/>
  <c r="Z370"/>
  <c r="AA370"/>
  <c r="AB370"/>
  <c r="AC370"/>
  <c r="A371"/>
  <c r="C371"/>
  <c r="D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X371"/>
  <c r="Y371"/>
  <c r="Z371"/>
  <c r="AA371"/>
  <c r="AB371"/>
  <c r="AC371"/>
  <c r="A372"/>
  <c r="C372"/>
  <c r="D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X372"/>
  <c r="Y372"/>
  <c r="Z372"/>
  <c r="AA372"/>
  <c r="AB372"/>
  <c r="AC372"/>
  <c r="A373"/>
  <c r="C373"/>
  <c r="D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X373"/>
  <c r="Y373"/>
  <c r="Z373"/>
  <c r="AA373"/>
  <c r="AB373"/>
  <c r="AC373"/>
  <c r="A374"/>
  <c r="C374"/>
  <c r="D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X374"/>
  <c r="Y374"/>
  <c r="Z374"/>
  <c r="AA374"/>
  <c r="AB374"/>
  <c r="AC374"/>
  <c r="A375"/>
  <c r="C375"/>
  <c r="D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X375"/>
  <c r="Y375"/>
  <c r="Z375"/>
  <c r="AA375"/>
  <c r="AB375"/>
  <c r="AC375"/>
  <c r="A376"/>
  <c r="C376"/>
  <c r="D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X376"/>
  <c r="Y376"/>
  <c r="Z376"/>
  <c r="AA376"/>
  <c r="AB376"/>
  <c r="AC376"/>
  <c r="A377"/>
  <c r="C377"/>
  <c r="D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X377"/>
  <c r="Y377"/>
  <c r="Z377"/>
  <c r="AA377"/>
  <c r="AB377"/>
  <c r="AC377"/>
  <c r="A378"/>
  <c r="C378"/>
  <c r="D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X378"/>
  <c r="Y378"/>
  <c r="Z378"/>
  <c r="AA378"/>
  <c r="AB378"/>
  <c r="AC378"/>
  <c r="A379"/>
  <c r="C379"/>
  <c r="D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X379"/>
  <c r="Y379"/>
  <c r="Z379"/>
  <c r="AA379"/>
  <c r="AB379"/>
  <c r="AC379"/>
  <c r="A380"/>
  <c r="C380"/>
  <c r="D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X380"/>
  <c r="Y380"/>
  <c r="Z380"/>
  <c r="AA380"/>
  <c r="AB380"/>
  <c r="AC380"/>
  <c r="A381"/>
  <c r="C381"/>
  <c r="D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X381"/>
  <c r="Y381"/>
  <c r="Z381"/>
  <c r="AA381"/>
  <c r="AB381"/>
  <c r="AC381"/>
  <c r="A382"/>
  <c r="C382"/>
  <c r="D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X382"/>
  <c r="Y382"/>
  <c r="Z382"/>
  <c r="AA382"/>
  <c r="AB382"/>
  <c r="AC382"/>
  <c r="A383"/>
  <c r="C383"/>
  <c r="D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X383"/>
  <c r="Y383"/>
  <c r="Z383"/>
  <c r="AA383"/>
  <c r="AB383"/>
  <c r="AC383"/>
  <c r="A384"/>
  <c r="C384"/>
  <c r="D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X384"/>
  <c r="Y384"/>
  <c r="Z384"/>
  <c r="AA384"/>
  <c r="AB384"/>
  <c r="AC384"/>
  <c r="A385"/>
  <c r="C385"/>
  <c r="D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X385"/>
  <c r="Y385"/>
  <c r="Z385"/>
  <c r="AA385"/>
  <c r="AB385"/>
  <c r="AC385"/>
  <c r="A386"/>
  <c r="C386"/>
  <c r="D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X386"/>
  <c r="Y386"/>
  <c r="Z386"/>
  <c r="AA386"/>
  <c r="AB386"/>
  <c r="AC386"/>
  <c r="A387"/>
  <c r="C387"/>
  <c r="D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X387"/>
  <c r="Y387"/>
  <c r="Z387"/>
  <c r="AA387"/>
  <c r="AB387"/>
  <c r="AC387"/>
  <c r="A388"/>
  <c r="C388"/>
  <c r="D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X388"/>
  <c r="Y388"/>
  <c r="Z388"/>
  <c r="AA388"/>
  <c r="AB388"/>
  <c r="AC388"/>
  <c r="A389"/>
  <c r="C389"/>
  <c r="D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X389"/>
  <c r="Y389"/>
  <c r="Z389"/>
  <c r="AA389"/>
  <c r="AB389"/>
  <c r="AC389"/>
  <c r="A390"/>
  <c r="C390"/>
  <c r="D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X390"/>
  <c r="Y390"/>
  <c r="Z390"/>
  <c r="AA390"/>
  <c r="AB390"/>
  <c r="AC390"/>
  <c r="A391"/>
  <c r="C391"/>
  <c r="D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X391"/>
  <c r="Y391"/>
  <c r="Z391"/>
  <c r="AA391"/>
  <c r="AB391"/>
  <c r="AC391"/>
  <c r="A392"/>
  <c r="C392"/>
  <c r="D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X392"/>
  <c r="Y392"/>
  <c r="Z392"/>
  <c r="AA392"/>
  <c r="AB392"/>
  <c r="AC392"/>
  <c r="A393"/>
  <c r="C393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X393"/>
  <c r="Y393"/>
  <c r="Z393"/>
  <c r="AA393"/>
  <c r="AB393"/>
  <c r="AC393"/>
  <c r="A394"/>
  <c r="C394"/>
  <c r="D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X394"/>
  <c r="Y394"/>
  <c r="Z394"/>
  <c r="AA394"/>
  <c r="AB394"/>
  <c r="AC394"/>
  <c r="A395"/>
  <c r="C395"/>
  <c r="D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X395"/>
  <c r="Y395"/>
  <c r="Z395"/>
  <c r="AA395"/>
  <c r="AB395"/>
  <c r="AC395"/>
  <c r="A396"/>
  <c r="C396"/>
  <c r="D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X396"/>
  <c r="Y396"/>
  <c r="Z396"/>
  <c r="AA396"/>
  <c r="AB396"/>
  <c r="AC396"/>
  <c r="A397"/>
  <c r="C397"/>
  <c r="D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X397"/>
  <c r="Y397"/>
  <c r="Z397"/>
  <c r="AA397"/>
  <c r="AB397"/>
  <c r="AC397"/>
  <c r="A398"/>
  <c r="C398"/>
  <c r="D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X398"/>
  <c r="Y398"/>
  <c r="Z398"/>
  <c r="AA398"/>
  <c r="AB398"/>
  <c r="AC398"/>
  <c r="A399"/>
  <c r="C399"/>
  <c r="D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X399"/>
  <c r="Y399"/>
  <c r="Z399"/>
  <c r="AA399"/>
  <c r="AB399"/>
  <c r="AC399"/>
  <c r="A400"/>
  <c r="C400"/>
  <c r="D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X400"/>
  <c r="Y400"/>
  <c r="Z400"/>
  <c r="AA400"/>
  <c r="AB400"/>
  <c r="AC400"/>
  <c r="A401"/>
  <c r="C401"/>
  <c r="D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X401"/>
  <c r="Y401"/>
  <c r="Z401"/>
  <c r="AA401"/>
  <c r="AB401"/>
  <c r="AC401"/>
  <c r="A402"/>
  <c r="C402"/>
  <c r="D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X402"/>
  <c r="Y402"/>
  <c r="Z402"/>
  <c r="AA402"/>
  <c r="AB402"/>
  <c r="AC402"/>
  <c r="A403"/>
  <c r="C403"/>
  <c r="D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X403"/>
  <c r="Y403"/>
  <c r="Z403"/>
  <c r="AA403"/>
  <c r="AB403"/>
  <c r="AC403"/>
  <c r="A404"/>
  <c r="C404"/>
  <c r="D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X404"/>
  <c r="Y404"/>
  <c r="Z404"/>
  <c r="AA404"/>
  <c r="AB404"/>
  <c r="AC404"/>
  <c r="A405"/>
  <c r="C405"/>
  <c r="D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X405"/>
  <c r="Y405"/>
  <c r="Z405"/>
  <c r="AA405"/>
  <c r="AB405"/>
  <c r="AC405"/>
  <c r="A406"/>
  <c r="C406"/>
  <c r="D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X406"/>
  <c r="Y406"/>
  <c r="Z406"/>
  <c r="AA406"/>
  <c r="AB406"/>
  <c r="AC406"/>
  <c r="A407"/>
  <c r="C407"/>
  <c r="D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X407"/>
  <c r="Y407"/>
  <c r="Z407"/>
  <c r="AA407"/>
  <c r="AB407"/>
  <c r="AC407"/>
  <c r="A408"/>
  <c r="C408"/>
  <c r="D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X408"/>
  <c r="Y408"/>
  <c r="Z408"/>
  <c r="AA408"/>
  <c r="AB408"/>
  <c r="AC408"/>
  <c r="A409"/>
  <c r="C409"/>
  <c r="D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X409"/>
  <c r="Y409"/>
  <c r="Z409"/>
  <c r="AA409"/>
  <c r="AB409"/>
  <c r="AC409"/>
  <c r="A410"/>
  <c r="C410"/>
  <c r="D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X410"/>
  <c r="Y410"/>
  <c r="Z410"/>
  <c r="AA410"/>
  <c r="AB410"/>
  <c r="AC410"/>
  <c r="A411"/>
  <c r="C411"/>
  <c r="D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X411"/>
  <c r="Y411"/>
  <c r="Z411"/>
  <c r="AA411"/>
  <c r="AB411"/>
  <c r="AC411"/>
  <c r="A412"/>
  <c r="C412"/>
  <c r="D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X412"/>
  <c r="Y412"/>
  <c r="Z412"/>
  <c r="AA412"/>
  <c r="AB412"/>
  <c r="AC412"/>
  <c r="A413"/>
  <c r="C413"/>
  <c r="D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X413"/>
  <c r="Y413"/>
  <c r="Z413"/>
  <c r="AA413"/>
  <c r="AB413"/>
  <c r="AC413"/>
  <c r="A414"/>
  <c r="C414"/>
  <c r="D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X414"/>
  <c r="Y414"/>
  <c r="Z414"/>
  <c r="AA414"/>
  <c r="AB414"/>
  <c r="AC414"/>
  <c r="A415"/>
  <c r="C415"/>
  <c r="D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X415"/>
  <c r="Y415"/>
  <c r="Z415"/>
  <c r="AA415"/>
  <c r="AB415"/>
  <c r="AC415"/>
  <c r="A416"/>
  <c r="C416"/>
  <c r="D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X416"/>
  <c r="Y416"/>
  <c r="Z416"/>
  <c r="AA416"/>
  <c r="AB416"/>
  <c r="AC416"/>
  <c r="A417"/>
  <c r="C417"/>
  <c r="D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X417"/>
  <c r="Y417"/>
  <c r="Z417"/>
  <c r="AA417"/>
  <c r="AB417"/>
  <c r="AC417"/>
  <c r="A418"/>
  <c r="C418"/>
  <c r="D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X418"/>
  <c r="Y418"/>
  <c r="Z418"/>
  <c r="AA418"/>
  <c r="AB418"/>
  <c r="AC418"/>
  <c r="A419"/>
  <c r="C419"/>
  <c r="D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X419"/>
  <c r="Y419"/>
  <c r="Z419"/>
  <c r="AA419"/>
  <c r="AB419"/>
  <c r="AC419"/>
  <c r="A420"/>
  <c r="C420"/>
  <c r="D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X420"/>
  <c r="Y420"/>
  <c r="Z420"/>
  <c r="AA420"/>
  <c r="AB420"/>
  <c r="AC420"/>
  <c r="A421"/>
  <c r="C421"/>
  <c r="D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X421"/>
  <c r="Y421"/>
  <c r="Z421"/>
  <c r="AA421"/>
  <c r="AB421"/>
  <c r="AC421"/>
  <c r="A422"/>
  <c r="C422"/>
  <c r="D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X422"/>
  <c r="Y422"/>
  <c r="Z422"/>
  <c r="AA422"/>
  <c r="AB422"/>
  <c r="AC422"/>
  <c r="A423"/>
  <c r="C423"/>
  <c r="D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X423"/>
  <c r="Y423"/>
  <c r="Z423"/>
  <c r="AA423"/>
  <c r="AB423"/>
  <c r="AC423"/>
  <c r="A424"/>
  <c r="C424"/>
  <c r="D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X424"/>
  <c r="Y424"/>
  <c r="Z424"/>
  <c r="AA424"/>
  <c r="AB424"/>
  <c r="AC424"/>
  <c r="A425"/>
  <c r="C425"/>
  <c r="D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X425"/>
  <c r="Y425"/>
  <c r="Z425"/>
  <c r="AA425"/>
  <c r="AB425"/>
  <c r="AC425"/>
  <c r="A426"/>
  <c r="C426"/>
  <c r="D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X426"/>
  <c r="Y426"/>
  <c r="Z426"/>
  <c r="AA426"/>
  <c r="AB426"/>
  <c r="AC426"/>
  <c r="A427"/>
  <c r="C427"/>
  <c r="D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X427"/>
  <c r="Y427"/>
  <c r="Z427"/>
  <c r="AA427"/>
  <c r="AB427"/>
  <c r="AC427"/>
  <c r="A428"/>
  <c r="C428"/>
  <c r="D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X428"/>
  <c r="Y428"/>
  <c r="Z428"/>
  <c r="AA428"/>
  <c r="AB428"/>
  <c r="AC428"/>
  <c r="A429"/>
  <c r="C429"/>
  <c r="D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X429"/>
  <c r="Y429"/>
  <c r="Z429"/>
  <c r="AA429"/>
  <c r="AB429"/>
  <c r="AC429"/>
  <c r="A430"/>
  <c r="C430"/>
  <c r="D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X430"/>
  <c r="Y430"/>
  <c r="Z430"/>
  <c r="AA430"/>
  <c r="AB430"/>
  <c r="AC430"/>
  <c r="A431"/>
  <c r="C431"/>
  <c r="D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X431"/>
  <c r="Y431"/>
  <c r="Z431"/>
  <c r="AA431"/>
  <c r="AB431"/>
  <c r="AC431"/>
  <c r="A432"/>
  <c r="C432"/>
  <c r="D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X432"/>
  <c r="Y432"/>
  <c r="Z432"/>
  <c r="AA432"/>
  <c r="AB432"/>
  <c r="AC432"/>
  <c r="A433"/>
  <c r="C433"/>
  <c r="D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X433"/>
  <c r="Y433"/>
  <c r="Z433"/>
  <c r="AA433"/>
  <c r="AB433"/>
  <c r="AC433"/>
  <c r="A434"/>
  <c r="C434"/>
  <c r="D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X434"/>
  <c r="Y434"/>
  <c r="Z434"/>
  <c r="AA434"/>
  <c r="AB434"/>
  <c r="AC434"/>
  <c r="A435"/>
  <c r="C435"/>
  <c r="D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X435"/>
  <c r="Y435"/>
  <c r="Z435"/>
  <c r="AA435"/>
  <c r="AB435"/>
  <c r="AC435"/>
  <c r="A436"/>
  <c r="C436"/>
  <c r="D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X436"/>
  <c r="Y436"/>
  <c r="Z436"/>
  <c r="AA436"/>
  <c r="AB436"/>
  <c r="AC436"/>
  <c r="A437"/>
  <c r="C437"/>
  <c r="D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X437"/>
  <c r="Y437"/>
  <c r="Z437"/>
  <c r="AA437"/>
  <c r="AB437"/>
  <c r="AC437"/>
  <c r="A438"/>
  <c r="C438"/>
  <c r="D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X438"/>
  <c r="Y438"/>
  <c r="Z438"/>
  <c r="AA438"/>
  <c r="AB438"/>
  <c r="AC438"/>
  <c r="A439"/>
  <c r="C439"/>
  <c r="D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X439"/>
  <c r="Y439"/>
  <c r="Z439"/>
  <c r="AA439"/>
  <c r="AB439"/>
  <c r="AC439"/>
  <c r="A440"/>
  <c r="C440"/>
  <c r="D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X440"/>
  <c r="Y440"/>
  <c r="Z440"/>
  <c r="AA440"/>
  <c r="AB440"/>
  <c r="AC440"/>
  <c r="A441"/>
  <c r="C441"/>
  <c r="D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X441"/>
  <c r="Y441"/>
  <c r="Z441"/>
  <c r="AA441"/>
  <c r="AB441"/>
  <c r="AC441"/>
  <c r="A442"/>
  <c r="C442"/>
  <c r="D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X442"/>
  <c r="Y442"/>
  <c r="Z442"/>
  <c r="AA442"/>
  <c r="AB442"/>
  <c r="AC442"/>
  <c r="A443"/>
  <c r="C443"/>
  <c r="D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X443"/>
  <c r="Y443"/>
  <c r="Z443"/>
  <c r="AA443"/>
  <c r="AB443"/>
  <c r="AC443"/>
  <c r="A444"/>
  <c r="C444"/>
  <c r="D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X444"/>
  <c r="Y444"/>
  <c r="Z444"/>
  <c r="AA444"/>
  <c r="AB444"/>
  <c r="AC444"/>
  <c r="A445"/>
  <c r="C445"/>
  <c r="D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X445"/>
  <c r="Y445"/>
  <c r="Z445"/>
  <c r="AA445"/>
  <c r="AB445"/>
  <c r="AC445"/>
  <c r="A446"/>
  <c r="C446"/>
  <c r="D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X446"/>
  <c r="Y446"/>
  <c r="Z446"/>
  <c r="AA446"/>
  <c r="AB446"/>
  <c r="AC446"/>
  <c r="A447"/>
  <c r="C447"/>
  <c r="D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X447"/>
  <c r="Y447"/>
  <c r="Z447"/>
  <c r="AA447"/>
  <c r="AB447"/>
  <c r="AC447"/>
  <c r="A448"/>
  <c r="C448"/>
  <c r="D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X448"/>
  <c r="Y448"/>
  <c r="Z448"/>
  <c r="AA448"/>
  <c r="AB448"/>
  <c r="AC448"/>
  <c r="A449"/>
  <c r="C449"/>
  <c r="D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X449"/>
  <c r="Y449"/>
  <c r="Z449"/>
  <c r="AA449"/>
  <c r="AB449"/>
  <c r="AC449"/>
  <c r="A450"/>
  <c r="C450"/>
  <c r="D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X450"/>
  <c r="Y450"/>
  <c r="Z450"/>
  <c r="AA450"/>
  <c r="AB450"/>
  <c r="AC450"/>
  <c r="A451"/>
  <c r="C451"/>
  <c r="D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X451"/>
  <c r="Y451"/>
  <c r="Z451"/>
  <c r="AA451"/>
  <c r="AB451"/>
  <c r="AC451"/>
  <c r="A452"/>
  <c r="C452"/>
  <c r="D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X452"/>
  <c r="Y452"/>
  <c r="Z452"/>
  <c r="AA452"/>
  <c r="AB452"/>
  <c r="AC452"/>
  <c r="A453"/>
  <c r="C453"/>
  <c r="D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X453"/>
  <c r="Y453"/>
  <c r="Z453"/>
  <c r="AA453"/>
  <c r="AB453"/>
  <c r="AC453"/>
  <c r="A454"/>
  <c r="C454"/>
  <c r="D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X454"/>
  <c r="Y454"/>
  <c r="Z454"/>
  <c r="AA454"/>
  <c r="AB454"/>
  <c r="AC454"/>
  <c r="A455"/>
  <c r="C455"/>
  <c r="D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X455"/>
  <c r="Y455"/>
  <c r="Z455"/>
  <c r="AA455"/>
  <c r="AB455"/>
  <c r="AC455"/>
  <c r="A456"/>
  <c r="C456"/>
  <c r="D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X456"/>
  <c r="Y456"/>
  <c r="Z456"/>
  <c r="AA456"/>
  <c r="AB456"/>
  <c r="AC456"/>
  <c r="A457"/>
  <c r="C457"/>
  <c r="D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X457"/>
  <c r="Y457"/>
  <c r="Z457"/>
  <c r="AA457"/>
  <c r="AB457"/>
  <c r="AC457"/>
  <c r="A458"/>
  <c r="C458"/>
  <c r="D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X458"/>
  <c r="Y458"/>
  <c r="Z458"/>
  <c r="AA458"/>
  <c r="AB458"/>
  <c r="AC458"/>
  <c r="A459"/>
  <c r="C459"/>
  <c r="D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X459"/>
  <c r="Y459"/>
  <c r="Z459"/>
  <c r="AA459"/>
  <c r="AB459"/>
  <c r="AC459"/>
  <c r="A460"/>
  <c r="C460"/>
  <c r="D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X460"/>
  <c r="Y460"/>
  <c r="Z460"/>
  <c r="AA460"/>
  <c r="AB460"/>
  <c r="AC460"/>
  <c r="A461"/>
  <c r="C461"/>
  <c r="D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X461"/>
  <c r="Y461"/>
  <c r="Z461"/>
  <c r="AA461"/>
  <c r="AB461"/>
  <c r="AC461"/>
  <c r="A462"/>
  <c r="C462"/>
  <c r="D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X462"/>
  <c r="Y462"/>
  <c r="Z462"/>
  <c r="AA462"/>
  <c r="AB462"/>
  <c r="AC462"/>
  <c r="A463"/>
  <c r="C463"/>
  <c r="D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X463"/>
  <c r="Y463"/>
  <c r="Z463"/>
  <c r="AA463"/>
  <c r="AB463"/>
  <c r="AC463"/>
  <c r="A464"/>
  <c r="C464"/>
  <c r="D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X464"/>
  <c r="Y464"/>
  <c r="Z464"/>
  <c r="AA464"/>
  <c r="AB464"/>
  <c r="AC464"/>
  <c r="A465"/>
  <c r="C465"/>
  <c r="D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X465"/>
  <c r="Y465"/>
  <c r="Z465"/>
  <c r="AA465"/>
  <c r="AB465"/>
  <c r="AC465"/>
  <c r="A466"/>
  <c r="C466"/>
  <c r="D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X466"/>
  <c r="Y466"/>
  <c r="Z466"/>
  <c r="AA466"/>
  <c r="AB466"/>
  <c r="AC466"/>
  <c r="A467"/>
  <c r="C467"/>
  <c r="D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X467"/>
  <c r="Y467"/>
  <c r="Z467"/>
  <c r="AA467"/>
  <c r="AB467"/>
  <c r="AC467"/>
  <c r="A468"/>
  <c r="C468"/>
  <c r="D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X468"/>
  <c r="Y468"/>
  <c r="Z468"/>
  <c r="AA468"/>
  <c r="AB468"/>
  <c r="AC468"/>
  <c r="A469"/>
  <c r="C469"/>
  <c r="D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X469"/>
  <c r="Y469"/>
  <c r="Z469"/>
  <c r="AA469"/>
  <c r="AB469"/>
  <c r="AC469"/>
  <c r="A470"/>
  <c r="C470"/>
  <c r="D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X470"/>
  <c r="Y470"/>
  <c r="Z470"/>
  <c r="AA470"/>
  <c r="AB470"/>
  <c r="AC470"/>
  <c r="A471"/>
  <c r="C471"/>
  <c r="D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X471"/>
  <c r="Y471"/>
  <c r="Z471"/>
  <c r="AA471"/>
  <c r="AB471"/>
  <c r="AC471"/>
  <c r="A472"/>
  <c r="C472"/>
  <c r="D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X472"/>
  <c r="Y472"/>
  <c r="Z472"/>
  <c r="AA472"/>
  <c r="AB472"/>
  <c r="AC472"/>
  <c r="A473"/>
  <c r="C473"/>
  <c r="D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X473"/>
  <c r="Y473"/>
  <c r="Z473"/>
  <c r="AA473"/>
  <c r="AB473"/>
  <c r="AC473"/>
  <c r="A474"/>
  <c r="C474"/>
  <c r="D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X474"/>
  <c r="Y474"/>
  <c r="Z474"/>
  <c r="AA474"/>
  <c r="AB474"/>
  <c r="AC474"/>
  <c r="A475"/>
  <c r="C475"/>
  <c r="D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X475"/>
  <c r="Y475"/>
  <c r="Z475"/>
  <c r="AA475"/>
  <c r="AB475"/>
  <c r="AC475"/>
  <c r="A476"/>
  <c r="C476"/>
  <c r="D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X476"/>
  <c r="Y476"/>
  <c r="Z476"/>
  <c r="AA476"/>
  <c r="AB476"/>
  <c r="AC476"/>
  <c r="A477"/>
  <c r="C477"/>
  <c r="D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X477"/>
  <c r="Y477"/>
  <c r="Z477"/>
  <c r="AA477"/>
  <c r="AB477"/>
  <c r="AC477"/>
  <c r="A478"/>
  <c r="C478"/>
  <c r="D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X478"/>
  <c r="Y478"/>
  <c r="Z478"/>
  <c r="AA478"/>
  <c r="AB478"/>
  <c r="AC478"/>
  <c r="A479"/>
  <c r="C479"/>
  <c r="D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X479"/>
  <c r="Y479"/>
  <c r="Z479"/>
  <c r="AA479"/>
  <c r="AB479"/>
  <c r="AC479"/>
  <c r="A480"/>
  <c r="C480"/>
  <c r="D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X480"/>
  <c r="Y480"/>
  <c r="Z480"/>
  <c r="AA480"/>
  <c r="AB480"/>
  <c r="AC480"/>
  <c r="A481"/>
  <c r="C481"/>
  <c r="D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X481"/>
  <c r="Y481"/>
  <c r="Z481"/>
  <c r="AA481"/>
  <c r="AB481"/>
  <c r="AC481"/>
  <c r="A482"/>
  <c r="C482"/>
  <c r="D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X482"/>
  <c r="Y482"/>
  <c r="Z482"/>
  <c r="AA482"/>
  <c r="AB482"/>
  <c r="AC482"/>
  <c r="A483"/>
  <c r="C483"/>
  <c r="D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X483"/>
  <c r="Y483"/>
  <c r="Z483"/>
  <c r="AA483"/>
  <c r="AB483"/>
  <c r="AC483"/>
  <c r="A484"/>
  <c r="C484"/>
  <c r="D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X484"/>
  <c r="Y484"/>
  <c r="Z484"/>
  <c r="AA484"/>
  <c r="AB484"/>
  <c r="AC484"/>
  <c r="A485"/>
  <c r="C485"/>
  <c r="D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X485"/>
  <c r="Y485"/>
  <c r="Z485"/>
  <c r="AA485"/>
  <c r="AB485"/>
  <c r="AC485"/>
  <c r="A486"/>
  <c r="C486"/>
  <c r="D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X486"/>
  <c r="Y486"/>
  <c r="Z486"/>
  <c r="AA486"/>
  <c r="AB486"/>
  <c r="AC486"/>
  <c r="A487"/>
  <c r="C487"/>
  <c r="D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X487"/>
  <c r="Y487"/>
  <c r="Z487"/>
  <c r="AA487"/>
  <c r="AB487"/>
  <c r="AC487"/>
  <c r="A488"/>
  <c r="C488"/>
  <c r="D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X488"/>
  <c r="Y488"/>
  <c r="Z488"/>
  <c r="AA488"/>
  <c r="AB488"/>
  <c r="AC488"/>
  <c r="A489"/>
  <c r="C489"/>
  <c r="D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X489"/>
  <c r="Y489"/>
  <c r="Z489"/>
  <c r="AA489"/>
  <c r="AB489"/>
  <c r="AC489"/>
  <c r="A490"/>
  <c r="C490"/>
  <c r="D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X490"/>
  <c r="Y490"/>
  <c r="Z490"/>
  <c r="AA490"/>
  <c r="AB490"/>
  <c r="AC490"/>
  <c r="A491"/>
  <c r="C491"/>
  <c r="D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X491"/>
  <c r="Y491"/>
  <c r="Z491"/>
  <c r="AA491"/>
  <c r="AB491"/>
  <c r="AC491"/>
  <c r="A492"/>
  <c r="C492"/>
  <c r="D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X492"/>
  <c r="Y492"/>
  <c r="Z492"/>
  <c r="AA492"/>
  <c r="AB492"/>
  <c r="AC492"/>
  <c r="A493"/>
  <c r="C493"/>
  <c r="D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X493"/>
  <c r="Y493"/>
  <c r="Z493"/>
  <c r="AA493"/>
  <c r="AB493"/>
  <c r="AC493"/>
  <c r="A494"/>
  <c r="C494"/>
  <c r="D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X494"/>
  <c r="Y494"/>
  <c r="Z494"/>
  <c r="AA494"/>
  <c r="AB494"/>
  <c r="AC494"/>
  <c r="A495"/>
  <c r="C495"/>
  <c r="D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X495"/>
  <c r="Y495"/>
  <c r="Z495"/>
  <c r="AA495"/>
  <c r="AB495"/>
  <c r="AC495"/>
  <c r="A496"/>
  <c r="C496"/>
  <c r="D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X496"/>
  <c r="Y496"/>
  <c r="Z496"/>
  <c r="AA496"/>
  <c r="AB496"/>
  <c r="AC496"/>
  <c r="A497"/>
  <c r="C497"/>
  <c r="D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X497"/>
  <c r="Y497"/>
  <c r="Z497"/>
  <c r="AA497"/>
  <c r="AB497"/>
  <c r="AC497"/>
  <c r="A498"/>
  <c r="C498"/>
  <c r="D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X498"/>
  <c r="Y498"/>
  <c r="Z498"/>
  <c r="AA498"/>
  <c r="AB498"/>
  <c r="AC498"/>
  <c r="A499"/>
  <c r="C499"/>
  <c r="D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X499"/>
  <c r="Y499"/>
  <c r="Z499"/>
  <c r="AA499"/>
  <c r="AB499"/>
  <c r="AC499"/>
  <c r="A500"/>
  <c r="C500"/>
  <c r="D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X500"/>
  <c r="Y500"/>
  <c r="Z500"/>
  <c r="AA500"/>
  <c r="AB500"/>
  <c r="AC500"/>
  <c r="A501"/>
  <c r="C501"/>
  <c r="D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X501"/>
  <c r="Y501"/>
  <c r="Z501"/>
  <c r="AA501"/>
  <c r="AB501"/>
  <c r="AC501"/>
  <c r="A502"/>
  <c r="C502"/>
  <c r="D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X502"/>
  <c r="Y502"/>
  <c r="Z502"/>
  <c r="AA502"/>
  <c r="AB502"/>
  <c r="AC502"/>
  <c r="A503"/>
  <c r="C503"/>
  <c r="D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X503"/>
  <c r="Y503"/>
  <c r="Z503"/>
  <c r="AA503"/>
  <c r="AB503"/>
  <c r="AC503"/>
  <c r="A504"/>
  <c r="C504"/>
  <c r="D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X504"/>
  <c r="Y504"/>
  <c r="Z504"/>
  <c r="AA504"/>
  <c r="AB504"/>
  <c r="AC504"/>
  <c r="A505"/>
  <c r="C505"/>
  <c r="D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X505"/>
  <c r="Y505"/>
  <c r="Z505"/>
  <c r="AA505"/>
  <c r="AB505"/>
  <c r="AC505"/>
  <c r="A506"/>
  <c r="C506"/>
  <c r="D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X506"/>
  <c r="Y506"/>
  <c r="Z506"/>
  <c r="AA506"/>
  <c r="AB506"/>
  <c r="AC506"/>
  <c r="A507"/>
  <c r="C507"/>
  <c r="D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X507"/>
  <c r="Y507"/>
  <c r="Z507"/>
  <c r="AA507"/>
  <c r="AB507"/>
  <c r="AC507"/>
  <c r="A508"/>
  <c r="C508"/>
  <c r="D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X508"/>
  <c r="Y508"/>
  <c r="Z508"/>
  <c r="AA508"/>
  <c r="AB508"/>
  <c r="AC508"/>
  <c r="A509"/>
  <c r="C509"/>
  <c r="D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X509"/>
  <c r="Y509"/>
  <c r="Z509"/>
  <c r="AA509"/>
  <c r="AB509"/>
  <c r="AC509"/>
  <c r="A510"/>
  <c r="C510"/>
  <c r="D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X510"/>
  <c r="Y510"/>
  <c r="Z510"/>
  <c r="AA510"/>
  <c r="AB510"/>
  <c r="AC510"/>
  <c r="A511"/>
  <c r="C511"/>
  <c r="D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X511"/>
  <c r="Y511"/>
  <c r="Z511"/>
  <c r="AA511"/>
  <c r="AB511"/>
  <c r="AC511"/>
  <c r="A512"/>
  <c r="C512"/>
  <c r="D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X512"/>
  <c r="Y512"/>
  <c r="Z512"/>
  <c r="AA512"/>
  <c r="AB512"/>
  <c r="AC512"/>
  <c r="A513"/>
  <c r="C513"/>
  <c r="D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X513"/>
  <c r="Y513"/>
  <c r="Z513"/>
  <c r="AA513"/>
  <c r="AB513"/>
  <c r="AC513"/>
  <c r="A514"/>
  <c r="C514"/>
  <c r="D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X514"/>
  <c r="Y514"/>
  <c r="Z514"/>
  <c r="AA514"/>
  <c r="AB514"/>
  <c r="AC514"/>
  <c r="A515"/>
  <c r="C515"/>
  <c r="D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X515"/>
  <c r="Y515"/>
  <c r="Z515"/>
  <c r="AA515"/>
  <c r="AB515"/>
  <c r="AC515"/>
  <c r="A516"/>
  <c r="C516"/>
  <c r="D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X516"/>
  <c r="Y516"/>
  <c r="Z516"/>
  <c r="AA516"/>
  <c r="AB516"/>
  <c r="AC516"/>
  <c r="A517"/>
  <c r="C517"/>
  <c r="D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X517"/>
  <c r="Y517"/>
  <c r="Z517"/>
  <c r="AA517"/>
  <c r="AB517"/>
  <c r="AC517"/>
  <c r="A518"/>
  <c r="C518"/>
  <c r="D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X518"/>
  <c r="Y518"/>
  <c r="Z518"/>
  <c r="AA518"/>
  <c r="AB518"/>
  <c r="AC518"/>
  <c r="A519"/>
  <c r="C519"/>
  <c r="D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X519"/>
  <c r="Y519"/>
  <c r="Z519"/>
  <c r="AA519"/>
  <c r="AB519"/>
  <c r="AC519"/>
  <c r="A520"/>
  <c r="C520"/>
  <c r="D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X520"/>
  <c r="Y520"/>
  <c r="Z520"/>
  <c r="AA520"/>
  <c r="AB520"/>
  <c r="AC520"/>
  <c r="A521"/>
  <c r="C521"/>
  <c r="D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X521"/>
  <c r="Y521"/>
  <c r="Z521"/>
  <c r="AA521"/>
  <c r="AB521"/>
  <c r="AC521"/>
  <c r="A522"/>
  <c r="C522"/>
  <c r="D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X522"/>
  <c r="Y522"/>
  <c r="Z522"/>
  <c r="AA522"/>
  <c r="AB522"/>
  <c r="AC522"/>
  <c r="A523"/>
  <c r="C523"/>
  <c r="D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X523"/>
  <c r="Y523"/>
  <c r="Z523"/>
  <c r="AA523"/>
  <c r="AB523"/>
  <c r="AC523"/>
  <c r="A524"/>
  <c r="C524"/>
  <c r="D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X524"/>
  <c r="Y524"/>
  <c r="Z524"/>
  <c r="AA524"/>
  <c r="AB524"/>
  <c r="AC524"/>
  <c r="A525"/>
  <c r="C525"/>
  <c r="D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X525"/>
  <c r="Y525"/>
  <c r="Z525"/>
  <c r="AA525"/>
  <c r="AB525"/>
  <c r="AC525"/>
  <c r="A526"/>
  <c r="C526"/>
  <c r="D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X526"/>
  <c r="Y526"/>
  <c r="Z526"/>
  <c r="AA526"/>
  <c r="AB526"/>
  <c r="AC526"/>
  <c r="A527"/>
  <c r="C527"/>
  <c r="D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X527"/>
  <c r="Y527"/>
  <c r="Z527"/>
  <c r="AA527"/>
  <c r="AB527"/>
  <c r="AC527"/>
  <c r="A528"/>
  <c r="C528"/>
  <c r="D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X528"/>
  <c r="Y528"/>
  <c r="Z528"/>
  <c r="AA528"/>
  <c r="AB528"/>
  <c r="AC528"/>
  <c r="A529"/>
  <c r="C529"/>
  <c r="D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X529"/>
  <c r="Y529"/>
  <c r="Z529"/>
  <c r="AA529"/>
  <c r="AB529"/>
  <c r="AC529"/>
  <c r="A530"/>
  <c r="C530"/>
  <c r="D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X530"/>
  <c r="Y530"/>
  <c r="Z530"/>
  <c r="AA530"/>
  <c r="AB530"/>
  <c r="AC530"/>
  <c r="A531"/>
  <c r="C531"/>
  <c r="D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X531"/>
  <c r="Y531"/>
  <c r="Z531"/>
  <c r="AA531"/>
  <c r="AB531"/>
  <c r="AC531"/>
  <c r="A532"/>
  <c r="C532"/>
  <c r="D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X532"/>
  <c r="Y532"/>
  <c r="Z532"/>
  <c r="AA532"/>
  <c r="AB532"/>
  <c r="AC532"/>
  <c r="A533"/>
  <c r="C533"/>
  <c r="D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X533"/>
  <c r="Y533"/>
  <c r="Z533"/>
  <c r="AA533"/>
  <c r="AB533"/>
  <c r="AC533"/>
  <c r="A534"/>
  <c r="C534"/>
  <c r="D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X534"/>
  <c r="Y534"/>
  <c r="Z534"/>
  <c r="AA534"/>
  <c r="AB534"/>
  <c r="AC534"/>
  <c r="A535"/>
  <c r="C535"/>
  <c r="D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536"/>
  <c r="C536"/>
  <c r="D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537"/>
  <c r="C537"/>
  <c r="D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538"/>
  <c r="C538"/>
  <c r="D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539"/>
  <c r="C539"/>
  <c r="D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540"/>
  <c r="C540"/>
  <c r="D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541"/>
  <c r="C541"/>
  <c r="D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542"/>
  <c r="C542"/>
  <c r="D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543"/>
  <c r="C543"/>
  <c r="D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544"/>
  <c r="C544"/>
  <c r="D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545"/>
  <c r="C545"/>
  <c r="D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546"/>
  <c r="C546"/>
  <c r="D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547"/>
  <c r="C547"/>
  <c r="D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548"/>
  <c r="C548"/>
  <c r="D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549"/>
  <c r="C549"/>
  <c r="D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550"/>
  <c r="C550"/>
  <c r="D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551"/>
  <c r="C551"/>
  <c r="D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552"/>
  <c r="C552"/>
  <c r="D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553"/>
  <c r="C553"/>
  <c r="D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554"/>
  <c r="C554"/>
  <c r="D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555"/>
  <c r="C555"/>
  <c r="D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556"/>
  <c r="C556"/>
  <c r="D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557"/>
  <c r="C557"/>
  <c r="D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558"/>
  <c r="C558"/>
  <c r="D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559"/>
  <c r="C559"/>
  <c r="D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560"/>
  <c r="C560"/>
  <c r="D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561"/>
  <c r="C561"/>
  <c r="D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562"/>
  <c r="C562"/>
  <c r="D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563"/>
  <c r="C563"/>
  <c r="D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564"/>
  <c r="C564"/>
  <c r="D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565"/>
  <c r="C565"/>
  <c r="D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566"/>
  <c r="C566"/>
  <c r="D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567"/>
  <c r="C567"/>
  <c r="D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568"/>
  <c r="C568"/>
  <c r="D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569"/>
  <c r="C569"/>
  <c r="D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570"/>
  <c r="C570"/>
  <c r="D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571"/>
  <c r="C571"/>
  <c r="D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572"/>
  <c r="C572"/>
  <c r="D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573"/>
  <c r="C573"/>
  <c r="D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574"/>
  <c r="C574"/>
  <c r="D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575"/>
  <c r="C575"/>
  <c r="D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576"/>
  <c r="C576"/>
  <c r="D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577"/>
  <c r="C577"/>
  <c r="D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578"/>
  <c r="C578"/>
  <c r="D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579"/>
  <c r="C579"/>
  <c r="D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580"/>
  <c r="C580"/>
  <c r="D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581"/>
  <c r="C581"/>
  <c r="D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582"/>
  <c r="C582"/>
  <c r="D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583"/>
  <c r="C583"/>
  <c r="D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584"/>
  <c r="C584"/>
  <c r="D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585"/>
  <c r="C585"/>
  <c r="D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586"/>
  <c r="C586"/>
  <c r="D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587"/>
  <c r="C587"/>
  <c r="D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588"/>
  <c r="C588"/>
  <c r="D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589"/>
  <c r="C589"/>
  <c r="D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590"/>
  <c r="C590"/>
  <c r="D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591"/>
  <c r="C591"/>
  <c r="D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592"/>
  <c r="C592"/>
  <c r="D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593"/>
  <c r="C593"/>
  <c r="D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594"/>
  <c r="C594"/>
  <c r="D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595"/>
  <c r="C595"/>
  <c r="D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596"/>
  <c r="C596"/>
  <c r="D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597"/>
  <c r="C597"/>
  <c r="D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598"/>
  <c r="C598"/>
  <c r="D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599"/>
  <c r="C599"/>
  <c r="D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600"/>
  <c r="C600"/>
  <c r="D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601"/>
  <c r="C601"/>
  <c r="D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602"/>
  <c r="C602"/>
  <c r="D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603"/>
  <c r="C603"/>
  <c r="D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Z1"/>
  <c r="AA1"/>
  <c r="AB1"/>
  <c r="AC1"/>
  <c r="C1"/>
  <c r="D1"/>
  <c r="F1"/>
  <c r="G1"/>
  <c r="H1"/>
  <c r="I1"/>
  <c r="J1"/>
  <c r="K1"/>
  <c r="L1"/>
  <c r="M1"/>
  <c r="N1"/>
  <c r="O1"/>
  <c r="P1"/>
  <c r="Q1"/>
  <c r="R1"/>
  <c r="S1"/>
  <c r="T1"/>
  <c r="U1"/>
  <c r="V1"/>
  <c r="X1"/>
  <c r="Y1"/>
  <c r="A1"/>
</calcChain>
</file>

<file path=xl/sharedStrings.xml><?xml version="1.0" encoding="utf-8"?>
<sst xmlns="http://schemas.openxmlformats.org/spreadsheetml/2006/main" count="6621" uniqueCount="829">
  <si>
    <t>Player</t>
  </si>
  <si>
    <t>Pos</t>
  </si>
  <si>
    <t>Age</t>
  </si>
  <si>
    <t>Tm</t>
  </si>
  <si>
    <t>G</t>
  </si>
  <si>
    <t>GS</t>
  </si>
  <si>
    <t>MP</t>
  </si>
  <si>
    <t>FG</t>
  </si>
  <si>
    <t>FGA</t>
  </si>
  <si>
    <t>FG%</t>
  </si>
  <si>
    <t>3P</t>
  </si>
  <si>
    <t>3PA</t>
  </si>
  <si>
    <t>2P</t>
  </si>
  <si>
    <t>2PA</t>
  </si>
  <si>
    <t>FT</t>
  </si>
  <si>
    <t>FTA</t>
  </si>
  <si>
    <t>FT%</t>
  </si>
  <si>
    <t>ORB</t>
  </si>
  <si>
    <t>DRB</t>
  </si>
  <si>
    <t>TRB</t>
  </si>
  <si>
    <t>AST</t>
  </si>
  <si>
    <t>STL</t>
  </si>
  <si>
    <t>BLK</t>
  </si>
  <si>
    <t>TOV</t>
  </si>
  <si>
    <t>PF</t>
  </si>
  <si>
    <t>PTS</t>
  </si>
  <si>
    <t>PER</t>
  </si>
  <si>
    <t>TS%</t>
  </si>
  <si>
    <t>3PAr</t>
  </si>
  <si>
    <t>FTr</t>
  </si>
  <si>
    <t>ORB%</t>
  </si>
  <si>
    <t>DRB%</t>
  </si>
  <si>
    <t>TRB%</t>
  </si>
  <si>
    <t>AST%</t>
  </si>
  <si>
    <t>STL%</t>
  </si>
  <si>
    <t>BLK%</t>
  </si>
  <si>
    <t>TOV%</t>
  </si>
  <si>
    <t>USG%</t>
  </si>
  <si>
    <t>OWS</t>
  </si>
  <si>
    <t>DWS</t>
  </si>
  <si>
    <t>WS</t>
  </si>
  <si>
    <t>WS/48</t>
  </si>
  <si>
    <t>OBPM</t>
  </si>
  <si>
    <t>DBPM</t>
  </si>
  <si>
    <t>BPM</t>
  </si>
  <si>
    <t>VORP</t>
  </si>
  <si>
    <t>Win-Loss Record %</t>
  </si>
  <si>
    <t>MVP VOTES %</t>
  </si>
  <si>
    <t>LaMarcus Aldridge</t>
  </si>
  <si>
    <t>POR</t>
  </si>
  <si>
    <t>Carmelo Anthony</t>
  </si>
  <si>
    <t>NYK</t>
  </si>
  <si>
    <t>Mike Conley</t>
  </si>
  <si>
    <t>PG</t>
  </si>
  <si>
    <t>MEM</t>
  </si>
  <si>
    <t>Stephen Curry</t>
  </si>
  <si>
    <t>GSW</t>
  </si>
  <si>
    <t>Goran Dragic</t>
  </si>
  <si>
    <t>SG</t>
  </si>
  <si>
    <t>PHO</t>
  </si>
  <si>
    <t>Tim Duncan</t>
  </si>
  <si>
    <t>C</t>
  </si>
  <si>
    <t>SAS</t>
  </si>
  <si>
    <t>Kevin Durant</t>
  </si>
  <si>
    <t>SF</t>
  </si>
  <si>
    <t>OKC</t>
  </si>
  <si>
    <t>Paul George</t>
  </si>
  <si>
    <t>IND</t>
  </si>
  <si>
    <t>Blake Griffin</t>
  </si>
  <si>
    <t>LAC</t>
  </si>
  <si>
    <t>James Harden</t>
  </si>
  <si>
    <t>HOU</t>
  </si>
  <si>
    <t>LeBron James</t>
  </si>
  <si>
    <t>MIA</t>
  </si>
  <si>
    <t>Al Jefferson</t>
  </si>
  <si>
    <t>CHA</t>
  </si>
  <si>
    <t>Kevin Love</t>
  </si>
  <si>
    <t>MIN</t>
  </si>
  <si>
    <t>Joakim Noah</t>
  </si>
  <si>
    <t>CHI</t>
  </si>
  <si>
    <t>Dirk Nowitzki</t>
  </si>
  <si>
    <t>DAL</t>
  </si>
  <si>
    <t>Tony Parker</t>
  </si>
  <si>
    <t>Chris Paul</t>
  </si>
  <si>
    <t>Kobe Bryant</t>
  </si>
  <si>
    <t>LAL</t>
  </si>
  <si>
    <t>Kevin Garnett</t>
  </si>
  <si>
    <t>BOS</t>
  </si>
  <si>
    <t>Marc Gasol</t>
  </si>
  <si>
    <t>Ty Lawson</t>
  </si>
  <si>
    <t>DEN</t>
  </si>
  <si>
    <t>David Lee</t>
  </si>
  <si>
    <t>Dwyane Wade</t>
  </si>
  <si>
    <t>Russell Westbrook</t>
  </si>
  <si>
    <t>Dwight Howard</t>
  </si>
  <si>
    <t>ORL</t>
  </si>
  <si>
    <t>Joe Johnson</t>
  </si>
  <si>
    <t>ATL</t>
  </si>
  <si>
    <t>Steve Nash</t>
  </si>
  <si>
    <t>Rajon Rondo</t>
  </si>
  <si>
    <t>Derrick Rose</t>
  </si>
  <si>
    <t>Manu Ginobili</t>
  </si>
  <si>
    <t>Amar'e Stoudemire</t>
  </si>
  <si>
    <t>Chauncey Billups</t>
  </si>
  <si>
    <t>Chris Bosh</t>
  </si>
  <si>
    <t>TOR</t>
  </si>
  <si>
    <t>Stephen Jackson</t>
  </si>
  <si>
    <t>TOT</t>
  </si>
  <si>
    <t>CLE</t>
  </si>
  <si>
    <t>Deron Williams</t>
  </si>
  <si>
    <t>UTA</t>
  </si>
  <si>
    <t>Paul Pierce</t>
  </si>
  <si>
    <t>Brandon Roy</t>
  </si>
  <si>
    <t>Carlos Boozer</t>
  </si>
  <si>
    <t>Antawn Jamison</t>
  </si>
  <si>
    <t>WAS</t>
  </si>
  <si>
    <t>Tracy McGrady</t>
  </si>
  <si>
    <t>DET</t>
  </si>
  <si>
    <t>Linear Regression</t>
  </si>
  <si>
    <t>Regression Statistics</t>
  </si>
  <si>
    <t>R</t>
  </si>
  <si>
    <t>R Square</t>
  </si>
  <si>
    <t>Adjusted R Square</t>
  </si>
  <si>
    <t>S</t>
  </si>
  <si>
    <t>Total number of observations</t>
  </si>
  <si>
    <t>ANOVA</t>
  </si>
  <si>
    <t/>
  </si>
  <si>
    <t>d.f.</t>
  </si>
  <si>
    <t>SS</t>
  </si>
  <si>
    <t>MS</t>
  </si>
  <si>
    <t>F</t>
  </si>
  <si>
    <t>p-level</t>
  </si>
  <si>
    <t>Regression</t>
  </si>
  <si>
    <t>Residual</t>
  </si>
  <si>
    <t>Total</t>
  </si>
  <si>
    <t>Coefficients</t>
  </si>
  <si>
    <t>Standard Error</t>
  </si>
  <si>
    <t>LCL</t>
  </si>
  <si>
    <t>UCL</t>
  </si>
  <si>
    <t>t Stat</t>
  </si>
  <si>
    <t>H0 (2%) rejected?</t>
  </si>
  <si>
    <t>Intercept</t>
  </si>
  <si>
    <t>No</t>
  </si>
  <si>
    <t>Yes</t>
  </si>
  <si>
    <t>T (2%)</t>
  </si>
  <si>
    <t>LCL - Lower value of a reliable interval (LCL)</t>
  </si>
  <si>
    <t>UCL - Upper value of a reliable interval (UCL)</t>
  </si>
  <si>
    <t>Residuals</t>
  </si>
  <si>
    <t>Observation</t>
  </si>
  <si>
    <t>Predicted Y</t>
  </si>
  <si>
    <t>Standard Residuals</t>
  </si>
  <si>
    <t>Alpha value (for confidence interval)</t>
  </si>
  <si>
    <t>Count</t>
  </si>
  <si>
    <t>Skewness</t>
  </si>
  <si>
    <t>Mean</t>
  </si>
  <si>
    <t>Skewness Standard Error</t>
  </si>
  <si>
    <t>Mean LCL</t>
  </si>
  <si>
    <t>Kurtosis</t>
  </si>
  <si>
    <t>Mean UCL</t>
  </si>
  <si>
    <t>Kurtosis Standard Error</t>
  </si>
  <si>
    <t>Variance</t>
  </si>
  <si>
    <t>Alternative Skewness (Fisher's)</t>
  </si>
  <si>
    <t>Standard Deviation</t>
  </si>
  <si>
    <t>Alternative Kurtosis (Fisher's)</t>
  </si>
  <si>
    <t>Mean Standard Error</t>
  </si>
  <si>
    <t>Coefficient of Variation</t>
  </si>
  <si>
    <t>Minimum</t>
  </si>
  <si>
    <t>Mean Deviation</t>
  </si>
  <si>
    <t>Maximum</t>
  </si>
  <si>
    <t>Second Moment</t>
  </si>
  <si>
    <t>Range</t>
  </si>
  <si>
    <t>Third Moment</t>
  </si>
  <si>
    <t>Sum</t>
  </si>
  <si>
    <t>Fourth Moment</t>
  </si>
  <si>
    <t>Sum Standard Error</t>
  </si>
  <si>
    <t>Median</t>
  </si>
  <si>
    <t>Total Sum Squares</t>
  </si>
  <si>
    <t>Median Error</t>
  </si>
  <si>
    <t>Adjusted Sum Squares</t>
  </si>
  <si>
    <t>Percentile 25% (Q1)</t>
  </si>
  <si>
    <t>Geometric Mean</t>
  </si>
  <si>
    <t>Percentile 75% (Q2)</t>
  </si>
  <si>
    <t>Harmonic Mean</t>
  </si>
  <si>
    <t>IQR</t>
  </si>
  <si>
    <t>Mode</t>
  </si>
  <si>
    <t>#N/A</t>
  </si>
  <si>
    <t>MAD</t>
  </si>
  <si>
    <t>Correlation Coefficients Matrix</t>
  </si>
  <si>
    <t>Sample size</t>
  </si>
  <si>
    <t>Critical value (2%)</t>
  </si>
  <si>
    <t>Pearson Correlation Coefficient</t>
  </si>
  <si>
    <t>R Standard Error</t>
  </si>
  <si>
    <t>t</t>
  </si>
  <si>
    <t>p-value</t>
  </si>
  <si>
    <t>H0 (2%)</t>
  </si>
  <si>
    <t>accepted</t>
  </si>
  <si>
    <t>rejected</t>
  </si>
  <si>
    <t>Variable vs. Variable</t>
  </si>
  <si>
    <t>VORP vs. BPM</t>
  </si>
  <si>
    <t>BPM vs. WS/48</t>
  </si>
  <si>
    <t>VORP vs. WS/48</t>
  </si>
  <si>
    <t>MVP VOTES % vs. VORP</t>
  </si>
  <si>
    <t>MVP VOTES % vs. WS/48</t>
  </si>
  <si>
    <t>MVP VOTES % vs. BPM</t>
  </si>
  <si>
    <t>MVP VOTES % vs. USG%</t>
  </si>
  <si>
    <t>MVP VOTES % vs. Win-Loss Record %</t>
  </si>
  <si>
    <t>VORP vs. USG%</t>
  </si>
  <si>
    <t>Win-Loss Record % vs. WS/48</t>
  </si>
  <si>
    <t>BPM vs. USG%</t>
  </si>
  <si>
    <t>WS/48 vs. USG%</t>
  </si>
  <si>
    <t>Win-Loss Record % vs. BPM</t>
  </si>
  <si>
    <t>Win-Loss Record % vs. VORP</t>
  </si>
  <si>
    <t>Win-Loss Record % vs. USG%</t>
  </si>
  <si>
    <t>Variables</t>
  </si>
  <si>
    <t>Rk</t>
  </si>
  <si>
    <t>Quincy Acy</t>
  </si>
  <si>
    <t>Jordan Adams</t>
  </si>
  <si>
    <t>Steven Adams</t>
  </si>
  <si>
    <t>Jeff Adrien</t>
  </si>
  <si>
    <t>Arron Afflalo</t>
  </si>
  <si>
    <t>Alexis Ajinca</t>
  </si>
  <si>
    <t>NOP</t>
  </si>
  <si>
    <t>Furkan Aldemir</t>
  </si>
  <si>
    <t>PHI</t>
  </si>
  <si>
    <t>Cole Aldrich</t>
  </si>
  <si>
    <t>Lavoy Allen</t>
  </si>
  <si>
    <t>Tony Allen</t>
  </si>
  <si>
    <t>Al-Farouq Aminu</t>
  </si>
  <si>
    <t>Louis Amundson</t>
  </si>
  <si>
    <t>Chris Andersen</t>
  </si>
  <si>
    <t>Alan Anderson</t>
  </si>
  <si>
    <t>BRK</t>
  </si>
  <si>
    <t>Kyle Anderson</t>
  </si>
  <si>
    <t>Ryan Anderson</t>
  </si>
  <si>
    <t>Giannis Antetokounmpo</t>
  </si>
  <si>
    <t>MIL</t>
  </si>
  <si>
    <t>Joel Anthony</t>
  </si>
  <si>
    <t>Pero Antic</t>
  </si>
  <si>
    <t>Trevor Ariza</t>
  </si>
  <si>
    <t>Darrell Arthur</t>
  </si>
  <si>
    <t>Omer Asik</t>
  </si>
  <si>
    <t>D.J. Augustin</t>
  </si>
  <si>
    <t>Jeff Ayres</t>
  </si>
  <si>
    <t>Luke Babbitt</t>
  </si>
  <si>
    <t>Cameron Bairstow</t>
  </si>
  <si>
    <t>Leandro Barbosa</t>
  </si>
  <si>
    <t>Jose Barea</t>
  </si>
  <si>
    <t>Harrison Barnes</t>
  </si>
  <si>
    <t>Matt Barnes</t>
  </si>
  <si>
    <t>Will Barton</t>
  </si>
  <si>
    <t>Brandon Bass</t>
  </si>
  <si>
    <t>Nicolas Batum</t>
  </si>
  <si>
    <t>Jerryd Bayless</t>
  </si>
  <si>
    <t>Aron Baynes</t>
  </si>
  <si>
    <t>Kent Bazemore</t>
  </si>
  <si>
    <t>Bradley Beal</t>
  </si>
  <si>
    <t>Marco Belinelli</t>
  </si>
  <si>
    <t>Anthony Bennett</t>
  </si>
  <si>
    <t>Patrick Beverley</t>
  </si>
  <si>
    <t>Bismack Biyombo</t>
  </si>
  <si>
    <t>CHO</t>
  </si>
  <si>
    <t>Tarik Black</t>
  </si>
  <si>
    <t>DeJuan Blair</t>
  </si>
  <si>
    <t>Steve Blake</t>
  </si>
  <si>
    <t>Eric Bledsoe</t>
  </si>
  <si>
    <t>Bojan Bogdanovic</t>
  </si>
  <si>
    <t>Andrew Bogut</t>
  </si>
  <si>
    <t>Matt Bonner</t>
  </si>
  <si>
    <t>Trevor Booker</t>
  </si>
  <si>
    <t>Avery Bradley</t>
  </si>
  <si>
    <t>Elton Brand</t>
  </si>
  <si>
    <t>Corey Brewer</t>
  </si>
  <si>
    <t>Aaron Brooks</t>
  </si>
  <si>
    <t>Markel Brown</t>
  </si>
  <si>
    <t>Shannon Brown</t>
  </si>
  <si>
    <t>Chase Budinger</t>
  </si>
  <si>
    <t>Reggie Bullock</t>
  </si>
  <si>
    <t>Trey Burke</t>
  </si>
  <si>
    <t>Alec Burks</t>
  </si>
  <si>
    <t>Caron Butler</t>
  </si>
  <si>
    <t>Jimmy Butler</t>
  </si>
  <si>
    <t>Rasual Butler</t>
  </si>
  <si>
    <t>Bruno Caboclo</t>
  </si>
  <si>
    <t>Nick Calathes</t>
  </si>
  <si>
    <t>Jose Calderon</t>
  </si>
  <si>
    <t>Kentavious Caldwell-Pope</t>
  </si>
  <si>
    <t>Isaiah Canaan</t>
  </si>
  <si>
    <t>Clint Capela</t>
  </si>
  <si>
    <t>DeMarre Carroll</t>
  </si>
  <si>
    <t>Vince Carter</t>
  </si>
  <si>
    <t>Michael Carter-Williams</t>
  </si>
  <si>
    <t>Omri Casspi</t>
  </si>
  <si>
    <t>SAC</t>
  </si>
  <si>
    <t>Mario Chalmers</t>
  </si>
  <si>
    <t>Tyson Chandler</t>
  </si>
  <si>
    <t>Wilson Chandler</t>
  </si>
  <si>
    <t>Will Cherry</t>
  </si>
  <si>
    <t>Ian Clark</t>
  </si>
  <si>
    <t>Jordan Clarkson</t>
  </si>
  <si>
    <t>Norris Cole</t>
  </si>
  <si>
    <t>Darren Collison</t>
  </si>
  <si>
    <t>Nick Collison</t>
  </si>
  <si>
    <t>Chris Copeland</t>
  </si>
  <si>
    <t>DeMarcus Cousins</t>
  </si>
  <si>
    <t>Robert Covington</t>
  </si>
  <si>
    <t>Allen Crabbe</t>
  </si>
  <si>
    <t>Jamal Crawford</t>
  </si>
  <si>
    <t>Jae Crowder</t>
  </si>
  <si>
    <t>Dante Cunningham</t>
  </si>
  <si>
    <t>Jared Cunningham</t>
  </si>
  <si>
    <t>Samuel Dalembert</t>
  </si>
  <si>
    <t>Troy Daniels</t>
  </si>
  <si>
    <t>Luigi Datome</t>
  </si>
  <si>
    <t>Brandon Davies</t>
  </si>
  <si>
    <t>Anthony Davis</t>
  </si>
  <si>
    <t>Ed Davis</t>
  </si>
  <si>
    <t>Glen Davis</t>
  </si>
  <si>
    <t>Andre Dawkins</t>
  </si>
  <si>
    <t>Austin Daye</t>
  </si>
  <si>
    <t>Dewayne Dedmon</t>
  </si>
  <si>
    <t>Matthew Dellavedova</t>
  </si>
  <si>
    <t>Luol Deng</t>
  </si>
  <si>
    <t>DeMar DeRozan</t>
  </si>
  <si>
    <t>Boris Diaw</t>
  </si>
  <si>
    <t>Gorgui Dieng</t>
  </si>
  <si>
    <t>Spencer Dinwiddie</t>
  </si>
  <si>
    <t>Joey Dorsey</t>
  </si>
  <si>
    <t>Chris Douglas-Roberts</t>
  </si>
  <si>
    <t>Zoran Dragic</t>
  </si>
  <si>
    <t>Andre Drummond</t>
  </si>
  <si>
    <t>Jared Dudley</t>
  </si>
  <si>
    <t>Mike Dunleavy</t>
  </si>
  <si>
    <t>Cleanthony Early</t>
  </si>
  <si>
    <t>Wayne Ellington</t>
  </si>
  <si>
    <t>Monta Ellis</t>
  </si>
  <si>
    <t>James Ennis</t>
  </si>
  <si>
    <t>Tyler Ennis</t>
  </si>
  <si>
    <t>Jeremy Evans</t>
  </si>
  <si>
    <t>Reggie Evans</t>
  </si>
  <si>
    <t>Tyreke Evans</t>
  </si>
  <si>
    <t>Dante Exum</t>
  </si>
  <si>
    <t>Festus Ezeli</t>
  </si>
  <si>
    <t>Kenneth Faried</t>
  </si>
  <si>
    <t>Jordan Farmar</t>
  </si>
  <si>
    <t>Derrick Favors</t>
  </si>
  <si>
    <t>Landry Fields</t>
  </si>
  <si>
    <t>Evan Fournier</t>
  </si>
  <si>
    <t>Randy Foye</t>
  </si>
  <si>
    <t>Jimmer Fredette</t>
  </si>
  <si>
    <t>Joel Freeland</t>
  </si>
  <si>
    <t>Channing Frye</t>
  </si>
  <si>
    <t>Danilo Gallinari</t>
  </si>
  <si>
    <t>Francisco Garcia</t>
  </si>
  <si>
    <t>Pau Gasol</t>
  </si>
  <si>
    <t>Rudy Gay</t>
  </si>
  <si>
    <t>Alonzo Gee</t>
  </si>
  <si>
    <t>Taj Gibson</t>
  </si>
  <si>
    <t>Rudy Gobert</t>
  </si>
  <si>
    <t>Drew Gooden</t>
  </si>
  <si>
    <t>Archie Goodwin</t>
  </si>
  <si>
    <t>Aaron Gordon</t>
  </si>
  <si>
    <t>Ben Gordon</t>
  </si>
  <si>
    <t>Drew Gordon</t>
  </si>
  <si>
    <t>Eric Gordon</t>
  </si>
  <si>
    <t>Marcin Gortat</t>
  </si>
  <si>
    <t>Danny Granger</t>
  </si>
  <si>
    <t>Jerami Grant</t>
  </si>
  <si>
    <t>Danny Green</t>
  </si>
  <si>
    <t>Draymond Green</t>
  </si>
  <si>
    <t>Erick Green</t>
  </si>
  <si>
    <t>Gerald Green</t>
  </si>
  <si>
    <t>Jeff Green</t>
  </si>
  <si>
    <t>Willie Green</t>
  </si>
  <si>
    <t>Jorge Gutierrez</t>
  </si>
  <si>
    <t>P.J. Hairston</t>
  </si>
  <si>
    <t>Justin Hamilton</t>
  </si>
  <si>
    <t>Tyler Hansbrough</t>
  </si>
  <si>
    <t>Tim Hardaway</t>
  </si>
  <si>
    <t>Maurice Harkless</t>
  </si>
  <si>
    <t>Devin Harris</t>
  </si>
  <si>
    <t>Gary Harris</t>
  </si>
  <si>
    <t>Joe Harris</t>
  </si>
  <si>
    <t>Tobias Harris</t>
  </si>
  <si>
    <t>Udonis Haslem</t>
  </si>
  <si>
    <t>Spencer Hawes</t>
  </si>
  <si>
    <t>Chuck Hayes</t>
  </si>
  <si>
    <t>Gordon Hayward</t>
  </si>
  <si>
    <t>Brendan Haywood</t>
  </si>
  <si>
    <t>Gerald Henderson</t>
  </si>
  <si>
    <t>Xavier Henry</t>
  </si>
  <si>
    <t>John Henson</t>
  </si>
  <si>
    <t>Roy Hibbert</t>
  </si>
  <si>
    <t>J.J. Hickson</t>
  </si>
  <si>
    <t>Nene Hilario</t>
  </si>
  <si>
    <t>Jordan Hill</t>
  </si>
  <si>
    <t>Solomon Hill</t>
  </si>
  <si>
    <t>Kirk Hinrich</t>
  </si>
  <si>
    <t>Jrue Holiday</t>
  </si>
  <si>
    <t>Justin Holiday</t>
  </si>
  <si>
    <t>Ryan Hollins</t>
  </si>
  <si>
    <t>Rodney Hood</t>
  </si>
  <si>
    <t>Al Horford</t>
  </si>
  <si>
    <t>Robbie Hummel</t>
  </si>
  <si>
    <t>Kris Humphries</t>
  </si>
  <si>
    <t>Serge Ibaka</t>
  </si>
  <si>
    <t>Andre Iguodala</t>
  </si>
  <si>
    <t>Ersan Ilyasova</t>
  </si>
  <si>
    <t>Joe Ingles</t>
  </si>
  <si>
    <t>Kyrie Irving</t>
  </si>
  <si>
    <t>Jarrett Jack</t>
  </si>
  <si>
    <t>Reggie Jackson</t>
  </si>
  <si>
    <t>Cory Jefferson</t>
  </si>
  <si>
    <t>Richard Jefferson</t>
  </si>
  <si>
    <t>John Jenkins</t>
  </si>
  <si>
    <t>Brandon Jennings</t>
  </si>
  <si>
    <t>Jonas Jerebko</t>
  </si>
  <si>
    <t>Grant Jerrett</t>
  </si>
  <si>
    <t>Amir Johnson</t>
  </si>
  <si>
    <t>Chris Johnson</t>
  </si>
  <si>
    <t>James Johnson</t>
  </si>
  <si>
    <t>Nick Johnson</t>
  </si>
  <si>
    <t>Wesley Johnson</t>
  </si>
  <si>
    <t>James Jones</t>
  </si>
  <si>
    <t>Perry Jones</t>
  </si>
  <si>
    <t>Terrence Jones</t>
  </si>
  <si>
    <t>DeAndre Jordan</t>
  </si>
  <si>
    <t>Jerome Jordan</t>
  </si>
  <si>
    <t>Cory Joseph</t>
  </si>
  <si>
    <t>Chris Kaman</t>
  </si>
  <si>
    <t>Enes Kanter</t>
  </si>
  <si>
    <t>Sergey Karasev</t>
  </si>
  <si>
    <t>Ryan Kelly</t>
  </si>
  <si>
    <t>Michael Kidd-Gilchrist</t>
  </si>
  <si>
    <t>Andrei Kirilenko</t>
  </si>
  <si>
    <t>Alex Kirk</t>
  </si>
  <si>
    <t>Brandon Knight</t>
  </si>
  <si>
    <t>Kyle Korver</t>
  </si>
  <si>
    <t>Kosta Koufos</t>
  </si>
  <si>
    <t>Ognjen Kuzmic</t>
  </si>
  <si>
    <t>Jeremy Lamb</t>
  </si>
  <si>
    <t>Carl Landry</t>
  </si>
  <si>
    <t>Shane Larkin</t>
  </si>
  <si>
    <t>Zach LaVine</t>
  </si>
  <si>
    <t>Courtney Lee</t>
  </si>
  <si>
    <t>Malcolm Lee</t>
  </si>
  <si>
    <t>Alex Len</t>
  </si>
  <si>
    <t>Kawhi Leonard</t>
  </si>
  <si>
    <t>Meyers Leonard</t>
  </si>
  <si>
    <t>Jon Leuer</t>
  </si>
  <si>
    <t>Damian Lillard</t>
  </si>
  <si>
    <t>Jeremy Lin</t>
  </si>
  <si>
    <t>Shaun Livingston</t>
  </si>
  <si>
    <t>Brook Lopez</t>
  </si>
  <si>
    <t>Robin Lopez</t>
  </si>
  <si>
    <t>Kyle Lowry</t>
  </si>
  <si>
    <t>Kalin Lucas</t>
  </si>
  <si>
    <t>Shelvin Mack</t>
  </si>
  <si>
    <t>Ian Mahinmi</t>
  </si>
  <si>
    <t>Devyn Marble</t>
  </si>
  <si>
    <t>Shawn Marion</t>
  </si>
  <si>
    <t>Kendall Marshall</t>
  </si>
  <si>
    <t>Cartier Martin</t>
  </si>
  <si>
    <t>Kevin Martin</t>
  </si>
  <si>
    <t>Wesley Matthews</t>
  </si>
  <si>
    <t>Jason Maxiell</t>
  </si>
  <si>
    <t>O.J. Mayo</t>
  </si>
  <si>
    <t>Luc Mbah a Moute</t>
  </si>
  <si>
    <t>Ray McCallum</t>
  </si>
  <si>
    <t>C.J. McCollum</t>
  </si>
  <si>
    <t>K.J. McDaniels</t>
  </si>
  <si>
    <t>Doug McDermott</t>
  </si>
  <si>
    <t>Mitch McGary</t>
  </si>
  <si>
    <t>JaVale McGee</t>
  </si>
  <si>
    <t>Ben McLemore</t>
  </si>
  <si>
    <t>Josh McRoberts</t>
  </si>
  <si>
    <t>Jodie Meeks</t>
  </si>
  <si>
    <t>Gal Mekel</t>
  </si>
  <si>
    <t>Khris Middleton</t>
  </si>
  <si>
    <t>C.J. Miles</t>
  </si>
  <si>
    <t>Andre Miller</t>
  </si>
  <si>
    <t>Darius Miller</t>
  </si>
  <si>
    <t>Mike Miller</t>
  </si>
  <si>
    <t>Paul Millsap</t>
  </si>
  <si>
    <t>Nikola Mirotic</t>
  </si>
  <si>
    <t>Nazr Mohammed</t>
  </si>
  <si>
    <t>Greg Monroe</t>
  </si>
  <si>
    <t>E'Twaun Moore</t>
  </si>
  <si>
    <t>Eric Moreland</t>
  </si>
  <si>
    <t>Darius Morris</t>
  </si>
  <si>
    <t>Marcus Morris</t>
  </si>
  <si>
    <t>Markieff Morris</t>
  </si>
  <si>
    <t>Anthony Morrow</t>
  </si>
  <si>
    <t>Donatas Motiejunas</t>
  </si>
  <si>
    <t>Timofey Mozgov</t>
  </si>
  <si>
    <t>Shabazz Muhammad</t>
  </si>
  <si>
    <t>Mike Muscala</t>
  </si>
  <si>
    <t>Shabazz Napier</t>
  </si>
  <si>
    <t>Gary Neal</t>
  </si>
  <si>
    <t>Jameer Nelson</t>
  </si>
  <si>
    <t>Andrew Nicholson</t>
  </si>
  <si>
    <t>Nerlens Noel</t>
  </si>
  <si>
    <t>Lucas Nogueira</t>
  </si>
  <si>
    <t>Steve Novak</t>
  </si>
  <si>
    <t>Jusuf Nurkic</t>
  </si>
  <si>
    <t>Kyle O'Quinn</t>
  </si>
  <si>
    <t>Victor Oladipo</t>
  </si>
  <si>
    <t>Kelly Olynyk</t>
  </si>
  <si>
    <t>Zaza Pachulia</t>
  </si>
  <si>
    <t>Kostas Papanikolaou</t>
  </si>
  <si>
    <t>Jannero Pargo</t>
  </si>
  <si>
    <t>Jabari Parker</t>
  </si>
  <si>
    <t>Chandler Parsons</t>
  </si>
  <si>
    <t>Patrick Patterson</t>
  </si>
  <si>
    <t>Elfrid Payton</t>
  </si>
  <si>
    <t>Nikola Pekovic</t>
  </si>
  <si>
    <t>Kendrick Perkins</t>
  </si>
  <si>
    <t>Mason Plumlee</t>
  </si>
  <si>
    <t>Miles Plumlee</t>
  </si>
  <si>
    <t>Quincy Pondexter</t>
  </si>
  <si>
    <t>Otto Porter</t>
  </si>
  <si>
    <t>Dwight Powell</t>
  </si>
  <si>
    <t>Phil Pressey</t>
  </si>
  <si>
    <t>A.J. Price</t>
  </si>
  <si>
    <t>Ronnie Price</t>
  </si>
  <si>
    <t>Pablo Prigioni</t>
  </si>
  <si>
    <t>Tayshaun Prince</t>
  </si>
  <si>
    <t>Julius Randle</t>
  </si>
  <si>
    <t>Shavlik Randolph</t>
  </si>
  <si>
    <t>Zach Randolph</t>
  </si>
  <si>
    <t>J.J. Redick</t>
  </si>
  <si>
    <t>Glen Rice</t>
  </si>
  <si>
    <t>Luke Ridnour</t>
  </si>
  <si>
    <t>Austin Rivers</t>
  </si>
  <si>
    <t>Andre Roberson</t>
  </si>
  <si>
    <t>Brian Roberts</t>
  </si>
  <si>
    <t>Glenn Robinson</t>
  </si>
  <si>
    <t>Nate Robinson</t>
  </si>
  <si>
    <t>Thomas Robinson</t>
  </si>
  <si>
    <t>Terrence Ross</t>
  </si>
  <si>
    <t>Ricky Rubio</t>
  </si>
  <si>
    <t>Damjan Rudez</t>
  </si>
  <si>
    <t>Brandon Rush</t>
  </si>
  <si>
    <t>Robert Sacre</t>
  </si>
  <si>
    <t>John Salmons</t>
  </si>
  <si>
    <t>JaKarr Sampson</t>
  </si>
  <si>
    <t>Larry Sanders</t>
  </si>
  <si>
    <t>Luis Scola</t>
  </si>
  <si>
    <t>Mike Scott</t>
  </si>
  <si>
    <t>Thabo Sefolosha</t>
  </si>
  <si>
    <t>Kevin Seraphin</t>
  </si>
  <si>
    <t>Ramon Sessions</t>
  </si>
  <si>
    <t>Iman Shumpert</t>
  </si>
  <si>
    <t>Alexey Shved</t>
  </si>
  <si>
    <t>Henry Sims</t>
  </si>
  <si>
    <t>Kyle Singler</t>
  </si>
  <si>
    <t>Donald Sloan</t>
  </si>
  <si>
    <t>Marcus Smart</t>
  </si>
  <si>
    <t>Greg Smith</t>
  </si>
  <si>
    <t>Ish Smith</t>
  </si>
  <si>
    <t>J.R. Smith</t>
  </si>
  <si>
    <t>Jason Smith</t>
  </si>
  <si>
    <t>Josh Smith</t>
  </si>
  <si>
    <t>Russ Smith</t>
  </si>
  <si>
    <t>Tony Snell</t>
  </si>
  <si>
    <t>Marreese Speights</t>
  </si>
  <si>
    <t>Tiago Splitter</t>
  </si>
  <si>
    <t>Nik Stauskas</t>
  </si>
  <si>
    <t>Lance Stephenson</t>
  </si>
  <si>
    <t>Greg Stiemsma</t>
  </si>
  <si>
    <t>Jarnell Stokes</t>
  </si>
  <si>
    <t>Rodney Stuckey</t>
  </si>
  <si>
    <t>Jared Sullinger</t>
  </si>
  <si>
    <t>Jeff Teague</t>
  </si>
  <si>
    <t>Mirza Teletovic</t>
  </si>
  <si>
    <t>Sebastian Telfair</t>
  </si>
  <si>
    <t>Garrett Temple</t>
  </si>
  <si>
    <t>Jason Terry</t>
  </si>
  <si>
    <t>Isaiah Thomas</t>
  </si>
  <si>
    <t>Lance Thomas</t>
  </si>
  <si>
    <t>Malcolm Thomas</t>
  </si>
  <si>
    <t>Hollis Thompson</t>
  </si>
  <si>
    <t>Jason Thompson</t>
  </si>
  <si>
    <t>Klay Thompson</t>
  </si>
  <si>
    <t>Tristan Thompson</t>
  </si>
  <si>
    <t>Marcus Thornton</t>
  </si>
  <si>
    <t>Anthony Tolliver</t>
  </si>
  <si>
    <t>P.J. Tucker</t>
  </si>
  <si>
    <t>Ronny Turiaf</t>
  </si>
  <si>
    <t>Hedo Turkoglu</t>
  </si>
  <si>
    <t>Evan Turner</t>
  </si>
  <si>
    <t>Ekpe Udoh</t>
  </si>
  <si>
    <t>Beno Udrih</t>
  </si>
  <si>
    <t>Jonas Valanciunas</t>
  </si>
  <si>
    <t>Anderson Varejao</t>
  </si>
  <si>
    <t>Greivis Vasquez</t>
  </si>
  <si>
    <t>Charlie Villanueva</t>
  </si>
  <si>
    <t>Noah Vonleh</t>
  </si>
  <si>
    <t>Nikola Vucevic</t>
  </si>
  <si>
    <t>Dion Waiters</t>
  </si>
  <si>
    <t>Kemba Walker</t>
  </si>
  <si>
    <t>John Wall</t>
  </si>
  <si>
    <t>Gerald Wallace</t>
  </si>
  <si>
    <t>T.J. Warren</t>
  </si>
  <si>
    <t>C.J. Watson</t>
  </si>
  <si>
    <t>Travis Wear</t>
  </si>
  <si>
    <t>David West</t>
  </si>
  <si>
    <t>Hassan Whiteside</t>
  </si>
  <si>
    <t>Shayne Whittington</t>
  </si>
  <si>
    <t>Andrew Wiggins</t>
  </si>
  <si>
    <t>C.J. Wilcox</t>
  </si>
  <si>
    <t>Derrick Williams</t>
  </si>
  <si>
    <t>Louis Williams</t>
  </si>
  <si>
    <t>Marvin Williams</t>
  </si>
  <si>
    <t>Mo Williams</t>
  </si>
  <si>
    <t>Shawne Williams</t>
  </si>
  <si>
    <t>Jeff Withey</t>
  </si>
  <si>
    <t>Nate Wolters</t>
  </si>
  <si>
    <t>Brandan Wright</t>
  </si>
  <si>
    <t>Dorell Wright</t>
  </si>
  <si>
    <t>Tony Wroten</t>
  </si>
  <si>
    <t>James Young</t>
  </si>
  <si>
    <t>Nick Young</t>
  </si>
  <si>
    <t>Thaddeus Young</t>
  </si>
  <si>
    <t>Cody Zeller</t>
  </si>
  <si>
    <t>Tyler Zeller</t>
  </si>
  <si>
    <t>http://www.basketball-reference.com/leagues/NBA_2015_per_game.html</t>
  </si>
  <si>
    <t>Win-Loss Record</t>
  </si>
  <si>
    <t>http://www.basketball-reference.com/leagues/NBA_2015_advanced.html</t>
  </si>
  <si>
    <t>Eastern Conference</t>
  </si>
  <si>
    <t>W</t>
  </si>
  <si>
    <t>L</t>
  </si>
  <si>
    <t>GB</t>
  </si>
  <si>
    <t>Western Conference</t>
  </si>
  <si>
    <t>KEY</t>
  </si>
  <si>
    <t>SEA</t>
  </si>
  <si>
    <t>Seattle SuperSonics</t>
  </si>
  <si>
    <t>PCT</t>
  </si>
  <si>
    <t>HOME</t>
  </si>
  <si>
    <t>ROAD</t>
  </si>
  <si>
    <t>DIV</t>
  </si>
  <si>
    <t>CONF</t>
  </si>
  <si>
    <t>DIFF</t>
  </si>
  <si>
    <t>STRK</t>
  </si>
  <si>
    <t>L10</t>
  </si>
  <si>
    <t>-</t>
  </si>
  <si>
    <t>http://espn.go.com/nba/standings</t>
  </si>
  <si>
    <t>MVP Votes</t>
  </si>
  <si>
    <t>MVP % of Votes</t>
  </si>
  <si>
    <t>Count if</t>
  </si>
  <si>
    <t>Recent Team</t>
  </si>
  <si>
    <t>Key</t>
  </si>
  <si>
    <t>Impact</t>
  </si>
  <si>
    <t>Year</t>
  </si>
  <si>
    <t>Variable #1 (USG%)</t>
  </si>
  <si>
    <t>Victor Claver</t>
  </si>
  <si>
    <t>George Hill</t>
  </si>
  <si>
    <t>Ricky Ledo</t>
  </si>
  <si>
    <t>Johnny O'Bryant</t>
  </si>
  <si>
    <t>Jeffery Taylor</t>
  </si>
  <si>
    <t>Andrea Bargnani</t>
  </si>
  <si>
    <t>Earl Barron</t>
  </si>
  <si>
    <t>Lorenzo Brown</t>
  </si>
  <si>
    <t>Patrick Christopher</t>
  </si>
  <si>
    <t>Toney Douglas</t>
  </si>
  <si>
    <t>SG-PG</t>
  </si>
  <si>
    <t>Larry Drew</t>
  </si>
  <si>
    <t>Raymond Felton</t>
  </si>
  <si>
    <t>Tim Frazier</t>
  </si>
  <si>
    <t>Langston Galloway</t>
  </si>
  <si>
    <t>JaMychal Green</t>
  </si>
  <si>
    <t>Bernard James</t>
  </si>
  <si>
    <t>Tyler Johnson</t>
  </si>
  <si>
    <t>Dahntay Jones</t>
  </si>
  <si>
    <t>PG-SG</t>
  </si>
  <si>
    <t>Joffrey Lauvergne</t>
  </si>
  <si>
    <t>John Lucas</t>
  </si>
  <si>
    <t>Kenyon Martin</t>
  </si>
  <si>
    <t>James Michael McAdoo</t>
  </si>
  <si>
    <t>Quincy Miller</t>
  </si>
  <si>
    <t>Patrick Mills</t>
  </si>
  <si>
    <t>Elijah Millsap</t>
  </si>
  <si>
    <t>Toure' Murry</t>
  </si>
  <si>
    <t>SF-PF</t>
  </si>
  <si>
    <t>Adreian Payne</t>
  </si>
  <si>
    <t>SG-SF</t>
  </si>
  <si>
    <t>Miroslav Raduljica</t>
  </si>
  <si>
    <t>Jason Richardson</t>
  </si>
  <si>
    <t>Dennis Schroder</t>
  </si>
  <si>
    <t>David Stockton</t>
  </si>
  <si>
    <t>Tyrus Thomas</t>
  </si>
  <si>
    <t>Henry Walker</t>
  </si>
  <si>
    <t>Martell Webster</t>
  </si>
  <si>
    <t>Elliot Williams</t>
  </si>
  <si>
    <t>Reggie Williams</t>
  </si>
  <si>
    <t>Competition</t>
  </si>
  <si>
    <t>Average</t>
  </si>
  <si>
    <t>1.5 Standard Deviations from Average</t>
  </si>
  <si>
    <t>MVP VOTES % =- 149.8175 + 1.4477 * USG% + 203.3682 * WS/48 - 11.8353 * BPM + 18.7830 * VORP + 0.8486 * Win-Loss Record %</t>
  </si>
  <si>
    <t>Adjusted impact</t>
  </si>
  <si>
    <t>Variable #2 (WS/48)</t>
  </si>
  <si>
    <t>Variable #3 (BPM)</t>
  </si>
  <si>
    <t>Variable #4 (VORP)</t>
  </si>
  <si>
    <t>Variable #5 (Win-Loss Record %)</t>
  </si>
  <si>
    <t>Variable #6 (MVP VOTES %)</t>
  </si>
  <si>
    <t>Vorp Comp</t>
  </si>
  <si>
    <t>MVP VOTES % =- 128.0145 + 1.4737 * USG% + 145.0575 * WS/48 - 9.9857 * BPM + 14.6473 * VORP + 0.7882 * Win-Loss Record % + 14.9556 * Competition</t>
  </si>
  <si>
    <t>Impact Adjusted</t>
  </si>
  <si>
    <t>Variable #6 (Competition)</t>
  </si>
  <si>
    <t>Variable #7 (MVP VOTES %)</t>
  </si>
  <si>
    <t>Competition vs. VORP</t>
  </si>
  <si>
    <t>Competition vs. BPM</t>
  </si>
  <si>
    <t>MVP VOTES % vs. Competition</t>
  </si>
  <si>
    <t>Competition vs. WS/48</t>
  </si>
  <si>
    <t>Competition vs. USG%</t>
  </si>
  <si>
    <t>Competition vs. Win-Loss Record %</t>
  </si>
  <si>
    <t>Comp Vorp</t>
  </si>
  <si>
    <t>WS/48 Comp</t>
  </si>
  <si>
    <t>Min</t>
  </si>
  <si>
    <t>Max</t>
  </si>
  <si>
    <t>Michael Beasley</t>
  </si>
  <si>
    <t>Jerrelle Benimon</t>
  </si>
  <si>
    <t>Sim Bhullar</t>
  </si>
  <si>
    <t>Vander Blue</t>
  </si>
  <si>
    <t>Jabari Brown</t>
  </si>
  <si>
    <t>Dwight Buycks</t>
  </si>
  <si>
    <t>Will Bynum</t>
  </si>
  <si>
    <t>Earl Clark</t>
  </si>
  <si>
    <t>Jack Cooley</t>
  </si>
  <si>
    <t>Bryce Cotton</t>
  </si>
  <si>
    <t>Seth Curry</t>
  </si>
  <si>
    <t>Jamaal Franklin</t>
  </si>
  <si>
    <t>Jordan Hamilton</t>
  </si>
  <si>
    <t>Lester Hudson</t>
  </si>
  <si>
    <t>Sean Kilpatrick</t>
  </si>
  <si>
    <t>Jerel McNeal</t>
  </si>
  <si>
    <t>Arinze Onuaku</t>
  </si>
  <si>
    <t>SF-SG</t>
  </si>
  <si>
    <t>PF-SF</t>
  </si>
  <si>
    <t>David Wear</t>
  </si>
  <si>
    <t>PPG</t>
  </si>
  <si>
    <t>OPP PPG</t>
  </si>
  <si>
    <t>35-6</t>
  </si>
  <si>
    <t>25-16</t>
  </si>
  <si>
    <t>38-14</t>
  </si>
  <si>
    <t>L3</t>
  </si>
  <si>
    <t>31-10</t>
  </si>
  <si>
    <t>22-19</t>
  </si>
  <si>
    <t>35-17</t>
  </si>
  <si>
    <t>W2</t>
  </si>
  <si>
    <t>27-14</t>
  </si>
  <si>
    <t>23-18</t>
  </si>
  <si>
    <t>33-19</t>
  </si>
  <si>
    <t>W4</t>
  </si>
  <si>
    <t>W1</t>
  </si>
  <si>
    <t>29-12</t>
  </si>
  <si>
    <t>17-24</t>
  </si>
  <si>
    <t>30-22</t>
  </si>
  <si>
    <t>L2</t>
  </si>
  <si>
    <t>18-23</t>
  </si>
  <si>
    <t>L1</t>
  </si>
  <si>
    <t>21-20</t>
  </si>
  <si>
    <t>19-22</t>
  </si>
  <si>
    <t>28-24</t>
  </si>
  <si>
    <t>W6</t>
  </si>
  <si>
    <t>24-28</t>
  </si>
  <si>
    <t>Indiana Pacers</t>
  </si>
  <si>
    <t>15-26</t>
  </si>
  <si>
    <t>Miami Heat</t>
  </si>
  <si>
    <t>20-21</t>
  </si>
  <si>
    <t>25-27</t>
  </si>
  <si>
    <t>Charlotte Hornets</t>
  </si>
  <si>
    <t>14-27</t>
  </si>
  <si>
    <t>L6</t>
  </si>
  <si>
    <t>Detroit Pistons</t>
  </si>
  <si>
    <t>23-29</t>
  </si>
  <si>
    <t>Orlando Magic</t>
  </si>
  <si>
    <t>13-28</t>
  </si>
  <si>
    <t>15-37</t>
  </si>
  <si>
    <t>L4</t>
  </si>
  <si>
    <t>Philadelphia 76ers</t>
  </si>
  <si>
    <t>0-10</t>
  </si>
  <si>
    <t>New York Knicks</t>
  </si>
  <si>
    <t>39-2</t>
  </si>
  <si>
    <t>28-13</t>
  </si>
  <si>
    <t>13-3</t>
  </si>
  <si>
    <t>42-10</t>
  </si>
  <si>
    <t>30-11</t>
  </si>
  <si>
    <t>26-15</t>
  </si>
  <si>
    <t>W3</t>
  </si>
  <si>
    <t>37-15</t>
  </si>
  <si>
    <t>W7</t>
  </si>
  <si>
    <t>32-9</t>
  </si>
  <si>
    <t>31-21</t>
  </si>
  <si>
    <t>24-17</t>
  </si>
  <si>
    <t>33-8</t>
  </si>
  <si>
    <t>32-20</t>
  </si>
  <si>
    <t>29-23</t>
  </si>
  <si>
    <t>Oklahoma City Thunder</t>
  </si>
  <si>
    <t>16-25</t>
  </si>
  <si>
    <t>Phoenix Suns</t>
  </si>
  <si>
    <t>21-31</t>
  </si>
  <si>
    <t>L5</t>
  </si>
  <si>
    <t>Utah Jazz</t>
  </si>
  <si>
    <t>Denver Nuggets</t>
  </si>
  <si>
    <t>19-33</t>
  </si>
  <si>
    <t>Sacramento Kings</t>
  </si>
  <si>
    <t>18-34</t>
  </si>
  <si>
    <t>Los Angeles Lakers</t>
  </si>
  <si>
    <t>Minnesota Timberwolves</t>
  </si>
  <si>
    <t>L12</t>
  </si>
  <si>
    <t>Atlanta Hawks</t>
  </si>
  <si>
    <t>Cleveland Cavaliers</t>
  </si>
  <si>
    <t>Chicago Bulls</t>
  </si>
  <si>
    <t>Toronto Raptors</t>
  </si>
  <si>
    <t>Washington Wizards</t>
  </si>
  <si>
    <t>Milwaukee Bucks</t>
  </si>
  <si>
    <t>Brooklyn Nets</t>
  </si>
  <si>
    <t>Boston Celtics</t>
  </si>
  <si>
    <t>Golden State Warriors</t>
  </si>
  <si>
    <t>Houston Rockets</t>
  </si>
  <si>
    <t>Los Angeles Clippers</t>
  </si>
  <si>
    <t>Portland Trail Blazers</t>
  </si>
  <si>
    <t>Memphis Grizzlies</t>
  </si>
  <si>
    <t>San Antonio Spurs</t>
  </si>
  <si>
    <t>Dallas Mavericks</t>
  </si>
  <si>
    <t>New Orleans Pelicans</t>
  </si>
  <si>
    <t>Rank</t>
  </si>
  <si>
    <t>Competition Adjusted</t>
  </si>
  <si>
    <t>T10</t>
  </si>
</sst>
</file>

<file path=xl/styles.xml><?xml version="1.0" encoding="utf-8"?>
<styleSheet xmlns="http://schemas.openxmlformats.org/spreadsheetml/2006/main">
  <numFmts count="3">
    <numFmt numFmtId="164" formatCode="#,##0.#####"/>
    <numFmt numFmtId="165" formatCode="0.#####E+#0"/>
    <numFmt numFmtId="166" formatCode="0.000"/>
  </numFmts>
  <fonts count="27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8.1999999999999993"/>
      <color rgb="FF000000"/>
      <name val="Verdana"/>
    </font>
    <font>
      <b/>
      <sz val="8.1999999999999993"/>
      <color rgb="FFAA0000"/>
      <name val="Verdana"/>
    </font>
    <font>
      <sz val="8.1999999999999993"/>
      <color rgb="FF000000"/>
      <name val="Verdana"/>
    </font>
    <font>
      <i/>
      <sz val="8.1999999999999993"/>
      <color rgb="FF414345"/>
      <name val="Verdana"/>
    </font>
    <font>
      <b/>
      <sz val="13"/>
      <color rgb="FFFFFFFF"/>
      <name val="Helvetica"/>
    </font>
    <font>
      <b/>
      <sz val="11"/>
      <color rgb="FF444444"/>
      <name val="Verdana"/>
    </font>
    <font>
      <sz val="11"/>
      <color rgb="FF000000"/>
      <name val="Verdana"/>
    </font>
    <font>
      <sz val="11"/>
      <color rgb="FFBF0000"/>
      <name val="Verdana"/>
    </font>
    <font>
      <sz val="12"/>
      <color theme="1"/>
      <name val="Calibri (Body)"/>
    </font>
    <font>
      <b/>
      <u/>
      <sz val="12"/>
      <color theme="1"/>
      <name val="Calibri"/>
    </font>
    <font>
      <sz val="12"/>
      <color theme="1"/>
      <name val="Calibri"/>
    </font>
    <font>
      <sz val="12"/>
      <color indexed="8"/>
      <name val="Calibri"/>
    </font>
    <font>
      <i/>
      <sz val="12"/>
      <color theme="1"/>
      <name val="Calibri"/>
    </font>
    <font>
      <sz val="16"/>
      <color rgb="FF000000"/>
      <name val="Arial"/>
    </font>
    <font>
      <sz val="10"/>
      <color rgb="FF333333"/>
      <name val="Inherit"/>
    </font>
    <font>
      <sz val="12"/>
      <color rgb="FF666666"/>
      <name val="Arial"/>
    </font>
    <font>
      <sz val="12"/>
      <color rgb="FF3366CC"/>
      <name val="Arial"/>
    </font>
    <font>
      <sz val="12"/>
      <color rgb="FF009444"/>
      <name val="Arial"/>
    </font>
    <font>
      <sz val="12"/>
      <color rgb="FFCC000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9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5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164" fontId="4" fillId="0" borderId="0" xfId="119" applyNumberFormat="1"/>
    <xf numFmtId="0" fontId="4" fillId="0" borderId="2" xfId="119" applyBorder="1"/>
    <xf numFmtId="0" fontId="6" fillId="0" borderId="3" xfId="119" applyFont="1" applyBorder="1" applyAlignment="1">
      <alignment horizontal="center"/>
    </xf>
    <xf numFmtId="0" fontId="4" fillId="0" borderId="3" xfId="119" applyBorder="1"/>
    <xf numFmtId="165" fontId="4" fillId="0" borderId="0" xfId="119" applyNumberFormat="1"/>
    <xf numFmtId="164" fontId="4" fillId="0" borderId="1" xfId="119" applyNumberFormat="1" applyBorder="1"/>
    <xf numFmtId="0" fontId="6" fillId="0" borderId="3" xfId="119" applyFont="1" applyBorder="1"/>
    <xf numFmtId="0" fontId="5" fillId="0" borderId="0" xfId="119" applyFont="1" applyAlignment="1">
      <alignment horizontal="center"/>
    </xf>
    <xf numFmtId="0" fontId="6" fillId="0" borderId="4" xfId="119" applyFont="1" applyBorder="1"/>
    <xf numFmtId="164" fontId="4" fillId="0" borderId="4" xfId="119" applyNumberFormat="1" applyBorder="1"/>
    <xf numFmtId="0" fontId="4" fillId="0" borderId="4" xfId="119" applyBorder="1"/>
    <xf numFmtId="164" fontId="4" fillId="0" borderId="3" xfId="119" applyNumberFormat="1" applyBorder="1"/>
    <xf numFmtId="0" fontId="4" fillId="0" borderId="5" xfId="119" applyBorder="1"/>
    <xf numFmtId="0" fontId="6" fillId="0" borderId="5" xfId="119" applyFont="1" applyBorder="1" applyAlignment="1">
      <alignment horizontal="center"/>
    </xf>
    <xf numFmtId="0" fontId="5" fillId="0" borderId="0" xfId="119" applyFont="1"/>
    <xf numFmtId="0" fontId="5" fillId="0" borderId="6" xfId="119" applyFont="1" applyBorder="1"/>
    <xf numFmtId="164" fontId="6" fillId="0" borderId="6" xfId="119" applyNumberFormat="1" applyFont="1" applyBorder="1" applyAlignment="1">
      <alignment horizontal="center"/>
    </xf>
    <xf numFmtId="0" fontId="6" fillId="0" borderId="6" xfId="119" applyFont="1" applyBorder="1" applyAlignment="1">
      <alignment horizontal="center"/>
    </xf>
    <xf numFmtId="0" fontId="6" fillId="0" borderId="6" xfId="119" applyFont="1" applyBorder="1"/>
    <xf numFmtId="0" fontId="5" fillId="0" borderId="4" xfId="119" applyFont="1" applyBorder="1"/>
    <xf numFmtId="0" fontId="5" fillId="0" borderId="7" xfId="119" applyFont="1" applyBorder="1"/>
    <xf numFmtId="164" fontId="6" fillId="0" borderId="7" xfId="119" applyNumberFormat="1" applyFont="1" applyBorder="1" applyAlignment="1">
      <alignment horizontal="center"/>
    </xf>
    <xf numFmtId="0" fontId="6" fillId="0" borderId="7" xfId="119" applyFont="1" applyBorder="1" applyAlignment="1">
      <alignment horizontal="center"/>
    </xf>
    <xf numFmtId="165" fontId="6" fillId="0" borderId="6" xfId="119" applyNumberFormat="1" applyFont="1" applyBorder="1" applyAlignment="1">
      <alignment horizontal="center"/>
    </xf>
    <xf numFmtId="0" fontId="7" fillId="0" borderId="0" xfId="0" applyFont="1"/>
    <xf numFmtId="166" fontId="0" fillId="0" borderId="0" xfId="0" applyNumberFormat="1"/>
    <xf numFmtId="16" fontId="0" fillId="0" borderId="0" xfId="0" applyNumberFormat="1"/>
    <xf numFmtId="17" fontId="0" fillId="0" borderId="0" xfId="0" applyNumberFormat="1"/>
    <xf numFmtId="0" fontId="7" fillId="0" borderId="0" xfId="0" applyFont="1" applyFill="1"/>
    <xf numFmtId="0" fontId="4" fillId="0" borderId="1" xfId="119" applyBorder="1"/>
    <xf numFmtId="0" fontId="6" fillId="0" borderId="1" xfId="119" applyFont="1" applyBorder="1"/>
    <xf numFmtId="0" fontId="5" fillId="0" borderId="1" xfId="119" applyFont="1" applyBorder="1"/>
    <xf numFmtId="0" fontId="6" fillId="0" borderId="0" xfId="119" applyFont="1"/>
    <xf numFmtId="0" fontId="4" fillId="0" borderId="0" xfId="119"/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0" xfId="284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16" fontId="14" fillId="0" borderId="0" xfId="0" applyNumberFormat="1" applyFont="1"/>
    <xf numFmtId="0" fontId="15" fillId="0" borderId="0" xfId="0" applyFont="1"/>
    <xf numFmtId="0" fontId="6" fillId="0" borderId="0" xfId="119" applyFont="1" applyFill="1" applyBorder="1" applyAlignment="1">
      <alignment horizontal="center"/>
    </xf>
    <xf numFmtId="0" fontId="16" fillId="0" borderId="0" xfId="0" applyFont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7" fillId="0" borderId="0" xfId="0" applyFont="1"/>
    <xf numFmtId="0" fontId="18" fillId="0" borderId="0" xfId="0" applyFont="1"/>
    <xf numFmtId="164" fontId="19" fillId="0" borderId="0" xfId="119" applyNumberFormat="1" applyFont="1"/>
    <xf numFmtId="0" fontId="18" fillId="0" borderId="9" xfId="0" applyFont="1" applyBorder="1" applyAlignment="1">
      <alignment horizontal="left"/>
    </xf>
    <xf numFmtId="0" fontId="19" fillId="0" borderId="9" xfId="119" applyFont="1" applyBorder="1" applyAlignment="1">
      <alignment horizontal="left"/>
    </xf>
    <xf numFmtId="0" fontId="20" fillId="0" borderId="12" xfId="0" applyFont="1" applyBorder="1" applyAlignment="1">
      <alignment horizontal="left"/>
    </xf>
    <xf numFmtId="0" fontId="20" fillId="0" borderId="11" xfId="0" applyFont="1" applyBorder="1"/>
    <xf numFmtId="0" fontId="0" fillId="0" borderId="13" xfId="0" applyBorder="1"/>
    <xf numFmtId="0" fontId="1" fillId="0" borderId="14" xfId="0" applyFont="1" applyBorder="1"/>
    <xf numFmtId="0" fontId="1" fillId="0" borderId="9" xfId="0" applyFont="1" applyBorder="1"/>
    <xf numFmtId="0" fontId="22" fillId="0" borderId="0" xfId="0" applyFont="1"/>
    <xf numFmtId="0" fontId="23" fillId="0" borderId="0" xfId="0" applyFont="1"/>
    <xf numFmtId="16" fontId="23" fillId="0" borderId="0" xfId="0" applyNumberFormat="1" applyFont="1"/>
    <xf numFmtId="0" fontId="25" fillId="0" borderId="0" xfId="0" applyFont="1"/>
    <xf numFmtId="0" fontId="26" fillId="0" borderId="0" xfId="0" applyFont="1"/>
    <xf numFmtId="0" fontId="24" fillId="0" borderId="0" xfId="0" applyFont="1"/>
    <xf numFmtId="17" fontId="23" fillId="0" borderId="0" xfId="0" applyNumberFormat="1" applyFont="1"/>
    <xf numFmtId="0" fontId="0" fillId="3" borderId="0" xfId="0" applyFill="1"/>
    <xf numFmtId="0" fontId="0" fillId="0" borderId="0" xfId="0" applyFill="1"/>
    <xf numFmtId="1" fontId="7" fillId="0" borderId="0" xfId="0" applyNumberFormat="1" applyFont="1"/>
    <xf numFmtId="1" fontId="7" fillId="0" borderId="0" xfId="0" applyNumberFormat="1" applyFont="1" applyFill="1"/>
    <xf numFmtId="0" fontId="7" fillId="0" borderId="11" xfId="0" applyFont="1" applyBorder="1"/>
    <xf numFmtId="0" fontId="7" fillId="0" borderId="12" xfId="0" applyFont="1" applyBorder="1"/>
    <xf numFmtId="0" fontId="7" fillId="0" borderId="9" xfId="0" applyFont="1" applyBorder="1"/>
    <xf numFmtId="0" fontId="7" fillId="0" borderId="9" xfId="0" applyFont="1" applyBorder="1" applyAlignment="1">
      <alignment horizontal="right"/>
    </xf>
    <xf numFmtId="0" fontId="21" fillId="0" borderId="0" xfId="0" applyFont="1"/>
    <xf numFmtId="0" fontId="0" fillId="0" borderId="0" xfId="0"/>
    <xf numFmtId="0" fontId="5" fillId="2" borderId="1" xfId="119" applyFont="1" applyFill="1" applyBorder="1" applyAlignment="1">
      <alignment horizontal="center"/>
    </xf>
    <xf numFmtId="0" fontId="4" fillId="0" borderId="1" xfId="119" applyBorder="1"/>
    <xf numFmtId="0" fontId="6" fillId="0" borderId="0" xfId="119" applyFont="1"/>
    <xf numFmtId="0" fontId="4" fillId="0" borderId="0" xfId="119"/>
    <xf numFmtId="0" fontId="6" fillId="0" borderId="1" xfId="119" applyFont="1" applyBorder="1"/>
    <xf numFmtId="0" fontId="5" fillId="0" borderId="1" xfId="119" applyFont="1" applyBorder="1"/>
  </cellXfs>
  <cellStyles count="35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/>
    <cellStyle name="Normal" xfId="0" builtinId="0"/>
    <cellStyle name="Normal 2" xfId="119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[USG%]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[1]HiddenChartData_1!$B$1:$B$87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[1]HiddenChartData_1!$A$1:$A$87</c:f>
              <c:numCache>
                <c:formatCode>General</c:formatCode>
                <c:ptCount val="87"/>
                <c:pt idx="0">
                  <c:v>26.37431599663033</c:v>
                </c:pt>
                <c:pt idx="1">
                  <c:v>23.329014773583459</c:v>
                </c:pt>
                <c:pt idx="2">
                  <c:v>6.3428707897634311</c:v>
                </c:pt>
                <c:pt idx="3">
                  <c:v>24.666393207209598</c:v>
                </c:pt>
                <c:pt idx="4">
                  <c:v>-18.91481054282238</c:v>
                </c:pt>
                <c:pt idx="5">
                  <c:v>-22.450579143349451</c:v>
                </c:pt>
                <c:pt idx="6">
                  <c:v>-5.1664238492102399</c:v>
                </c:pt>
                <c:pt idx="7">
                  <c:v>11.847955806738874</c:v>
                </c:pt>
                <c:pt idx="8">
                  <c:v>-19.607429088687592</c:v>
                </c:pt>
                <c:pt idx="9">
                  <c:v>0.37080980123014662</c:v>
                </c:pt>
                <c:pt idx="10">
                  <c:v>-19.080960551346635</c:v>
                </c:pt>
                <c:pt idx="11">
                  <c:v>2.3095543908756508</c:v>
                </c:pt>
                <c:pt idx="12">
                  <c:v>0.55284615970223849</c:v>
                </c:pt>
                <c:pt idx="13">
                  <c:v>-6.6740304673088922</c:v>
                </c:pt>
                <c:pt idx="14">
                  <c:v>-6.1351961524230472</c:v>
                </c:pt>
                <c:pt idx="15">
                  <c:v>-1.7224416446369617</c:v>
                </c:pt>
                <c:pt idx="16">
                  <c:v>27.124565736780454</c:v>
                </c:pt>
                <c:pt idx="17">
                  <c:v>-1.9120789879819284</c:v>
                </c:pt>
                <c:pt idx="18">
                  <c:v>21.964288072077149</c:v>
                </c:pt>
                <c:pt idx="19">
                  <c:v>6.7904918817649111</c:v>
                </c:pt>
                <c:pt idx="20">
                  <c:v>-1.8998567012299432</c:v>
                </c:pt>
                <c:pt idx="21">
                  <c:v>-2.4725108614517133</c:v>
                </c:pt>
                <c:pt idx="22">
                  <c:v>4.2388310275076151</c:v>
                </c:pt>
                <c:pt idx="23">
                  <c:v>-18.510905828393756</c:v>
                </c:pt>
                <c:pt idx="24">
                  <c:v>-34.847555639771606</c:v>
                </c:pt>
                <c:pt idx="25">
                  <c:v>-21.791300569763163</c:v>
                </c:pt>
                <c:pt idx="26">
                  <c:v>-14.517900933358959</c:v>
                </c:pt>
                <c:pt idx="27">
                  <c:v>27.652296963585364</c:v>
                </c:pt>
                <c:pt idx="28">
                  <c:v>-9.1700489175825606</c:v>
                </c:pt>
                <c:pt idx="29">
                  <c:v>6.3985679449961594</c:v>
                </c:pt>
                <c:pt idx="30">
                  <c:v>4.2997107588508241</c:v>
                </c:pt>
                <c:pt idx="31">
                  <c:v>27.969072674211425</c:v>
                </c:pt>
                <c:pt idx="32">
                  <c:v>26.177536092109634</c:v>
                </c:pt>
                <c:pt idx="33">
                  <c:v>5.3503877447921653</c:v>
                </c:pt>
                <c:pt idx="34">
                  <c:v>18.543706742852187</c:v>
                </c:pt>
                <c:pt idx="35">
                  <c:v>13.748421856330028</c:v>
                </c:pt>
                <c:pt idx="36">
                  <c:v>5.6556678952638197</c:v>
                </c:pt>
                <c:pt idx="37">
                  <c:v>4.3486503010933273</c:v>
                </c:pt>
                <c:pt idx="38">
                  <c:v>23.22090345966166</c:v>
                </c:pt>
                <c:pt idx="39">
                  <c:v>27.50339874713459</c:v>
                </c:pt>
                <c:pt idx="40">
                  <c:v>-6.7950016697198485</c:v>
                </c:pt>
                <c:pt idx="41">
                  <c:v>1.1998781728139849</c:v>
                </c:pt>
                <c:pt idx="42">
                  <c:v>1.2126811391465404</c:v>
                </c:pt>
                <c:pt idx="43">
                  <c:v>-25.001928843179119</c:v>
                </c:pt>
                <c:pt idx="44">
                  <c:v>-2.1791985826659626</c:v>
                </c:pt>
                <c:pt idx="45">
                  <c:v>19.694845591297096</c:v>
                </c:pt>
                <c:pt idx="46">
                  <c:v>5.8572084014409356</c:v>
                </c:pt>
                <c:pt idx="47">
                  <c:v>28.396930030087066</c:v>
                </c:pt>
                <c:pt idx="48">
                  <c:v>12.272383595554867</c:v>
                </c:pt>
                <c:pt idx="49">
                  <c:v>-23.803736886098033</c:v>
                </c:pt>
                <c:pt idx="50">
                  <c:v>-3.0230202578124947</c:v>
                </c:pt>
                <c:pt idx="51">
                  <c:v>-17.123742333543298</c:v>
                </c:pt>
                <c:pt idx="52">
                  <c:v>1.0474526633157271</c:v>
                </c:pt>
                <c:pt idx="53">
                  <c:v>-6.5091496050036586</c:v>
                </c:pt>
                <c:pt idx="54">
                  <c:v>-9.6859431794308595</c:v>
                </c:pt>
                <c:pt idx="55">
                  <c:v>5.3595022591892043</c:v>
                </c:pt>
                <c:pt idx="56">
                  <c:v>0.15293068381445935</c:v>
                </c:pt>
                <c:pt idx="57">
                  <c:v>6.6715635941138025</c:v>
                </c:pt>
                <c:pt idx="58">
                  <c:v>15.665804653749472</c:v>
                </c:pt>
                <c:pt idx="59">
                  <c:v>2.5862175609701978</c:v>
                </c:pt>
                <c:pt idx="60">
                  <c:v>14.349181384537083</c:v>
                </c:pt>
                <c:pt idx="61">
                  <c:v>8.171226752576267</c:v>
                </c:pt>
                <c:pt idx="62">
                  <c:v>-2.9419819178383015</c:v>
                </c:pt>
                <c:pt idx="63">
                  <c:v>-38.846182909382264</c:v>
                </c:pt>
                <c:pt idx="64">
                  <c:v>-1.1757153651745962</c:v>
                </c:pt>
                <c:pt idx="65">
                  <c:v>-17.045759360444858</c:v>
                </c:pt>
                <c:pt idx="66">
                  <c:v>-7.4530562067469139</c:v>
                </c:pt>
                <c:pt idx="67">
                  <c:v>-28.004298748749349</c:v>
                </c:pt>
                <c:pt idx="68">
                  <c:v>-9.5167550736047346</c:v>
                </c:pt>
                <c:pt idx="69">
                  <c:v>-12.224343845244308</c:v>
                </c:pt>
                <c:pt idx="70">
                  <c:v>43.370376326494409</c:v>
                </c:pt>
                <c:pt idx="71">
                  <c:v>19.018468200292581</c:v>
                </c:pt>
                <c:pt idx="72">
                  <c:v>27.40659704897023</c:v>
                </c:pt>
                <c:pt idx="73">
                  <c:v>-13.140775156682288</c:v>
                </c:pt>
                <c:pt idx="74">
                  <c:v>-9.4632854788957665</c:v>
                </c:pt>
                <c:pt idx="75">
                  <c:v>-26.978567505008922</c:v>
                </c:pt>
                <c:pt idx="76">
                  <c:v>-15.837354608315191</c:v>
                </c:pt>
                <c:pt idx="77">
                  <c:v>4.6898229947247803</c:v>
                </c:pt>
                <c:pt idx="78">
                  <c:v>-3.0781689901663021</c:v>
                </c:pt>
                <c:pt idx="79">
                  <c:v>-10.221932247840066</c:v>
                </c:pt>
                <c:pt idx="80">
                  <c:v>-22.262881630719967</c:v>
                </c:pt>
                <c:pt idx="81">
                  <c:v>-10.457963895591675</c:v>
                </c:pt>
                <c:pt idx="82">
                  <c:v>-2.6366267446344711</c:v>
                </c:pt>
                <c:pt idx="83">
                  <c:v>-11.772915788294197</c:v>
                </c:pt>
                <c:pt idx="84">
                  <c:v>10.254818495104885</c:v>
                </c:pt>
                <c:pt idx="85">
                  <c:v>-32.103831662833564</c:v>
                </c:pt>
              </c:numCache>
            </c:numRef>
          </c:yVal>
        </c:ser>
        <c:dLbls/>
        <c:axId val="134674304"/>
        <c:axId val="128471040"/>
      </c:scatterChart>
      <c:valAx>
        <c:axId val="134674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USG%</a:t>
                </a:r>
              </a:p>
            </c:rich>
          </c:tx>
        </c:title>
        <c:numFmt formatCode="General" sourceLinked="1"/>
        <c:tickLblPos val="nextTo"/>
        <c:crossAx val="128471040"/>
        <c:crosses val="autoZero"/>
        <c:crossBetween val="midCat"/>
      </c:valAx>
      <c:valAx>
        <c:axId val="128471040"/>
        <c:scaling>
          <c:orientation val="minMax"/>
          <c:max val="53"/>
          <c:min val="-47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34674304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[Win-Loss Record 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[1]HiddenChartData_1!$AB$1:$AB$87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[1]HiddenChartData_1!$AA$1:$AA$87</c:f>
              <c:numCache>
                <c:formatCode>General</c:formatCode>
                <c:ptCount val="87"/>
                <c:pt idx="0">
                  <c:v>72.225684003369665</c:v>
                </c:pt>
                <c:pt idx="1">
                  <c:v>47.970985226416538</c:v>
                </c:pt>
                <c:pt idx="2">
                  <c:v>28.357129210236572</c:v>
                </c:pt>
                <c:pt idx="3">
                  <c:v>1.1336067927904026</c:v>
                </c:pt>
                <c:pt idx="4">
                  <c:v>25.714810542822381</c:v>
                </c:pt>
                <c:pt idx="5">
                  <c:v>27.750579143349452</c:v>
                </c:pt>
                <c:pt idx="6">
                  <c:v>8.7664238492102395</c:v>
                </c:pt>
                <c:pt idx="7">
                  <c:v>-9.1479558067388727</c:v>
                </c:pt>
                <c:pt idx="8">
                  <c:v>22.207429088687594</c:v>
                </c:pt>
                <c:pt idx="9">
                  <c:v>1.7291901987698535</c:v>
                </c:pt>
                <c:pt idx="10">
                  <c:v>21.080960551346635</c:v>
                </c:pt>
                <c:pt idx="11">
                  <c:v>-0.609554390875651</c:v>
                </c:pt>
                <c:pt idx="12">
                  <c:v>1.1471538402977615</c:v>
                </c:pt>
                <c:pt idx="13">
                  <c:v>7.2740304673088918</c:v>
                </c:pt>
                <c:pt idx="14">
                  <c:v>6.435196152423047</c:v>
                </c:pt>
                <c:pt idx="15">
                  <c:v>1.9224416446369617</c:v>
                </c:pt>
                <c:pt idx="16">
                  <c:v>72.675434263219543</c:v>
                </c:pt>
                <c:pt idx="17">
                  <c:v>65.112078987981931</c:v>
                </c:pt>
                <c:pt idx="18">
                  <c:v>17.335711927922848</c:v>
                </c:pt>
                <c:pt idx="19">
                  <c:v>17.109508118235087</c:v>
                </c:pt>
                <c:pt idx="20">
                  <c:v>17.099856701229943</c:v>
                </c:pt>
                <c:pt idx="21">
                  <c:v>9.5725108614517129</c:v>
                </c:pt>
                <c:pt idx="22">
                  <c:v>1.1611689724923855</c:v>
                </c:pt>
                <c:pt idx="23">
                  <c:v>21.210905828393756</c:v>
                </c:pt>
                <c:pt idx="24">
                  <c:v>35.547555639771609</c:v>
                </c:pt>
                <c:pt idx="25">
                  <c:v>22.191300569763161</c:v>
                </c:pt>
                <c:pt idx="26">
                  <c:v>14.717900933358958</c:v>
                </c:pt>
                <c:pt idx="27">
                  <c:v>-27.552296963585363</c:v>
                </c:pt>
                <c:pt idx="28">
                  <c:v>9.2700489175825602</c:v>
                </c:pt>
                <c:pt idx="29">
                  <c:v>-6.2985679449961598</c:v>
                </c:pt>
                <c:pt idx="30">
                  <c:v>-4.1997107588508245</c:v>
                </c:pt>
                <c:pt idx="31">
                  <c:v>60.830927325788572</c:v>
                </c:pt>
                <c:pt idx="32">
                  <c:v>47.322463907890366</c:v>
                </c:pt>
                <c:pt idx="33">
                  <c:v>26.449612255207835</c:v>
                </c:pt>
                <c:pt idx="34">
                  <c:v>10.556293257147816</c:v>
                </c:pt>
                <c:pt idx="35">
                  <c:v>13.651578143669971</c:v>
                </c:pt>
                <c:pt idx="36">
                  <c:v>-0.85566789526382037</c:v>
                </c:pt>
                <c:pt idx="37">
                  <c:v>-3.2486503010933268</c:v>
                </c:pt>
                <c:pt idx="38">
                  <c:v>-22.22090345966166</c:v>
                </c:pt>
                <c:pt idx="39">
                  <c:v>-26.903398747134588</c:v>
                </c:pt>
                <c:pt idx="40">
                  <c:v>7.2950016697198485</c:v>
                </c:pt>
                <c:pt idx="41">
                  <c:v>-0.79987817281398477</c:v>
                </c:pt>
                <c:pt idx="42">
                  <c:v>-0.91268113914654037</c:v>
                </c:pt>
                <c:pt idx="43">
                  <c:v>25.30192884317912</c:v>
                </c:pt>
                <c:pt idx="44">
                  <c:v>2.3791985826659627</c:v>
                </c:pt>
                <c:pt idx="45">
                  <c:v>78.305154408702904</c:v>
                </c:pt>
                <c:pt idx="46">
                  <c:v>43.642791598559064</c:v>
                </c:pt>
                <c:pt idx="47">
                  <c:v>20.303069969912936</c:v>
                </c:pt>
                <c:pt idx="48">
                  <c:v>26.627616404445131</c:v>
                </c:pt>
                <c:pt idx="49">
                  <c:v>33.503736886098032</c:v>
                </c:pt>
                <c:pt idx="50">
                  <c:v>8.3230202578124945</c:v>
                </c:pt>
                <c:pt idx="51">
                  <c:v>21.623742333543298</c:v>
                </c:pt>
                <c:pt idx="52">
                  <c:v>2.9525473366842729</c:v>
                </c:pt>
                <c:pt idx="53">
                  <c:v>7.1091496050036582</c:v>
                </c:pt>
                <c:pt idx="54">
                  <c:v>10.08594317943086</c:v>
                </c:pt>
                <c:pt idx="55">
                  <c:v>-5.1595022591892041</c:v>
                </c:pt>
                <c:pt idx="56">
                  <c:v>-5.2930683814459339E-2</c:v>
                </c:pt>
                <c:pt idx="57">
                  <c:v>-6.5715635941138029</c:v>
                </c:pt>
                <c:pt idx="58">
                  <c:v>-15.565804653749472</c:v>
                </c:pt>
                <c:pt idx="59">
                  <c:v>94.313782439029808</c:v>
                </c:pt>
                <c:pt idx="60">
                  <c:v>43.35081861546292</c:v>
                </c:pt>
                <c:pt idx="61">
                  <c:v>48.028773247423736</c:v>
                </c:pt>
                <c:pt idx="62">
                  <c:v>30.041981917838303</c:v>
                </c:pt>
                <c:pt idx="63">
                  <c:v>54.746182909382263</c:v>
                </c:pt>
                <c:pt idx="64">
                  <c:v>3.8757153651745964</c:v>
                </c:pt>
                <c:pt idx="65">
                  <c:v>18.745759360444858</c:v>
                </c:pt>
                <c:pt idx="66">
                  <c:v>8.1530562067469141</c:v>
                </c:pt>
                <c:pt idx="67">
                  <c:v>28.604298748749351</c:v>
                </c:pt>
                <c:pt idx="68">
                  <c:v>9.7167550736047339</c:v>
                </c:pt>
                <c:pt idx="69">
                  <c:v>12.424343845244307</c:v>
                </c:pt>
                <c:pt idx="70">
                  <c:v>44.329623673505594</c:v>
                </c:pt>
                <c:pt idx="71">
                  <c:v>51.581531799707413</c:v>
                </c:pt>
                <c:pt idx="72">
                  <c:v>25.793402951029773</c:v>
                </c:pt>
                <c:pt idx="73">
                  <c:v>47.940775156682285</c:v>
                </c:pt>
                <c:pt idx="74">
                  <c:v>14.263285478895765</c:v>
                </c:pt>
                <c:pt idx="75">
                  <c:v>29.078567505008923</c:v>
                </c:pt>
                <c:pt idx="76">
                  <c:v>17.837354608315191</c:v>
                </c:pt>
                <c:pt idx="77">
                  <c:v>-3.1898229947247798</c:v>
                </c:pt>
                <c:pt idx="78">
                  <c:v>4.478168990166302</c:v>
                </c:pt>
                <c:pt idx="79">
                  <c:v>10.921932247840065</c:v>
                </c:pt>
                <c:pt idx="80">
                  <c:v>22.662881630719966</c:v>
                </c:pt>
                <c:pt idx="81">
                  <c:v>10.757963895591676</c:v>
                </c:pt>
                <c:pt idx="82">
                  <c:v>2.8366267446344713</c:v>
                </c:pt>
                <c:pt idx="83">
                  <c:v>11.872915788294197</c:v>
                </c:pt>
                <c:pt idx="84">
                  <c:v>-10.154818495104886</c:v>
                </c:pt>
                <c:pt idx="85">
                  <c:v>32.203831662833565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[1]HiddenChartData_1!$AD$1:$AD$87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[1]HiddenChartData_1!$AC$1:$AC$87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1734656"/>
        <c:axId val="141736576"/>
      </c:scatterChart>
      <c:valAx>
        <c:axId val="141734656"/>
        <c:scaling>
          <c:orientation val="minMax"/>
          <c:max val="97"/>
          <c:min val="3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Win-Loss Record %</a:t>
                </a:r>
              </a:p>
            </c:rich>
          </c:tx>
        </c:title>
        <c:numFmt formatCode="General" sourceLinked="1"/>
        <c:tickLblPos val="nextTo"/>
        <c:crossAx val="141736576"/>
        <c:crosses val="autoZero"/>
        <c:crossBetween val="midCat"/>
      </c:valAx>
      <c:valAx>
        <c:axId val="141736576"/>
        <c:scaling>
          <c:orientation val="minMax"/>
          <c:max val="270"/>
          <c:min val="-11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173465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[USG%]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[2]HiddenChartData_1!$B$1:$B$87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[2]HiddenChartData_1!$A$1:$A$87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2098432"/>
        <c:axId val="142100352"/>
      </c:scatterChart>
      <c:valAx>
        <c:axId val="142098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USG%</a:t>
                </a:r>
              </a:p>
            </c:rich>
          </c:tx>
        </c:title>
        <c:numFmt formatCode="General" sourceLinked="1"/>
        <c:tickLblPos val="nextTo"/>
        <c:crossAx val="142100352"/>
        <c:crosses val="autoZero"/>
        <c:crossBetween val="midCat"/>
      </c:valAx>
      <c:valAx>
        <c:axId val="142100352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2098432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[WS/48]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[2]HiddenChartData_1!$D$1:$D$87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[2]HiddenChartData_1!$C$1:$C$87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2129792"/>
        <c:axId val="141886208"/>
      </c:scatterChart>
      <c:valAx>
        <c:axId val="142129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WS/48</a:t>
                </a:r>
              </a:p>
            </c:rich>
          </c:tx>
        </c:title>
        <c:numFmt formatCode="General" sourceLinked="1"/>
        <c:tickLblPos val="nextTo"/>
        <c:crossAx val="141886208"/>
        <c:crosses val="autoZero"/>
        <c:crossBetween val="midCat"/>
      </c:valAx>
      <c:valAx>
        <c:axId val="141886208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2129792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[BPM]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[2]HiddenChartData_1!$F$1:$F$87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[2]HiddenChartData_1!$E$1:$E$87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1915648"/>
        <c:axId val="141917568"/>
      </c:scatterChart>
      <c:valAx>
        <c:axId val="141915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BPM</a:t>
                </a:r>
              </a:p>
            </c:rich>
          </c:tx>
        </c:title>
        <c:numFmt formatCode="General" sourceLinked="1"/>
        <c:tickLblPos val="nextTo"/>
        <c:crossAx val="141917568"/>
        <c:crosses val="autoZero"/>
        <c:crossBetween val="midCat"/>
      </c:valAx>
      <c:valAx>
        <c:axId val="141917568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1915648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[VORP]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[2]HiddenChartData_1!$H$1:$H$87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[2]HiddenChartData_1!$G$1:$G$87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2160256"/>
        <c:axId val="142162176"/>
      </c:scatterChart>
      <c:valAx>
        <c:axId val="142160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VORP</a:t>
                </a:r>
              </a:p>
            </c:rich>
          </c:tx>
        </c:title>
        <c:numFmt formatCode="General" sourceLinked="1"/>
        <c:tickLblPos val="nextTo"/>
        <c:crossAx val="142162176"/>
        <c:crosses val="autoZero"/>
        <c:crossBetween val="midCat"/>
      </c:valAx>
      <c:valAx>
        <c:axId val="142162176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216025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[Win-Loss Record 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[2]HiddenChartData_1!$J$1:$J$87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[2]HiddenChartData_1!$I$1:$I$87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2187520"/>
        <c:axId val="142226560"/>
      </c:scatterChart>
      <c:valAx>
        <c:axId val="142187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Win-Loss Record %</a:t>
                </a:r>
              </a:p>
            </c:rich>
          </c:tx>
        </c:title>
        <c:numFmt formatCode="General" sourceLinked="1"/>
        <c:tickLblPos val="nextTo"/>
        <c:crossAx val="142226560"/>
        <c:crosses val="autoZero"/>
        <c:crossBetween val="midCat"/>
      </c:valAx>
      <c:valAx>
        <c:axId val="142226560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218752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[Competition]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[2]HiddenChartData_1!$L$1:$L$87</c:f>
              <c:numCache>
                <c:formatCode>General</c:formatCode>
                <c:ptCount val="8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xVal>
          <c:yVal>
            <c:numRef>
              <c:f>[2]HiddenChartData_1!$K$1:$K$87</c:f>
              <c:numCache>
                <c:formatCode>General</c:formatCode>
                <c:ptCount val="87"/>
                <c:pt idx="0">
                  <c:v>13.272515957708308</c:v>
                </c:pt>
                <c:pt idx="1">
                  <c:v>35.989917980338568</c:v>
                </c:pt>
                <c:pt idx="2">
                  <c:v>11.012513304356872</c:v>
                </c:pt>
                <c:pt idx="3">
                  <c:v>29.514281880506488</c:v>
                </c:pt>
                <c:pt idx="4">
                  <c:v>-12.82660508663411</c:v>
                </c:pt>
                <c:pt idx="5">
                  <c:v>-14.35964091161869</c:v>
                </c:pt>
                <c:pt idx="6">
                  <c:v>-0.13717967727253555</c:v>
                </c:pt>
                <c:pt idx="7">
                  <c:v>7.2470568119071404</c:v>
                </c:pt>
                <c:pt idx="8">
                  <c:v>-16.110458987651022</c:v>
                </c:pt>
                <c:pt idx="9">
                  <c:v>-4.6381139693895417</c:v>
                </c:pt>
                <c:pt idx="10">
                  <c:v>-10.059268402964985</c:v>
                </c:pt>
                <c:pt idx="11">
                  <c:v>-0.3978622674893233</c:v>
                </c:pt>
                <c:pt idx="12">
                  <c:v>-5.0988069372645199</c:v>
                </c:pt>
                <c:pt idx="13">
                  <c:v>-5.9049875438777519</c:v>
                </c:pt>
                <c:pt idx="14">
                  <c:v>-5.5839401618250104</c:v>
                </c:pt>
                <c:pt idx="15">
                  <c:v>-0.72102025175568984</c:v>
                </c:pt>
                <c:pt idx="16">
                  <c:v>16.339726475757487</c:v>
                </c:pt>
                <c:pt idx="17">
                  <c:v>-1.6374334813334741</c:v>
                </c:pt>
                <c:pt idx="18">
                  <c:v>20.673162645164869</c:v>
                </c:pt>
                <c:pt idx="19">
                  <c:v>-0.53535784566897604</c:v>
                </c:pt>
                <c:pt idx="20">
                  <c:v>0.87327090213960723</c:v>
                </c:pt>
                <c:pt idx="21">
                  <c:v>-2.9929520627996471</c:v>
                </c:pt>
                <c:pt idx="22">
                  <c:v>2.460878094488963</c:v>
                </c:pt>
                <c:pt idx="23">
                  <c:v>-12.794733337410683</c:v>
                </c:pt>
                <c:pt idx="24">
                  <c:v>-29.821791424294332</c:v>
                </c:pt>
                <c:pt idx="25">
                  <c:v>-20.668997042042399</c:v>
                </c:pt>
                <c:pt idx="26">
                  <c:v>-10.146542434498556</c:v>
                </c:pt>
                <c:pt idx="27">
                  <c:v>20.256720887715556</c:v>
                </c:pt>
                <c:pt idx="28">
                  <c:v>-4.2955122998702748</c:v>
                </c:pt>
                <c:pt idx="29">
                  <c:v>2.7633476615787549</c:v>
                </c:pt>
                <c:pt idx="30">
                  <c:v>3.0850286627811578</c:v>
                </c:pt>
                <c:pt idx="31">
                  <c:v>14.541359591589043</c:v>
                </c:pt>
                <c:pt idx="32">
                  <c:v>34.731768139618566</c:v>
                </c:pt>
                <c:pt idx="33">
                  <c:v>0.5719702378209881</c:v>
                </c:pt>
                <c:pt idx="34">
                  <c:v>15.417961213807933</c:v>
                </c:pt>
                <c:pt idx="35">
                  <c:v>12.493224836502632</c:v>
                </c:pt>
                <c:pt idx="36">
                  <c:v>7.8620011311632245</c:v>
                </c:pt>
                <c:pt idx="37">
                  <c:v>3.6512809382021114</c:v>
                </c:pt>
                <c:pt idx="38">
                  <c:v>17.602619152795487</c:v>
                </c:pt>
                <c:pt idx="39">
                  <c:v>21.256753381422879</c:v>
                </c:pt>
                <c:pt idx="40">
                  <c:v>-6.1469719752118541</c:v>
                </c:pt>
                <c:pt idx="41">
                  <c:v>-1.397784528153978</c:v>
                </c:pt>
                <c:pt idx="42">
                  <c:v>-1.3386949077297821</c:v>
                </c:pt>
                <c:pt idx="43">
                  <c:v>-23.820141474403275</c:v>
                </c:pt>
                <c:pt idx="44">
                  <c:v>-5.1373706701509052</c:v>
                </c:pt>
                <c:pt idx="45">
                  <c:v>10.227997717402957</c:v>
                </c:pt>
                <c:pt idx="46">
                  <c:v>14.611048405159039</c:v>
                </c:pt>
                <c:pt idx="47">
                  <c:v>28.941521314973834</c:v>
                </c:pt>
                <c:pt idx="48">
                  <c:v>18.859675780823643</c:v>
                </c:pt>
                <c:pt idx="49">
                  <c:v>-14.832281445002895</c:v>
                </c:pt>
                <c:pt idx="50">
                  <c:v>-6.5944930849176151</c:v>
                </c:pt>
                <c:pt idx="51">
                  <c:v>-15.372261918337745</c:v>
                </c:pt>
                <c:pt idx="52">
                  <c:v>0.43248313826217455</c:v>
                </c:pt>
                <c:pt idx="53">
                  <c:v>-5.3195888583570765</c:v>
                </c:pt>
                <c:pt idx="54">
                  <c:v>-11.416667476287275</c:v>
                </c:pt>
                <c:pt idx="55">
                  <c:v>6.26629347117923</c:v>
                </c:pt>
                <c:pt idx="56">
                  <c:v>-0.4904900112828412</c:v>
                </c:pt>
                <c:pt idx="57">
                  <c:v>4.3239273108172842</c:v>
                </c:pt>
                <c:pt idx="58">
                  <c:v>8.9575299125428938</c:v>
                </c:pt>
                <c:pt idx="59">
                  <c:v>-3.6703982502706225</c:v>
                </c:pt>
                <c:pt idx="60">
                  <c:v>19.997191862872185</c:v>
                </c:pt>
                <c:pt idx="61">
                  <c:v>6.4941613835136778</c:v>
                </c:pt>
                <c:pt idx="62">
                  <c:v>2.9555314128346026</c:v>
                </c:pt>
                <c:pt idx="63">
                  <c:v>-50.811132781108505</c:v>
                </c:pt>
                <c:pt idx="64">
                  <c:v>-0.84967343708596044</c:v>
                </c:pt>
                <c:pt idx="65">
                  <c:v>-15.938517467941963</c:v>
                </c:pt>
                <c:pt idx="66">
                  <c:v>-9.2599334856081228</c:v>
                </c:pt>
                <c:pt idx="67">
                  <c:v>-21.190544190496041</c:v>
                </c:pt>
                <c:pt idx="68">
                  <c:v>-8.5816606642160664</c:v>
                </c:pt>
                <c:pt idx="69">
                  <c:v>-13.539175715636173</c:v>
                </c:pt>
                <c:pt idx="70">
                  <c:v>51.45091546265175</c:v>
                </c:pt>
                <c:pt idx="71">
                  <c:v>4.5039023477911684</c:v>
                </c:pt>
                <c:pt idx="72">
                  <c:v>33.957902768651884</c:v>
                </c:pt>
                <c:pt idx="73">
                  <c:v>-13.701282412072054</c:v>
                </c:pt>
                <c:pt idx="74">
                  <c:v>-7.2786074203237652</c:v>
                </c:pt>
                <c:pt idx="75">
                  <c:v>-21.626629072316643</c:v>
                </c:pt>
                <c:pt idx="76">
                  <c:v>-13.108190226876635</c:v>
                </c:pt>
                <c:pt idx="77">
                  <c:v>-0.41599353511977899</c:v>
                </c:pt>
                <c:pt idx="78">
                  <c:v>-3.2361732183334087</c:v>
                </c:pt>
                <c:pt idx="79">
                  <c:v>-6.1966862161661149</c:v>
                </c:pt>
                <c:pt idx="80">
                  <c:v>-17.306906210966808</c:v>
                </c:pt>
                <c:pt idx="81">
                  <c:v>-9.2098496454656029</c:v>
                </c:pt>
                <c:pt idx="82">
                  <c:v>-5.7668262527047123</c:v>
                </c:pt>
                <c:pt idx="83">
                  <c:v>-10.859276091007258</c:v>
                </c:pt>
                <c:pt idx="84">
                  <c:v>5.8208932989614635</c:v>
                </c:pt>
                <c:pt idx="85">
                  <c:v>-26.272928706592253</c:v>
                </c:pt>
              </c:numCache>
            </c:numRef>
          </c:yVal>
        </c:ser>
        <c:dLbls/>
        <c:axId val="142251904"/>
        <c:axId val="142258176"/>
      </c:scatterChart>
      <c:valAx>
        <c:axId val="142251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Competition</a:t>
                </a:r>
              </a:p>
            </c:rich>
          </c:tx>
        </c:title>
        <c:numFmt formatCode="General" sourceLinked="1"/>
        <c:tickLblPos val="nextTo"/>
        <c:crossAx val="142258176"/>
        <c:crosses val="autoZero"/>
        <c:crossBetween val="midCat"/>
      </c:valAx>
      <c:valAx>
        <c:axId val="142258176"/>
        <c:scaling>
          <c:orientation val="minMax"/>
          <c:max val="7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2251904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[USG%]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[2]HiddenChartData_1!$N$1:$N$87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[2]HiddenChartData_1!$M$1:$M$87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[2]HiddenChartData_1!$P$1:$P$87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[2]HiddenChartData_1!$O$1:$O$87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367360"/>
        <c:axId val="142373632"/>
      </c:scatterChart>
      <c:valAx>
        <c:axId val="142367360"/>
        <c:scaling>
          <c:orientation val="minMax"/>
          <c:max val="44"/>
          <c:min val="1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USG%</a:t>
                </a:r>
              </a:p>
            </c:rich>
          </c:tx>
        </c:title>
        <c:numFmt formatCode="General" sourceLinked="1"/>
        <c:tickLblPos val="nextTo"/>
        <c:crossAx val="142373632"/>
        <c:crosses val="autoZero"/>
        <c:crossBetween val="midCat"/>
      </c:valAx>
      <c:valAx>
        <c:axId val="142373632"/>
        <c:scaling>
          <c:orientation val="minMax"/>
          <c:max val="130"/>
          <c:min val="-3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36736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[WS/48]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[2]HiddenChartData_1!$R$1:$R$87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[2]HiddenChartData_1!$Q$1:$Q$87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[2]HiddenChartData_1!$T$1:$T$87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[2]HiddenChartData_1!$S$1:$S$87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286208"/>
        <c:axId val="142317056"/>
      </c:scatterChart>
      <c:valAx>
        <c:axId val="142286208"/>
        <c:scaling>
          <c:orientation val="minMax"/>
          <c:max val="0.4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WS/48</a:t>
                </a:r>
              </a:p>
            </c:rich>
          </c:tx>
        </c:title>
        <c:numFmt formatCode="General" sourceLinked="1"/>
        <c:tickLblPos val="nextTo"/>
        <c:crossAx val="142317056"/>
        <c:crosses val="autoZero"/>
        <c:crossBetween val="midCat"/>
      </c:valAx>
      <c:valAx>
        <c:axId val="142317056"/>
        <c:scaling>
          <c:orientation val="minMax"/>
          <c:max val="160"/>
          <c:min val="-4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286208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[BPM]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[2]HiddenChartData_1!$V$1:$V$87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[2]HiddenChartData_1!$U$1:$U$87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[2]HiddenChartData_1!$X$1:$X$87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[2]HiddenChartData_1!$W$1:$W$87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418304"/>
        <c:axId val="142420224"/>
      </c:scatterChart>
      <c:valAx>
        <c:axId val="142418304"/>
        <c:scaling>
          <c:orientation val="minMax"/>
          <c:max val="15"/>
          <c:min val="-1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BPM</a:t>
                </a:r>
              </a:p>
            </c:rich>
          </c:tx>
        </c:title>
        <c:numFmt formatCode="General" sourceLinked="1"/>
        <c:tickLblPos val="nextTo"/>
        <c:crossAx val="142420224"/>
        <c:crosses val="autoZero"/>
        <c:crossBetween val="midCat"/>
      </c:valAx>
      <c:valAx>
        <c:axId val="142420224"/>
        <c:scaling>
          <c:orientation val="minMax"/>
          <c:max val="200"/>
          <c:min val="-5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418304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[WS/48]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[1]HiddenChartData_1!$D$1:$D$87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[1]HiddenChartData_1!$C$1:$C$87</c:f>
              <c:numCache>
                <c:formatCode>General</c:formatCode>
                <c:ptCount val="87"/>
                <c:pt idx="0">
                  <c:v>26.37431599663033</c:v>
                </c:pt>
                <c:pt idx="1">
                  <c:v>23.329014773583459</c:v>
                </c:pt>
                <c:pt idx="2">
                  <c:v>6.3428707897634311</c:v>
                </c:pt>
                <c:pt idx="3">
                  <c:v>24.666393207209598</c:v>
                </c:pt>
                <c:pt idx="4">
                  <c:v>-18.91481054282238</c:v>
                </c:pt>
                <c:pt idx="5">
                  <c:v>-22.450579143349451</c:v>
                </c:pt>
                <c:pt idx="6">
                  <c:v>-5.1664238492102399</c:v>
                </c:pt>
                <c:pt idx="7">
                  <c:v>11.847955806738874</c:v>
                </c:pt>
                <c:pt idx="8">
                  <c:v>-19.607429088687592</c:v>
                </c:pt>
                <c:pt idx="9">
                  <c:v>0.37080980123014662</c:v>
                </c:pt>
                <c:pt idx="10">
                  <c:v>-19.080960551346635</c:v>
                </c:pt>
                <c:pt idx="11">
                  <c:v>2.3095543908756508</c:v>
                </c:pt>
                <c:pt idx="12">
                  <c:v>0.55284615970223849</c:v>
                </c:pt>
                <c:pt idx="13">
                  <c:v>-6.6740304673088922</c:v>
                </c:pt>
                <c:pt idx="14">
                  <c:v>-6.1351961524230472</c:v>
                </c:pt>
                <c:pt idx="15">
                  <c:v>-1.7224416446369617</c:v>
                </c:pt>
                <c:pt idx="16">
                  <c:v>27.124565736780454</c:v>
                </c:pt>
                <c:pt idx="17">
                  <c:v>-1.9120789879819284</c:v>
                </c:pt>
                <c:pt idx="18">
                  <c:v>21.964288072077149</c:v>
                </c:pt>
                <c:pt idx="19">
                  <c:v>6.7904918817649111</c:v>
                </c:pt>
                <c:pt idx="20">
                  <c:v>-1.8998567012299432</c:v>
                </c:pt>
                <c:pt idx="21">
                  <c:v>-2.4725108614517133</c:v>
                </c:pt>
                <c:pt idx="22">
                  <c:v>4.2388310275076151</c:v>
                </c:pt>
                <c:pt idx="23">
                  <c:v>-18.510905828393756</c:v>
                </c:pt>
                <c:pt idx="24">
                  <c:v>-34.847555639771606</c:v>
                </c:pt>
                <c:pt idx="25">
                  <c:v>-21.791300569763163</c:v>
                </c:pt>
                <c:pt idx="26">
                  <c:v>-14.517900933358959</c:v>
                </c:pt>
                <c:pt idx="27">
                  <c:v>27.652296963585364</c:v>
                </c:pt>
                <c:pt idx="28">
                  <c:v>-9.1700489175825606</c:v>
                </c:pt>
                <c:pt idx="29">
                  <c:v>6.3985679449961594</c:v>
                </c:pt>
                <c:pt idx="30">
                  <c:v>4.2997107588508241</c:v>
                </c:pt>
                <c:pt idx="31">
                  <c:v>27.969072674211425</c:v>
                </c:pt>
                <c:pt idx="32">
                  <c:v>26.177536092109634</c:v>
                </c:pt>
                <c:pt idx="33">
                  <c:v>5.3503877447921653</c:v>
                </c:pt>
                <c:pt idx="34">
                  <c:v>18.543706742852187</c:v>
                </c:pt>
                <c:pt idx="35">
                  <c:v>13.748421856330028</c:v>
                </c:pt>
                <c:pt idx="36">
                  <c:v>5.6556678952638197</c:v>
                </c:pt>
                <c:pt idx="37">
                  <c:v>4.3486503010933273</c:v>
                </c:pt>
                <c:pt idx="38">
                  <c:v>23.22090345966166</c:v>
                </c:pt>
                <c:pt idx="39">
                  <c:v>27.50339874713459</c:v>
                </c:pt>
                <c:pt idx="40">
                  <c:v>-6.7950016697198485</c:v>
                </c:pt>
                <c:pt idx="41">
                  <c:v>1.1998781728139849</c:v>
                </c:pt>
                <c:pt idx="42">
                  <c:v>1.2126811391465404</c:v>
                </c:pt>
                <c:pt idx="43">
                  <c:v>-25.001928843179119</c:v>
                </c:pt>
                <c:pt idx="44">
                  <c:v>-2.1791985826659626</c:v>
                </c:pt>
                <c:pt idx="45">
                  <c:v>19.694845591297096</c:v>
                </c:pt>
                <c:pt idx="46">
                  <c:v>5.8572084014409356</c:v>
                </c:pt>
                <c:pt idx="47">
                  <c:v>28.396930030087066</c:v>
                </c:pt>
                <c:pt idx="48">
                  <c:v>12.272383595554867</c:v>
                </c:pt>
                <c:pt idx="49">
                  <c:v>-23.803736886098033</c:v>
                </c:pt>
                <c:pt idx="50">
                  <c:v>-3.0230202578124947</c:v>
                </c:pt>
                <c:pt idx="51">
                  <c:v>-17.123742333543298</c:v>
                </c:pt>
                <c:pt idx="52">
                  <c:v>1.0474526633157271</c:v>
                </c:pt>
                <c:pt idx="53">
                  <c:v>-6.5091496050036586</c:v>
                </c:pt>
                <c:pt idx="54">
                  <c:v>-9.6859431794308595</c:v>
                </c:pt>
                <c:pt idx="55">
                  <c:v>5.3595022591892043</c:v>
                </c:pt>
                <c:pt idx="56">
                  <c:v>0.15293068381445935</c:v>
                </c:pt>
                <c:pt idx="57">
                  <c:v>6.6715635941138025</c:v>
                </c:pt>
                <c:pt idx="58">
                  <c:v>15.665804653749472</c:v>
                </c:pt>
                <c:pt idx="59">
                  <c:v>2.5862175609701978</c:v>
                </c:pt>
                <c:pt idx="60">
                  <c:v>14.349181384537083</c:v>
                </c:pt>
                <c:pt idx="61">
                  <c:v>8.171226752576267</c:v>
                </c:pt>
                <c:pt idx="62">
                  <c:v>-2.9419819178383015</c:v>
                </c:pt>
                <c:pt idx="63">
                  <c:v>-38.846182909382264</c:v>
                </c:pt>
                <c:pt idx="64">
                  <c:v>-1.1757153651745962</c:v>
                </c:pt>
                <c:pt idx="65">
                  <c:v>-17.045759360444858</c:v>
                </c:pt>
                <c:pt idx="66">
                  <c:v>-7.4530562067469139</c:v>
                </c:pt>
                <c:pt idx="67">
                  <c:v>-28.004298748749349</c:v>
                </c:pt>
                <c:pt idx="68">
                  <c:v>-9.5167550736047346</c:v>
                </c:pt>
                <c:pt idx="69">
                  <c:v>-12.224343845244308</c:v>
                </c:pt>
                <c:pt idx="70">
                  <c:v>43.370376326494409</c:v>
                </c:pt>
                <c:pt idx="71">
                  <c:v>19.018468200292581</c:v>
                </c:pt>
                <c:pt idx="72">
                  <c:v>27.40659704897023</c:v>
                </c:pt>
                <c:pt idx="73">
                  <c:v>-13.140775156682288</c:v>
                </c:pt>
                <c:pt idx="74">
                  <c:v>-9.4632854788957665</c:v>
                </c:pt>
                <c:pt idx="75">
                  <c:v>-26.978567505008922</c:v>
                </c:pt>
                <c:pt idx="76">
                  <c:v>-15.837354608315191</c:v>
                </c:pt>
                <c:pt idx="77">
                  <c:v>4.6898229947247803</c:v>
                </c:pt>
                <c:pt idx="78">
                  <c:v>-3.0781689901663021</c:v>
                </c:pt>
                <c:pt idx="79">
                  <c:v>-10.221932247840066</c:v>
                </c:pt>
                <c:pt idx="80">
                  <c:v>-22.262881630719967</c:v>
                </c:pt>
                <c:pt idx="81">
                  <c:v>-10.457963895591675</c:v>
                </c:pt>
                <c:pt idx="82">
                  <c:v>-2.6366267446344711</c:v>
                </c:pt>
                <c:pt idx="83">
                  <c:v>-11.772915788294197</c:v>
                </c:pt>
                <c:pt idx="84">
                  <c:v>10.254818495104885</c:v>
                </c:pt>
                <c:pt idx="85">
                  <c:v>-32.103831662833564</c:v>
                </c:pt>
              </c:numCache>
            </c:numRef>
          </c:yVal>
        </c:ser>
        <c:dLbls/>
        <c:axId val="128500480"/>
        <c:axId val="128502400"/>
      </c:scatterChart>
      <c:valAx>
        <c:axId val="128500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WS/48</a:t>
                </a:r>
              </a:p>
            </c:rich>
          </c:tx>
        </c:title>
        <c:numFmt formatCode="General" sourceLinked="1"/>
        <c:tickLblPos val="nextTo"/>
        <c:crossAx val="128502400"/>
        <c:crosses val="autoZero"/>
        <c:crossBetween val="midCat"/>
      </c:valAx>
      <c:valAx>
        <c:axId val="128502400"/>
        <c:scaling>
          <c:orientation val="minMax"/>
          <c:max val="53"/>
          <c:min val="-47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2850048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[VORP]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[2]HiddenChartData_1!$Z$1:$Z$87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[2]HiddenChartData_1!$Y$1:$Y$87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[2]HiddenChartData_1!$AB$1:$AB$87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[2]HiddenChartData_1!$AA$1:$AA$87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447744"/>
        <c:axId val="142449664"/>
      </c:scatterChart>
      <c:valAx>
        <c:axId val="142447744"/>
        <c:scaling>
          <c:orientation val="minMax"/>
          <c:max val="14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VORP</a:t>
                </a:r>
              </a:p>
            </c:rich>
          </c:tx>
        </c:title>
        <c:numFmt formatCode="General" sourceLinked="1"/>
        <c:tickLblPos val="nextTo"/>
        <c:crossAx val="142449664"/>
        <c:crosses val="autoZero"/>
        <c:crossBetween val="midCat"/>
      </c:valAx>
      <c:valAx>
        <c:axId val="142449664"/>
        <c:scaling>
          <c:orientation val="minMax"/>
          <c:max val="25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447744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[Win-Loss Record 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[2]HiddenChartData_1!$AD$1:$AD$87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[2]HiddenChartData_1!$AC$1:$AC$87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[2]HiddenChartData_1!$AF$1:$AF$87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[2]HiddenChartData_1!$AE$1:$AE$87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509952"/>
        <c:axId val="142516224"/>
      </c:scatterChart>
      <c:valAx>
        <c:axId val="142509952"/>
        <c:scaling>
          <c:orientation val="minMax"/>
          <c:max val="97"/>
          <c:min val="3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Win-Loss Record %</a:t>
                </a:r>
              </a:p>
            </c:rich>
          </c:tx>
        </c:title>
        <c:numFmt formatCode="General" sourceLinked="1"/>
        <c:tickLblPos val="nextTo"/>
        <c:crossAx val="142516224"/>
        <c:crosses val="autoZero"/>
        <c:crossBetween val="midCat"/>
      </c:valAx>
      <c:valAx>
        <c:axId val="142516224"/>
        <c:scaling>
          <c:orientation val="minMax"/>
          <c:max val="300"/>
          <c:min val="-9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509952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[Competition]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[2]HiddenChartData_1!$AH$1:$AH$87</c:f>
              <c:numCache>
                <c:formatCode>General</c:formatCode>
                <c:ptCount val="8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xVal>
          <c:yVal>
            <c:numRef>
              <c:f>[2]HiddenChartData_1!$AG$1:$AG$87</c:f>
              <c:numCache>
                <c:formatCode>General</c:formatCode>
                <c:ptCount val="87"/>
                <c:pt idx="0">
                  <c:v>85.327484042291687</c:v>
                </c:pt>
                <c:pt idx="1">
                  <c:v>35.310082019661429</c:v>
                </c:pt>
                <c:pt idx="2">
                  <c:v>23.68748669564313</c:v>
                </c:pt>
                <c:pt idx="3">
                  <c:v>-3.7142818805064857</c:v>
                </c:pt>
                <c:pt idx="4">
                  <c:v>19.626605086634111</c:v>
                </c:pt>
                <c:pt idx="5">
                  <c:v>19.659640911618691</c:v>
                </c:pt>
                <c:pt idx="6">
                  <c:v>3.7371796772725356</c:v>
                </c:pt>
                <c:pt idx="7">
                  <c:v>-4.5470568119071402</c:v>
                </c:pt>
                <c:pt idx="8">
                  <c:v>18.710458987651023</c:v>
                </c:pt>
                <c:pt idx="9">
                  <c:v>6.7381139693895413</c:v>
                </c:pt>
                <c:pt idx="10">
                  <c:v>12.059268402964985</c:v>
                </c:pt>
                <c:pt idx="11">
                  <c:v>2.0978622674893233</c:v>
                </c:pt>
                <c:pt idx="12">
                  <c:v>6.7988069372645201</c:v>
                </c:pt>
                <c:pt idx="13">
                  <c:v>6.5049875438777516</c:v>
                </c:pt>
                <c:pt idx="14">
                  <c:v>5.8839401618250102</c:v>
                </c:pt>
                <c:pt idx="15">
                  <c:v>0.9210202517556898</c:v>
                </c:pt>
                <c:pt idx="16">
                  <c:v>83.46027352424251</c:v>
                </c:pt>
                <c:pt idx="17">
                  <c:v>64.837433481333477</c:v>
                </c:pt>
                <c:pt idx="18">
                  <c:v>18.626837354835128</c:v>
                </c:pt>
                <c:pt idx="19">
                  <c:v>24.435357845668975</c:v>
                </c:pt>
                <c:pt idx="20">
                  <c:v>14.326729097860392</c:v>
                </c:pt>
                <c:pt idx="21">
                  <c:v>10.092952062799647</c:v>
                </c:pt>
                <c:pt idx="22">
                  <c:v>2.9391219055110374</c:v>
                </c:pt>
                <c:pt idx="23">
                  <c:v>15.494733337410684</c:v>
                </c:pt>
                <c:pt idx="24">
                  <c:v>30.521791424294332</c:v>
                </c:pt>
                <c:pt idx="25">
                  <c:v>21.068997042042398</c:v>
                </c:pt>
                <c:pt idx="26">
                  <c:v>10.346542434498556</c:v>
                </c:pt>
                <c:pt idx="27">
                  <c:v>-20.156720887715554</c:v>
                </c:pt>
                <c:pt idx="28">
                  <c:v>4.3955122998702745</c:v>
                </c:pt>
                <c:pt idx="29">
                  <c:v>-2.6633476615787548</c:v>
                </c:pt>
                <c:pt idx="30">
                  <c:v>-2.9850286627811577</c:v>
                </c:pt>
                <c:pt idx="31">
                  <c:v>74.258640408410955</c:v>
                </c:pt>
                <c:pt idx="32">
                  <c:v>38.768231860381434</c:v>
                </c:pt>
                <c:pt idx="33">
                  <c:v>31.228029762179013</c:v>
                </c:pt>
                <c:pt idx="34">
                  <c:v>13.682038786192068</c:v>
                </c:pt>
                <c:pt idx="35">
                  <c:v>14.906775163497366</c:v>
                </c:pt>
                <c:pt idx="36">
                  <c:v>-3.0620011311632247</c:v>
                </c:pt>
                <c:pt idx="37">
                  <c:v>-2.5512809382021113</c:v>
                </c:pt>
                <c:pt idx="38">
                  <c:v>-16.602619152795487</c:v>
                </c:pt>
                <c:pt idx="39">
                  <c:v>-20.656753381422877</c:v>
                </c:pt>
                <c:pt idx="40">
                  <c:v>6.6469719752118541</c:v>
                </c:pt>
                <c:pt idx="41">
                  <c:v>1.7977845281539779</c:v>
                </c:pt>
                <c:pt idx="42">
                  <c:v>1.6386949077297821</c:v>
                </c:pt>
                <c:pt idx="43">
                  <c:v>24.120141474403276</c:v>
                </c:pt>
                <c:pt idx="44">
                  <c:v>5.3373706701509054</c:v>
                </c:pt>
                <c:pt idx="45">
                  <c:v>87.772002282597043</c:v>
                </c:pt>
                <c:pt idx="46">
                  <c:v>34.888951594840961</c:v>
                </c:pt>
                <c:pt idx="47">
                  <c:v>19.758478685026169</c:v>
                </c:pt>
                <c:pt idx="48">
                  <c:v>20.040324219176355</c:v>
                </c:pt>
                <c:pt idx="49">
                  <c:v>24.532281445002894</c:v>
                </c:pt>
                <c:pt idx="50">
                  <c:v>11.894493084917615</c:v>
                </c:pt>
                <c:pt idx="51">
                  <c:v>19.872261918337745</c:v>
                </c:pt>
                <c:pt idx="52">
                  <c:v>3.5675168617378255</c:v>
                </c:pt>
                <c:pt idx="53">
                  <c:v>5.9195888583570762</c:v>
                </c:pt>
                <c:pt idx="54">
                  <c:v>11.816667476287275</c:v>
                </c:pt>
                <c:pt idx="55">
                  <c:v>-6.0662934711792298</c:v>
                </c:pt>
                <c:pt idx="56">
                  <c:v>0.59049001128284118</c:v>
                </c:pt>
                <c:pt idx="57">
                  <c:v>-4.2239273108172846</c:v>
                </c:pt>
                <c:pt idx="58">
                  <c:v>-8.8575299125428941</c:v>
                </c:pt>
                <c:pt idx="59">
                  <c:v>100.57039825027063</c:v>
                </c:pt>
                <c:pt idx="60">
                  <c:v>37.702808137127818</c:v>
                </c:pt>
                <c:pt idx="61">
                  <c:v>49.705838616486325</c:v>
                </c:pt>
                <c:pt idx="62">
                  <c:v>24.144468587165399</c:v>
                </c:pt>
                <c:pt idx="63">
                  <c:v>66.711132781108503</c:v>
                </c:pt>
                <c:pt idx="64">
                  <c:v>3.5496734370859606</c:v>
                </c:pt>
                <c:pt idx="65">
                  <c:v>17.638517467941963</c:v>
                </c:pt>
                <c:pt idx="66">
                  <c:v>9.9599334856081221</c:v>
                </c:pt>
                <c:pt idx="67">
                  <c:v>21.790544190496043</c:v>
                </c:pt>
                <c:pt idx="68">
                  <c:v>8.7816606642160657</c:v>
                </c:pt>
                <c:pt idx="69">
                  <c:v>13.739175715636172</c:v>
                </c:pt>
                <c:pt idx="70">
                  <c:v>36.249084537348253</c:v>
                </c:pt>
                <c:pt idx="71">
                  <c:v>66.096097652208826</c:v>
                </c:pt>
                <c:pt idx="72">
                  <c:v>19.242097231348119</c:v>
                </c:pt>
                <c:pt idx="73">
                  <c:v>48.501282412072051</c:v>
                </c:pt>
                <c:pt idx="74">
                  <c:v>12.078607420323765</c:v>
                </c:pt>
                <c:pt idx="75">
                  <c:v>23.726629072316644</c:v>
                </c:pt>
                <c:pt idx="76">
                  <c:v>15.108190226876635</c:v>
                </c:pt>
                <c:pt idx="77">
                  <c:v>1.915993535119779</c:v>
                </c:pt>
                <c:pt idx="78">
                  <c:v>4.6361732183334086</c:v>
                </c:pt>
                <c:pt idx="79">
                  <c:v>6.8966862161661151</c:v>
                </c:pt>
                <c:pt idx="80">
                  <c:v>17.706906210966807</c:v>
                </c:pt>
                <c:pt idx="81">
                  <c:v>9.5098496454656036</c:v>
                </c:pt>
                <c:pt idx="82">
                  <c:v>5.9668262527047125</c:v>
                </c:pt>
                <c:pt idx="83">
                  <c:v>10.959276091007258</c:v>
                </c:pt>
                <c:pt idx="84">
                  <c:v>-5.7208932989614638</c:v>
                </c:pt>
                <c:pt idx="85">
                  <c:v>26.372928706592255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[2]HiddenChartData_1!$AJ$1:$AJ$87</c:f>
              <c:numCache>
                <c:formatCode>General</c:formatCode>
                <c:ptCount val="8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xVal>
          <c:yVal>
            <c:numRef>
              <c:f>[2]HiddenChartData_1!$AI$1:$AI$87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2625408"/>
        <c:axId val="142639872"/>
      </c:scatterChart>
      <c:valAx>
        <c:axId val="142625408"/>
        <c:scaling>
          <c:orientation val="minMax"/>
          <c:max val="2.4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Competition</a:t>
                </a:r>
              </a:p>
            </c:rich>
          </c:tx>
        </c:title>
        <c:numFmt formatCode="General" sourceLinked="1"/>
        <c:tickLblPos val="nextTo"/>
        <c:crossAx val="142639872"/>
        <c:crosses val="autoZero"/>
        <c:crossBetween val="midCat"/>
      </c:valAx>
      <c:valAx>
        <c:axId val="142639872"/>
        <c:scaling>
          <c:orientation val="minMax"/>
          <c:max val="360"/>
          <c:min val="-11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2625408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[BPM]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[1]HiddenChartData_1!$F$1:$F$87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[1]HiddenChartData_1!$E$1:$E$87</c:f>
              <c:numCache>
                <c:formatCode>General</c:formatCode>
                <c:ptCount val="87"/>
                <c:pt idx="0">
                  <c:v>26.37431599663033</c:v>
                </c:pt>
                <c:pt idx="1">
                  <c:v>23.329014773583459</c:v>
                </c:pt>
                <c:pt idx="2">
                  <c:v>6.3428707897634311</c:v>
                </c:pt>
                <c:pt idx="3">
                  <c:v>24.666393207209598</c:v>
                </c:pt>
                <c:pt idx="4">
                  <c:v>-18.91481054282238</c:v>
                </c:pt>
                <c:pt idx="5">
                  <c:v>-22.450579143349451</c:v>
                </c:pt>
                <c:pt idx="6">
                  <c:v>-5.1664238492102399</c:v>
                </c:pt>
                <c:pt idx="7">
                  <c:v>11.847955806738874</c:v>
                </c:pt>
                <c:pt idx="8">
                  <c:v>-19.607429088687592</c:v>
                </c:pt>
                <c:pt idx="9">
                  <c:v>0.37080980123014662</c:v>
                </c:pt>
                <c:pt idx="10">
                  <c:v>-19.080960551346635</c:v>
                </c:pt>
                <c:pt idx="11">
                  <c:v>2.3095543908756508</c:v>
                </c:pt>
                <c:pt idx="12">
                  <c:v>0.55284615970223849</c:v>
                </c:pt>
                <c:pt idx="13">
                  <c:v>-6.6740304673088922</c:v>
                </c:pt>
                <c:pt idx="14">
                  <c:v>-6.1351961524230472</c:v>
                </c:pt>
                <c:pt idx="15">
                  <c:v>-1.7224416446369617</c:v>
                </c:pt>
                <c:pt idx="16">
                  <c:v>27.124565736780454</c:v>
                </c:pt>
                <c:pt idx="17">
                  <c:v>-1.9120789879819284</c:v>
                </c:pt>
                <c:pt idx="18">
                  <c:v>21.964288072077149</c:v>
                </c:pt>
                <c:pt idx="19">
                  <c:v>6.7904918817649111</c:v>
                </c:pt>
                <c:pt idx="20">
                  <c:v>-1.8998567012299432</c:v>
                </c:pt>
                <c:pt idx="21">
                  <c:v>-2.4725108614517133</c:v>
                </c:pt>
                <c:pt idx="22">
                  <c:v>4.2388310275076151</c:v>
                </c:pt>
                <c:pt idx="23">
                  <c:v>-18.510905828393756</c:v>
                </c:pt>
                <c:pt idx="24">
                  <c:v>-34.847555639771606</c:v>
                </c:pt>
                <c:pt idx="25">
                  <c:v>-21.791300569763163</c:v>
                </c:pt>
                <c:pt idx="26">
                  <c:v>-14.517900933358959</c:v>
                </c:pt>
                <c:pt idx="27">
                  <c:v>27.652296963585364</c:v>
                </c:pt>
                <c:pt idx="28">
                  <c:v>-9.1700489175825606</c:v>
                </c:pt>
                <c:pt idx="29">
                  <c:v>6.3985679449961594</c:v>
                </c:pt>
                <c:pt idx="30">
                  <c:v>4.2997107588508241</c:v>
                </c:pt>
                <c:pt idx="31">
                  <c:v>27.969072674211425</c:v>
                </c:pt>
                <c:pt idx="32">
                  <c:v>26.177536092109634</c:v>
                </c:pt>
                <c:pt idx="33">
                  <c:v>5.3503877447921653</c:v>
                </c:pt>
                <c:pt idx="34">
                  <c:v>18.543706742852187</c:v>
                </c:pt>
                <c:pt idx="35">
                  <c:v>13.748421856330028</c:v>
                </c:pt>
                <c:pt idx="36">
                  <c:v>5.6556678952638197</c:v>
                </c:pt>
                <c:pt idx="37">
                  <c:v>4.3486503010933273</c:v>
                </c:pt>
                <c:pt idx="38">
                  <c:v>23.22090345966166</c:v>
                </c:pt>
                <c:pt idx="39">
                  <c:v>27.50339874713459</c:v>
                </c:pt>
                <c:pt idx="40">
                  <c:v>-6.7950016697198485</c:v>
                </c:pt>
                <c:pt idx="41">
                  <c:v>1.1998781728139849</c:v>
                </c:pt>
                <c:pt idx="42">
                  <c:v>1.2126811391465404</c:v>
                </c:pt>
                <c:pt idx="43">
                  <c:v>-25.001928843179119</c:v>
                </c:pt>
                <c:pt idx="44">
                  <c:v>-2.1791985826659626</c:v>
                </c:pt>
                <c:pt idx="45">
                  <c:v>19.694845591297096</c:v>
                </c:pt>
                <c:pt idx="46">
                  <c:v>5.8572084014409356</c:v>
                </c:pt>
                <c:pt idx="47">
                  <c:v>28.396930030087066</c:v>
                </c:pt>
                <c:pt idx="48">
                  <c:v>12.272383595554867</c:v>
                </c:pt>
                <c:pt idx="49">
                  <c:v>-23.803736886098033</c:v>
                </c:pt>
                <c:pt idx="50">
                  <c:v>-3.0230202578124947</c:v>
                </c:pt>
                <c:pt idx="51">
                  <c:v>-17.123742333543298</c:v>
                </c:pt>
                <c:pt idx="52">
                  <c:v>1.0474526633157271</c:v>
                </c:pt>
                <c:pt idx="53">
                  <c:v>-6.5091496050036586</c:v>
                </c:pt>
                <c:pt idx="54">
                  <c:v>-9.6859431794308595</c:v>
                </c:pt>
                <c:pt idx="55">
                  <c:v>5.3595022591892043</c:v>
                </c:pt>
                <c:pt idx="56">
                  <c:v>0.15293068381445935</c:v>
                </c:pt>
                <c:pt idx="57">
                  <c:v>6.6715635941138025</c:v>
                </c:pt>
                <c:pt idx="58">
                  <c:v>15.665804653749472</c:v>
                </c:pt>
                <c:pt idx="59">
                  <c:v>2.5862175609701978</c:v>
                </c:pt>
                <c:pt idx="60">
                  <c:v>14.349181384537083</c:v>
                </c:pt>
                <c:pt idx="61">
                  <c:v>8.171226752576267</c:v>
                </c:pt>
                <c:pt idx="62">
                  <c:v>-2.9419819178383015</c:v>
                </c:pt>
                <c:pt idx="63">
                  <c:v>-38.846182909382264</c:v>
                </c:pt>
                <c:pt idx="64">
                  <c:v>-1.1757153651745962</c:v>
                </c:pt>
                <c:pt idx="65">
                  <c:v>-17.045759360444858</c:v>
                </c:pt>
                <c:pt idx="66">
                  <c:v>-7.4530562067469139</c:v>
                </c:pt>
                <c:pt idx="67">
                  <c:v>-28.004298748749349</c:v>
                </c:pt>
                <c:pt idx="68">
                  <c:v>-9.5167550736047346</c:v>
                </c:pt>
                <c:pt idx="69">
                  <c:v>-12.224343845244308</c:v>
                </c:pt>
                <c:pt idx="70">
                  <c:v>43.370376326494409</c:v>
                </c:pt>
                <c:pt idx="71">
                  <c:v>19.018468200292581</c:v>
                </c:pt>
                <c:pt idx="72">
                  <c:v>27.40659704897023</c:v>
                </c:pt>
                <c:pt idx="73">
                  <c:v>-13.140775156682288</c:v>
                </c:pt>
                <c:pt idx="74">
                  <c:v>-9.4632854788957665</c:v>
                </c:pt>
                <c:pt idx="75">
                  <c:v>-26.978567505008922</c:v>
                </c:pt>
                <c:pt idx="76">
                  <c:v>-15.837354608315191</c:v>
                </c:pt>
                <c:pt idx="77">
                  <c:v>4.6898229947247803</c:v>
                </c:pt>
                <c:pt idx="78">
                  <c:v>-3.0781689901663021</c:v>
                </c:pt>
                <c:pt idx="79">
                  <c:v>-10.221932247840066</c:v>
                </c:pt>
                <c:pt idx="80">
                  <c:v>-22.262881630719967</c:v>
                </c:pt>
                <c:pt idx="81">
                  <c:v>-10.457963895591675</c:v>
                </c:pt>
                <c:pt idx="82">
                  <c:v>-2.6366267446344711</c:v>
                </c:pt>
                <c:pt idx="83">
                  <c:v>-11.772915788294197</c:v>
                </c:pt>
                <c:pt idx="84">
                  <c:v>10.254818495104885</c:v>
                </c:pt>
                <c:pt idx="85">
                  <c:v>-32.103831662833564</c:v>
                </c:pt>
              </c:numCache>
            </c:numRef>
          </c:yVal>
        </c:ser>
        <c:dLbls/>
        <c:axId val="134696320"/>
        <c:axId val="134702592"/>
      </c:scatterChart>
      <c:valAx>
        <c:axId val="134696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BPM</a:t>
                </a:r>
              </a:p>
            </c:rich>
          </c:tx>
        </c:title>
        <c:numFmt formatCode="General" sourceLinked="1"/>
        <c:tickLblPos val="nextTo"/>
        <c:crossAx val="134702592"/>
        <c:crosses val="autoZero"/>
        <c:crossBetween val="midCat"/>
      </c:valAx>
      <c:valAx>
        <c:axId val="134702592"/>
        <c:scaling>
          <c:orientation val="minMax"/>
          <c:max val="53"/>
          <c:min val="-47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3469632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[VORP]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[1]HiddenChartData_1!$H$1:$H$87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[1]HiddenChartData_1!$G$1:$G$87</c:f>
              <c:numCache>
                <c:formatCode>General</c:formatCode>
                <c:ptCount val="87"/>
                <c:pt idx="0">
                  <c:v>26.37431599663033</c:v>
                </c:pt>
                <c:pt idx="1">
                  <c:v>23.329014773583459</c:v>
                </c:pt>
                <c:pt idx="2">
                  <c:v>6.3428707897634311</c:v>
                </c:pt>
                <c:pt idx="3">
                  <c:v>24.666393207209598</c:v>
                </c:pt>
                <c:pt idx="4">
                  <c:v>-18.91481054282238</c:v>
                </c:pt>
                <c:pt idx="5">
                  <c:v>-22.450579143349451</c:v>
                </c:pt>
                <c:pt idx="6">
                  <c:v>-5.1664238492102399</c:v>
                </c:pt>
                <c:pt idx="7">
                  <c:v>11.847955806738874</c:v>
                </c:pt>
                <c:pt idx="8">
                  <c:v>-19.607429088687592</c:v>
                </c:pt>
                <c:pt idx="9">
                  <c:v>0.37080980123014662</c:v>
                </c:pt>
                <c:pt idx="10">
                  <c:v>-19.080960551346635</c:v>
                </c:pt>
                <c:pt idx="11">
                  <c:v>2.3095543908756508</c:v>
                </c:pt>
                <c:pt idx="12">
                  <c:v>0.55284615970223849</c:v>
                </c:pt>
                <c:pt idx="13">
                  <c:v>-6.6740304673088922</c:v>
                </c:pt>
                <c:pt idx="14">
                  <c:v>-6.1351961524230472</c:v>
                </c:pt>
                <c:pt idx="15">
                  <c:v>-1.7224416446369617</c:v>
                </c:pt>
                <c:pt idx="16">
                  <c:v>27.124565736780454</c:v>
                </c:pt>
                <c:pt idx="17">
                  <c:v>-1.9120789879819284</c:v>
                </c:pt>
                <c:pt idx="18">
                  <c:v>21.964288072077149</c:v>
                </c:pt>
                <c:pt idx="19">
                  <c:v>6.7904918817649111</c:v>
                </c:pt>
                <c:pt idx="20">
                  <c:v>-1.8998567012299432</c:v>
                </c:pt>
                <c:pt idx="21">
                  <c:v>-2.4725108614517133</c:v>
                </c:pt>
                <c:pt idx="22">
                  <c:v>4.2388310275076151</c:v>
                </c:pt>
                <c:pt idx="23">
                  <c:v>-18.510905828393756</c:v>
                </c:pt>
                <c:pt idx="24">
                  <c:v>-34.847555639771606</c:v>
                </c:pt>
                <c:pt idx="25">
                  <c:v>-21.791300569763163</c:v>
                </c:pt>
                <c:pt idx="26">
                  <c:v>-14.517900933358959</c:v>
                </c:pt>
                <c:pt idx="27">
                  <c:v>27.652296963585364</c:v>
                </c:pt>
                <c:pt idx="28">
                  <c:v>-9.1700489175825606</c:v>
                </c:pt>
                <c:pt idx="29">
                  <c:v>6.3985679449961594</c:v>
                </c:pt>
                <c:pt idx="30">
                  <c:v>4.2997107588508241</c:v>
                </c:pt>
                <c:pt idx="31">
                  <c:v>27.969072674211425</c:v>
                </c:pt>
                <c:pt idx="32">
                  <c:v>26.177536092109634</c:v>
                </c:pt>
                <c:pt idx="33">
                  <c:v>5.3503877447921653</c:v>
                </c:pt>
                <c:pt idx="34">
                  <c:v>18.543706742852187</c:v>
                </c:pt>
                <c:pt idx="35">
                  <c:v>13.748421856330028</c:v>
                </c:pt>
                <c:pt idx="36">
                  <c:v>5.6556678952638197</c:v>
                </c:pt>
                <c:pt idx="37">
                  <c:v>4.3486503010933273</c:v>
                </c:pt>
                <c:pt idx="38">
                  <c:v>23.22090345966166</c:v>
                </c:pt>
                <c:pt idx="39">
                  <c:v>27.50339874713459</c:v>
                </c:pt>
                <c:pt idx="40">
                  <c:v>-6.7950016697198485</c:v>
                </c:pt>
                <c:pt idx="41">
                  <c:v>1.1998781728139849</c:v>
                </c:pt>
                <c:pt idx="42">
                  <c:v>1.2126811391465404</c:v>
                </c:pt>
                <c:pt idx="43">
                  <c:v>-25.001928843179119</c:v>
                </c:pt>
                <c:pt idx="44">
                  <c:v>-2.1791985826659626</c:v>
                </c:pt>
                <c:pt idx="45">
                  <c:v>19.694845591297096</c:v>
                </c:pt>
                <c:pt idx="46">
                  <c:v>5.8572084014409356</c:v>
                </c:pt>
                <c:pt idx="47">
                  <c:v>28.396930030087066</c:v>
                </c:pt>
                <c:pt idx="48">
                  <c:v>12.272383595554867</c:v>
                </c:pt>
                <c:pt idx="49">
                  <c:v>-23.803736886098033</c:v>
                </c:pt>
                <c:pt idx="50">
                  <c:v>-3.0230202578124947</c:v>
                </c:pt>
                <c:pt idx="51">
                  <c:v>-17.123742333543298</c:v>
                </c:pt>
                <c:pt idx="52">
                  <c:v>1.0474526633157271</c:v>
                </c:pt>
                <c:pt idx="53">
                  <c:v>-6.5091496050036586</c:v>
                </c:pt>
                <c:pt idx="54">
                  <c:v>-9.6859431794308595</c:v>
                </c:pt>
                <c:pt idx="55">
                  <c:v>5.3595022591892043</c:v>
                </c:pt>
                <c:pt idx="56">
                  <c:v>0.15293068381445935</c:v>
                </c:pt>
                <c:pt idx="57">
                  <c:v>6.6715635941138025</c:v>
                </c:pt>
                <c:pt idx="58">
                  <c:v>15.665804653749472</c:v>
                </c:pt>
                <c:pt idx="59">
                  <c:v>2.5862175609701978</c:v>
                </c:pt>
                <c:pt idx="60">
                  <c:v>14.349181384537083</c:v>
                </c:pt>
                <c:pt idx="61">
                  <c:v>8.171226752576267</c:v>
                </c:pt>
                <c:pt idx="62">
                  <c:v>-2.9419819178383015</c:v>
                </c:pt>
                <c:pt idx="63">
                  <c:v>-38.846182909382264</c:v>
                </c:pt>
                <c:pt idx="64">
                  <c:v>-1.1757153651745962</c:v>
                </c:pt>
                <c:pt idx="65">
                  <c:v>-17.045759360444858</c:v>
                </c:pt>
                <c:pt idx="66">
                  <c:v>-7.4530562067469139</c:v>
                </c:pt>
                <c:pt idx="67">
                  <c:v>-28.004298748749349</c:v>
                </c:pt>
                <c:pt idx="68">
                  <c:v>-9.5167550736047346</c:v>
                </c:pt>
                <c:pt idx="69">
                  <c:v>-12.224343845244308</c:v>
                </c:pt>
                <c:pt idx="70">
                  <c:v>43.370376326494409</c:v>
                </c:pt>
                <c:pt idx="71">
                  <c:v>19.018468200292581</c:v>
                </c:pt>
                <c:pt idx="72">
                  <c:v>27.40659704897023</c:v>
                </c:pt>
                <c:pt idx="73">
                  <c:v>-13.140775156682288</c:v>
                </c:pt>
                <c:pt idx="74">
                  <c:v>-9.4632854788957665</c:v>
                </c:pt>
                <c:pt idx="75">
                  <c:v>-26.978567505008922</c:v>
                </c:pt>
                <c:pt idx="76">
                  <c:v>-15.837354608315191</c:v>
                </c:pt>
                <c:pt idx="77">
                  <c:v>4.6898229947247803</c:v>
                </c:pt>
                <c:pt idx="78">
                  <c:v>-3.0781689901663021</c:v>
                </c:pt>
                <c:pt idx="79">
                  <c:v>-10.221932247840066</c:v>
                </c:pt>
                <c:pt idx="80">
                  <c:v>-22.262881630719967</c:v>
                </c:pt>
                <c:pt idx="81">
                  <c:v>-10.457963895591675</c:v>
                </c:pt>
                <c:pt idx="82">
                  <c:v>-2.6366267446344711</c:v>
                </c:pt>
                <c:pt idx="83">
                  <c:v>-11.772915788294197</c:v>
                </c:pt>
                <c:pt idx="84">
                  <c:v>10.254818495104885</c:v>
                </c:pt>
                <c:pt idx="85">
                  <c:v>-32.103831662833564</c:v>
                </c:pt>
              </c:numCache>
            </c:numRef>
          </c:yVal>
        </c:ser>
        <c:dLbls/>
        <c:axId val="134740224"/>
        <c:axId val="141377920"/>
      </c:scatterChart>
      <c:valAx>
        <c:axId val="134740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VORP</a:t>
                </a:r>
              </a:p>
            </c:rich>
          </c:tx>
        </c:title>
        <c:numFmt formatCode="General" sourceLinked="1"/>
        <c:tickLblPos val="nextTo"/>
        <c:crossAx val="141377920"/>
        <c:crosses val="autoZero"/>
        <c:crossBetween val="midCat"/>
      </c:valAx>
      <c:valAx>
        <c:axId val="141377920"/>
        <c:scaling>
          <c:orientation val="minMax"/>
          <c:max val="53"/>
          <c:min val="-47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34740224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Residuals [Win-Loss Record 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Residuals</c:v>
          </c:tx>
          <c:spPr>
            <a:ln w="47625">
              <a:noFill/>
            </a:ln>
          </c:spPr>
          <c:xVal>
            <c:numRef>
              <c:f>[1]HiddenChartData_1!$J$1:$J$87</c:f>
              <c:numCache>
                <c:formatCode>General</c:formatCode>
                <c:ptCount val="87"/>
                <c:pt idx="0">
                  <c:v>71.951219510000001</c:v>
                </c:pt>
                <c:pt idx="1">
                  <c:v>65.853658539999998</c:v>
                </c:pt>
                <c:pt idx="2">
                  <c:v>69.512195120000001</c:v>
                </c:pt>
                <c:pt idx="3">
                  <c:v>58.536585369999997</c:v>
                </c:pt>
                <c:pt idx="4">
                  <c:v>65.853658539999998</c:v>
                </c:pt>
                <c:pt idx="5">
                  <c:v>62.195121950000001</c:v>
                </c:pt>
                <c:pt idx="6">
                  <c:v>69.512195120000001</c:v>
                </c:pt>
                <c:pt idx="7">
                  <c:v>52.43902439</c:v>
                </c:pt>
                <c:pt idx="8">
                  <c:v>68.292682929999998</c:v>
                </c:pt>
                <c:pt idx="9">
                  <c:v>65.853658539999998</c:v>
                </c:pt>
                <c:pt idx="10">
                  <c:v>48.780487800000003</c:v>
                </c:pt>
                <c:pt idx="11">
                  <c:v>75.609756099999998</c:v>
                </c:pt>
                <c:pt idx="12">
                  <c:v>75.609756099999998</c:v>
                </c:pt>
                <c:pt idx="13">
                  <c:v>59.756097560000001</c:v>
                </c:pt>
                <c:pt idx="14">
                  <c:v>45.12195122</c:v>
                </c:pt>
                <c:pt idx="15">
                  <c:v>58.536585369999997</c:v>
                </c:pt>
                <c:pt idx="16">
                  <c:v>80.487804879999999</c:v>
                </c:pt>
                <c:pt idx="17">
                  <c:v>73.170731709999998</c:v>
                </c:pt>
                <c:pt idx="18">
                  <c:v>65.853658539999998</c:v>
                </c:pt>
                <c:pt idx="19">
                  <c:v>68.292682929999998</c:v>
                </c:pt>
                <c:pt idx="20">
                  <c:v>54.87804878</c:v>
                </c:pt>
                <c:pt idx="21">
                  <c:v>70.731707319999998</c:v>
                </c:pt>
                <c:pt idx="22">
                  <c:v>70.731707319999998</c:v>
                </c:pt>
                <c:pt idx="23">
                  <c:v>54.87804878</c:v>
                </c:pt>
                <c:pt idx="24">
                  <c:v>73.170731709999998</c:v>
                </c:pt>
                <c:pt idx="25">
                  <c:v>80.487804879999999</c:v>
                </c:pt>
                <c:pt idx="26">
                  <c:v>57.31707317</c:v>
                </c:pt>
                <c:pt idx="27">
                  <c:v>50</c:v>
                </c:pt>
                <c:pt idx="28">
                  <c:v>68.292682929999998</c:v>
                </c:pt>
                <c:pt idx="29">
                  <c:v>69.512195120000001</c:v>
                </c:pt>
                <c:pt idx="30">
                  <c:v>57.31707317</c:v>
                </c:pt>
                <c:pt idx="31">
                  <c:v>69.696969699999997</c:v>
                </c:pt>
                <c:pt idx="32">
                  <c:v>71.212121210000006</c:v>
                </c:pt>
                <c:pt idx="33">
                  <c:v>60.60606061</c:v>
                </c:pt>
                <c:pt idx="34">
                  <c:v>62.121212120000003</c:v>
                </c:pt>
                <c:pt idx="35">
                  <c:v>75.757575759999995</c:v>
                </c:pt>
                <c:pt idx="36">
                  <c:v>39.39393939</c:v>
                </c:pt>
                <c:pt idx="37">
                  <c:v>56.060606059999998</c:v>
                </c:pt>
                <c:pt idx="38">
                  <c:v>59.090909089999997</c:v>
                </c:pt>
                <c:pt idx="39">
                  <c:v>50</c:v>
                </c:pt>
                <c:pt idx="40">
                  <c:v>69.696969699999997</c:v>
                </c:pt>
                <c:pt idx="41">
                  <c:v>75.757575759999995</c:v>
                </c:pt>
                <c:pt idx="42">
                  <c:v>54.545454550000002</c:v>
                </c:pt>
                <c:pt idx="43">
                  <c:v>71.212121210000006</c:v>
                </c:pt>
                <c:pt idx="44">
                  <c:v>75.757575759999995</c:v>
                </c:pt>
                <c:pt idx="45">
                  <c:v>74.390243900000002</c:v>
                </c:pt>
                <c:pt idx="46">
                  <c:v>60.975609759999998</c:v>
                </c:pt>
                <c:pt idx="47">
                  <c:v>69.512195120000001</c:v>
                </c:pt>
                <c:pt idx="48">
                  <c:v>71.951219510000001</c:v>
                </c:pt>
                <c:pt idx="49">
                  <c:v>57.31707317</c:v>
                </c:pt>
                <c:pt idx="50">
                  <c:v>64.634146340000001</c:v>
                </c:pt>
                <c:pt idx="51">
                  <c:v>67.073170730000001</c:v>
                </c:pt>
                <c:pt idx="52">
                  <c:v>65.853658539999998</c:v>
                </c:pt>
                <c:pt idx="53">
                  <c:v>64.634146340000001</c:v>
                </c:pt>
                <c:pt idx="54">
                  <c:v>65.853658539999998</c:v>
                </c:pt>
                <c:pt idx="55">
                  <c:v>60.975609759999998</c:v>
                </c:pt>
                <c:pt idx="56">
                  <c:v>64.634146340000001</c:v>
                </c:pt>
                <c:pt idx="57">
                  <c:v>48.780487800000003</c:v>
                </c:pt>
                <c:pt idx="58">
                  <c:v>53.658536589999997</c:v>
                </c:pt>
                <c:pt idx="59">
                  <c:v>80.487804879999999</c:v>
                </c:pt>
                <c:pt idx="60">
                  <c:v>79.268292680000002</c:v>
                </c:pt>
                <c:pt idx="61">
                  <c:v>52.43902439</c:v>
                </c:pt>
                <c:pt idx="62">
                  <c:v>71.951219510000001</c:v>
                </c:pt>
                <c:pt idx="63">
                  <c:v>59.756097560000001</c:v>
                </c:pt>
                <c:pt idx="64">
                  <c:v>65.853658539999998</c:v>
                </c:pt>
                <c:pt idx="65">
                  <c:v>75.609756099999998</c:v>
                </c:pt>
                <c:pt idx="66">
                  <c:v>65.853658539999998</c:v>
                </c:pt>
                <c:pt idx="67">
                  <c:v>65.853658539999998</c:v>
                </c:pt>
                <c:pt idx="68">
                  <c:v>65.853658539999998</c:v>
                </c:pt>
                <c:pt idx="69">
                  <c:v>60.975609759999998</c:v>
                </c:pt>
                <c:pt idx="70">
                  <c:v>69.512195120000001</c:v>
                </c:pt>
                <c:pt idx="71">
                  <c:v>68.292682929999998</c:v>
                </c:pt>
                <c:pt idx="72">
                  <c:v>80.487804879999999</c:v>
                </c:pt>
                <c:pt idx="73">
                  <c:v>54.87804878</c:v>
                </c:pt>
                <c:pt idx="74">
                  <c:v>63.414634149999998</c:v>
                </c:pt>
                <c:pt idx="75">
                  <c:v>67.073170730000001</c:v>
                </c:pt>
                <c:pt idx="76">
                  <c:v>68.292682929999998</c:v>
                </c:pt>
                <c:pt idx="77">
                  <c:v>67.073170730000001</c:v>
                </c:pt>
                <c:pt idx="78">
                  <c:v>67.073170730000001</c:v>
                </c:pt>
                <c:pt idx="79">
                  <c:v>68.292682929999998</c:v>
                </c:pt>
                <c:pt idx="80">
                  <c:v>62.195121950000001</c:v>
                </c:pt>
                <c:pt idx="81">
                  <c:v>65.853658539999998</c:v>
                </c:pt>
                <c:pt idx="82">
                  <c:v>60.975609759999998</c:v>
                </c:pt>
                <c:pt idx="83">
                  <c:v>65.853658539999998</c:v>
                </c:pt>
                <c:pt idx="84">
                  <c:v>52.43902439</c:v>
                </c:pt>
                <c:pt idx="85">
                  <c:v>80.487804879999999</c:v>
                </c:pt>
              </c:numCache>
            </c:numRef>
          </c:xVal>
          <c:yVal>
            <c:numRef>
              <c:f>[1]HiddenChartData_1!$I$1:$I$87</c:f>
              <c:numCache>
                <c:formatCode>General</c:formatCode>
                <c:ptCount val="87"/>
                <c:pt idx="0">
                  <c:v>26.37431599663033</c:v>
                </c:pt>
                <c:pt idx="1">
                  <c:v>23.329014773583459</c:v>
                </c:pt>
                <c:pt idx="2">
                  <c:v>6.3428707897634311</c:v>
                </c:pt>
                <c:pt idx="3">
                  <c:v>24.666393207209598</c:v>
                </c:pt>
                <c:pt idx="4">
                  <c:v>-18.91481054282238</c:v>
                </c:pt>
                <c:pt idx="5">
                  <c:v>-22.450579143349451</c:v>
                </c:pt>
                <c:pt idx="6">
                  <c:v>-5.1664238492102399</c:v>
                </c:pt>
                <c:pt idx="7">
                  <c:v>11.847955806738874</c:v>
                </c:pt>
                <c:pt idx="8">
                  <c:v>-19.607429088687592</c:v>
                </c:pt>
                <c:pt idx="9">
                  <c:v>0.37080980123014662</c:v>
                </c:pt>
                <c:pt idx="10">
                  <c:v>-19.080960551346635</c:v>
                </c:pt>
                <c:pt idx="11">
                  <c:v>2.3095543908756508</c:v>
                </c:pt>
                <c:pt idx="12">
                  <c:v>0.55284615970223849</c:v>
                </c:pt>
                <c:pt idx="13">
                  <c:v>-6.6740304673088922</c:v>
                </c:pt>
                <c:pt idx="14">
                  <c:v>-6.1351961524230472</c:v>
                </c:pt>
                <c:pt idx="15">
                  <c:v>-1.7224416446369617</c:v>
                </c:pt>
                <c:pt idx="16">
                  <c:v>27.124565736780454</c:v>
                </c:pt>
                <c:pt idx="17">
                  <c:v>-1.9120789879819284</c:v>
                </c:pt>
                <c:pt idx="18">
                  <c:v>21.964288072077149</c:v>
                </c:pt>
                <c:pt idx="19">
                  <c:v>6.7904918817649111</c:v>
                </c:pt>
                <c:pt idx="20">
                  <c:v>-1.8998567012299432</c:v>
                </c:pt>
                <c:pt idx="21">
                  <c:v>-2.4725108614517133</c:v>
                </c:pt>
                <c:pt idx="22">
                  <c:v>4.2388310275076151</c:v>
                </c:pt>
                <c:pt idx="23">
                  <c:v>-18.510905828393756</c:v>
                </c:pt>
                <c:pt idx="24">
                  <c:v>-34.847555639771606</c:v>
                </c:pt>
                <c:pt idx="25">
                  <c:v>-21.791300569763163</c:v>
                </c:pt>
                <c:pt idx="26">
                  <c:v>-14.517900933358959</c:v>
                </c:pt>
                <c:pt idx="27">
                  <c:v>27.652296963585364</c:v>
                </c:pt>
                <c:pt idx="28">
                  <c:v>-9.1700489175825606</c:v>
                </c:pt>
                <c:pt idx="29">
                  <c:v>6.3985679449961594</c:v>
                </c:pt>
                <c:pt idx="30">
                  <c:v>4.2997107588508241</c:v>
                </c:pt>
                <c:pt idx="31">
                  <c:v>27.969072674211425</c:v>
                </c:pt>
                <c:pt idx="32">
                  <c:v>26.177536092109634</c:v>
                </c:pt>
                <c:pt idx="33">
                  <c:v>5.3503877447921653</c:v>
                </c:pt>
                <c:pt idx="34">
                  <c:v>18.543706742852187</c:v>
                </c:pt>
                <c:pt idx="35">
                  <c:v>13.748421856330028</c:v>
                </c:pt>
                <c:pt idx="36">
                  <c:v>5.6556678952638197</c:v>
                </c:pt>
                <c:pt idx="37">
                  <c:v>4.3486503010933273</c:v>
                </c:pt>
                <c:pt idx="38">
                  <c:v>23.22090345966166</c:v>
                </c:pt>
                <c:pt idx="39">
                  <c:v>27.50339874713459</c:v>
                </c:pt>
                <c:pt idx="40">
                  <c:v>-6.7950016697198485</c:v>
                </c:pt>
                <c:pt idx="41">
                  <c:v>1.1998781728139849</c:v>
                </c:pt>
                <c:pt idx="42">
                  <c:v>1.2126811391465404</c:v>
                </c:pt>
                <c:pt idx="43">
                  <c:v>-25.001928843179119</c:v>
                </c:pt>
                <c:pt idx="44">
                  <c:v>-2.1791985826659626</c:v>
                </c:pt>
                <c:pt idx="45">
                  <c:v>19.694845591297096</c:v>
                </c:pt>
                <c:pt idx="46">
                  <c:v>5.8572084014409356</c:v>
                </c:pt>
                <c:pt idx="47">
                  <c:v>28.396930030087066</c:v>
                </c:pt>
                <c:pt idx="48">
                  <c:v>12.272383595554867</c:v>
                </c:pt>
                <c:pt idx="49">
                  <c:v>-23.803736886098033</c:v>
                </c:pt>
                <c:pt idx="50">
                  <c:v>-3.0230202578124947</c:v>
                </c:pt>
                <c:pt idx="51">
                  <c:v>-17.123742333543298</c:v>
                </c:pt>
                <c:pt idx="52">
                  <c:v>1.0474526633157271</c:v>
                </c:pt>
                <c:pt idx="53">
                  <c:v>-6.5091496050036586</c:v>
                </c:pt>
                <c:pt idx="54">
                  <c:v>-9.6859431794308595</c:v>
                </c:pt>
                <c:pt idx="55">
                  <c:v>5.3595022591892043</c:v>
                </c:pt>
                <c:pt idx="56">
                  <c:v>0.15293068381445935</c:v>
                </c:pt>
                <c:pt idx="57">
                  <c:v>6.6715635941138025</c:v>
                </c:pt>
                <c:pt idx="58">
                  <c:v>15.665804653749472</c:v>
                </c:pt>
                <c:pt idx="59">
                  <c:v>2.5862175609701978</c:v>
                </c:pt>
                <c:pt idx="60">
                  <c:v>14.349181384537083</c:v>
                </c:pt>
                <c:pt idx="61">
                  <c:v>8.171226752576267</c:v>
                </c:pt>
                <c:pt idx="62">
                  <c:v>-2.9419819178383015</c:v>
                </c:pt>
                <c:pt idx="63">
                  <c:v>-38.846182909382264</c:v>
                </c:pt>
                <c:pt idx="64">
                  <c:v>-1.1757153651745962</c:v>
                </c:pt>
                <c:pt idx="65">
                  <c:v>-17.045759360444858</c:v>
                </c:pt>
                <c:pt idx="66">
                  <c:v>-7.4530562067469139</c:v>
                </c:pt>
                <c:pt idx="67">
                  <c:v>-28.004298748749349</c:v>
                </c:pt>
                <c:pt idx="68">
                  <c:v>-9.5167550736047346</c:v>
                </c:pt>
                <c:pt idx="69">
                  <c:v>-12.224343845244308</c:v>
                </c:pt>
                <c:pt idx="70">
                  <c:v>43.370376326494409</c:v>
                </c:pt>
                <c:pt idx="71">
                  <c:v>19.018468200292581</c:v>
                </c:pt>
                <c:pt idx="72">
                  <c:v>27.40659704897023</c:v>
                </c:pt>
                <c:pt idx="73">
                  <c:v>-13.140775156682288</c:v>
                </c:pt>
                <c:pt idx="74">
                  <c:v>-9.4632854788957665</c:v>
                </c:pt>
                <c:pt idx="75">
                  <c:v>-26.978567505008922</c:v>
                </c:pt>
                <c:pt idx="76">
                  <c:v>-15.837354608315191</c:v>
                </c:pt>
                <c:pt idx="77">
                  <c:v>4.6898229947247803</c:v>
                </c:pt>
                <c:pt idx="78">
                  <c:v>-3.0781689901663021</c:v>
                </c:pt>
                <c:pt idx="79">
                  <c:v>-10.221932247840066</c:v>
                </c:pt>
                <c:pt idx="80">
                  <c:v>-22.262881630719967</c:v>
                </c:pt>
                <c:pt idx="81">
                  <c:v>-10.457963895591675</c:v>
                </c:pt>
                <c:pt idx="82">
                  <c:v>-2.6366267446344711</c:v>
                </c:pt>
                <c:pt idx="83">
                  <c:v>-11.772915788294197</c:v>
                </c:pt>
                <c:pt idx="84">
                  <c:v>10.254818495104885</c:v>
                </c:pt>
                <c:pt idx="85">
                  <c:v>-32.103831662833564</c:v>
                </c:pt>
              </c:numCache>
            </c:numRef>
          </c:yVal>
        </c:ser>
        <c:dLbls/>
        <c:axId val="141407360"/>
        <c:axId val="141409280"/>
      </c:scatterChart>
      <c:valAx>
        <c:axId val="141407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Win-Loss Record %</a:t>
                </a:r>
              </a:p>
            </c:rich>
          </c:tx>
        </c:title>
        <c:numFmt formatCode="General" sourceLinked="1"/>
        <c:tickLblPos val="nextTo"/>
        <c:crossAx val="141409280"/>
        <c:crosses val="autoZero"/>
        <c:crossBetween val="midCat"/>
      </c:valAx>
      <c:valAx>
        <c:axId val="141409280"/>
        <c:scaling>
          <c:orientation val="minMax"/>
          <c:max val="53"/>
          <c:min val="-47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</c:title>
        <c:numFmt formatCode="General" sourceLinked="1"/>
        <c:tickLblPos val="nextTo"/>
        <c:crossAx val="14140736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[USG%]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[1]HiddenChartData_1!$L$1:$L$87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[1]HiddenChartData_1!$K$1:$K$87</c:f>
              <c:numCache>
                <c:formatCode>General</c:formatCode>
                <c:ptCount val="87"/>
                <c:pt idx="0">
                  <c:v>72.225684003369665</c:v>
                </c:pt>
                <c:pt idx="1">
                  <c:v>47.970985226416538</c:v>
                </c:pt>
                <c:pt idx="2">
                  <c:v>28.357129210236572</c:v>
                </c:pt>
                <c:pt idx="3">
                  <c:v>1.1336067927904026</c:v>
                </c:pt>
                <c:pt idx="4">
                  <c:v>25.714810542822381</c:v>
                </c:pt>
                <c:pt idx="5">
                  <c:v>27.750579143349452</c:v>
                </c:pt>
                <c:pt idx="6">
                  <c:v>8.7664238492102395</c:v>
                </c:pt>
                <c:pt idx="7">
                  <c:v>-9.1479558067388727</c:v>
                </c:pt>
                <c:pt idx="8">
                  <c:v>22.207429088687594</c:v>
                </c:pt>
                <c:pt idx="9">
                  <c:v>1.7291901987698535</c:v>
                </c:pt>
                <c:pt idx="10">
                  <c:v>21.080960551346635</c:v>
                </c:pt>
                <c:pt idx="11">
                  <c:v>-0.609554390875651</c:v>
                </c:pt>
                <c:pt idx="12">
                  <c:v>1.1471538402977615</c:v>
                </c:pt>
                <c:pt idx="13">
                  <c:v>7.2740304673088918</c:v>
                </c:pt>
                <c:pt idx="14">
                  <c:v>6.435196152423047</c:v>
                </c:pt>
                <c:pt idx="15">
                  <c:v>1.9224416446369617</c:v>
                </c:pt>
                <c:pt idx="16">
                  <c:v>72.675434263219543</c:v>
                </c:pt>
                <c:pt idx="17">
                  <c:v>65.112078987981931</c:v>
                </c:pt>
                <c:pt idx="18">
                  <c:v>17.335711927922848</c:v>
                </c:pt>
                <c:pt idx="19">
                  <c:v>17.109508118235087</c:v>
                </c:pt>
                <c:pt idx="20">
                  <c:v>17.099856701229943</c:v>
                </c:pt>
                <c:pt idx="21">
                  <c:v>9.5725108614517129</c:v>
                </c:pt>
                <c:pt idx="22">
                  <c:v>1.1611689724923855</c:v>
                </c:pt>
                <c:pt idx="23">
                  <c:v>21.210905828393756</c:v>
                </c:pt>
                <c:pt idx="24">
                  <c:v>35.547555639771609</c:v>
                </c:pt>
                <c:pt idx="25">
                  <c:v>22.191300569763161</c:v>
                </c:pt>
                <c:pt idx="26">
                  <c:v>14.717900933358958</c:v>
                </c:pt>
                <c:pt idx="27">
                  <c:v>-27.552296963585363</c:v>
                </c:pt>
                <c:pt idx="28">
                  <c:v>9.2700489175825602</c:v>
                </c:pt>
                <c:pt idx="29">
                  <c:v>-6.2985679449961598</c:v>
                </c:pt>
                <c:pt idx="30">
                  <c:v>-4.1997107588508245</c:v>
                </c:pt>
                <c:pt idx="31">
                  <c:v>60.830927325788572</c:v>
                </c:pt>
                <c:pt idx="32">
                  <c:v>47.322463907890366</c:v>
                </c:pt>
                <c:pt idx="33">
                  <c:v>26.449612255207835</c:v>
                </c:pt>
                <c:pt idx="34">
                  <c:v>10.556293257147816</c:v>
                </c:pt>
                <c:pt idx="35">
                  <c:v>13.651578143669971</c:v>
                </c:pt>
                <c:pt idx="36">
                  <c:v>-0.85566789526382037</c:v>
                </c:pt>
                <c:pt idx="37">
                  <c:v>-3.2486503010933268</c:v>
                </c:pt>
                <c:pt idx="38">
                  <c:v>-22.22090345966166</c:v>
                </c:pt>
                <c:pt idx="39">
                  <c:v>-26.903398747134588</c:v>
                </c:pt>
                <c:pt idx="40">
                  <c:v>7.2950016697198485</c:v>
                </c:pt>
                <c:pt idx="41">
                  <c:v>-0.79987817281398477</c:v>
                </c:pt>
                <c:pt idx="42">
                  <c:v>-0.91268113914654037</c:v>
                </c:pt>
                <c:pt idx="43">
                  <c:v>25.30192884317912</c:v>
                </c:pt>
                <c:pt idx="44">
                  <c:v>2.3791985826659627</c:v>
                </c:pt>
                <c:pt idx="45">
                  <c:v>78.305154408702904</c:v>
                </c:pt>
                <c:pt idx="46">
                  <c:v>43.642791598559064</c:v>
                </c:pt>
                <c:pt idx="47">
                  <c:v>20.303069969912936</c:v>
                </c:pt>
                <c:pt idx="48">
                  <c:v>26.627616404445131</c:v>
                </c:pt>
                <c:pt idx="49">
                  <c:v>33.503736886098032</c:v>
                </c:pt>
                <c:pt idx="50">
                  <c:v>8.3230202578124945</c:v>
                </c:pt>
                <c:pt idx="51">
                  <c:v>21.623742333543298</c:v>
                </c:pt>
                <c:pt idx="52">
                  <c:v>2.9525473366842729</c:v>
                </c:pt>
                <c:pt idx="53">
                  <c:v>7.1091496050036582</c:v>
                </c:pt>
                <c:pt idx="54">
                  <c:v>10.08594317943086</c:v>
                </c:pt>
                <c:pt idx="55">
                  <c:v>-5.1595022591892041</c:v>
                </c:pt>
                <c:pt idx="56">
                  <c:v>-5.2930683814459339E-2</c:v>
                </c:pt>
                <c:pt idx="57">
                  <c:v>-6.5715635941138029</c:v>
                </c:pt>
                <c:pt idx="58">
                  <c:v>-15.565804653749472</c:v>
                </c:pt>
                <c:pt idx="59">
                  <c:v>94.313782439029808</c:v>
                </c:pt>
                <c:pt idx="60">
                  <c:v>43.35081861546292</c:v>
                </c:pt>
                <c:pt idx="61">
                  <c:v>48.028773247423736</c:v>
                </c:pt>
                <c:pt idx="62">
                  <c:v>30.041981917838303</c:v>
                </c:pt>
                <c:pt idx="63">
                  <c:v>54.746182909382263</c:v>
                </c:pt>
                <c:pt idx="64">
                  <c:v>3.8757153651745964</c:v>
                </c:pt>
                <c:pt idx="65">
                  <c:v>18.745759360444858</c:v>
                </c:pt>
                <c:pt idx="66">
                  <c:v>8.1530562067469141</c:v>
                </c:pt>
                <c:pt idx="67">
                  <c:v>28.604298748749351</c:v>
                </c:pt>
                <c:pt idx="68">
                  <c:v>9.7167550736047339</c:v>
                </c:pt>
                <c:pt idx="69">
                  <c:v>12.424343845244307</c:v>
                </c:pt>
                <c:pt idx="70">
                  <c:v>44.329623673505594</c:v>
                </c:pt>
                <c:pt idx="71">
                  <c:v>51.581531799707413</c:v>
                </c:pt>
                <c:pt idx="72">
                  <c:v>25.793402951029773</c:v>
                </c:pt>
                <c:pt idx="73">
                  <c:v>47.940775156682285</c:v>
                </c:pt>
                <c:pt idx="74">
                  <c:v>14.263285478895765</c:v>
                </c:pt>
                <c:pt idx="75">
                  <c:v>29.078567505008923</c:v>
                </c:pt>
                <c:pt idx="76">
                  <c:v>17.837354608315191</c:v>
                </c:pt>
                <c:pt idx="77">
                  <c:v>-3.1898229947247798</c:v>
                </c:pt>
                <c:pt idx="78">
                  <c:v>4.478168990166302</c:v>
                </c:pt>
                <c:pt idx="79">
                  <c:v>10.921932247840065</c:v>
                </c:pt>
                <c:pt idx="80">
                  <c:v>22.662881630719966</c:v>
                </c:pt>
                <c:pt idx="81">
                  <c:v>10.757963895591676</c:v>
                </c:pt>
                <c:pt idx="82">
                  <c:v>2.8366267446344713</c:v>
                </c:pt>
                <c:pt idx="83">
                  <c:v>11.872915788294197</c:v>
                </c:pt>
                <c:pt idx="84">
                  <c:v>-10.154818495104886</c:v>
                </c:pt>
                <c:pt idx="85">
                  <c:v>32.203831662833565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[1]HiddenChartData_1!$N$1:$N$87</c:f>
              <c:numCache>
                <c:formatCode>General</c:formatCode>
                <c:ptCount val="8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18.7</c:v>
                </c:pt>
                <c:pt idx="4">
                  <c:v>27.8</c:v>
                </c:pt>
                <c:pt idx="5">
                  <c:v>28.3</c:v>
                </c:pt>
                <c:pt idx="6">
                  <c:v>23.7</c:v>
                </c:pt>
                <c:pt idx="7">
                  <c:v>29.3</c:v>
                </c:pt>
                <c:pt idx="8">
                  <c:v>28.3</c:v>
                </c:pt>
                <c:pt idx="9">
                  <c:v>29.8</c:v>
                </c:pt>
                <c:pt idx="10">
                  <c:v>28.8</c:v>
                </c:pt>
                <c:pt idx="11">
                  <c:v>25.2</c:v>
                </c:pt>
                <c:pt idx="12">
                  <c:v>26.5</c:v>
                </c:pt>
                <c:pt idx="13">
                  <c:v>26.9</c:v>
                </c:pt>
                <c:pt idx="14">
                  <c:v>32.4</c:v>
                </c:pt>
                <c:pt idx="15">
                  <c:v>24.5</c:v>
                </c:pt>
                <c:pt idx="16">
                  <c:v>30.2</c:v>
                </c:pt>
                <c:pt idx="17">
                  <c:v>29.8</c:v>
                </c:pt>
                <c:pt idx="18">
                  <c:v>35.6</c:v>
                </c:pt>
                <c:pt idx="19">
                  <c:v>22.6</c:v>
                </c:pt>
                <c:pt idx="20">
                  <c:v>31.9</c:v>
                </c:pt>
                <c:pt idx="21">
                  <c:v>27.7</c:v>
                </c:pt>
                <c:pt idx="22">
                  <c:v>27.8</c:v>
                </c:pt>
                <c:pt idx="23">
                  <c:v>29</c:v>
                </c:pt>
                <c:pt idx="24">
                  <c:v>32.799999999999997</c:v>
                </c:pt>
                <c:pt idx="25">
                  <c:v>29.5</c:v>
                </c:pt>
                <c:pt idx="26">
                  <c:v>26.4</c:v>
                </c:pt>
                <c:pt idx="27">
                  <c:v>24.5</c:v>
                </c:pt>
                <c:pt idx="28">
                  <c:v>19.2</c:v>
                </c:pt>
                <c:pt idx="29">
                  <c:v>22.3</c:v>
                </c:pt>
                <c:pt idx="30">
                  <c:v>23.2</c:v>
                </c:pt>
                <c:pt idx="31">
                  <c:v>32</c:v>
                </c:pt>
                <c:pt idx="32">
                  <c:v>31.3</c:v>
                </c:pt>
                <c:pt idx="33">
                  <c:v>24.3</c:v>
                </c:pt>
                <c:pt idx="34">
                  <c:v>35.700000000000003</c:v>
                </c:pt>
                <c:pt idx="35">
                  <c:v>27.7</c:v>
                </c:pt>
                <c:pt idx="36">
                  <c:v>28.8</c:v>
                </c:pt>
                <c:pt idx="37">
                  <c:v>26.1</c:v>
                </c:pt>
                <c:pt idx="38">
                  <c:v>20.7</c:v>
                </c:pt>
                <c:pt idx="39">
                  <c:v>19.600000000000001</c:v>
                </c:pt>
                <c:pt idx="40">
                  <c:v>31.3</c:v>
                </c:pt>
                <c:pt idx="41">
                  <c:v>30.5</c:v>
                </c:pt>
                <c:pt idx="42">
                  <c:v>29.2</c:v>
                </c:pt>
                <c:pt idx="43">
                  <c:v>32.700000000000003</c:v>
                </c:pt>
                <c:pt idx="44">
                  <c:v>26.2</c:v>
                </c:pt>
                <c:pt idx="45">
                  <c:v>33.5</c:v>
                </c:pt>
                <c:pt idx="46">
                  <c:v>32</c:v>
                </c:pt>
                <c:pt idx="47">
                  <c:v>32.299999999999997</c:v>
                </c:pt>
                <c:pt idx="48">
                  <c:v>23.9</c:v>
                </c:pt>
                <c:pt idx="49">
                  <c:v>34.9</c:v>
                </c:pt>
                <c:pt idx="50">
                  <c:v>33.4</c:v>
                </c:pt>
                <c:pt idx="51">
                  <c:v>28.8</c:v>
                </c:pt>
                <c:pt idx="52">
                  <c:v>22.9</c:v>
                </c:pt>
                <c:pt idx="53">
                  <c:v>23.8</c:v>
                </c:pt>
                <c:pt idx="54">
                  <c:v>27.3</c:v>
                </c:pt>
                <c:pt idx="55">
                  <c:v>25.8</c:v>
                </c:pt>
                <c:pt idx="56">
                  <c:v>24.3</c:v>
                </c:pt>
                <c:pt idx="57">
                  <c:v>28.7</c:v>
                </c:pt>
                <c:pt idx="58">
                  <c:v>27.5</c:v>
                </c:pt>
                <c:pt idx="59">
                  <c:v>33.799999999999997</c:v>
                </c:pt>
                <c:pt idx="60">
                  <c:v>32.200000000000003</c:v>
                </c:pt>
                <c:pt idx="61">
                  <c:v>36.200000000000003</c:v>
                </c:pt>
                <c:pt idx="62">
                  <c:v>26.1</c:v>
                </c:pt>
                <c:pt idx="63">
                  <c:v>27.5</c:v>
                </c:pt>
                <c:pt idx="64">
                  <c:v>21.7</c:v>
                </c:pt>
                <c:pt idx="65">
                  <c:v>25.4</c:v>
                </c:pt>
                <c:pt idx="66">
                  <c:v>31.7</c:v>
                </c:pt>
                <c:pt idx="67">
                  <c:v>27.4</c:v>
                </c:pt>
                <c:pt idx="68">
                  <c:v>28.5</c:v>
                </c:pt>
                <c:pt idx="69">
                  <c:v>30.3</c:v>
                </c:pt>
                <c:pt idx="70">
                  <c:v>31.4</c:v>
                </c:pt>
                <c:pt idx="71">
                  <c:v>25.7</c:v>
                </c:pt>
                <c:pt idx="72">
                  <c:v>25.5</c:v>
                </c:pt>
                <c:pt idx="73">
                  <c:v>33.5</c:v>
                </c:pt>
                <c:pt idx="74">
                  <c:v>24.2</c:v>
                </c:pt>
                <c:pt idx="75">
                  <c:v>28.2</c:v>
                </c:pt>
                <c:pt idx="76">
                  <c:v>28.2</c:v>
                </c:pt>
                <c:pt idx="77">
                  <c:v>30.4</c:v>
                </c:pt>
                <c:pt idx="78">
                  <c:v>22</c:v>
                </c:pt>
                <c:pt idx="79">
                  <c:v>28.7</c:v>
                </c:pt>
                <c:pt idx="80">
                  <c:v>28.8</c:v>
                </c:pt>
                <c:pt idx="81">
                  <c:v>23.1</c:v>
                </c:pt>
                <c:pt idx="82">
                  <c:v>30.2</c:v>
                </c:pt>
                <c:pt idx="83">
                  <c:v>26.6</c:v>
                </c:pt>
                <c:pt idx="84">
                  <c:v>25.9</c:v>
                </c:pt>
                <c:pt idx="85">
                  <c:v>24.8</c:v>
                </c:pt>
              </c:numCache>
            </c:numRef>
          </c:xVal>
          <c:yVal>
            <c:numRef>
              <c:f>[1]HiddenChartData_1!$M$1:$M$87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1444992"/>
        <c:axId val="141451264"/>
      </c:scatterChart>
      <c:valAx>
        <c:axId val="141444992"/>
        <c:scaling>
          <c:orientation val="minMax"/>
          <c:max val="44"/>
          <c:min val="1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USG%</a:t>
                </a:r>
              </a:p>
            </c:rich>
          </c:tx>
        </c:title>
        <c:numFmt formatCode="General" sourceLinked="1"/>
        <c:tickLblPos val="nextTo"/>
        <c:crossAx val="141451264"/>
        <c:crosses val="autoZero"/>
        <c:crossBetween val="midCat"/>
      </c:valAx>
      <c:valAx>
        <c:axId val="141451264"/>
        <c:scaling>
          <c:orientation val="minMax"/>
          <c:max val="120"/>
          <c:min val="-4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1444992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[WS/48]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[1]HiddenChartData_1!$P$1:$P$87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[1]HiddenChartData_1!$O$1:$O$87</c:f>
              <c:numCache>
                <c:formatCode>General</c:formatCode>
                <c:ptCount val="87"/>
                <c:pt idx="0">
                  <c:v>72.225684003369665</c:v>
                </c:pt>
                <c:pt idx="1">
                  <c:v>47.970985226416538</c:v>
                </c:pt>
                <c:pt idx="2">
                  <c:v>28.357129210236572</c:v>
                </c:pt>
                <c:pt idx="3">
                  <c:v>1.1336067927904026</c:v>
                </c:pt>
                <c:pt idx="4">
                  <c:v>25.714810542822381</c:v>
                </c:pt>
                <c:pt idx="5">
                  <c:v>27.750579143349452</c:v>
                </c:pt>
                <c:pt idx="6">
                  <c:v>8.7664238492102395</c:v>
                </c:pt>
                <c:pt idx="7">
                  <c:v>-9.1479558067388727</c:v>
                </c:pt>
                <c:pt idx="8">
                  <c:v>22.207429088687594</c:v>
                </c:pt>
                <c:pt idx="9">
                  <c:v>1.7291901987698535</c:v>
                </c:pt>
                <c:pt idx="10">
                  <c:v>21.080960551346635</c:v>
                </c:pt>
                <c:pt idx="11">
                  <c:v>-0.609554390875651</c:v>
                </c:pt>
                <c:pt idx="12">
                  <c:v>1.1471538402977615</c:v>
                </c:pt>
                <c:pt idx="13">
                  <c:v>7.2740304673088918</c:v>
                </c:pt>
                <c:pt idx="14">
                  <c:v>6.435196152423047</c:v>
                </c:pt>
                <c:pt idx="15">
                  <c:v>1.9224416446369617</c:v>
                </c:pt>
                <c:pt idx="16">
                  <c:v>72.675434263219543</c:v>
                </c:pt>
                <c:pt idx="17">
                  <c:v>65.112078987981931</c:v>
                </c:pt>
                <c:pt idx="18">
                  <c:v>17.335711927922848</c:v>
                </c:pt>
                <c:pt idx="19">
                  <c:v>17.109508118235087</c:v>
                </c:pt>
                <c:pt idx="20">
                  <c:v>17.099856701229943</c:v>
                </c:pt>
                <c:pt idx="21">
                  <c:v>9.5725108614517129</c:v>
                </c:pt>
                <c:pt idx="22">
                  <c:v>1.1611689724923855</c:v>
                </c:pt>
                <c:pt idx="23">
                  <c:v>21.210905828393756</c:v>
                </c:pt>
                <c:pt idx="24">
                  <c:v>35.547555639771609</c:v>
                </c:pt>
                <c:pt idx="25">
                  <c:v>22.191300569763161</c:v>
                </c:pt>
                <c:pt idx="26">
                  <c:v>14.717900933358958</c:v>
                </c:pt>
                <c:pt idx="27">
                  <c:v>-27.552296963585363</c:v>
                </c:pt>
                <c:pt idx="28">
                  <c:v>9.2700489175825602</c:v>
                </c:pt>
                <c:pt idx="29">
                  <c:v>-6.2985679449961598</c:v>
                </c:pt>
                <c:pt idx="30">
                  <c:v>-4.1997107588508245</c:v>
                </c:pt>
                <c:pt idx="31">
                  <c:v>60.830927325788572</c:v>
                </c:pt>
                <c:pt idx="32">
                  <c:v>47.322463907890366</c:v>
                </c:pt>
                <c:pt idx="33">
                  <c:v>26.449612255207835</c:v>
                </c:pt>
                <c:pt idx="34">
                  <c:v>10.556293257147816</c:v>
                </c:pt>
                <c:pt idx="35">
                  <c:v>13.651578143669971</c:v>
                </c:pt>
                <c:pt idx="36">
                  <c:v>-0.85566789526382037</c:v>
                </c:pt>
                <c:pt idx="37">
                  <c:v>-3.2486503010933268</c:v>
                </c:pt>
                <c:pt idx="38">
                  <c:v>-22.22090345966166</c:v>
                </c:pt>
                <c:pt idx="39">
                  <c:v>-26.903398747134588</c:v>
                </c:pt>
                <c:pt idx="40">
                  <c:v>7.2950016697198485</c:v>
                </c:pt>
                <c:pt idx="41">
                  <c:v>-0.79987817281398477</c:v>
                </c:pt>
                <c:pt idx="42">
                  <c:v>-0.91268113914654037</c:v>
                </c:pt>
                <c:pt idx="43">
                  <c:v>25.30192884317912</c:v>
                </c:pt>
                <c:pt idx="44">
                  <c:v>2.3791985826659627</c:v>
                </c:pt>
                <c:pt idx="45">
                  <c:v>78.305154408702904</c:v>
                </c:pt>
                <c:pt idx="46">
                  <c:v>43.642791598559064</c:v>
                </c:pt>
                <c:pt idx="47">
                  <c:v>20.303069969912936</c:v>
                </c:pt>
                <c:pt idx="48">
                  <c:v>26.627616404445131</c:v>
                </c:pt>
                <c:pt idx="49">
                  <c:v>33.503736886098032</c:v>
                </c:pt>
                <c:pt idx="50">
                  <c:v>8.3230202578124945</c:v>
                </c:pt>
                <c:pt idx="51">
                  <c:v>21.623742333543298</c:v>
                </c:pt>
                <c:pt idx="52">
                  <c:v>2.9525473366842729</c:v>
                </c:pt>
                <c:pt idx="53">
                  <c:v>7.1091496050036582</c:v>
                </c:pt>
                <c:pt idx="54">
                  <c:v>10.08594317943086</c:v>
                </c:pt>
                <c:pt idx="55">
                  <c:v>-5.1595022591892041</c:v>
                </c:pt>
                <c:pt idx="56">
                  <c:v>-5.2930683814459339E-2</c:v>
                </c:pt>
                <c:pt idx="57">
                  <c:v>-6.5715635941138029</c:v>
                </c:pt>
                <c:pt idx="58">
                  <c:v>-15.565804653749472</c:v>
                </c:pt>
                <c:pt idx="59">
                  <c:v>94.313782439029808</c:v>
                </c:pt>
                <c:pt idx="60">
                  <c:v>43.35081861546292</c:v>
                </c:pt>
                <c:pt idx="61">
                  <c:v>48.028773247423736</c:v>
                </c:pt>
                <c:pt idx="62">
                  <c:v>30.041981917838303</c:v>
                </c:pt>
                <c:pt idx="63">
                  <c:v>54.746182909382263</c:v>
                </c:pt>
                <c:pt idx="64">
                  <c:v>3.8757153651745964</c:v>
                </c:pt>
                <c:pt idx="65">
                  <c:v>18.745759360444858</c:v>
                </c:pt>
                <c:pt idx="66">
                  <c:v>8.1530562067469141</c:v>
                </c:pt>
                <c:pt idx="67">
                  <c:v>28.604298748749351</c:v>
                </c:pt>
                <c:pt idx="68">
                  <c:v>9.7167550736047339</c:v>
                </c:pt>
                <c:pt idx="69">
                  <c:v>12.424343845244307</c:v>
                </c:pt>
                <c:pt idx="70">
                  <c:v>44.329623673505594</c:v>
                </c:pt>
                <c:pt idx="71">
                  <c:v>51.581531799707413</c:v>
                </c:pt>
                <c:pt idx="72">
                  <c:v>25.793402951029773</c:v>
                </c:pt>
                <c:pt idx="73">
                  <c:v>47.940775156682285</c:v>
                </c:pt>
                <c:pt idx="74">
                  <c:v>14.263285478895765</c:v>
                </c:pt>
                <c:pt idx="75">
                  <c:v>29.078567505008923</c:v>
                </c:pt>
                <c:pt idx="76">
                  <c:v>17.837354608315191</c:v>
                </c:pt>
                <c:pt idx="77">
                  <c:v>-3.1898229947247798</c:v>
                </c:pt>
                <c:pt idx="78">
                  <c:v>4.478168990166302</c:v>
                </c:pt>
                <c:pt idx="79">
                  <c:v>10.921932247840065</c:v>
                </c:pt>
                <c:pt idx="80">
                  <c:v>22.662881630719966</c:v>
                </c:pt>
                <c:pt idx="81">
                  <c:v>10.757963895591676</c:v>
                </c:pt>
                <c:pt idx="82">
                  <c:v>2.8366267446344713</c:v>
                </c:pt>
                <c:pt idx="83">
                  <c:v>11.872915788294197</c:v>
                </c:pt>
                <c:pt idx="84">
                  <c:v>-10.154818495104886</c:v>
                </c:pt>
                <c:pt idx="85">
                  <c:v>32.203831662833565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[1]HiddenChartData_1!$R$1:$R$87</c:f>
              <c:numCache>
                <c:formatCode>General</c:formatCode>
                <c:ptCount val="87"/>
                <c:pt idx="0">
                  <c:v>0.29499999999999998</c:v>
                </c:pt>
                <c:pt idx="1">
                  <c:v>0.26400000000000001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0.221</c:v>
                </c:pt>
                <c:pt idx="5">
                  <c:v>0.22500000000000001</c:v>
                </c:pt>
                <c:pt idx="6">
                  <c:v>0.27</c:v>
                </c:pt>
                <c:pt idx="7">
                  <c:v>0.14599999999999999</c:v>
                </c:pt>
                <c:pt idx="8">
                  <c:v>0.17799999999999999</c:v>
                </c:pt>
                <c:pt idx="9">
                  <c:v>0.14399999999999999</c:v>
                </c:pt>
                <c:pt idx="10">
                  <c:v>0.245</c:v>
                </c:pt>
                <c:pt idx="11">
                  <c:v>0.16400000000000001</c:v>
                </c:pt>
                <c:pt idx="12">
                  <c:v>0.14099999999999999</c:v>
                </c:pt>
                <c:pt idx="13">
                  <c:v>0.19900000000000001</c:v>
                </c:pt>
                <c:pt idx="14">
                  <c:v>0.17199999999999999</c:v>
                </c:pt>
                <c:pt idx="15">
                  <c:v>0.186</c:v>
                </c:pt>
                <c:pt idx="16">
                  <c:v>0.32200000000000001</c:v>
                </c:pt>
                <c:pt idx="17">
                  <c:v>0.29099999999999998</c:v>
                </c:pt>
                <c:pt idx="18">
                  <c:v>0.184</c:v>
                </c:pt>
                <c:pt idx="19">
                  <c:v>0.28699999999999998</c:v>
                </c:pt>
                <c:pt idx="20">
                  <c:v>0.17399999999999999</c:v>
                </c:pt>
                <c:pt idx="21">
                  <c:v>0.20599999999999999</c:v>
                </c:pt>
                <c:pt idx="22">
                  <c:v>0.191</c:v>
                </c:pt>
                <c:pt idx="23">
                  <c:v>0.20599999999999999</c:v>
                </c:pt>
                <c:pt idx="24">
                  <c:v>0.19500000000000001</c:v>
                </c:pt>
                <c:pt idx="25">
                  <c:v>0.192</c:v>
                </c:pt>
                <c:pt idx="26">
                  <c:v>0.18</c:v>
                </c:pt>
                <c:pt idx="27">
                  <c:v>0.13300000000000001</c:v>
                </c:pt>
                <c:pt idx="28">
                  <c:v>0.19700000000000001</c:v>
                </c:pt>
                <c:pt idx="29">
                  <c:v>0.14099999999999999</c:v>
                </c:pt>
                <c:pt idx="30">
                  <c:v>0.15</c:v>
                </c:pt>
                <c:pt idx="31">
                  <c:v>0.29799999999999999</c:v>
                </c:pt>
                <c:pt idx="32">
                  <c:v>0.23</c:v>
                </c:pt>
                <c:pt idx="33">
                  <c:v>0.27800000000000002</c:v>
                </c:pt>
                <c:pt idx="34">
                  <c:v>0.13200000000000001</c:v>
                </c:pt>
                <c:pt idx="35">
                  <c:v>0.17699999999999999</c:v>
                </c:pt>
                <c:pt idx="36">
                  <c:v>0.223</c:v>
                </c:pt>
                <c:pt idx="37">
                  <c:v>0.17899999999999999</c:v>
                </c:pt>
                <c:pt idx="38">
                  <c:v>0.121</c:v>
                </c:pt>
                <c:pt idx="39">
                  <c:v>0.14399999999999999</c:v>
                </c:pt>
                <c:pt idx="40">
                  <c:v>0.22700000000000001</c:v>
                </c:pt>
                <c:pt idx="41">
                  <c:v>0.21099999999999999</c:v>
                </c:pt>
                <c:pt idx="42">
                  <c:v>0.17499999999999999</c:v>
                </c:pt>
                <c:pt idx="43">
                  <c:v>0.16300000000000001</c:v>
                </c:pt>
                <c:pt idx="44">
                  <c:v>0.17399999999999999</c:v>
                </c:pt>
                <c:pt idx="45">
                  <c:v>0.29899999999999999</c:v>
                </c:pt>
                <c:pt idx="46">
                  <c:v>0.23799999999999999</c:v>
                </c:pt>
                <c:pt idx="47">
                  <c:v>0.16</c:v>
                </c:pt>
                <c:pt idx="48">
                  <c:v>0.223</c:v>
                </c:pt>
                <c:pt idx="49">
                  <c:v>0.224</c:v>
                </c:pt>
                <c:pt idx="50">
                  <c:v>0.14499999999999999</c:v>
                </c:pt>
                <c:pt idx="51">
                  <c:v>0.19400000000000001</c:v>
                </c:pt>
                <c:pt idx="52">
                  <c:v>0.17799999999999999</c:v>
                </c:pt>
                <c:pt idx="53">
                  <c:v>0.17699999999999999</c:v>
                </c:pt>
                <c:pt idx="54">
                  <c:v>0.18099999999999999</c:v>
                </c:pt>
                <c:pt idx="55">
                  <c:v>0.216</c:v>
                </c:pt>
                <c:pt idx="56">
                  <c:v>0.182</c:v>
                </c:pt>
                <c:pt idx="57">
                  <c:v>0.182</c:v>
                </c:pt>
                <c:pt idx="58">
                  <c:v>7.6999999999999999E-2</c:v>
                </c:pt>
                <c:pt idx="59">
                  <c:v>0.318</c:v>
                </c:pt>
                <c:pt idx="60">
                  <c:v>0.20599999999999999</c:v>
                </c:pt>
                <c:pt idx="61">
                  <c:v>0.23200000000000001</c:v>
                </c:pt>
                <c:pt idx="62">
                  <c:v>0.23400000000000001</c:v>
                </c:pt>
                <c:pt idx="63">
                  <c:v>0.29199999999999998</c:v>
                </c:pt>
                <c:pt idx="64">
                  <c:v>0.17399999999999999</c:v>
                </c:pt>
                <c:pt idx="65">
                  <c:v>0.16400000000000001</c:v>
                </c:pt>
                <c:pt idx="66">
                  <c:v>0.16800000000000001</c:v>
                </c:pt>
                <c:pt idx="67">
                  <c:v>0.223</c:v>
                </c:pt>
                <c:pt idx="68">
                  <c:v>0.191</c:v>
                </c:pt>
                <c:pt idx="69">
                  <c:v>0.17100000000000001</c:v>
                </c:pt>
                <c:pt idx="70">
                  <c:v>0.20799999999999999</c:v>
                </c:pt>
                <c:pt idx="71">
                  <c:v>0.28399999999999997</c:v>
                </c:pt>
                <c:pt idx="72">
                  <c:v>0.26500000000000001</c:v>
                </c:pt>
                <c:pt idx="73">
                  <c:v>0.24199999999999999</c:v>
                </c:pt>
                <c:pt idx="74">
                  <c:v>0.2</c:v>
                </c:pt>
                <c:pt idx="75">
                  <c:v>0.26200000000000001</c:v>
                </c:pt>
                <c:pt idx="76">
                  <c:v>0.20100000000000001</c:v>
                </c:pt>
                <c:pt idx="77">
                  <c:v>0.115</c:v>
                </c:pt>
                <c:pt idx="78">
                  <c:v>0.18099999999999999</c:v>
                </c:pt>
                <c:pt idx="79">
                  <c:v>0.23200000000000001</c:v>
                </c:pt>
                <c:pt idx="80">
                  <c:v>0.223</c:v>
                </c:pt>
                <c:pt idx="81">
                  <c:v>0.17699999999999999</c:v>
                </c:pt>
                <c:pt idx="82">
                  <c:v>0.14000000000000001</c:v>
                </c:pt>
                <c:pt idx="83">
                  <c:v>0.17299999999999999</c:v>
                </c:pt>
                <c:pt idx="84">
                  <c:v>0.14399999999999999</c:v>
                </c:pt>
                <c:pt idx="85">
                  <c:v>0.20699999999999999</c:v>
                </c:pt>
              </c:numCache>
            </c:numRef>
          </c:xVal>
          <c:yVal>
            <c:numRef>
              <c:f>[1]HiddenChartData_1!$Q$1:$Q$87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1490816"/>
        <c:axId val="141501184"/>
      </c:scatterChart>
      <c:valAx>
        <c:axId val="141490816"/>
        <c:scaling>
          <c:orientation val="minMax"/>
          <c:max val="0.4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WS/48</a:t>
                </a:r>
              </a:p>
            </c:rich>
          </c:tx>
        </c:title>
        <c:numFmt formatCode="General" sourceLinked="1"/>
        <c:tickLblPos val="nextTo"/>
        <c:crossAx val="141501184"/>
        <c:crosses val="autoZero"/>
        <c:crossBetween val="midCat"/>
      </c:valAx>
      <c:valAx>
        <c:axId val="141501184"/>
        <c:scaling>
          <c:orientation val="minMax"/>
          <c:max val="150"/>
          <c:min val="-5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149081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[BPM]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[1]HiddenChartData_1!$T$1:$T$87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[1]HiddenChartData_1!$S$1:$S$87</c:f>
              <c:numCache>
                <c:formatCode>General</c:formatCode>
                <c:ptCount val="87"/>
                <c:pt idx="0">
                  <c:v>72.225684003369665</c:v>
                </c:pt>
                <c:pt idx="1">
                  <c:v>47.970985226416538</c:v>
                </c:pt>
                <c:pt idx="2">
                  <c:v>28.357129210236572</c:v>
                </c:pt>
                <c:pt idx="3">
                  <c:v>1.1336067927904026</c:v>
                </c:pt>
                <c:pt idx="4">
                  <c:v>25.714810542822381</c:v>
                </c:pt>
                <c:pt idx="5">
                  <c:v>27.750579143349452</c:v>
                </c:pt>
                <c:pt idx="6">
                  <c:v>8.7664238492102395</c:v>
                </c:pt>
                <c:pt idx="7">
                  <c:v>-9.1479558067388727</c:v>
                </c:pt>
                <c:pt idx="8">
                  <c:v>22.207429088687594</c:v>
                </c:pt>
                <c:pt idx="9">
                  <c:v>1.7291901987698535</c:v>
                </c:pt>
                <c:pt idx="10">
                  <c:v>21.080960551346635</c:v>
                </c:pt>
                <c:pt idx="11">
                  <c:v>-0.609554390875651</c:v>
                </c:pt>
                <c:pt idx="12">
                  <c:v>1.1471538402977615</c:v>
                </c:pt>
                <c:pt idx="13">
                  <c:v>7.2740304673088918</c:v>
                </c:pt>
                <c:pt idx="14">
                  <c:v>6.435196152423047</c:v>
                </c:pt>
                <c:pt idx="15">
                  <c:v>1.9224416446369617</c:v>
                </c:pt>
                <c:pt idx="16">
                  <c:v>72.675434263219543</c:v>
                </c:pt>
                <c:pt idx="17">
                  <c:v>65.112078987981931</c:v>
                </c:pt>
                <c:pt idx="18">
                  <c:v>17.335711927922848</c:v>
                </c:pt>
                <c:pt idx="19">
                  <c:v>17.109508118235087</c:v>
                </c:pt>
                <c:pt idx="20">
                  <c:v>17.099856701229943</c:v>
                </c:pt>
                <c:pt idx="21">
                  <c:v>9.5725108614517129</c:v>
                </c:pt>
                <c:pt idx="22">
                  <c:v>1.1611689724923855</c:v>
                </c:pt>
                <c:pt idx="23">
                  <c:v>21.210905828393756</c:v>
                </c:pt>
                <c:pt idx="24">
                  <c:v>35.547555639771609</c:v>
                </c:pt>
                <c:pt idx="25">
                  <c:v>22.191300569763161</c:v>
                </c:pt>
                <c:pt idx="26">
                  <c:v>14.717900933358958</c:v>
                </c:pt>
                <c:pt idx="27">
                  <c:v>-27.552296963585363</c:v>
                </c:pt>
                <c:pt idx="28">
                  <c:v>9.2700489175825602</c:v>
                </c:pt>
                <c:pt idx="29">
                  <c:v>-6.2985679449961598</c:v>
                </c:pt>
                <c:pt idx="30">
                  <c:v>-4.1997107588508245</c:v>
                </c:pt>
                <c:pt idx="31">
                  <c:v>60.830927325788572</c:v>
                </c:pt>
                <c:pt idx="32">
                  <c:v>47.322463907890366</c:v>
                </c:pt>
                <c:pt idx="33">
                  <c:v>26.449612255207835</c:v>
                </c:pt>
                <c:pt idx="34">
                  <c:v>10.556293257147816</c:v>
                </c:pt>
                <c:pt idx="35">
                  <c:v>13.651578143669971</c:v>
                </c:pt>
                <c:pt idx="36">
                  <c:v>-0.85566789526382037</c:v>
                </c:pt>
                <c:pt idx="37">
                  <c:v>-3.2486503010933268</c:v>
                </c:pt>
                <c:pt idx="38">
                  <c:v>-22.22090345966166</c:v>
                </c:pt>
                <c:pt idx="39">
                  <c:v>-26.903398747134588</c:v>
                </c:pt>
                <c:pt idx="40">
                  <c:v>7.2950016697198485</c:v>
                </c:pt>
                <c:pt idx="41">
                  <c:v>-0.79987817281398477</c:v>
                </c:pt>
                <c:pt idx="42">
                  <c:v>-0.91268113914654037</c:v>
                </c:pt>
                <c:pt idx="43">
                  <c:v>25.30192884317912</c:v>
                </c:pt>
                <c:pt idx="44">
                  <c:v>2.3791985826659627</c:v>
                </c:pt>
                <c:pt idx="45">
                  <c:v>78.305154408702904</c:v>
                </c:pt>
                <c:pt idx="46">
                  <c:v>43.642791598559064</c:v>
                </c:pt>
                <c:pt idx="47">
                  <c:v>20.303069969912936</c:v>
                </c:pt>
                <c:pt idx="48">
                  <c:v>26.627616404445131</c:v>
                </c:pt>
                <c:pt idx="49">
                  <c:v>33.503736886098032</c:v>
                </c:pt>
                <c:pt idx="50">
                  <c:v>8.3230202578124945</c:v>
                </c:pt>
                <c:pt idx="51">
                  <c:v>21.623742333543298</c:v>
                </c:pt>
                <c:pt idx="52">
                  <c:v>2.9525473366842729</c:v>
                </c:pt>
                <c:pt idx="53">
                  <c:v>7.1091496050036582</c:v>
                </c:pt>
                <c:pt idx="54">
                  <c:v>10.08594317943086</c:v>
                </c:pt>
                <c:pt idx="55">
                  <c:v>-5.1595022591892041</c:v>
                </c:pt>
                <c:pt idx="56">
                  <c:v>-5.2930683814459339E-2</c:v>
                </c:pt>
                <c:pt idx="57">
                  <c:v>-6.5715635941138029</c:v>
                </c:pt>
                <c:pt idx="58">
                  <c:v>-15.565804653749472</c:v>
                </c:pt>
                <c:pt idx="59">
                  <c:v>94.313782439029808</c:v>
                </c:pt>
                <c:pt idx="60">
                  <c:v>43.35081861546292</c:v>
                </c:pt>
                <c:pt idx="61">
                  <c:v>48.028773247423736</c:v>
                </c:pt>
                <c:pt idx="62">
                  <c:v>30.041981917838303</c:v>
                </c:pt>
                <c:pt idx="63">
                  <c:v>54.746182909382263</c:v>
                </c:pt>
                <c:pt idx="64">
                  <c:v>3.8757153651745964</c:v>
                </c:pt>
                <c:pt idx="65">
                  <c:v>18.745759360444858</c:v>
                </c:pt>
                <c:pt idx="66">
                  <c:v>8.1530562067469141</c:v>
                </c:pt>
                <c:pt idx="67">
                  <c:v>28.604298748749351</c:v>
                </c:pt>
                <c:pt idx="68">
                  <c:v>9.7167550736047339</c:v>
                </c:pt>
                <c:pt idx="69">
                  <c:v>12.424343845244307</c:v>
                </c:pt>
                <c:pt idx="70">
                  <c:v>44.329623673505594</c:v>
                </c:pt>
                <c:pt idx="71">
                  <c:v>51.581531799707413</c:v>
                </c:pt>
                <c:pt idx="72">
                  <c:v>25.793402951029773</c:v>
                </c:pt>
                <c:pt idx="73">
                  <c:v>47.940775156682285</c:v>
                </c:pt>
                <c:pt idx="74">
                  <c:v>14.263285478895765</c:v>
                </c:pt>
                <c:pt idx="75">
                  <c:v>29.078567505008923</c:v>
                </c:pt>
                <c:pt idx="76">
                  <c:v>17.837354608315191</c:v>
                </c:pt>
                <c:pt idx="77">
                  <c:v>-3.1898229947247798</c:v>
                </c:pt>
                <c:pt idx="78">
                  <c:v>4.478168990166302</c:v>
                </c:pt>
                <c:pt idx="79">
                  <c:v>10.921932247840065</c:v>
                </c:pt>
                <c:pt idx="80">
                  <c:v>22.662881630719966</c:v>
                </c:pt>
                <c:pt idx="81">
                  <c:v>10.757963895591676</c:v>
                </c:pt>
                <c:pt idx="82">
                  <c:v>2.8366267446344713</c:v>
                </c:pt>
                <c:pt idx="83">
                  <c:v>11.872915788294197</c:v>
                </c:pt>
                <c:pt idx="84">
                  <c:v>-10.154818495104886</c:v>
                </c:pt>
                <c:pt idx="85">
                  <c:v>32.203831662833565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[1]HiddenChartData_1!$V$1:$V$87</c:f>
              <c:numCache>
                <c:formatCode>General</c:formatCode>
                <c:ptCount val="87"/>
                <c:pt idx="0">
                  <c:v>8.1999999999999993</c:v>
                </c:pt>
                <c:pt idx="1">
                  <c:v>8.4</c:v>
                </c:pt>
                <c:pt idx="2">
                  <c:v>4.3</c:v>
                </c:pt>
                <c:pt idx="3">
                  <c:v>6.2</c:v>
                </c:pt>
                <c:pt idx="4">
                  <c:v>5.5</c:v>
                </c:pt>
                <c:pt idx="5">
                  <c:v>7.1</c:v>
                </c:pt>
                <c:pt idx="6">
                  <c:v>6.9</c:v>
                </c:pt>
                <c:pt idx="7">
                  <c:v>1.3</c:v>
                </c:pt>
                <c:pt idx="8">
                  <c:v>4.5</c:v>
                </c:pt>
                <c:pt idx="9">
                  <c:v>0.1</c:v>
                </c:pt>
                <c:pt idx="10">
                  <c:v>7.9</c:v>
                </c:pt>
                <c:pt idx="11">
                  <c:v>3</c:v>
                </c:pt>
                <c:pt idx="12">
                  <c:v>-0.4</c:v>
                </c:pt>
                <c:pt idx="13">
                  <c:v>2.8</c:v>
                </c:pt>
                <c:pt idx="14">
                  <c:v>3.3</c:v>
                </c:pt>
                <c:pt idx="15">
                  <c:v>3.6</c:v>
                </c:pt>
                <c:pt idx="16">
                  <c:v>10.8</c:v>
                </c:pt>
                <c:pt idx="17">
                  <c:v>7</c:v>
                </c:pt>
                <c:pt idx="18">
                  <c:v>2.4</c:v>
                </c:pt>
                <c:pt idx="19">
                  <c:v>6.9</c:v>
                </c:pt>
                <c:pt idx="20">
                  <c:v>4.5</c:v>
                </c:pt>
                <c:pt idx="21">
                  <c:v>2.5</c:v>
                </c:pt>
                <c:pt idx="22">
                  <c:v>3.6</c:v>
                </c:pt>
                <c:pt idx="23">
                  <c:v>5.3</c:v>
                </c:pt>
                <c:pt idx="24">
                  <c:v>5.2</c:v>
                </c:pt>
                <c:pt idx="25">
                  <c:v>3.7</c:v>
                </c:pt>
                <c:pt idx="26">
                  <c:v>5.0999999999999996</c:v>
                </c:pt>
                <c:pt idx="27">
                  <c:v>0.6</c:v>
                </c:pt>
                <c:pt idx="28">
                  <c:v>5.6</c:v>
                </c:pt>
                <c:pt idx="29">
                  <c:v>1.5</c:v>
                </c:pt>
                <c:pt idx="30">
                  <c:v>2.2999999999999998</c:v>
                </c:pt>
                <c:pt idx="31">
                  <c:v>10.199999999999999</c:v>
                </c:pt>
                <c:pt idx="32">
                  <c:v>4.8</c:v>
                </c:pt>
                <c:pt idx="33">
                  <c:v>7.2</c:v>
                </c:pt>
                <c:pt idx="34">
                  <c:v>2.2999999999999998</c:v>
                </c:pt>
                <c:pt idx="35">
                  <c:v>1.7</c:v>
                </c:pt>
                <c:pt idx="36">
                  <c:v>4.0999999999999996</c:v>
                </c:pt>
                <c:pt idx="37">
                  <c:v>3.3</c:v>
                </c:pt>
                <c:pt idx="38">
                  <c:v>1.4</c:v>
                </c:pt>
                <c:pt idx="39">
                  <c:v>-0.5</c:v>
                </c:pt>
                <c:pt idx="40">
                  <c:v>5.8</c:v>
                </c:pt>
                <c:pt idx="41">
                  <c:v>4.8</c:v>
                </c:pt>
                <c:pt idx="42">
                  <c:v>1.4</c:v>
                </c:pt>
                <c:pt idx="43">
                  <c:v>3.3</c:v>
                </c:pt>
                <c:pt idx="44">
                  <c:v>2.1</c:v>
                </c:pt>
                <c:pt idx="45">
                  <c:v>11.8</c:v>
                </c:pt>
                <c:pt idx="46">
                  <c:v>4.5999999999999996</c:v>
                </c:pt>
                <c:pt idx="47">
                  <c:v>3.5</c:v>
                </c:pt>
                <c:pt idx="48">
                  <c:v>5.0999999999999996</c:v>
                </c:pt>
                <c:pt idx="49">
                  <c:v>8.8000000000000007</c:v>
                </c:pt>
                <c:pt idx="50">
                  <c:v>1.5</c:v>
                </c:pt>
                <c:pt idx="51">
                  <c:v>2.1</c:v>
                </c:pt>
                <c:pt idx="52">
                  <c:v>1.8</c:v>
                </c:pt>
                <c:pt idx="53">
                  <c:v>3.2</c:v>
                </c:pt>
                <c:pt idx="54">
                  <c:v>0.2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12.2</c:v>
                </c:pt>
                <c:pt idx="60">
                  <c:v>4.3</c:v>
                </c:pt>
                <c:pt idx="61">
                  <c:v>9.9</c:v>
                </c:pt>
                <c:pt idx="62">
                  <c:v>4</c:v>
                </c:pt>
                <c:pt idx="63">
                  <c:v>10.3</c:v>
                </c:pt>
                <c:pt idx="64">
                  <c:v>2.2999999999999998</c:v>
                </c:pt>
                <c:pt idx="65">
                  <c:v>2.5</c:v>
                </c:pt>
                <c:pt idx="66">
                  <c:v>2.9</c:v>
                </c:pt>
                <c:pt idx="67">
                  <c:v>5.4</c:v>
                </c:pt>
                <c:pt idx="68">
                  <c:v>4.2</c:v>
                </c:pt>
                <c:pt idx="69">
                  <c:v>0.8</c:v>
                </c:pt>
                <c:pt idx="70">
                  <c:v>5.2</c:v>
                </c:pt>
                <c:pt idx="71">
                  <c:v>8.6</c:v>
                </c:pt>
                <c:pt idx="72">
                  <c:v>6.7</c:v>
                </c:pt>
                <c:pt idx="73">
                  <c:v>10.4</c:v>
                </c:pt>
                <c:pt idx="74">
                  <c:v>2</c:v>
                </c:pt>
                <c:pt idx="75">
                  <c:v>3.2</c:v>
                </c:pt>
                <c:pt idx="76">
                  <c:v>4.3</c:v>
                </c:pt>
                <c:pt idx="77">
                  <c:v>2.4</c:v>
                </c:pt>
                <c:pt idx="78">
                  <c:v>1.7</c:v>
                </c:pt>
                <c:pt idx="79">
                  <c:v>7.7</c:v>
                </c:pt>
                <c:pt idx="80">
                  <c:v>4.7</c:v>
                </c:pt>
                <c:pt idx="81">
                  <c:v>2.1</c:v>
                </c:pt>
                <c:pt idx="82">
                  <c:v>1.7</c:v>
                </c:pt>
                <c:pt idx="83">
                  <c:v>3</c:v>
                </c:pt>
                <c:pt idx="84">
                  <c:v>0.3</c:v>
                </c:pt>
                <c:pt idx="85">
                  <c:v>4.5999999999999996</c:v>
                </c:pt>
              </c:numCache>
            </c:numRef>
          </c:xVal>
          <c:yVal>
            <c:numRef>
              <c:f>[1]HiddenChartData_1!$U$1:$U$87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1556736"/>
        <c:axId val="141632640"/>
      </c:scatterChart>
      <c:valAx>
        <c:axId val="141556736"/>
        <c:scaling>
          <c:orientation val="minMax"/>
          <c:max val="15"/>
          <c:min val="-1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BPM</a:t>
                </a:r>
              </a:p>
            </c:rich>
          </c:tx>
        </c:title>
        <c:numFmt formatCode="General" sourceLinked="1"/>
        <c:tickLblPos val="nextTo"/>
        <c:crossAx val="141632640"/>
        <c:crosses val="autoZero"/>
        <c:crossBetween val="midCat"/>
      </c:valAx>
      <c:valAx>
        <c:axId val="141632640"/>
        <c:scaling>
          <c:orientation val="minMax"/>
          <c:max val="180"/>
          <c:min val="-7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155673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Predicted Y [VORP]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Predicted Y</c:v>
          </c:tx>
          <c:marker>
            <c:symbol val="none"/>
          </c:marker>
          <c:xVal>
            <c:numRef>
              <c:f>[1]HiddenChartData_1!$X$1:$X$87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[1]HiddenChartData_1!$W$1:$W$87</c:f>
              <c:numCache>
                <c:formatCode>General</c:formatCode>
                <c:ptCount val="87"/>
                <c:pt idx="0">
                  <c:v>72.225684003369665</c:v>
                </c:pt>
                <c:pt idx="1">
                  <c:v>47.970985226416538</c:v>
                </c:pt>
                <c:pt idx="2">
                  <c:v>28.357129210236572</c:v>
                </c:pt>
                <c:pt idx="3">
                  <c:v>1.1336067927904026</c:v>
                </c:pt>
                <c:pt idx="4">
                  <c:v>25.714810542822381</c:v>
                </c:pt>
                <c:pt idx="5">
                  <c:v>27.750579143349452</c:v>
                </c:pt>
                <c:pt idx="6">
                  <c:v>8.7664238492102395</c:v>
                </c:pt>
                <c:pt idx="7">
                  <c:v>-9.1479558067388727</c:v>
                </c:pt>
                <c:pt idx="8">
                  <c:v>22.207429088687594</c:v>
                </c:pt>
                <c:pt idx="9">
                  <c:v>1.7291901987698535</c:v>
                </c:pt>
                <c:pt idx="10">
                  <c:v>21.080960551346635</c:v>
                </c:pt>
                <c:pt idx="11">
                  <c:v>-0.609554390875651</c:v>
                </c:pt>
                <c:pt idx="12">
                  <c:v>1.1471538402977615</c:v>
                </c:pt>
                <c:pt idx="13">
                  <c:v>7.2740304673088918</c:v>
                </c:pt>
                <c:pt idx="14">
                  <c:v>6.435196152423047</c:v>
                </c:pt>
                <c:pt idx="15">
                  <c:v>1.9224416446369617</c:v>
                </c:pt>
                <c:pt idx="16">
                  <c:v>72.675434263219543</c:v>
                </c:pt>
                <c:pt idx="17">
                  <c:v>65.112078987981931</c:v>
                </c:pt>
                <c:pt idx="18">
                  <c:v>17.335711927922848</c:v>
                </c:pt>
                <c:pt idx="19">
                  <c:v>17.109508118235087</c:v>
                </c:pt>
                <c:pt idx="20">
                  <c:v>17.099856701229943</c:v>
                </c:pt>
                <c:pt idx="21">
                  <c:v>9.5725108614517129</c:v>
                </c:pt>
                <c:pt idx="22">
                  <c:v>1.1611689724923855</c:v>
                </c:pt>
                <c:pt idx="23">
                  <c:v>21.210905828393756</c:v>
                </c:pt>
                <c:pt idx="24">
                  <c:v>35.547555639771609</c:v>
                </c:pt>
                <c:pt idx="25">
                  <c:v>22.191300569763161</c:v>
                </c:pt>
                <c:pt idx="26">
                  <c:v>14.717900933358958</c:v>
                </c:pt>
                <c:pt idx="27">
                  <c:v>-27.552296963585363</c:v>
                </c:pt>
                <c:pt idx="28">
                  <c:v>9.2700489175825602</c:v>
                </c:pt>
                <c:pt idx="29">
                  <c:v>-6.2985679449961598</c:v>
                </c:pt>
                <c:pt idx="30">
                  <c:v>-4.1997107588508245</c:v>
                </c:pt>
                <c:pt idx="31">
                  <c:v>60.830927325788572</c:v>
                </c:pt>
                <c:pt idx="32">
                  <c:v>47.322463907890366</c:v>
                </c:pt>
                <c:pt idx="33">
                  <c:v>26.449612255207835</c:v>
                </c:pt>
                <c:pt idx="34">
                  <c:v>10.556293257147816</c:v>
                </c:pt>
                <c:pt idx="35">
                  <c:v>13.651578143669971</c:v>
                </c:pt>
                <c:pt idx="36">
                  <c:v>-0.85566789526382037</c:v>
                </c:pt>
                <c:pt idx="37">
                  <c:v>-3.2486503010933268</c:v>
                </c:pt>
                <c:pt idx="38">
                  <c:v>-22.22090345966166</c:v>
                </c:pt>
                <c:pt idx="39">
                  <c:v>-26.903398747134588</c:v>
                </c:pt>
                <c:pt idx="40">
                  <c:v>7.2950016697198485</c:v>
                </c:pt>
                <c:pt idx="41">
                  <c:v>-0.79987817281398477</c:v>
                </c:pt>
                <c:pt idx="42">
                  <c:v>-0.91268113914654037</c:v>
                </c:pt>
                <c:pt idx="43">
                  <c:v>25.30192884317912</c:v>
                </c:pt>
                <c:pt idx="44">
                  <c:v>2.3791985826659627</c:v>
                </c:pt>
                <c:pt idx="45">
                  <c:v>78.305154408702904</c:v>
                </c:pt>
                <c:pt idx="46">
                  <c:v>43.642791598559064</c:v>
                </c:pt>
                <c:pt idx="47">
                  <c:v>20.303069969912936</c:v>
                </c:pt>
                <c:pt idx="48">
                  <c:v>26.627616404445131</c:v>
                </c:pt>
                <c:pt idx="49">
                  <c:v>33.503736886098032</c:v>
                </c:pt>
                <c:pt idx="50">
                  <c:v>8.3230202578124945</c:v>
                </c:pt>
                <c:pt idx="51">
                  <c:v>21.623742333543298</c:v>
                </c:pt>
                <c:pt idx="52">
                  <c:v>2.9525473366842729</c:v>
                </c:pt>
                <c:pt idx="53">
                  <c:v>7.1091496050036582</c:v>
                </c:pt>
                <c:pt idx="54">
                  <c:v>10.08594317943086</c:v>
                </c:pt>
                <c:pt idx="55">
                  <c:v>-5.1595022591892041</c:v>
                </c:pt>
                <c:pt idx="56">
                  <c:v>-5.2930683814459339E-2</c:v>
                </c:pt>
                <c:pt idx="57">
                  <c:v>-6.5715635941138029</c:v>
                </c:pt>
                <c:pt idx="58">
                  <c:v>-15.565804653749472</c:v>
                </c:pt>
                <c:pt idx="59">
                  <c:v>94.313782439029808</c:v>
                </c:pt>
                <c:pt idx="60">
                  <c:v>43.35081861546292</c:v>
                </c:pt>
                <c:pt idx="61">
                  <c:v>48.028773247423736</c:v>
                </c:pt>
                <c:pt idx="62">
                  <c:v>30.041981917838303</c:v>
                </c:pt>
                <c:pt idx="63">
                  <c:v>54.746182909382263</c:v>
                </c:pt>
                <c:pt idx="64">
                  <c:v>3.8757153651745964</c:v>
                </c:pt>
                <c:pt idx="65">
                  <c:v>18.745759360444858</c:v>
                </c:pt>
                <c:pt idx="66">
                  <c:v>8.1530562067469141</c:v>
                </c:pt>
                <c:pt idx="67">
                  <c:v>28.604298748749351</c:v>
                </c:pt>
                <c:pt idx="68">
                  <c:v>9.7167550736047339</c:v>
                </c:pt>
                <c:pt idx="69">
                  <c:v>12.424343845244307</c:v>
                </c:pt>
                <c:pt idx="70">
                  <c:v>44.329623673505594</c:v>
                </c:pt>
                <c:pt idx="71">
                  <c:v>51.581531799707413</c:v>
                </c:pt>
                <c:pt idx="72">
                  <c:v>25.793402951029773</c:v>
                </c:pt>
                <c:pt idx="73">
                  <c:v>47.940775156682285</c:v>
                </c:pt>
                <c:pt idx="74">
                  <c:v>14.263285478895765</c:v>
                </c:pt>
                <c:pt idx="75">
                  <c:v>29.078567505008923</c:v>
                </c:pt>
                <c:pt idx="76">
                  <c:v>17.837354608315191</c:v>
                </c:pt>
                <c:pt idx="77">
                  <c:v>-3.1898229947247798</c:v>
                </c:pt>
                <c:pt idx="78">
                  <c:v>4.478168990166302</c:v>
                </c:pt>
                <c:pt idx="79">
                  <c:v>10.921932247840065</c:v>
                </c:pt>
                <c:pt idx="80">
                  <c:v>22.662881630719966</c:v>
                </c:pt>
                <c:pt idx="81">
                  <c:v>10.757963895591676</c:v>
                </c:pt>
                <c:pt idx="82">
                  <c:v>2.8366267446344713</c:v>
                </c:pt>
                <c:pt idx="83">
                  <c:v>11.872915788294197</c:v>
                </c:pt>
                <c:pt idx="84">
                  <c:v>-10.154818495104886</c:v>
                </c:pt>
                <c:pt idx="85">
                  <c:v>32.203831662833565</c:v>
                </c:pt>
              </c:numCache>
            </c:numRef>
          </c:yVal>
        </c:ser>
        <c:ser>
          <c:idx val="1"/>
          <c:order val="1"/>
          <c:tx>
            <c:v>Series2</c:v>
          </c:tx>
          <c:spPr>
            <a:ln w="47625">
              <a:noFill/>
            </a:ln>
          </c:spPr>
          <c:xVal>
            <c:numRef>
              <c:f>[1]HiddenChartData_1!$Z$1:$Z$87</c:f>
              <c:numCache>
                <c:formatCode>General</c:formatCode>
                <c:ptCount val="87"/>
                <c:pt idx="0">
                  <c:v>8</c:v>
                </c:pt>
                <c:pt idx="1">
                  <c:v>7.6</c:v>
                </c:pt>
                <c:pt idx="2">
                  <c:v>4.5999999999999996</c:v>
                </c:pt>
                <c:pt idx="3">
                  <c:v>5.8</c:v>
                </c:pt>
                <c:pt idx="4">
                  <c:v>5.3</c:v>
                </c:pt>
                <c:pt idx="5">
                  <c:v>6.5</c:v>
                </c:pt>
                <c:pt idx="6">
                  <c:v>4.9000000000000004</c:v>
                </c:pt>
                <c:pt idx="7">
                  <c:v>2.1</c:v>
                </c:pt>
                <c:pt idx="8">
                  <c:v>4.8</c:v>
                </c:pt>
                <c:pt idx="9">
                  <c:v>1.3</c:v>
                </c:pt>
                <c:pt idx="10">
                  <c:v>7</c:v>
                </c:pt>
                <c:pt idx="11">
                  <c:v>2.7</c:v>
                </c:pt>
                <c:pt idx="12">
                  <c:v>0.8</c:v>
                </c:pt>
                <c:pt idx="13">
                  <c:v>3.2</c:v>
                </c:pt>
                <c:pt idx="14">
                  <c:v>4</c:v>
                </c:pt>
                <c:pt idx="15">
                  <c:v>3.8</c:v>
                </c:pt>
                <c:pt idx="16">
                  <c:v>9.1999999999999993</c:v>
                </c:pt>
                <c:pt idx="17">
                  <c:v>7.1</c:v>
                </c:pt>
                <c:pt idx="18">
                  <c:v>2.7</c:v>
                </c:pt>
                <c:pt idx="19">
                  <c:v>5.3</c:v>
                </c:pt>
                <c:pt idx="20">
                  <c:v>4.9000000000000004</c:v>
                </c:pt>
                <c:pt idx="21">
                  <c:v>2.5</c:v>
                </c:pt>
                <c:pt idx="22">
                  <c:v>2.9</c:v>
                </c:pt>
                <c:pt idx="23">
                  <c:v>5.5</c:v>
                </c:pt>
                <c:pt idx="24">
                  <c:v>5.2</c:v>
                </c:pt>
                <c:pt idx="25">
                  <c:v>3.5</c:v>
                </c:pt>
                <c:pt idx="26">
                  <c:v>5.4</c:v>
                </c:pt>
                <c:pt idx="27">
                  <c:v>1.3</c:v>
                </c:pt>
                <c:pt idx="28">
                  <c:v>5.3</c:v>
                </c:pt>
                <c:pt idx="29">
                  <c:v>2.2000000000000002</c:v>
                </c:pt>
                <c:pt idx="30">
                  <c:v>3.2</c:v>
                </c:pt>
                <c:pt idx="31">
                  <c:v>8.8000000000000007</c:v>
                </c:pt>
                <c:pt idx="32">
                  <c:v>5.4</c:v>
                </c:pt>
                <c:pt idx="33">
                  <c:v>6.3</c:v>
                </c:pt>
                <c:pt idx="34">
                  <c:v>3</c:v>
                </c:pt>
                <c:pt idx="35">
                  <c:v>2.2999999999999998</c:v>
                </c:pt>
                <c:pt idx="36">
                  <c:v>4.0999999999999996</c:v>
                </c:pt>
                <c:pt idx="37">
                  <c:v>3.4</c:v>
                </c:pt>
                <c:pt idx="38">
                  <c:v>2.1</c:v>
                </c:pt>
                <c:pt idx="39">
                  <c:v>0.9</c:v>
                </c:pt>
                <c:pt idx="40">
                  <c:v>4</c:v>
                </c:pt>
                <c:pt idx="41">
                  <c:v>2.9</c:v>
                </c:pt>
                <c:pt idx="42">
                  <c:v>2.2000000000000002</c:v>
                </c:pt>
                <c:pt idx="43">
                  <c:v>3.9</c:v>
                </c:pt>
                <c:pt idx="44">
                  <c:v>2.1</c:v>
                </c:pt>
                <c:pt idx="45">
                  <c:v>10.4</c:v>
                </c:pt>
                <c:pt idx="46">
                  <c:v>5.4</c:v>
                </c:pt>
                <c:pt idx="47">
                  <c:v>3.9</c:v>
                </c:pt>
                <c:pt idx="48">
                  <c:v>5.0999999999999996</c:v>
                </c:pt>
                <c:pt idx="49">
                  <c:v>7.6</c:v>
                </c:pt>
                <c:pt idx="50">
                  <c:v>2.2999999999999998</c:v>
                </c:pt>
                <c:pt idx="51">
                  <c:v>3.1</c:v>
                </c:pt>
                <c:pt idx="52">
                  <c:v>2.6</c:v>
                </c:pt>
                <c:pt idx="53">
                  <c:v>3.7</c:v>
                </c:pt>
                <c:pt idx="54">
                  <c:v>1.6</c:v>
                </c:pt>
                <c:pt idx="55">
                  <c:v>4.4000000000000004</c:v>
                </c:pt>
                <c:pt idx="56">
                  <c:v>3.1</c:v>
                </c:pt>
                <c:pt idx="57">
                  <c:v>2.5</c:v>
                </c:pt>
                <c:pt idx="58">
                  <c:v>2.4</c:v>
                </c:pt>
                <c:pt idx="59">
                  <c:v>11</c:v>
                </c:pt>
                <c:pt idx="60">
                  <c:v>4.7</c:v>
                </c:pt>
                <c:pt idx="61">
                  <c:v>9.1</c:v>
                </c:pt>
                <c:pt idx="62">
                  <c:v>4.3</c:v>
                </c:pt>
                <c:pt idx="63">
                  <c:v>9.4</c:v>
                </c:pt>
                <c:pt idx="64">
                  <c:v>3.1</c:v>
                </c:pt>
                <c:pt idx="65">
                  <c:v>3.4</c:v>
                </c:pt>
                <c:pt idx="66">
                  <c:v>3</c:v>
                </c:pt>
                <c:pt idx="67">
                  <c:v>5.4</c:v>
                </c:pt>
                <c:pt idx="68">
                  <c:v>3.9</c:v>
                </c:pt>
                <c:pt idx="69">
                  <c:v>2.2000000000000002</c:v>
                </c:pt>
                <c:pt idx="70">
                  <c:v>5.8</c:v>
                </c:pt>
                <c:pt idx="71">
                  <c:v>8</c:v>
                </c:pt>
                <c:pt idx="72">
                  <c:v>5.0999999999999996</c:v>
                </c:pt>
                <c:pt idx="73">
                  <c:v>9.4</c:v>
                </c:pt>
                <c:pt idx="74">
                  <c:v>3.1</c:v>
                </c:pt>
                <c:pt idx="75">
                  <c:v>3.5</c:v>
                </c:pt>
                <c:pt idx="76">
                  <c:v>4.2</c:v>
                </c:pt>
                <c:pt idx="77">
                  <c:v>2.7</c:v>
                </c:pt>
                <c:pt idx="78">
                  <c:v>2.6</c:v>
                </c:pt>
                <c:pt idx="79">
                  <c:v>5.6</c:v>
                </c:pt>
                <c:pt idx="80">
                  <c:v>4.7</c:v>
                </c:pt>
                <c:pt idx="81">
                  <c:v>3.2</c:v>
                </c:pt>
                <c:pt idx="82">
                  <c:v>2.6</c:v>
                </c:pt>
                <c:pt idx="83">
                  <c:v>3.6</c:v>
                </c:pt>
                <c:pt idx="84">
                  <c:v>1.7</c:v>
                </c:pt>
                <c:pt idx="85">
                  <c:v>4.8</c:v>
                </c:pt>
              </c:numCache>
            </c:numRef>
          </c:xVal>
          <c:yVal>
            <c:numRef>
              <c:f>[1]HiddenChartData_1!$Y$1:$Y$87</c:f>
              <c:numCache>
                <c:formatCode>General</c:formatCode>
                <c:ptCount val="87"/>
                <c:pt idx="0">
                  <c:v>98.6</c:v>
                </c:pt>
                <c:pt idx="1">
                  <c:v>71.3</c:v>
                </c:pt>
                <c:pt idx="2">
                  <c:v>34.700000000000003</c:v>
                </c:pt>
                <c:pt idx="3">
                  <c:v>25.8</c:v>
                </c:pt>
                <c:pt idx="4">
                  <c:v>6.8</c:v>
                </c:pt>
                <c:pt idx="5">
                  <c:v>5.3</c:v>
                </c:pt>
                <c:pt idx="6">
                  <c:v>3.6</c:v>
                </c:pt>
                <c:pt idx="7">
                  <c:v>2.7</c:v>
                </c:pt>
                <c:pt idx="8">
                  <c:v>2.6</c:v>
                </c:pt>
                <c:pt idx="9">
                  <c:v>2.1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0.6</c:v>
                </c:pt>
                <c:pt idx="14">
                  <c:v>0.3</c:v>
                </c:pt>
                <c:pt idx="15">
                  <c:v>0.2</c:v>
                </c:pt>
                <c:pt idx="16">
                  <c:v>99.8</c:v>
                </c:pt>
                <c:pt idx="17">
                  <c:v>63.2</c:v>
                </c:pt>
                <c:pt idx="18">
                  <c:v>39.299999999999997</c:v>
                </c:pt>
                <c:pt idx="19">
                  <c:v>23.9</c:v>
                </c:pt>
                <c:pt idx="20">
                  <c:v>15.2</c:v>
                </c:pt>
                <c:pt idx="21">
                  <c:v>7.1</c:v>
                </c:pt>
                <c:pt idx="22">
                  <c:v>5.4</c:v>
                </c:pt>
                <c:pt idx="23">
                  <c:v>2.7</c:v>
                </c:pt>
                <c:pt idx="24">
                  <c:v>0.7</c:v>
                </c:pt>
                <c:pt idx="25">
                  <c:v>0.4</c:v>
                </c:pt>
                <c:pt idx="26">
                  <c:v>0.2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88.8</c:v>
                </c:pt>
                <c:pt idx="32">
                  <c:v>73.5</c:v>
                </c:pt>
                <c:pt idx="33">
                  <c:v>31.8</c:v>
                </c:pt>
                <c:pt idx="34">
                  <c:v>29.1</c:v>
                </c:pt>
                <c:pt idx="35">
                  <c:v>27.4</c:v>
                </c:pt>
                <c:pt idx="36">
                  <c:v>4.8</c:v>
                </c:pt>
                <c:pt idx="37">
                  <c:v>1.1000000000000001</c:v>
                </c:pt>
                <c:pt idx="38">
                  <c:v>1</c:v>
                </c:pt>
                <c:pt idx="39">
                  <c:v>0.6</c:v>
                </c:pt>
                <c:pt idx="40">
                  <c:v>0.5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0.2</c:v>
                </c:pt>
                <c:pt idx="45">
                  <c:v>98</c:v>
                </c:pt>
                <c:pt idx="46">
                  <c:v>49.5</c:v>
                </c:pt>
                <c:pt idx="47">
                  <c:v>48.7</c:v>
                </c:pt>
                <c:pt idx="48">
                  <c:v>38.9</c:v>
                </c:pt>
                <c:pt idx="49">
                  <c:v>9.6999999999999993</c:v>
                </c:pt>
                <c:pt idx="50">
                  <c:v>5.3</c:v>
                </c:pt>
                <c:pt idx="51">
                  <c:v>4.5</c:v>
                </c:pt>
                <c:pt idx="52">
                  <c:v>4</c:v>
                </c:pt>
                <c:pt idx="53">
                  <c:v>0.6</c:v>
                </c:pt>
                <c:pt idx="54">
                  <c:v>0.4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96.9</c:v>
                </c:pt>
                <c:pt idx="60">
                  <c:v>57.7</c:v>
                </c:pt>
                <c:pt idx="61">
                  <c:v>56.2</c:v>
                </c:pt>
                <c:pt idx="62">
                  <c:v>27.1</c:v>
                </c:pt>
                <c:pt idx="63">
                  <c:v>15.9</c:v>
                </c:pt>
                <c:pt idx="64">
                  <c:v>2.7</c:v>
                </c:pt>
                <c:pt idx="65">
                  <c:v>1.7</c:v>
                </c:pt>
                <c:pt idx="66">
                  <c:v>0.7</c:v>
                </c:pt>
                <c:pt idx="67">
                  <c:v>0.6</c:v>
                </c:pt>
                <c:pt idx="68">
                  <c:v>0.2</c:v>
                </c:pt>
                <c:pt idx="69">
                  <c:v>0.2</c:v>
                </c:pt>
                <c:pt idx="70">
                  <c:v>87.7</c:v>
                </c:pt>
                <c:pt idx="71">
                  <c:v>70.599999999999994</c:v>
                </c:pt>
                <c:pt idx="72">
                  <c:v>53.2</c:v>
                </c:pt>
                <c:pt idx="73">
                  <c:v>34.799999999999997</c:v>
                </c:pt>
                <c:pt idx="74">
                  <c:v>4.8</c:v>
                </c:pt>
                <c:pt idx="75">
                  <c:v>2.1</c:v>
                </c:pt>
                <c:pt idx="76">
                  <c:v>2</c:v>
                </c:pt>
                <c:pt idx="77">
                  <c:v>1.5</c:v>
                </c:pt>
                <c:pt idx="78">
                  <c:v>1.4</c:v>
                </c:pt>
                <c:pt idx="79">
                  <c:v>0.7</c:v>
                </c:pt>
                <c:pt idx="80">
                  <c:v>0.4</c:v>
                </c:pt>
                <c:pt idx="81">
                  <c:v>0.3</c:v>
                </c:pt>
                <c:pt idx="82">
                  <c:v>0.2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</c:numCache>
            </c:numRef>
          </c:yVal>
        </c:ser>
        <c:dLbls/>
        <c:axId val="141680640"/>
        <c:axId val="141682560"/>
      </c:scatterChart>
      <c:valAx>
        <c:axId val="141680640"/>
        <c:scaling>
          <c:orientation val="minMax"/>
          <c:max val="14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VORP</a:t>
                </a:r>
              </a:p>
            </c:rich>
          </c:tx>
        </c:title>
        <c:numFmt formatCode="General" sourceLinked="1"/>
        <c:tickLblPos val="nextTo"/>
        <c:crossAx val="141682560"/>
        <c:crosses val="autoZero"/>
        <c:crossBetween val="midCat"/>
      </c:valAx>
      <c:valAx>
        <c:axId val="141682560"/>
        <c:scaling>
          <c:orientation val="minMax"/>
          <c:max val="220"/>
          <c:min val="-9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MVP VOTES %</a:t>
                </a:r>
              </a:p>
            </c:rich>
          </c:tx>
        </c:title>
        <c:numFmt formatCode="General" sourceLinked="1"/>
        <c:tickLblPos val="nextTo"/>
        <c:crossAx val="141680640"/>
        <c:crosses val="autoZero"/>
        <c:crossBetween val="midCat"/>
      </c:valAx>
    </c:plotArea>
    <c:plotVisOnly val="1"/>
    <c:dispBlanksAs val="gap"/>
  </c:chart>
  <c:txPr>
    <a:bodyPr/>
    <a:lstStyle/>
    <a:p>
      <a:pPr>
        <a:defRPr sz="800"/>
      </a:pPr>
      <a:endParaRPr lang="en-US"/>
    </a:p>
  </c:txPr>
  <c:printSettings>
    <c:headerFooter/>
    <c:pageMargins b="1" l="0.75000000000000011" r="0.750000000000000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12</xdr:col>
      <xdr:colOff>660400</xdr:colOff>
      <xdr:row>12</xdr:row>
      <xdr:rowOff>12700</xdr:rowOff>
    </xdr:to>
    <xdr:pic>
      <xdr:nvPicPr>
        <xdr:cNvPr id="6145" name="Picture 1" descr="//espn.go.com/i/black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286000"/>
          <a:ext cx="130048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660400</xdr:colOff>
      <xdr:row>30</xdr:row>
      <xdr:rowOff>12700</xdr:rowOff>
    </xdr:to>
    <xdr:pic>
      <xdr:nvPicPr>
        <xdr:cNvPr id="6146" name="Picture 2" descr="//espn.go.com/i/black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130048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12</xdr:col>
      <xdr:colOff>660400</xdr:colOff>
      <xdr:row>12</xdr:row>
      <xdr:rowOff>12700</xdr:rowOff>
    </xdr:to>
    <xdr:pic>
      <xdr:nvPicPr>
        <xdr:cNvPr id="6152" name="Picture 8" descr="//espn.go.com/i/black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286000"/>
          <a:ext cx="130048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660400</xdr:colOff>
      <xdr:row>30</xdr:row>
      <xdr:rowOff>12700</xdr:rowOff>
    </xdr:to>
    <xdr:pic>
      <xdr:nvPicPr>
        <xdr:cNvPr id="6153" name="Picture 9" descr="//espn.go.com/i/black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130048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0</xdr:rowOff>
    </xdr:from>
    <xdr:to>
      <xdr:col>5</xdr:col>
      <xdr:colOff>0</xdr:colOff>
      <xdr:row>136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136</xdr:row>
      <xdr:rowOff>0</xdr:rowOff>
    </xdr:from>
    <xdr:to>
      <xdr:col>5</xdr:col>
      <xdr:colOff>0</xdr:colOff>
      <xdr:row>156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156</xdr:row>
      <xdr:rowOff>0</xdr:rowOff>
    </xdr:from>
    <xdr:to>
      <xdr:col>5</xdr:col>
      <xdr:colOff>0</xdr:colOff>
      <xdr:row>176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176</xdr:row>
      <xdr:rowOff>0</xdr:rowOff>
    </xdr:from>
    <xdr:to>
      <xdr:col>5</xdr:col>
      <xdr:colOff>0</xdr:colOff>
      <xdr:row>196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196</xdr:row>
      <xdr:rowOff>0</xdr:rowOff>
    </xdr:from>
    <xdr:to>
      <xdr:col>5</xdr:col>
      <xdr:colOff>0</xdr:colOff>
      <xdr:row>216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216</xdr:row>
      <xdr:rowOff>0</xdr:rowOff>
    </xdr:from>
    <xdr:to>
      <xdr:col>5</xdr:col>
      <xdr:colOff>0</xdr:colOff>
      <xdr:row>236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236</xdr:row>
      <xdr:rowOff>0</xdr:rowOff>
    </xdr:from>
    <xdr:to>
      <xdr:col>5</xdr:col>
      <xdr:colOff>0</xdr:colOff>
      <xdr:row>256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256</xdr:row>
      <xdr:rowOff>0</xdr:rowOff>
    </xdr:from>
    <xdr:to>
      <xdr:col>5</xdr:col>
      <xdr:colOff>0</xdr:colOff>
      <xdr:row>276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276</xdr:row>
      <xdr:rowOff>0</xdr:rowOff>
    </xdr:from>
    <xdr:to>
      <xdr:col>5</xdr:col>
      <xdr:colOff>0</xdr:colOff>
      <xdr:row>296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296</xdr:row>
      <xdr:rowOff>0</xdr:rowOff>
    </xdr:from>
    <xdr:to>
      <xdr:col>5</xdr:col>
      <xdr:colOff>0</xdr:colOff>
      <xdr:row>316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117</xdr:row>
      <xdr:rowOff>0</xdr:rowOff>
    </xdr:from>
    <xdr:to>
      <xdr:col>5</xdr:col>
      <xdr:colOff>0</xdr:colOff>
      <xdr:row>137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137</xdr:row>
      <xdr:rowOff>0</xdr:rowOff>
    </xdr:from>
    <xdr:to>
      <xdr:col>5</xdr:col>
      <xdr:colOff>0</xdr:colOff>
      <xdr:row>157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157</xdr:row>
      <xdr:rowOff>0</xdr:rowOff>
    </xdr:from>
    <xdr:to>
      <xdr:col>5</xdr:col>
      <xdr:colOff>0</xdr:colOff>
      <xdr:row>177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177</xdr:row>
      <xdr:rowOff>0</xdr:rowOff>
    </xdr:from>
    <xdr:to>
      <xdr:col>5</xdr:col>
      <xdr:colOff>0</xdr:colOff>
      <xdr:row>197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197</xdr:row>
      <xdr:rowOff>0</xdr:rowOff>
    </xdr:from>
    <xdr:to>
      <xdr:col>5</xdr:col>
      <xdr:colOff>0</xdr:colOff>
      <xdr:row>217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217</xdr:row>
      <xdr:rowOff>0</xdr:rowOff>
    </xdr:from>
    <xdr:to>
      <xdr:col>5</xdr:col>
      <xdr:colOff>0</xdr:colOff>
      <xdr:row>237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237</xdr:row>
      <xdr:rowOff>0</xdr:rowOff>
    </xdr:from>
    <xdr:to>
      <xdr:col>5</xdr:col>
      <xdr:colOff>0</xdr:colOff>
      <xdr:row>257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257</xdr:row>
      <xdr:rowOff>0</xdr:rowOff>
    </xdr:from>
    <xdr:to>
      <xdr:col>5</xdr:col>
      <xdr:colOff>0</xdr:colOff>
      <xdr:row>277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277</xdr:row>
      <xdr:rowOff>0</xdr:rowOff>
    </xdr:from>
    <xdr:to>
      <xdr:col>5</xdr:col>
      <xdr:colOff>0</xdr:colOff>
      <xdr:row>297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297</xdr:row>
      <xdr:rowOff>0</xdr:rowOff>
    </xdr:from>
    <xdr:to>
      <xdr:col>5</xdr:col>
      <xdr:colOff>0</xdr:colOff>
      <xdr:row>317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317</xdr:row>
      <xdr:rowOff>0</xdr:rowOff>
    </xdr:from>
    <xdr:to>
      <xdr:col>5</xdr:col>
      <xdr:colOff>0</xdr:colOff>
      <xdr:row>337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337</xdr:row>
      <xdr:rowOff>0</xdr:rowOff>
    </xdr:from>
    <xdr:to>
      <xdr:col>5</xdr:col>
      <xdr:colOff>0</xdr:colOff>
      <xdr:row>357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StatPlusMacResults_3.x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StatPlusMacResults_11.xl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near Regression"/>
      <sheetName val="HiddenChartData_1"/>
    </sheetNames>
    <sheetDataSet>
      <sheetData sheetId="0" refreshError="1"/>
      <sheetData sheetId="1">
        <row r="1">
          <cell r="A1">
            <v>26.37431599663033</v>
          </cell>
          <cell r="B1">
            <v>33</v>
          </cell>
          <cell r="C1">
            <v>26.37431599663033</v>
          </cell>
          <cell r="D1">
            <v>0.29499999999999998</v>
          </cell>
          <cell r="E1">
            <v>26.37431599663033</v>
          </cell>
          <cell r="F1">
            <v>8.1999999999999993</v>
          </cell>
          <cell r="G1">
            <v>26.37431599663033</v>
          </cell>
          <cell r="H1">
            <v>8</v>
          </cell>
          <cell r="I1">
            <v>26.37431599663033</v>
          </cell>
          <cell r="J1">
            <v>71.951219510000001</v>
          </cell>
          <cell r="K1">
            <v>72.225684003369665</v>
          </cell>
          <cell r="L1">
            <v>33</v>
          </cell>
          <cell r="M1">
            <v>98.6</v>
          </cell>
          <cell r="N1">
            <v>33</v>
          </cell>
          <cell r="O1">
            <v>72.225684003369665</v>
          </cell>
          <cell r="P1">
            <v>0.29499999999999998</v>
          </cell>
          <cell r="Q1">
            <v>98.6</v>
          </cell>
          <cell r="R1">
            <v>0.29499999999999998</v>
          </cell>
          <cell r="S1">
            <v>72.225684003369665</v>
          </cell>
          <cell r="T1">
            <v>8.1999999999999993</v>
          </cell>
          <cell r="U1">
            <v>98.6</v>
          </cell>
          <cell r="V1">
            <v>8.1999999999999993</v>
          </cell>
          <cell r="W1">
            <v>72.225684003369665</v>
          </cell>
          <cell r="X1">
            <v>8</v>
          </cell>
          <cell r="Y1">
            <v>98.6</v>
          </cell>
          <cell r="Z1">
            <v>8</v>
          </cell>
          <cell r="AA1">
            <v>72.225684003369665</v>
          </cell>
          <cell r="AB1">
            <v>71.951219510000001</v>
          </cell>
          <cell r="AC1">
            <v>98.6</v>
          </cell>
          <cell r="AD1">
            <v>71.951219510000001</v>
          </cell>
        </row>
        <row r="2">
          <cell r="A2">
            <v>23.329014773583459</v>
          </cell>
          <cell r="B2">
            <v>31</v>
          </cell>
          <cell r="C2">
            <v>23.329014773583459</v>
          </cell>
          <cell r="D2">
            <v>0.26400000000000001</v>
          </cell>
          <cell r="E2">
            <v>23.329014773583459</v>
          </cell>
          <cell r="F2">
            <v>8.4</v>
          </cell>
          <cell r="G2">
            <v>23.329014773583459</v>
          </cell>
          <cell r="H2">
            <v>7.6</v>
          </cell>
          <cell r="I2">
            <v>23.329014773583459</v>
          </cell>
          <cell r="J2">
            <v>65.853658539999998</v>
          </cell>
          <cell r="K2">
            <v>47.970985226416538</v>
          </cell>
          <cell r="L2">
            <v>31</v>
          </cell>
          <cell r="M2">
            <v>71.3</v>
          </cell>
          <cell r="N2">
            <v>31</v>
          </cell>
          <cell r="O2">
            <v>47.970985226416538</v>
          </cell>
          <cell r="P2">
            <v>0.26400000000000001</v>
          </cell>
          <cell r="Q2">
            <v>71.3</v>
          </cell>
          <cell r="R2">
            <v>0.26400000000000001</v>
          </cell>
          <cell r="S2">
            <v>47.970985226416538</v>
          </cell>
          <cell r="T2">
            <v>8.4</v>
          </cell>
          <cell r="U2">
            <v>71.3</v>
          </cell>
          <cell r="V2">
            <v>8.4</v>
          </cell>
          <cell r="W2">
            <v>47.970985226416538</v>
          </cell>
          <cell r="X2">
            <v>7.6</v>
          </cell>
          <cell r="Y2">
            <v>71.3</v>
          </cell>
          <cell r="Z2">
            <v>7.6</v>
          </cell>
          <cell r="AA2">
            <v>47.970985226416538</v>
          </cell>
          <cell r="AB2">
            <v>65.853658539999998</v>
          </cell>
          <cell r="AC2">
            <v>71.3</v>
          </cell>
          <cell r="AD2">
            <v>65.853658539999998</v>
          </cell>
        </row>
        <row r="3">
          <cell r="A3">
            <v>6.3428707897634311</v>
          </cell>
          <cell r="B3">
            <v>29</v>
          </cell>
          <cell r="C3">
            <v>6.3428707897634311</v>
          </cell>
          <cell r="D3">
            <v>0.20499999999999999</v>
          </cell>
          <cell r="E3">
            <v>6.3428707897634311</v>
          </cell>
          <cell r="F3">
            <v>4.3</v>
          </cell>
          <cell r="G3">
            <v>6.3428707897634311</v>
          </cell>
          <cell r="H3">
            <v>4.5999999999999996</v>
          </cell>
          <cell r="I3">
            <v>6.3428707897634311</v>
          </cell>
          <cell r="J3">
            <v>69.512195120000001</v>
          </cell>
          <cell r="K3">
            <v>28.357129210236572</v>
          </cell>
          <cell r="L3">
            <v>29</v>
          </cell>
          <cell r="M3">
            <v>34.700000000000003</v>
          </cell>
          <cell r="N3">
            <v>29</v>
          </cell>
          <cell r="O3">
            <v>28.357129210236572</v>
          </cell>
          <cell r="P3">
            <v>0.20499999999999999</v>
          </cell>
          <cell r="Q3">
            <v>34.700000000000003</v>
          </cell>
          <cell r="R3">
            <v>0.20499999999999999</v>
          </cell>
          <cell r="S3">
            <v>28.357129210236572</v>
          </cell>
          <cell r="T3">
            <v>4.3</v>
          </cell>
          <cell r="U3">
            <v>34.700000000000003</v>
          </cell>
          <cell r="V3">
            <v>4.3</v>
          </cell>
          <cell r="W3">
            <v>28.357129210236572</v>
          </cell>
          <cell r="X3">
            <v>4.5999999999999996</v>
          </cell>
          <cell r="Y3">
            <v>34.700000000000003</v>
          </cell>
          <cell r="Z3">
            <v>4.5999999999999996</v>
          </cell>
          <cell r="AA3">
            <v>28.357129210236572</v>
          </cell>
          <cell r="AB3">
            <v>69.512195120000001</v>
          </cell>
          <cell r="AC3">
            <v>34.700000000000003</v>
          </cell>
          <cell r="AD3">
            <v>69.512195120000001</v>
          </cell>
        </row>
        <row r="4">
          <cell r="A4">
            <v>24.666393207209598</v>
          </cell>
          <cell r="B4">
            <v>18.7</v>
          </cell>
          <cell r="C4">
            <v>24.666393207209598</v>
          </cell>
          <cell r="D4">
            <v>0.19</v>
          </cell>
          <cell r="E4">
            <v>24.666393207209598</v>
          </cell>
          <cell r="F4">
            <v>6.2</v>
          </cell>
          <cell r="G4">
            <v>24.666393207209598</v>
          </cell>
          <cell r="H4">
            <v>5.8</v>
          </cell>
          <cell r="I4">
            <v>24.666393207209598</v>
          </cell>
          <cell r="J4">
            <v>58.536585369999997</v>
          </cell>
          <cell r="K4">
            <v>1.1336067927904026</v>
          </cell>
          <cell r="L4">
            <v>18.7</v>
          </cell>
          <cell r="M4">
            <v>25.8</v>
          </cell>
          <cell r="N4">
            <v>18.7</v>
          </cell>
          <cell r="O4">
            <v>1.1336067927904026</v>
          </cell>
          <cell r="P4">
            <v>0.19</v>
          </cell>
          <cell r="Q4">
            <v>25.8</v>
          </cell>
          <cell r="R4">
            <v>0.19</v>
          </cell>
          <cell r="S4">
            <v>1.1336067927904026</v>
          </cell>
          <cell r="T4">
            <v>6.2</v>
          </cell>
          <cell r="U4">
            <v>25.8</v>
          </cell>
          <cell r="V4">
            <v>6.2</v>
          </cell>
          <cell r="W4">
            <v>1.1336067927904026</v>
          </cell>
          <cell r="X4">
            <v>5.8</v>
          </cell>
          <cell r="Y4">
            <v>25.8</v>
          </cell>
          <cell r="Z4">
            <v>5.8</v>
          </cell>
          <cell r="AA4">
            <v>1.1336067927904026</v>
          </cell>
          <cell r="AB4">
            <v>58.536585369999997</v>
          </cell>
          <cell r="AC4">
            <v>25.8</v>
          </cell>
          <cell r="AD4">
            <v>58.536585369999997</v>
          </cell>
        </row>
        <row r="5">
          <cell r="A5">
            <v>-18.91481054282238</v>
          </cell>
          <cell r="B5">
            <v>27.8</v>
          </cell>
          <cell r="C5">
            <v>-18.91481054282238</v>
          </cell>
          <cell r="D5">
            <v>0.221</v>
          </cell>
          <cell r="E5">
            <v>-18.91481054282238</v>
          </cell>
          <cell r="F5">
            <v>5.5</v>
          </cell>
          <cell r="G5">
            <v>-18.91481054282238</v>
          </cell>
          <cell r="H5">
            <v>5.3</v>
          </cell>
          <cell r="I5">
            <v>-18.91481054282238</v>
          </cell>
          <cell r="J5">
            <v>65.853658539999998</v>
          </cell>
          <cell r="K5">
            <v>25.714810542822381</v>
          </cell>
          <cell r="L5">
            <v>27.8</v>
          </cell>
          <cell r="M5">
            <v>6.8</v>
          </cell>
          <cell r="N5">
            <v>27.8</v>
          </cell>
          <cell r="O5">
            <v>25.714810542822381</v>
          </cell>
          <cell r="P5">
            <v>0.221</v>
          </cell>
          <cell r="Q5">
            <v>6.8</v>
          </cell>
          <cell r="R5">
            <v>0.221</v>
          </cell>
          <cell r="S5">
            <v>25.714810542822381</v>
          </cell>
          <cell r="T5">
            <v>5.5</v>
          </cell>
          <cell r="U5">
            <v>6.8</v>
          </cell>
          <cell r="V5">
            <v>5.5</v>
          </cell>
          <cell r="W5">
            <v>25.714810542822381</v>
          </cell>
          <cell r="X5">
            <v>5.3</v>
          </cell>
          <cell r="Y5">
            <v>6.8</v>
          </cell>
          <cell r="Z5">
            <v>5.3</v>
          </cell>
          <cell r="AA5">
            <v>25.714810542822381</v>
          </cell>
          <cell r="AB5">
            <v>65.853658539999998</v>
          </cell>
          <cell r="AC5">
            <v>6.8</v>
          </cell>
          <cell r="AD5">
            <v>65.853658539999998</v>
          </cell>
        </row>
        <row r="6">
          <cell r="A6">
            <v>-22.450579143349451</v>
          </cell>
          <cell r="B6">
            <v>28.3</v>
          </cell>
          <cell r="C6">
            <v>-22.450579143349451</v>
          </cell>
          <cell r="D6">
            <v>0.22500000000000001</v>
          </cell>
          <cell r="E6">
            <v>-22.450579143349451</v>
          </cell>
          <cell r="F6">
            <v>7.1</v>
          </cell>
          <cell r="G6">
            <v>-22.450579143349451</v>
          </cell>
          <cell r="H6">
            <v>6.5</v>
          </cell>
          <cell r="I6">
            <v>-22.450579143349451</v>
          </cell>
          <cell r="J6">
            <v>62.195121950000001</v>
          </cell>
          <cell r="K6">
            <v>27.750579143349452</v>
          </cell>
          <cell r="L6">
            <v>28.3</v>
          </cell>
          <cell r="M6">
            <v>5.3</v>
          </cell>
          <cell r="N6">
            <v>28.3</v>
          </cell>
          <cell r="O6">
            <v>27.750579143349452</v>
          </cell>
          <cell r="P6">
            <v>0.22500000000000001</v>
          </cell>
          <cell r="Q6">
            <v>5.3</v>
          </cell>
          <cell r="R6">
            <v>0.22500000000000001</v>
          </cell>
          <cell r="S6">
            <v>27.750579143349452</v>
          </cell>
          <cell r="T6">
            <v>7.1</v>
          </cell>
          <cell r="U6">
            <v>5.3</v>
          </cell>
          <cell r="V6">
            <v>7.1</v>
          </cell>
          <cell r="W6">
            <v>27.750579143349452</v>
          </cell>
          <cell r="X6">
            <v>6.5</v>
          </cell>
          <cell r="Y6">
            <v>5.3</v>
          </cell>
          <cell r="Z6">
            <v>6.5</v>
          </cell>
          <cell r="AA6">
            <v>27.750579143349452</v>
          </cell>
          <cell r="AB6">
            <v>62.195121950000001</v>
          </cell>
          <cell r="AC6">
            <v>5.3</v>
          </cell>
          <cell r="AD6">
            <v>62.195121950000001</v>
          </cell>
        </row>
        <row r="7">
          <cell r="A7">
            <v>-5.1664238492102399</v>
          </cell>
          <cell r="B7">
            <v>23.7</v>
          </cell>
          <cell r="C7">
            <v>-5.1664238492102399</v>
          </cell>
          <cell r="D7">
            <v>0.27</v>
          </cell>
          <cell r="E7">
            <v>-5.1664238492102399</v>
          </cell>
          <cell r="F7">
            <v>6.9</v>
          </cell>
          <cell r="G7">
            <v>-5.1664238492102399</v>
          </cell>
          <cell r="H7">
            <v>4.9000000000000004</v>
          </cell>
          <cell r="I7">
            <v>-5.1664238492102399</v>
          </cell>
          <cell r="J7">
            <v>69.512195120000001</v>
          </cell>
          <cell r="K7">
            <v>8.7664238492102395</v>
          </cell>
          <cell r="L7">
            <v>23.7</v>
          </cell>
          <cell r="M7">
            <v>3.6</v>
          </cell>
          <cell r="N7">
            <v>23.7</v>
          </cell>
          <cell r="O7">
            <v>8.7664238492102395</v>
          </cell>
          <cell r="P7">
            <v>0.27</v>
          </cell>
          <cell r="Q7">
            <v>3.6</v>
          </cell>
          <cell r="R7">
            <v>0.27</v>
          </cell>
          <cell r="S7">
            <v>8.7664238492102395</v>
          </cell>
          <cell r="T7">
            <v>6.9</v>
          </cell>
          <cell r="U7">
            <v>3.6</v>
          </cell>
          <cell r="V7">
            <v>6.9</v>
          </cell>
          <cell r="W7">
            <v>8.7664238492102395</v>
          </cell>
          <cell r="X7">
            <v>4.9000000000000004</v>
          </cell>
          <cell r="Y7">
            <v>3.6</v>
          </cell>
          <cell r="Z7">
            <v>4.9000000000000004</v>
          </cell>
          <cell r="AA7">
            <v>8.7664238492102395</v>
          </cell>
          <cell r="AB7">
            <v>69.512195120000001</v>
          </cell>
          <cell r="AC7">
            <v>3.6</v>
          </cell>
          <cell r="AD7">
            <v>69.512195120000001</v>
          </cell>
        </row>
        <row r="8">
          <cell r="A8">
            <v>11.847955806738874</v>
          </cell>
          <cell r="B8">
            <v>29.3</v>
          </cell>
          <cell r="C8">
            <v>11.847955806738874</v>
          </cell>
          <cell r="D8">
            <v>0.14599999999999999</v>
          </cell>
          <cell r="E8">
            <v>11.847955806738874</v>
          </cell>
          <cell r="F8">
            <v>1.3</v>
          </cell>
          <cell r="G8">
            <v>11.847955806738874</v>
          </cell>
          <cell r="H8">
            <v>2.1</v>
          </cell>
          <cell r="I8">
            <v>11.847955806738874</v>
          </cell>
          <cell r="J8">
            <v>52.43902439</v>
          </cell>
          <cell r="K8">
            <v>-9.1479558067388727</v>
          </cell>
          <cell r="L8">
            <v>29.3</v>
          </cell>
          <cell r="M8">
            <v>2.7</v>
          </cell>
          <cell r="N8">
            <v>29.3</v>
          </cell>
          <cell r="O8">
            <v>-9.1479558067388727</v>
          </cell>
          <cell r="P8">
            <v>0.14599999999999999</v>
          </cell>
          <cell r="Q8">
            <v>2.7</v>
          </cell>
          <cell r="R8">
            <v>0.14599999999999999</v>
          </cell>
          <cell r="S8">
            <v>-9.1479558067388727</v>
          </cell>
          <cell r="T8">
            <v>1.3</v>
          </cell>
          <cell r="U8">
            <v>2.7</v>
          </cell>
          <cell r="V8">
            <v>1.3</v>
          </cell>
          <cell r="W8">
            <v>-9.1479558067388727</v>
          </cell>
          <cell r="X8">
            <v>2.1</v>
          </cell>
          <cell r="Y8">
            <v>2.7</v>
          </cell>
          <cell r="Z8">
            <v>2.1</v>
          </cell>
          <cell r="AA8">
            <v>-9.1479558067388727</v>
          </cell>
          <cell r="AB8">
            <v>52.43902439</v>
          </cell>
          <cell r="AC8">
            <v>2.7</v>
          </cell>
          <cell r="AD8">
            <v>52.43902439</v>
          </cell>
        </row>
        <row r="9">
          <cell r="A9">
            <v>-19.607429088687592</v>
          </cell>
          <cell r="B9">
            <v>28.3</v>
          </cell>
          <cell r="C9">
            <v>-19.607429088687592</v>
          </cell>
          <cell r="D9">
            <v>0.17799999999999999</v>
          </cell>
          <cell r="E9">
            <v>-19.607429088687592</v>
          </cell>
          <cell r="F9">
            <v>4.5</v>
          </cell>
          <cell r="G9">
            <v>-19.607429088687592</v>
          </cell>
          <cell r="H9">
            <v>4.8</v>
          </cell>
          <cell r="I9">
            <v>-19.607429088687592</v>
          </cell>
          <cell r="J9">
            <v>68.292682929999998</v>
          </cell>
          <cell r="K9">
            <v>22.207429088687594</v>
          </cell>
          <cell r="L9">
            <v>28.3</v>
          </cell>
          <cell r="M9">
            <v>2.6</v>
          </cell>
          <cell r="N9">
            <v>28.3</v>
          </cell>
          <cell r="O9">
            <v>22.207429088687594</v>
          </cell>
          <cell r="P9">
            <v>0.17799999999999999</v>
          </cell>
          <cell r="Q9">
            <v>2.6</v>
          </cell>
          <cell r="R9">
            <v>0.17799999999999999</v>
          </cell>
          <cell r="S9">
            <v>22.207429088687594</v>
          </cell>
          <cell r="T9">
            <v>4.5</v>
          </cell>
          <cell r="U9">
            <v>2.6</v>
          </cell>
          <cell r="V9">
            <v>4.5</v>
          </cell>
          <cell r="W9">
            <v>22.207429088687594</v>
          </cell>
          <cell r="X9">
            <v>4.8</v>
          </cell>
          <cell r="Y9">
            <v>2.6</v>
          </cell>
          <cell r="Z9">
            <v>4.8</v>
          </cell>
          <cell r="AA9">
            <v>22.207429088687594</v>
          </cell>
          <cell r="AB9">
            <v>68.292682929999998</v>
          </cell>
          <cell r="AC9">
            <v>2.6</v>
          </cell>
          <cell r="AD9">
            <v>68.292682929999998</v>
          </cell>
        </row>
        <row r="10">
          <cell r="A10">
            <v>0.37080980123014662</v>
          </cell>
          <cell r="B10">
            <v>29.8</v>
          </cell>
          <cell r="C10">
            <v>0.37080980123014662</v>
          </cell>
          <cell r="D10">
            <v>0.14399999999999999</v>
          </cell>
          <cell r="E10">
            <v>0.37080980123014662</v>
          </cell>
          <cell r="F10">
            <v>0.1</v>
          </cell>
          <cell r="G10">
            <v>0.37080980123014662</v>
          </cell>
          <cell r="H10">
            <v>1.3</v>
          </cell>
          <cell r="I10">
            <v>0.37080980123014662</v>
          </cell>
          <cell r="J10">
            <v>65.853658539999998</v>
          </cell>
          <cell r="K10">
            <v>1.7291901987698535</v>
          </cell>
          <cell r="L10">
            <v>29.8</v>
          </cell>
          <cell r="M10">
            <v>2.1</v>
          </cell>
          <cell r="N10">
            <v>29.8</v>
          </cell>
          <cell r="O10">
            <v>1.7291901987698535</v>
          </cell>
          <cell r="P10">
            <v>0.14399999999999999</v>
          </cell>
          <cell r="Q10">
            <v>2.1</v>
          </cell>
          <cell r="R10">
            <v>0.14399999999999999</v>
          </cell>
          <cell r="S10">
            <v>1.7291901987698535</v>
          </cell>
          <cell r="T10">
            <v>0.1</v>
          </cell>
          <cell r="U10">
            <v>2.1</v>
          </cell>
          <cell r="V10">
            <v>0.1</v>
          </cell>
          <cell r="W10">
            <v>1.7291901987698535</v>
          </cell>
          <cell r="X10">
            <v>1.3</v>
          </cell>
          <cell r="Y10">
            <v>2.1</v>
          </cell>
          <cell r="Z10">
            <v>1.3</v>
          </cell>
          <cell r="AA10">
            <v>1.7291901987698535</v>
          </cell>
          <cell r="AB10">
            <v>65.853658539999998</v>
          </cell>
          <cell r="AC10">
            <v>2.1</v>
          </cell>
          <cell r="AD10">
            <v>65.853658539999998</v>
          </cell>
        </row>
        <row r="11">
          <cell r="A11">
            <v>-19.080960551346635</v>
          </cell>
          <cell r="B11">
            <v>28.8</v>
          </cell>
          <cell r="C11">
            <v>-19.080960551346635</v>
          </cell>
          <cell r="D11">
            <v>0.245</v>
          </cell>
          <cell r="E11">
            <v>-19.080960551346635</v>
          </cell>
          <cell r="F11">
            <v>7.9</v>
          </cell>
          <cell r="G11">
            <v>-19.080960551346635</v>
          </cell>
          <cell r="H11">
            <v>7</v>
          </cell>
          <cell r="I11">
            <v>-19.080960551346635</v>
          </cell>
          <cell r="J11">
            <v>48.780487800000003</v>
          </cell>
          <cell r="K11">
            <v>21.080960551346635</v>
          </cell>
          <cell r="L11">
            <v>28.8</v>
          </cell>
          <cell r="M11">
            <v>2</v>
          </cell>
          <cell r="N11">
            <v>28.8</v>
          </cell>
          <cell r="O11">
            <v>21.080960551346635</v>
          </cell>
          <cell r="P11">
            <v>0.245</v>
          </cell>
          <cell r="Q11">
            <v>2</v>
          </cell>
          <cell r="R11">
            <v>0.245</v>
          </cell>
          <cell r="S11">
            <v>21.080960551346635</v>
          </cell>
          <cell r="T11">
            <v>7.9</v>
          </cell>
          <cell r="U11">
            <v>2</v>
          </cell>
          <cell r="V11">
            <v>7.9</v>
          </cell>
          <cell r="W11">
            <v>21.080960551346635</v>
          </cell>
          <cell r="X11">
            <v>7</v>
          </cell>
          <cell r="Y11">
            <v>2</v>
          </cell>
          <cell r="Z11">
            <v>7</v>
          </cell>
          <cell r="AA11">
            <v>21.080960551346635</v>
          </cell>
          <cell r="AB11">
            <v>48.780487800000003</v>
          </cell>
          <cell r="AC11">
            <v>2</v>
          </cell>
          <cell r="AD11">
            <v>48.780487800000003</v>
          </cell>
        </row>
        <row r="12">
          <cell r="A12">
            <v>2.3095543908756508</v>
          </cell>
          <cell r="B12">
            <v>25.2</v>
          </cell>
          <cell r="C12">
            <v>2.3095543908756508</v>
          </cell>
          <cell r="D12">
            <v>0.16400000000000001</v>
          </cell>
          <cell r="E12">
            <v>2.3095543908756508</v>
          </cell>
          <cell r="F12">
            <v>3</v>
          </cell>
          <cell r="G12">
            <v>2.3095543908756508</v>
          </cell>
          <cell r="H12">
            <v>2.7</v>
          </cell>
          <cell r="I12">
            <v>2.3095543908756508</v>
          </cell>
          <cell r="J12">
            <v>75.609756099999998</v>
          </cell>
          <cell r="K12">
            <v>-0.609554390875651</v>
          </cell>
          <cell r="L12">
            <v>25.2</v>
          </cell>
          <cell r="M12">
            <v>1.7</v>
          </cell>
          <cell r="N12">
            <v>25.2</v>
          </cell>
          <cell r="O12">
            <v>-0.609554390875651</v>
          </cell>
          <cell r="P12">
            <v>0.16400000000000001</v>
          </cell>
          <cell r="Q12">
            <v>1.7</v>
          </cell>
          <cell r="R12">
            <v>0.16400000000000001</v>
          </cell>
          <cell r="S12">
            <v>-0.609554390875651</v>
          </cell>
          <cell r="T12">
            <v>3</v>
          </cell>
          <cell r="U12">
            <v>1.7</v>
          </cell>
          <cell r="V12">
            <v>3</v>
          </cell>
          <cell r="W12">
            <v>-0.609554390875651</v>
          </cell>
          <cell r="X12">
            <v>2.7</v>
          </cell>
          <cell r="Y12">
            <v>1.7</v>
          </cell>
          <cell r="Z12">
            <v>2.7</v>
          </cell>
          <cell r="AA12">
            <v>-0.609554390875651</v>
          </cell>
          <cell r="AB12">
            <v>75.609756099999998</v>
          </cell>
          <cell r="AC12">
            <v>1.7</v>
          </cell>
          <cell r="AD12">
            <v>75.609756099999998</v>
          </cell>
        </row>
        <row r="13">
          <cell r="A13">
            <v>0.55284615970223849</v>
          </cell>
          <cell r="B13">
            <v>26.5</v>
          </cell>
          <cell r="C13">
            <v>0.55284615970223849</v>
          </cell>
          <cell r="D13">
            <v>0.14099999999999999</v>
          </cell>
          <cell r="E13">
            <v>0.55284615970223849</v>
          </cell>
          <cell r="F13">
            <v>-0.4</v>
          </cell>
          <cell r="G13">
            <v>0.55284615970223849</v>
          </cell>
          <cell r="H13">
            <v>0.8</v>
          </cell>
          <cell r="I13">
            <v>0.55284615970223849</v>
          </cell>
          <cell r="J13">
            <v>75.609756099999998</v>
          </cell>
          <cell r="K13">
            <v>1.1471538402977615</v>
          </cell>
          <cell r="L13">
            <v>26.5</v>
          </cell>
          <cell r="M13">
            <v>1.7</v>
          </cell>
          <cell r="N13">
            <v>26.5</v>
          </cell>
          <cell r="O13">
            <v>1.1471538402977615</v>
          </cell>
          <cell r="P13">
            <v>0.14099999999999999</v>
          </cell>
          <cell r="Q13">
            <v>1.7</v>
          </cell>
          <cell r="R13">
            <v>0.14099999999999999</v>
          </cell>
          <cell r="S13">
            <v>1.1471538402977615</v>
          </cell>
          <cell r="T13">
            <v>-0.4</v>
          </cell>
          <cell r="U13">
            <v>1.7</v>
          </cell>
          <cell r="V13">
            <v>-0.4</v>
          </cell>
          <cell r="W13">
            <v>1.1471538402977615</v>
          </cell>
          <cell r="X13">
            <v>0.8</v>
          </cell>
          <cell r="Y13">
            <v>1.7</v>
          </cell>
          <cell r="Z13">
            <v>0.8</v>
          </cell>
          <cell r="AA13">
            <v>1.1471538402977615</v>
          </cell>
          <cell r="AB13">
            <v>75.609756099999998</v>
          </cell>
          <cell r="AC13">
            <v>1.7</v>
          </cell>
          <cell r="AD13">
            <v>75.609756099999998</v>
          </cell>
        </row>
        <row r="14">
          <cell r="A14">
            <v>-6.6740304673088922</v>
          </cell>
          <cell r="B14">
            <v>26.9</v>
          </cell>
          <cell r="C14">
            <v>-6.6740304673088922</v>
          </cell>
          <cell r="D14">
            <v>0.19900000000000001</v>
          </cell>
          <cell r="E14">
            <v>-6.6740304673088922</v>
          </cell>
          <cell r="F14">
            <v>2.8</v>
          </cell>
          <cell r="G14">
            <v>-6.6740304673088922</v>
          </cell>
          <cell r="H14">
            <v>3.2</v>
          </cell>
          <cell r="I14">
            <v>-6.6740304673088922</v>
          </cell>
          <cell r="J14">
            <v>59.756097560000001</v>
          </cell>
          <cell r="K14">
            <v>7.2740304673088918</v>
          </cell>
          <cell r="L14">
            <v>26.9</v>
          </cell>
          <cell r="M14">
            <v>0.6</v>
          </cell>
          <cell r="N14">
            <v>26.9</v>
          </cell>
          <cell r="O14">
            <v>7.2740304673088918</v>
          </cell>
          <cell r="P14">
            <v>0.19900000000000001</v>
          </cell>
          <cell r="Q14">
            <v>0.6</v>
          </cell>
          <cell r="R14">
            <v>0.19900000000000001</v>
          </cell>
          <cell r="S14">
            <v>7.2740304673088918</v>
          </cell>
          <cell r="T14">
            <v>2.8</v>
          </cell>
          <cell r="U14">
            <v>0.6</v>
          </cell>
          <cell r="V14">
            <v>2.8</v>
          </cell>
          <cell r="W14">
            <v>7.2740304673088918</v>
          </cell>
          <cell r="X14">
            <v>3.2</v>
          </cell>
          <cell r="Y14">
            <v>0.6</v>
          </cell>
          <cell r="Z14">
            <v>3.2</v>
          </cell>
          <cell r="AA14">
            <v>7.2740304673088918</v>
          </cell>
          <cell r="AB14">
            <v>59.756097560000001</v>
          </cell>
          <cell r="AC14">
            <v>0.6</v>
          </cell>
          <cell r="AD14">
            <v>59.756097560000001</v>
          </cell>
        </row>
        <row r="15">
          <cell r="A15">
            <v>-6.1351961524230472</v>
          </cell>
          <cell r="B15">
            <v>32.4</v>
          </cell>
          <cell r="C15">
            <v>-6.1351961524230472</v>
          </cell>
          <cell r="D15">
            <v>0.17199999999999999</v>
          </cell>
          <cell r="E15">
            <v>-6.1351961524230472</v>
          </cell>
          <cell r="F15">
            <v>3.3</v>
          </cell>
          <cell r="G15">
            <v>-6.1351961524230472</v>
          </cell>
          <cell r="H15">
            <v>4</v>
          </cell>
          <cell r="I15">
            <v>-6.1351961524230472</v>
          </cell>
          <cell r="J15">
            <v>45.12195122</v>
          </cell>
          <cell r="K15">
            <v>6.435196152423047</v>
          </cell>
          <cell r="L15">
            <v>32.4</v>
          </cell>
          <cell r="M15">
            <v>0.3</v>
          </cell>
          <cell r="N15">
            <v>32.4</v>
          </cell>
          <cell r="O15">
            <v>6.435196152423047</v>
          </cell>
          <cell r="P15">
            <v>0.17199999999999999</v>
          </cell>
          <cell r="Q15">
            <v>0.3</v>
          </cell>
          <cell r="R15">
            <v>0.17199999999999999</v>
          </cell>
          <cell r="S15">
            <v>6.435196152423047</v>
          </cell>
          <cell r="T15">
            <v>3.3</v>
          </cell>
          <cell r="U15">
            <v>0.3</v>
          </cell>
          <cell r="V15">
            <v>3.3</v>
          </cell>
          <cell r="W15">
            <v>6.435196152423047</v>
          </cell>
          <cell r="X15">
            <v>4</v>
          </cell>
          <cell r="Y15">
            <v>0.3</v>
          </cell>
          <cell r="Z15">
            <v>4</v>
          </cell>
          <cell r="AA15">
            <v>6.435196152423047</v>
          </cell>
          <cell r="AB15">
            <v>45.12195122</v>
          </cell>
          <cell r="AC15">
            <v>0.3</v>
          </cell>
          <cell r="AD15">
            <v>45.12195122</v>
          </cell>
        </row>
        <row r="16">
          <cell r="A16">
            <v>-1.7224416446369617</v>
          </cell>
          <cell r="B16">
            <v>24.5</v>
          </cell>
          <cell r="C16">
            <v>-1.7224416446369617</v>
          </cell>
          <cell r="D16">
            <v>0.186</v>
          </cell>
          <cell r="E16">
            <v>-1.7224416446369617</v>
          </cell>
          <cell r="F16">
            <v>3.6</v>
          </cell>
          <cell r="G16">
            <v>-1.7224416446369617</v>
          </cell>
          <cell r="H16">
            <v>3.8</v>
          </cell>
          <cell r="I16">
            <v>-1.7224416446369617</v>
          </cell>
          <cell r="J16">
            <v>58.536585369999997</v>
          </cell>
          <cell r="K16">
            <v>1.9224416446369617</v>
          </cell>
          <cell r="L16">
            <v>24.5</v>
          </cell>
          <cell r="M16">
            <v>0.2</v>
          </cell>
          <cell r="N16">
            <v>24.5</v>
          </cell>
          <cell r="O16">
            <v>1.9224416446369617</v>
          </cell>
          <cell r="P16">
            <v>0.186</v>
          </cell>
          <cell r="Q16">
            <v>0.2</v>
          </cell>
          <cell r="R16">
            <v>0.186</v>
          </cell>
          <cell r="S16">
            <v>1.9224416446369617</v>
          </cell>
          <cell r="T16">
            <v>3.6</v>
          </cell>
          <cell r="U16">
            <v>0.2</v>
          </cell>
          <cell r="V16">
            <v>3.6</v>
          </cell>
          <cell r="W16">
            <v>1.9224416446369617</v>
          </cell>
          <cell r="X16">
            <v>3.8</v>
          </cell>
          <cell r="Y16">
            <v>0.2</v>
          </cell>
          <cell r="Z16">
            <v>3.8</v>
          </cell>
          <cell r="AA16">
            <v>1.9224416446369617</v>
          </cell>
          <cell r="AB16">
            <v>58.536585369999997</v>
          </cell>
          <cell r="AC16">
            <v>0.2</v>
          </cell>
          <cell r="AD16">
            <v>58.536585369999997</v>
          </cell>
        </row>
        <row r="17">
          <cell r="A17">
            <v>27.124565736780454</v>
          </cell>
          <cell r="B17">
            <v>30.2</v>
          </cell>
          <cell r="C17">
            <v>27.124565736780454</v>
          </cell>
          <cell r="D17">
            <v>0.32200000000000001</v>
          </cell>
          <cell r="E17">
            <v>27.124565736780454</v>
          </cell>
          <cell r="F17">
            <v>10.8</v>
          </cell>
          <cell r="G17">
            <v>27.124565736780454</v>
          </cell>
          <cell r="H17">
            <v>9.1999999999999993</v>
          </cell>
          <cell r="I17">
            <v>27.124565736780454</v>
          </cell>
          <cell r="J17">
            <v>80.487804879999999</v>
          </cell>
          <cell r="K17">
            <v>72.675434263219543</v>
          </cell>
          <cell r="L17">
            <v>30.2</v>
          </cell>
          <cell r="M17">
            <v>99.8</v>
          </cell>
          <cell r="N17">
            <v>30.2</v>
          </cell>
          <cell r="O17">
            <v>72.675434263219543</v>
          </cell>
          <cell r="P17">
            <v>0.32200000000000001</v>
          </cell>
          <cell r="Q17">
            <v>99.8</v>
          </cell>
          <cell r="R17">
            <v>0.32200000000000001</v>
          </cell>
          <cell r="S17">
            <v>72.675434263219543</v>
          </cell>
          <cell r="T17">
            <v>10.8</v>
          </cell>
          <cell r="U17">
            <v>99.8</v>
          </cell>
          <cell r="V17">
            <v>10.8</v>
          </cell>
          <cell r="W17">
            <v>72.675434263219543</v>
          </cell>
          <cell r="X17">
            <v>9.1999999999999993</v>
          </cell>
          <cell r="Y17">
            <v>99.8</v>
          </cell>
          <cell r="Z17">
            <v>9.1999999999999993</v>
          </cell>
          <cell r="AA17">
            <v>72.675434263219543</v>
          </cell>
          <cell r="AB17">
            <v>80.487804879999999</v>
          </cell>
          <cell r="AC17">
            <v>99.8</v>
          </cell>
          <cell r="AD17">
            <v>80.487804879999999</v>
          </cell>
        </row>
        <row r="18">
          <cell r="A18">
            <v>-1.9120789879819284</v>
          </cell>
          <cell r="B18">
            <v>29.8</v>
          </cell>
          <cell r="C18">
            <v>-1.9120789879819284</v>
          </cell>
          <cell r="D18">
            <v>0.29099999999999998</v>
          </cell>
          <cell r="E18">
            <v>-1.9120789879819284</v>
          </cell>
          <cell r="F18">
            <v>7</v>
          </cell>
          <cell r="G18">
            <v>-1.9120789879819284</v>
          </cell>
          <cell r="H18">
            <v>7.1</v>
          </cell>
          <cell r="I18">
            <v>-1.9120789879819284</v>
          </cell>
          <cell r="J18">
            <v>73.170731709999998</v>
          </cell>
          <cell r="K18">
            <v>65.112078987981931</v>
          </cell>
          <cell r="L18">
            <v>29.8</v>
          </cell>
          <cell r="M18">
            <v>63.2</v>
          </cell>
          <cell r="N18">
            <v>29.8</v>
          </cell>
          <cell r="O18">
            <v>65.112078987981931</v>
          </cell>
          <cell r="P18">
            <v>0.29099999999999998</v>
          </cell>
          <cell r="Q18">
            <v>63.2</v>
          </cell>
          <cell r="R18">
            <v>0.29099999999999998</v>
          </cell>
          <cell r="S18">
            <v>65.112078987981931</v>
          </cell>
          <cell r="T18">
            <v>7</v>
          </cell>
          <cell r="U18">
            <v>63.2</v>
          </cell>
          <cell r="V18">
            <v>7</v>
          </cell>
          <cell r="W18">
            <v>65.112078987981931</v>
          </cell>
          <cell r="X18">
            <v>7.1</v>
          </cell>
          <cell r="Y18">
            <v>63.2</v>
          </cell>
          <cell r="Z18">
            <v>7.1</v>
          </cell>
          <cell r="AA18">
            <v>65.112078987981931</v>
          </cell>
          <cell r="AB18">
            <v>73.170731709999998</v>
          </cell>
          <cell r="AC18">
            <v>63.2</v>
          </cell>
          <cell r="AD18">
            <v>73.170731709999998</v>
          </cell>
        </row>
        <row r="19">
          <cell r="A19">
            <v>21.964288072077149</v>
          </cell>
          <cell r="B19">
            <v>35.6</v>
          </cell>
          <cell r="C19">
            <v>21.964288072077149</v>
          </cell>
          <cell r="D19">
            <v>0.184</v>
          </cell>
          <cell r="E19">
            <v>21.964288072077149</v>
          </cell>
          <cell r="F19">
            <v>2.4</v>
          </cell>
          <cell r="G19">
            <v>21.964288072077149</v>
          </cell>
          <cell r="H19">
            <v>2.7</v>
          </cell>
          <cell r="I19">
            <v>21.964288072077149</v>
          </cell>
          <cell r="J19">
            <v>65.853658539999998</v>
          </cell>
          <cell r="K19">
            <v>17.335711927922848</v>
          </cell>
          <cell r="L19">
            <v>35.6</v>
          </cell>
          <cell r="M19">
            <v>39.299999999999997</v>
          </cell>
          <cell r="N19">
            <v>35.6</v>
          </cell>
          <cell r="O19">
            <v>17.335711927922848</v>
          </cell>
          <cell r="P19">
            <v>0.184</v>
          </cell>
          <cell r="Q19">
            <v>39.299999999999997</v>
          </cell>
          <cell r="R19">
            <v>0.184</v>
          </cell>
          <cell r="S19">
            <v>17.335711927922848</v>
          </cell>
          <cell r="T19">
            <v>2.4</v>
          </cell>
          <cell r="U19">
            <v>39.299999999999997</v>
          </cell>
          <cell r="V19">
            <v>2.4</v>
          </cell>
          <cell r="W19">
            <v>17.335711927922848</v>
          </cell>
          <cell r="X19">
            <v>2.7</v>
          </cell>
          <cell r="Y19">
            <v>39.299999999999997</v>
          </cell>
          <cell r="Z19">
            <v>2.7</v>
          </cell>
          <cell r="AA19">
            <v>17.335711927922848</v>
          </cell>
          <cell r="AB19">
            <v>65.853658539999998</v>
          </cell>
          <cell r="AC19">
            <v>39.299999999999997</v>
          </cell>
          <cell r="AD19">
            <v>65.853658539999998</v>
          </cell>
        </row>
        <row r="20">
          <cell r="A20">
            <v>6.7904918817649111</v>
          </cell>
          <cell r="B20">
            <v>22.6</v>
          </cell>
          <cell r="C20">
            <v>6.7904918817649111</v>
          </cell>
          <cell r="D20">
            <v>0.28699999999999998</v>
          </cell>
          <cell r="E20">
            <v>6.7904918817649111</v>
          </cell>
          <cell r="F20">
            <v>6.9</v>
          </cell>
          <cell r="G20">
            <v>6.7904918817649111</v>
          </cell>
          <cell r="H20">
            <v>5.3</v>
          </cell>
          <cell r="I20">
            <v>6.7904918817649111</v>
          </cell>
          <cell r="J20">
            <v>68.292682929999998</v>
          </cell>
          <cell r="K20">
            <v>17.109508118235087</v>
          </cell>
          <cell r="L20">
            <v>22.6</v>
          </cell>
          <cell r="M20">
            <v>23.9</v>
          </cell>
          <cell r="N20">
            <v>22.6</v>
          </cell>
          <cell r="O20">
            <v>17.109508118235087</v>
          </cell>
          <cell r="P20">
            <v>0.28699999999999998</v>
          </cell>
          <cell r="Q20">
            <v>23.9</v>
          </cell>
          <cell r="R20">
            <v>0.28699999999999998</v>
          </cell>
          <cell r="S20">
            <v>17.109508118235087</v>
          </cell>
          <cell r="T20">
            <v>6.9</v>
          </cell>
          <cell r="U20">
            <v>23.9</v>
          </cell>
          <cell r="V20">
            <v>6.9</v>
          </cell>
          <cell r="W20">
            <v>17.109508118235087</v>
          </cell>
          <cell r="X20">
            <v>5.3</v>
          </cell>
          <cell r="Y20">
            <v>23.9</v>
          </cell>
          <cell r="Z20">
            <v>5.3</v>
          </cell>
          <cell r="AA20">
            <v>17.109508118235087</v>
          </cell>
          <cell r="AB20">
            <v>68.292682929999998</v>
          </cell>
          <cell r="AC20">
            <v>23.9</v>
          </cell>
          <cell r="AD20">
            <v>68.292682929999998</v>
          </cell>
        </row>
        <row r="21">
          <cell r="A21">
            <v>-1.8998567012299432</v>
          </cell>
          <cell r="B21">
            <v>31.9</v>
          </cell>
          <cell r="C21">
            <v>-1.8998567012299432</v>
          </cell>
          <cell r="D21">
            <v>0.17399999999999999</v>
          </cell>
          <cell r="E21">
            <v>-1.8998567012299432</v>
          </cell>
          <cell r="F21">
            <v>4.5</v>
          </cell>
          <cell r="G21">
            <v>-1.8998567012299432</v>
          </cell>
          <cell r="H21">
            <v>4.9000000000000004</v>
          </cell>
          <cell r="I21">
            <v>-1.8998567012299432</v>
          </cell>
          <cell r="J21">
            <v>54.87804878</v>
          </cell>
          <cell r="K21">
            <v>17.099856701229943</v>
          </cell>
          <cell r="L21">
            <v>31.9</v>
          </cell>
          <cell r="M21">
            <v>15.2</v>
          </cell>
          <cell r="N21">
            <v>31.9</v>
          </cell>
          <cell r="O21">
            <v>17.099856701229943</v>
          </cell>
          <cell r="P21">
            <v>0.17399999999999999</v>
          </cell>
          <cell r="Q21">
            <v>15.2</v>
          </cell>
          <cell r="R21">
            <v>0.17399999999999999</v>
          </cell>
          <cell r="S21">
            <v>17.099856701229943</v>
          </cell>
          <cell r="T21">
            <v>4.5</v>
          </cell>
          <cell r="U21">
            <v>15.2</v>
          </cell>
          <cell r="V21">
            <v>4.5</v>
          </cell>
          <cell r="W21">
            <v>17.099856701229943</v>
          </cell>
          <cell r="X21">
            <v>4.9000000000000004</v>
          </cell>
          <cell r="Y21">
            <v>15.2</v>
          </cell>
          <cell r="Z21">
            <v>4.9000000000000004</v>
          </cell>
          <cell r="AA21">
            <v>17.099856701229943</v>
          </cell>
          <cell r="AB21">
            <v>54.87804878</v>
          </cell>
          <cell r="AC21">
            <v>15.2</v>
          </cell>
          <cell r="AD21">
            <v>54.87804878</v>
          </cell>
        </row>
        <row r="22">
          <cell r="A22">
            <v>-2.4725108614517133</v>
          </cell>
          <cell r="B22">
            <v>27.7</v>
          </cell>
          <cell r="C22">
            <v>-2.4725108614517133</v>
          </cell>
          <cell r="D22">
            <v>0.20599999999999999</v>
          </cell>
          <cell r="E22">
            <v>-2.4725108614517133</v>
          </cell>
          <cell r="F22">
            <v>2.5</v>
          </cell>
          <cell r="G22">
            <v>-2.4725108614517133</v>
          </cell>
          <cell r="H22">
            <v>2.5</v>
          </cell>
          <cell r="I22">
            <v>-2.4725108614517133</v>
          </cell>
          <cell r="J22">
            <v>70.731707319999998</v>
          </cell>
          <cell r="K22">
            <v>9.5725108614517129</v>
          </cell>
          <cell r="L22">
            <v>27.7</v>
          </cell>
          <cell r="M22">
            <v>7.1</v>
          </cell>
          <cell r="N22">
            <v>27.7</v>
          </cell>
          <cell r="O22">
            <v>9.5725108614517129</v>
          </cell>
          <cell r="P22">
            <v>0.20599999999999999</v>
          </cell>
          <cell r="Q22">
            <v>7.1</v>
          </cell>
          <cell r="R22">
            <v>0.20599999999999999</v>
          </cell>
          <cell r="S22">
            <v>9.5725108614517129</v>
          </cell>
          <cell r="T22">
            <v>2.5</v>
          </cell>
          <cell r="U22">
            <v>7.1</v>
          </cell>
          <cell r="V22">
            <v>2.5</v>
          </cell>
          <cell r="W22">
            <v>9.5725108614517129</v>
          </cell>
          <cell r="X22">
            <v>2.5</v>
          </cell>
          <cell r="Y22">
            <v>7.1</v>
          </cell>
          <cell r="Z22">
            <v>2.5</v>
          </cell>
          <cell r="AA22">
            <v>9.5725108614517129</v>
          </cell>
          <cell r="AB22">
            <v>70.731707319999998</v>
          </cell>
          <cell r="AC22">
            <v>7.1</v>
          </cell>
          <cell r="AD22">
            <v>70.731707319999998</v>
          </cell>
        </row>
        <row r="23">
          <cell r="A23">
            <v>4.2388310275076151</v>
          </cell>
          <cell r="B23">
            <v>27.8</v>
          </cell>
          <cell r="C23">
            <v>4.2388310275076151</v>
          </cell>
          <cell r="D23">
            <v>0.191</v>
          </cell>
          <cell r="E23">
            <v>4.2388310275076151</v>
          </cell>
          <cell r="F23">
            <v>3.6</v>
          </cell>
          <cell r="G23">
            <v>4.2388310275076151</v>
          </cell>
          <cell r="H23">
            <v>2.9</v>
          </cell>
          <cell r="I23">
            <v>4.2388310275076151</v>
          </cell>
          <cell r="J23">
            <v>70.731707319999998</v>
          </cell>
          <cell r="K23">
            <v>1.1611689724923855</v>
          </cell>
          <cell r="L23">
            <v>27.8</v>
          </cell>
          <cell r="M23">
            <v>5.4</v>
          </cell>
          <cell r="N23">
            <v>27.8</v>
          </cell>
          <cell r="O23">
            <v>1.1611689724923855</v>
          </cell>
          <cell r="P23">
            <v>0.191</v>
          </cell>
          <cell r="Q23">
            <v>5.4</v>
          </cell>
          <cell r="R23">
            <v>0.191</v>
          </cell>
          <cell r="S23">
            <v>1.1611689724923855</v>
          </cell>
          <cell r="T23">
            <v>3.6</v>
          </cell>
          <cell r="U23">
            <v>5.4</v>
          </cell>
          <cell r="V23">
            <v>3.6</v>
          </cell>
          <cell r="W23">
            <v>1.1611689724923855</v>
          </cell>
          <cell r="X23">
            <v>2.9</v>
          </cell>
          <cell r="Y23">
            <v>5.4</v>
          </cell>
          <cell r="Z23">
            <v>2.9</v>
          </cell>
          <cell r="AA23">
            <v>1.1611689724923855</v>
          </cell>
          <cell r="AB23">
            <v>70.731707319999998</v>
          </cell>
          <cell r="AC23">
            <v>5.4</v>
          </cell>
          <cell r="AD23">
            <v>70.731707319999998</v>
          </cell>
        </row>
        <row r="24">
          <cell r="A24">
            <v>-18.510905828393756</v>
          </cell>
          <cell r="B24">
            <v>29</v>
          </cell>
          <cell r="C24">
            <v>-18.510905828393756</v>
          </cell>
          <cell r="D24">
            <v>0.20599999999999999</v>
          </cell>
          <cell r="E24">
            <v>-18.510905828393756</v>
          </cell>
          <cell r="F24">
            <v>5.3</v>
          </cell>
          <cell r="G24">
            <v>-18.510905828393756</v>
          </cell>
          <cell r="H24">
            <v>5.5</v>
          </cell>
          <cell r="I24">
            <v>-18.510905828393756</v>
          </cell>
          <cell r="J24">
            <v>54.87804878</v>
          </cell>
          <cell r="K24">
            <v>21.210905828393756</v>
          </cell>
          <cell r="L24">
            <v>29</v>
          </cell>
          <cell r="M24">
            <v>2.7</v>
          </cell>
          <cell r="N24">
            <v>29</v>
          </cell>
          <cell r="O24">
            <v>21.210905828393756</v>
          </cell>
          <cell r="P24">
            <v>0.20599999999999999</v>
          </cell>
          <cell r="Q24">
            <v>2.7</v>
          </cell>
          <cell r="R24">
            <v>0.20599999999999999</v>
          </cell>
          <cell r="S24">
            <v>21.210905828393756</v>
          </cell>
          <cell r="T24">
            <v>5.3</v>
          </cell>
          <cell r="U24">
            <v>2.7</v>
          </cell>
          <cell r="V24">
            <v>5.3</v>
          </cell>
          <cell r="W24">
            <v>21.210905828393756</v>
          </cell>
          <cell r="X24">
            <v>5.5</v>
          </cell>
          <cell r="Y24">
            <v>2.7</v>
          </cell>
          <cell r="Z24">
            <v>5.5</v>
          </cell>
          <cell r="AA24">
            <v>21.210905828393756</v>
          </cell>
          <cell r="AB24">
            <v>54.87804878</v>
          </cell>
          <cell r="AC24">
            <v>2.7</v>
          </cell>
          <cell r="AD24">
            <v>54.87804878</v>
          </cell>
        </row>
        <row r="25">
          <cell r="A25">
            <v>-34.847555639771606</v>
          </cell>
          <cell r="B25">
            <v>32.799999999999997</v>
          </cell>
          <cell r="C25">
            <v>-34.847555639771606</v>
          </cell>
          <cell r="D25">
            <v>0.19500000000000001</v>
          </cell>
          <cell r="E25">
            <v>-34.847555639771606</v>
          </cell>
          <cell r="F25">
            <v>5.2</v>
          </cell>
          <cell r="G25">
            <v>-34.847555639771606</v>
          </cell>
          <cell r="H25">
            <v>5.2</v>
          </cell>
          <cell r="I25">
            <v>-34.847555639771606</v>
          </cell>
          <cell r="J25">
            <v>73.170731709999998</v>
          </cell>
          <cell r="K25">
            <v>35.547555639771609</v>
          </cell>
          <cell r="L25">
            <v>32.799999999999997</v>
          </cell>
          <cell r="M25">
            <v>0.7</v>
          </cell>
          <cell r="N25">
            <v>32.799999999999997</v>
          </cell>
          <cell r="O25">
            <v>35.547555639771609</v>
          </cell>
          <cell r="P25">
            <v>0.19500000000000001</v>
          </cell>
          <cell r="Q25">
            <v>0.7</v>
          </cell>
          <cell r="R25">
            <v>0.19500000000000001</v>
          </cell>
          <cell r="S25">
            <v>35.547555639771609</v>
          </cell>
          <cell r="T25">
            <v>5.2</v>
          </cell>
          <cell r="U25">
            <v>0.7</v>
          </cell>
          <cell r="V25">
            <v>5.2</v>
          </cell>
          <cell r="W25">
            <v>35.547555639771609</v>
          </cell>
          <cell r="X25">
            <v>5.2</v>
          </cell>
          <cell r="Y25">
            <v>0.7</v>
          </cell>
          <cell r="Z25">
            <v>5.2</v>
          </cell>
          <cell r="AA25">
            <v>35.547555639771609</v>
          </cell>
          <cell r="AB25">
            <v>73.170731709999998</v>
          </cell>
          <cell r="AC25">
            <v>0.7</v>
          </cell>
          <cell r="AD25">
            <v>73.170731709999998</v>
          </cell>
        </row>
        <row r="26">
          <cell r="A26">
            <v>-21.791300569763163</v>
          </cell>
          <cell r="B26">
            <v>29.5</v>
          </cell>
          <cell r="C26">
            <v>-21.791300569763163</v>
          </cell>
          <cell r="D26">
            <v>0.192</v>
          </cell>
          <cell r="E26">
            <v>-21.791300569763163</v>
          </cell>
          <cell r="F26">
            <v>3.7</v>
          </cell>
          <cell r="G26">
            <v>-21.791300569763163</v>
          </cell>
          <cell r="H26">
            <v>3.5</v>
          </cell>
          <cell r="I26">
            <v>-21.791300569763163</v>
          </cell>
          <cell r="J26">
            <v>80.487804879999999</v>
          </cell>
          <cell r="K26">
            <v>22.191300569763161</v>
          </cell>
          <cell r="L26">
            <v>29.5</v>
          </cell>
          <cell r="M26">
            <v>0.4</v>
          </cell>
          <cell r="N26">
            <v>29.5</v>
          </cell>
          <cell r="O26">
            <v>22.191300569763161</v>
          </cell>
          <cell r="P26">
            <v>0.192</v>
          </cell>
          <cell r="Q26">
            <v>0.4</v>
          </cell>
          <cell r="R26">
            <v>0.192</v>
          </cell>
          <cell r="S26">
            <v>22.191300569763161</v>
          </cell>
          <cell r="T26">
            <v>3.7</v>
          </cell>
          <cell r="U26">
            <v>0.4</v>
          </cell>
          <cell r="V26">
            <v>3.7</v>
          </cell>
          <cell r="W26">
            <v>22.191300569763161</v>
          </cell>
          <cell r="X26">
            <v>3.5</v>
          </cell>
          <cell r="Y26">
            <v>0.4</v>
          </cell>
          <cell r="Z26">
            <v>3.5</v>
          </cell>
          <cell r="AA26">
            <v>22.191300569763161</v>
          </cell>
          <cell r="AB26">
            <v>80.487804879999999</v>
          </cell>
          <cell r="AC26">
            <v>0.4</v>
          </cell>
          <cell r="AD26">
            <v>80.487804879999999</v>
          </cell>
        </row>
        <row r="27">
          <cell r="A27">
            <v>-14.517900933358959</v>
          </cell>
          <cell r="B27">
            <v>26.4</v>
          </cell>
          <cell r="C27">
            <v>-14.517900933358959</v>
          </cell>
          <cell r="D27">
            <v>0.18</v>
          </cell>
          <cell r="E27">
            <v>-14.517900933358959</v>
          </cell>
          <cell r="F27">
            <v>5.0999999999999996</v>
          </cell>
          <cell r="G27">
            <v>-14.517900933358959</v>
          </cell>
          <cell r="H27">
            <v>5.4</v>
          </cell>
          <cell r="I27">
            <v>-14.517900933358959</v>
          </cell>
          <cell r="J27">
            <v>57.31707317</v>
          </cell>
          <cell r="K27">
            <v>14.717900933358958</v>
          </cell>
          <cell r="L27">
            <v>26.4</v>
          </cell>
          <cell r="M27">
            <v>0.2</v>
          </cell>
          <cell r="N27">
            <v>26.4</v>
          </cell>
          <cell r="O27">
            <v>14.717900933358958</v>
          </cell>
          <cell r="P27">
            <v>0.18</v>
          </cell>
          <cell r="Q27">
            <v>0.2</v>
          </cell>
          <cell r="R27">
            <v>0.18</v>
          </cell>
          <cell r="S27">
            <v>14.717900933358958</v>
          </cell>
          <cell r="T27">
            <v>5.0999999999999996</v>
          </cell>
          <cell r="U27">
            <v>0.2</v>
          </cell>
          <cell r="V27">
            <v>5.0999999999999996</v>
          </cell>
          <cell r="W27">
            <v>14.717900933358958</v>
          </cell>
          <cell r="X27">
            <v>5.4</v>
          </cell>
          <cell r="Y27">
            <v>0.2</v>
          </cell>
          <cell r="Z27">
            <v>5.4</v>
          </cell>
          <cell r="AA27">
            <v>14.717900933358958</v>
          </cell>
          <cell r="AB27">
            <v>57.31707317</v>
          </cell>
          <cell r="AC27">
            <v>0.2</v>
          </cell>
          <cell r="AD27">
            <v>57.31707317</v>
          </cell>
        </row>
        <row r="28">
          <cell r="A28">
            <v>27.652296963585364</v>
          </cell>
          <cell r="B28">
            <v>24.5</v>
          </cell>
          <cell r="C28">
            <v>27.652296963585364</v>
          </cell>
          <cell r="D28">
            <v>0.13300000000000001</v>
          </cell>
          <cell r="E28">
            <v>27.652296963585364</v>
          </cell>
          <cell r="F28">
            <v>0.6</v>
          </cell>
          <cell r="G28">
            <v>27.652296963585364</v>
          </cell>
          <cell r="H28">
            <v>1.3</v>
          </cell>
          <cell r="I28">
            <v>27.652296963585364</v>
          </cell>
          <cell r="J28">
            <v>50</v>
          </cell>
          <cell r="K28">
            <v>-27.552296963585363</v>
          </cell>
          <cell r="L28">
            <v>24.5</v>
          </cell>
          <cell r="M28">
            <v>0.1</v>
          </cell>
          <cell r="N28">
            <v>24.5</v>
          </cell>
          <cell r="O28">
            <v>-27.552296963585363</v>
          </cell>
          <cell r="P28">
            <v>0.13300000000000001</v>
          </cell>
          <cell r="Q28">
            <v>0.1</v>
          </cell>
          <cell r="R28">
            <v>0.13300000000000001</v>
          </cell>
          <cell r="S28">
            <v>-27.552296963585363</v>
          </cell>
          <cell r="T28">
            <v>0.6</v>
          </cell>
          <cell r="U28">
            <v>0.1</v>
          </cell>
          <cell r="V28">
            <v>0.6</v>
          </cell>
          <cell r="W28">
            <v>-27.552296963585363</v>
          </cell>
          <cell r="X28">
            <v>1.3</v>
          </cell>
          <cell r="Y28">
            <v>0.1</v>
          </cell>
          <cell r="Z28">
            <v>1.3</v>
          </cell>
          <cell r="AA28">
            <v>-27.552296963585363</v>
          </cell>
          <cell r="AB28">
            <v>50</v>
          </cell>
          <cell r="AC28">
            <v>0.1</v>
          </cell>
          <cell r="AD28">
            <v>50</v>
          </cell>
        </row>
        <row r="29">
          <cell r="A29">
            <v>-9.1700489175825606</v>
          </cell>
          <cell r="B29">
            <v>19.2</v>
          </cell>
          <cell r="C29">
            <v>-9.1700489175825606</v>
          </cell>
          <cell r="D29">
            <v>0.19700000000000001</v>
          </cell>
          <cell r="E29">
            <v>-9.1700489175825606</v>
          </cell>
          <cell r="F29">
            <v>5.6</v>
          </cell>
          <cell r="G29">
            <v>-9.1700489175825606</v>
          </cell>
          <cell r="H29">
            <v>5.3</v>
          </cell>
          <cell r="I29">
            <v>-9.1700489175825606</v>
          </cell>
          <cell r="J29">
            <v>68.292682929999998</v>
          </cell>
          <cell r="K29">
            <v>9.2700489175825602</v>
          </cell>
          <cell r="L29">
            <v>19.2</v>
          </cell>
          <cell r="M29">
            <v>0.1</v>
          </cell>
          <cell r="N29">
            <v>19.2</v>
          </cell>
          <cell r="O29">
            <v>9.2700489175825602</v>
          </cell>
          <cell r="P29">
            <v>0.19700000000000001</v>
          </cell>
          <cell r="Q29">
            <v>0.1</v>
          </cell>
          <cell r="R29">
            <v>0.19700000000000001</v>
          </cell>
          <cell r="S29">
            <v>9.2700489175825602</v>
          </cell>
          <cell r="T29">
            <v>5.6</v>
          </cell>
          <cell r="U29">
            <v>0.1</v>
          </cell>
          <cell r="V29">
            <v>5.6</v>
          </cell>
          <cell r="W29">
            <v>9.2700489175825602</v>
          </cell>
          <cell r="X29">
            <v>5.3</v>
          </cell>
          <cell r="Y29">
            <v>0.1</v>
          </cell>
          <cell r="Z29">
            <v>5.3</v>
          </cell>
          <cell r="AA29">
            <v>9.2700489175825602</v>
          </cell>
          <cell r="AB29">
            <v>68.292682929999998</v>
          </cell>
          <cell r="AC29">
            <v>0.1</v>
          </cell>
          <cell r="AD29">
            <v>68.292682929999998</v>
          </cell>
        </row>
        <row r="30">
          <cell r="A30">
            <v>6.3985679449961594</v>
          </cell>
          <cell r="B30">
            <v>22.3</v>
          </cell>
          <cell r="C30">
            <v>6.3985679449961594</v>
          </cell>
          <cell r="D30">
            <v>0.14099999999999999</v>
          </cell>
          <cell r="E30">
            <v>6.3985679449961594</v>
          </cell>
          <cell r="F30">
            <v>1.5</v>
          </cell>
          <cell r="G30">
            <v>6.3985679449961594</v>
          </cell>
          <cell r="H30">
            <v>2.2000000000000002</v>
          </cell>
          <cell r="I30">
            <v>6.3985679449961594</v>
          </cell>
          <cell r="J30">
            <v>69.512195120000001</v>
          </cell>
          <cell r="K30">
            <v>-6.2985679449961598</v>
          </cell>
          <cell r="L30">
            <v>22.3</v>
          </cell>
          <cell r="M30">
            <v>0.1</v>
          </cell>
          <cell r="N30">
            <v>22.3</v>
          </cell>
          <cell r="O30">
            <v>-6.2985679449961598</v>
          </cell>
          <cell r="P30">
            <v>0.14099999999999999</v>
          </cell>
          <cell r="Q30">
            <v>0.1</v>
          </cell>
          <cell r="R30">
            <v>0.14099999999999999</v>
          </cell>
          <cell r="S30">
            <v>-6.2985679449961598</v>
          </cell>
          <cell r="T30">
            <v>1.5</v>
          </cell>
          <cell r="U30">
            <v>0.1</v>
          </cell>
          <cell r="V30">
            <v>1.5</v>
          </cell>
          <cell r="W30">
            <v>-6.2985679449961598</v>
          </cell>
          <cell r="X30">
            <v>2.2000000000000002</v>
          </cell>
          <cell r="Y30">
            <v>0.1</v>
          </cell>
          <cell r="Z30">
            <v>2.2000000000000002</v>
          </cell>
          <cell r="AA30">
            <v>-6.2985679449961598</v>
          </cell>
          <cell r="AB30">
            <v>69.512195120000001</v>
          </cell>
          <cell r="AC30">
            <v>0.1</v>
          </cell>
          <cell r="AD30">
            <v>69.512195120000001</v>
          </cell>
        </row>
        <row r="31">
          <cell r="A31">
            <v>4.2997107588508241</v>
          </cell>
          <cell r="B31">
            <v>23.2</v>
          </cell>
          <cell r="C31">
            <v>4.2997107588508241</v>
          </cell>
          <cell r="D31">
            <v>0.15</v>
          </cell>
          <cell r="E31">
            <v>4.2997107588508241</v>
          </cell>
          <cell r="F31">
            <v>2.2999999999999998</v>
          </cell>
          <cell r="G31">
            <v>4.2997107588508241</v>
          </cell>
          <cell r="H31">
            <v>3.2</v>
          </cell>
          <cell r="I31">
            <v>4.2997107588508241</v>
          </cell>
          <cell r="J31">
            <v>57.31707317</v>
          </cell>
          <cell r="K31">
            <v>-4.1997107588508245</v>
          </cell>
          <cell r="L31">
            <v>23.2</v>
          </cell>
          <cell r="M31">
            <v>0.1</v>
          </cell>
          <cell r="N31">
            <v>23.2</v>
          </cell>
          <cell r="O31">
            <v>-4.1997107588508245</v>
          </cell>
          <cell r="P31">
            <v>0.15</v>
          </cell>
          <cell r="Q31">
            <v>0.1</v>
          </cell>
          <cell r="R31">
            <v>0.15</v>
          </cell>
          <cell r="S31">
            <v>-4.1997107588508245</v>
          </cell>
          <cell r="T31">
            <v>2.2999999999999998</v>
          </cell>
          <cell r="U31">
            <v>0.1</v>
          </cell>
          <cell r="V31">
            <v>2.2999999999999998</v>
          </cell>
          <cell r="W31">
            <v>-4.1997107588508245</v>
          </cell>
          <cell r="X31">
            <v>3.2</v>
          </cell>
          <cell r="Y31">
            <v>0.1</v>
          </cell>
          <cell r="Z31">
            <v>3.2</v>
          </cell>
          <cell r="AA31">
            <v>-4.1997107588508245</v>
          </cell>
          <cell r="AB31">
            <v>57.31707317</v>
          </cell>
          <cell r="AC31">
            <v>0.1</v>
          </cell>
          <cell r="AD31">
            <v>57.31707317</v>
          </cell>
        </row>
        <row r="32">
          <cell r="A32">
            <v>27.969072674211425</v>
          </cell>
          <cell r="B32">
            <v>32</v>
          </cell>
          <cell r="C32">
            <v>27.969072674211425</v>
          </cell>
          <cell r="D32">
            <v>0.29799999999999999</v>
          </cell>
          <cell r="E32">
            <v>27.969072674211425</v>
          </cell>
          <cell r="F32">
            <v>10.199999999999999</v>
          </cell>
          <cell r="G32">
            <v>27.969072674211425</v>
          </cell>
          <cell r="H32">
            <v>8.8000000000000007</v>
          </cell>
          <cell r="I32">
            <v>27.969072674211425</v>
          </cell>
          <cell r="J32">
            <v>69.696969699999997</v>
          </cell>
          <cell r="K32">
            <v>60.830927325788572</v>
          </cell>
          <cell r="L32">
            <v>32</v>
          </cell>
          <cell r="M32">
            <v>88.8</v>
          </cell>
          <cell r="N32">
            <v>32</v>
          </cell>
          <cell r="O32">
            <v>60.830927325788572</v>
          </cell>
          <cell r="P32">
            <v>0.29799999999999999</v>
          </cell>
          <cell r="Q32">
            <v>88.8</v>
          </cell>
          <cell r="R32">
            <v>0.29799999999999999</v>
          </cell>
          <cell r="S32">
            <v>60.830927325788572</v>
          </cell>
          <cell r="T32">
            <v>10.199999999999999</v>
          </cell>
          <cell r="U32">
            <v>88.8</v>
          </cell>
          <cell r="V32">
            <v>10.199999999999999</v>
          </cell>
          <cell r="W32">
            <v>60.830927325788572</v>
          </cell>
          <cell r="X32">
            <v>8.8000000000000007</v>
          </cell>
          <cell r="Y32">
            <v>88.8</v>
          </cell>
          <cell r="Z32">
            <v>8.8000000000000007</v>
          </cell>
          <cell r="AA32">
            <v>60.830927325788572</v>
          </cell>
          <cell r="AB32">
            <v>69.696969699999997</v>
          </cell>
          <cell r="AC32">
            <v>88.8</v>
          </cell>
          <cell r="AD32">
            <v>69.696969699999997</v>
          </cell>
        </row>
        <row r="33">
          <cell r="A33">
            <v>26.177536092109634</v>
          </cell>
          <cell r="B33">
            <v>31.3</v>
          </cell>
          <cell r="C33">
            <v>26.177536092109634</v>
          </cell>
          <cell r="D33">
            <v>0.23</v>
          </cell>
          <cell r="E33">
            <v>26.177536092109634</v>
          </cell>
          <cell r="F33">
            <v>4.8</v>
          </cell>
          <cell r="G33">
            <v>26.177536092109634</v>
          </cell>
          <cell r="H33">
            <v>5.4</v>
          </cell>
          <cell r="I33">
            <v>26.177536092109634</v>
          </cell>
          <cell r="J33">
            <v>71.212121210000006</v>
          </cell>
          <cell r="K33">
            <v>47.322463907890366</v>
          </cell>
          <cell r="L33">
            <v>31.3</v>
          </cell>
          <cell r="M33">
            <v>73.5</v>
          </cell>
          <cell r="N33">
            <v>31.3</v>
          </cell>
          <cell r="O33">
            <v>47.322463907890366</v>
          </cell>
          <cell r="P33">
            <v>0.23</v>
          </cell>
          <cell r="Q33">
            <v>73.5</v>
          </cell>
          <cell r="R33">
            <v>0.23</v>
          </cell>
          <cell r="S33">
            <v>47.322463907890366</v>
          </cell>
          <cell r="T33">
            <v>4.8</v>
          </cell>
          <cell r="U33">
            <v>73.5</v>
          </cell>
          <cell r="V33">
            <v>4.8</v>
          </cell>
          <cell r="W33">
            <v>47.322463907890366</v>
          </cell>
          <cell r="X33">
            <v>5.4</v>
          </cell>
          <cell r="Y33">
            <v>73.5</v>
          </cell>
          <cell r="Z33">
            <v>5.4</v>
          </cell>
          <cell r="AA33">
            <v>47.322463907890366</v>
          </cell>
          <cell r="AB33">
            <v>71.212121210000006</v>
          </cell>
          <cell r="AC33">
            <v>73.5</v>
          </cell>
          <cell r="AD33">
            <v>71.212121210000006</v>
          </cell>
        </row>
        <row r="34">
          <cell r="A34">
            <v>5.3503877447921653</v>
          </cell>
          <cell r="B34">
            <v>24.3</v>
          </cell>
          <cell r="C34">
            <v>5.3503877447921653</v>
          </cell>
          <cell r="D34">
            <v>0.27800000000000002</v>
          </cell>
          <cell r="E34">
            <v>5.3503877447921653</v>
          </cell>
          <cell r="F34">
            <v>7.2</v>
          </cell>
          <cell r="G34">
            <v>5.3503877447921653</v>
          </cell>
          <cell r="H34">
            <v>6.3</v>
          </cell>
          <cell r="I34">
            <v>5.3503877447921653</v>
          </cell>
          <cell r="J34">
            <v>60.60606061</v>
          </cell>
          <cell r="K34">
            <v>26.449612255207835</v>
          </cell>
          <cell r="L34">
            <v>24.3</v>
          </cell>
          <cell r="M34">
            <v>31.8</v>
          </cell>
          <cell r="N34">
            <v>24.3</v>
          </cell>
          <cell r="O34">
            <v>26.449612255207835</v>
          </cell>
          <cell r="P34">
            <v>0.27800000000000002</v>
          </cell>
          <cell r="Q34">
            <v>31.8</v>
          </cell>
          <cell r="R34">
            <v>0.27800000000000002</v>
          </cell>
          <cell r="S34">
            <v>26.449612255207835</v>
          </cell>
          <cell r="T34">
            <v>7.2</v>
          </cell>
          <cell r="U34">
            <v>31.8</v>
          </cell>
          <cell r="V34">
            <v>7.2</v>
          </cell>
          <cell r="W34">
            <v>26.449612255207835</v>
          </cell>
          <cell r="X34">
            <v>6.3</v>
          </cell>
          <cell r="Y34">
            <v>31.8</v>
          </cell>
          <cell r="Z34">
            <v>6.3</v>
          </cell>
          <cell r="AA34">
            <v>26.449612255207835</v>
          </cell>
          <cell r="AB34">
            <v>60.60606061</v>
          </cell>
          <cell r="AC34">
            <v>31.8</v>
          </cell>
          <cell r="AD34">
            <v>60.60606061</v>
          </cell>
        </row>
        <row r="35">
          <cell r="A35">
            <v>18.543706742852187</v>
          </cell>
          <cell r="B35">
            <v>35.700000000000003</v>
          </cell>
          <cell r="C35">
            <v>18.543706742852187</v>
          </cell>
          <cell r="D35">
            <v>0.13200000000000001</v>
          </cell>
          <cell r="E35">
            <v>18.543706742852187</v>
          </cell>
          <cell r="F35">
            <v>2.2999999999999998</v>
          </cell>
          <cell r="G35">
            <v>18.543706742852187</v>
          </cell>
          <cell r="H35">
            <v>3</v>
          </cell>
          <cell r="I35">
            <v>18.543706742852187</v>
          </cell>
          <cell r="J35">
            <v>62.121212120000003</v>
          </cell>
          <cell r="K35">
            <v>10.556293257147816</v>
          </cell>
          <cell r="L35">
            <v>35.700000000000003</v>
          </cell>
          <cell r="M35">
            <v>29.1</v>
          </cell>
          <cell r="N35">
            <v>35.700000000000003</v>
          </cell>
          <cell r="O35">
            <v>10.556293257147816</v>
          </cell>
          <cell r="P35">
            <v>0.13200000000000001</v>
          </cell>
          <cell r="Q35">
            <v>29.1</v>
          </cell>
          <cell r="R35">
            <v>0.13200000000000001</v>
          </cell>
          <cell r="S35">
            <v>10.556293257147816</v>
          </cell>
          <cell r="T35">
            <v>2.2999999999999998</v>
          </cell>
          <cell r="U35">
            <v>29.1</v>
          </cell>
          <cell r="V35">
            <v>2.2999999999999998</v>
          </cell>
          <cell r="W35">
            <v>10.556293257147816</v>
          </cell>
          <cell r="X35">
            <v>3</v>
          </cell>
          <cell r="Y35">
            <v>29.1</v>
          </cell>
          <cell r="Z35">
            <v>3</v>
          </cell>
          <cell r="AA35">
            <v>10.556293257147816</v>
          </cell>
          <cell r="AB35">
            <v>62.121212120000003</v>
          </cell>
          <cell r="AC35">
            <v>29.1</v>
          </cell>
          <cell r="AD35">
            <v>62.121212120000003</v>
          </cell>
        </row>
        <row r="36">
          <cell r="A36">
            <v>13.748421856330028</v>
          </cell>
          <cell r="B36">
            <v>27.7</v>
          </cell>
          <cell r="C36">
            <v>13.748421856330028</v>
          </cell>
          <cell r="D36">
            <v>0.17699999999999999</v>
          </cell>
          <cell r="E36">
            <v>13.748421856330028</v>
          </cell>
          <cell r="F36">
            <v>1.7</v>
          </cell>
          <cell r="G36">
            <v>13.748421856330028</v>
          </cell>
          <cell r="H36">
            <v>2.2999999999999998</v>
          </cell>
          <cell r="I36">
            <v>13.748421856330028</v>
          </cell>
          <cell r="J36">
            <v>75.757575759999995</v>
          </cell>
          <cell r="K36">
            <v>13.651578143669971</v>
          </cell>
          <cell r="L36">
            <v>27.7</v>
          </cell>
          <cell r="M36">
            <v>27.4</v>
          </cell>
          <cell r="N36">
            <v>27.7</v>
          </cell>
          <cell r="O36">
            <v>13.651578143669971</v>
          </cell>
          <cell r="P36">
            <v>0.17699999999999999</v>
          </cell>
          <cell r="Q36">
            <v>27.4</v>
          </cell>
          <cell r="R36">
            <v>0.17699999999999999</v>
          </cell>
          <cell r="S36">
            <v>13.651578143669971</v>
          </cell>
          <cell r="T36">
            <v>1.7</v>
          </cell>
          <cell r="U36">
            <v>27.4</v>
          </cell>
          <cell r="V36">
            <v>1.7</v>
          </cell>
          <cell r="W36">
            <v>13.651578143669971</v>
          </cell>
          <cell r="X36">
            <v>2.2999999999999998</v>
          </cell>
          <cell r="Y36">
            <v>27.4</v>
          </cell>
          <cell r="Z36">
            <v>2.2999999999999998</v>
          </cell>
          <cell r="AA36">
            <v>13.651578143669971</v>
          </cell>
          <cell r="AB36">
            <v>75.757575759999995</v>
          </cell>
          <cell r="AC36">
            <v>27.4</v>
          </cell>
          <cell r="AD36">
            <v>75.757575759999995</v>
          </cell>
        </row>
        <row r="37">
          <cell r="A37">
            <v>5.6556678952638197</v>
          </cell>
          <cell r="B37">
            <v>28.8</v>
          </cell>
          <cell r="C37">
            <v>5.6556678952638197</v>
          </cell>
          <cell r="D37">
            <v>0.223</v>
          </cell>
          <cell r="E37">
            <v>5.6556678952638197</v>
          </cell>
          <cell r="F37">
            <v>4.0999999999999996</v>
          </cell>
          <cell r="G37">
            <v>5.6556678952638197</v>
          </cell>
          <cell r="H37">
            <v>4.0999999999999996</v>
          </cell>
          <cell r="I37">
            <v>5.6556678952638197</v>
          </cell>
          <cell r="J37">
            <v>39.39393939</v>
          </cell>
          <cell r="K37">
            <v>-0.85566789526382037</v>
          </cell>
          <cell r="L37">
            <v>28.8</v>
          </cell>
          <cell r="M37">
            <v>4.8</v>
          </cell>
          <cell r="N37">
            <v>28.8</v>
          </cell>
          <cell r="O37">
            <v>-0.85566789526382037</v>
          </cell>
          <cell r="P37">
            <v>0.223</v>
          </cell>
          <cell r="Q37">
            <v>4.8</v>
          </cell>
          <cell r="R37">
            <v>0.223</v>
          </cell>
          <cell r="S37">
            <v>-0.85566789526382037</v>
          </cell>
          <cell r="T37">
            <v>4.0999999999999996</v>
          </cell>
          <cell r="U37">
            <v>4.8</v>
          </cell>
          <cell r="V37">
            <v>4.0999999999999996</v>
          </cell>
          <cell r="W37">
            <v>-0.85566789526382037</v>
          </cell>
          <cell r="X37">
            <v>4.0999999999999996</v>
          </cell>
          <cell r="Y37">
            <v>4.8</v>
          </cell>
          <cell r="Z37">
            <v>4.0999999999999996</v>
          </cell>
          <cell r="AA37">
            <v>-0.85566789526382037</v>
          </cell>
          <cell r="AB37">
            <v>39.39393939</v>
          </cell>
          <cell r="AC37">
            <v>4.8</v>
          </cell>
          <cell r="AD37">
            <v>39.39393939</v>
          </cell>
        </row>
        <row r="38">
          <cell r="A38">
            <v>4.3486503010933273</v>
          </cell>
          <cell r="B38">
            <v>26.1</v>
          </cell>
          <cell r="C38">
            <v>4.3486503010933273</v>
          </cell>
          <cell r="D38">
            <v>0.17899999999999999</v>
          </cell>
          <cell r="E38">
            <v>4.3486503010933273</v>
          </cell>
          <cell r="F38">
            <v>3.3</v>
          </cell>
          <cell r="G38">
            <v>4.3486503010933273</v>
          </cell>
          <cell r="H38">
            <v>3.4</v>
          </cell>
          <cell r="I38">
            <v>4.3486503010933273</v>
          </cell>
          <cell r="J38">
            <v>56.060606059999998</v>
          </cell>
          <cell r="K38">
            <v>-3.2486503010933268</v>
          </cell>
          <cell r="L38">
            <v>26.1</v>
          </cell>
          <cell r="M38">
            <v>1.1000000000000001</v>
          </cell>
          <cell r="N38">
            <v>26.1</v>
          </cell>
          <cell r="O38">
            <v>-3.2486503010933268</v>
          </cell>
          <cell r="P38">
            <v>0.17899999999999999</v>
          </cell>
          <cell r="Q38">
            <v>1.1000000000000001</v>
          </cell>
          <cell r="R38">
            <v>0.17899999999999999</v>
          </cell>
          <cell r="S38">
            <v>-3.2486503010933268</v>
          </cell>
          <cell r="T38">
            <v>3.3</v>
          </cell>
          <cell r="U38">
            <v>1.1000000000000001</v>
          </cell>
          <cell r="V38">
            <v>3.3</v>
          </cell>
          <cell r="W38">
            <v>-3.2486503010933268</v>
          </cell>
          <cell r="X38">
            <v>3.4</v>
          </cell>
          <cell r="Y38">
            <v>1.1000000000000001</v>
          </cell>
          <cell r="Z38">
            <v>3.4</v>
          </cell>
          <cell r="AA38">
            <v>-3.2486503010933268</v>
          </cell>
          <cell r="AB38">
            <v>56.060606059999998</v>
          </cell>
          <cell r="AC38">
            <v>1.1000000000000001</v>
          </cell>
          <cell r="AD38">
            <v>56.060606059999998</v>
          </cell>
        </row>
        <row r="39">
          <cell r="A39">
            <v>23.22090345966166</v>
          </cell>
          <cell r="B39">
            <v>20.7</v>
          </cell>
          <cell r="C39">
            <v>23.22090345966166</v>
          </cell>
          <cell r="D39">
            <v>0.121</v>
          </cell>
          <cell r="E39">
            <v>23.22090345966166</v>
          </cell>
          <cell r="F39">
            <v>1.4</v>
          </cell>
          <cell r="G39">
            <v>23.22090345966166</v>
          </cell>
          <cell r="H39">
            <v>2.1</v>
          </cell>
          <cell r="I39">
            <v>23.22090345966166</v>
          </cell>
          <cell r="J39">
            <v>59.090909089999997</v>
          </cell>
          <cell r="K39">
            <v>-22.22090345966166</v>
          </cell>
          <cell r="L39">
            <v>20.7</v>
          </cell>
          <cell r="M39">
            <v>1</v>
          </cell>
          <cell r="N39">
            <v>20.7</v>
          </cell>
          <cell r="O39">
            <v>-22.22090345966166</v>
          </cell>
          <cell r="P39">
            <v>0.121</v>
          </cell>
          <cell r="Q39">
            <v>1</v>
          </cell>
          <cell r="R39">
            <v>0.121</v>
          </cell>
          <cell r="S39">
            <v>-22.22090345966166</v>
          </cell>
          <cell r="T39">
            <v>1.4</v>
          </cell>
          <cell r="U39">
            <v>1</v>
          </cell>
          <cell r="V39">
            <v>1.4</v>
          </cell>
          <cell r="W39">
            <v>-22.22090345966166</v>
          </cell>
          <cell r="X39">
            <v>2.1</v>
          </cell>
          <cell r="Y39">
            <v>1</v>
          </cell>
          <cell r="Z39">
            <v>2.1</v>
          </cell>
          <cell r="AA39">
            <v>-22.22090345966166</v>
          </cell>
          <cell r="AB39">
            <v>59.090909089999997</v>
          </cell>
          <cell r="AC39">
            <v>1</v>
          </cell>
          <cell r="AD39">
            <v>59.090909089999997</v>
          </cell>
        </row>
        <row r="40">
          <cell r="A40">
            <v>27.50339874713459</v>
          </cell>
          <cell r="B40">
            <v>19.600000000000001</v>
          </cell>
          <cell r="C40">
            <v>27.50339874713459</v>
          </cell>
          <cell r="D40">
            <v>0.14399999999999999</v>
          </cell>
          <cell r="E40">
            <v>27.50339874713459</v>
          </cell>
          <cell r="F40">
            <v>-0.5</v>
          </cell>
          <cell r="G40">
            <v>27.50339874713459</v>
          </cell>
          <cell r="H40">
            <v>0.9</v>
          </cell>
          <cell r="I40">
            <v>27.50339874713459</v>
          </cell>
          <cell r="J40">
            <v>50</v>
          </cell>
          <cell r="K40">
            <v>-26.903398747134588</v>
          </cell>
          <cell r="L40">
            <v>19.600000000000001</v>
          </cell>
          <cell r="M40">
            <v>0.6</v>
          </cell>
          <cell r="N40">
            <v>19.600000000000001</v>
          </cell>
          <cell r="O40">
            <v>-26.903398747134588</v>
          </cell>
          <cell r="P40">
            <v>0.14399999999999999</v>
          </cell>
          <cell r="Q40">
            <v>0.6</v>
          </cell>
          <cell r="R40">
            <v>0.14399999999999999</v>
          </cell>
          <cell r="S40">
            <v>-26.903398747134588</v>
          </cell>
          <cell r="T40">
            <v>-0.5</v>
          </cell>
          <cell r="U40">
            <v>0.6</v>
          </cell>
          <cell r="V40">
            <v>-0.5</v>
          </cell>
          <cell r="W40">
            <v>-26.903398747134588</v>
          </cell>
          <cell r="X40">
            <v>0.9</v>
          </cell>
          <cell r="Y40">
            <v>0.6</v>
          </cell>
          <cell r="Z40">
            <v>0.9</v>
          </cell>
          <cell r="AA40">
            <v>-26.903398747134588</v>
          </cell>
          <cell r="AB40">
            <v>50</v>
          </cell>
          <cell r="AC40">
            <v>0.6</v>
          </cell>
          <cell r="AD40">
            <v>50</v>
          </cell>
        </row>
        <row r="41">
          <cell r="A41">
            <v>-6.7950016697198485</v>
          </cell>
          <cell r="B41">
            <v>31.3</v>
          </cell>
          <cell r="C41">
            <v>-6.7950016697198485</v>
          </cell>
          <cell r="D41">
            <v>0.22700000000000001</v>
          </cell>
          <cell r="E41">
            <v>-6.7950016697198485</v>
          </cell>
          <cell r="F41">
            <v>5.8</v>
          </cell>
          <cell r="G41">
            <v>-6.7950016697198485</v>
          </cell>
          <cell r="H41">
            <v>4</v>
          </cell>
          <cell r="I41">
            <v>-6.7950016697198485</v>
          </cell>
          <cell r="J41">
            <v>69.696969699999997</v>
          </cell>
          <cell r="K41">
            <v>7.2950016697198485</v>
          </cell>
          <cell r="L41">
            <v>31.3</v>
          </cell>
          <cell r="M41">
            <v>0.5</v>
          </cell>
          <cell r="N41">
            <v>31.3</v>
          </cell>
          <cell r="O41">
            <v>7.2950016697198485</v>
          </cell>
          <cell r="P41">
            <v>0.22700000000000001</v>
          </cell>
          <cell r="Q41">
            <v>0.5</v>
          </cell>
          <cell r="R41">
            <v>0.22700000000000001</v>
          </cell>
          <cell r="S41">
            <v>7.2950016697198485</v>
          </cell>
          <cell r="T41">
            <v>5.8</v>
          </cell>
          <cell r="U41">
            <v>0.5</v>
          </cell>
          <cell r="V41">
            <v>5.8</v>
          </cell>
          <cell r="W41">
            <v>7.2950016697198485</v>
          </cell>
          <cell r="X41">
            <v>4</v>
          </cell>
          <cell r="Y41">
            <v>0.5</v>
          </cell>
          <cell r="Z41">
            <v>4</v>
          </cell>
          <cell r="AA41">
            <v>7.2950016697198485</v>
          </cell>
          <cell r="AB41">
            <v>69.696969699999997</v>
          </cell>
          <cell r="AC41">
            <v>0.5</v>
          </cell>
          <cell r="AD41">
            <v>69.696969699999997</v>
          </cell>
        </row>
        <row r="42">
          <cell r="A42">
            <v>1.1998781728139849</v>
          </cell>
          <cell r="B42">
            <v>30.5</v>
          </cell>
          <cell r="C42">
            <v>1.1998781728139849</v>
          </cell>
          <cell r="D42">
            <v>0.21099999999999999</v>
          </cell>
          <cell r="E42">
            <v>1.1998781728139849</v>
          </cell>
          <cell r="F42">
            <v>4.8</v>
          </cell>
          <cell r="G42">
            <v>1.1998781728139849</v>
          </cell>
          <cell r="H42">
            <v>2.9</v>
          </cell>
          <cell r="I42">
            <v>1.1998781728139849</v>
          </cell>
          <cell r="J42">
            <v>75.757575759999995</v>
          </cell>
          <cell r="K42">
            <v>-0.79987817281398477</v>
          </cell>
          <cell r="L42">
            <v>30.5</v>
          </cell>
          <cell r="M42">
            <v>0.4</v>
          </cell>
          <cell r="N42">
            <v>30.5</v>
          </cell>
          <cell r="O42">
            <v>-0.79987817281398477</v>
          </cell>
          <cell r="P42">
            <v>0.21099999999999999</v>
          </cell>
          <cell r="Q42">
            <v>0.4</v>
          </cell>
          <cell r="R42">
            <v>0.21099999999999999</v>
          </cell>
          <cell r="S42">
            <v>-0.79987817281398477</v>
          </cell>
          <cell r="T42">
            <v>4.8</v>
          </cell>
          <cell r="U42">
            <v>0.4</v>
          </cell>
          <cell r="V42">
            <v>4.8</v>
          </cell>
          <cell r="W42">
            <v>-0.79987817281398477</v>
          </cell>
          <cell r="X42">
            <v>2.9</v>
          </cell>
          <cell r="Y42">
            <v>0.4</v>
          </cell>
          <cell r="Z42">
            <v>2.9</v>
          </cell>
          <cell r="AA42">
            <v>-0.79987817281398477</v>
          </cell>
          <cell r="AB42">
            <v>75.757575759999995</v>
          </cell>
          <cell r="AC42">
            <v>0.4</v>
          </cell>
          <cell r="AD42">
            <v>75.757575759999995</v>
          </cell>
        </row>
        <row r="43">
          <cell r="A43">
            <v>1.2126811391465404</v>
          </cell>
          <cell r="B43">
            <v>29.2</v>
          </cell>
          <cell r="C43">
            <v>1.2126811391465404</v>
          </cell>
          <cell r="D43">
            <v>0.17499999999999999</v>
          </cell>
          <cell r="E43">
            <v>1.2126811391465404</v>
          </cell>
          <cell r="F43">
            <v>1.4</v>
          </cell>
          <cell r="G43">
            <v>1.2126811391465404</v>
          </cell>
          <cell r="H43">
            <v>2.2000000000000002</v>
          </cell>
          <cell r="I43">
            <v>1.2126811391465404</v>
          </cell>
          <cell r="J43">
            <v>54.545454550000002</v>
          </cell>
          <cell r="K43">
            <v>-0.91268113914654037</v>
          </cell>
          <cell r="L43">
            <v>29.2</v>
          </cell>
          <cell r="M43">
            <v>0.3</v>
          </cell>
          <cell r="N43">
            <v>29.2</v>
          </cell>
          <cell r="O43">
            <v>-0.91268113914654037</v>
          </cell>
          <cell r="P43">
            <v>0.17499999999999999</v>
          </cell>
          <cell r="Q43">
            <v>0.3</v>
          </cell>
          <cell r="R43">
            <v>0.17499999999999999</v>
          </cell>
          <cell r="S43">
            <v>-0.91268113914654037</v>
          </cell>
          <cell r="T43">
            <v>1.4</v>
          </cell>
          <cell r="U43">
            <v>0.3</v>
          </cell>
          <cell r="V43">
            <v>1.4</v>
          </cell>
          <cell r="W43">
            <v>-0.91268113914654037</v>
          </cell>
          <cell r="X43">
            <v>2.2000000000000002</v>
          </cell>
          <cell r="Y43">
            <v>0.3</v>
          </cell>
          <cell r="Z43">
            <v>2.2000000000000002</v>
          </cell>
          <cell r="AA43">
            <v>-0.91268113914654037</v>
          </cell>
          <cell r="AB43">
            <v>54.545454550000002</v>
          </cell>
          <cell r="AC43">
            <v>0.3</v>
          </cell>
          <cell r="AD43">
            <v>54.545454550000002</v>
          </cell>
        </row>
        <row r="44">
          <cell r="A44">
            <v>-25.001928843179119</v>
          </cell>
          <cell r="B44">
            <v>32.700000000000003</v>
          </cell>
          <cell r="C44">
            <v>-25.001928843179119</v>
          </cell>
          <cell r="D44">
            <v>0.16300000000000001</v>
          </cell>
          <cell r="E44">
            <v>-25.001928843179119</v>
          </cell>
          <cell r="F44">
            <v>3.3</v>
          </cell>
          <cell r="G44">
            <v>-25.001928843179119</v>
          </cell>
          <cell r="H44">
            <v>3.9</v>
          </cell>
          <cell r="I44">
            <v>-25.001928843179119</v>
          </cell>
          <cell r="J44">
            <v>71.212121210000006</v>
          </cell>
          <cell r="K44">
            <v>25.30192884317912</v>
          </cell>
          <cell r="L44">
            <v>32.700000000000003</v>
          </cell>
          <cell r="M44">
            <v>0.3</v>
          </cell>
          <cell r="N44">
            <v>32.700000000000003</v>
          </cell>
          <cell r="O44">
            <v>25.30192884317912</v>
          </cell>
          <cell r="P44">
            <v>0.16300000000000001</v>
          </cell>
          <cell r="Q44">
            <v>0.3</v>
          </cell>
          <cell r="R44">
            <v>0.16300000000000001</v>
          </cell>
          <cell r="S44">
            <v>25.30192884317912</v>
          </cell>
          <cell r="T44">
            <v>3.3</v>
          </cell>
          <cell r="U44">
            <v>0.3</v>
          </cell>
          <cell r="V44">
            <v>3.3</v>
          </cell>
          <cell r="W44">
            <v>25.30192884317912</v>
          </cell>
          <cell r="X44">
            <v>3.9</v>
          </cell>
          <cell r="Y44">
            <v>0.3</v>
          </cell>
          <cell r="Z44">
            <v>3.9</v>
          </cell>
          <cell r="AA44">
            <v>25.30192884317912</v>
          </cell>
          <cell r="AB44">
            <v>71.212121210000006</v>
          </cell>
          <cell r="AC44">
            <v>0.3</v>
          </cell>
          <cell r="AD44">
            <v>71.212121210000006</v>
          </cell>
        </row>
        <row r="45">
          <cell r="A45">
            <v>-2.1791985826659626</v>
          </cell>
          <cell r="B45">
            <v>26.2</v>
          </cell>
          <cell r="C45">
            <v>-2.1791985826659626</v>
          </cell>
          <cell r="D45">
            <v>0.17399999999999999</v>
          </cell>
          <cell r="E45">
            <v>-2.1791985826659626</v>
          </cell>
          <cell r="F45">
            <v>2.1</v>
          </cell>
          <cell r="G45">
            <v>-2.1791985826659626</v>
          </cell>
          <cell r="H45">
            <v>2.1</v>
          </cell>
          <cell r="I45">
            <v>-2.1791985826659626</v>
          </cell>
          <cell r="J45">
            <v>75.757575759999995</v>
          </cell>
          <cell r="K45">
            <v>2.3791985826659627</v>
          </cell>
          <cell r="L45">
            <v>26.2</v>
          </cell>
          <cell r="M45">
            <v>0.2</v>
          </cell>
          <cell r="N45">
            <v>26.2</v>
          </cell>
          <cell r="O45">
            <v>2.3791985826659627</v>
          </cell>
          <cell r="P45">
            <v>0.17399999999999999</v>
          </cell>
          <cell r="Q45">
            <v>0.2</v>
          </cell>
          <cell r="R45">
            <v>0.17399999999999999</v>
          </cell>
          <cell r="S45">
            <v>2.3791985826659627</v>
          </cell>
          <cell r="T45">
            <v>2.1</v>
          </cell>
          <cell r="U45">
            <v>0.2</v>
          </cell>
          <cell r="V45">
            <v>2.1</v>
          </cell>
          <cell r="W45">
            <v>2.3791985826659627</v>
          </cell>
          <cell r="X45">
            <v>2.1</v>
          </cell>
          <cell r="Y45">
            <v>0.2</v>
          </cell>
          <cell r="Z45">
            <v>2.1</v>
          </cell>
          <cell r="AA45">
            <v>2.3791985826659627</v>
          </cell>
          <cell r="AB45">
            <v>75.757575759999995</v>
          </cell>
          <cell r="AC45">
            <v>0.2</v>
          </cell>
          <cell r="AD45">
            <v>75.757575759999995</v>
          </cell>
        </row>
        <row r="46">
          <cell r="A46">
            <v>19.694845591297096</v>
          </cell>
          <cell r="B46">
            <v>33.5</v>
          </cell>
          <cell r="C46">
            <v>19.694845591297096</v>
          </cell>
          <cell r="D46">
            <v>0.29899999999999999</v>
          </cell>
          <cell r="E46">
            <v>19.694845591297096</v>
          </cell>
          <cell r="F46">
            <v>11.8</v>
          </cell>
          <cell r="G46">
            <v>19.694845591297096</v>
          </cell>
          <cell r="H46">
            <v>10.4</v>
          </cell>
          <cell r="I46">
            <v>19.694845591297096</v>
          </cell>
          <cell r="J46">
            <v>74.390243900000002</v>
          </cell>
          <cell r="K46">
            <v>78.305154408702904</v>
          </cell>
          <cell r="L46">
            <v>33.5</v>
          </cell>
          <cell r="M46">
            <v>98</v>
          </cell>
          <cell r="N46">
            <v>33.5</v>
          </cell>
          <cell r="O46">
            <v>78.305154408702904</v>
          </cell>
          <cell r="P46">
            <v>0.29899999999999999</v>
          </cell>
          <cell r="Q46">
            <v>98</v>
          </cell>
          <cell r="R46">
            <v>0.29899999999999999</v>
          </cell>
          <cell r="S46">
            <v>78.305154408702904</v>
          </cell>
          <cell r="T46">
            <v>11.8</v>
          </cell>
          <cell r="U46">
            <v>98</v>
          </cell>
          <cell r="V46">
            <v>11.8</v>
          </cell>
          <cell r="W46">
            <v>78.305154408702904</v>
          </cell>
          <cell r="X46">
            <v>10.4</v>
          </cell>
          <cell r="Y46">
            <v>98</v>
          </cell>
          <cell r="Z46">
            <v>10.4</v>
          </cell>
          <cell r="AA46">
            <v>78.305154408702904</v>
          </cell>
          <cell r="AB46">
            <v>74.390243900000002</v>
          </cell>
          <cell r="AC46">
            <v>98</v>
          </cell>
          <cell r="AD46">
            <v>74.390243900000002</v>
          </cell>
        </row>
        <row r="47">
          <cell r="A47">
            <v>5.8572084014409356</v>
          </cell>
          <cell r="B47">
            <v>32</v>
          </cell>
          <cell r="C47">
            <v>5.8572084014409356</v>
          </cell>
          <cell r="D47">
            <v>0.23799999999999999</v>
          </cell>
          <cell r="E47">
            <v>5.8572084014409356</v>
          </cell>
          <cell r="F47">
            <v>4.5999999999999996</v>
          </cell>
          <cell r="G47">
            <v>5.8572084014409356</v>
          </cell>
          <cell r="H47">
            <v>5.4</v>
          </cell>
          <cell r="I47">
            <v>5.8572084014409356</v>
          </cell>
          <cell r="J47">
            <v>60.975609759999998</v>
          </cell>
          <cell r="K47">
            <v>43.642791598559064</v>
          </cell>
          <cell r="L47">
            <v>32</v>
          </cell>
          <cell r="M47">
            <v>49.5</v>
          </cell>
          <cell r="N47">
            <v>32</v>
          </cell>
          <cell r="O47">
            <v>43.642791598559064</v>
          </cell>
          <cell r="P47">
            <v>0.23799999999999999</v>
          </cell>
          <cell r="Q47">
            <v>49.5</v>
          </cell>
          <cell r="R47">
            <v>0.23799999999999999</v>
          </cell>
          <cell r="S47">
            <v>43.642791598559064</v>
          </cell>
          <cell r="T47">
            <v>4.5999999999999996</v>
          </cell>
          <cell r="U47">
            <v>49.5</v>
          </cell>
          <cell r="V47">
            <v>4.5999999999999996</v>
          </cell>
          <cell r="W47">
            <v>43.642791598559064</v>
          </cell>
          <cell r="X47">
            <v>5.4</v>
          </cell>
          <cell r="Y47">
            <v>49.5</v>
          </cell>
          <cell r="Z47">
            <v>5.4</v>
          </cell>
          <cell r="AA47">
            <v>43.642791598559064</v>
          </cell>
          <cell r="AB47">
            <v>60.975609759999998</v>
          </cell>
          <cell r="AC47">
            <v>49.5</v>
          </cell>
          <cell r="AD47">
            <v>60.975609759999998</v>
          </cell>
        </row>
        <row r="48">
          <cell r="A48">
            <v>28.396930030087066</v>
          </cell>
          <cell r="B48">
            <v>32.299999999999997</v>
          </cell>
          <cell r="C48">
            <v>28.396930030087066</v>
          </cell>
          <cell r="D48">
            <v>0.16</v>
          </cell>
          <cell r="E48">
            <v>28.396930030087066</v>
          </cell>
          <cell r="F48">
            <v>3.5</v>
          </cell>
          <cell r="G48">
            <v>28.396930030087066</v>
          </cell>
          <cell r="H48">
            <v>3.9</v>
          </cell>
          <cell r="I48">
            <v>28.396930030087066</v>
          </cell>
          <cell r="J48">
            <v>69.512195120000001</v>
          </cell>
          <cell r="K48">
            <v>20.303069969912936</v>
          </cell>
          <cell r="L48">
            <v>32.299999999999997</v>
          </cell>
          <cell r="M48">
            <v>48.7</v>
          </cell>
          <cell r="N48">
            <v>32.299999999999997</v>
          </cell>
          <cell r="O48">
            <v>20.303069969912936</v>
          </cell>
          <cell r="P48">
            <v>0.16</v>
          </cell>
          <cell r="Q48">
            <v>48.7</v>
          </cell>
          <cell r="R48">
            <v>0.16</v>
          </cell>
          <cell r="S48">
            <v>20.303069969912936</v>
          </cell>
          <cell r="T48">
            <v>3.5</v>
          </cell>
          <cell r="U48">
            <v>48.7</v>
          </cell>
          <cell r="V48">
            <v>3.5</v>
          </cell>
          <cell r="W48">
            <v>20.303069969912936</v>
          </cell>
          <cell r="X48">
            <v>3.9</v>
          </cell>
          <cell r="Y48">
            <v>48.7</v>
          </cell>
          <cell r="Z48">
            <v>3.9</v>
          </cell>
          <cell r="AA48">
            <v>20.303069969912936</v>
          </cell>
          <cell r="AB48">
            <v>69.512195120000001</v>
          </cell>
          <cell r="AC48">
            <v>48.7</v>
          </cell>
          <cell r="AD48">
            <v>69.512195120000001</v>
          </cell>
        </row>
        <row r="49">
          <cell r="A49">
            <v>12.272383595554867</v>
          </cell>
          <cell r="B49">
            <v>23.9</v>
          </cell>
          <cell r="C49">
            <v>12.272383595554867</v>
          </cell>
          <cell r="D49">
            <v>0.223</v>
          </cell>
          <cell r="E49">
            <v>12.272383595554867</v>
          </cell>
          <cell r="F49">
            <v>5.0999999999999996</v>
          </cell>
          <cell r="G49">
            <v>12.272383595554867</v>
          </cell>
          <cell r="H49">
            <v>5.0999999999999996</v>
          </cell>
          <cell r="I49">
            <v>12.272383595554867</v>
          </cell>
          <cell r="J49">
            <v>71.951219510000001</v>
          </cell>
          <cell r="K49">
            <v>26.627616404445131</v>
          </cell>
          <cell r="L49">
            <v>23.9</v>
          </cell>
          <cell r="M49">
            <v>38.9</v>
          </cell>
          <cell r="N49">
            <v>23.9</v>
          </cell>
          <cell r="O49">
            <v>26.627616404445131</v>
          </cell>
          <cell r="P49">
            <v>0.223</v>
          </cell>
          <cell r="Q49">
            <v>38.9</v>
          </cell>
          <cell r="R49">
            <v>0.223</v>
          </cell>
          <cell r="S49">
            <v>26.627616404445131</v>
          </cell>
          <cell r="T49">
            <v>5.0999999999999996</v>
          </cell>
          <cell r="U49">
            <v>38.9</v>
          </cell>
          <cell r="V49">
            <v>5.0999999999999996</v>
          </cell>
          <cell r="W49">
            <v>26.627616404445131</v>
          </cell>
          <cell r="X49">
            <v>5.0999999999999996</v>
          </cell>
          <cell r="Y49">
            <v>38.9</v>
          </cell>
          <cell r="Z49">
            <v>5.0999999999999996</v>
          </cell>
          <cell r="AA49">
            <v>26.627616404445131</v>
          </cell>
          <cell r="AB49">
            <v>71.951219510000001</v>
          </cell>
          <cell r="AC49">
            <v>38.9</v>
          </cell>
          <cell r="AD49">
            <v>71.951219510000001</v>
          </cell>
        </row>
        <row r="50">
          <cell r="A50">
            <v>-23.803736886098033</v>
          </cell>
          <cell r="B50">
            <v>34.9</v>
          </cell>
          <cell r="C50">
            <v>-23.803736886098033</v>
          </cell>
          <cell r="D50">
            <v>0.224</v>
          </cell>
          <cell r="E50">
            <v>-23.803736886098033</v>
          </cell>
          <cell r="F50">
            <v>8.8000000000000007</v>
          </cell>
          <cell r="G50">
            <v>-23.803736886098033</v>
          </cell>
          <cell r="H50">
            <v>7.6</v>
          </cell>
          <cell r="I50">
            <v>-23.803736886098033</v>
          </cell>
          <cell r="J50">
            <v>57.31707317</v>
          </cell>
          <cell r="K50">
            <v>33.503736886098032</v>
          </cell>
          <cell r="L50">
            <v>34.9</v>
          </cell>
          <cell r="M50">
            <v>9.6999999999999993</v>
          </cell>
          <cell r="N50">
            <v>34.9</v>
          </cell>
          <cell r="O50">
            <v>33.503736886098032</v>
          </cell>
          <cell r="P50">
            <v>0.224</v>
          </cell>
          <cell r="Q50">
            <v>9.6999999999999993</v>
          </cell>
          <cell r="R50">
            <v>0.224</v>
          </cell>
          <cell r="S50">
            <v>33.503736886098032</v>
          </cell>
          <cell r="T50">
            <v>8.8000000000000007</v>
          </cell>
          <cell r="U50">
            <v>9.6999999999999993</v>
          </cell>
          <cell r="V50">
            <v>8.8000000000000007</v>
          </cell>
          <cell r="W50">
            <v>33.503736886098032</v>
          </cell>
          <cell r="X50">
            <v>7.6</v>
          </cell>
          <cell r="Y50">
            <v>9.6999999999999993</v>
          </cell>
          <cell r="Z50">
            <v>7.6</v>
          </cell>
          <cell r="AA50">
            <v>33.503736886098032</v>
          </cell>
          <cell r="AB50">
            <v>57.31707317</v>
          </cell>
          <cell r="AC50">
            <v>9.6999999999999993</v>
          </cell>
          <cell r="AD50">
            <v>57.31707317</v>
          </cell>
        </row>
        <row r="51">
          <cell r="A51">
            <v>-3.0230202578124947</v>
          </cell>
          <cell r="B51">
            <v>33.4</v>
          </cell>
          <cell r="C51">
            <v>-3.0230202578124947</v>
          </cell>
          <cell r="D51">
            <v>0.14499999999999999</v>
          </cell>
          <cell r="E51">
            <v>-3.0230202578124947</v>
          </cell>
          <cell r="F51">
            <v>1.5</v>
          </cell>
          <cell r="G51">
            <v>-3.0230202578124947</v>
          </cell>
          <cell r="H51">
            <v>2.2999999999999998</v>
          </cell>
          <cell r="I51">
            <v>-3.0230202578124947</v>
          </cell>
          <cell r="J51">
            <v>64.634146340000001</v>
          </cell>
          <cell r="K51">
            <v>8.3230202578124945</v>
          </cell>
          <cell r="L51">
            <v>33.4</v>
          </cell>
          <cell r="M51">
            <v>5.3</v>
          </cell>
          <cell r="N51">
            <v>33.4</v>
          </cell>
          <cell r="O51">
            <v>8.3230202578124945</v>
          </cell>
          <cell r="P51">
            <v>0.14499999999999999</v>
          </cell>
          <cell r="Q51">
            <v>5.3</v>
          </cell>
          <cell r="R51">
            <v>0.14499999999999999</v>
          </cell>
          <cell r="S51">
            <v>8.3230202578124945</v>
          </cell>
          <cell r="T51">
            <v>1.5</v>
          </cell>
          <cell r="U51">
            <v>5.3</v>
          </cell>
          <cell r="V51">
            <v>1.5</v>
          </cell>
          <cell r="W51">
            <v>8.3230202578124945</v>
          </cell>
          <cell r="X51">
            <v>2.2999999999999998</v>
          </cell>
          <cell r="Y51">
            <v>5.3</v>
          </cell>
          <cell r="Z51">
            <v>2.2999999999999998</v>
          </cell>
          <cell r="AA51">
            <v>8.3230202578124945</v>
          </cell>
          <cell r="AB51">
            <v>64.634146340000001</v>
          </cell>
          <cell r="AC51">
            <v>5.3</v>
          </cell>
          <cell r="AD51">
            <v>64.634146340000001</v>
          </cell>
        </row>
        <row r="52">
          <cell r="A52">
            <v>-17.123742333543298</v>
          </cell>
          <cell r="B52">
            <v>28.8</v>
          </cell>
          <cell r="C52">
            <v>-17.123742333543298</v>
          </cell>
          <cell r="D52">
            <v>0.19400000000000001</v>
          </cell>
          <cell r="E52">
            <v>-17.123742333543298</v>
          </cell>
          <cell r="F52">
            <v>2.1</v>
          </cell>
          <cell r="G52">
            <v>-17.123742333543298</v>
          </cell>
          <cell r="H52">
            <v>3.1</v>
          </cell>
          <cell r="I52">
            <v>-17.123742333543298</v>
          </cell>
          <cell r="J52">
            <v>67.073170730000001</v>
          </cell>
          <cell r="K52">
            <v>21.623742333543298</v>
          </cell>
          <cell r="L52">
            <v>28.8</v>
          </cell>
          <cell r="M52">
            <v>4.5</v>
          </cell>
          <cell r="N52">
            <v>28.8</v>
          </cell>
          <cell r="O52">
            <v>21.623742333543298</v>
          </cell>
          <cell r="P52">
            <v>0.19400000000000001</v>
          </cell>
          <cell r="Q52">
            <v>4.5</v>
          </cell>
          <cell r="R52">
            <v>0.19400000000000001</v>
          </cell>
          <cell r="S52">
            <v>21.623742333543298</v>
          </cell>
          <cell r="T52">
            <v>2.1</v>
          </cell>
          <cell r="U52">
            <v>4.5</v>
          </cell>
          <cell r="V52">
            <v>2.1</v>
          </cell>
          <cell r="W52">
            <v>21.623742333543298</v>
          </cell>
          <cell r="X52">
            <v>3.1</v>
          </cell>
          <cell r="Y52">
            <v>4.5</v>
          </cell>
          <cell r="Z52">
            <v>3.1</v>
          </cell>
          <cell r="AA52">
            <v>21.623742333543298</v>
          </cell>
          <cell r="AB52">
            <v>67.073170730000001</v>
          </cell>
          <cell r="AC52">
            <v>4.5</v>
          </cell>
          <cell r="AD52">
            <v>67.073170730000001</v>
          </cell>
        </row>
        <row r="53">
          <cell r="A53">
            <v>1.0474526633157271</v>
          </cell>
          <cell r="B53">
            <v>22.9</v>
          </cell>
          <cell r="C53">
            <v>1.0474526633157271</v>
          </cell>
          <cell r="D53">
            <v>0.17799999999999999</v>
          </cell>
          <cell r="E53">
            <v>1.0474526633157271</v>
          </cell>
          <cell r="F53">
            <v>1.8</v>
          </cell>
          <cell r="G53">
            <v>1.0474526633157271</v>
          </cell>
          <cell r="H53">
            <v>2.6</v>
          </cell>
          <cell r="I53">
            <v>1.0474526633157271</v>
          </cell>
          <cell r="J53">
            <v>65.853658539999998</v>
          </cell>
          <cell r="K53">
            <v>2.9525473366842729</v>
          </cell>
          <cell r="L53">
            <v>22.9</v>
          </cell>
          <cell r="M53">
            <v>4</v>
          </cell>
          <cell r="N53">
            <v>22.9</v>
          </cell>
          <cell r="O53">
            <v>2.9525473366842729</v>
          </cell>
          <cell r="P53">
            <v>0.17799999999999999</v>
          </cell>
          <cell r="Q53">
            <v>4</v>
          </cell>
          <cell r="R53">
            <v>0.17799999999999999</v>
          </cell>
          <cell r="S53">
            <v>2.9525473366842729</v>
          </cell>
          <cell r="T53">
            <v>1.8</v>
          </cell>
          <cell r="U53">
            <v>4</v>
          </cell>
          <cell r="V53">
            <v>1.8</v>
          </cell>
          <cell r="W53">
            <v>2.9525473366842729</v>
          </cell>
          <cell r="X53">
            <v>2.6</v>
          </cell>
          <cell r="Y53">
            <v>4</v>
          </cell>
          <cell r="Z53">
            <v>2.6</v>
          </cell>
          <cell r="AA53">
            <v>2.9525473366842729</v>
          </cell>
          <cell r="AB53">
            <v>65.853658539999998</v>
          </cell>
          <cell r="AC53">
            <v>4</v>
          </cell>
          <cell r="AD53">
            <v>65.853658539999998</v>
          </cell>
        </row>
        <row r="54">
          <cell r="A54">
            <v>-6.5091496050036586</v>
          </cell>
          <cell r="B54">
            <v>23.8</v>
          </cell>
          <cell r="C54">
            <v>-6.5091496050036586</v>
          </cell>
          <cell r="D54">
            <v>0.17699999999999999</v>
          </cell>
          <cell r="E54">
            <v>-6.5091496050036586</v>
          </cell>
          <cell r="F54">
            <v>3.2</v>
          </cell>
          <cell r="G54">
            <v>-6.5091496050036586</v>
          </cell>
          <cell r="H54">
            <v>3.7</v>
          </cell>
          <cell r="I54">
            <v>-6.5091496050036586</v>
          </cell>
          <cell r="J54">
            <v>64.634146340000001</v>
          </cell>
          <cell r="K54">
            <v>7.1091496050036582</v>
          </cell>
          <cell r="L54">
            <v>23.8</v>
          </cell>
          <cell r="M54">
            <v>0.6</v>
          </cell>
          <cell r="N54">
            <v>23.8</v>
          </cell>
          <cell r="O54">
            <v>7.1091496050036582</v>
          </cell>
          <cell r="P54">
            <v>0.17699999999999999</v>
          </cell>
          <cell r="Q54">
            <v>0.6</v>
          </cell>
          <cell r="R54">
            <v>0.17699999999999999</v>
          </cell>
          <cell r="S54">
            <v>7.1091496050036582</v>
          </cell>
          <cell r="T54">
            <v>3.2</v>
          </cell>
          <cell r="U54">
            <v>0.6</v>
          </cell>
          <cell r="V54">
            <v>3.2</v>
          </cell>
          <cell r="W54">
            <v>7.1091496050036582</v>
          </cell>
          <cell r="X54">
            <v>3.7</v>
          </cell>
          <cell r="Y54">
            <v>0.6</v>
          </cell>
          <cell r="Z54">
            <v>3.7</v>
          </cell>
          <cell r="AA54">
            <v>7.1091496050036582</v>
          </cell>
          <cell r="AB54">
            <v>64.634146340000001</v>
          </cell>
          <cell r="AC54">
            <v>0.6</v>
          </cell>
          <cell r="AD54">
            <v>64.634146340000001</v>
          </cell>
        </row>
        <row r="55">
          <cell r="A55">
            <v>-9.6859431794308595</v>
          </cell>
          <cell r="B55">
            <v>27.3</v>
          </cell>
          <cell r="C55">
            <v>-9.6859431794308595</v>
          </cell>
          <cell r="D55">
            <v>0.18099999999999999</v>
          </cell>
          <cell r="E55">
            <v>-9.6859431794308595</v>
          </cell>
          <cell r="F55">
            <v>0.2</v>
          </cell>
          <cell r="G55">
            <v>-9.6859431794308595</v>
          </cell>
          <cell r="H55">
            <v>1.6</v>
          </cell>
          <cell r="I55">
            <v>-9.6859431794308595</v>
          </cell>
          <cell r="J55">
            <v>65.853658539999998</v>
          </cell>
          <cell r="K55">
            <v>10.08594317943086</v>
          </cell>
          <cell r="L55">
            <v>27.3</v>
          </cell>
          <cell r="M55">
            <v>0.4</v>
          </cell>
          <cell r="N55">
            <v>27.3</v>
          </cell>
          <cell r="O55">
            <v>10.08594317943086</v>
          </cell>
          <cell r="P55">
            <v>0.18099999999999999</v>
          </cell>
          <cell r="Q55">
            <v>0.4</v>
          </cell>
          <cell r="R55">
            <v>0.18099999999999999</v>
          </cell>
          <cell r="S55">
            <v>10.08594317943086</v>
          </cell>
          <cell r="T55">
            <v>0.2</v>
          </cell>
          <cell r="U55">
            <v>0.4</v>
          </cell>
          <cell r="V55">
            <v>0.2</v>
          </cell>
          <cell r="W55">
            <v>10.08594317943086</v>
          </cell>
          <cell r="X55">
            <v>1.6</v>
          </cell>
          <cell r="Y55">
            <v>0.4</v>
          </cell>
          <cell r="Z55">
            <v>1.6</v>
          </cell>
          <cell r="AA55">
            <v>10.08594317943086</v>
          </cell>
          <cell r="AB55">
            <v>65.853658539999998</v>
          </cell>
          <cell r="AC55">
            <v>0.4</v>
          </cell>
          <cell r="AD55">
            <v>65.853658539999998</v>
          </cell>
        </row>
        <row r="56">
          <cell r="A56">
            <v>5.3595022591892043</v>
          </cell>
          <cell r="B56">
            <v>25.8</v>
          </cell>
          <cell r="C56">
            <v>5.3595022591892043</v>
          </cell>
          <cell r="D56">
            <v>0.216</v>
          </cell>
          <cell r="E56">
            <v>5.3595022591892043</v>
          </cell>
          <cell r="F56">
            <v>6</v>
          </cell>
          <cell r="G56">
            <v>5.3595022591892043</v>
          </cell>
          <cell r="H56">
            <v>4.4000000000000004</v>
          </cell>
          <cell r="I56">
            <v>5.3595022591892043</v>
          </cell>
          <cell r="J56">
            <v>60.975609759999998</v>
          </cell>
          <cell r="K56">
            <v>-5.1595022591892041</v>
          </cell>
          <cell r="L56">
            <v>25.8</v>
          </cell>
          <cell r="M56">
            <v>0.2</v>
          </cell>
          <cell r="N56">
            <v>25.8</v>
          </cell>
          <cell r="O56">
            <v>-5.1595022591892041</v>
          </cell>
          <cell r="P56">
            <v>0.216</v>
          </cell>
          <cell r="Q56">
            <v>0.2</v>
          </cell>
          <cell r="R56">
            <v>0.216</v>
          </cell>
          <cell r="S56">
            <v>-5.1595022591892041</v>
          </cell>
          <cell r="T56">
            <v>6</v>
          </cell>
          <cell r="U56">
            <v>0.2</v>
          </cell>
          <cell r="V56">
            <v>6</v>
          </cell>
          <cell r="W56">
            <v>-5.1595022591892041</v>
          </cell>
          <cell r="X56">
            <v>4.4000000000000004</v>
          </cell>
          <cell r="Y56">
            <v>0.2</v>
          </cell>
          <cell r="Z56">
            <v>4.4000000000000004</v>
          </cell>
          <cell r="AA56">
            <v>-5.1595022591892041</v>
          </cell>
          <cell r="AB56">
            <v>60.975609759999998</v>
          </cell>
          <cell r="AC56">
            <v>0.2</v>
          </cell>
          <cell r="AD56">
            <v>60.975609759999998</v>
          </cell>
        </row>
        <row r="57">
          <cell r="A57">
            <v>0.15293068381445935</v>
          </cell>
          <cell r="B57">
            <v>24.3</v>
          </cell>
          <cell r="C57">
            <v>0.15293068381445935</v>
          </cell>
          <cell r="D57">
            <v>0.182</v>
          </cell>
          <cell r="E57">
            <v>0.15293068381445935</v>
          </cell>
          <cell r="F57">
            <v>3</v>
          </cell>
          <cell r="G57">
            <v>0.15293068381445935</v>
          </cell>
          <cell r="H57">
            <v>3.1</v>
          </cell>
          <cell r="I57">
            <v>0.15293068381445935</v>
          </cell>
          <cell r="J57">
            <v>64.634146340000001</v>
          </cell>
          <cell r="K57">
            <v>-5.2930683814459339E-2</v>
          </cell>
          <cell r="L57">
            <v>24.3</v>
          </cell>
          <cell r="M57">
            <v>0.1</v>
          </cell>
          <cell r="N57">
            <v>24.3</v>
          </cell>
          <cell r="O57">
            <v>-5.2930683814459339E-2</v>
          </cell>
          <cell r="P57">
            <v>0.182</v>
          </cell>
          <cell r="Q57">
            <v>0.1</v>
          </cell>
          <cell r="R57">
            <v>0.182</v>
          </cell>
          <cell r="S57">
            <v>-5.2930683814459339E-2</v>
          </cell>
          <cell r="T57">
            <v>3</v>
          </cell>
          <cell r="U57">
            <v>0.1</v>
          </cell>
          <cell r="V57">
            <v>3</v>
          </cell>
          <cell r="W57">
            <v>-5.2930683814459339E-2</v>
          </cell>
          <cell r="X57">
            <v>3.1</v>
          </cell>
          <cell r="Y57">
            <v>0.1</v>
          </cell>
          <cell r="Z57">
            <v>3.1</v>
          </cell>
          <cell r="AA57">
            <v>-5.2930683814459339E-2</v>
          </cell>
          <cell r="AB57">
            <v>64.634146340000001</v>
          </cell>
          <cell r="AC57">
            <v>0.1</v>
          </cell>
          <cell r="AD57">
            <v>64.634146340000001</v>
          </cell>
        </row>
        <row r="58">
          <cell r="A58">
            <v>6.6715635941138025</v>
          </cell>
          <cell r="B58">
            <v>28.7</v>
          </cell>
          <cell r="C58">
            <v>6.6715635941138025</v>
          </cell>
          <cell r="D58">
            <v>0.182</v>
          </cell>
          <cell r="E58">
            <v>6.6715635941138025</v>
          </cell>
          <cell r="F58">
            <v>2</v>
          </cell>
          <cell r="G58">
            <v>6.6715635941138025</v>
          </cell>
          <cell r="H58">
            <v>2.5</v>
          </cell>
          <cell r="I58">
            <v>6.6715635941138025</v>
          </cell>
          <cell r="J58">
            <v>48.780487800000003</v>
          </cell>
          <cell r="K58">
            <v>-6.5715635941138029</v>
          </cell>
          <cell r="L58">
            <v>28.7</v>
          </cell>
          <cell r="M58">
            <v>0.1</v>
          </cell>
          <cell r="N58">
            <v>28.7</v>
          </cell>
          <cell r="O58">
            <v>-6.5715635941138029</v>
          </cell>
          <cell r="P58">
            <v>0.182</v>
          </cell>
          <cell r="Q58">
            <v>0.1</v>
          </cell>
          <cell r="R58">
            <v>0.182</v>
          </cell>
          <cell r="S58">
            <v>-6.5715635941138029</v>
          </cell>
          <cell r="T58">
            <v>2</v>
          </cell>
          <cell r="U58">
            <v>0.1</v>
          </cell>
          <cell r="V58">
            <v>2</v>
          </cell>
          <cell r="W58">
            <v>-6.5715635941138029</v>
          </cell>
          <cell r="X58">
            <v>2.5</v>
          </cell>
          <cell r="Y58">
            <v>0.1</v>
          </cell>
          <cell r="Z58">
            <v>2.5</v>
          </cell>
          <cell r="AA58">
            <v>-6.5715635941138029</v>
          </cell>
          <cell r="AB58">
            <v>48.780487800000003</v>
          </cell>
          <cell r="AC58">
            <v>0.1</v>
          </cell>
          <cell r="AD58">
            <v>48.780487800000003</v>
          </cell>
        </row>
        <row r="59">
          <cell r="A59">
            <v>15.665804653749472</v>
          </cell>
          <cell r="B59">
            <v>27.5</v>
          </cell>
          <cell r="C59">
            <v>15.665804653749472</v>
          </cell>
          <cell r="D59">
            <v>7.6999999999999999E-2</v>
          </cell>
          <cell r="E59">
            <v>15.665804653749472</v>
          </cell>
          <cell r="F59">
            <v>1</v>
          </cell>
          <cell r="G59">
            <v>15.665804653749472</v>
          </cell>
          <cell r="H59">
            <v>2.4</v>
          </cell>
          <cell r="I59">
            <v>15.665804653749472</v>
          </cell>
          <cell r="J59">
            <v>53.658536589999997</v>
          </cell>
          <cell r="K59">
            <v>-15.565804653749472</v>
          </cell>
          <cell r="L59">
            <v>27.5</v>
          </cell>
          <cell r="M59">
            <v>0.1</v>
          </cell>
          <cell r="N59">
            <v>27.5</v>
          </cell>
          <cell r="O59">
            <v>-15.565804653749472</v>
          </cell>
          <cell r="P59">
            <v>7.6999999999999999E-2</v>
          </cell>
          <cell r="Q59">
            <v>0.1</v>
          </cell>
          <cell r="R59">
            <v>7.6999999999999999E-2</v>
          </cell>
          <cell r="S59">
            <v>-15.565804653749472</v>
          </cell>
          <cell r="T59">
            <v>1</v>
          </cell>
          <cell r="U59">
            <v>0.1</v>
          </cell>
          <cell r="V59">
            <v>1</v>
          </cell>
          <cell r="W59">
            <v>-15.565804653749472</v>
          </cell>
          <cell r="X59">
            <v>2.4</v>
          </cell>
          <cell r="Y59">
            <v>0.1</v>
          </cell>
          <cell r="Z59">
            <v>2.4</v>
          </cell>
          <cell r="AA59">
            <v>-15.565804653749472</v>
          </cell>
          <cell r="AB59">
            <v>53.658536589999997</v>
          </cell>
          <cell r="AC59">
            <v>0.1</v>
          </cell>
          <cell r="AD59">
            <v>53.658536589999997</v>
          </cell>
        </row>
        <row r="60">
          <cell r="A60">
            <v>2.5862175609701978</v>
          </cell>
          <cell r="B60">
            <v>33.799999999999997</v>
          </cell>
          <cell r="C60">
            <v>2.5862175609701978</v>
          </cell>
          <cell r="D60">
            <v>0.318</v>
          </cell>
          <cell r="E60">
            <v>2.5862175609701978</v>
          </cell>
          <cell r="F60">
            <v>12.2</v>
          </cell>
          <cell r="G60">
            <v>2.5862175609701978</v>
          </cell>
          <cell r="H60">
            <v>11</v>
          </cell>
          <cell r="I60">
            <v>2.5862175609701978</v>
          </cell>
          <cell r="J60">
            <v>80.487804879999999</v>
          </cell>
          <cell r="K60">
            <v>94.313782439029808</v>
          </cell>
          <cell r="L60">
            <v>33.799999999999997</v>
          </cell>
          <cell r="M60">
            <v>96.9</v>
          </cell>
          <cell r="N60">
            <v>33.799999999999997</v>
          </cell>
          <cell r="O60">
            <v>94.313782439029808</v>
          </cell>
          <cell r="P60">
            <v>0.318</v>
          </cell>
          <cell r="Q60">
            <v>96.9</v>
          </cell>
          <cell r="R60">
            <v>0.318</v>
          </cell>
          <cell r="S60">
            <v>94.313782439029808</v>
          </cell>
          <cell r="T60">
            <v>12.2</v>
          </cell>
          <cell r="U60">
            <v>96.9</v>
          </cell>
          <cell r="V60">
            <v>12.2</v>
          </cell>
          <cell r="W60">
            <v>94.313782439029808</v>
          </cell>
          <cell r="X60">
            <v>11</v>
          </cell>
          <cell r="Y60">
            <v>96.9</v>
          </cell>
          <cell r="Z60">
            <v>11</v>
          </cell>
          <cell r="AA60">
            <v>94.313782439029808</v>
          </cell>
          <cell r="AB60">
            <v>80.487804879999999</v>
          </cell>
          <cell r="AC60">
            <v>96.9</v>
          </cell>
          <cell r="AD60">
            <v>80.487804879999999</v>
          </cell>
        </row>
        <row r="61">
          <cell r="A61">
            <v>14.349181384537083</v>
          </cell>
          <cell r="B61">
            <v>32.200000000000003</v>
          </cell>
          <cell r="C61">
            <v>14.349181384537083</v>
          </cell>
          <cell r="D61">
            <v>0.20599999999999999</v>
          </cell>
          <cell r="E61">
            <v>14.349181384537083</v>
          </cell>
          <cell r="F61">
            <v>4.3</v>
          </cell>
          <cell r="G61">
            <v>14.349181384537083</v>
          </cell>
          <cell r="H61">
            <v>4.7</v>
          </cell>
          <cell r="I61">
            <v>14.349181384537083</v>
          </cell>
          <cell r="J61">
            <v>79.268292680000002</v>
          </cell>
          <cell r="K61">
            <v>43.35081861546292</v>
          </cell>
          <cell r="L61">
            <v>32.200000000000003</v>
          </cell>
          <cell r="M61">
            <v>57.7</v>
          </cell>
          <cell r="N61">
            <v>32.200000000000003</v>
          </cell>
          <cell r="O61">
            <v>43.35081861546292</v>
          </cell>
          <cell r="P61">
            <v>0.20599999999999999</v>
          </cell>
          <cell r="Q61">
            <v>57.7</v>
          </cell>
          <cell r="R61">
            <v>0.20599999999999999</v>
          </cell>
          <cell r="S61">
            <v>43.35081861546292</v>
          </cell>
          <cell r="T61">
            <v>4.3</v>
          </cell>
          <cell r="U61">
            <v>57.7</v>
          </cell>
          <cell r="V61">
            <v>4.3</v>
          </cell>
          <cell r="W61">
            <v>43.35081861546292</v>
          </cell>
          <cell r="X61">
            <v>4.7</v>
          </cell>
          <cell r="Y61">
            <v>57.7</v>
          </cell>
          <cell r="Z61">
            <v>4.7</v>
          </cell>
          <cell r="AA61">
            <v>43.35081861546292</v>
          </cell>
          <cell r="AB61">
            <v>79.268292680000002</v>
          </cell>
          <cell r="AC61">
            <v>57.7</v>
          </cell>
          <cell r="AD61">
            <v>79.268292680000002</v>
          </cell>
        </row>
        <row r="62">
          <cell r="A62">
            <v>8.171226752576267</v>
          </cell>
          <cell r="B62">
            <v>36.200000000000003</v>
          </cell>
          <cell r="C62">
            <v>8.171226752576267</v>
          </cell>
          <cell r="D62">
            <v>0.23200000000000001</v>
          </cell>
          <cell r="E62">
            <v>8.171226752576267</v>
          </cell>
          <cell r="F62">
            <v>9.9</v>
          </cell>
          <cell r="G62">
            <v>8.171226752576267</v>
          </cell>
          <cell r="H62">
            <v>9.1</v>
          </cell>
          <cell r="I62">
            <v>8.171226752576267</v>
          </cell>
          <cell r="J62">
            <v>52.43902439</v>
          </cell>
          <cell r="K62">
            <v>48.028773247423736</v>
          </cell>
          <cell r="L62">
            <v>36.200000000000003</v>
          </cell>
          <cell r="M62">
            <v>56.2</v>
          </cell>
          <cell r="N62">
            <v>36.200000000000003</v>
          </cell>
          <cell r="O62">
            <v>48.028773247423736</v>
          </cell>
          <cell r="P62">
            <v>0.23200000000000001</v>
          </cell>
          <cell r="Q62">
            <v>56.2</v>
          </cell>
          <cell r="R62">
            <v>0.23200000000000001</v>
          </cell>
          <cell r="S62">
            <v>48.028773247423736</v>
          </cell>
          <cell r="T62">
            <v>9.9</v>
          </cell>
          <cell r="U62">
            <v>56.2</v>
          </cell>
          <cell r="V62">
            <v>9.9</v>
          </cell>
          <cell r="W62">
            <v>48.028773247423736</v>
          </cell>
          <cell r="X62">
            <v>9.1</v>
          </cell>
          <cell r="Y62">
            <v>56.2</v>
          </cell>
          <cell r="Z62">
            <v>9.1</v>
          </cell>
          <cell r="AA62">
            <v>48.028773247423736</v>
          </cell>
          <cell r="AB62">
            <v>52.43902439</v>
          </cell>
          <cell r="AC62">
            <v>56.2</v>
          </cell>
          <cell r="AD62">
            <v>52.43902439</v>
          </cell>
        </row>
        <row r="63">
          <cell r="A63">
            <v>-2.9419819178383015</v>
          </cell>
          <cell r="B63">
            <v>26.1</v>
          </cell>
          <cell r="C63">
            <v>-2.9419819178383015</v>
          </cell>
          <cell r="D63">
            <v>0.23400000000000001</v>
          </cell>
          <cell r="E63">
            <v>-2.9419819178383015</v>
          </cell>
          <cell r="F63">
            <v>4</v>
          </cell>
          <cell r="G63">
            <v>-2.9419819178383015</v>
          </cell>
          <cell r="H63">
            <v>4.3</v>
          </cell>
          <cell r="I63">
            <v>-2.9419819178383015</v>
          </cell>
          <cell r="J63">
            <v>71.951219510000001</v>
          </cell>
          <cell r="K63">
            <v>30.041981917838303</v>
          </cell>
          <cell r="L63">
            <v>26.1</v>
          </cell>
          <cell r="M63">
            <v>27.1</v>
          </cell>
          <cell r="N63">
            <v>26.1</v>
          </cell>
          <cell r="O63">
            <v>30.041981917838303</v>
          </cell>
          <cell r="P63">
            <v>0.23400000000000001</v>
          </cell>
          <cell r="Q63">
            <v>27.1</v>
          </cell>
          <cell r="R63">
            <v>0.23400000000000001</v>
          </cell>
          <cell r="S63">
            <v>30.041981917838303</v>
          </cell>
          <cell r="T63">
            <v>4</v>
          </cell>
          <cell r="U63">
            <v>27.1</v>
          </cell>
          <cell r="V63">
            <v>4</v>
          </cell>
          <cell r="W63">
            <v>30.041981917838303</v>
          </cell>
          <cell r="X63">
            <v>4.3</v>
          </cell>
          <cell r="Y63">
            <v>27.1</v>
          </cell>
          <cell r="Z63">
            <v>4.3</v>
          </cell>
          <cell r="AA63">
            <v>30.041981917838303</v>
          </cell>
          <cell r="AB63">
            <v>71.951219510000001</v>
          </cell>
          <cell r="AC63">
            <v>27.1</v>
          </cell>
          <cell r="AD63">
            <v>71.951219510000001</v>
          </cell>
        </row>
        <row r="64">
          <cell r="A64">
            <v>-38.846182909382264</v>
          </cell>
          <cell r="B64">
            <v>27.5</v>
          </cell>
          <cell r="C64">
            <v>-38.846182909382264</v>
          </cell>
          <cell r="D64">
            <v>0.29199999999999998</v>
          </cell>
          <cell r="E64">
            <v>-38.846182909382264</v>
          </cell>
          <cell r="F64">
            <v>10.3</v>
          </cell>
          <cell r="G64">
            <v>-38.846182909382264</v>
          </cell>
          <cell r="H64">
            <v>9.4</v>
          </cell>
          <cell r="I64">
            <v>-38.846182909382264</v>
          </cell>
          <cell r="J64">
            <v>59.756097560000001</v>
          </cell>
          <cell r="K64">
            <v>54.746182909382263</v>
          </cell>
          <cell r="L64">
            <v>27.5</v>
          </cell>
          <cell r="M64">
            <v>15.9</v>
          </cell>
          <cell r="N64">
            <v>27.5</v>
          </cell>
          <cell r="O64">
            <v>54.746182909382263</v>
          </cell>
          <cell r="P64">
            <v>0.29199999999999998</v>
          </cell>
          <cell r="Q64">
            <v>15.9</v>
          </cell>
          <cell r="R64">
            <v>0.29199999999999998</v>
          </cell>
          <cell r="S64">
            <v>54.746182909382263</v>
          </cell>
          <cell r="T64">
            <v>10.3</v>
          </cell>
          <cell r="U64">
            <v>15.9</v>
          </cell>
          <cell r="V64">
            <v>10.3</v>
          </cell>
          <cell r="W64">
            <v>54.746182909382263</v>
          </cell>
          <cell r="X64">
            <v>9.4</v>
          </cell>
          <cell r="Y64">
            <v>15.9</v>
          </cell>
          <cell r="Z64">
            <v>9.4</v>
          </cell>
          <cell r="AA64">
            <v>54.746182909382263</v>
          </cell>
          <cell r="AB64">
            <v>59.756097560000001</v>
          </cell>
          <cell r="AC64">
            <v>15.9</v>
          </cell>
          <cell r="AD64">
            <v>59.756097560000001</v>
          </cell>
        </row>
        <row r="65">
          <cell r="A65">
            <v>-1.1757153651745962</v>
          </cell>
          <cell r="B65">
            <v>21.7</v>
          </cell>
          <cell r="C65">
            <v>-1.1757153651745962</v>
          </cell>
          <cell r="D65">
            <v>0.17399999999999999</v>
          </cell>
          <cell r="E65">
            <v>-1.1757153651745962</v>
          </cell>
          <cell r="F65">
            <v>2.2999999999999998</v>
          </cell>
          <cell r="G65">
            <v>-1.1757153651745962</v>
          </cell>
          <cell r="H65">
            <v>3.1</v>
          </cell>
          <cell r="I65">
            <v>-1.1757153651745962</v>
          </cell>
          <cell r="J65">
            <v>65.853658539999998</v>
          </cell>
          <cell r="K65">
            <v>3.8757153651745964</v>
          </cell>
          <cell r="L65">
            <v>21.7</v>
          </cell>
          <cell r="M65">
            <v>2.7</v>
          </cell>
          <cell r="N65">
            <v>21.7</v>
          </cell>
          <cell r="O65">
            <v>3.8757153651745964</v>
          </cell>
          <cell r="P65">
            <v>0.17399999999999999</v>
          </cell>
          <cell r="Q65">
            <v>2.7</v>
          </cell>
          <cell r="R65">
            <v>0.17399999999999999</v>
          </cell>
          <cell r="S65">
            <v>3.8757153651745964</v>
          </cell>
          <cell r="T65">
            <v>2.2999999999999998</v>
          </cell>
          <cell r="U65">
            <v>2.7</v>
          </cell>
          <cell r="V65">
            <v>2.2999999999999998</v>
          </cell>
          <cell r="W65">
            <v>3.8757153651745964</v>
          </cell>
          <cell r="X65">
            <v>3.1</v>
          </cell>
          <cell r="Y65">
            <v>2.7</v>
          </cell>
          <cell r="Z65">
            <v>3.1</v>
          </cell>
          <cell r="AA65">
            <v>3.8757153651745964</v>
          </cell>
          <cell r="AB65">
            <v>65.853658539999998</v>
          </cell>
          <cell r="AC65">
            <v>2.7</v>
          </cell>
          <cell r="AD65">
            <v>65.853658539999998</v>
          </cell>
        </row>
        <row r="66">
          <cell r="A66">
            <v>-17.045759360444858</v>
          </cell>
          <cell r="B66">
            <v>25.4</v>
          </cell>
          <cell r="C66">
            <v>-17.045759360444858</v>
          </cell>
          <cell r="D66">
            <v>0.16400000000000001</v>
          </cell>
          <cell r="E66">
            <v>-17.045759360444858</v>
          </cell>
          <cell r="F66">
            <v>2.5</v>
          </cell>
          <cell r="G66">
            <v>-17.045759360444858</v>
          </cell>
          <cell r="H66">
            <v>3.4</v>
          </cell>
          <cell r="I66">
            <v>-17.045759360444858</v>
          </cell>
          <cell r="J66">
            <v>75.609756099999998</v>
          </cell>
          <cell r="K66">
            <v>18.745759360444858</v>
          </cell>
          <cell r="L66">
            <v>25.4</v>
          </cell>
          <cell r="M66">
            <v>1.7</v>
          </cell>
          <cell r="N66">
            <v>25.4</v>
          </cell>
          <cell r="O66">
            <v>18.745759360444858</v>
          </cell>
          <cell r="P66">
            <v>0.16400000000000001</v>
          </cell>
          <cell r="Q66">
            <v>1.7</v>
          </cell>
          <cell r="R66">
            <v>0.16400000000000001</v>
          </cell>
          <cell r="S66">
            <v>18.745759360444858</v>
          </cell>
          <cell r="T66">
            <v>2.5</v>
          </cell>
          <cell r="U66">
            <v>1.7</v>
          </cell>
          <cell r="V66">
            <v>2.5</v>
          </cell>
          <cell r="W66">
            <v>18.745759360444858</v>
          </cell>
          <cell r="X66">
            <v>3.4</v>
          </cell>
          <cell r="Y66">
            <v>1.7</v>
          </cell>
          <cell r="Z66">
            <v>3.4</v>
          </cell>
          <cell r="AA66">
            <v>18.745759360444858</v>
          </cell>
          <cell r="AB66">
            <v>75.609756099999998</v>
          </cell>
          <cell r="AC66">
            <v>1.7</v>
          </cell>
          <cell r="AD66">
            <v>75.609756099999998</v>
          </cell>
        </row>
        <row r="67">
          <cell r="A67">
            <v>-7.4530562067469139</v>
          </cell>
          <cell r="B67">
            <v>31.7</v>
          </cell>
          <cell r="C67">
            <v>-7.4530562067469139</v>
          </cell>
          <cell r="D67">
            <v>0.16800000000000001</v>
          </cell>
          <cell r="E67">
            <v>-7.4530562067469139</v>
          </cell>
          <cell r="F67">
            <v>2.9</v>
          </cell>
          <cell r="G67">
            <v>-7.4530562067469139</v>
          </cell>
          <cell r="H67">
            <v>3</v>
          </cell>
          <cell r="I67">
            <v>-7.4530562067469139</v>
          </cell>
          <cell r="J67">
            <v>65.853658539999998</v>
          </cell>
          <cell r="K67">
            <v>8.1530562067469141</v>
          </cell>
          <cell r="L67">
            <v>31.7</v>
          </cell>
          <cell r="M67">
            <v>0.7</v>
          </cell>
          <cell r="N67">
            <v>31.7</v>
          </cell>
          <cell r="O67">
            <v>8.1530562067469141</v>
          </cell>
          <cell r="P67">
            <v>0.16800000000000001</v>
          </cell>
          <cell r="Q67">
            <v>0.7</v>
          </cell>
          <cell r="R67">
            <v>0.16800000000000001</v>
          </cell>
          <cell r="S67">
            <v>8.1530562067469141</v>
          </cell>
          <cell r="T67">
            <v>2.9</v>
          </cell>
          <cell r="U67">
            <v>0.7</v>
          </cell>
          <cell r="V67">
            <v>2.9</v>
          </cell>
          <cell r="W67">
            <v>8.1530562067469141</v>
          </cell>
          <cell r="X67">
            <v>3</v>
          </cell>
          <cell r="Y67">
            <v>0.7</v>
          </cell>
          <cell r="Z67">
            <v>3</v>
          </cell>
          <cell r="AA67">
            <v>8.1530562067469141</v>
          </cell>
          <cell r="AB67">
            <v>65.853658539999998</v>
          </cell>
          <cell r="AC67">
            <v>0.7</v>
          </cell>
          <cell r="AD67">
            <v>65.853658539999998</v>
          </cell>
        </row>
        <row r="68">
          <cell r="A68">
            <v>-28.004298748749349</v>
          </cell>
          <cell r="B68">
            <v>27.4</v>
          </cell>
          <cell r="C68">
            <v>-28.004298748749349</v>
          </cell>
          <cell r="D68">
            <v>0.223</v>
          </cell>
          <cell r="E68">
            <v>-28.004298748749349</v>
          </cell>
          <cell r="F68">
            <v>5.4</v>
          </cell>
          <cell r="G68">
            <v>-28.004298748749349</v>
          </cell>
          <cell r="H68">
            <v>5.4</v>
          </cell>
          <cell r="I68">
            <v>-28.004298748749349</v>
          </cell>
          <cell r="J68">
            <v>65.853658539999998</v>
          </cell>
          <cell r="K68">
            <v>28.604298748749351</v>
          </cell>
          <cell r="L68">
            <v>27.4</v>
          </cell>
          <cell r="M68">
            <v>0.6</v>
          </cell>
          <cell r="N68">
            <v>27.4</v>
          </cell>
          <cell r="O68">
            <v>28.604298748749351</v>
          </cell>
          <cell r="P68">
            <v>0.223</v>
          </cell>
          <cell r="Q68">
            <v>0.6</v>
          </cell>
          <cell r="R68">
            <v>0.223</v>
          </cell>
          <cell r="S68">
            <v>28.604298748749351</v>
          </cell>
          <cell r="T68">
            <v>5.4</v>
          </cell>
          <cell r="U68">
            <v>0.6</v>
          </cell>
          <cell r="V68">
            <v>5.4</v>
          </cell>
          <cell r="W68">
            <v>28.604298748749351</v>
          </cell>
          <cell r="X68">
            <v>5.4</v>
          </cell>
          <cell r="Y68">
            <v>0.6</v>
          </cell>
          <cell r="Z68">
            <v>5.4</v>
          </cell>
          <cell r="AA68">
            <v>28.604298748749351</v>
          </cell>
          <cell r="AB68">
            <v>65.853658539999998</v>
          </cell>
          <cell r="AC68">
            <v>0.6</v>
          </cell>
          <cell r="AD68">
            <v>65.853658539999998</v>
          </cell>
        </row>
        <row r="69">
          <cell r="A69">
            <v>-9.5167550736047346</v>
          </cell>
          <cell r="B69">
            <v>28.5</v>
          </cell>
          <cell r="C69">
            <v>-9.5167550736047346</v>
          </cell>
          <cell r="D69">
            <v>0.191</v>
          </cell>
          <cell r="E69">
            <v>-9.5167550736047346</v>
          </cell>
          <cell r="F69">
            <v>4.2</v>
          </cell>
          <cell r="G69">
            <v>-9.5167550736047346</v>
          </cell>
          <cell r="H69">
            <v>3.9</v>
          </cell>
          <cell r="I69">
            <v>-9.5167550736047346</v>
          </cell>
          <cell r="J69">
            <v>65.853658539999998</v>
          </cell>
          <cell r="K69">
            <v>9.7167550736047339</v>
          </cell>
          <cell r="L69">
            <v>28.5</v>
          </cell>
          <cell r="M69">
            <v>0.2</v>
          </cell>
          <cell r="N69">
            <v>28.5</v>
          </cell>
          <cell r="O69">
            <v>9.7167550736047339</v>
          </cell>
          <cell r="P69">
            <v>0.191</v>
          </cell>
          <cell r="Q69">
            <v>0.2</v>
          </cell>
          <cell r="R69">
            <v>0.191</v>
          </cell>
          <cell r="S69">
            <v>9.7167550736047339</v>
          </cell>
          <cell r="T69">
            <v>4.2</v>
          </cell>
          <cell r="U69">
            <v>0.2</v>
          </cell>
          <cell r="V69">
            <v>4.2</v>
          </cell>
          <cell r="W69">
            <v>9.7167550736047339</v>
          </cell>
          <cell r="X69">
            <v>3.9</v>
          </cell>
          <cell r="Y69">
            <v>0.2</v>
          </cell>
          <cell r="Z69">
            <v>3.9</v>
          </cell>
          <cell r="AA69">
            <v>9.7167550736047339</v>
          </cell>
          <cell r="AB69">
            <v>65.853658539999998</v>
          </cell>
          <cell r="AC69">
            <v>0.2</v>
          </cell>
          <cell r="AD69">
            <v>65.853658539999998</v>
          </cell>
        </row>
        <row r="70">
          <cell r="A70">
            <v>-12.224343845244308</v>
          </cell>
          <cell r="B70">
            <v>30.3</v>
          </cell>
          <cell r="C70">
            <v>-12.224343845244308</v>
          </cell>
          <cell r="D70">
            <v>0.17100000000000001</v>
          </cell>
          <cell r="E70">
            <v>-12.224343845244308</v>
          </cell>
          <cell r="F70">
            <v>0.8</v>
          </cell>
          <cell r="G70">
            <v>-12.224343845244308</v>
          </cell>
          <cell r="H70">
            <v>2.2000000000000002</v>
          </cell>
          <cell r="I70">
            <v>-12.224343845244308</v>
          </cell>
          <cell r="J70">
            <v>60.975609759999998</v>
          </cell>
          <cell r="K70">
            <v>12.424343845244307</v>
          </cell>
          <cell r="L70">
            <v>30.3</v>
          </cell>
          <cell r="M70">
            <v>0.2</v>
          </cell>
          <cell r="N70">
            <v>30.3</v>
          </cell>
          <cell r="O70">
            <v>12.424343845244307</v>
          </cell>
          <cell r="P70">
            <v>0.17100000000000001</v>
          </cell>
          <cell r="Q70">
            <v>0.2</v>
          </cell>
          <cell r="R70">
            <v>0.17100000000000001</v>
          </cell>
          <cell r="S70">
            <v>12.424343845244307</v>
          </cell>
          <cell r="T70">
            <v>0.8</v>
          </cell>
          <cell r="U70">
            <v>0.2</v>
          </cell>
          <cell r="V70">
            <v>0.8</v>
          </cell>
          <cell r="W70">
            <v>12.424343845244307</v>
          </cell>
          <cell r="X70">
            <v>2.2000000000000002</v>
          </cell>
          <cell r="Y70">
            <v>0.2</v>
          </cell>
          <cell r="Z70">
            <v>2.2000000000000002</v>
          </cell>
          <cell r="AA70">
            <v>12.424343845244307</v>
          </cell>
          <cell r="AB70">
            <v>60.975609759999998</v>
          </cell>
          <cell r="AC70">
            <v>0.2</v>
          </cell>
          <cell r="AD70">
            <v>60.975609759999998</v>
          </cell>
        </row>
        <row r="71">
          <cell r="A71">
            <v>43.370376326494409</v>
          </cell>
          <cell r="B71">
            <v>31.4</v>
          </cell>
          <cell r="C71">
            <v>43.370376326494409</v>
          </cell>
          <cell r="D71">
            <v>0.20799999999999999</v>
          </cell>
          <cell r="E71">
            <v>43.370376326494409</v>
          </cell>
          <cell r="F71">
            <v>5.2</v>
          </cell>
          <cell r="G71">
            <v>43.370376326494409</v>
          </cell>
          <cell r="H71">
            <v>5.8</v>
          </cell>
          <cell r="I71">
            <v>43.370376326494409</v>
          </cell>
          <cell r="J71">
            <v>69.512195120000001</v>
          </cell>
          <cell r="K71">
            <v>44.329623673505594</v>
          </cell>
          <cell r="L71">
            <v>31.4</v>
          </cell>
          <cell r="M71">
            <v>87.7</v>
          </cell>
          <cell r="N71">
            <v>31.4</v>
          </cell>
          <cell r="O71">
            <v>44.329623673505594</v>
          </cell>
          <cell r="P71">
            <v>0.20799999999999999</v>
          </cell>
          <cell r="Q71">
            <v>87.7</v>
          </cell>
          <cell r="R71">
            <v>0.20799999999999999</v>
          </cell>
          <cell r="S71">
            <v>44.329623673505594</v>
          </cell>
          <cell r="T71">
            <v>5.2</v>
          </cell>
          <cell r="U71">
            <v>87.7</v>
          </cell>
          <cell r="V71">
            <v>5.2</v>
          </cell>
          <cell r="W71">
            <v>44.329623673505594</v>
          </cell>
          <cell r="X71">
            <v>5.8</v>
          </cell>
          <cell r="Y71">
            <v>87.7</v>
          </cell>
          <cell r="Z71">
            <v>5.8</v>
          </cell>
          <cell r="AA71">
            <v>44.329623673505594</v>
          </cell>
          <cell r="AB71">
            <v>69.512195120000001</v>
          </cell>
          <cell r="AC71">
            <v>87.7</v>
          </cell>
          <cell r="AD71">
            <v>69.512195120000001</v>
          </cell>
        </row>
        <row r="72">
          <cell r="A72">
            <v>19.018468200292581</v>
          </cell>
          <cell r="B72">
            <v>25.7</v>
          </cell>
          <cell r="C72">
            <v>19.018468200292581</v>
          </cell>
          <cell r="D72">
            <v>0.28399999999999997</v>
          </cell>
          <cell r="E72">
            <v>19.018468200292581</v>
          </cell>
          <cell r="F72">
            <v>8.6</v>
          </cell>
          <cell r="G72">
            <v>19.018468200292581</v>
          </cell>
          <cell r="H72">
            <v>8</v>
          </cell>
          <cell r="I72">
            <v>19.018468200292581</v>
          </cell>
          <cell r="J72">
            <v>68.292682929999998</v>
          </cell>
          <cell r="K72">
            <v>51.581531799707413</v>
          </cell>
          <cell r="L72">
            <v>25.7</v>
          </cell>
          <cell r="M72">
            <v>70.599999999999994</v>
          </cell>
          <cell r="N72">
            <v>25.7</v>
          </cell>
          <cell r="O72">
            <v>51.581531799707413</v>
          </cell>
          <cell r="P72">
            <v>0.28399999999999997</v>
          </cell>
          <cell r="Q72">
            <v>70.599999999999994</v>
          </cell>
          <cell r="R72">
            <v>0.28399999999999997</v>
          </cell>
          <cell r="S72">
            <v>51.581531799707413</v>
          </cell>
          <cell r="T72">
            <v>8.6</v>
          </cell>
          <cell r="U72">
            <v>70.599999999999994</v>
          </cell>
          <cell r="V72">
            <v>8.6</v>
          </cell>
          <cell r="W72">
            <v>51.581531799707413</v>
          </cell>
          <cell r="X72">
            <v>8</v>
          </cell>
          <cell r="Y72">
            <v>70.599999999999994</v>
          </cell>
          <cell r="Z72">
            <v>8</v>
          </cell>
          <cell r="AA72">
            <v>51.581531799707413</v>
          </cell>
          <cell r="AB72">
            <v>68.292682929999998</v>
          </cell>
          <cell r="AC72">
            <v>70.599999999999994</v>
          </cell>
          <cell r="AD72">
            <v>68.292682929999998</v>
          </cell>
        </row>
        <row r="73">
          <cell r="A73">
            <v>27.40659704897023</v>
          </cell>
          <cell r="B73">
            <v>25.5</v>
          </cell>
          <cell r="C73">
            <v>27.40659704897023</v>
          </cell>
          <cell r="D73">
            <v>0.26500000000000001</v>
          </cell>
          <cell r="E73">
            <v>27.40659704897023</v>
          </cell>
          <cell r="F73">
            <v>6.7</v>
          </cell>
          <cell r="G73">
            <v>27.40659704897023</v>
          </cell>
          <cell r="H73">
            <v>5.0999999999999996</v>
          </cell>
          <cell r="I73">
            <v>27.40659704897023</v>
          </cell>
          <cell r="J73">
            <v>80.487804879999999</v>
          </cell>
          <cell r="K73">
            <v>25.793402951029773</v>
          </cell>
          <cell r="L73">
            <v>25.5</v>
          </cell>
          <cell r="M73">
            <v>53.2</v>
          </cell>
          <cell r="N73">
            <v>25.5</v>
          </cell>
          <cell r="O73">
            <v>25.793402951029773</v>
          </cell>
          <cell r="P73">
            <v>0.26500000000000001</v>
          </cell>
          <cell r="Q73">
            <v>53.2</v>
          </cell>
          <cell r="R73">
            <v>0.26500000000000001</v>
          </cell>
          <cell r="S73">
            <v>25.793402951029773</v>
          </cell>
          <cell r="T73">
            <v>6.7</v>
          </cell>
          <cell r="U73">
            <v>53.2</v>
          </cell>
          <cell r="V73">
            <v>6.7</v>
          </cell>
          <cell r="W73">
            <v>25.793402951029773</v>
          </cell>
          <cell r="X73">
            <v>5.0999999999999996</v>
          </cell>
          <cell r="Y73">
            <v>53.2</v>
          </cell>
          <cell r="Z73">
            <v>5.0999999999999996</v>
          </cell>
          <cell r="AA73">
            <v>25.793402951029773</v>
          </cell>
          <cell r="AB73">
            <v>80.487804879999999</v>
          </cell>
          <cell r="AC73">
            <v>53.2</v>
          </cell>
          <cell r="AD73">
            <v>80.487804879999999</v>
          </cell>
        </row>
        <row r="74">
          <cell r="A74">
            <v>-13.140775156682288</v>
          </cell>
          <cell r="B74">
            <v>33.5</v>
          </cell>
          <cell r="C74">
            <v>-13.140775156682288</v>
          </cell>
          <cell r="D74">
            <v>0.24199999999999999</v>
          </cell>
          <cell r="E74">
            <v>-13.140775156682288</v>
          </cell>
          <cell r="F74">
            <v>10.4</v>
          </cell>
          <cell r="G74">
            <v>-13.140775156682288</v>
          </cell>
          <cell r="H74">
            <v>9.4</v>
          </cell>
          <cell r="I74">
            <v>-13.140775156682288</v>
          </cell>
          <cell r="J74">
            <v>54.87804878</v>
          </cell>
          <cell r="K74">
            <v>47.940775156682285</v>
          </cell>
          <cell r="L74">
            <v>33.5</v>
          </cell>
          <cell r="M74">
            <v>34.799999999999997</v>
          </cell>
          <cell r="N74">
            <v>33.5</v>
          </cell>
          <cell r="O74">
            <v>47.940775156682285</v>
          </cell>
          <cell r="P74">
            <v>0.24199999999999999</v>
          </cell>
          <cell r="Q74">
            <v>34.799999999999997</v>
          </cell>
          <cell r="R74">
            <v>0.24199999999999999</v>
          </cell>
          <cell r="S74">
            <v>47.940775156682285</v>
          </cell>
          <cell r="T74">
            <v>10.4</v>
          </cell>
          <cell r="U74">
            <v>34.799999999999997</v>
          </cell>
          <cell r="V74">
            <v>10.4</v>
          </cell>
          <cell r="W74">
            <v>47.940775156682285</v>
          </cell>
          <cell r="X74">
            <v>9.4</v>
          </cell>
          <cell r="Y74">
            <v>34.799999999999997</v>
          </cell>
          <cell r="Z74">
            <v>9.4</v>
          </cell>
          <cell r="AA74">
            <v>47.940775156682285</v>
          </cell>
          <cell r="AB74">
            <v>54.87804878</v>
          </cell>
          <cell r="AC74">
            <v>34.799999999999997</v>
          </cell>
          <cell r="AD74">
            <v>54.87804878</v>
          </cell>
        </row>
        <row r="75">
          <cell r="A75">
            <v>-9.4632854788957665</v>
          </cell>
          <cell r="B75">
            <v>24.2</v>
          </cell>
          <cell r="C75">
            <v>-9.4632854788957665</v>
          </cell>
          <cell r="D75">
            <v>0.2</v>
          </cell>
          <cell r="E75">
            <v>-9.4632854788957665</v>
          </cell>
          <cell r="F75">
            <v>2</v>
          </cell>
          <cell r="G75">
            <v>-9.4632854788957665</v>
          </cell>
          <cell r="H75">
            <v>3.1</v>
          </cell>
          <cell r="I75">
            <v>-9.4632854788957665</v>
          </cell>
          <cell r="J75">
            <v>63.414634149999998</v>
          </cell>
          <cell r="K75">
            <v>14.263285478895765</v>
          </cell>
          <cell r="L75">
            <v>24.2</v>
          </cell>
          <cell r="M75">
            <v>4.8</v>
          </cell>
          <cell r="N75">
            <v>24.2</v>
          </cell>
          <cell r="O75">
            <v>14.263285478895765</v>
          </cell>
          <cell r="P75">
            <v>0.2</v>
          </cell>
          <cell r="Q75">
            <v>4.8</v>
          </cell>
          <cell r="R75">
            <v>0.2</v>
          </cell>
          <cell r="S75">
            <v>14.263285478895765</v>
          </cell>
          <cell r="T75">
            <v>2</v>
          </cell>
          <cell r="U75">
            <v>4.8</v>
          </cell>
          <cell r="V75">
            <v>2</v>
          </cell>
          <cell r="W75">
            <v>14.263285478895765</v>
          </cell>
          <cell r="X75">
            <v>3.1</v>
          </cell>
          <cell r="Y75">
            <v>4.8</v>
          </cell>
          <cell r="Z75">
            <v>3.1</v>
          </cell>
          <cell r="AA75">
            <v>14.263285478895765</v>
          </cell>
          <cell r="AB75">
            <v>63.414634149999998</v>
          </cell>
          <cell r="AC75">
            <v>4.8</v>
          </cell>
          <cell r="AD75">
            <v>63.414634149999998</v>
          </cell>
        </row>
        <row r="76">
          <cell r="A76">
            <v>-26.978567505008922</v>
          </cell>
          <cell r="B76">
            <v>28.2</v>
          </cell>
          <cell r="C76">
            <v>-26.978567505008922</v>
          </cell>
          <cell r="D76">
            <v>0.26200000000000001</v>
          </cell>
          <cell r="E76">
            <v>-26.978567505008922</v>
          </cell>
          <cell r="F76">
            <v>3.2</v>
          </cell>
          <cell r="G76">
            <v>-26.978567505008922</v>
          </cell>
          <cell r="H76">
            <v>3.5</v>
          </cell>
          <cell r="I76">
            <v>-26.978567505008922</v>
          </cell>
          <cell r="J76">
            <v>67.073170730000001</v>
          </cell>
          <cell r="K76">
            <v>29.078567505008923</v>
          </cell>
          <cell r="L76">
            <v>28.2</v>
          </cell>
          <cell r="M76">
            <v>2.1</v>
          </cell>
          <cell r="N76">
            <v>28.2</v>
          </cell>
          <cell r="O76">
            <v>29.078567505008923</v>
          </cell>
          <cell r="P76">
            <v>0.26200000000000001</v>
          </cell>
          <cell r="Q76">
            <v>2.1</v>
          </cell>
          <cell r="R76">
            <v>0.26200000000000001</v>
          </cell>
          <cell r="S76">
            <v>29.078567505008923</v>
          </cell>
          <cell r="T76">
            <v>3.2</v>
          </cell>
          <cell r="U76">
            <v>2.1</v>
          </cell>
          <cell r="V76">
            <v>3.2</v>
          </cell>
          <cell r="W76">
            <v>29.078567505008923</v>
          </cell>
          <cell r="X76">
            <v>3.5</v>
          </cell>
          <cell r="Y76">
            <v>2.1</v>
          </cell>
          <cell r="Z76">
            <v>3.5</v>
          </cell>
          <cell r="AA76">
            <v>29.078567505008923</v>
          </cell>
          <cell r="AB76">
            <v>67.073170730000001</v>
          </cell>
          <cell r="AC76">
            <v>2.1</v>
          </cell>
          <cell r="AD76">
            <v>67.073170730000001</v>
          </cell>
        </row>
        <row r="77">
          <cell r="A77">
            <v>-15.837354608315191</v>
          </cell>
          <cell r="B77">
            <v>28.2</v>
          </cell>
          <cell r="C77">
            <v>-15.837354608315191</v>
          </cell>
          <cell r="D77">
            <v>0.20100000000000001</v>
          </cell>
          <cell r="E77">
            <v>-15.837354608315191</v>
          </cell>
          <cell r="F77">
            <v>4.3</v>
          </cell>
          <cell r="G77">
            <v>-15.837354608315191</v>
          </cell>
          <cell r="H77">
            <v>4.2</v>
          </cell>
          <cell r="I77">
            <v>-15.837354608315191</v>
          </cell>
          <cell r="J77">
            <v>68.292682929999998</v>
          </cell>
          <cell r="K77">
            <v>17.837354608315191</v>
          </cell>
          <cell r="L77">
            <v>28.2</v>
          </cell>
          <cell r="M77">
            <v>2</v>
          </cell>
          <cell r="N77">
            <v>28.2</v>
          </cell>
          <cell r="O77">
            <v>17.837354608315191</v>
          </cell>
          <cell r="P77">
            <v>0.20100000000000001</v>
          </cell>
          <cell r="Q77">
            <v>2</v>
          </cell>
          <cell r="R77">
            <v>0.20100000000000001</v>
          </cell>
          <cell r="S77">
            <v>17.837354608315191</v>
          </cell>
          <cell r="T77">
            <v>4.3</v>
          </cell>
          <cell r="U77">
            <v>2</v>
          </cell>
          <cell r="V77">
            <v>4.3</v>
          </cell>
          <cell r="W77">
            <v>17.837354608315191</v>
          </cell>
          <cell r="X77">
            <v>4.2</v>
          </cell>
          <cell r="Y77">
            <v>2</v>
          </cell>
          <cell r="Z77">
            <v>4.2</v>
          </cell>
          <cell r="AA77">
            <v>17.837354608315191</v>
          </cell>
          <cell r="AB77">
            <v>68.292682929999998</v>
          </cell>
          <cell r="AC77">
            <v>2</v>
          </cell>
          <cell r="AD77">
            <v>68.292682929999998</v>
          </cell>
        </row>
        <row r="78">
          <cell r="A78">
            <v>4.6898229947247803</v>
          </cell>
          <cell r="B78">
            <v>30.4</v>
          </cell>
          <cell r="C78">
            <v>4.6898229947247803</v>
          </cell>
          <cell r="D78">
            <v>0.115</v>
          </cell>
          <cell r="E78">
            <v>4.6898229947247803</v>
          </cell>
          <cell r="F78">
            <v>2.4</v>
          </cell>
          <cell r="G78">
            <v>4.6898229947247803</v>
          </cell>
          <cell r="H78">
            <v>2.7</v>
          </cell>
          <cell r="I78">
            <v>4.6898229947247803</v>
          </cell>
          <cell r="J78">
            <v>67.073170730000001</v>
          </cell>
          <cell r="K78">
            <v>-3.1898229947247798</v>
          </cell>
          <cell r="L78">
            <v>30.4</v>
          </cell>
          <cell r="M78">
            <v>1.5</v>
          </cell>
          <cell r="N78">
            <v>30.4</v>
          </cell>
          <cell r="O78">
            <v>-3.1898229947247798</v>
          </cell>
          <cell r="P78">
            <v>0.115</v>
          </cell>
          <cell r="Q78">
            <v>1.5</v>
          </cell>
          <cell r="R78">
            <v>0.115</v>
          </cell>
          <cell r="S78">
            <v>-3.1898229947247798</v>
          </cell>
          <cell r="T78">
            <v>2.4</v>
          </cell>
          <cell r="U78">
            <v>1.5</v>
          </cell>
          <cell r="V78">
            <v>2.4</v>
          </cell>
          <cell r="W78">
            <v>-3.1898229947247798</v>
          </cell>
          <cell r="X78">
            <v>2.7</v>
          </cell>
          <cell r="Y78">
            <v>1.5</v>
          </cell>
          <cell r="Z78">
            <v>2.7</v>
          </cell>
          <cell r="AA78">
            <v>-3.1898229947247798</v>
          </cell>
          <cell r="AB78">
            <v>67.073170730000001</v>
          </cell>
          <cell r="AC78">
            <v>1.5</v>
          </cell>
          <cell r="AD78">
            <v>67.073170730000001</v>
          </cell>
        </row>
        <row r="79">
          <cell r="A79">
            <v>-3.0781689901663021</v>
          </cell>
          <cell r="B79">
            <v>22</v>
          </cell>
          <cell r="C79">
            <v>-3.0781689901663021</v>
          </cell>
          <cell r="D79">
            <v>0.18099999999999999</v>
          </cell>
          <cell r="E79">
            <v>-3.0781689901663021</v>
          </cell>
          <cell r="F79">
            <v>1.7</v>
          </cell>
          <cell r="G79">
            <v>-3.0781689901663021</v>
          </cell>
          <cell r="H79">
            <v>2.6</v>
          </cell>
          <cell r="I79">
            <v>-3.0781689901663021</v>
          </cell>
          <cell r="J79">
            <v>67.073170730000001</v>
          </cell>
          <cell r="K79">
            <v>4.478168990166302</v>
          </cell>
          <cell r="L79">
            <v>22</v>
          </cell>
          <cell r="M79">
            <v>1.4</v>
          </cell>
          <cell r="N79">
            <v>22</v>
          </cell>
          <cell r="O79">
            <v>4.478168990166302</v>
          </cell>
          <cell r="P79">
            <v>0.18099999999999999</v>
          </cell>
          <cell r="Q79">
            <v>1.4</v>
          </cell>
          <cell r="R79">
            <v>0.18099999999999999</v>
          </cell>
          <cell r="S79">
            <v>4.478168990166302</v>
          </cell>
          <cell r="T79">
            <v>1.7</v>
          </cell>
          <cell r="U79">
            <v>1.4</v>
          </cell>
          <cell r="V79">
            <v>1.7</v>
          </cell>
          <cell r="W79">
            <v>4.478168990166302</v>
          </cell>
          <cell r="X79">
            <v>2.6</v>
          </cell>
          <cell r="Y79">
            <v>1.4</v>
          </cell>
          <cell r="Z79">
            <v>2.6</v>
          </cell>
          <cell r="AA79">
            <v>4.478168990166302</v>
          </cell>
          <cell r="AB79">
            <v>67.073170730000001</v>
          </cell>
          <cell r="AC79">
            <v>1.4</v>
          </cell>
          <cell r="AD79">
            <v>67.073170730000001</v>
          </cell>
        </row>
        <row r="80">
          <cell r="A80">
            <v>-10.221932247840066</v>
          </cell>
          <cell r="B80">
            <v>28.7</v>
          </cell>
          <cell r="C80">
            <v>-10.221932247840066</v>
          </cell>
          <cell r="D80">
            <v>0.23200000000000001</v>
          </cell>
          <cell r="E80">
            <v>-10.221932247840066</v>
          </cell>
          <cell r="F80">
            <v>7.7</v>
          </cell>
          <cell r="G80">
            <v>-10.221932247840066</v>
          </cell>
          <cell r="H80">
            <v>5.6</v>
          </cell>
          <cell r="I80">
            <v>-10.221932247840066</v>
          </cell>
          <cell r="J80">
            <v>68.292682929999998</v>
          </cell>
          <cell r="K80">
            <v>10.921932247840065</v>
          </cell>
          <cell r="L80">
            <v>28.7</v>
          </cell>
          <cell r="M80">
            <v>0.7</v>
          </cell>
          <cell r="N80">
            <v>28.7</v>
          </cell>
          <cell r="O80">
            <v>10.921932247840065</v>
          </cell>
          <cell r="P80">
            <v>0.23200000000000001</v>
          </cell>
          <cell r="Q80">
            <v>0.7</v>
          </cell>
          <cell r="R80">
            <v>0.23200000000000001</v>
          </cell>
          <cell r="S80">
            <v>10.921932247840065</v>
          </cell>
          <cell r="T80">
            <v>7.7</v>
          </cell>
          <cell r="U80">
            <v>0.7</v>
          </cell>
          <cell r="V80">
            <v>7.7</v>
          </cell>
          <cell r="W80">
            <v>10.921932247840065</v>
          </cell>
          <cell r="X80">
            <v>5.6</v>
          </cell>
          <cell r="Y80">
            <v>0.7</v>
          </cell>
          <cell r="Z80">
            <v>5.6</v>
          </cell>
          <cell r="AA80">
            <v>10.921932247840065</v>
          </cell>
          <cell r="AB80">
            <v>68.292682929999998</v>
          </cell>
          <cell r="AC80">
            <v>0.7</v>
          </cell>
          <cell r="AD80">
            <v>68.292682929999998</v>
          </cell>
        </row>
        <row r="81">
          <cell r="A81">
            <v>-22.262881630719967</v>
          </cell>
          <cell r="B81">
            <v>28.8</v>
          </cell>
          <cell r="C81">
            <v>-22.262881630719967</v>
          </cell>
          <cell r="D81">
            <v>0.223</v>
          </cell>
          <cell r="E81">
            <v>-22.262881630719967</v>
          </cell>
          <cell r="F81">
            <v>4.7</v>
          </cell>
          <cell r="G81">
            <v>-22.262881630719967</v>
          </cell>
          <cell r="H81">
            <v>4.7</v>
          </cell>
          <cell r="I81">
            <v>-22.262881630719967</v>
          </cell>
          <cell r="J81">
            <v>62.195121950000001</v>
          </cell>
          <cell r="K81">
            <v>22.662881630719966</v>
          </cell>
          <cell r="L81">
            <v>28.8</v>
          </cell>
          <cell r="M81">
            <v>0.4</v>
          </cell>
          <cell r="N81">
            <v>28.8</v>
          </cell>
          <cell r="O81">
            <v>22.662881630719966</v>
          </cell>
          <cell r="P81">
            <v>0.223</v>
          </cell>
          <cell r="Q81">
            <v>0.4</v>
          </cell>
          <cell r="R81">
            <v>0.223</v>
          </cell>
          <cell r="S81">
            <v>22.662881630719966</v>
          </cell>
          <cell r="T81">
            <v>4.7</v>
          </cell>
          <cell r="U81">
            <v>0.4</v>
          </cell>
          <cell r="V81">
            <v>4.7</v>
          </cell>
          <cell r="W81">
            <v>22.662881630719966</v>
          </cell>
          <cell r="X81">
            <v>4.7</v>
          </cell>
          <cell r="Y81">
            <v>0.4</v>
          </cell>
          <cell r="Z81">
            <v>4.7</v>
          </cell>
          <cell r="AA81">
            <v>22.662881630719966</v>
          </cell>
          <cell r="AB81">
            <v>62.195121950000001</v>
          </cell>
          <cell r="AC81">
            <v>0.4</v>
          </cell>
          <cell r="AD81">
            <v>62.195121950000001</v>
          </cell>
        </row>
        <row r="82">
          <cell r="A82">
            <v>-10.457963895591675</v>
          </cell>
          <cell r="B82">
            <v>23.1</v>
          </cell>
          <cell r="C82">
            <v>-10.457963895591675</v>
          </cell>
          <cell r="D82">
            <v>0.17699999999999999</v>
          </cell>
          <cell r="E82">
            <v>-10.457963895591675</v>
          </cell>
          <cell r="F82">
            <v>2.1</v>
          </cell>
          <cell r="G82">
            <v>-10.457963895591675</v>
          </cell>
          <cell r="H82">
            <v>3.2</v>
          </cell>
          <cell r="I82">
            <v>-10.457963895591675</v>
          </cell>
          <cell r="J82">
            <v>65.853658539999998</v>
          </cell>
          <cell r="K82">
            <v>10.757963895591676</v>
          </cell>
          <cell r="L82">
            <v>23.1</v>
          </cell>
          <cell r="M82">
            <v>0.3</v>
          </cell>
          <cell r="N82">
            <v>23.1</v>
          </cell>
          <cell r="O82">
            <v>10.757963895591676</v>
          </cell>
          <cell r="P82">
            <v>0.17699999999999999</v>
          </cell>
          <cell r="Q82">
            <v>0.3</v>
          </cell>
          <cell r="R82">
            <v>0.17699999999999999</v>
          </cell>
          <cell r="S82">
            <v>10.757963895591676</v>
          </cell>
          <cell r="T82">
            <v>2.1</v>
          </cell>
          <cell r="U82">
            <v>0.3</v>
          </cell>
          <cell r="V82">
            <v>2.1</v>
          </cell>
          <cell r="W82">
            <v>10.757963895591676</v>
          </cell>
          <cell r="X82">
            <v>3.2</v>
          </cell>
          <cell r="Y82">
            <v>0.3</v>
          </cell>
          <cell r="Z82">
            <v>3.2</v>
          </cell>
          <cell r="AA82">
            <v>10.757963895591676</v>
          </cell>
          <cell r="AB82">
            <v>65.853658539999998</v>
          </cell>
          <cell r="AC82">
            <v>0.3</v>
          </cell>
          <cell r="AD82">
            <v>65.853658539999998</v>
          </cell>
        </row>
        <row r="83">
          <cell r="A83">
            <v>-2.6366267446344711</v>
          </cell>
          <cell r="B83">
            <v>30.2</v>
          </cell>
          <cell r="C83">
            <v>-2.6366267446344711</v>
          </cell>
          <cell r="D83">
            <v>0.14000000000000001</v>
          </cell>
          <cell r="E83">
            <v>-2.6366267446344711</v>
          </cell>
          <cell r="F83">
            <v>1.7</v>
          </cell>
          <cell r="G83">
            <v>-2.6366267446344711</v>
          </cell>
          <cell r="H83">
            <v>2.6</v>
          </cell>
          <cell r="I83">
            <v>-2.6366267446344711</v>
          </cell>
          <cell r="J83">
            <v>60.975609759999998</v>
          </cell>
          <cell r="K83">
            <v>2.8366267446344713</v>
          </cell>
          <cell r="L83">
            <v>30.2</v>
          </cell>
          <cell r="M83">
            <v>0.2</v>
          </cell>
          <cell r="N83">
            <v>30.2</v>
          </cell>
          <cell r="O83">
            <v>2.8366267446344713</v>
          </cell>
          <cell r="P83">
            <v>0.14000000000000001</v>
          </cell>
          <cell r="Q83">
            <v>0.2</v>
          </cell>
          <cell r="R83">
            <v>0.14000000000000001</v>
          </cell>
          <cell r="S83">
            <v>2.8366267446344713</v>
          </cell>
          <cell r="T83">
            <v>1.7</v>
          </cell>
          <cell r="U83">
            <v>0.2</v>
          </cell>
          <cell r="V83">
            <v>1.7</v>
          </cell>
          <cell r="W83">
            <v>2.8366267446344713</v>
          </cell>
          <cell r="X83">
            <v>2.6</v>
          </cell>
          <cell r="Y83">
            <v>0.2</v>
          </cell>
          <cell r="Z83">
            <v>2.6</v>
          </cell>
          <cell r="AA83">
            <v>2.8366267446344713</v>
          </cell>
          <cell r="AB83">
            <v>60.975609759999998</v>
          </cell>
          <cell r="AC83">
            <v>0.2</v>
          </cell>
          <cell r="AD83">
            <v>60.975609759999998</v>
          </cell>
        </row>
        <row r="84">
          <cell r="A84">
            <v>-11.772915788294197</v>
          </cell>
          <cell r="B84">
            <v>26.6</v>
          </cell>
          <cell r="C84">
            <v>-11.772915788294197</v>
          </cell>
          <cell r="D84">
            <v>0.17299999999999999</v>
          </cell>
          <cell r="E84">
            <v>-11.772915788294197</v>
          </cell>
          <cell r="F84">
            <v>3</v>
          </cell>
          <cell r="G84">
            <v>-11.772915788294197</v>
          </cell>
          <cell r="H84">
            <v>3.6</v>
          </cell>
          <cell r="I84">
            <v>-11.772915788294197</v>
          </cell>
          <cell r="J84">
            <v>65.853658539999998</v>
          </cell>
          <cell r="K84">
            <v>11.872915788294197</v>
          </cell>
          <cell r="L84">
            <v>26.6</v>
          </cell>
          <cell r="M84">
            <v>0.1</v>
          </cell>
          <cell r="N84">
            <v>26.6</v>
          </cell>
          <cell r="O84">
            <v>11.872915788294197</v>
          </cell>
          <cell r="P84">
            <v>0.17299999999999999</v>
          </cell>
          <cell r="Q84">
            <v>0.1</v>
          </cell>
          <cell r="R84">
            <v>0.17299999999999999</v>
          </cell>
          <cell r="S84">
            <v>11.872915788294197</v>
          </cell>
          <cell r="T84">
            <v>3</v>
          </cell>
          <cell r="U84">
            <v>0.1</v>
          </cell>
          <cell r="V84">
            <v>3</v>
          </cell>
          <cell r="W84">
            <v>11.872915788294197</v>
          </cell>
          <cell r="X84">
            <v>3.6</v>
          </cell>
          <cell r="Y84">
            <v>0.1</v>
          </cell>
          <cell r="Z84">
            <v>3.6</v>
          </cell>
          <cell r="AA84">
            <v>11.872915788294197</v>
          </cell>
          <cell r="AB84">
            <v>65.853658539999998</v>
          </cell>
          <cell r="AC84">
            <v>0.1</v>
          </cell>
          <cell r="AD84">
            <v>65.853658539999998</v>
          </cell>
        </row>
        <row r="85">
          <cell r="A85">
            <v>10.254818495104885</v>
          </cell>
          <cell r="B85">
            <v>25.9</v>
          </cell>
          <cell r="C85">
            <v>10.254818495104885</v>
          </cell>
          <cell r="D85">
            <v>0.14399999999999999</v>
          </cell>
          <cell r="E85">
            <v>10.254818495104885</v>
          </cell>
          <cell r="F85">
            <v>0.3</v>
          </cell>
          <cell r="G85">
            <v>10.254818495104885</v>
          </cell>
          <cell r="H85">
            <v>1.7</v>
          </cell>
          <cell r="I85">
            <v>10.254818495104885</v>
          </cell>
          <cell r="J85">
            <v>52.43902439</v>
          </cell>
          <cell r="K85">
            <v>-10.154818495104886</v>
          </cell>
          <cell r="L85">
            <v>25.9</v>
          </cell>
          <cell r="M85">
            <v>0.1</v>
          </cell>
          <cell r="N85">
            <v>25.9</v>
          </cell>
          <cell r="O85">
            <v>-10.154818495104886</v>
          </cell>
          <cell r="P85">
            <v>0.14399999999999999</v>
          </cell>
          <cell r="Q85">
            <v>0.1</v>
          </cell>
          <cell r="R85">
            <v>0.14399999999999999</v>
          </cell>
          <cell r="S85">
            <v>-10.154818495104886</v>
          </cell>
          <cell r="T85">
            <v>0.3</v>
          </cell>
          <cell r="U85">
            <v>0.1</v>
          </cell>
          <cell r="V85">
            <v>0.3</v>
          </cell>
          <cell r="W85">
            <v>-10.154818495104886</v>
          </cell>
          <cell r="X85">
            <v>1.7</v>
          </cell>
          <cell r="Y85">
            <v>0.1</v>
          </cell>
          <cell r="Z85">
            <v>1.7</v>
          </cell>
          <cell r="AA85">
            <v>-10.154818495104886</v>
          </cell>
          <cell r="AB85">
            <v>52.43902439</v>
          </cell>
          <cell r="AC85">
            <v>0.1</v>
          </cell>
          <cell r="AD85">
            <v>52.43902439</v>
          </cell>
        </row>
        <row r="86">
          <cell r="A86">
            <v>-32.103831662833564</v>
          </cell>
          <cell r="B86">
            <v>24.8</v>
          </cell>
          <cell r="C86">
            <v>-32.103831662833564</v>
          </cell>
          <cell r="D86">
            <v>0.20699999999999999</v>
          </cell>
          <cell r="E86">
            <v>-32.103831662833564</v>
          </cell>
          <cell r="F86">
            <v>4.5999999999999996</v>
          </cell>
          <cell r="G86">
            <v>-32.103831662833564</v>
          </cell>
          <cell r="H86">
            <v>4.8</v>
          </cell>
          <cell r="I86">
            <v>-32.103831662833564</v>
          </cell>
          <cell r="J86">
            <v>80.487804879999999</v>
          </cell>
          <cell r="K86">
            <v>32.203831662833565</v>
          </cell>
          <cell r="L86">
            <v>24.8</v>
          </cell>
          <cell r="M86">
            <v>0.1</v>
          </cell>
          <cell r="N86">
            <v>24.8</v>
          </cell>
          <cell r="O86">
            <v>32.203831662833565</v>
          </cell>
          <cell r="P86">
            <v>0.20699999999999999</v>
          </cell>
          <cell r="Q86">
            <v>0.1</v>
          </cell>
          <cell r="R86">
            <v>0.20699999999999999</v>
          </cell>
          <cell r="S86">
            <v>32.203831662833565</v>
          </cell>
          <cell r="T86">
            <v>4.5999999999999996</v>
          </cell>
          <cell r="U86">
            <v>0.1</v>
          </cell>
          <cell r="V86">
            <v>4.5999999999999996</v>
          </cell>
          <cell r="W86">
            <v>32.203831662833565</v>
          </cell>
          <cell r="X86">
            <v>4.8</v>
          </cell>
          <cell r="Y86">
            <v>0.1</v>
          </cell>
          <cell r="Z86">
            <v>4.8</v>
          </cell>
          <cell r="AA86">
            <v>32.203831662833565</v>
          </cell>
          <cell r="AB86">
            <v>80.487804879999999</v>
          </cell>
          <cell r="AC86">
            <v>0.1</v>
          </cell>
          <cell r="AD86">
            <v>80.487804879999999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inear Regression"/>
      <sheetName val="HiddenChartData_1"/>
    </sheetNames>
    <sheetDataSet>
      <sheetData sheetId="0" refreshError="1"/>
      <sheetData sheetId="1">
        <row r="1">
          <cell r="A1">
            <v>13.272515957708308</v>
          </cell>
          <cell r="B1">
            <v>33</v>
          </cell>
          <cell r="C1">
            <v>13.272515957708308</v>
          </cell>
          <cell r="D1">
            <v>0.29499999999999998</v>
          </cell>
          <cell r="E1">
            <v>13.272515957708308</v>
          </cell>
          <cell r="F1">
            <v>8.1999999999999993</v>
          </cell>
          <cell r="G1">
            <v>13.272515957708308</v>
          </cell>
          <cell r="H1">
            <v>8</v>
          </cell>
          <cell r="I1">
            <v>13.272515957708308</v>
          </cell>
          <cell r="J1">
            <v>71.951219510000001</v>
          </cell>
          <cell r="K1">
            <v>13.272515957708308</v>
          </cell>
          <cell r="L1">
            <v>2</v>
          </cell>
          <cell r="M1">
            <v>85.327484042291687</v>
          </cell>
          <cell r="N1">
            <v>33</v>
          </cell>
          <cell r="O1">
            <v>98.6</v>
          </cell>
          <cell r="P1">
            <v>33</v>
          </cell>
          <cell r="Q1">
            <v>85.327484042291687</v>
          </cell>
          <cell r="R1">
            <v>0.29499999999999998</v>
          </cell>
          <cell r="S1">
            <v>98.6</v>
          </cell>
          <cell r="T1">
            <v>0.29499999999999998</v>
          </cell>
          <cell r="U1">
            <v>85.327484042291687</v>
          </cell>
          <cell r="V1">
            <v>8.1999999999999993</v>
          </cell>
          <cell r="W1">
            <v>98.6</v>
          </cell>
          <cell r="X1">
            <v>8.1999999999999993</v>
          </cell>
          <cell r="Y1">
            <v>85.327484042291687</v>
          </cell>
          <cell r="Z1">
            <v>8</v>
          </cell>
          <cell r="AA1">
            <v>98.6</v>
          </cell>
          <cell r="AB1">
            <v>8</v>
          </cell>
          <cell r="AC1">
            <v>85.327484042291687</v>
          </cell>
          <cell r="AD1">
            <v>71.951219510000001</v>
          </cell>
          <cell r="AE1">
            <v>98.6</v>
          </cell>
          <cell r="AF1">
            <v>71.951219510000001</v>
          </cell>
          <cell r="AG1">
            <v>85.327484042291687</v>
          </cell>
          <cell r="AH1">
            <v>2</v>
          </cell>
          <cell r="AI1">
            <v>98.6</v>
          </cell>
          <cell r="AJ1">
            <v>2</v>
          </cell>
        </row>
        <row r="2">
          <cell r="A2">
            <v>35.989917980338568</v>
          </cell>
          <cell r="B2">
            <v>31</v>
          </cell>
          <cell r="C2">
            <v>35.989917980338568</v>
          </cell>
          <cell r="D2">
            <v>0.26400000000000001</v>
          </cell>
          <cell r="E2">
            <v>35.989917980338568</v>
          </cell>
          <cell r="F2">
            <v>8.4</v>
          </cell>
          <cell r="G2">
            <v>35.989917980338568</v>
          </cell>
          <cell r="H2">
            <v>7.6</v>
          </cell>
          <cell r="I2">
            <v>35.989917980338568</v>
          </cell>
          <cell r="J2">
            <v>65.853658539999998</v>
          </cell>
          <cell r="K2">
            <v>35.989917980338568</v>
          </cell>
          <cell r="L2">
            <v>0</v>
          </cell>
          <cell r="M2">
            <v>35.310082019661429</v>
          </cell>
          <cell r="N2">
            <v>31</v>
          </cell>
          <cell r="O2">
            <v>71.3</v>
          </cell>
          <cell r="P2">
            <v>31</v>
          </cell>
          <cell r="Q2">
            <v>35.310082019661429</v>
          </cell>
          <cell r="R2">
            <v>0.26400000000000001</v>
          </cell>
          <cell r="S2">
            <v>71.3</v>
          </cell>
          <cell r="T2">
            <v>0.26400000000000001</v>
          </cell>
          <cell r="U2">
            <v>35.310082019661429</v>
          </cell>
          <cell r="V2">
            <v>8.4</v>
          </cell>
          <cell r="W2">
            <v>71.3</v>
          </cell>
          <cell r="X2">
            <v>8.4</v>
          </cell>
          <cell r="Y2">
            <v>35.310082019661429</v>
          </cell>
          <cell r="Z2">
            <v>7.6</v>
          </cell>
          <cell r="AA2">
            <v>71.3</v>
          </cell>
          <cell r="AB2">
            <v>7.6</v>
          </cell>
          <cell r="AC2">
            <v>35.310082019661429</v>
          </cell>
          <cell r="AD2">
            <v>65.853658539999998</v>
          </cell>
          <cell r="AE2">
            <v>71.3</v>
          </cell>
          <cell r="AF2">
            <v>65.853658539999998</v>
          </cell>
          <cell r="AG2">
            <v>35.310082019661429</v>
          </cell>
          <cell r="AH2">
            <v>0</v>
          </cell>
          <cell r="AI2">
            <v>71.3</v>
          </cell>
          <cell r="AJ2">
            <v>0</v>
          </cell>
        </row>
        <row r="3">
          <cell r="A3">
            <v>11.012513304356872</v>
          </cell>
          <cell r="B3">
            <v>29</v>
          </cell>
          <cell r="C3">
            <v>11.012513304356872</v>
          </cell>
          <cell r="D3">
            <v>0.20499999999999999</v>
          </cell>
          <cell r="E3">
            <v>11.012513304356872</v>
          </cell>
          <cell r="F3">
            <v>4.3</v>
          </cell>
          <cell r="G3">
            <v>11.012513304356872</v>
          </cell>
          <cell r="H3">
            <v>4.5999999999999996</v>
          </cell>
          <cell r="I3">
            <v>11.012513304356872</v>
          </cell>
          <cell r="J3">
            <v>69.512195120000001</v>
          </cell>
          <cell r="K3">
            <v>11.012513304356872</v>
          </cell>
          <cell r="L3">
            <v>0</v>
          </cell>
          <cell r="M3">
            <v>23.68748669564313</v>
          </cell>
          <cell r="N3">
            <v>29</v>
          </cell>
          <cell r="O3">
            <v>34.700000000000003</v>
          </cell>
          <cell r="P3">
            <v>29</v>
          </cell>
          <cell r="Q3">
            <v>23.68748669564313</v>
          </cell>
          <cell r="R3">
            <v>0.20499999999999999</v>
          </cell>
          <cell r="S3">
            <v>34.700000000000003</v>
          </cell>
          <cell r="T3">
            <v>0.20499999999999999</v>
          </cell>
          <cell r="U3">
            <v>23.68748669564313</v>
          </cell>
          <cell r="V3">
            <v>4.3</v>
          </cell>
          <cell r="W3">
            <v>34.700000000000003</v>
          </cell>
          <cell r="X3">
            <v>4.3</v>
          </cell>
          <cell r="Y3">
            <v>23.68748669564313</v>
          </cell>
          <cell r="Z3">
            <v>4.5999999999999996</v>
          </cell>
          <cell r="AA3">
            <v>34.700000000000003</v>
          </cell>
          <cell r="AB3">
            <v>4.5999999999999996</v>
          </cell>
          <cell r="AC3">
            <v>23.68748669564313</v>
          </cell>
          <cell r="AD3">
            <v>69.512195120000001</v>
          </cell>
          <cell r="AE3">
            <v>34.700000000000003</v>
          </cell>
          <cell r="AF3">
            <v>69.512195120000001</v>
          </cell>
          <cell r="AG3">
            <v>23.68748669564313</v>
          </cell>
          <cell r="AH3">
            <v>0</v>
          </cell>
          <cell r="AI3">
            <v>34.700000000000003</v>
          </cell>
          <cell r="AJ3">
            <v>0</v>
          </cell>
        </row>
        <row r="4">
          <cell r="A4">
            <v>29.514281880506488</v>
          </cell>
          <cell r="B4">
            <v>18.7</v>
          </cell>
          <cell r="C4">
            <v>29.514281880506488</v>
          </cell>
          <cell r="D4">
            <v>0.19</v>
          </cell>
          <cell r="E4">
            <v>29.514281880506488</v>
          </cell>
          <cell r="F4">
            <v>6.2</v>
          </cell>
          <cell r="G4">
            <v>29.514281880506488</v>
          </cell>
          <cell r="H4">
            <v>5.8</v>
          </cell>
          <cell r="I4">
            <v>29.514281880506488</v>
          </cell>
          <cell r="J4">
            <v>58.536585369999997</v>
          </cell>
          <cell r="K4">
            <v>29.514281880506488</v>
          </cell>
          <cell r="L4">
            <v>0</v>
          </cell>
          <cell r="M4">
            <v>-3.7142818805064857</v>
          </cell>
          <cell r="N4">
            <v>18.7</v>
          </cell>
          <cell r="O4">
            <v>25.8</v>
          </cell>
          <cell r="P4">
            <v>18.7</v>
          </cell>
          <cell r="Q4">
            <v>-3.7142818805064857</v>
          </cell>
          <cell r="R4">
            <v>0.19</v>
          </cell>
          <cell r="S4">
            <v>25.8</v>
          </cell>
          <cell r="T4">
            <v>0.19</v>
          </cell>
          <cell r="U4">
            <v>-3.7142818805064857</v>
          </cell>
          <cell r="V4">
            <v>6.2</v>
          </cell>
          <cell r="W4">
            <v>25.8</v>
          </cell>
          <cell r="X4">
            <v>6.2</v>
          </cell>
          <cell r="Y4">
            <v>-3.7142818805064857</v>
          </cell>
          <cell r="Z4">
            <v>5.8</v>
          </cell>
          <cell r="AA4">
            <v>25.8</v>
          </cell>
          <cell r="AB4">
            <v>5.8</v>
          </cell>
          <cell r="AC4">
            <v>-3.7142818805064857</v>
          </cell>
          <cell r="AD4">
            <v>58.536585369999997</v>
          </cell>
          <cell r="AE4">
            <v>25.8</v>
          </cell>
          <cell r="AF4">
            <v>58.536585369999997</v>
          </cell>
          <cell r="AG4">
            <v>-3.7142818805064857</v>
          </cell>
          <cell r="AH4">
            <v>0</v>
          </cell>
          <cell r="AI4">
            <v>25.8</v>
          </cell>
          <cell r="AJ4">
            <v>0</v>
          </cell>
        </row>
        <row r="5">
          <cell r="A5">
            <v>-12.82660508663411</v>
          </cell>
          <cell r="B5">
            <v>27.8</v>
          </cell>
          <cell r="C5">
            <v>-12.82660508663411</v>
          </cell>
          <cell r="D5">
            <v>0.221</v>
          </cell>
          <cell r="E5">
            <v>-12.82660508663411</v>
          </cell>
          <cell r="F5">
            <v>5.5</v>
          </cell>
          <cell r="G5">
            <v>-12.82660508663411</v>
          </cell>
          <cell r="H5">
            <v>5.3</v>
          </cell>
          <cell r="I5">
            <v>-12.82660508663411</v>
          </cell>
          <cell r="J5">
            <v>65.853658539999998</v>
          </cell>
          <cell r="K5">
            <v>-12.82660508663411</v>
          </cell>
          <cell r="L5">
            <v>0</v>
          </cell>
          <cell r="M5">
            <v>19.626605086634111</v>
          </cell>
          <cell r="N5">
            <v>27.8</v>
          </cell>
          <cell r="O5">
            <v>6.8</v>
          </cell>
          <cell r="P5">
            <v>27.8</v>
          </cell>
          <cell r="Q5">
            <v>19.626605086634111</v>
          </cell>
          <cell r="R5">
            <v>0.221</v>
          </cell>
          <cell r="S5">
            <v>6.8</v>
          </cell>
          <cell r="T5">
            <v>0.221</v>
          </cell>
          <cell r="U5">
            <v>19.626605086634111</v>
          </cell>
          <cell r="V5">
            <v>5.5</v>
          </cell>
          <cell r="W5">
            <v>6.8</v>
          </cell>
          <cell r="X5">
            <v>5.5</v>
          </cell>
          <cell r="Y5">
            <v>19.626605086634111</v>
          </cell>
          <cell r="Z5">
            <v>5.3</v>
          </cell>
          <cell r="AA5">
            <v>6.8</v>
          </cell>
          <cell r="AB5">
            <v>5.3</v>
          </cell>
          <cell r="AC5">
            <v>19.626605086634111</v>
          </cell>
          <cell r="AD5">
            <v>65.853658539999998</v>
          </cell>
          <cell r="AE5">
            <v>6.8</v>
          </cell>
          <cell r="AF5">
            <v>65.853658539999998</v>
          </cell>
          <cell r="AG5">
            <v>19.626605086634111</v>
          </cell>
          <cell r="AH5">
            <v>0</v>
          </cell>
          <cell r="AI5">
            <v>6.8</v>
          </cell>
          <cell r="AJ5">
            <v>0</v>
          </cell>
        </row>
        <row r="6">
          <cell r="A6">
            <v>-14.35964091161869</v>
          </cell>
          <cell r="B6">
            <v>28.3</v>
          </cell>
          <cell r="C6">
            <v>-14.35964091161869</v>
          </cell>
          <cell r="D6">
            <v>0.22500000000000001</v>
          </cell>
          <cell r="E6">
            <v>-14.35964091161869</v>
          </cell>
          <cell r="F6">
            <v>7.1</v>
          </cell>
          <cell r="G6">
            <v>-14.35964091161869</v>
          </cell>
          <cell r="H6">
            <v>6.5</v>
          </cell>
          <cell r="I6">
            <v>-14.35964091161869</v>
          </cell>
          <cell r="J6">
            <v>62.195121950000001</v>
          </cell>
          <cell r="K6">
            <v>-14.35964091161869</v>
          </cell>
          <cell r="L6">
            <v>0</v>
          </cell>
          <cell r="M6">
            <v>19.659640911618691</v>
          </cell>
          <cell r="N6">
            <v>28.3</v>
          </cell>
          <cell r="O6">
            <v>5.3</v>
          </cell>
          <cell r="P6">
            <v>28.3</v>
          </cell>
          <cell r="Q6">
            <v>19.659640911618691</v>
          </cell>
          <cell r="R6">
            <v>0.22500000000000001</v>
          </cell>
          <cell r="S6">
            <v>5.3</v>
          </cell>
          <cell r="T6">
            <v>0.22500000000000001</v>
          </cell>
          <cell r="U6">
            <v>19.659640911618691</v>
          </cell>
          <cell r="V6">
            <v>7.1</v>
          </cell>
          <cell r="W6">
            <v>5.3</v>
          </cell>
          <cell r="X6">
            <v>7.1</v>
          </cell>
          <cell r="Y6">
            <v>19.659640911618691</v>
          </cell>
          <cell r="Z6">
            <v>6.5</v>
          </cell>
          <cell r="AA6">
            <v>5.3</v>
          </cell>
          <cell r="AB6">
            <v>6.5</v>
          </cell>
          <cell r="AC6">
            <v>19.659640911618691</v>
          </cell>
          <cell r="AD6">
            <v>62.195121950000001</v>
          </cell>
          <cell r="AE6">
            <v>5.3</v>
          </cell>
          <cell r="AF6">
            <v>62.195121950000001</v>
          </cell>
          <cell r="AG6">
            <v>19.659640911618691</v>
          </cell>
          <cell r="AH6">
            <v>0</v>
          </cell>
          <cell r="AI6">
            <v>5.3</v>
          </cell>
          <cell r="AJ6">
            <v>0</v>
          </cell>
        </row>
        <row r="7">
          <cell r="A7">
            <v>-0.13717967727253555</v>
          </cell>
          <cell r="B7">
            <v>23.7</v>
          </cell>
          <cell r="C7">
            <v>-0.13717967727253555</v>
          </cell>
          <cell r="D7">
            <v>0.27</v>
          </cell>
          <cell r="E7">
            <v>-0.13717967727253555</v>
          </cell>
          <cell r="F7">
            <v>6.9</v>
          </cell>
          <cell r="G7">
            <v>-0.13717967727253555</v>
          </cell>
          <cell r="H7">
            <v>4.9000000000000004</v>
          </cell>
          <cell r="I7">
            <v>-0.13717967727253555</v>
          </cell>
          <cell r="J7">
            <v>69.512195120000001</v>
          </cell>
          <cell r="K7">
            <v>-0.13717967727253555</v>
          </cell>
          <cell r="L7">
            <v>0</v>
          </cell>
          <cell r="M7">
            <v>3.7371796772725356</v>
          </cell>
          <cell r="N7">
            <v>23.7</v>
          </cell>
          <cell r="O7">
            <v>3.6</v>
          </cell>
          <cell r="P7">
            <v>23.7</v>
          </cell>
          <cell r="Q7">
            <v>3.7371796772725356</v>
          </cell>
          <cell r="R7">
            <v>0.27</v>
          </cell>
          <cell r="S7">
            <v>3.6</v>
          </cell>
          <cell r="T7">
            <v>0.27</v>
          </cell>
          <cell r="U7">
            <v>3.7371796772725356</v>
          </cell>
          <cell r="V7">
            <v>6.9</v>
          </cell>
          <cell r="W7">
            <v>3.6</v>
          </cell>
          <cell r="X7">
            <v>6.9</v>
          </cell>
          <cell r="Y7">
            <v>3.7371796772725356</v>
          </cell>
          <cell r="Z7">
            <v>4.9000000000000004</v>
          </cell>
          <cell r="AA7">
            <v>3.6</v>
          </cell>
          <cell r="AB7">
            <v>4.9000000000000004</v>
          </cell>
          <cell r="AC7">
            <v>3.7371796772725356</v>
          </cell>
          <cell r="AD7">
            <v>69.512195120000001</v>
          </cell>
          <cell r="AE7">
            <v>3.6</v>
          </cell>
          <cell r="AF7">
            <v>69.512195120000001</v>
          </cell>
          <cell r="AG7">
            <v>3.7371796772725356</v>
          </cell>
          <cell r="AH7">
            <v>0</v>
          </cell>
          <cell r="AI7">
            <v>3.6</v>
          </cell>
          <cell r="AJ7">
            <v>0</v>
          </cell>
        </row>
        <row r="8">
          <cell r="A8">
            <v>7.2470568119071404</v>
          </cell>
          <cell r="B8">
            <v>29.3</v>
          </cell>
          <cell r="C8">
            <v>7.2470568119071404</v>
          </cell>
          <cell r="D8">
            <v>0.14599999999999999</v>
          </cell>
          <cell r="E8">
            <v>7.2470568119071404</v>
          </cell>
          <cell r="F8">
            <v>1.3</v>
          </cell>
          <cell r="G8">
            <v>7.2470568119071404</v>
          </cell>
          <cell r="H8">
            <v>2.1</v>
          </cell>
          <cell r="I8">
            <v>7.2470568119071404</v>
          </cell>
          <cell r="J8">
            <v>52.43902439</v>
          </cell>
          <cell r="K8">
            <v>7.2470568119071404</v>
          </cell>
          <cell r="L8">
            <v>0</v>
          </cell>
          <cell r="M8">
            <v>-4.5470568119071402</v>
          </cell>
          <cell r="N8">
            <v>29.3</v>
          </cell>
          <cell r="O8">
            <v>2.7</v>
          </cell>
          <cell r="P8">
            <v>29.3</v>
          </cell>
          <cell r="Q8">
            <v>-4.5470568119071402</v>
          </cell>
          <cell r="R8">
            <v>0.14599999999999999</v>
          </cell>
          <cell r="S8">
            <v>2.7</v>
          </cell>
          <cell r="T8">
            <v>0.14599999999999999</v>
          </cell>
          <cell r="U8">
            <v>-4.5470568119071402</v>
          </cell>
          <cell r="V8">
            <v>1.3</v>
          </cell>
          <cell r="W8">
            <v>2.7</v>
          </cell>
          <cell r="X8">
            <v>1.3</v>
          </cell>
          <cell r="Y8">
            <v>-4.5470568119071402</v>
          </cell>
          <cell r="Z8">
            <v>2.1</v>
          </cell>
          <cell r="AA8">
            <v>2.7</v>
          </cell>
          <cell r="AB8">
            <v>2.1</v>
          </cell>
          <cell r="AC8">
            <v>-4.5470568119071402</v>
          </cell>
          <cell r="AD8">
            <v>52.43902439</v>
          </cell>
          <cell r="AE8">
            <v>2.7</v>
          </cell>
          <cell r="AF8">
            <v>52.43902439</v>
          </cell>
          <cell r="AG8">
            <v>-4.5470568119071402</v>
          </cell>
          <cell r="AH8">
            <v>0</v>
          </cell>
          <cell r="AI8">
            <v>2.7</v>
          </cell>
          <cell r="AJ8">
            <v>0</v>
          </cell>
        </row>
        <row r="9">
          <cell r="A9">
            <v>-16.110458987651022</v>
          </cell>
          <cell r="B9">
            <v>28.3</v>
          </cell>
          <cell r="C9">
            <v>-16.110458987651022</v>
          </cell>
          <cell r="D9">
            <v>0.17799999999999999</v>
          </cell>
          <cell r="E9">
            <v>-16.110458987651022</v>
          </cell>
          <cell r="F9">
            <v>4.5</v>
          </cell>
          <cell r="G9">
            <v>-16.110458987651022</v>
          </cell>
          <cell r="H9">
            <v>4.8</v>
          </cell>
          <cell r="I9">
            <v>-16.110458987651022</v>
          </cell>
          <cell r="J9">
            <v>68.292682929999998</v>
          </cell>
          <cell r="K9">
            <v>-16.110458987651022</v>
          </cell>
          <cell r="L9">
            <v>0</v>
          </cell>
          <cell r="M9">
            <v>18.710458987651023</v>
          </cell>
          <cell r="N9">
            <v>28.3</v>
          </cell>
          <cell r="O9">
            <v>2.6</v>
          </cell>
          <cell r="P9">
            <v>28.3</v>
          </cell>
          <cell r="Q9">
            <v>18.710458987651023</v>
          </cell>
          <cell r="R9">
            <v>0.17799999999999999</v>
          </cell>
          <cell r="S9">
            <v>2.6</v>
          </cell>
          <cell r="T9">
            <v>0.17799999999999999</v>
          </cell>
          <cell r="U9">
            <v>18.710458987651023</v>
          </cell>
          <cell r="V9">
            <v>4.5</v>
          </cell>
          <cell r="W9">
            <v>2.6</v>
          </cell>
          <cell r="X9">
            <v>4.5</v>
          </cell>
          <cell r="Y9">
            <v>18.710458987651023</v>
          </cell>
          <cell r="Z9">
            <v>4.8</v>
          </cell>
          <cell r="AA9">
            <v>2.6</v>
          </cell>
          <cell r="AB9">
            <v>4.8</v>
          </cell>
          <cell r="AC9">
            <v>18.710458987651023</v>
          </cell>
          <cell r="AD9">
            <v>68.292682929999998</v>
          </cell>
          <cell r="AE9">
            <v>2.6</v>
          </cell>
          <cell r="AF9">
            <v>68.292682929999998</v>
          </cell>
          <cell r="AG9">
            <v>18.710458987651023</v>
          </cell>
          <cell r="AH9">
            <v>0</v>
          </cell>
          <cell r="AI9">
            <v>2.6</v>
          </cell>
          <cell r="AJ9">
            <v>0</v>
          </cell>
        </row>
        <row r="10">
          <cell r="A10">
            <v>-4.6381139693895417</v>
          </cell>
          <cell r="B10">
            <v>29.8</v>
          </cell>
          <cell r="C10">
            <v>-4.6381139693895417</v>
          </cell>
          <cell r="D10">
            <v>0.14399999999999999</v>
          </cell>
          <cell r="E10">
            <v>-4.6381139693895417</v>
          </cell>
          <cell r="F10">
            <v>0.1</v>
          </cell>
          <cell r="G10">
            <v>-4.6381139693895417</v>
          </cell>
          <cell r="H10">
            <v>1.3</v>
          </cell>
          <cell r="I10">
            <v>-4.6381139693895417</v>
          </cell>
          <cell r="J10">
            <v>65.853658539999998</v>
          </cell>
          <cell r="K10">
            <v>-4.6381139693895417</v>
          </cell>
          <cell r="L10">
            <v>0</v>
          </cell>
          <cell r="M10">
            <v>6.7381139693895413</v>
          </cell>
          <cell r="N10">
            <v>29.8</v>
          </cell>
          <cell r="O10">
            <v>2.1</v>
          </cell>
          <cell r="P10">
            <v>29.8</v>
          </cell>
          <cell r="Q10">
            <v>6.7381139693895413</v>
          </cell>
          <cell r="R10">
            <v>0.14399999999999999</v>
          </cell>
          <cell r="S10">
            <v>2.1</v>
          </cell>
          <cell r="T10">
            <v>0.14399999999999999</v>
          </cell>
          <cell r="U10">
            <v>6.7381139693895413</v>
          </cell>
          <cell r="V10">
            <v>0.1</v>
          </cell>
          <cell r="W10">
            <v>2.1</v>
          </cell>
          <cell r="X10">
            <v>0.1</v>
          </cell>
          <cell r="Y10">
            <v>6.7381139693895413</v>
          </cell>
          <cell r="Z10">
            <v>1.3</v>
          </cell>
          <cell r="AA10">
            <v>2.1</v>
          </cell>
          <cell r="AB10">
            <v>1.3</v>
          </cell>
          <cell r="AC10">
            <v>6.7381139693895413</v>
          </cell>
          <cell r="AD10">
            <v>65.853658539999998</v>
          </cell>
          <cell r="AE10">
            <v>2.1</v>
          </cell>
          <cell r="AF10">
            <v>65.853658539999998</v>
          </cell>
          <cell r="AG10">
            <v>6.7381139693895413</v>
          </cell>
          <cell r="AH10">
            <v>0</v>
          </cell>
          <cell r="AI10">
            <v>2.1</v>
          </cell>
          <cell r="AJ10">
            <v>0</v>
          </cell>
        </row>
        <row r="11">
          <cell r="A11">
            <v>-10.059268402964985</v>
          </cell>
          <cell r="B11">
            <v>28.8</v>
          </cell>
          <cell r="C11">
            <v>-10.059268402964985</v>
          </cell>
          <cell r="D11">
            <v>0.245</v>
          </cell>
          <cell r="E11">
            <v>-10.059268402964985</v>
          </cell>
          <cell r="F11">
            <v>7.9</v>
          </cell>
          <cell r="G11">
            <v>-10.059268402964985</v>
          </cell>
          <cell r="H11">
            <v>7</v>
          </cell>
          <cell r="I11">
            <v>-10.059268402964985</v>
          </cell>
          <cell r="J11">
            <v>48.780487800000003</v>
          </cell>
          <cell r="K11">
            <v>-10.059268402964985</v>
          </cell>
          <cell r="L11">
            <v>0</v>
          </cell>
          <cell r="M11">
            <v>12.059268402964985</v>
          </cell>
          <cell r="N11">
            <v>28.8</v>
          </cell>
          <cell r="O11">
            <v>2</v>
          </cell>
          <cell r="P11">
            <v>28.8</v>
          </cell>
          <cell r="Q11">
            <v>12.059268402964985</v>
          </cell>
          <cell r="R11">
            <v>0.245</v>
          </cell>
          <cell r="S11">
            <v>2</v>
          </cell>
          <cell r="T11">
            <v>0.245</v>
          </cell>
          <cell r="U11">
            <v>12.059268402964985</v>
          </cell>
          <cell r="V11">
            <v>7.9</v>
          </cell>
          <cell r="W11">
            <v>2</v>
          </cell>
          <cell r="X11">
            <v>7.9</v>
          </cell>
          <cell r="Y11">
            <v>12.059268402964985</v>
          </cell>
          <cell r="Z11">
            <v>7</v>
          </cell>
          <cell r="AA11">
            <v>2</v>
          </cell>
          <cell r="AB11">
            <v>7</v>
          </cell>
          <cell r="AC11">
            <v>12.059268402964985</v>
          </cell>
          <cell r="AD11">
            <v>48.780487800000003</v>
          </cell>
          <cell r="AE11">
            <v>2</v>
          </cell>
          <cell r="AF11">
            <v>48.780487800000003</v>
          </cell>
          <cell r="AG11">
            <v>12.059268402964985</v>
          </cell>
          <cell r="AH11">
            <v>0</v>
          </cell>
          <cell r="AI11">
            <v>2</v>
          </cell>
          <cell r="AJ11">
            <v>0</v>
          </cell>
        </row>
        <row r="12">
          <cell r="A12">
            <v>-0.3978622674893233</v>
          </cell>
          <cell r="B12">
            <v>25.2</v>
          </cell>
          <cell r="C12">
            <v>-0.3978622674893233</v>
          </cell>
          <cell r="D12">
            <v>0.16400000000000001</v>
          </cell>
          <cell r="E12">
            <v>-0.3978622674893233</v>
          </cell>
          <cell r="F12">
            <v>3</v>
          </cell>
          <cell r="G12">
            <v>-0.3978622674893233</v>
          </cell>
          <cell r="H12">
            <v>2.7</v>
          </cell>
          <cell r="I12">
            <v>-0.3978622674893233</v>
          </cell>
          <cell r="J12">
            <v>75.609756099999998</v>
          </cell>
          <cell r="K12">
            <v>-0.3978622674893233</v>
          </cell>
          <cell r="L12">
            <v>0</v>
          </cell>
          <cell r="M12">
            <v>2.0978622674893233</v>
          </cell>
          <cell r="N12">
            <v>25.2</v>
          </cell>
          <cell r="O12">
            <v>1.7</v>
          </cell>
          <cell r="P12">
            <v>25.2</v>
          </cell>
          <cell r="Q12">
            <v>2.0978622674893233</v>
          </cell>
          <cell r="R12">
            <v>0.16400000000000001</v>
          </cell>
          <cell r="S12">
            <v>1.7</v>
          </cell>
          <cell r="T12">
            <v>0.16400000000000001</v>
          </cell>
          <cell r="U12">
            <v>2.0978622674893233</v>
          </cell>
          <cell r="V12">
            <v>3</v>
          </cell>
          <cell r="W12">
            <v>1.7</v>
          </cell>
          <cell r="X12">
            <v>3</v>
          </cell>
          <cell r="Y12">
            <v>2.0978622674893233</v>
          </cell>
          <cell r="Z12">
            <v>2.7</v>
          </cell>
          <cell r="AA12">
            <v>1.7</v>
          </cell>
          <cell r="AB12">
            <v>2.7</v>
          </cell>
          <cell r="AC12">
            <v>2.0978622674893233</v>
          </cell>
          <cell r="AD12">
            <v>75.609756099999998</v>
          </cell>
          <cell r="AE12">
            <v>1.7</v>
          </cell>
          <cell r="AF12">
            <v>75.609756099999998</v>
          </cell>
          <cell r="AG12">
            <v>2.0978622674893233</v>
          </cell>
          <cell r="AH12">
            <v>0</v>
          </cell>
          <cell r="AI12">
            <v>1.7</v>
          </cell>
          <cell r="AJ12">
            <v>0</v>
          </cell>
        </row>
        <row r="13">
          <cell r="A13">
            <v>-5.0988069372645199</v>
          </cell>
          <cell r="B13">
            <v>26.5</v>
          </cell>
          <cell r="C13">
            <v>-5.0988069372645199</v>
          </cell>
          <cell r="D13">
            <v>0.14099999999999999</v>
          </cell>
          <cell r="E13">
            <v>-5.0988069372645199</v>
          </cell>
          <cell r="F13">
            <v>-0.4</v>
          </cell>
          <cell r="G13">
            <v>-5.0988069372645199</v>
          </cell>
          <cell r="H13">
            <v>0.8</v>
          </cell>
          <cell r="I13">
            <v>-5.0988069372645199</v>
          </cell>
          <cell r="J13">
            <v>75.609756099999998</v>
          </cell>
          <cell r="K13">
            <v>-5.0988069372645199</v>
          </cell>
          <cell r="L13">
            <v>0</v>
          </cell>
          <cell r="M13">
            <v>6.7988069372645201</v>
          </cell>
          <cell r="N13">
            <v>26.5</v>
          </cell>
          <cell r="O13">
            <v>1.7</v>
          </cell>
          <cell r="P13">
            <v>26.5</v>
          </cell>
          <cell r="Q13">
            <v>6.7988069372645201</v>
          </cell>
          <cell r="R13">
            <v>0.14099999999999999</v>
          </cell>
          <cell r="S13">
            <v>1.7</v>
          </cell>
          <cell r="T13">
            <v>0.14099999999999999</v>
          </cell>
          <cell r="U13">
            <v>6.7988069372645201</v>
          </cell>
          <cell r="V13">
            <v>-0.4</v>
          </cell>
          <cell r="W13">
            <v>1.7</v>
          </cell>
          <cell r="X13">
            <v>-0.4</v>
          </cell>
          <cell r="Y13">
            <v>6.7988069372645201</v>
          </cell>
          <cell r="Z13">
            <v>0.8</v>
          </cell>
          <cell r="AA13">
            <v>1.7</v>
          </cell>
          <cell r="AB13">
            <v>0.8</v>
          </cell>
          <cell r="AC13">
            <v>6.7988069372645201</v>
          </cell>
          <cell r="AD13">
            <v>75.609756099999998</v>
          </cell>
          <cell r="AE13">
            <v>1.7</v>
          </cell>
          <cell r="AF13">
            <v>75.609756099999998</v>
          </cell>
          <cell r="AG13">
            <v>6.7988069372645201</v>
          </cell>
          <cell r="AH13">
            <v>0</v>
          </cell>
          <cell r="AI13">
            <v>1.7</v>
          </cell>
          <cell r="AJ13">
            <v>0</v>
          </cell>
        </row>
        <row r="14">
          <cell r="A14">
            <v>-5.9049875438777519</v>
          </cell>
          <cell r="B14">
            <v>26.9</v>
          </cell>
          <cell r="C14">
            <v>-5.9049875438777519</v>
          </cell>
          <cell r="D14">
            <v>0.19900000000000001</v>
          </cell>
          <cell r="E14">
            <v>-5.9049875438777519</v>
          </cell>
          <cell r="F14">
            <v>2.8</v>
          </cell>
          <cell r="G14">
            <v>-5.9049875438777519</v>
          </cell>
          <cell r="H14">
            <v>3.2</v>
          </cell>
          <cell r="I14">
            <v>-5.9049875438777519</v>
          </cell>
          <cell r="J14">
            <v>59.756097560000001</v>
          </cell>
          <cell r="K14">
            <v>-5.9049875438777519</v>
          </cell>
          <cell r="L14">
            <v>0</v>
          </cell>
          <cell r="M14">
            <v>6.5049875438777516</v>
          </cell>
          <cell r="N14">
            <v>26.9</v>
          </cell>
          <cell r="O14">
            <v>0.6</v>
          </cell>
          <cell r="P14">
            <v>26.9</v>
          </cell>
          <cell r="Q14">
            <v>6.5049875438777516</v>
          </cell>
          <cell r="R14">
            <v>0.19900000000000001</v>
          </cell>
          <cell r="S14">
            <v>0.6</v>
          </cell>
          <cell r="T14">
            <v>0.19900000000000001</v>
          </cell>
          <cell r="U14">
            <v>6.5049875438777516</v>
          </cell>
          <cell r="V14">
            <v>2.8</v>
          </cell>
          <cell r="W14">
            <v>0.6</v>
          </cell>
          <cell r="X14">
            <v>2.8</v>
          </cell>
          <cell r="Y14">
            <v>6.5049875438777516</v>
          </cell>
          <cell r="Z14">
            <v>3.2</v>
          </cell>
          <cell r="AA14">
            <v>0.6</v>
          </cell>
          <cell r="AB14">
            <v>3.2</v>
          </cell>
          <cell r="AC14">
            <v>6.5049875438777516</v>
          </cell>
          <cell r="AD14">
            <v>59.756097560000001</v>
          </cell>
          <cell r="AE14">
            <v>0.6</v>
          </cell>
          <cell r="AF14">
            <v>59.756097560000001</v>
          </cell>
          <cell r="AG14">
            <v>6.5049875438777516</v>
          </cell>
          <cell r="AH14">
            <v>0</v>
          </cell>
          <cell r="AI14">
            <v>0.6</v>
          </cell>
          <cell r="AJ14">
            <v>0</v>
          </cell>
        </row>
        <row r="15">
          <cell r="A15">
            <v>-5.5839401618250104</v>
          </cell>
          <cell r="B15">
            <v>32.4</v>
          </cell>
          <cell r="C15">
            <v>-5.5839401618250104</v>
          </cell>
          <cell r="D15">
            <v>0.17199999999999999</v>
          </cell>
          <cell r="E15">
            <v>-5.5839401618250104</v>
          </cell>
          <cell r="F15">
            <v>3.3</v>
          </cell>
          <cell r="G15">
            <v>-5.5839401618250104</v>
          </cell>
          <cell r="H15">
            <v>4</v>
          </cell>
          <cell r="I15">
            <v>-5.5839401618250104</v>
          </cell>
          <cell r="J15">
            <v>45.12195122</v>
          </cell>
          <cell r="K15">
            <v>-5.5839401618250104</v>
          </cell>
          <cell r="L15">
            <v>0</v>
          </cell>
          <cell r="M15">
            <v>5.8839401618250102</v>
          </cell>
          <cell r="N15">
            <v>32.4</v>
          </cell>
          <cell r="O15">
            <v>0.3</v>
          </cell>
          <cell r="P15">
            <v>32.4</v>
          </cell>
          <cell r="Q15">
            <v>5.8839401618250102</v>
          </cell>
          <cell r="R15">
            <v>0.17199999999999999</v>
          </cell>
          <cell r="S15">
            <v>0.3</v>
          </cell>
          <cell r="T15">
            <v>0.17199999999999999</v>
          </cell>
          <cell r="U15">
            <v>5.8839401618250102</v>
          </cell>
          <cell r="V15">
            <v>3.3</v>
          </cell>
          <cell r="W15">
            <v>0.3</v>
          </cell>
          <cell r="X15">
            <v>3.3</v>
          </cell>
          <cell r="Y15">
            <v>5.8839401618250102</v>
          </cell>
          <cell r="Z15">
            <v>4</v>
          </cell>
          <cell r="AA15">
            <v>0.3</v>
          </cell>
          <cell r="AB15">
            <v>4</v>
          </cell>
          <cell r="AC15">
            <v>5.8839401618250102</v>
          </cell>
          <cell r="AD15">
            <v>45.12195122</v>
          </cell>
          <cell r="AE15">
            <v>0.3</v>
          </cell>
          <cell r="AF15">
            <v>45.12195122</v>
          </cell>
          <cell r="AG15">
            <v>5.8839401618250102</v>
          </cell>
          <cell r="AH15">
            <v>0</v>
          </cell>
          <cell r="AI15">
            <v>0.3</v>
          </cell>
          <cell r="AJ15">
            <v>0</v>
          </cell>
        </row>
        <row r="16">
          <cell r="A16">
            <v>-0.72102025175568984</v>
          </cell>
          <cell r="B16">
            <v>24.5</v>
          </cell>
          <cell r="C16">
            <v>-0.72102025175568984</v>
          </cell>
          <cell r="D16">
            <v>0.186</v>
          </cell>
          <cell r="E16">
            <v>-0.72102025175568984</v>
          </cell>
          <cell r="F16">
            <v>3.6</v>
          </cell>
          <cell r="G16">
            <v>-0.72102025175568984</v>
          </cell>
          <cell r="H16">
            <v>3.8</v>
          </cell>
          <cell r="I16">
            <v>-0.72102025175568984</v>
          </cell>
          <cell r="J16">
            <v>58.536585369999997</v>
          </cell>
          <cell r="K16">
            <v>-0.72102025175568984</v>
          </cell>
          <cell r="L16">
            <v>0</v>
          </cell>
          <cell r="M16">
            <v>0.9210202517556898</v>
          </cell>
          <cell r="N16">
            <v>24.5</v>
          </cell>
          <cell r="O16">
            <v>0.2</v>
          </cell>
          <cell r="P16">
            <v>24.5</v>
          </cell>
          <cell r="Q16">
            <v>0.9210202517556898</v>
          </cell>
          <cell r="R16">
            <v>0.186</v>
          </cell>
          <cell r="S16">
            <v>0.2</v>
          </cell>
          <cell r="T16">
            <v>0.186</v>
          </cell>
          <cell r="U16">
            <v>0.9210202517556898</v>
          </cell>
          <cell r="V16">
            <v>3.6</v>
          </cell>
          <cell r="W16">
            <v>0.2</v>
          </cell>
          <cell r="X16">
            <v>3.6</v>
          </cell>
          <cell r="Y16">
            <v>0.9210202517556898</v>
          </cell>
          <cell r="Z16">
            <v>3.8</v>
          </cell>
          <cell r="AA16">
            <v>0.2</v>
          </cell>
          <cell r="AB16">
            <v>3.8</v>
          </cell>
          <cell r="AC16">
            <v>0.9210202517556898</v>
          </cell>
          <cell r="AD16">
            <v>58.536585369999997</v>
          </cell>
          <cell r="AE16">
            <v>0.2</v>
          </cell>
          <cell r="AF16">
            <v>58.536585369999997</v>
          </cell>
          <cell r="AG16">
            <v>0.9210202517556898</v>
          </cell>
          <cell r="AH16">
            <v>0</v>
          </cell>
          <cell r="AI16">
            <v>0.2</v>
          </cell>
          <cell r="AJ16">
            <v>0</v>
          </cell>
        </row>
        <row r="17">
          <cell r="A17">
            <v>16.339726475757487</v>
          </cell>
          <cell r="B17">
            <v>30.2</v>
          </cell>
          <cell r="C17">
            <v>16.339726475757487</v>
          </cell>
          <cell r="D17">
            <v>0.32200000000000001</v>
          </cell>
          <cell r="E17">
            <v>16.339726475757487</v>
          </cell>
          <cell r="F17">
            <v>10.8</v>
          </cell>
          <cell r="G17">
            <v>16.339726475757487</v>
          </cell>
          <cell r="H17">
            <v>9.1999999999999993</v>
          </cell>
          <cell r="I17">
            <v>16.339726475757487</v>
          </cell>
          <cell r="J17">
            <v>80.487804879999999</v>
          </cell>
          <cell r="K17">
            <v>16.339726475757487</v>
          </cell>
          <cell r="L17">
            <v>2</v>
          </cell>
          <cell r="M17">
            <v>83.46027352424251</v>
          </cell>
          <cell r="N17">
            <v>30.2</v>
          </cell>
          <cell r="O17">
            <v>99.8</v>
          </cell>
          <cell r="P17">
            <v>30.2</v>
          </cell>
          <cell r="Q17">
            <v>83.46027352424251</v>
          </cell>
          <cell r="R17">
            <v>0.32200000000000001</v>
          </cell>
          <cell r="S17">
            <v>99.8</v>
          </cell>
          <cell r="T17">
            <v>0.32200000000000001</v>
          </cell>
          <cell r="U17">
            <v>83.46027352424251</v>
          </cell>
          <cell r="V17">
            <v>10.8</v>
          </cell>
          <cell r="W17">
            <v>99.8</v>
          </cell>
          <cell r="X17">
            <v>10.8</v>
          </cell>
          <cell r="Y17">
            <v>83.46027352424251</v>
          </cell>
          <cell r="Z17">
            <v>9.1999999999999993</v>
          </cell>
          <cell r="AA17">
            <v>99.8</v>
          </cell>
          <cell r="AB17">
            <v>9.1999999999999993</v>
          </cell>
          <cell r="AC17">
            <v>83.46027352424251</v>
          </cell>
          <cell r="AD17">
            <v>80.487804879999999</v>
          </cell>
          <cell r="AE17">
            <v>99.8</v>
          </cell>
          <cell r="AF17">
            <v>80.487804879999999</v>
          </cell>
          <cell r="AG17">
            <v>83.46027352424251</v>
          </cell>
          <cell r="AH17">
            <v>2</v>
          </cell>
          <cell r="AI17">
            <v>99.8</v>
          </cell>
          <cell r="AJ17">
            <v>2</v>
          </cell>
        </row>
        <row r="18">
          <cell r="A18">
            <v>-1.6374334813334741</v>
          </cell>
          <cell r="B18">
            <v>29.8</v>
          </cell>
          <cell r="C18">
            <v>-1.6374334813334741</v>
          </cell>
          <cell r="D18">
            <v>0.29099999999999998</v>
          </cell>
          <cell r="E18">
            <v>-1.6374334813334741</v>
          </cell>
          <cell r="F18">
            <v>7</v>
          </cell>
          <cell r="G18">
            <v>-1.6374334813334741</v>
          </cell>
          <cell r="H18">
            <v>7.1</v>
          </cell>
          <cell r="I18">
            <v>-1.6374334813334741</v>
          </cell>
          <cell r="J18">
            <v>73.170731709999998</v>
          </cell>
          <cell r="K18">
            <v>-1.6374334813334741</v>
          </cell>
          <cell r="L18">
            <v>1</v>
          </cell>
          <cell r="M18">
            <v>64.837433481333477</v>
          </cell>
          <cell r="N18">
            <v>29.8</v>
          </cell>
          <cell r="O18">
            <v>63.2</v>
          </cell>
          <cell r="P18">
            <v>29.8</v>
          </cell>
          <cell r="Q18">
            <v>64.837433481333477</v>
          </cell>
          <cell r="R18">
            <v>0.29099999999999998</v>
          </cell>
          <cell r="S18">
            <v>63.2</v>
          </cell>
          <cell r="T18">
            <v>0.29099999999999998</v>
          </cell>
          <cell r="U18">
            <v>64.837433481333477</v>
          </cell>
          <cell r="V18">
            <v>7</v>
          </cell>
          <cell r="W18">
            <v>63.2</v>
          </cell>
          <cell r="X18">
            <v>7</v>
          </cell>
          <cell r="Y18">
            <v>64.837433481333477</v>
          </cell>
          <cell r="Z18">
            <v>7.1</v>
          </cell>
          <cell r="AA18">
            <v>63.2</v>
          </cell>
          <cell r="AB18">
            <v>7.1</v>
          </cell>
          <cell r="AC18">
            <v>64.837433481333477</v>
          </cell>
          <cell r="AD18">
            <v>73.170731709999998</v>
          </cell>
          <cell r="AE18">
            <v>63.2</v>
          </cell>
          <cell r="AF18">
            <v>73.170731709999998</v>
          </cell>
          <cell r="AG18">
            <v>64.837433481333477</v>
          </cell>
          <cell r="AH18">
            <v>1</v>
          </cell>
          <cell r="AI18">
            <v>63.2</v>
          </cell>
          <cell r="AJ18">
            <v>1</v>
          </cell>
        </row>
        <row r="19">
          <cell r="A19">
            <v>20.673162645164869</v>
          </cell>
          <cell r="B19">
            <v>35.6</v>
          </cell>
          <cell r="C19">
            <v>20.673162645164869</v>
          </cell>
          <cell r="D19">
            <v>0.184</v>
          </cell>
          <cell r="E19">
            <v>20.673162645164869</v>
          </cell>
          <cell r="F19">
            <v>2.4</v>
          </cell>
          <cell r="G19">
            <v>20.673162645164869</v>
          </cell>
          <cell r="H19">
            <v>2.7</v>
          </cell>
          <cell r="I19">
            <v>20.673162645164869</v>
          </cell>
          <cell r="J19">
            <v>65.853658539999998</v>
          </cell>
          <cell r="K19">
            <v>20.673162645164869</v>
          </cell>
          <cell r="L19">
            <v>0</v>
          </cell>
          <cell r="M19">
            <v>18.626837354835128</v>
          </cell>
          <cell r="N19">
            <v>35.6</v>
          </cell>
          <cell r="O19">
            <v>39.299999999999997</v>
          </cell>
          <cell r="P19">
            <v>35.6</v>
          </cell>
          <cell r="Q19">
            <v>18.626837354835128</v>
          </cell>
          <cell r="R19">
            <v>0.184</v>
          </cell>
          <cell r="S19">
            <v>39.299999999999997</v>
          </cell>
          <cell r="T19">
            <v>0.184</v>
          </cell>
          <cell r="U19">
            <v>18.626837354835128</v>
          </cell>
          <cell r="V19">
            <v>2.4</v>
          </cell>
          <cell r="W19">
            <v>39.299999999999997</v>
          </cell>
          <cell r="X19">
            <v>2.4</v>
          </cell>
          <cell r="Y19">
            <v>18.626837354835128</v>
          </cell>
          <cell r="Z19">
            <v>2.7</v>
          </cell>
          <cell r="AA19">
            <v>39.299999999999997</v>
          </cell>
          <cell r="AB19">
            <v>2.7</v>
          </cell>
          <cell r="AC19">
            <v>18.626837354835128</v>
          </cell>
          <cell r="AD19">
            <v>65.853658539999998</v>
          </cell>
          <cell r="AE19">
            <v>39.299999999999997</v>
          </cell>
          <cell r="AF19">
            <v>65.853658539999998</v>
          </cell>
          <cell r="AG19">
            <v>18.626837354835128</v>
          </cell>
          <cell r="AH19">
            <v>0</v>
          </cell>
          <cell r="AI19">
            <v>39.299999999999997</v>
          </cell>
          <cell r="AJ19">
            <v>0</v>
          </cell>
        </row>
        <row r="20">
          <cell r="A20">
            <v>-0.53535784566897604</v>
          </cell>
          <cell r="B20">
            <v>22.6</v>
          </cell>
          <cell r="C20">
            <v>-0.53535784566897604</v>
          </cell>
          <cell r="D20">
            <v>0.28699999999999998</v>
          </cell>
          <cell r="E20">
            <v>-0.53535784566897604</v>
          </cell>
          <cell r="F20">
            <v>6.9</v>
          </cell>
          <cell r="G20">
            <v>-0.53535784566897604</v>
          </cell>
          <cell r="H20">
            <v>5.3</v>
          </cell>
          <cell r="I20">
            <v>-0.53535784566897604</v>
          </cell>
          <cell r="J20">
            <v>68.292682929999998</v>
          </cell>
          <cell r="K20">
            <v>-0.53535784566897604</v>
          </cell>
          <cell r="L20">
            <v>1</v>
          </cell>
          <cell r="M20">
            <v>24.435357845668975</v>
          </cell>
          <cell r="N20">
            <v>22.6</v>
          </cell>
          <cell r="O20">
            <v>23.9</v>
          </cell>
          <cell r="P20">
            <v>22.6</v>
          </cell>
          <cell r="Q20">
            <v>24.435357845668975</v>
          </cell>
          <cell r="R20">
            <v>0.28699999999999998</v>
          </cell>
          <cell r="S20">
            <v>23.9</v>
          </cell>
          <cell r="T20">
            <v>0.28699999999999998</v>
          </cell>
          <cell r="U20">
            <v>24.435357845668975</v>
          </cell>
          <cell r="V20">
            <v>6.9</v>
          </cell>
          <cell r="W20">
            <v>23.9</v>
          </cell>
          <cell r="X20">
            <v>6.9</v>
          </cell>
          <cell r="Y20">
            <v>24.435357845668975</v>
          </cell>
          <cell r="Z20">
            <v>5.3</v>
          </cell>
          <cell r="AA20">
            <v>23.9</v>
          </cell>
          <cell r="AB20">
            <v>5.3</v>
          </cell>
          <cell r="AC20">
            <v>24.435357845668975</v>
          </cell>
          <cell r="AD20">
            <v>68.292682929999998</v>
          </cell>
          <cell r="AE20">
            <v>23.9</v>
          </cell>
          <cell r="AF20">
            <v>68.292682929999998</v>
          </cell>
          <cell r="AG20">
            <v>24.435357845668975</v>
          </cell>
          <cell r="AH20">
            <v>1</v>
          </cell>
          <cell r="AI20">
            <v>23.9</v>
          </cell>
          <cell r="AJ20">
            <v>1</v>
          </cell>
        </row>
        <row r="21">
          <cell r="A21">
            <v>0.87327090213960723</v>
          </cell>
          <cell r="B21">
            <v>31.9</v>
          </cell>
          <cell r="C21">
            <v>0.87327090213960723</v>
          </cell>
          <cell r="D21">
            <v>0.17399999999999999</v>
          </cell>
          <cell r="E21">
            <v>0.87327090213960723</v>
          </cell>
          <cell r="F21">
            <v>4.5</v>
          </cell>
          <cell r="G21">
            <v>0.87327090213960723</v>
          </cell>
          <cell r="H21">
            <v>4.9000000000000004</v>
          </cell>
          <cell r="I21">
            <v>0.87327090213960723</v>
          </cell>
          <cell r="J21">
            <v>54.87804878</v>
          </cell>
          <cell r="K21">
            <v>0.87327090213960723</v>
          </cell>
          <cell r="L21">
            <v>0</v>
          </cell>
          <cell r="M21">
            <v>14.326729097860392</v>
          </cell>
          <cell r="N21">
            <v>31.9</v>
          </cell>
          <cell r="O21">
            <v>15.2</v>
          </cell>
          <cell r="P21">
            <v>31.9</v>
          </cell>
          <cell r="Q21">
            <v>14.326729097860392</v>
          </cell>
          <cell r="R21">
            <v>0.17399999999999999</v>
          </cell>
          <cell r="S21">
            <v>15.2</v>
          </cell>
          <cell r="T21">
            <v>0.17399999999999999</v>
          </cell>
          <cell r="U21">
            <v>14.326729097860392</v>
          </cell>
          <cell r="V21">
            <v>4.5</v>
          </cell>
          <cell r="W21">
            <v>15.2</v>
          </cell>
          <cell r="X21">
            <v>4.5</v>
          </cell>
          <cell r="Y21">
            <v>14.326729097860392</v>
          </cell>
          <cell r="Z21">
            <v>4.9000000000000004</v>
          </cell>
          <cell r="AA21">
            <v>15.2</v>
          </cell>
          <cell r="AB21">
            <v>4.9000000000000004</v>
          </cell>
          <cell r="AC21">
            <v>14.326729097860392</v>
          </cell>
          <cell r="AD21">
            <v>54.87804878</v>
          </cell>
          <cell r="AE21">
            <v>15.2</v>
          </cell>
          <cell r="AF21">
            <v>54.87804878</v>
          </cell>
          <cell r="AG21">
            <v>14.326729097860392</v>
          </cell>
          <cell r="AH21">
            <v>0</v>
          </cell>
          <cell r="AI21">
            <v>15.2</v>
          </cell>
          <cell r="AJ21">
            <v>0</v>
          </cell>
        </row>
        <row r="22">
          <cell r="A22">
            <v>-2.9929520627996471</v>
          </cell>
          <cell r="B22">
            <v>27.7</v>
          </cell>
          <cell r="C22">
            <v>-2.9929520627996471</v>
          </cell>
          <cell r="D22">
            <v>0.20599999999999999</v>
          </cell>
          <cell r="E22">
            <v>-2.9929520627996471</v>
          </cell>
          <cell r="F22">
            <v>2.5</v>
          </cell>
          <cell r="G22">
            <v>-2.9929520627996471</v>
          </cell>
          <cell r="H22">
            <v>2.5</v>
          </cell>
          <cell r="I22">
            <v>-2.9929520627996471</v>
          </cell>
          <cell r="J22">
            <v>70.731707319999998</v>
          </cell>
          <cell r="K22">
            <v>-2.9929520627996471</v>
          </cell>
          <cell r="L22">
            <v>0</v>
          </cell>
          <cell r="M22">
            <v>10.092952062799647</v>
          </cell>
          <cell r="N22">
            <v>27.7</v>
          </cell>
          <cell r="O22">
            <v>7.1</v>
          </cell>
          <cell r="P22">
            <v>27.7</v>
          </cell>
          <cell r="Q22">
            <v>10.092952062799647</v>
          </cell>
          <cell r="R22">
            <v>0.20599999999999999</v>
          </cell>
          <cell r="S22">
            <v>7.1</v>
          </cell>
          <cell r="T22">
            <v>0.20599999999999999</v>
          </cell>
          <cell r="U22">
            <v>10.092952062799647</v>
          </cell>
          <cell r="V22">
            <v>2.5</v>
          </cell>
          <cell r="W22">
            <v>7.1</v>
          </cell>
          <cell r="X22">
            <v>2.5</v>
          </cell>
          <cell r="Y22">
            <v>10.092952062799647</v>
          </cell>
          <cell r="Z22">
            <v>2.5</v>
          </cell>
          <cell r="AA22">
            <v>7.1</v>
          </cell>
          <cell r="AB22">
            <v>2.5</v>
          </cell>
          <cell r="AC22">
            <v>10.092952062799647</v>
          </cell>
          <cell r="AD22">
            <v>70.731707319999998</v>
          </cell>
          <cell r="AE22">
            <v>7.1</v>
          </cell>
          <cell r="AF22">
            <v>70.731707319999998</v>
          </cell>
          <cell r="AG22">
            <v>10.092952062799647</v>
          </cell>
          <cell r="AH22">
            <v>0</v>
          </cell>
          <cell r="AI22">
            <v>7.1</v>
          </cell>
          <cell r="AJ22">
            <v>0</v>
          </cell>
        </row>
        <row r="23">
          <cell r="A23">
            <v>2.460878094488963</v>
          </cell>
          <cell r="B23">
            <v>27.8</v>
          </cell>
          <cell r="C23">
            <v>2.460878094488963</v>
          </cell>
          <cell r="D23">
            <v>0.191</v>
          </cell>
          <cell r="E23">
            <v>2.460878094488963</v>
          </cell>
          <cell r="F23">
            <v>3.6</v>
          </cell>
          <cell r="G23">
            <v>2.460878094488963</v>
          </cell>
          <cell r="H23">
            <v>2.9</v>
          </cell>
          <cell r="I23">
            <v>2.460878094488963</v>
          </cell>
          <cell r="J23">
            <v>70.731707319999998</v>
          </cell>
          <cell r="K23">
            <v>2.460878094488963</v>
          </cell>
          <cell r="L23">
            <v>0</v>
          </cell>
          <cell r="M23">
            <v>2.9391219055110374</v>
          </cell>
          <cell r="N23">
            <v>27.8</v>
          </cell>
          <cell r="O23">
            <v>5.4</v>
          </cell>
          <cell r="P23">
            <v>27.8</v>
          </cell>
          <cell r="Q23">
            <v>2.9391219055110374</v>
          </cell>
          <cell r="R23">
            <v>0.191</v>
          </cell>
          <cell r="S23">
            <v>5.4</v>
          </cell>
          <cell r="T23">
            <v>0.191</v>
          </cell>
          <cell r="U23">
            <v>2.9391219055110374</v>
          </cell>
          <cell r="V23">
            <v>3.6</v>
          </cell>
          <cell r="W23">
            <v>5.4</v>
          </cell>
          <cell r="X23">
            <v>3.6</v>
          </cell>
          <cell r="Y23">
            <v>2.9391219055110374</v>
          </cell>
          <cell r="Z23">
            <v>2.9</v>
          </cell>
          <cell r="AA23">
            <v>5.4</v>
          </cell>
          <cell r="AB23">
            <v>2.9</v>
          </cell>
          <cell r="AC23">
            <v>2.9391219055110374</v>
          </cell>
          <cell r="AD23">
            <v>70.731707319999998</v>
          </cell>
          <cell r="AE23">
            <v>5.4</v>
          </cell>
          <cell r="AF23">
            <v>70.731707319999998</v>
          </cell>
          <cell r="AG23">
            <v>2.9391219055110374</v>
          </cell>
          <cell r="AH23">
            <v>0</v>
          </cell>
          <cell r="AI23">
            <v>5.4</v>
          </cell>
          <cell r="AJ23">
            <v>0</v>
          </cell>
        </row>
        <row r="24">
          <cell r="A24">
            <v>-12.794733337410683</v>
          </cell>
          <cell r="B24">
            <v>29</v>
          </cell>
          <cell r="C24">
            <v>-12.794733337410683</v>
          </cell>
          <cell r="D24">
            <v>0.20599999999999999</v>
          </cell>
          <cell r="E24">
            <v>-12.794733337410683</v>
          </cell>
          <cell r="F24">
            <v>5.3</v>
          </cell>
          <cell r="G24">
            <v>-12.794733337410683</v>
          </cell>
          <cell r="H24">
            <v>5.5</v>
          </cell>
          <cell r="I24">
            <v>-12.794733337410683</v>
          </cell>
          <cell r="J24">
            <v>54.87804878</v>
          </cell>
          <cell r="K24">
            <v>-12.794733337410683</v>
          </cell>
          <cell r="L24">
            <v>0</v>
          </cell>
          <cell r="M24">
            <v>15.494733337410684</v>
          </cell>
          <cell r="N24">
            <v>29</v>
          </cell>
          <cell r="O24">
            <v>2.7</v>
          </cell>
          <cell r="P24">
            <v>29</v>
          </cell>
          <cell r="Q24">
            <v>15.494733337410684</v>
          </cell>
          <cell r="R24">
            <v>0.20599999999999999</v>
          </cell>
          <cell r="S24">
            <v>2.7</v>
          </cell>
          <cell r="T24">
            <v>0.20599999999999999</v>
          </cell>
          <cell r="U24">
            <v>15.494733337410684</v>
          </cell>
          <cell r="V24">
            <v>5.3</v>
          </cell>
          <cell r="W24">
            <v>2.7</v>
          </cell>
          <cell r="X24">
            <v>5.3</v>
          </cell>
          <cell r="Y24">
            <v>15.494733337410684</v>
          </cell>
          <cell r="Z24">
            <v>5.5</v>
          </cell>
          <cell r="AA24">
            <v>2.7</v>
          </cell>
          <cell r="AB24">
            <v>5.5</v>
          </cell>
          <cell r="AC24">
            <v>15.494733337410684</v>
          </cell>
          <cell r="AD24">
            <v>54.87804878</v>
          </cell>
          <cell r="AE24">
            <v>2.7</v>
          </cell>
          <cell r="AF24">
            <v>54.87804878</v>
          </cell>
          <cell r="AG24">
            <v>15.494733337410684</v>
          </cell>
          <cell r="AH24">
            <v>0</v>
          </cell>
          <cell r="AI24">
            <v>2.7</v>
          </cell>
          <cell r="AJ24">
            <v>0</v>
          </cell>
        </row>
        <row r="25">
          <cell r="A25">
            <v>-29.821791424294332</v>
          </cell>
          <cell r="B25">
            <v>32.799999999999997</v>
          </cell>
          <cell r="C25">
            <v>-29.821791424294332</v>
          </cell>
          <cell r="D25">
            <v>0.19500000000000001</v>
          </cell>
          <cell r="E25">
            <v>-29.821791424294332</v>
          </cell>
          <cell r="F25">
            <v>5.2</v>
          </cell>
          <cell r="G25">
            <v>-29.821791424294332</v>
          </cell>
          <cell r="H25">
            <v>5.2</v>
          </cell>
          <cell r="I25">
            <v>-29.821791424294332</v>
          </cell>
          <cell r="J25">
            <v>73.170731709999998</v>
          </cell>
          <cell r="K25">
            <v>-29.821791424294332</v>
          </cell>
          <cell r="L25">
            <v>0</v>
          </cell>
          <cell r="M25">
            <v>30.521791424294332</v>
          </cell>
          <cell r="N25">
            <v>32.799999999999997</v>
          </cell>
          <cell r="O25">
            <v>0.7</v>
          </cell>
          <cell r="P25">
            <v>32.799999999999997</v>
          </cell>
          <cell r="Q25">
            <v>30.521791424294332</v>
          </cell>
          <cell r="R25">
            <v>0.19500000000000001</v>
          </cell>
          <cell r="S25">
            <v>0.7</v>
          </cell>
          <cell r="T25">
            <v>0.19500000000000001</v>
          </cell>
          <cell r="U25">
            <v>30.521791424294332</v>
          </cell>
          <cell r="V25">
            <v>5.2</v>
          </cell>
          <cell r="W25">
            <v>0.7</v>
          </cell>
          <cell r="X25">
            <v>5.2</v>
          </cell>
          <cell r="Y25">
            <v>30.521791424294332</v>
          </cell>
          <cell r="Z25">
            <v>5.2</v>
          </cell>
          <cell r="AA25">
            <v>0.7</v>
          </cell>
          <cell r="AB25">
            <v>5.2</v>
          </cell>
          <cell r="AC25">
            <v>30.521791424294332</v>
          </cell>
          <cell r="AD25">
            <v>73.170731709999998</v>
          </cell>
          <cell r="AE25">
            <v>0.7</v>
          </cell>
          <cell r="AF25">
            <v>73.170731709999998</v>
          </cell>
          <cell r="AG25">
            <v>30.521791424294332</v>
          </cell>
          <cell r="AH25">
            <v>0</v>
          </cell>
          <cell r="AI25">
            <v>0.7</v>
          </cell>
          <cell r="AJ25">
            <v>0</v>
          </cell>
        </row>
        <row r="26">
          <cell r="A26">
            <v>-20.668997042042399</v>
          </cell>
          <cell r="B26">
            <v>29.5</v>
          </cell>
          <cell r="C26">
            <v>-20.668997042042399</v>
          </cell>
          <cell r="D26">
            <v>0.192</v>
          </cell>
          <cell r="E26">
            <v>-20.668997042042399</v>
          </cell>
          <cell r="F26">
            <v>3.7</v>
          </cell>
          <cell r="G26">
            <v>-20.668997042042399</v>
          </cell>
          <cell r="H26">
            <v>3.5</v>
          </cell>
          <cell r="I26">
            <v>-20.668997042042399</v>
          </cell>
          <cell r="J26">
            <v>80.487804879999999</v>
          </cell>
          <cell r="K26">
            <v>-20.668997042042399</v>
          </cell>
          <cell r="L26">
            <v>0</v>
          </cell>
          <cell r="M26">
            <v>21.068997042042398</v>
          </cell>
          <cell r="N26">
            <v>29.5</v>
          </cell>
          <cell r="O26">
            <v>0.4</v>
          </cell>
          <cell r="P26">
            <v>29.5</v>
          </cell>
          <cell r="Q26">
            <v>21.068997042042398</v>
          </cell>
          <cell r="R26">
            <v>0.192</v>
          </cell>
          <cell r="S26">
            <v>0.4</v>
          </cell>
          <cell r="T26">
            <v>0.192</v>
          </cell>
          <cell r="U26">
            <v>21.068997042042398</v>
          </cell>
          <cell r="V26">
            <v>3.7</v>
          </cell>
          <cell r="W26">
            <v>0.4</v>
          </cell>
          <cell r="X26">
            <v>3.7</v>
          </cell>
          <cell r="Y26">
            <v>21.068997042042398</v>
          </cell>
          <cell r="Z26">
            <v>3.5</v>
          </cell>
          <cell r="AA26">
            <v>0.4</v>
          </cell>
          <cell r="AB26">
            <v>3.5</v>
          </cell>
          <cell r="AC26">
            <v>21.068997042042398</v>
          </cell>
          <cell r="AD26">
            <v>80.487804879999999</v>
          </cell>
          <cell r="AE26">
            <v>0.4</v>
          </cell>
          <cell r="AF26">
            <v>80.487804879999999</v>
          </cell>
          <cell r="AG26">
            <v>21.068997042042398</v>
          </cell>
          <cell r="AH26">
            <v>0</v>
          </cell>
          <cell r="AI26">
            <v>0.4</v>
          </cell>
          <cell r="AJ26">
            <v>0</v>
          </cell>
        </row>
        <row r="27">
          <cell r="A27">
            <v>-10.146542434498556</v>
          </cell>
          <cell r="B27">
            <v>26.4</v>
          </cell>
          <cell r="C27">
            <v>-10.146542434498556</v>
          </cell>
          <cell r="D27">
            <v>0.18</v>
          </cell>
          <cell r="E27">
            <v>-10.146542434498556</v>
          </cell>
          <cell r="F27">
            <v>5.0999999999999996</v>
          </cell>
          <cell r="G27">
            <v>-10.146542434498556</v>
          </cell>
          <cell r="H27">
            <v>5.4</v>
          </cell>
          <cell r="I27">
            <v>-10.146542434498556</v>
          </cell>
          <cell r="J27">
            <v>57.31707317</v>
          </cell>
          <cell r="K27">
            <v>-10.146542434498556</v>
          </cell>
          <cell r="L27">
            <v>0</v>
          </cell>
          <cell r="M27">
            <v>10.346542434498556</v>
          </cell>
          <cell r="N27">
            <v>26.4</v>
          </cell>
          <cell r="O27">
            <v>0.2</v>
          </cell>
          <cell r="P27">
            <v>26.4</v>
          </cell>
          <cell r="Q27">
            <v>10.346542434498556</v>
          </cell>
          <cell r="R27">
            <v>0.18</v>
          </cell>
          <cell r="S27">
            <v>0.2</v>
          </cell>
          <cell r="T27">
            <v>0.18</v>
          </cell>
          <cell r="U27">
            <v>10.346542434498556</v>
          </cell>
          <cell r="V27">
            <v>5.0999999999999996</v>
          </cell>
          <cell r="W27">
            <v>0.2</v>
          </cell>
          <cell r="X27">
            <v>5.0999999999999996</v>
          </cell>
          <cell r="Y27">
            <v>10.346542434498556</v>
          </cell>
          <cell r="Z27">
            <v>5.4</v>
          </cell>
          <cell r="AA27">
            <v>0.2</v>
          </cell>
          <cell r="AB27">
            <v>5.4</v>
          </cell>
          <cell r="AC27">
            <v>10.346542434498556</v>
          </cell>
          <cell r="AD27">
            <v>57.31707317</v>
          </cell>
          <cell r="AE27">
            <v>0.2</v>
          </cell>
          <cell r="AF27">
            <v>57.31707317</v>
          </cell>
          <cell r="AG27">
            <v>10.346542434498556</v>
          </cell>
          <cell r="AH27">
            <v>0</v>
          </cell>
          <cell r="AI27">
            <v>0.2</v>
          </cell>
          <cell r="AJ27">
            <v>0</v>
          </cell>
        </row>
        <row r="28">
          <cell r="A28">
            <v>20.256720887715556</v>
          </cell>
          <cell r="B28">
            <v>24.5</v>
          </cell>
          <cell r="C28">
            <v>20.256720887715556</v>
          </cell>
          <cell r="D28">
            <v>0.13300000000000001</v>
          </cell>
          <cell r="E28">
            <v>20.256720887715556</v>
          </cell>
          <cell r="F28">
            <v>0.6</v>
          </cell>
          <cell r="G28">
            <v>20.256720887715556</v>
          </cell>
          <cell r="H28">
            <v>1.3</v>
          </cell>
          <cell r="I28">
            <v>20.256720887715556</v>
          </cell>
          <cell r="J28">
            <v>50</v>
          </cell>
          <cell r="K28">
            <v>20.256720887715556</v>
          </cell>
          <cell r="L28">
            <v>0</v>
          </cell>
          <cell r="M28">
            <v>-20.156720887715554</v>
          </cell>
          <cell r="N28">
            <v>24.5</v>
          </cell>
          <cell r="O28">
            <v>0.1</v>
          </cell>
          <cell r="P28">
            <v>24.5</v>
          </cell>
          <cell r="Q28">
            <v>-20.156720887715554</v>
          </cell>
          <cell r="R28">
            <v>0.13300000000000001</v>
          </cell>
          <cell r="S28">
            <v>0.1</v>
          </cell>
          <cell r="T28">
            <v>0.13300000000000001</v>
          </cell>
          <cell r="U28">
            <v>-20.156720887715554</v>
          </cell>
          <cell r="V28">
            <v>0.6</v>
          </cell>
          <cell r="W28">
            <v>0.1</v>
          </cell>
          <cell r="X28">
            <v>0.6</v>
          </cell>
          <cell r="Y28">
            <v>-20.156720887715554</v>
          </cell>
          <cell r="Z28">
            <v>1.3</v>
          </cell>
          <cell r="AA28">
            <v>0.1</v>
          </cell>
          <cell r="AB28">
            <v>1.3</v>
          </cell>
          <cell r="AC28">
            <v>-20.156720887715554</v>
          </cell>
          <cell r="AD28">
            <v>50</v>
          </cell>
          <cell r="AE28">
            <v>0.1</v>
          </cell>
          <cell r="AF28">
            <v>50</v>
          </cell>
          <cell r="AG28">
            <v>-20.156720887715554</v>
          </cell>
          <cell r="AH28">
            <v>0</v>
          </cell>
          <cell r="AI28">
            <v>0.1</v>
          </cell>
          <cell r="AJ28">
            <v>0</v>
          </cell>
        </row>
        <row r="29">
          <cell r="A29">
            <v>-4.2955122998702748</v>
          </cell>
          <cell r="B29">
            <v>19.2</v>
          </cell>
          <cell r="C29">
            <v>-4.2955122998702748</v>
          </cell>
          <cell r="D29">
            <v>0.19700000000000001</v>
          </cell>
          <cell r="E29">
            <v>-4.2955122998702748</v>
          </cell>
          <cell r="F29">
            <v>5.6</v>
          </cell>
          <cell r="G29">
            <v>-4.2955122998702748</v>
          </cell>
          <cell r="H29">
            <v>5.3</v>
          </cell>
          <cell r="I29">
            <v>-4.2955122998702748</v>
          </cell>
          <cell r="J29">
            <v>68.292682929999998</v>
          </cell>
          <cell r="K29">
            <v>-4.2955122998702748</v>
          </cell>
          <cell r="L29">
            <v>0</v>
          </cell>
          <cell r="M29">
            <v>4.3955122998702745</v>
          </cell>
          <cell r="N29">
            <v>19.2</v>
          </cell>
          <cell r="O29">
            <v>0.1</v>
          </cell>
          <cell r="P29">
            <v>19.2</v>
          </cell>
          <cell r="Q29">
            <v>4.3955122998702745</v>
          </cell>
          <cell r="R29">
            <v>0.19700000000000001</v>
          </cell>
          <cell r="S29">
            <v>0.1</v>
          </cell>
          <cell r="T29">
            <v>0.19700000000000001</v>
          </cell>
          <cell r="U29">
            <v>4.3955122998702745</v>
          </cell>
          <cell r="V29">
            <v>5.6</v>
          </cell>
          <cell r="W29">
            <v>0.1</v>
          </cell>
          <cell r="X29">
            <v>5.6</v>
          </cell>
          <cell r="Y29">
            <v>4.3955122998702745</v>
          </cell>
          <cell r="Z29">
            <v>5.3</v>
          </cell>
          <cell r="AA29">
            <v>0.1</v>
          </cell>
          <cell r="AB29">
            <v>5.3</v>
          </cell>
          <cell r="AC29">
            <v>4.3955122998702745</v>
          </cell>
          <cell r="AD29">
            <v>68.292682929999998</v>
          </cell>
          <cell r="AE29">
            <v>0.1</v>
          </cell>
          <cell r="AF29">
            <v>68.292682929999998</v>
          </cell>
          <cell r="AG29">
            <v>4.3955122998702745</v>
          </cell>
          <cell r="AH29">
            <v>0</v>
          </cell>
          <cell r="AI29">
            <v>0.1</v>
          </cell>
          <cell r="AJ29">
            <v>0</v>
          </cell>
        </row>
        <row r="30">
          <cell r="A30">
            <v>2.7633476615787549</v>
          </cell>
          <cell r="B30">
            <v>22.3</v>
          </cell>
          <cell r="C30">
            <v>2.7633476615787549</v>
          </cell>
          <cell r="D30">
            <v>0.14099999999999999</v>
          </cell>
          <cell r="E30">
            <v>2.7633476615787549</v>
          </cell>
          <cell r="F30">
            <v>1.5</v>
          </cell>
          <cell r="G30">
            <v>2.7633476615787549</v>
          </cell>
          <cell r="H30">
            <v>2.2000000000000002</v>
          </cell>
          <cell r="I30">
            <v>2.7633476615787549</v>
          </cell>
          <cell r="J30">
            <v>69.512195120000001</v>
          </cell>
          <cell r="K30">
            <v>2.7633476615787549</v>
          </cell>
          <cell r="L30">
            <v>0</v>
          </cell>
          <cell r="M30">
            <v>-2.6633476615787548</v>
          </cell>
          <cell r="N30">
            <v>22.3</v>
          </cell>
          <cell r="O30">
            <v>0.1</v>
          </cell>
          <cell r="P30">
            <v>22.3</v>
          </cell>
          <cell r="Q30">
            <v>-2.6633476615787548</v>
          </cell>
          <cell r="R30">
            <v>0.14099999999999999</v>
          </cell>
          <cell r="S30">
            <v>0.1</v>
          </cell>
          <cell r="T30">
            <v>0.14099999999999999</v>
          </cell>
          <cell r="U30">
            <v>-2.6633476615787548</v>
          </cell>
          <cell r="V30">
            <v>1.5</v>
          </cell>
          <cell r="W30">
            <v>0.1</v>
          </cell>
          <cell r="X30">
            <v>1.5</v>
          </cell>
          <cell r="Y30">
            <v>-2.6633476615787548</v>
          </cell>
          <cell r="Z30">
            <v>2.2000000000000002</v>
          </cell>
          <cell r="AA30">
            <v>0.1</v>
          </cell>
          <cell r="AB30">
            <v>2.2000000000000002</v>
          </cell>
          <cell r="AC30">
            <v>-2.6633476615787548</v>
          </cell>
          <cell r="AD30">
            <v>69.512195120000001</v>
          </cell>
          <cell r="AE30">
            <v>0.1</v>
          </cell>
          <cell r="AF30">
            <v>69.512195120000001</v>
          </cell>
          <cell r="AG30">
            <v>-2.6633476615787548</v>
          </cell>
          <cell r="AH30">
            <v>0</v>
          </cell>
          <cell r="AI30">
            <v>0.1</v>
          </cell>
          <cell r="AJ30">
            <v>0</v>
          </cell>
        </row>
        <row r="31">
          <cell r="A31">
            <v>3.0850286627811578</v>
          </cell>
          <cell r="B31">
            <v>23.2</v>
          </cell>
          <cell r="C31">
            <v>3.0850286627811578</v>
          </cell>
          <cell r="D31">
            <v>0.15</v>
          </cell>
          <cell r="E31">
            <v>3.0850286627811578</v>
          </cell>
          <cell r="F31">
            <v>2.2999999999999998</v>
          </cell>
          <cell r="G31">
            <v>3.0850286627811578</v>
          </cell>
          <cell r="H31">
            <v>3.2</v>
          </cell>
          <cell r="I31">
            <v>3.0850286627811578</v>
          </cell>
          <cell r="J31">
            <v>57.31707317</v>
          </cell>
          <cell r="K31">
            <v>3.0850286627811578</v>
          </cell>
          <cell r="L31">
            <v>0</v>
          </cell>
          <cell r="M31">
            <v>-2.9850286627811577</v>
          </cell>
          <cell r="N31">
            <v>23.2</v>
          </cell>
          <cell r="O31">
            <v>0.1</v>
          </cell>
          <cell r="P31">
            <v>23.2</v>
          </cell>
          <cell r="Q31">
            <v>-2.9850286627811577</v>
          </cell>
          <cell r="R31">
            <v>0.15</v>
          </cell>
          <cell r="S31">
            <v>0.1</v>
          </cell>
          <cell r="T31">
            <v>0.15</v>
          </cell>
          <cell r="U31">
            <v>-2.9850286627811577</v>
          </cell>
          <cell r="V31">
            <v>2.2999999999999998</v>
          </cell>
          <cell r="W31">
            <v>0.1</v>
          </cell>
          <cell r="X31">
            <v>2.2999999999999998</v>
          </cell>
          <cell r="Y31">
            <v>-2.9850286627811577</v>
          </cell>
          <cell r="Z31">
            <v>3.2</v>
          </cell>
          <cell r="AA31">
            <v>0.1</v>
          </cell>
          <cell r="AB31">
            <v>3.2</v>
          </cell>
          <cell r="AC31">
            <v>-2.9850286627811577</v>
          </cell>
          <cell r="AD31">
            <v>57.31707317</v>
          </cell>
          <cell r="AE31">
            <v>0.1</v>
          </cell>
          <cell r="AF31">
            <v>57.31707317</v>
          </cell>
          <cell r="AG31">
            <v>-2.9850286627811577</v>
          </cell>
          <cell r="AH31">
            <v>0</v>
          </cell>
          <cell r="AI31">
            <v>0.1</v>
          </cell>
          <cell r="AJ31">
            <v>0</v>
          </cell>
        </row>
        <row r="32">
          <cell r="A32">
            <v>14.541359591589043</v>
          </cell>
          <cell r="B32">
            <v>32</v>
          </cell>
          <cell r="C32">
            <v>14.541359591589043</v>
          </cell>
          <cell r="D32">
            <v>0.29799999999999999</v>
          </cell>
          <cell r="E32">
            <v>14.541359591589043</v>
          </cell>
          <cell r="F32">
            <v>10.199999999999999</v>
          </cell>
          <cell r="G32">
            <v>14.541359591589043</v>
          </cell>
          <cell r="H32">
            <v>8.8000000000000007</v>
          </cell>
          <cell r="I32">
            <v>14.541359591589043</v>
          </cell>
          <cell r="J32">
            <v>69.696969699999997</v>
          </cell>
          <cell r="K32">
            <v>14.541359591589043</v>
          </cell>
          <cell r="L32">
            <v>2</v>
          </cell>
          <cell r="M32">
            <v>74.258640408410955</v>
          </cell>
          <cell r="N32">
            <v>32</v>
          </cell>
          <cell r="O32">
            <v>88.8</v>
          </cell>
          <cell r="P32">
            <v>32</v>
          </cell>
          <cell r="Q32">
            <v>74.258640408410955</v>
          </cell>
          <cell r="R32">
            <v>0.29799999999999999</v>
          </cell>
          <cell r="S32">
            <v>88.8</v>
          </cell>
          <cell r="T32">
            <v>0.29799999999999999</v>
          </cell>
          <cell r="U32">
            <v>74.258640408410955</v>
          </cell>
          <cell r="V32">
            <v>10.199999999999999</v>
          </cell>
          <cell r="W32">
            <v>88.8</v>
          </cell>
          <cell r="X32">
            <v>10.199999999999999</v>
          </cell>
          <cell r="Y32">
            <v>74.258640408410955</v>
          </cell>
          <cell r="Z32">
            <v>8.8000000000000007</v>
          </cell>
          <cell r="AA32">
            <v>88.8</v>
          </cell>
          <cell r="AB32">
            <v>8.8000000000000007</v>
          </cell>
          <cell r="AC32">
            <v>74.258640408410955</v>
          </cell>
          <cell r="AD32">
            <v>69.696969699999997</v>
          </cell>
          <cell r="AE32">
            <v>88.8</v>
          </cell>
          <cell r="AF32">
            <v>69.696969699999997</v>
          </cell>
          <cell r="AG32">
            <v>74.258640408410955</v>
          </cell>
          <cell r="AH32">
            <v>2</v>
          </cell>
          <cell r="AI32">
            <v>88.8</v>
          </cell>
          <cell r="AJ32">
            <v>2</v>
          </cell>
        </row>
        <row r="33">
          <cell r="A33">
            <v>34.731768139618566</v>
          </cell>
          <cell r="B33">
            <v>31.3</v>
          </cell>
          <cell r="C33">
            <v>34.731768139618566</v>
          </cell>
          <cell r="D33">
            <v>0.23</v>
          </cell>
          <cell r="E33">
            <v>34.731768139618566</v>
          </cell>
          <cell r="F33">
            <v>4.8</v>
          </cell>
          <cell r="G33">
            <v>34.731768139618566</v>
          </cell>
          <cell r="H33">
            <v>5.4</v>
          </cell>
          <cell r="I33">
            <v>34.731768139618566</v>
          </cell>
          <cell r="J33">
            <v>71.212121210000006</v>
          </cell>
          <cell r="K33">
            <v>34.731768139618566</v>
          </cell>
          <cell r="L33">
            <v>0</v>
          </cell>
          <cell r="M33">
            <v>38.768231860381434</v>
          </cell>
          <cell r="N33">
            <v>31.3</v>
          </cell>
          <cell r="O33">
            <v>73.5</v>
          </cell>
          <cell r="P33">
            <v>31.3</v>
          </cell>
          <cell r="Q33">
            <v>38.768231860381434</v>
          </cell>
          <cell r="R33">
            <v>0.23</v>
          </cell>
          <cell r="S33">
            <v>73.5</v>
          </cell>
          <cell r="T33">
            <v>0.23</v>
          </cell>
          <cell r="U33">
            <v>38.768231860381434</v>
          </cell>
          <cell r="V33">
            <v>4.8</v>
          </cell>
          <cell r="W33">
            <v>73.5</v>
          </cell>
          <cell r="X33">
            <v>4.8</v>
          </cell>
          <cell r="Y33">
            <v>38.768231860381434</v>
          </cell>
          <cell r="Z33">
            <v>5.4</v>
          </cell>
          <cell r="AA33">
            <v>73.5</v>
          </cell>
          <cell r="AB33">
            <v>5.4</v>
          </cell>
          <cell r="AC33">
            <v>38.768231860381434</v>
          </cell>
          <cell r="AD33">
            <v>71.212121210000006</v>
          </cell>
          <cell r="AE33">
            <v>73.5</v>
          </cell>
          <cell r="AF33">
            <v>71.212121210000006</v>
          </cell>
          <cell r="AG33">
            <v>38.768231860381434</v>
          </cell>
          <cell r="AH33">
            <v>0</v>
          </cell>
          <cell r="AI33">
            <v>73.5</v>
          </cell>
          <cell r="AJ33">
            <v>0</v>
          </cell>
        </row>
        <row r="34">
          <cell r="A34">
            <v>0.5719702378209881</v>
          </cell>
          <cell r="B34">
            <v>24.3</v>
          </cell>
          <cell r="C34">
            <v>0.5719702378209881</v>
          </cell>
          <cell r="D34">
            <v>0.27800000000000002</v>
          </cell>
          <cell r="E34">
            <v>0.5719702378209881</v>
          </cell>
          <cell r="F34">
            <v>7.2</v>
          </cell>
          <cell r="G34">
            <v>0.5719702378209881</v>
          </cell>
          <cell r="H34">
            <v>6.3</v>
          </cell>
          <cell r="I34">
            <v>0.5719702378209881</v>
          </cell>
          <cell r="J34">
            <v>60.60606061</v>
          </cell>
          <cell r="K34">
            <v>0.5719702378209881</v>
          </cell>
          <cell r="L34">
            <v>1</v>
          </cell>
          <cell r="M34">
            <v>31.228029762179013</v>
          </cell>
          <cell r="N34">
            <v>24.3</v>
          </cell>
          <cell r="O34">
            <v>31.8</v>
          </cell>
          <cell r="P34">
            <v>24.3</v>
          </cell>
          <cell r="Q34">
            <v>31.228029762179013</v>
          </cell>
          <cell r="R34">
            <v>0.27800000000000002</v>
          </cell>
          <cell r="S34">
            <v>31.8</v>
          </cell>
          <cell r="T34">
            <v>0.27800000000000002</v>
          </cell>
          <cell r="U34">
            <v>31.228029762179013</v>
          </cell>
          <cell r="V34">
            <v>7.2</v>
          </cell>
          <cell r="W34">
            <v>31.8</v>
          </cell>
          <cell r="X34">
            <v>7.2</v>
          </cell>
          <cell r="Y34">
            <v>31.228029762179013</v>
          </cell>
          <cell r="Z34">
            <v>6.3</v>
          </cell>
          <cell r="AA34">
            <v>31.8</v>
          </cell>
          <cell r="AB34">
            <v>6.3</v>
          </cell>
          <cell r="AC34">
            <v>31.228029762179013</v>
          </cell>
          <cell r="AD34">
            <v>60.60606061</v>
          </cell>
          <cell r="AE34">
            <v>31.8</v>
          </cell>
          <cell r="AF34">
            <v>60.60606061</v>
          </cell>
          <cell r="AG34">
            <v>31.228029762179013</v>
          </cell>
          <cell r="AH34">
            <v>1</v>
          </cell>
          <cell r="AI34">
            <v>31.8</v>
          </cell>
          <cell r="AJ34">
            <v>1</v>
          </cell>
        </row>
        <row r="35">
          <cell r="A35">
            <v>15.417961213807933</v>
          </cell>
          <cell r="B35">
            <v>35.700000000000003</v>
          </cell>
          <cell r="C35">
            <v>15.417961213807933</v>
          </cell>
          <cell r="D35">
            <v>0.13200000000000001</v>
          </cell>
          <cell r="E35">
            <v>15.417961213807933</v>
          </cell>
          <cell r="F35">
            <v>2.2999999999999998</v>
          </cell>
          <cell r="G35">
            <v>15.417961213807933</v>
          </cell>
          <cell r="H35">
            <v>3</v>
          </cell>
          <cell r="I35">
            <v>15.417961213807933</v>
          </cell>
          <cell r="J35">
            <v>62.121212120000003</v>
          </cell>
          <cell r="K35">
            <v>15.417961213807933</v>
          </cell>
          <cell r="L35">
            <v>0</v>
          </cell>
          <cell r="M35">
            <v>13.682038786192068</v>
          </cell>
          <cell r="N35">
            <v>35.700000000000003</v>
          </cell>
          <cell r="O35">
            <v>29.1</v>
          </cell>
          <cell r="P35">
            <v>35.700000000000003</v>
          </cell>
          <cell r="Q35">
            <v>13.682038786192068</v>
          </cell>
          <cell r="R35">
            <v>0.13200000000000001</v>
          </cell>
          <cell r="S35">
            <v>29.1</v>
          </cell>
          <cell r="T35">
            <v>0.13200000000000001</v>
          </cell>
          <cell r="U35">
            <v>13.682038786192068</v>
          </cell>
          <cell r="V35">
            <v>2.2999999999999998</v>
          </cell>
          <cell r="W35">
            <v>29.1</v>
          </cell>
          <cell r="X35">
            <v>2.2999999999999998</v>
          </cell>
          <cell r="Y35">
            <v>13.682038786192068</v>
          </cell>
          <cell r="Z35">
            <v>3</v>
          </cell>
          <cell r="AA35">
            <v>29.1</v>
          </cell>
          <cell r="AB35">
            <v>3</v>
          </cell>
          <cell r="AC35">
            <v>13.682038786192068</v>
          </cell>
          <cell r="AD35">
            <v>62.121212120000003</v>
          </cell>
          <cell r="AE35">
            <v>29.1</v>
          </cell>
          <cell r="AF35">
            <v>62.121212120000003</v>
          </cell>
          <cell r="AG35">
            <v>13.682038786192068</v>
          </cell>
          <cell r="AH35">
            <v>0</v>
          </cell>
          <cell r="AI35">
            <v>29.1</v>
          </cell>
          <cell r="AJ35">
            <v>0</v>
          </cell>
        </row>
        <row r="36">
          <cell r="A36">
            <v>12.493224836502632</v>
          </cell>
          <cell r="B36">
            <v>27.7</v>
          </cell>
          <cell r="C36">
            <v>12.493224836502632</v>
          </cell>
          <cell r="D36">
            <v>0.17699999999999999</v>
          </cell>
          <cell r="E36">
            <v>12.493224836502632</v>
          </cell>
          <cell r="F36">
            <v>1.7</v>
          </cell>
          <cell r="G36">
            <v>12.493224836502632</v>
          </cell>
          <cell r="H36">
            <v>2.2999999999999998</v>
          </cell>
          <cell r="I36">
            <v>12.493224836502632</v>
          </cell>
          <cell r="J36">
            <v>75.757575759999995</v>
          </cell>
          <cell r="K36">
            <v>12.493224836502632</v>
          </cell>
          <cell r="L36">
            <v>0</v>
          </cell>
          <cell r="M36">
            <v>14.906775163497366</v>
          </cell>
          <cell r="N36">
            <v>27.7</v>
          </cell>
          <cell r="O36">
            <v>27.4</v>
          </cell>
          <cell r="P36">
            <v>27.7</v>
          </cell>
          <cell r="Q36">
            <v>14.906775163497366</v>
          </cell>
          <cell r="R36">
            <v>0.17699999999999999</v>
          </cell>
          <cell r="S36">
            <v>27.4</v>
          </cell>
          <cell r="T36">
            <v>0.17699999999999999</v>
          </cell>
          <cell r="U36">
            <v>14.906775163497366</v>
          </cell>
          <cell r="V36">
            <v>1.7</v>
          </cell>
          <cell r="W36">
            <v>27.4</v>
          </cell>
          <cell r="X36">
            <v>1.7</v>
          </cell>
          <cell r="Y36">
            <v>14.906775163497366</v>
          </cell>
          <cell r="Z36">
            <v>2.2999999999999998</v>
          </cell>
          <cell r="AA36">
            <v>27.4</v>
          </cell>
          <cell r="AB36">
            <v>2.2999999999999998</v>
          </cell>
          <cell r="AC36">
            <v>14.906775163497366</v>
          </cell>
          <cell r="AD36">
            <v>75.757575759999995</v>
          </cell>
          <cell r="AE36">
            <v>27.4</v>
          </cell>
          <cell r="AF36">
            <v>75.757575759999995</v>
          </cell>
          <cell r="AG36">
            <v>14.906775163497366</v>
          </cell>
          <cell r="AH36">
            <v>0</v>
          </cell>
          <cell r="AI36">
            <v>27.4</v>
          </cell>
          <cell r="AJ36">
            <v>0</v>
          </cell>
        </row>
        <row r="37">
          <cell r="A37">
            <v>7.8620011311632245</v>
          </cell>
          <cell r="B37">
            <v>28.8</v>
          </cell>
          <cell r="C37">
            <v>7.8620011311632245</v>
          </cell>
          <cell r="D37">
            <v>0.223</v>
          </cell>
          <cell r="E37">
            <v>7.8620011311632245</v>
          </cell>
          <cell r="F37">
            <v>4.0999999999999996</v>
          </cell>
          <cell r="G37">
            <v>7.8620011311632245</v>
          </cell>
          <cell r="H37">
            <v>4.0999999999999996</v>
          </cell>
          <cell r="I37">
            <v>7.8620011311632245</v>
          </cell>
          <cell r="J37">
            <v>39.39393939</v>
          </cell>
          <cell r="K37">
            <v>7.8620011311632245</v>
          </cell>
          <cell r="L37">
            <v>0</v>
          </cell>
          <cell r="M37">
            <v>-3.0620011311632247</v>
          </cell>
          <cell r="N37">
            <v>28.8</v>
          </cell>
          <cell r="O37">
            <v>4.8</v>
          </cell>
          <cell r="P37">
            <v>28.8</v>
          </cell>
          <cell r="Q37">
            <v>-3.0620011311632247</v>
          </cell>
          <cell r="R37">
            <v>0.223</v>
          </cell>
          <cell r="S37">
            <v>4.8</v>
          </cell>
          <cell r="T37">
            <v>0.223</v>
          </cell>
          <cell r="U37">
            <v>-3.0620011311632247</v>
          </cell>
          <cell r="V37">
            <v>4.0999999999999996</v>
          </cell>
          <cell r="W37">
            <v>4.8</v>
          </cell>
          <cell r="X37">
            <v>4.0999999999999996</v>
          </cell>
          <cell r="Y37">
            <v>-3.0620011311632247</v>
          </cell>
          <cell r="Z37">
            <v>4.0999999999999996</v>
          </cell>
          <cell r="AA37">
            <v>4.8</v>
          </cell>
          <cell r="AB37">
            <v>4.0999999999999996</v>
          </cell>
          <cell r="AC37">
            <v>-3.0620011311632247</v>
          </cell>
          <cell r="AD37">
            <v>39.39393939</v>
          </cell>
          <cell r="AE37">
            <v>4.8</v>
          </cell>
          <cell r="AF37">
            <v>39.39393939</v>
          </cell>
          <cell r="AG37">
            <v>-3.0620011311632247</v>
          </cell>
          <cell r="AH37">
            <v>0</v>
          </cell>
          <cell r="AI37">
            <v>4.8</v>
          </cell>
          <cell r="AJ37">
            <v>0</v>
          </cell>
        </row>
        <row r="38">
          <cell r="A38">
            <v>3.6512809382021114</v>
          </cell>
          <cell r="B38">
            <v>26.1</v>
          </cell>
          <cell r="C38">
            <v>3.6512809382021114</v>
          </cell>
          <cell r="D38">
            <v>0.17899999999999999</v>
          </cell>
          <cell r="E38">
            <v>3.6512809382021114</v>
          </cell>
          <cell r="F38">
            <v>3.3</v>
          </cell>
          <cell r="G38">
            <v>3.6512809382021114</v>
          </cell>
          <cell r="H38">
            <v>3.4</v>
          </cell>
          <cell r="I38">
            <v>3.6512809382021114</v>
          </cell>
          <cell r="J38">
            <v>56.060606059999998</v>
          </cell>
          <cell r="K38">
            <v>3.6512809382021114</v>
          </cell>
          <cell r="L38">
            <v>0</v>
          </cell>
          <cell r="M38">
            <v>-2.5512809382021113</v>
          </cell>
          <cell r="N38">
            <v>26.1</v>
          </cell>
          <cell r="O38">
            <v>1.1000000000000001</v>
          </cell>
          <cell r="P38">
            <v>26.1</v>
          </cell>
          <cell r="Q38">
            <v>-2.5512809382021113</v>
          </cell>
          <cell r="R38">
            <v>0.17899999999999999</v>
          </cell>
          <cell r="S38">
            <v>1.1000000000000001</v>
          </cell>
          <cell r="T38">
            <v>0.17899999999999999</v>
          </cell>
          <cell r="U38">
            <v>-2.5512809382021113</v>
          </cell>
          <cell r="V38">
            <v>3.3</v>
          </cell>
          <cell r="W38">
            <v>1.1000000000000001</v>
          </cell>
          <cell r="X38">
            <v>3.3</v>
          </cell>
          <cell r="Y38">
            <v>-2.5512809382021113</v>
          </cell>
          <cell r="Z38">
            <v>3.4</v>
          </cell>
          <cell r="AA38">
            <v>1.1000000000000001</v>
          </cell>
          <cell r="AB38">
            <v>3.4</v>
          </cell>
          <cell r="AC38">
            <v>-2.5512809382021113</v>
          </cell>
          <cell r="AD38">
            <v>56.060606059999998</v>
          </cell>
          <cell r="AE38">
            <v>1.1000000000000001</v>
          </cell>
          <cell r="AF38">
            <v>56.060606059999998</v>
          </cell>
          <cell r="AG38">
            <v>-2.5512809382021113</v>
          </cell>
          <cell r="AH38">
            <v>0</v>
          </cell>
          <cell r="AI38">
            <v>1.1000000000000001</v>
          </cell>
          <cell r="AJ38">
            <v>0</v>
          </cell>
        </row>
        <row r="39">
          <cell r="A39">
            <v>17.602619152795487</v>
          </cell>
          <cell r="B39">
            <v>20.7</v>
          </cell>
          <cell r="C39">
            <v>17.602619152795487</v>
          </cell>
          <cell r="D39">
            <v>0.121</v>
          </cell>
          <cell r="E39">
            <v>17.602619152795487</v>
          </cell>
          <cell r="F39">
            <v>1.4</v>
          </cell>
          <cell r="G39">
            <v>17.602619152795487</v>
          </cell>
          <cell r="H39">
            <v>2.1</v>
          </cell>
          <cell r="I39">
            <v>17.602619152795487</v>
          </cell>
          <cell r="J39">
            <v>59.090909089999997</v>
          </cell>
          <cell r="K39">
            <v>17.602619152795487</v>
          </cell>
          <cell r="L39">
            <v>0</v>
          </cell>
          <cell r="M39">
            <v>-16.602619152795487</v>
          </cell>
          <cell r="N39">
            <v>20.7</v>
          </cell>
          <cell r="O39">
            <v>1</v>
          </cell>
          <cell r="P39">
            <v>20.7</v>
          </cell>
          <cell r="Q39">
            <v>-16.602619152795487</v>
          </cell>
          <cell r="R39">
            <v>0.121</v>
          </cell>
          <cell r="S39">
            <v>1</v>
          </cell>
          <cell r="T39">
            <v>0.121</v>
          </cell>
          <cell r="U39">
            <v>-16.602619152795487</v>
          </cell>
          <cell r="V39">
            <v>1.4</v>
          </cell>
          <cell r="W39">
            <v>1</v>
          </cell>
          <cell r="X39">
            <v>1.4</v>
          </cell>
          <cell r="Y39">
            <v>-16.602619152795487</v>
          </cell>
          <cell r="Z39">
            <v>2.1</v>
          </cell>
          <cell r="AA39">
            <v>1</v>
          </cell>
          <cell r="AB39">
            <v>2.1</v>
          </cell>
          <cell r="AC39">
            <v>-16.602619152795487</v>
          </cell>
          <cell r="AD39">
            <v>59.090909089999997</v>
          </cell>
          <cell r="AE39">
            <v>1</v>
          </cell>
          <cell r="AF39">
            <v>59.090909089999997</v>
          </cell>
          <cell r="AG39">
            <v>-16.602619152795487</v>
          </cell>
          <cell r="AH39">
            <v>0</v>
          </cell>
          <cell r="AI39">
            <v>1</v>
          </cell>
          <cell r="AJ39">
            <v>0</v>
          </cell>
        </row>
        <row r="40">
          <cell r="A40">
            <v>21.256753381422879</v>
          </cell>
          <cell r="B40">
            <v>19.600000000000001</v>
          </cell>
          <cell r="C40">
            <v>21.256753381422879</v>
          </cell>
          <cell r="D40">
            <v>0.14399999999999999</v>
          </cell>
          <cell r="E40">
            <v>21.256753381422879</v>
          </cell>
          <cell r="F40">
            <v>-0.5</v>
          </cell>
          <cell r="G40">
            <v>21.256753381422879</v>
          </cell>
          <cell r="H40">
            <v>0.9</v>
          </cell>
          <cell r="I40">
            <v>21.256753381422879</v>
          </cell>
          <cell r="J40">
            <v>50</v>
          </cell>
          <cell r="K40">
            <v>21.256753381422879</v>
          </cell>
          <cell r="L40">
            <v>0</v>
          </cell>
          <cell r="M40">
            <v>-20.656753381422877</v>
          </cell>
          <cell r="N40">
            <v>19.600000000000001</v>
          </cell>
          <cell r="O40">
            <v>0.6</v>
          </cell>
          <cell r="P40">
            <v>19.600000000000001</v>
          </cell>
          <cell r="Q40">
            <v>-20.656753381422877</v>
          </cell>
          <cell r="R40">
            <v>0.14399999999999999</v>
          </cell>
          <cell r="S40">
            <v>0.6</v>
          </cell>
          <cell r="T40">
            <v>0.14399999999999999</v>
          </cell>
          <cell r="U40">
            <v>-20.656753381422877</v>
          </cell>
          <cell r="V40">
            <v>-0.5</v>
          </cell>
          <cell r="W40">
            <v>0.6</v>
          </cell>
          <cell r="X40">
            <v>-0.5</v>
          </cell>
          <cell r="Y40">
            <v>-20.656753381422877</v>
          </cell>
          <cell r="Z40">
            <v>0.9</v>
          </cell>
          <cell r="AA40">
            <v>0.6</v>
          </cell>
          <cell r="AB40">
            <v>0.9</v>
          </cell>
          <cell r="AC40">
            <v>-20.656753381422877</v>
          </cell>
          <cell r="AD40">
            <v>50</v>
          </cell>
          <cell r="AE40">
            <v>0.6</v>
          </cell>
          <cell r="AF40">
            <v>50</v>
          </cell>
          <cell r="AG40">
            <v>-20.656753381422877</v>
          </cell>
          <cell r="AH40">
            <v>0</v>
          </cell>
          <cell r="AI40">
            <v>0.6</v>
          </cell>
          <cell r="AJ40">
            <v>0</v>
          </cell>
        </row>
        <row r="41">
          <cell r="A41">
            <v>-6.1469719752118541</v>
          </cell>
          <cell r="B41">
            <v>31.3</v>
          </cell>
          <cell r="C41">
            <v>-6.1469719752118541</v>
          </cell>
          <cell r="D41">
            <v>0.22700000000000001</v>
          </cell>
          <cell r="E41">
            <v>-6.1469719752118541</v>
          </cell>
          <cell r="F41">
            <v>5.8</v>
          </cell>
          <cell r="G41">
            <v>-6.1469719752118541</v>
          </cell>
          <cell r="H41">
            <v>4</v>
          </cell>
          <cell r="I41">
            <v>-6.1469719752118541</v>
          </cell>
          <cell r="J41">
            <v>69.696969699999997</v>
          </cell>
          <cell r="K41">
            <v>-6.1469719752118541</v>
          </cell>
          <cell r="L41">
            <v>0</v>
          </cell>
          <cell r="M41">
            <v>6.6469719752118541</v>
          </cell>
          <cell r="N41">
            <v>31.3</v>
          </cell>
          <cell r="O41">
            <v>0.5</v>
          </cell>
          <cell r="P41">
            <v>31.3</v>
          </cell>
          <cell r="Q41">
            <v>6.6469719752118541</v>
          </cell>
          <cell r="R41">
            <v>0.22700000000000001</v>
          </cell>
          <cell r="S41">
            <v>0.5</v>
          </cell>
          <cell r="T41">
            <v>0.22700000000000001</v>
          </cell>
          <cell r="U41">
            <v>6.6469719752118541</v>
          </cell>
          <cell r="V41">
            <v>5.8</v>
          </cell>
          <cell r="W41">
            <v>0.5</v>
          </cell>
          <cell r="X41">
            <v>5.8</v>
          </cell>
          <cell r="Y41">
            <v>6.6469719752118541</v>
          </cell>
          <cell r="Z41">
            <v>4</v>
          </cell>
          <cell r="AA41">
            <v>0.5</v>
          </cell>
          <cell r="AB41">
            <v>4</v>
          </cell>
          <cell r="AC41">
            <v>6.6469719752118541</v>
          </cell>
          <cell r="AD41">
            <v>69.696969699999997</v>
          </cell>
          <cell r="AE41">
            <v>0.5</v>
          </cell>
          <cell r="AF41">
            <v>69.696969699999997</v>
          </cell>
          <cell r="AG41">
            <v>6.6469719752118541</v>
          </cell>
          <cell r="AH41">
            <v>0</v>
          </cell>
          <cell r="AI41">
            <v>0.5</v>
          </cell>
          <cell r="AJ41">
            <v>0</v>
          </cell>
        </row>
        <row r="42">
          <cell r="A42">
            <v>-1.397784528153978</v>
          </cell>
          <cell r="B42">
            <v>30.5</v>
          </cell>
          <cell r="C42">
            <v>-1.397784528153978</v>
          </cell>
          <cell r="D42">
            <v>0.21099999999999999</v>
          </cell>
          <cell r="E42">
            <v>-1.397784528153978</v>
          </cell>
          <cell r="F42">
            <v>4.8</v>
          </cell>
          <cell r="G42">
            <v>-1.397784528153978</v>
          </cell>
          <cell r="H42">
            <v>2.9</v>
          </cell>
          <cell r="I42">
            <v>-1.397784528153978</v>
          </cell>
          <cell r="J42">
            <v>75.757575759999995</v>
          </cell>
          <cell r="K42">
            <v>-1.397784528153978</v>
          </cell>
          <cell r="L42">
            <v>0</v>
          </cell>
          <cell r="M42">
            <v>1.7977845281539779</v>
          </cell>
          <cell r="N42">
            <v>30.5</v>
          </cell>
          <cell r="O42">
            <v>0.4</v>
          </cell>
          <cell r="P42">
            <v>30.5</v>
          </cell>
          <cell r="Q42">
            <v>1.7977845281539779</v>
          </cell>
          <cell r="R42">
            <v>0.21099999999999999</v>
          </cell>
          <cell r="S42">
            <v>0.4</v>
          </cell>
          <cell r="T42">
            <v>0.21099999999999999</v>
          </cell>
          <cell r="U42">
            <v>1.7977845281539779</v>
          </cell>
          <cell r="V42">
            <v>4.8</v>
          </cell>
          <cell r="W42">
            <v>0.4</v>
          </cell>
          <cell r="X42">
            <v>4.8</v>
          </cell>
          <cell r="Y42">
            <v>1.7977845281539779</v>
          </cell>
          <cell r="Z42">
            <v>2.9</v>
          </cell>
          <cell r="AA42">
            <v>0.4</v>
          </cell>
          <cell r="AB42">
            <v>2.9</v>
          </cell>
          <cell r="AC42">
            <v>1.7977845281539779</v>
          </cell>
          <cell r="AD42">
            <v>75.757575759999995</v>
          </cell>
          <cell r="AE42">
            <v>0.4</v>
          </cell>
          <cell r="AF42">
            <v>75.757575759999995</v>
          </cell>
          <cell r="AG42">
            <v>1.7977845281539779</v>
          </cell>
          <cell r="AH42">
            <v>0</v>
          </cell>
          <cell r="AI42">
            <v>0.4</v>
          </cell>
          <cell r="AJ42">
            <v>0</v>
          </cell>
        </row>
        <row r="43">
          <cell r="A43">
            <v>-1.3386949077297821</v>
          </cell>
          <cell r="B43">
            <v>29.2</v>
          </cell>
          <cell r="C43">
            <v>-1.3386949077297821</v>
          </cell>
          <cell r="D43">
            <v>0.17499999999999999</v>
          </cell>
          <cell r="E43">
            <v>-1.3386949077297821</v>
          </cell>
          <cell r="F43">
            <v>1.4</v>
          </cell>
          <cell r="G43">
            <v>-1.3386949077297821</v>
          </cell>
          <cell r="H43">
            <v>2.2000000000000002</v>
          </cell>
          <cell r="I43">
            <v>-1.3386949077297821</v>
          </cell>
          <cell r="J43">
            <v>54.545454550000002</v>
          </cell>
          <cell r="K43">
            <v>-1.3386949077297821</v>
          </cell>
          <cell r="L43">
            <v>0</v>
          </cell>
          <cell r="M43">
            <v>1.6386949077297821</v>
          </cell>
          <cell r="N43">
            <v>29.2</v>
          </cell>
          <cell r="O43">
            <v>0.3</v>
          </cell>
          <cell r="P43">
            <v>29.2</v>
          </cell>
          <cell r="Q43">
            <v>1.6386949077297821</v>
          </cell>
          <cell r="R43">
            <v>0.17499999999999999</v>
          </cell>
          <cell r="S43">
            <v>0.3</v>
          </cell>
          <cell r="T43">
            <v>0.17499999999999999</v>
          </cell>
          <cell r="U43">
            <v>1.6386949077297821</v>
          </cell>
          <cell r="V43">
            <v>1.4</v>
          </cell>
          <cell r="W43">
            <v>0.3</v>
          </cell>
          <cell r="X43">
            <v>1.4</v>
          </cell>
          <cell r="Y43">
            <v>1.6386949077297821</v>
          </cell>
          <cell r="Z43">
            <v>2.2000000000000002</v>
          </cell>
          <cell r="AA43">
            <v>0.3</v>
          </cell>
          <cell r="AB43">
            <v>2.2000000000000002</v>
          </cell>
          <cell r="AC43">
            <v>1.6386949077297821</v>
          </cell>
          <cell r="AD43">
            <v>54.545454550000002</v>
          </cell>
          <cell r="AE43">
            <v>0.3</v>
          </cell>
          <cell r="AF43">
            <v>54.545454550000002</v>
          </cell>
          <cell r="AG43">
            <v>1.6386949077297821</v>
          </cell>
          <cell r="AH43">
            <v>0</v>
          </cell>
          <cell r="AI43">
            <v>0.3</v>
          </cell>
          <cell r="AJ43">
            <v>0</v>
          </cell>
        </row>
        <row r="44">
          <cell r="A44">
            <v>-23.820141474403275</v>
          </cell>
          <cell r="B44">
            <v>32.700000000000003</v>
          </cell>
          <cell r="C44">
            <v>-23.820141474403275</v>
          </cell>
          <cell r="D44">
            <v>0.16300000000000001</v>
          </cell>
          <cell r="E44">
            <v>-23.820141474403275</v>
          </cell>
          <cell r="F44">
            <v>3.3</v>
          </cell>
          <cell r="G44">
            <v>-23.820141474403275</v>
          </cell>
          <cell r="H44">
            <v>3.9</v>
          </cell>
          <cell r="I44">
            <v>-23.820141474403275</v>
          </cell>
          <cell r="J44">
            <v>71.212121210000006</v>
          </cell>
          <cell r="K44">
            <v>-23.820141474403275</v>
          </cell>
          <cell r="L44">
            <v>0</v>
          </cell>
          <cell r="M44">
            <v>24.120141474403276</v>
          </cell>
          <cell r="N44">
            <v>32.700000000000003</v>
          </cell>
          <cell r="O44">
            <v>0.3</v>
          </cell>
          <cell r="P44">
            <v>32.700000000000003</v>
          </cell>
          <cell r="Q44">
            <v>24.120141474403276</v>
          </cell>
          <cell r="R44">
            <v>0.16300000000000001</v>
          </cell>
          <cell r="S44">
            <v>0.3</v>
          </cell>
          <cell r="T44">
            <v>0.16300000000000001</v>
          </cell>
          <cell r="U44">
            <v>24.120141474403276</v>
          </cell>
          <cell r="V44">
            <v>3.3</v>
          </cell>
          <cell r="W44">
            <v>0.3</v>
          </cell>
          <cell r="X44">
            <v>3.3</v>
          </cell>
          <cell r="Y44">
            <v>24.120141474403276</v>
          </cell>
          <cell r="Z44">
            <v>3.9</v>
          </cell>
          <cell r="AA44">
            <v>0.3</v>
          </cell>
          <cell r="AB44">
            <v>3.9</v>
          </cell>
          <cell r="AC44">
            <v>24.120141474403276</v>
          </cell>
          <cell r="AD44">
            <v>71.212121210000006</v>
          </cell>
          <cell r="AE44">
            <v>0.3</v>
          </cell>
          <cell r="AF44">
            <v>71.212121210000006</v>
          </cell>
          <cell r="AG44">
            <v>24.120141474403276</v>
          </cell>
          <cell r="AH44">
            <v>0</v>
          </cell>
          <cell r="AI44">
            <v>0.3</v>
          </cell>
          <cell r="AJ44">
            <v>0</v>
          </cell>
        </row>
        <row r="45">
          <cell r="A45">
            <v>-5.1373706701509052</v>
          </cell>
          <cell r="B45">
            <v>26.2</v>
          </cell>
          <cell r="C45">
            <v>-5.1373706701509052</v>
          </cell>
          <cell r="D45">
            <v>0.17399999999999999</v>
          </cell>
          <cell r="E45">
            <v>-5.1373706701509052</v>
          </cell>
          <cell r="F45">
            <v>2.1</v>
          </cell>
          <cell r="G45">
            <v>-5.1373706701509052</v>
          </cell>
          <cell r="H45">
            <v>2.1</v>
          </cell>
          <cell r="I45">
            <v>-5.1373706701509052</v>
          </cell>
          <cell r="J45">
            <v>75.757575759999995</v>
          </cell>
          <cell r="K45">
            <v>-5.1373706701509052</v>
          </cell>
          <cell r="L45">
            <v>0</v>
          </cell>
          <cell r="M45">
            <v>5.3373706701509054</v>
          </cell>
          <cell r="N45">
            <v>26.2</v>
          </cell>
          <cell r="O45">
            <v>0.2</v>
          </cell>
          <cell r="P45">
            <v>26.2</v>
          </cell>
          <cell r="Q45">
            <v>5.3373706701509054</v>
          </cell>
          <cell r="R45">
            <v>0.17399999999999999</v>
          </cell>
          <cell r="S45">
            <v>0.2</v>
          </cell>
          <cell r="T45">
            <v>0.17399999999999999</v>
          </cell>
          <cell r="U45">
            <v>5.3373706701509054</v>
          </cell>
          <cell r="V45">
            <v>2.1</v>
          </cell>
          <cell r="W45">
            <v>0.2</v>
          </cell>
          <cell r="X45">
            <v>2.1</v>
          </cell>
          <cell r="Y45">
            <v>5.3373706701509054</v>
          </cell>
          <cell r="Z45">
            <v>2.1</v>
          </cell>
          <cell r="AA45">
            <v>0.2</v>
          </cell>
          <cell r="AB45">
            <v>2.1</v>
          </cell>
          <cell r="AC45">
            <v>5.3373706701509054</v>
          </cell>
          <cell r="AD45">
            <v>75.757575759999995</v>
          </cell>
          <cell r="AE45">
            <v>0.2</v>
          </cell>
          <cell r="AF45">
            <v>75.757575759999995</v>
          </cell>
          <cell r="AG45">
            <v>5.3373706701509054</v>
          </cell>
          <cell r="AH45">
            <v>0</v>
          </cell>
          <cell r="AI45">
            <v>0.2</v>
          </cell>
          <cell r="AJ45">
            <v>0</v>
          </cell>
        </row>
        <row r="46">
          <cell r="A46">
            <v>10.227997717402957</v>
          </cell>
          <cell r="B46">
            <v>33.5</v>
          </cell>
          <cell r="C46">
            <v>10.227997717402957</v>
          </cell>
          <cell r="D46">
            <v>0.29899999999999999</v>
          </cell>
          <cell r="E46">
            <v>10.227997717402957</v>
          </cell>
          <cell r="F46">
            <v>11.8</v>
          </cell>
          <cell r="G46">
            <v>10.227997717402957</v>
          </cell>
          <cell r="H46">
            <v>10.4</v>
          </cell>
          <cell r="I46">
            <v>10.227997717402957</v>
          </cell>
          <cell r="J46">
            <v>74.390243900000002</v>
          </cell>
          <cell r="K46">
            <v>10.227997717402957</v>
          </cell>
          <cell r="L46">
            <v>2</v>
          </cell>
          <cell r="M46">
            <v>87.772002282597043</v>
          </cell>
          <cell r="N46">
            <v>33.5</v>
          </cell>
          <cell r="O46">
            <v>98</v>
          </cell>
          <cell r="P46">
            <v>33.5</v>
          </cell>
          <cell r="Q46">
            <v>87.772002282597043</v>
          </cell>
          <cell r="R46">
            <v>0.29899999999999999</v>
          </cell>
          <cell r="S46">
            <v>98</v>
          </cell>
          <cell r="T46">
            <v>0.29899999999999999</v>
          </cell>
          <cell r="U46">
            <v>87.772002282597043</v>
          </cell>
          <cell r="V46">
            <v>11.8</v>
          </cell>
          <cell r="W46">
            <v>98</v>
          </cell>
          <cell r="X46">
            <v>11.8</v>
          </cell>
          <cell r="Y46">
            <v>87.772002282597043</v>
          </cell>
          <cell r="Z46">
            <v>10.4</v>
          </cell>
          <cell r="AA46">
            <v>98</v>
          </cell>
          <cell r="AB46">
            <v>10.4</v>
          </cell>
          <cell r="AC46">
            <v>87.772002282597043</v>
          </cell>
          <cell r="AD46">
            <v>74.390243900000002</v>
          </cell>
          <cell r="AE46">
            <v>98</v>
          </cell>
          <cell r="AF46">
            <v>74.390243900000002</v>
          </cell>
          <cell r="AG46">
            <v>87.772002282597043</v>
          </cell>
          <cell r="AH46">
            <v>2</v>
          </cell>
          <cell r="AI46">
            <v>98</v>
          </cell>
          <cell r="AJ46">
            <v>2</v>
          </cell>
        </row>
        <row r="47">
          <cell r="A47">
            <v>14.611048405159039</v>
          </cell>
          <cell r="B47">
            <v>32</v>
          </cell>
          <cell r="C47">
            <v>14.611048405159039</v>
          </cell>
          <cell r="D47">
            <v>0.23799999999999999</v>
          </cell>
          <cell r="E47">
            <v>14.611048405159039</v>
          </cell>
          <cell r="F47">
            <v>4.5999999999999996</v>
          </cell>
          <cell r="G47">
            <v>14.611048405159039</v>
          </cell>
          <cell r="H47">
            <v>5.4</v>
          </cell>
          <cell r="I47">
            <v>14.611048405159039</v>
          </cell>
          <cell r="J47">
            <v>60.975609759999998</v>
          </cell>
          <cell r="K47">
            <v>14.611048405159039</v>
          </cell>
          <cell r="L47">
            <v>0</v>
          </cell>
          <cell r="M47">
            <v>34.888951594840961</v>
          </cell>
          <cell r="N47">
            <v>32</v>
          </cell>
          <cell r="O47">
            <v>49.5</v>
          </cell>
          <cell r="P47">
            <v>32</v>
          </cell>
          <cell r="Q47">
            <v>34.888951594840961</v>
          </cell>
          <cell r="R47">
            <v>0.23799999999999999</v>
          </cell>
          <cell r="S47">
            <v>49.5</v>
          </cell>
          <cell r="T47">
            <v>0.23799999999999999</v>
          </cell>
          <cell r="U47">
            <v>34.888951594840961</v>
          </cell>
          <cell r="V47">
            <v>4.5999999999999996</v>
          </cell>
          <cell r="W47">
            <v>49.5</v>
          </cell>
          <cell r="X47">
            <v>4.5999999999999996</v>
          </cell>
          <cell r="Y47">
            <v>34.888951594840961</v>
          </cell>
          <cell r="Z47">
            <v>5.4</v>
          </cell>
          <cell r="AA47">
            <v>49.5</v>
          </cell>
          <cell r="AB47">
            <v>5.4</v>
          </cell>
          <cell r="AC47">
            <v>34.888951594840961</v>
          </cell>
          <cell r="AD47">
            <v>60.975609759999998</v>
          </cell>
          <cell r="AE47">
            <v>49.5</v>
          </cell>
          <cell r="AF47">
            <v>60.975609759999998</v>
          </cell>
          <cell r="AG47">
            <v>34.888951594840961</v>
          </cell>
          <cell r="AH47">
            <v>0</v>
          </cell>
          <cell r="AI47">
            <v>49.5</v>
          </cell>
          <cell r="AJ47">
            <v>0</v>
          </cell>
        </row>
        <row r="48">
          <cell r="A48">
            <v>28.941521314973834</v>
          </cell>
          <cell r="B48">
            <v>32.299999999999997</v>
          </cell>
          <cell r="C48">
            <v>28.941521314973834</v>
          </cell>
          <cell r="D48">
            <v>0.16</v>
          </cell>
          <cell r="E48">
            <v>28.941521314973834</v>
          </cell>
          <cell r="F48">
            <v>3.5</v>
          </cell>
          <cell r="G48">
            <v>28.941521314973834</v>
          </cell>
          <cell r="H48">
            <v>3.9</v>
          </cell>
          <cell r="I48">
            <v>28.941521314973834</v>
          </cell>
          <cell r="J48">
            <v>69.512195120000001</v>
          </cell>
          <cell r="K48">
            <v>28.941521314973834</v>
          </cell>
          <cell r="L48">
            <v>0</v>
          </cell>
          <cell r="M48">
            <v>19.758478685026169</v>
          </cell>
          <cell r="N48">
            <v>32.299999999999997</v>
          </cell>
          <cell r="O48">
            <v>48.7</v>
          </cell>
          <cell r="P48">
            <v>32.299999999999997</v>
          </cell>
          <cell r="Q48">
            <v>19.758478685026169</v>
          </cell>
          <cell r="R48">
            <v>0.16</v>
          </cell>
          <cell r="S48">
            <v>48.7</v>
          </cell>
          <cell r="T48">
            <v>0.16</v>
          </cell>
          <cell r="U48">
            <v>19.758478685026169</v>
          </cell>
          <cell r="V48">
            <v>3.5</v>
          </cell>
          <cell r="W48">
            <v>48.7</v>
          </cell>
          <cell r="X48">
            <v>3.5</v>
          </cell>
          <cell r="Y48">
            <v>19.758478685026169</v>
          </cell>
          <cell r="Z48">
            <v>3.9</v>
          </cell>
          <cell r="AA48">
            <v>48.7</v>
          </cell>
          <cell r="AB48">
            <v>3.9</v>
          </cell>
          <cell r="AC48">
            <v>19.758478685026169</v>
          </cell>
          <cell r="AD48">
            <v>69.512195120000001</v>
          </cell>
          <cell r="AE48">
            <v>48.7</v>
          </cell>
          <cell r="AF48">
            <v>69.512195120000001</v>
          </cell>
          <cell r="AG48">
            <v>19.758478685026169</v>
          </cell>
          <cell r="AH48">
            <v>0</v>
          </cell>
          <cell r="AI48">
            <v>48.7</v>
          </cell>
          <cell r="AJ48">
            <v>0</v>
          </cell>
        </row>
        <row r="49">
          <cell r="A49">
            <v>18.859675780823643</v>
          </cell>
          <cell r="B49">
            <v>23.9</v>
          </cell>
          <cell r="C49">
            <v>18.859675780823643</v>
          </cell>
          <cell r="D49">
            <v>0.223</v>
          </cell>
          <cell r="E49">
            <v>18.859675780823643</v>
          </cell>
          <cell r="F49">
            <v>5.0999999999999996</v>
          </cell>
          <cell r="G49">
            <v>18.859675780823643</v>
          </cell>
          <cell r="H49">
            <v>5.0999999999999996</v>
          </cell>
          <cell r="I49">
            <v>18.859675780823643</v>
          </cell>
          <cell r="J49">
            <v>71.951219510000001</v>
          </cell>
          <cell r="K49">
            <v>18.859675780823643</v>
          </cell>
          <cell r="L49">
            <v>0</v>
          </cell>
          <cell r="M49">
            <v>20.040324219176355</v>
          </cell>
          <cell r="N49">
            <v>23.9</v>
          </cell>
          <cell r="O49">
            <v>38.9</v>
          </cell>
          <cell r="P49">
            <v>23.9</v>
          </cell>
          <cell r="Q49">
            <v>20.040324219176355</v>
          </cell>
          <cell r="R49">
            <v>0.223</v>
          </cell>
          <cell r="S49">
            <v>38.9</v>
          </cell>
          <cell r="T49">
            <v>0.223</v>
          </cell>
          <cell r="U49">
            <v>20.040324219176355</v>
          </cell>
          <cell r="V49">
            <v>5.0999999999999996</v>
          </cell>
          <cell r="W49">
            <v>38.9</v>
          </cell>
          <cell r="X49">
            <v>5.0999999999999996</v>
          </cell>
          <cell r="Y49">
            <v>20.040324219176355</v>
          </cell>
          <cell r="Z49">
            <v>5.0999999999999996</v>
          </cell>
          <cell r="AA49">
            <v>38.9</v>
          </cell>
          <cell r="AB49">
            <v>5.0999999999999996</v>
          </cell>
          <cell r="AC49">
            <v>20.040324219176355</v>
          </cell>
          <cell r="AD49">
            <v>71.951219510000001</v>
          </cell>
          <cell r="AE49">
            <v>38.9</v>
          </cell>
          <cell r="AF49">
            <v>71.951219510000001</v>
          </cell>
          <cell r="AG49">
            <v>20.040324219176355</v>
          </cell>
          <cell r="AH49">
            <v>0</v>
          </cell>
          <cell r="AI49">
            <v>38.9</v>
          </cell>
          <cell r="AJ49">
            <v>0</v>
          </cell>
        </row>
        <row r="50">
          <cell r="A50">
            <v>-14.832281445002895</v>
          </cell>
          <cell r="B50">
            <v>34.9</v>
          </cell>
          <cell r="C50">
            <v>-14.832281445002895</v>
          </cell>
          <cell r="D50">
            <v>0.224</v>
          </cell>
          <cell r="E50">
            <v>-14.832281445002895</v>
          </cell>
          <cell r="F50">
            <v>8.8000000000000007</v>
          </cell>
          <cell r="G50">
            <v>-14.832281445002895</v>
          </cell>
          <cell r="H50">
            <v>7.6</v>
          </cell>
          <cell r="I50">
            <v>-14.832281445002895</v>
          </cell>
          <cell r="J50">
            <v>57.31707317</v>
          </cell>
          <cell r="K50">
            <v>-14.832281445002895</v>
          </cell>
          <cell r="L50">
            <v>0</v>
          </cell>
          <cell r="M50">
            <v>24.532281445002894</v>
          </cell>
          <cell r="N50">
            <v>34.9</v>
          </cell>
          <cell r="O50">
            <v>9.6999999999999993</v>
          </cell>
          <cell r="P50">
            <v>34.9</v>
          </cell>
          <cell r="Q50">
            <v>24.532281445002894</v>
          </cell>
          <cell r="R50">
            <v>0.224</v>
          </cell>
          <cell r="S50">
            <v>9.6999999999999993</v>
          </cell>
          <cell r="T50">
            <v>0.224</v>
          </cell>
          <cell r="U50">
            <v>24.532281445002894</v>
          </cell>
          <cell r="V50">
            <v>8.8000000000000007</v>
          </cell>
          <cell r="W50">
            <v>9.6999999999999993</v>
          </cell>
          <cell r="X50">
            <v>8.8000000000000007</v>
          </cell>
          <cell r="Y50">
            <v>24.532281445002894</v>
          </cell>
          <cell r="Z50">
            <v>7.6</v>
          </cell>
          <cell r="AA50">
            <v>9.6999999999999993</v>
          </cell>
          <cell r="AB50">
            <v>7.6</v>
          </cell>
          <cell r="AC50">
            <v>24.532281445002894</v>
          </cell>
          <cell r="AD50">
            <v>57.31707317</v>
          </cell>
          <cell r="AE50">
            <v>9.6999999999999993</v>
          </cell>
          <cell r="AF50">
            <v>57.31707317</v>
          </cell>
          <cell r="AG50">
            <v>24.532281445002894</v>
          </cell>
          <cell r="AH50">
            <v>0</v>
          </cell>
          <cell r="AI50">
            <v>9.6999999999999993</v>
          </cell>
          <cell r="AJ50">
            <v>0</v>
          </cell>
        </row>
        <row r="51">
          <cell r="A51">
            <v>-6.5944930849176151</v>
          </cell>
          <cell r="B51">
            <v>33.4</v>
          </cell>
          <cell r="C51">
            <v>-6.5944930849176151</v>
          </cell>
          <cell r="D51">
            <v>0.14499999999999999</v>
          </cell>
          <cell r="E51">
            <v>-6.5944930849176151</v>
          </cell>
          <cell r="F51">
            <v>1.5</v>
          </cell>
          <cell r="G51">
            <v>-6.5944930849176151</v>
          </cell>
          <cell r="H51">
            <v>2.2999999999999998</v>
          </cell>
          <cell r="I51">
            <v>-6.5944930849176151</v>
          </cell>
          <cell r="J51">
            <v>64.634146340000001</v>
          </cell>
          <cell r="K51">
            <v>-6.5944930849176151</v>
          </cell>
          <cell r="L51">
            <v>0</v>
          </cell>
          <cell r="M51">
            <v>11.894493084917615</v>
          </cell>
          <cell r="N51">
            <v>33.4</v>
          </cell>
          <cell r="O51">
            <v>5.3</v>
          </cell>
          <cell r="P51">
            <v>33.4</v>
          </cell>
          <cell r="Q51">
            <v>11.894493084917615</v>
          </cell>
          <cell r="R51">
            <v>0.14499999999999999</v>
          </cell>
          <cell r="S51">
            <v>5.3</v>
          </cell>
          <cell r="T51">
            <v>0.14499999999999999</v>
          </cell>
          <cell r="U51">
            <v>11.894493084917615</v>
          </cell>
          <cell r="V51">
            <v>1.5</v>
          </cell>
          <cell r="W51">
            <v>5.3</v>
          </cell>
          <cell r="X51">
            <v>1.5</v>
          </cell>
          <cell r="Y51">
            <v>11.894493084917615</v>
          </cell>
          <cell r="Z51">
            <v>2.2999999999999998</v>
          </cell>
          <cell r="AA51">
            <v>5.3</v>
          </cell>
          <cell r="AB51">
            <v>2.2999999999999998</v>
          </cell>
          <cell r="AC51">
            <v>11.894493084917615</v>
          </cell>
          <cell r="AD51">
            <v>64.634146340000001</v>
          </cell>
          <cell r="AE51">
            <v>5.3</v>
          </cell>
          <cell r="AF51">
            <v>64.634146340000001</v>
          </cell>
          <cell r="AG51">
            <v>11.894493084917615</v>
          </cell>
          <cell r="AH51">
            <v>0</v>
          </cell>
          <cell r="AI51">
            <v>5.3</v>
          </cell>
          <cell r="AJ51">
            <v>0</v>
          </cell>
        </row>
        <row r="52">
          <cell r="A52">
            <v>-15.372261918337745</v>
          </cell>
          <cell r="B52">
            <v>28.8</v>
          </cell>
          <cell r="C52">
            <v>-15.372261918337745</v>
          </cell>
          <cell r="D52">
            <v>0.19400000000000001</v>
          </cell>
          <cell r="E52">
            <v>-15.372261918337745</v>
          </cell>
          <cell r="F52">
            <v>2.1</v>
          </cell>
          <cell r="G52">
            <v>-15.372261918337745</v>
          </cell>
          <cell r="H52">
            <v>3.1</v>
          </cell>
          <cell r="I52">
            <v>-15.372261918337745</v>
          </cell>
          <cell r="J52">
            <v>67.073170730000001</v>
          </cell>
          <cell r="K52">
            <v>-15.372261918337745</v>
          </cell>
          <cell r="L52">
            <v>0</v>
          </cell>
          <cell r="M52">
            <v>19.872261918337745</v>
          </cell>
          <cell r="N52">
            <v>28.8</v>
          </cell>
          <cell r="O52">
            <v>4.5</v>
          </cell>
          <cell r="P52">
            <v>28.8</v>
          </cell>
          <cell r="Q52">
            <v>19.872261918337745</v>
          </cell>
          <cell r="R52">
            <v>0.19400000000000001</v>
          </cell>
          <cell r="S52">
            <v>4.5</v>
          </cell>
          <cell r="T52">
            <v>0.19400000000000001</v>
          </cell>
          <cell r="U52">
            <v>19.872261918337745</v>
          </cell>
          <cell r="V52">
            <v>2.1</v>
          </cell>
          <cell r="W52">
            <v>4.5</v>
          </cell>
          <cell r="X52">
            <v>2.1</v>
          </cell>
          <cell r="Y52">
            <v>19.872261918337745</v>
          </cell>
          <cell r="Z52">
            <v>3.1</v>
          </cell>
          <cell r="AA52">
            <v>4.5</v>
          </cell>
          <cell r="AB52">
            <v>3.1</v>
          </cell>
          <cell r="AC52">
            <v>19.872261918337745</v>
          </cell>
          <cell r="AD52">
            <v>67.073170730000001</v>
          </cell>
          <cell r="AE52">
            <v>4.5</v>
          </cell>
          <cell r="AF52">
            <v>67.073170730000001</v>
          </cell>
          <cell r="AG52">
            <v>19.872261918337745</v>
          </cell>
          <cell r="AH52">
            <v>0</v>
          </cell>
          <cell r="AI52">
            <v>4.5</v>
          </cell>
          <cell r="AJ52">
            <v>0</v>
          </cell>
        </row>
        <row r="53">
          <cell r="A53">
            <v>0.43248313826217455</v>
          </cell>
          <cell r="B53">
            <v>22.9</v>
          </cell>
          <cell r="C53">
            <v>0.43248313826217455</v>
          </cell>
          <cell r="D53">
            <v>0.17799999999999999</v>
          </cell>
          <cell r="E53">
            <v>0.43248313826217455</v>
          </cell>
          <cell r="F53">
            <v>1.8</v>
          </cell>
          <cell r="G53">
            <v>0.43248313826217455</v>
          </cell>
          <cell r="H53">
            <v>2.6</v>
          </cell>
          <cell r="I53">
            <v>0.43248313826217455</v>
          </cell>
          <cell r="J53">
            <v>65.853658539999998</v>
          </cell>
          <cell r="K53">
            <v>0.43248313826217455</v>
          </cell>
          <cell r="L53">
            <v>0</v>
          </cell>
          <cell r="M53">
            <v>3.5675168617378255</v>
          </cell>
          <cell r="N53">
            <v>22.9</v>
          </cell>
          <cell r="O53">
            <v>4</v>
          </cell>
          <cell r="P53">
            <v>22.9</v>
          </cell>
          <cell r="Q53">
            <v>3.5675168617378255</v>
          </cell>
          <cell r="R53">
            <v>0.17799999999999999</v>
          </cell>
          <cell r="S53">
            <v>4</v>
          </cell>
          <cell r="T53">
            <v>0.17799999999999999</v>
          </cell>
          <cell r="U53">
            <v>3.5675168617378255</v>
          </cell>
          <cell r="V53">
            <v>1.8</v>
          </cell>
          <cell r="W53">
            <v>4</v>
          </cell>
          <cell r="X53">
            <v>1.8</v>
          </cell>
          <cell r="Y53">
            <v>3.5675168617378255</v>
          </cell>
          <cell r="Z53">
            <v>2.6</v>
          </cell>
          <cell r="AA53">
            <v>4</v>
          </cell>
          <cell r="AB53">
            <v>2.6</v>
          </cell>
          <cell r="AC53">
            <v>3.5675168617378255</v>
          </cell>
          <cell r="AD53">
            <v>65.853658539999998</v>
          </cell>
          <cell r="AE53">
            <v>4</v>
          </cell>
          <cell r="AF53">
            <v>65.853658539999998</v>
          </cell>
          <cell r="AG53">
            <v>3.5675168617378255</v>
          </cell>
          <cell r="AH53">
            <v>0</v>
          </cell>
          <cell r="AI53">
            <v>4</v>
          </cell>
          <cell r="AJ53">
            <v>0</v>
          </cell>
        </row>
        <row r="54">
          <cell r="A54">
            <v>-5.3195888583570765</v>
          </cell>
          <cell r="B54">
            <v>23.8</v>
          </cell>
          <cell r="C54">
            <v>-5.3195888583570765</v>
          </cell>
          <cell r="D54">
            <v>0.17699999999999999</v>
          </cell>
          <cell r="E54">
            <v>-5.3195888583570765</v>
          </cell>
          <cell r="F54">
            <v>3.2</v>
          </cell>
          <cell r="G54">
            <v>-5.3195888583570765</v>
          </cell>
          <cell r="H54">
            <v>3.7</v>
          </cell>
          <cell r="I54">
            <v>-5.3195888583570765</v>
          </cell>
          <cell r="J54">
            <v>64.634146340000001</v>
          </cell>
          <cell r="K54">
            <v>-5.3195888583570765</v>
          </cell>
          <cell r="L54">
            <v>0</v>
          </cell>
          <cell r="M54">
            <v>5.9195888583570762</v>
          </cell>
          <cell r="N54">
            <v>23.8</v>
          </cell>
          <cell r="O54">
            <v>0.6</v>
          </cell>
          <cell r="P54">
            <v>23.8</v>
          </cell>
          <cell r="Q54">
            <v>5.9195888583570762</v>
          </cell>
          <cell r="R54">
            <v>0.17699999999999999</v>
          </cell>
          <cell r="S54">
            <v>0.6</v>
          </cell>
          <cell r="T54">
            <v>0.17699999999999999</v>
          </cell>
          <cell r="U54">
            <v>5.9195888583570762</v>
          </cell>
          <cell r="V54">
            <v>3.2</v>
          </cell>
          <cell r="W54">
            <v>0.6</v>
          </cell>
          <cell r="X54">
            <v>3.2</v>
          </cell>
          <cell r="Y54">
            <v>5.9195888583570762</v>
          </cell>
          <cell r="Z54">
            <v>3.7</v>
          </cell>
          <cell r="AA54">
            <v>0.6</v>
          </cell>
          <cell r="AB54">
            <v>3.7</v>
          </cell>
          <cell r="AC54">
            <v>5.9195888583570762</v>
          </cell>
          <cell r="AD54">
            <v>64.634146340000001</v>
          </cell>
          <cell r="AE54">
            <v>0.6</v>
          </cell>
          <cell r="AF54">
            <v>64.634146340000001</v>
          </cell>
          <cell r="AG54">
            <v>5.9195888583570762</v>
          </cell>
          <cell r="AH54">
            <v>0</v>
          </cell>
          <cell r="AI54">
            <v>0.6</v>
          </cell>
          <cell r="AJ54">
            <v>0</v>
          </cell>
        </row>
        <row r="55">
          <cell r="A55">
            <v>-11.416667476287275</v>
          </cell>
          <cell r="B55">
            <v>27.3</v>
          </cell>
          <cell r="C55">
            <v>-11.416667476287275</v>
          </cell>
          <cell r="D55">
            <v>0.18099999999999999</v>
          </cell>
          <cell r="E55">
            <v>-11.416667476287275</v>
          </cell>
          <cell r="F55">
            <v>0.2</v>
          </cell>
          <cell r="G55">
            <v>-11.416667476287275</v>
          </cell>
          <cell r="H55">
            <v>1.6</v>
          </cell>
          <cell r="I55">
            <v>-11.416667476287275</v>
          </cell>
          <cell r="J55">
            <v>65.853658539999998</v>
          </cell>
          <cell r="K55">
            <v>-11.416667476287275</v>
          </cell>
          <cell r="L55">
            <v>0</v>
          </cell>
          <cell r="M55">
            <v>11.816667476287275</v>
          </cell>
          <cell r="N55">
            <v>27.3</v>
          </cell>
          <cell r="O55">
            <v>0.4</v>
          </cell>
          <cell r="P55">
            <v>27.3</v>
          </cell>
          <cell r="Q55">
            <v>11.816667476287275</v>
          </cell>
          <cell r="R55">
            <v>0.18099999999999999</v>
          </cell>
          <cell r="S55">
            <v>0.4</v>
          </cell>
          <cell r="T55">
            <v>0.18099999999999999</v>
          </cell>
          <cell r="U55">
            <v>11.816667476287275</v>
          </cell>
          <cell r="V55">
            <v>0.2</v>
          </cell>
          <cell r="W55">
            <v>0.4</v>
          </cell>
          <cell r="X55">
            <v>0.2</v>
          </cell>
          <cell r="Y55">
            <v>11.816667476287275</v>
          </cell>
          <cell r="Z55">
            <v>1.6</v>
          </cell>
          <cell r="AA55">
            <v>0.4</v>
          </cell>
          <cell r="AB55">
            <v>1.6</v>
          </cell>
          <cell r="AC55">
            <v>11.816667476287275</v>
          </cell>
          <cell r="AD55">
            <v>65.853658539999998</v>
          </cell>
          <cell r="AE55">
            <v>0.4</v>
          </cell>
          <cell r="AF55">
            <v>65.853658539999998</v>
          </cell>
          <cell r="AG55">
            <v>11.816667476287275</v>
          </cell>
          <cell r="AH55">
            <v>0</v>
          </cell>
          <cell r="AI55">
            <v>0.4</v>
          </cell>
          <cell r="AJ55">
            <v>0</v>
          </cell>
        </row>
        <row r="56">
          <cell r="A56">
            <v>6.26629347117923</v>
          </cell>
          <cell r="B56">
            <v>25.8</v>
          </cell>
          <cell r="C56">
            <v>6.26629347117923</v>
          </cell>
          <cell r="D56">
            <v>0.216</v>
          </cell>
          <cell r="E56">
            <v>6.26629347117923</v>
          </cell>
          <cell r="F56">
            <v>6</v>
          </cell>
          <cell r="G56">
            <v>6.26629347117923</v>
          </cell>
          <cell r="H56">
            <v>4.4000000000000004</v>
          </cell>
          <cell r="I56">
            <v>6.26629347117923</v>
          </cell>
          <cell r="J56">
            <v>60.975609759999998</v>
          </cell>
          <cell r="K56">
            <v>6.26629347117923</v>
          </cell>
          <cell r="L56">
            <v>0</v>
          </cell>
          <cell r="M56">
            <v>-6.0662934711792298</v>
          </cell>
          <cell r="N56">
            <v>25.8</v>
          </cell>
          <cell r="O56">
            <v>0.2</v>
          </cell>
          <cell r="P56">
            <v>25.8</v>
          </cell>
          <cell r="Q56">
            <v>-6.0662934711792298</v>
          </cell>
          <cell r="R56">
            <v>0.216</v>
          </cell>
          <cell r="S56">
            <v>0.2</v>
          </cell>
          <cell r="T56">
            <v>0.216</v>
          </cell>
          <cell r="U56">
            <v>-6.0662934711792298</v>
          </cell>
          <cell r="V56">
            <v>6</v>
          </cell>
          <cell r="W56">
            <v>0.2</v>
          </cell>
          <cell r="X56">
            <v>6</v>
          </cell>
          <cell r="Y56">
            <v>-6.0662934711792298</v>
          </cell>
          <cell r="Z56">
            <v>4.4000000000000004</v>
          </cell>
          <cell r="AA56">
            <v>0.2</v>
          </cell>
          <cell r="AB56">
            <v>4.4000000000000004</v>
          </cell>
          <cell r="AC56">
            <v>-6.0662934711792298</v>
          </cell>
          <cell r="AD56">
            <v>60.975609759999998</v>
          </cell>
          <cell r="AE56">
            <v>0.2</v>
          </cell>
          <cell r="AF56">
            <v>60.975609759999998</v>
          </cell>
          <cell r="AG56">
            <v>-6.0662934711792298</v>
          </cell>
          <cell r="AH56">
            <v>0</v>
          </cell>
          <cell r="AI56">
            <v>0.2</v>
          </cell>
          <cell r="AJ56">
            <v>0</v>
          </cell>
        </row>
        <row r="57">
          <cell r="A57">
            <v>-0.4904900112828412</v>
          </cell>
          <cell r="B57">
            <v>24.3</v>
          </cell>
          <cell r="C57">
            <v>-0.4904900112828412</v>
          </cell>
          <cell r="D57">
            <v>0.182</v>
          </cell>
          <cell r="E57">
            <v>-0.4904900112828412</v>
          </cell>
          <cell r="F57">
            <v>3</v>
          </cell>
          <cell r="G57">
            <v>-0.4904900112828412</v>
          </cell>
          <cell r="H57">
            <v>3.1</v>
          </cell>
          <cell r="I57">
            <v>-0.4904900112828412</v>
          </cell>
          <cell r="J57">
            <v>64.634146340000001</v>
          </cell>
          <cell r="K57">
            <v>-0.4904900112828412</v>
          </cell>
          <cell r="L57">
            <v>0</v>
          </cell>
          <cell r="M57">
            <v>0.59049001128284118</v>
          </cell>
          <cell r="N57">
            <v>24.3</v>
          </cell>
          <cell r="O57">
            <v>0.1</v>
          </cell>
          <cell r="P57">
            <v>24.3</v>
          </cell>
          <cell r="Q57">
            <v>0.59049001128284118</v>
          </cell>
          <cell r="R57">
            <v>0.182</v>
          </cell>
          <cell r="S57">
            <v>0.1</v>
          </cell>
          <cell r="T57">
            <v>0.182</v>
          </cell>
          <cell r="U57">
            <v>0.59049001128284118</v>
          </cell>
          <cell r="V57">
            <v>3</v>
          </cell>
          <cell r="W57">
            <v>0.1</v>
          </cell>
          <cell r="X57">
            <v>3</v>
          </cell>
          <cell r="Y57">
            <v>0.59049001128284118</v>
          </cell>
          <cell r="Z57">
            <v>3.1</v>
          </cell>
          <cell r="AA57">
            <v>0.1</v>
          </cell>
          <cell r="AB57">
            <v>3.1</v>
          </cell>
          <cell r="AC57">
            <v>0.59049001128284118</v>
          </cell>
          <cell r="AD57">
            <v>64.634146340000001</v>
          </cell>
          <cell r="AE57">
            <v>0.1</v>
          </cell>
          <cell r="AF57">
            <v>64.634146340000001</v>
          </cell>
          <cell r="AG57">
            <v>0.59049001128284118</v>
          </cell>
          <cell r="AH57">
            <v>0</v>
          </cell>
          <cell r="AI57">
            <v>0.1</v>
          </cell>
          <cell r="AJ57">
            <v>0</v>
          </cell>
        </row>
        <row r="58">
          <cell r="A58">
            <v>4.3239273108172842</v>
          </cell>
          <cell r="B58">
            <v>28.7</v>
          </cell>
          <cell r="C58">
            <v>4.3239273108172842</v>
          </cell>
          <cell r="D58">
            <v>0.182</v>
          </cell>
          <cell r="E58">
            <v>4.3239273108172842</v>
          </cell>
          <cell r="F58">
            <v>2</v>
          </cell>
          <cell r="G58">
            <v>4.3239273108172842</v>
          </cell>
          <cell r="H58">
            <v>2.5</v>
          </cell>
          <cell r="I58">
            <v>4.3239273108172842</v>
          </cell>
          <cell r="J58">
            <v>48.780487800000003</v>
          </cell>
          <cell r="K58">
            <v>4.3239273108172842</v>
          </cell>
          <cell r="L58">
            <v>0</v>
          </cell>
          <cell r="M58">
            <v>-4.2239273108172846</v>
          </cell>
          <cell r="N58">
            <v>28.7</v>
          </cell>
          <cell r="O58">
            <v>0.1</v>
          </cell>
          <cell r="P58">
            <v>28.7</v>
          </cell>
          <cell r="Q58">
            <v>-4.2239273108172846</v>
          </cell>
          <cell r="R58">
            <v>0.182</v>
          </cell>
          <cell r="S58">
            <v>0.1</v>
          </cell>
          <cell r="T58">
            <v>0.182</v>
          </cell>
          <cell r="U58">
            <v>-4.2239273108172846</v>
          </cell>
          <cell r="V58">
            <v>2</v>
          </cell>
          <cell r="W58">
            <v>0.1</v>
          </cell>
          <cell r="X58">
            <v>2</v>
          </cell>
          <cell r="Y58">
            <v>-4.2239273108172846</v>
          </cell>
          <cell r="Z58">
            <v>2.5</v>
          </cell>
          <cell r="AA58">
            <v>0.1</v>
          </cell>
          <cell r="AB58">
            <v>2.5</v>
          </cell>
          <cell r="AC58">
            <v>-4.2239273108172846</v>
          </cell>
          <cell r="AD58">
            <v>48.780487800000003</v>
          </cell>
          <cell r="AE58">
            <v>0.1</v>
          </cell>
          <cell r="AF58">
            <v>48.780487800000003</v>
          </cell>
          <cell r="AG58">
            <v>-4.2239273108172846</v>
          </cell>
          <cell r="AH58">
            <v>0</v>
          </cell>
          <cell r="AI58">
            <v>0.1</v>
          </cell>
          <cell r="AJ58">
            <v>0</v>
          </cell>
        </row>
        <row r="59">
          <cell r="A59">
            <v>8.9575299125428938</v>
          </cell>
          <cell r="B59">
            <v>27.5</v>
          </cell>
          <cell r="C59">
            <v>8.9575299125428938</v>
          </cell>
          <cell r="D59">
            <v>7.6999999999999999E-2</v>
          </cell>
          <cell r="E59">
            <v>8.9575299125428938</v>
          </cell>
          <cell r="F59">
            <v>1</v>
          </cell>
          <cell r="G59">
            <v>8.9575299125428938</v>
          </cell>
          <cell r="H59">
            <v>2.4</v>
          </cell>
          <cell r="I59">
            <v>8.9575299125428938</v>
          </cell>
          <cell r="J59">
            <v>53.658536589999997</v>
          </cell>
          <cell r="K59">
            <v>8.9575299125428938</v>
          </cell>
          <cell r="L59">
            <v>0</v>
          </cell>
          <cell r="M59">
            <v>-8.8575299125428941</v>
          </cell>
          <cell r="N59">
            <v>27.5</v>
          </cell>
          <cell r="O59">
            <v>0.1</v>
          </cell>
          <cell r="P59">
            <v>27.5</v>
          </cell>
          <cell r="Q59">
            <v>-8.8575299125428941</v>
          </cell>
          <cell r="R59">
            <v>7.6999999999999999E-2</v>
          </cell>
          <cell r="S59">
            <v>0.1</v>
          </cell>
          <cell r="T59">
            <v>7.6999999999999999E-2</v>
          </cell>
          <cell r="U59">
            <v>-8.8575299125428941</v>
          </cell>
          <cell r="V59">
            <v>1</v>
          </cell>
          <cell r="W59">
            <v>0.1</v>
          </cell>
          <cell r="X59">
            <v>1</v>
          </cell>
          <cell r="Y59">
            <v>-8.8575299125428941</v>
          </cell>
          <cell r="Z59">
            <v>2.4</v>
          </cell>
          <cell r="AA59">
            <v>0.1</v>
          </cell>
          <cell r="AB59">
            <v>2.4</v>
          </cell>
          <cell r="AC59">
            <v>-8.8575299125428941</v>
          </cell>
          <cell r="AD59">
            <v>53.658536589999997</v>
          </cell>
          <cell r="AE59">
            <v>0.1</v>
          </cell>
          <cell r="AF59">
            <v>53.658536589999997</v>
          </cell>
          <cell r="AG59">
            <v>-8.8575299125428941</v>
          </cell>
          <cell r="AH59">
            <v>0</v>
          </cell>
          <cell r="AI59">
            <v>0.1</v>
          </cell>
          <cell r="AJ59">
            <v>0</v>
          </cell>
        </row>
        <row r="60">
          <cell r="A60">
            <v>-3.6703982502706225</v>
          </cell>
          <cell r="B60">
            <v>33.799999999999997</v>
          </cell>
          <cell r="C60">
            <v>-3.6703982502706225</v>
          </cell>
          <cell r="D60">
            <v>0.318</v>
          </cell>
          <cell r="E60">
            <v>-3.6703982502706225</v>
          </cell>
          <cell r="F60">
            <v>12.2</v>
          </cell>
          <cell r="G60">
            <v>-3.6703982502706225</v>
          </cell>
          <cell r="H60">
            <v>11</v>
          </cell>
          <cell r="I60">
            <v>-3.6703982502706225</v>
          </cell>
          <cell r="J60">
            <v>80.487804879999999</v>
          </cell>
          <cell r="K60">
            <v>-3.6703982502706225</v>
          </cell>
          <cell r="L60">
            <v>2</v>
          </cell>
          <cell r="M60">
            <v>100.57039825027063</v>
          </cell>
          <cell r="N60">
            <v>33.799999999999997</v>
          </cell>
          <cell r="O60">
            <v>96.9</v>
          </cell>
          <cell r="P60">
            <v>33.799999999999997</v>
          </cell>
          <cell r="Q60">
            <v>100.57039825027063</v>
          </cell>
          <cell r="R60">
            <v>0.318</v>
          </cell>
          <cell r="S60">
            <v>96.9</v>
          </cell>
          <cell r="T60">
            <v>0.318</v>
          </cell>
          <cell r="U60">
            <v>100.57039825027063</v>
          </cell>
          <cell r="V60">
            <v>12.2</v>
          </cell>
          <cell r="W60">
            <v>96.9</v>
          </cell>
          <cell r="X60">
            <v>12.2</v>
          </cell>
          <cell r="Y60">
            <v>100.57039825027063</v>
          </cell>
          <cell r="Z60">
            <v>11</v>
          </cell>
          <cell r="AA60">
            <v>96.9</v>
          </cell>
          <cell r="AB60">
            <v>11</v>
          </cell>
          <cell r="AC60">
            <v>100.57039825027063</v>
          </cell>
          <cell r="AD60">
            <v>80.487804879999999</v>
          </cell>
          <cell r="AE60">
            <v>96.9</v>
          </cell>
          <cell r="AF60">
            <v>80.487804879999999</v>
          </cell>
          <cell r="AG60">
            <v>100.57039825027063</v>
          </cell>
          <cell r="AH60">
            <v>2</v>
          </cell>
          <cell r="AI60">
            <v>96.9</v>
          </cell>
          <cell r="AJ60">
            <v>2</v>
          </cell>
        </row>
        <row r="61">
          <cell r="A61">
            <v>19.997191862872185</v>
          </cell>
          <cell r="B61">
            <v>32.200000000000003</v>
          </cell>
          <cell r="C61">
            <v>19.997191862872185</v>
          </cell>
          <cell r="D61">
            <v>0.20599999999999999</v>
          </cell>
          <cell r="E61">
            <v>19.997191862872185</v>
          </cell>
          <cell r="F61">
            <v>4.3</v>
          </cell>
          <cell r="G61">
            <v>19.997191862872185</v>
          </cell>
          <cell r="H61">
            <v>4.7</v>
          </cell>
          <cell r="I61">
            <v>19.997191862872185</v>
          </cell>
          <cell r="J61">
            <v>79.268292680000002</v>
          </cell>
          <cell r="K61">
            <v>19.997191862872185</v>
          </cell>
          <cell r="L61">
            <v>0</v>
          </cell>
          <cell r="M61">
            <v>37.702808137127818</v>
          </cell>
          <cell r="N61">
            <v>32.200000000000003</v>
          </cell>
          <cell r="O61">
            <v>57.7</v>
          </cell>
          <cell r="P61">
            <v>32.200000000000003</v>
          </cell>
          <cell r="Q61">
            <v>37.702808137127818</v>
          </cell>
          <cell r="R61">
            <v>0.20599999999999999</v>
          </cell>
          <cell r="S61">
            <v>57.7</v>
          </cell>
          <cell r="T61">
            <v>0.20599999999999999</v>
          </cell>
          <cell r="U61">
            <v>37.702808137127818</v>
          </cell>
          <cell r="V61">
            <v>4.3</v>
          </cell>
          <cell r="W61">
            <v>57.7</v>
          </cell>
          <cell r="X61">
            <v>4.3</v>
          </cell>
          <cell r="Y61">
            <v>37.702808137127818</v>
          </cell>
          <cell r="Z61">
            <v>4.7</v>
          </cell>
          <cell r="AA61">
            <v>57.7</v>
          </cell>
          <cell r="AB61">
            <v>4.7</v>
          </cell>
          <cell r="AC61">
            <v>37.702808137127818</v>
          </cell>
          <cell r="AD61">
            <v>79.268292680000002</v>
          </cell>
          <cell r="AE61">
            <v>57.7</v>
          </cell>
          <cell r="AF61">
            <v>79.268292680000002</v>
          </cell>
          <cell r="AG61">
            <v>37.702808137127818</v>
          </cell>
          <cell r="AH61">
            <v>0</v>
          </cell>
          <cell r="AI61">
            <v>57.7</v>
          </cell>
          <cell r="AJ61">
            <v>0</v>
          </cell>
        </row>
        <row r="62">
          <cell r="A62">
            <v>6.4941613835136778</v>
          </cell>
          <cell r="B62">
            <v>36.200000000000003</v>
          </cell>
          <cell r="C62">
            <v>6.4941613835136778</v>
          </cell>
          <cell r="D62">
            <v>0.23200000000000001</v>
          </cell>
          <cell r="E62">
            <v>6.4941613835136778</v>
          </cell>
          <cell r="F62">
            <v>9.9</v>
          </cell>
          <cell r="G62">
            <v>6.4941613835136778</v>
          </cell>
          <cell r="H62">
            <v>9.1</v>
          </cell>
          <cell r="I62">
            <v>6.4941613835136778</v>
          </cell>
          <cell r="J62">
            <v>52.43902439</v>
          </cell>
          <cell r="K62">
            <v>6.4941613835136778</v>
          </cell>
          <cell r="L62">
            <v>1</v>
          </cell>
          <cell r="M62">
            <v>49.705838616486325</v>
          </cell>
          <cell r="N62">
            <v>36.200000000000003</v>
          </cell>
          <cell r="O62">
            <v>56.2</v>
          </cell>
          <cell r="P62">
            <v>36.200000000000003</v>
          </cell>
          <cell r="Q62">
            <v>49.705838616486325</v>
          </cell>
          <cell r="R62">
            <v>0.23200000000000001</v>
          </cell>
          <cell r="S62">
            <v>56.2</v>
          </cell>
          <cell r="T62">
            <v>0.23200000000000001</v>
          </cell>
          <cell r="U62">
            <v>49.705838616486325</v>
          </cell>
          <cell r="V62">
            <v>9.9</v>
          </cell>
          <cell r="W62">
            <v>56.2</v>
          </cell>
          <cell r="X62">
            <v>9.9</v>
          </cell>
          <cell r="Y62">
            <v>49.705838616486325</v>
          </cell>
          <cell r="Z62">
            <v>9.1</v>
          </cell>
          <cell r="AA62">
            <v>56.2</v>
          </cell>
          <cell r="AB62">
            <v>9.1</v>
          </cell>
          <cell r="AC62">
            <v>49.705838616486325</v>
          </cell>
          <cell r="AD62">
            <v>52.43902439</v>
          </cell>
          <cell r="AE62">
            <v>56.2</v>
          </cell>
          <cell r="AF62">
            <v>52.43902439</v>
          </cell>
          <cell r="AG62">
            <v>49.705838616486325</v>
          </cell>
          <cell r="AH62">
            <v>1</v>
          </cell>
          <cell r="AI62">
            <v>56.2</v>
          </cell>
          <cell r="AJ62">
            <v>1</v>
          </cell>
        </row>
        <row r="63">
          <cell r="A63">
            <v>2.9555314128346026</v>
          </cell>
          <cell r="B63">
            <v>26.1</v>
          </cell>
          <cell r="C63">
            <v>2.9555314128346026</v>
          </cell>
          <cell r="D63">
            <v>0.23400000000000001</v>
          </cell>
          <cell r="E63">
            <v>2.9555314128346026</v>
          </cell>
          <cell r="F63">
            <v>4</v>
          </cell>
          <cell r="G63">
            <v>2.9555314128346026</v>
          </cell>
          <cell r="H63">
            <v>4.3</v>
          </cell>
          <cell r="I63">
            <v>2.9555314128346026</v>
          </cell>
          <cell r="J63">
            <v>71.951219510000001</v>
          </cell>
          <cell r="K63">
            <v>2.9555314128346026</v>
          </cell>
          <cell r="L63">
            <v>0</v>
          </cell>
          <cell r="M63">
            <v>24.144468587165399</v>
          </cell>
          <cell r="N63">
            <v>26.1</v>
          </cell>
          <cell r="O63">
            <v>27.1</v>
          </cell>
          <cell r="P63">
            <v>26.1</v>
          </cell>
          <cell r="Q63">
            <v>24.144468587165399</v>
          </cell>
          <cell r="R63">
            <v>0.23400000000000001</v>
          </cell>
          <cell r="S63">
            <v>27.1</v>
          </cell>
          <cell r="T63">
            <v>0.23400000000000001</v>
          </cell>
          <cell r="U63">
            <v>24.144468587165399</v>
          </cell>
          <cell r="V63">
            <v>4</v>
          </cell>
          <cell r="W63">
            <v>27.1</v>
          </cell>
          <cell r="X63">
            <v>4</v>
          </cell>
          <cell r="Y63">
            <v>24.144468587165399</v>
          </cell>
          <cell r="Z63">
            <v>4.3</v>
          </cell>
          <cell r="AA63">
            <v>27.1</v>
          </cell>
          <cell r="AB63">
            <v>4.3</v>
          </cell>
          <cell r="AC63">
            <v>24.144468587165399</v>
          </cell>
          <cell r="AD63">
            <v>71.951219510000001</v>
          </cell>
          <cell r="AE63">
            <v>27.1</v>
          </cell>
          <cell r="AF63">
            <v>71.951219510000001</v>
          </cell>
          <cell r="AG63">
            <v>24.144468587165399</v>
          </cell>
          <cell r="AH63">
            <v>0</v>
          </cell>
          <cell r="AI63">
            <v>27.1</v>
          </cell>
          <cell r="AJ63">
            <v>0</v>
          </cell>
        </row>
        <row r="64">
          <cell r="A64">
            <v>-50.811132781108505</v>
          </cell>
          <cell r="B64">
            <v>27.5</v>
          </cell>
          <cell r="C64">
            <v>-50.811132781108505</v>
          </cell>
          <cell r="D64">
            <v>0.29199999999999998</v>
          </cell>
          <cell r="E64">
            <v>-50.811132781108505</v>
          </cell>
          <cell r="F64">
            <v>10.3</v>
          </cell>
          <cell r="G64">
            <v>-50.811132781108505</v>
          </cell>
          <cell r="H64">
            <v>9.4</v>
          </cell>
          <cell r="I64">
            <v>-50.811132781108505</v>
          </cell>
          <cell r="J64">
            <v>59.756097560000001</v>
          </cell>
          <cell r="K64">
            <v>-50.811132781108505</v>
          </cell>
          <cell r="L64">
            <v>2</v>
          </cell>
          <cell r="M64">
            <v>66.711132781108503</v>
          </cell>
          <cell r="N64">
            <v>27.5</v>
          </cell>
          <cell r="O64">
            <v>15.9</v>
          </cell>
          <cell r="P64">
            <v>27.5</v>
          </cell>
          <cell r="Q64">
            <v>66.711132781108503</v>
          </cell>
          <cell r="R64">
            <v>0.29199999999999998</v>
          </cell>
          <cell r="S64">
            <v>15.9</v>
          </cell>
          <cell r="T64">
            <v>0.29199999999999998</v>
          </cell>
          <cell r="U64">
            <v>66.711132781108503</v>
          </cell>
          <cell r="V64">
            <v>10.3</v>
          </cell>
          <cell r="W64">
            <v>15.9</v>
          </cell>
          <cell r="X64">
            <v>10.3</v>
          </cell>
          <cell r="Y64">
            <v>66.711132781108503</v>
          </cell>
          <cell r="Z64">
            <v>9.4</v>
          </cell>
          <cell r="AA64">
            <v>15.9</v>
          </cell>
          <cell r="AB64">
            <v>9.4</v>
          </cell>
          <cell r="AC64">
            <v>66.711132781108503</v>
          </cell>
          <cell r="AD64">
            <v>59.756097560000001</v>
          </cell>
          <cell r="AE64">
            <v>15.9</v>
          </cell>
          <cell r="AF64">
            <v>59.756097560000001</v>
          </cell>
          <cell r="AG64">
            <v>66.711132781108503</v>
          </cell>
          <cell r="AH64">
            <v>2</v>
          </cell>
          <cell r="AI64">
            <v>15.9</v>
          </cell>
          <cell r="AJ64">
            <v>2</v>
          </cell>
        </row>
        <row r="65">
          <cell r="A65">
            <v>-0.84967343708596044</v>
          </cell>
          <cell r="B65">
            <v>21.7</v>
          </cell>
          <cell r="C65">
            <v>-0.84967343708596044</v>
          </cell>
          <cell r="D65">
            <v>0.17399999999999999</v>
          </cell>
          <cell r="E65">
            <v>-0.84967343708596044</v>
          </cell>
          <cell r="F65">
            <v>2.2999999999999998</v>
          </cell>
          <cell r="G65">
            <v>-0.84967343708596044</v>
          </cell>
          <cell r="H65">
            <v>3.1</v>
          </cell>
          <cell r="I65">
            <v>-0.84967343708596044</v>
          </cell>
          <cell r="J65">
            <v>65.853658539999998</v>
          </cell>
          <cell r="K65">
            <v>-0.84967343708596044</v>
          </cell>
          <cell r="L65">
            <v>0</v>
          </cell>
          <cell r="M65">
            <v>3.5496734370859606</v>
          </cell>
          <cell r="N65">
            <v>21.7</v>
          </cell>
          <cell r="O65">
            <v>2.7</v>
          </cell>
          <cell r="P65">
            <v>21.7</v>
          </cell>
          <cell r="Q65">
            <v>3.5496734370859606</v>
          </cell>
          <cell r="R65">
            <v>0.17399999999999999</v>
          </cell>
          <cell r="S65">
            <v>2.7</v>
          </cell>
          <cell r="T65">
            <v>0.17399999999999999</v>
          </cell>
          <cell r="U65">
            <v>3.5496734370859606</v>
          </cell>
          <cell r="V65">
            <v>2.2999999999999998</v>
          </cell>
          <cell r="W65">
            <v>2.7</v>
          </cell>
          <cell r="X65">
            <v>2.2999999999999998</v>
          </cell>
          <cell r="Y65">
            <v>3.5496734370859606</v>
          </cell>
          <cell r="Z65">
            <v>3.1</v>
          </cell>
          <cell r="AA65">
            <v>2.7</v>
          </cell>
          <cell r="AB65">
            <v>3.1</v>
          </cell>
          <cell r="AC65">
            <v>3.5496734370859606</v>
          </cell>
          <cell r="AD65">
            <v>65.853658539999998</v>
          </cell>
          <cell r="AE65">
            <v>2.7</v>
          </cell>
          <cell r="AF65">
            <v>65.853658539999998</v>
          </cell>
          <cell r="AG65">
            <v>3.5496734370859606</v>
          </cell>
          <cell r="AH65">
            <v>0</v>
          </cell>
          <cell r="AI65">
            <v>2.7</v>
          </cell>
          <cell r="AJ65">
            <v>0</v>
          </cell>
        </row>
        <row r="66">
          <cell r="A66">
            <v>-15.938517467941963</v>
          </cell>
          <cell r="B66">
            <v>25.4</v>
          </cell>
          <cell r="C66">
            <v>-15.938517467941963</v>
          </cell>
          <cell r="D66">
            <v>0.16400000000000001</v>
          </cell>
          <cell r="E66">
            <v>-15.938517467941963</v>
          </cell>
          <cell r="F66">
            <v>2.5</v>
          </cell>
          <cell r="G66">
            <v>-15.938517467941963</v>
          </cell>
          <cell r="H66">
            <v>3.4</v>
          </cell>
          <cell r="I66">
            <v>-15.938517467941963</v>
          </cell>
          <cell r="J66">
            <v>75.609756099999998</v>
          </cell>
          <cell r="K66">
            <v>-15.938517467941963</v>
          </cell>
          <cell r="L66">
            <v>0</v>
          </cell>
          <cell r="M66">
            <v>17.638517467941963</v>
          </cell>
          <cell r="N66">
            <v>25.4</v>
          </cell>
          <cell r="O66">
            <v>1.7</v>
          </cell>
          <cell r="P66">
            <v>25.4</v>
          </cell>
          <cell r="Q66">
            <v>17.638517467941963</v>
          </cell>
          <cell r="R66">
            <v>0.16400000000000001</v>
          </cell>
          <cell r="S66">
            <v>1.7</v>
          </cell>
          <cell r="T66">
            <v>0.16400000000000001</v>
          </cell>
          <cell r="U66">
            <v>17.638517467941963</v>
          </cell>
          <cell r="V66">
            <v>2.5</v>
          </cell>
          <cell r="W66">
            <v>1.7</v>
          </cell>
          <cell r="X66">
            <v>2.5</v>
          </cell>
          <cell r="Y66">
            <v>17.638517467941963</v>
          </cell>
          <cell r="Z66">
            <v>3.4</v>
          </cell>
          <cell r="AA66">
            <v>1.7</v>
          </cell>
          <cell r="AB66">
            <v>3.4</v>
          </cell>
          <cell r="AC66">
            <v>17.638517467941963</v>
          </cell>
          <cell r="AD66">
            <v>75.609756099999998</v>
          </cell>
          <cell r="AE66">
            <v>1.7</v>
          </cell>
          <cell r="AF66">
            <v>75.609756099999998</v>
          </cell>
          <cell r="AG66">
            <v>17.638517467941963</v>
          </cell>
          <cell r="AH66">
            <v>0</v>
          </cell>
          <cell r="AI66">
            <v>1.7</v>
          </cell>
          <cell r="AJ66">
            <v>0</v>
          </cell>
        </row>
        <row r="67">
          <cell r="A67">
            <v>-9.2599334856081228</v>
          </cell>
          <cell r="B67">
            <v>31.7</v>
          </cell>
          <cell r="C67">
            <v>-9.2599334856081228</v>
          </cell>
          <cell r="D67">
            <v>0.16800000000000001</v>
          </cell>
          <cell r="E67">
            <v>-9.2599334856081228</v>
          </cell>
          <cell r="F67">
            <v>2.9</v>
          </cell>
          <cell r="G67">
            <v>-9.2599334856081228</v>
          </cell>
          <cell r="H67">
            <v>3</v>
          </cell>
          <cell r="I67">
            <v>-9.2599334856081228</v>
          </cell>
          <cell r="J67">
            <v>65.853658539999998</v>
          </cell>
          <cell r="K67">
            <v>-9.2599334856081228</v>
          </cell>
          <cell r="L67">
            <v>0</v>
          </cell>
          <cell r="M67">
            <v>9.9599334856081221</v>
          </cell>
          <cell r="N67">
            <v>31.7</v>
          </cell>
          <cell r="O67">
            <v>0.7</v>
          </cell>
          <cell r="P67">
            <v>31.7</v>
          </cell>
          <cell r="Q67">
            <v>9.9599334856081221</v>
          </cell>
          <cell r="R67">
            <v>0.16800000000000001</v>
          </cell>
          <cell r="S67">
            <v>0.7</v>
          </cell>
          <cell r="T67">
            <v>0.16800000000000001</v>
          </cell>
          <cell r="U67">
            <v>9.9599334856081221</v>
          </cell>
          <cell r="V67">
            <v>2.9</v>
          </cell>
          <cell r="W67">
            <v>0.7</v>
          </cell>
          <cell r="X67">
            <v>2.9</v>
          </cell>
          <cell r="Y67">
            <v>9.9599334856081221</v>
          </cell>
          <cell r="Z67">
            <v>3</v>
          </cell>
          <cell r="AA67">
            <v>0.7</v>
          </cell>
          <cell r="AB67">
            <v>3</v>
          </cell>
          <cell r="AC67">
            <v>9.9599334856081221</v>
          </cell>
          <cell r="AD67">
            <v>65.853658539999998</v>
          </cell>
          <cell r="AE67">
            <v>0.7</v>
          </cell>
          <cell r="AF67">
            <v>65.853658539999998</v>
          </cell>
          <cell r="AG67">
            <v>9.9599334856081221</v>
          </cell>
          <cell r="AH67">
            <v>0</v>
          </cell>
          <cell r="AI67">
            <v>0.7</v>
          </cell>
          <cell r="AJ67">
            <v>0</v>
          </cell>
        </row>
        <row r="68">
          <cell r="A68">
            <v>-21.190544190496041</v>
          </cell>
          <cell r="B68">
            <v>27.4</v>
          </cell>
          <cell r="C68">
            <v>-21.190544190496041</v>
          </cell>
          <cell r="D68">
            <v>0.223</v>
          </cell>
          <cell r="E68">
            <v>-21.190544190496041</v>
          </cell>
          <cell r="F68">
            <v>5.4</v>
          </cell>
          <cell r="G68">
            <v>-21.190544190496041</v>
          </cell>
          <cell r="H68">
            <v>5.4</v>
          </cell>
          <cell r="I68">
            <v>-21.190544190496041</v>
          </cell>
          <cell r="J68">
            <v>65.853658539999998</v>
          </cell>
          <cell r="K68">
            <v>-21.190544190496041</v>
          </cell>
          <cell r="L68">
            <v>0</v>
          </cell>
          <cell r="M68">
            <v>21.790544190496043</v>
          </cell>
          <cell r="N68">
            <v>27.4</v>
          </cell>
          <cell r="O68">
            <v>0.6</v>
          </cell>
          <cell r="P68">
            <v>27.4</v>
          </cell>
          <cell r="Q68">
            <v>21.790544190496043</v>
          </cell>
          <cell r="R68">
            <v>0.223</v>
          </cell>
          <cell r="S68">
            <v>0.6</v>
          </cell>
          <cell r="T68">
            <v>0.223</v>
          </cell>
          <cell r="U68">
            <v>21.790544190496043</v>
          </cell>
          <cell r="V68">
            <v>5.4</v>
          </cell>
          <cell r="W68">
            <v>0.6</v>
          </cell>
          <cell r="X68">
            <v>5.4</v>
          </cell>
          <cell r="Y68">
            <v>21.790544190496043</v>
          </cell>
          <cell r="Z68">
            <v>5.4</v>
          </cell>
          <cell r="AA68">
            <v>0.6</v>
          </cell>
          <cell r="AB68">
            <v>5.4</v>
          </cell>
          <cell r="AC68">
            <v>21.790544190496043</v>
          </cell>
          <cell r="AD68">
            <v>65.853658539999998</v>
          </cell>
          <cell r="AE68">
            <v>0.6</v>
          </cell>
          <cell r="AF68">
            <v>65.853658539999998</v>
          </cell>
          <cell r="AG68">
            <v>21.790544190496043</v>
          </cell>
          <cell r="AH68">
            <v>0</v>
          </cell>
          <cell r="AI68">
            <v>0.6</v>
          </cell>
          <cell r="AJ68">
            <v>0</v>
          </cell>
        </row>
        <row r="69">
          <cell r="A69">
            <v>-8.5816606642160664</v>
          </cell>
          <cell r="B69">
            <v>28.5</v>
          </cell>
          <cell r="C69">
            <v>-8.5816606642160664</v>
          </cell>
          <cell r="D69">
            <v>0.191</v>
          </cell>
          <cell r="E69">
            <v>-8.5816606642160664</v>
          </cell>
          <cell r="F69">
            <v>4.2</v>
          </cell>
          <cell r="G69">
            <v>-8.5816606642160664</v>
          </cell>
          <cell r="H69">
            <v>3.9</v>
          </cell>
          <cell r="I69">
            <v>-8.5816606642160664</v>
          </cell>
          <cell r="J69">
            <v>65.853658539999998</v>
          </cell>
          <cell r="K69">
            <v>-8.5816606642160664</v>
          </cell>
          <cell r="L69">
            <v>0</v>
          </cell>
          <cell r="M69">
            <v>8.7816606642160657</v>
          </cell>
          <cell r="N69">
            <v>28.5</v>
          </cell>
          <cell r="O69">
            <v>0.2</v>
          </cell>
          <cell r="P69">
            <v>28.5</v>
          </cell>
          <cell r="Q69">
            <v>8.7816606642160657</v>
          </cell>
          <cell r="R69">
            <v>0.191</v>
          </cell>
          <cell r="S69">
            <v>0.2</v>
          </cell>
          <cell r="T69">
            <v>0.191</v>
          </cell>
          <cell r="U69">
            <v>8.7816606642160657</v>
          </cell>
          <cell r="V69">
            <v>4.2</v>
          </cell>
          <cell r="W69">
            <v>0.2</v>
          </cell>
          <cell r="X69">
            <v>4.2</v>
          </cell>
          <cell r="Y69">
            <v>8.7816606642160657</v>
          </cell>
          <cell r="Z69">
            <v>3.9</v>
          </cell>
          <cell r="AA69">
            <v>0.2</v>
          </cell>
          <cell r="AB69">
            <v>3.9</v>
          </cell>
          <cell r="AC69">
            <v>8.7816606642160657</v>
          </cell>
          <cell r="AD69">
            <v>65.853658539999998</v>
          </cell>
          <cell r="AE69">
            <v>0.2</v>
          </cell>
          <cell r="AF69">
            <v>65.853658539999998</v>
          </cell>
          <cell r="AG69">
            <v>8.7816606642160657</v>
          </cell>
          <cell r="AH69">
            <v>0</v>
          </cell>
          <cell r="AI69">
            <v>0.2</v>
          </cell>
          <cell r="AJ69">
            <v>0</v>
          </cell>
        </row>
        <row r="70">
          <cell r="A70">
            <v>-13.539175715636173</v>
          </cell>
          <cell r="B70">
            <v>30.3</v>
          </cell>
          <cell r="C70">
            <v>-13.539175715636173</v>
          </cell>
          <cell r="D70">
            <v>0.17100000000000001</v>
          </cell>
          <cell r="E70">
            <v>-13.539175715636173</v>
          </cell>
          <cell r="F70">
            <v>0.8</v>
          </cell>
          <cell r="G70">
            <v>-13.539175715636173</v>
          </cell>
          <cell r="H70">
            <v>2.2000000000000002</v>
          </cell>
          <cell r="I70">
            <v>-13.539175715636173</v>
          </cell>
          <cell r="J70">
            <v>60.975609759999998</v>
          </cell>
          <cell r="K70">
            <v>-13.539175715636173</v>
          </cell>
          <cell r="L70">
            <v>0</v>
          </cell>
          <cell r="M70">
            <v>13.739175715636172</v>
          </cell>
          <cell r="N70">
            <v>30.3</v>
          </cell>
          <cell r="O70">
            <v>0.2</v>
          </cell>
          <cell r="P70">
            <v>30.3</v>
          </cell>
          <cell r="Q70">
            <v>13.739175715636172</v>
          </cell>
          <cell r="R70">
            <v>0.17100000000000001</v>
          </cell>
          <cell r="S70">
            <v>0.2</v>
          </cell>
          <cell r="T70">
            <v>0.17100000000000001</v>
          </cell>
          <cell r="U70">
            <v>13.739175715636172</v>
          </cell>
          <cell r="V70">
            <v>0.8</v>
          </cell>
          <cell r="W70">
            <v>0.2</v>
          </cell>
          <cell r="X70">
            <v>0.8</v>
          </cell>
          <cell r="Y70">
            <v>13.739175715636172</v>
          </cell>
          <cell r="Z70">
            <v>2.2000000000000002</v>
          </cell>
          <cell r="AA70">
            <v>0.2</v>
          </cell>
          <cell r="AB70">
            <v>2.2000000000000002</v>
          </cell>
          <cell r="AC70">
            <v>13.739175715636172</v>
          </cell>
          <cell r="AD70">
            <v>60.975609759999998</v>
          </cell>
          <cell r="AE70">
            <v>0.2</v>
          </cell>
          <cell r="AF70">
            <v>60.975609759999998</v>
          </cell>
          <cell r="AG70">
            <v>13.739175715636172</v>
          </cell>
          <cell r="AH70">
            <v>0</v>
          </cell>
          <cell r="AI70">
            <v>0.2</v>
          </cell>
          <cell r="AJ70">
            <v>0</v>
          </cell>
        </row>
        <row r="71">
          <cell r="A71">
            <v>51.45091546265175</v>
          </cell>
          <cell r="B71">
            <v>31.4</v>
          </cell>
          <cell r="C71">
            <v>51.45091546265175</v>
          </cell>
          <cell r="D71">
            <v>0.20799999999999999</v>
          </cell>
          <cell r="E71">
            <v>51.45091546265175</v>
          </cell>
          <cell r="F71">
            <v>5.2</v>
          </cell>
          <cell r="G71">
            <v>51.45091546265175</v>
          </cell>
          <cell r="H71">
            <v>5.8</v>
          </cell>
          <cell r="I71">
            <v>51.45091546265175</v>
          </cell>
          <cell r="J71">
            <v>69.512195120000001</v>
          </cell>
          <cell r="K71">
            <v>51.45091546265175</v>
          </cell>
          <cell r="L71">
            <v>0</v>
          </cell>
          <cell r="M71">
            <v>36.249084537348253</v>
          </cell>
          <cell r="N71">
            <v>31.4</v>
          </cell>
          <cell r="O71">
            <v>87.7</v>
          </cell>
          <cell r="P71">
            <v>31.4</v>
          </cell>
          <cell r="Q71">
            <v>36.249084537348253</v>
          </cell>
          <cell r="R71">
            <v>0.20799999999999999</v>
          </cell>
          <cell r="S71">
            <v>87.7</v>
          </cell>
          <cell r="T71">
            <v>0.20799999999999999</v>
          </cell>
          <cell r="U71">
            <v>36.249084537348253</v>
          </cell>
          <cell r="V71">
            <v>5.2</v>
          </cell>
          <cell r="W71">
            <v>87.7</v>
          </cell>
          <cell r="X71">
            <v>5.2</v>
          </cell>
          <cell r="Y71">
            <v>36.249084537348253</v>
          </cell>
          <cell r="Z71">
            <v>5.8</v>
          </cell>
          <cell r="AA71">
            <v>87.7</v>
          </cell>
          <cell r="AB71">
            <v>5.8</v>
          </cell>
          <cell r="AC71">
            <v>36.249084537348253</v>
          </cell>
          <cell r="AD71">
            <v>69.512195120000001</v>
          </cell>
          <cell r="AE71">
            <v>87.7</v>
          </cell>
          <cell r="AF71">
            <v>69.512195120000001</v>
          </cell>
          <cell r="AG71">
            <v>36.249084537348253</v>
          </cell>
          <cell r="AH71">
            <v>0</v>
          </cell>
          <cell r="AI71">
            <v>87.7</v>
          </cell>
          <cell r="AJ71">
            <v>0</v>
          </cell>
        </row>
        <row r="72">
          <cell r="A72">
            <v>4.5039023477911684</v>
          </cell>
          <cell r="B72">
            <v>25.7</v>
          </cell>
          <cell r="C72">
            <v>4.5039023477911684</v>
          </cell>
          <cell r="D72">
            <v>0.28399999999999997</v>
          </cell>
          <cell r="E72">
            <v>4.5039023477911684</v>
          </cell>
          <cell r="F72">
            <v>8.6</v>
          </cell>
          <cell r="G72">
            <v>4.5039023477911684</v>
          </cell>
          <cell r="H72">
            <v>8</v>
          </cell>
          <cell r="I72">
            <v>4.5039023477911684</v>
          </cell>
          <cell r="J72">
            <v>68.292682929999998</v>
          </cell>
          <cell r="K72">
            <v>4.5039023477911684</v>
          </cell>
          <cell r="L72">
            <v>2</v>
          </cell>
          <cell r="M72">
            <v>66.096097652208826</v>
          </cell>
          <cell r="N72">
            <v>25.7</v>
          </cell>
          <cell r="O72">
            <v>70.599999999999994</v>
          </cell>
          <cell r="P72">
            <v>25.7</v>
          </cell>
          <cell r="Q72">
            <v>66.096097652208826</v>
          </cell>
          <cell r="R72">
            <v>0.28399999999999997</v>
          </cell>
          <cell r="S72">
            <v>70.599999999999994</v>
          </cell>
          <cell r="T72">
            <v>0.28399999999999997</v>
          </cell>
          <cell r="U72">
            <v>66.096097652208826</v>
          </cell>
          <cell r="V72">
            <v>8.6</v>
          </cell>
          <cell r="W72">
            <v>70.599999999999994</v>
          </cell>
          <cell r="X72">
            <v>8.6</v>
          </cell>
          <cell r="Y72">
            <v>66.096097652208826</v>
          </cell>
          <cell r="Z72">
            <v>8</v>
          </cell>
          <cell r="AA72">
            <v>70.599999999999994</v>
          </cell>
          <cell r="AB72">
            <v>8</v>
          </cell>
          <cell r="AC72">
            <v>66.096097652208826</v>
          </cell>
          <cell r="AD72">
            <v>68.292682929999998</v>
          </cell>
          <cell r="AE72">
            <v>70.599999999999994</v>
          </cell>
          <cell r="AF72">
            <v>68.292682929999998</v>
          </cell>
          <cell r="AG72">
            <v>66.096097652208826</v>
          </cell>
          <cell r="AH72">
            <v>2</v>
          </cell>
          <cell r="AI72">
            <v>70.599999999999994</v>
          </cell>
          <cell r="AJ72">
            <v>2</v>
          </cell>
        </row>
        <row r="73">
          <cell r="A73">
            <v>33.957902768651884</v>
          </cell>
          <cell r="B73">
            <v>25.5</v>
          </cell>
          <cell r="C73">
            <v>33.957902768651884</v>
          </cell>
          <cell r="D73">
            <v>0.26500000000000001</v>
          </cell>
          <cell r="E73">
            <v>33.957902768651884</v>
          </cell>
          <cell r="F73">
            <v>6.7</v>
          </cell>
          <cell r="G73">
            <v>33.957902768651884</v>
          </cell>
          <cell r="H73">
            <v>5.0999999999999996</v>
          </cell>
          <cell r="I73">
            <v>33.957902768651884</v>
          </cell>
          <cell r="J73">
            <v>80.487804879999999</v>
          </cell>
          <cell r="K73">
            <v>33.957902768651884</v>
          </cell>
          <cell r="L73">
            <v>0</v>
          </cell>
          <cell r="M73">
            <v>19.242097231348119</v>
          </cell>
          <cell r="N73">
            <v>25.5</v>
          </cell>
          <cell r="O73">
            <v>53.2</v>
          </cell>
          <cell r="P73">
            <v>25.5</v>
          </cell>
          <cell r="Q73">
            <v>19.242097231348119</v>
          </cell>
          <cell r="R73">
            <v>0.26500000000000001</v>
          </cell>
          <cell r="S73">
            <v>53.2</v>
          </cell>
          <cell r="T73">
            <v>0.26500000000000001</v>
          </cell>
          <cell r="U73">
            <v>19.242097231348119</v>
          </cell>
          <cell r="V73">
            <v>6.7</v>
          </cell>
          <cell r="W73">
            <v>53.2</v>
          </cell>
          <cell r="X73">
            <v>6.7</v>
          </cell>
          <cell r="Y73">
            <v>19.242097231348119</v>
          </cell>
          <cell r="Z73">
            <v>5.0999999999999996</v>
          </cell>
          <cell r="AA73">
            <v>53.2</v>
          </cell>
          <cell r="AB73">
            <v>5.0999999999999996</v>
          </cell>
          <cell r="AC73">
            <v>19.242097231348119</v>
          </cell>
          <cell r="AD73">
            <v>80.487804879999999</v>
          </cell>
          <cell r="AE73">
            <v>53.2</v>
          </cell>
          <cell r="AF73">
            <v>80.487804879999999</v>
          </cell>
          <cell r="AG73">
            <v>19.242097231348119</v>
          </cell>
          <cell r="AH73">
            <v>0</v>
          </cell>
          <cell r="AI73">
            <v>53.2</v>
          </cell>
          <cell r="AJ73">
            <v>0</v>
          </cell>
        </row>
        <row r="74">
          <cell r="A74">
            <v>-13.701282412072054</v>
          </cell>
          <cell r="B74">
            <v>33.5</v>
          </cell>
          <cell r="C74">
            <v>-13.701282412072054</v>
          </cell>
          <cell r="D74">
            <v>0.24199999999999999</v>
          </cell>
          <cell r="E74">
            <v>-13.701282412072054</v>
          </cell>
          <cell r="F74">
            <v>10.4</v>
          </cell>
          <cell r="G74">
            <v>-13.701282412072054</v>
          </cell>
          <cell r="H74">
            <v>9.4</v>
          </cell>
          <cell r="I74">
            <v>-13.701282412072054</v>
          </cell>
          <cell r="J74">
            <v>54.87804878</v>
          </cell>
          <cell r="K74">
            <v>-13.701282412072054</v>
          </cell>
          <cell r="L74">
            <v>1</v>
          </cell>
          <cell r="M74">
            <v>48.501282412072051</v>
          </cell>
          <cell r="N74">
            <v>33.5</v>
          </cell>
          <cell r="O74">
            <v>34.799999999999997</v>
          </cell>
          <cell r="P74">
            <v>33.5</v>
          </cell>
          <cell r="Q74">
            <v>48.501282412072051</v>
          </cell>
          <cell r="R74">
            <v>0.24199999999999999</v>
          </cell>
          <cell r="S74">
            <v>34.799999999999997</v>
          </cell>
          <cell r="T74">
            <v>0.24199999999999999</v>
          </cell>
          <cell r="U74">
            <v>48.501282412072051</v>
          </cell>
          <cell r="V74">
            <v>10.4</v>
          </cell>
          <cell r="W74">
            <v>34.799999999999997</v>
          </cell>
          <cell r="X74">
            <v>10.4</v>
          </cell>
          <cell r="Y74">
            <v>48.501282412072051</v>
          </cell>
          <cell r="Z74">
            <v>9.4</v>
          </cell>
          <cell r="AA74">
            <v>34.799999999999997</v>
          </cell>
          <cell r="AB74">
            <v>9.4</v>
          </cell>
          <cell r="AC74">
            <v>48.501282412072051</v>
          </cell>
          <cell r="AD74">
            <v>54.87804878</v>
          </cell>
          <cell r="AE74">
            <v>34.799999999999997</v>
          </cell>
          <cell r="AF74">
            <v>54.87804878</v>
          </cell>
          <cell r="AG74">
            <v>48.501282412072051</v>
          </cell>
          <cell r="AH74">
            <v>1</v>
          </cell>
          <cell r="AI74">
            <v>34.799999999999997</v>
          </cell>
          <cell r="AJ74">
            <v>1</v>
          </cell>
        </row>
        <row r="75">
          <cell r="A75">
            <v>-7.2786074203237652</v>
          </cell>
          <cell r="B75">
            <v>24.2</v>
          </cell>
          <cell r="C75">
            <v>-7.2786074203237652</v>
          </cell>
          <cell r="D75">
            <v>0.2</v>
          </cell>
          <cell r="E75">
            <v>-7.2786074203237652</v>
          </cell>
          <cell r="F75">
            <v>2</v>
          </cell>
          <cell r="G75">
            <v>-7.2786074203237652</v>
          </cell>
          <cell r="H75">
            <v>3.1</v>
          </cell>
          <cell r="I75">
            <v>-7.2786074203237652</v>
          </cell>
          <cell r="J75">
            <v>63.414634149999998</v>
          </cell>
          <cell r="K75">
            <v>-7.2786074203237652</v>
          </cell>
          <cell r="L75">
            <v>0</v>
          </cell>
          <cell r="M75">
            <v>12.078607420323765</v>
          </cell>
          <cell r="N75">
            <v>24.2</v>
          </cell>
          <cell r="O75">
            <v>4.8</v>
          </cell>
          <cell r="P75">
            <v>24.2</v>
          </cell>
          <cell r="Q75">
            <v>12.078607420323765</v>
          </cell>
          <cell r="R75">
            <v>0.2</v>
          </cell>
          <cell r="S75">
            <v>4.8</v>
          </cell>
          <cell r="T75">
            <v>0.2</v>
          </cell>
          <cell r="U75">
            <v>12.078607420323765</v>
          </cell>
          <cell r="V75">
            <v>2</v>
          </cell>
          <cell r="W75">
            <v>4.8</v>
          </cell>
          <cell r="X75">
            <v>2</v>
          </cell>
          <cell r="Y75">
            <v>12.078607420323765</v>
          </cell>
          <cell r="Z75">
            <v>3.1</v>
          </cell>
          <cell r="AA75">
            <v>4.8</v>
          </cell>
          <cell r="AB75">
            <v>3.1</v>
          </cell>
          <cell r="AC75">
            <v>12.078607420323765</v>
          </cell>
          <cell r="AD75">
            <v>63.414634149999998</v>
          </cell>
          <cell r="AE75">
            <v>4.8</v>
          </cell>
          <cell r="AF75">
            <v>63.414634149999998</v>
          </cell>
          <cell r="AG75">
            <v>12.078607420323765</v>
          </cell>
          <cell r="AH75">
            <v>0</v>
          </cell>
          <cell r="AI75">
            <v>4.8</v>
          </cell>
          <cell r="AJ75">
            <v>0</v>
          </cell>
        </row>
        <row r="76">
          <cell r="A76">
            <v>-21.626629072316643</v>
          </cell>
          <cell r="B76">
            <v>28.2</v>
          </cell>
          <cell r="C76">
            <v>-21.626629072316643</v>
          </cell>
          <cell r="D76">
            <v>0.26200000000000001</v>
          </cell>
          <cell r="E76">
            <v>-21.626629072316643</v>
          </cell>
          <cell r="F76">
            <v>3.2</v>
          </cell>
          <cell r="G76">
            <v>-21.626629072316643</v>
          </cell>
          <cell r="H76">
            <v>3.5</v>
          </cell>
          <cell r="I76">
            <v>-21.626629072316643</v>
          </cell>
          <cell r="J76">
            <v>67.073170730000001</v>
          </cell>
          <cell r="K76">
            <v>-21.626629072316643</v>
          </cell>
          <cell r="L76">
            <v>0</v>
          </cell>
          <cell r="M76">
            <v>23.726629072316644</v>
          </cell>
          <cell r="N76">
            <v>28.2</v>
          </cell>
          <cell r="O76">
            <v>2.1</v>
          </cell>
          <cell r="P76">
            <v>28.2</v>
          </cell>
          <cell r="Q76">
            <v>23.726629072316644</v>
          </cell>
          <cell r="R76">
            <v>0.26200000000000001</v>
          </cell>
          <cell r="S76">
            <v>2.1</v>
          </cell>
          <cell r="T76">
            <v>0.26200000000000001</v>
          </cell>
          <cell r="U76">
            <v>23.726629072316644</v>
          </cell>
          <cell r="V76">
            <v>3.2</v>
          </cell>
          <cell r="W76">
            <v>2.1</v>
          </cell>
          <cell r="X76">
            <v>3.2</v>
          </cell>
          <cell r="Y76">
            <v>23.726629072316644</v>
          </cell>
          <cell r="Z76">
            <v>3.5</v>
          </cell>
          <cell r="AA76">
            <v>2.1</v>
          </cell>
          <cell r="AB76">
            <v>3.5</v>
          </cell>
          <cell r="AC76">
            <v>23.726629072316644</v>
          </cell>
          <cell r="AD76">
            <v>67.073170730000001</v>
          </cell>
          <cell r="AE76">
            <v>2.1</v>
          </cell>
          <cell r="AF76">
            <v>67.073170730000001</v>
          </cell>
          <cell r="AG76">
            <v>23.726629072316644</v>
          </cell>
          <cell r="AH76">
            <v>0</v>
          </cell>
          <cell r="AI76">
            <v>2.1</v>
          </cell>
          <cell r="AJ76">
            <v>0</v>
          </cell>
        </row>
        <row r="77">
          <cell r="A77">
            <v>-13.108190226876635</v>
          </cell>
          <cell r="B77">
            <v>28.2</v>
          </cell>
          <cell r="C77">
            <v>-13.108190226876635</v>
          </cell>
          <cell r="D77">
            <v>0.20100000000000001</v>
          </cell>
          <cell r="E77">
            <v>-13.108190226876635</v>
          </cell>
          <cell r="F77">
            <v>4.3</v>
          </cell>
          <cell r="G77">
            <v>-13.108190226876635</v>
          </cell>
          <cell r="H77">
            <v>4.2</v>
          </cell>
          <cell r="I77">
            <v>-13.108190226876635</v>
          </cell>
          <cell r="J77">
            <v>68.292682929999998</v>
          </cell>
          <cell r="K77">
            <v>-13.108190226876635</v>
          </cell>
          <cell r="L77">
            <v>0</v>
          </cell>
          <cell r="M77">
            <v>15.108190226876635</v>
          </cell>
          <cell r="N77">
            <v>28.2</v>
          </cell>
          <cell r="O77">
            <v>2</v>
          </cell>
          <cell r="P77">
            <v>28.2</v>
          </cell>
          <cell r="Q77">
            <v>15.108190226876635</v>
          </cell>
          <cell r="R77">
            <v>0.20100000000000001</v>
          </cell>
          <cell r="S77">
            <v>2</v>
          </cell>
          <cell r="T77">
            <v>0.20100000000000001</v>
          </cell>
          <cell r="U77">
            <v>15.108190226876635</v>
          </cell>
          <cell r="V77">
            <v>4.3</v>
          </cell>
          <cell r="W77">
            <v>2</v>
          </cell>
          <cell r="X77">
            <v>4.3</v>
          </cell>
          <cell r="Y77">
            <v>15.108190226876635</v>
          </cell>
          <cell r="Z77">
            <v>4.2</v>
          </cell>
          <cell r="AA77">
            <v>2</v>
          </cell>
          <cell r="AB77">
            <v>4.2</v>
          </cell>
          <cell r="AC77">
            <v>15.108190226876635</v>
          </cell>
          <cell r="AD77">
            <v>68.292682929999998</v>
          </cell>
          <cell r="AE77">
            <v>2</v>
          </cell>
          <cell r="AF77">
            <v>68.292682929999998</v>
          </cell>
          <cell r="AG77">
            <v>15.108190226876635</v>
          </cell>
          <cell r="AH77">
            <v>0</v>
          </cell>
          <cell r="AI77">
            <v>2</v>
          </cell>
          <cell r="AJ77">
            <v>0</v>
          </cell>
        </row>
        <row r="78">
          <cell r="A78">
            <v>-0.41599353511977899</v>
          </cell>
          <cell r="B78">
            <v>30.4</v>
          </cell>
          <cell r="C78">
            <v>-0.41599353511977899</v>
          </cell>
          <cell r="D78">
            <v>0.115</v>
          </cell>
          <cell r="E78">
            <v>-0.41599353511977899</v>
          </cell>
          <cell r="F78">
            <v>2.4</v>
          </cell>
          <cell r="G78">
            <v>-0.41599353511977899</v>
          </cell>
          <cell r="H78">
            <v>2.7</v>
          </cell>
          <cell r="I78">
            <v>-0.41599353511977899</v>
          </cell>
          <cell r="J78">
            <v>67.073170730000001</v>
          </cell>
          <cell r="K78">
            <v>-0.41599353511977899</v>
          </cell>
          <cell r="L78">
            <v>0</v>
          </cell>
          <cell r="M78">
            <v>1.915993535119779</v>
          </cell>
          <cell r="N78">
            <v>30.4</v>
          </cell>
          <cell r="O78">
            <v>1.5</v>
          </cell>
          <cell r="P78">
            <v>30.4</v>
          </cell>
          <cell r="Q78">
            <v>1.915993535119779</v>
          </cell>
          <cell r="R78">
            <v>0.115</v>
          </cell>
          <cell r="S78">
            <v>1.5</v>
          </cell>
          <cell r="T78">
            <v>0.115</v>
          </cell>
          <cell r="U78">
            <v>1.915993535119779</v>
          </cell>
          <cell r="V78">
            <v>2.4</v>
          </cell>
          <cell r="W78">
            <v>1.5</v>
          </cell>
          <cell r="X78">
            <v>2.4</v>
          </cell>
          <cell r="Y78">
            <v>1.915993535119779</v>
          </cell>
          <cell r="Z78">
            <v>2.7</v>
          </cell>
          <cell r="AA78">
            <v>1.5</v>
          </cell>
          <cell r="AB78">
            <v>2.7</v>
          </cell>
          <cell r="AC78">
            <v>1.915993535119779</v>
          </cell>
          <cell r="AD78">
            <v>67.073170730000001</v>
          </cell>
          <cell r="AE78">
            <v>1.5</v>
          </cell>
          <cell r="AF78">
            <v>67.073170730000001</v>
          </cell>
          <cell r="AG78">
            <v>1.915993535119779</v>
          </cell>
          <cell r="AH78">
            <v>0</v>
          </cell>
          <cell r="AI78">
            <v>1.5</v>
          </cell>
          <cell r="AJ78">
            <v>0</v>
          </cell>
        </row>
        <row r="79">
          <cell r="A79">
            <v>-3.2361732183334087</v>
          </cell>
          <cell r="B79">
            <v>22</v>
          </cell>
          <cell r="C79">
            <v>-3.2361732183334087</v>
          </cell>
          <cell r="D79">
            <v>0.18099999999999999</v>
          </cell>
          <cell r="E79">
            <v>-3.2361732183334087</v>
          </cell>
          <cell r="F79">
            <v>1.7</v>
          </cell>
          <cell r="G79">
            <v>-3.2361732183334087</v>
          </cell>
          <cell r="H79">
            <v>2.6</v>
          </cell>
          <cell r="I79">
            <v>-3.2361732183334087</v>
          </cell>
          <cell r="J79">
            <v>67.073170730000001</v>
          </cell>
          <cell r="K79">
            <v>-3.2361732183334087</v>
          </cell>
          <cell r="L79">
            <v>0</v>
          </cell>
          <cell r="M79">
            <v>4.6361732183334086</v>
          </cell>
          <cell r="N79">
            <v>22</v>
          </cell>
          <cell r="O79">
            <v>1.4</v>
          </cell>
          <cell r="P79">
            <v>22</v>
          </cell>
          <cell r="Q79">
            <v>4.6361732183334086</v>
          </cell>
          <cell r="R79">
            <v>0.18099999999999999</v>
          </cell>
          <cell r="S79">
            <v>1.4</v>
          </cell>
          <cell r="T79">
            <v>0.18099999999999999</v>
          </cell>
          <cell r="U79">
            <v>4.6361732183334086</v>
          </cell>
          <cell r="V79">
            <v>1.7</v>
          </cell>
          <cell r="W79">
            <v>1.4</v>
          </cell>
          <cell r="X79">
            <v>1.7</v>
          </cell>
          <cell r="Y79">
            <v>4.6361732183334086</v>
          </cell>
          <cell r="Z79">
            <v>2.6</v>
          </cell>
          <cell r="AA79">
            <v>1.4</v>
          </cell>
          <cell r="AB79">
            <v>2.6</v>
          </cell>
          <cell r="AC79">
            <v>4.6361732183334086</v>
          </cell>
          <cell r="AD79">
            <v>67.073170730000001</v>
          </cell>
          <cell r="AE79">
            <v>1.4</v>
          </cell>
          <cell r="AF79">
            <v>67.073170730000001</v>
          </cell>
          <cell r="AG79">
            <v>4.6361732183334086</v>
          </cell>
          <cell r="AH79">
            <v>0</v>
          </cell>
          <cell r="AI79">
            <v>1.4</v>
          </cell>
          <cell r="AJ79">
            <v>0</v>
          </cell>
        </row>
        <row r="80">
          <cell r="A80">
            <v>-6.1966862161661149</v>
          </cell>
          <cell r="B80">
            <v>28.7</v>
          </cell>
          <cell r="C80">
            <v>-6.1966862161661149</v>
          </cell>
          <cell r="D80">
            <v>0.23200000000000001</v>
          </cell>
          <cell r="E80">
            <v>-6.1966862161661149</v>
          </cell>
          <cell r="F80">
            <v>7.7</v>
          </cell>
          <cell r="G80">
            <v>-6.1966862161661149</v>
          </cell>
          <cell r="H80">
            <v>5.6</v>
          </cell>
          <cell r="I80">
            <v>-6.1966862161661149</v>
          </cell>
          <cell r="J80">
            <v>68.292682929999998</v>
          </cell>
          <cell r="K80">
            <v>-6.1966862161661149</v>
          </cell>
          <cell r="L80">
            <v>0</v>
          </cell>
          <cell r="M80">
            <v>6.8966862161661151</v>
          </cell>
          <cell r="N80">
            <v>28.7</v>
          </cell>
          <cell r="O80">
            <v>0.7</v>
          </cell>
          <cell r="P80">
            <v>28.7</v>
          </cell>
          <cell r="Q80">
            <v>6.8966862161661151</v>
          </cell>
          <cell r="R80">
            <v>0.23200000000000001</v>
          </cell>
          <cell r="S80">
            <v>0.7</v>
          </cell>
          <cell r="T80">
            <v>0.23200000000000001</v>
          </cell>
          <cell r="U80">
            <v>6.8966862161661151</v>
          </cell>
          <cell r="V80">
            <v>7.7</v>
          </cell>
          <cell r="W80">
            <v>0.7</v>
          </cell>
          <cell r="X80">
            <v>7.7</v>
          </cell>
          <cell r="Y80">
            <v>6.8966862161661151</v>
          </cell>
          <cell r="Z80">
            <v>5.6</v>
          </cell>
          <cell r="AA80">
            <v>0.7</v>
          </cell>
          <cell r="AB80">
            <v>5.6</v>
          </cell>
          <cell r="AC80">
            <v>6.8966862161661151</v>
          </cell>
          <cell r="AD80">
            <v>68.292682929999998</v>
          </cell>
          <cell r="AE80">
            <v>0.7</v>
          </cell>
          <cell r="AF80">
            <v>68.292682929999998</v>
          </cell>
          <cell r="AG80">
            <v>6.8966862161661151</v>
          </cell>
          <cell r="AH80">
            <v>0</v>
          </cell>
          <cell r="AI80">
            <v>0.7</v>
          </cell>
          <cell r="AJ80">
            <v>0</v>
          </cell>
        </row>
        <row r="81">
          <cell r="A81">
            <v>-17.306906210966808</v>
          </cell>
          <cell r="B81">
            <v>28.8</v>
          </cell>
          <cell r="C81">
            <v>-17.306906210966808</v>
          </cell>
          <cell r="D81">
            <v>0.223</v>
          </cell>
          <cell r="E81">
            <v>-17.306906210966808</v>
          </cell>
          <cell r="F81">
            <v>4.7</v>
          </cell>
          <cell r="G81">
            <v>-17.306906210966808</v>
          </cell>
          <cell r="H81">
            <v>4.7</v>
          </cell>
          <cell r="I81">
            <v>-17.306906210966808</v>
          </cell>
          <cell r="J81">
            <v>62.195121950000001</v>
          </cell>
          <cell r="K81">
            <v>-17.306906210966808</v>
          </cell>
          <cell r="L81">
            <v>0</v>
          </cell>
          <cell r="M81">
            <v>17.706906210966807</v>
          </cell>
          <cell r="N81">
            <v>28.8</v>
          </cell>
          <cell r="O81">
            <v>0.4</v>
          </cell>
          <cell r="P81">
            <v>28.8</v>
          </cell>
          <cell r="Q81">
            <v>17.706906210966807</v>
          </cell>
          <cell r="R81">
            <v>0.223</v>
          </cell>
          <cell r="S81">
            <v>0.4</v>
          </cell>
          <cell r="T81">
            <v>0.223</v>
          </cell>
          <cell r="U81">
            <v>17.706906210966807</v>
          </cell>
          <cell r="V81">
            <v>4.7</v>
          </cell>
          <cell r="W81">
            <v>0.4</v>
          </cell>
          <cell r="X81">
            <v>4.7</v>
          </cell>
          <cell r="Y81">
            <v>17.706906210966807</v>
          </cell>
          <cell r="Z81">
            <v>4.7</v>
          </cell>
          <cell r="AA81">
            <v>0.4</v>
          </cell>
          <cell r="AB81">
            <v>4.7</v>
          </cell>
          <cell r="AC81">
            <v>17.706906210966807</v>
          </cell>
          <cell r="AD81">
            <v>62.195121950000001</v>
          </cell>
          <cell r="AE81">
            <v>0.4</v>
          </cell>
          <cell r="AF81">
            <v>62.195121950000001</v>
          </cell>
          <cell r="AG81">
            <v>17.706906210966807</v>
          </cell>
          <cell r="AH81">
            <v>0</v>
          </cell>
          <cell r="AI81">
            <v>0.4</v>
          </cell>
          <cell r="AJ81">
            <v>0</v>
          </cell>
        </row>
        <row r="82">
          <cell r="A82">
            <v>-9.2098496454656029</v>
          </cell>
          <cell r="B82">
            <v>23.1</v>
          </cell>
          <cell r="C82">
            <v>-9.2098496454656029</v>
          </cell>
          <cell r="D82">
            <v>0.17699999999999999</v>
          </cell>
          <cell r="E82">
            <v>-9.2098496454656029</v>
          </cell>
          <cell r="F82">
            <v>2.1</v>
          </cell>
          <cell r="G82">
            <v>-9.2098496454656029</v>
          </cell>
          <cell r="H82">
            <v>3.2</v>
          </cell>
          <cell r="I82">
            <v>-9.2098496454656029</v>
          </cell>
          <cell r="J82">
            <v>65.853658539999998</v>
          </cell>
          <cell r="K82">
            <v>-9.2098496454656029</v>
          </cell>
          <cell r="L82">
            <v>0</v>
          </cell>
          <cell r="M82">
            <v>9.5098496454656036</v>
          </cell>
          <cell r="N82">
            <v>23.1</v>
          </cell>
          <cell r="O82">
            <v>0.3</v>
          </cell>
          <cell r="P82">
            <v>23.1</v>
          </cell>
          <cell r="Q82">
            <v>9.5098496454656036</v>
          </cell>
          <cell r="R82">
            <v>0.17699999999999999</v>
          </cell>
          <cell r="S82">
            <v>0.3</v>
          </cell>
          <cell r="T82">
            <v>0.17699999999999999</v>
          </cell>
          <cell r="U82">
            <v>9.5098496454656036</v>
          </cell>
          <cell r="V82">
            <v>2.1</v>
          </cell>
          <cell r="W82">
            <v>0.3</v>
          </cell>
          <cell r="X82">
            <v>2.1</v>
          </cell>
          <cell r="Y82">
            <v>9.5098496454656036</v>
          </cell>
          <cell r="Z82">
            <v>3.2</v>
          </cell>
          <cell r="AA82">
            <v>0.3</v>
          </cell>
          <cell r="AB82">
            <v>3.2</v>
          </cell>
          <cell r="AC82">
            <v>9.5098496454656036</v>
          </cell>
          <cell r="AD82">
            <v>65.853658539999998</v>
          </cell>
          <cell r="AE82">
            <v>0.3</v>
          </cell>
          <cell r="AF82">
            <v>65.853658539999998</v>
          </cell>
          <cell r="AG82">
            <v>9.5098496454656036</v>
          </cell>
          <cell r="AH82">
            <v>0</v>
          </cell>
          <cell r="AI82">
            <v>0.3</v>
          </cell>
          <cell r="AJ82">
            <v>0</v>
          </cell>
        </row>
        <row r="83">
          <cell r="A83">
            <v>-5.7668262527047123</v>
          </cell>
          <cell r="B83">
            <v>30.2</v>
          </cell>
          <cell r="C83">
            <v>-5.7668262527047123</v>
          </cell>
          <cell r="D83">
            <v>0.14000000000000001</v>
          </cell>
          <cell r="E83">
            <v>-5.7668262527047123</v>
          </cell>
          <cell r="F83">
            <v>1.7</v>
          </cell>
          <cell r="G83">
            <v>-5.7668262527047123</v>
          </cell>
          <cell r="H83">
            <v>2.6</v>
          </cell>
          <cell r="I83">
            <v>-5.7668262527047123</v>
          </cell>
          <cell r="J83">
            <v>60.975609759999998</v>
          </cell>
          <cell r="K83">
            <v>-5.7668262527047123</v>
          </cell>
          <cell r="L83">
            <v>0</v>
          </cell>
          <cell r="M83">
            <v>5.9668262527047125</v>
          </cell>
          <cell r="N83">
            <v>30.2</v>
          </cell>
          <cell r="O83">
            <v>0.2</v>
          </cell>
          <cell r="P83">
            <v>30.2</v>
          </cell>
          <cell r="Q83">
            <v>5.9668262527047125</v>
          </cell>
          <cell r="R83">
            <v>0.14000000000000001</v>
          </cell>
          <cell r="S83">
            <v>0.2</v>
          </cell>
          <cell r="T83">
            <v>0.14000000000000001</v>
          </cell>
          <cell r="U83">
            <v>5.9668262527047125</v>
          </cell>
          <cell r="V83">
            <v>1.7</v>
          </cell>
          <cell r="W83">
            <v>0.2</v>
          </cell>
          <cell r="X83">
            <v>1.7</v>
          </cell>
          <cell r="Y83">
            <v>5.9668262527047125</v>
          </cell>
          <cell r="Z83">
            <v>2.6</v>
          </cell>
          <cell r="AA83">
            <v>0.2</v>
          </cell>
          <cell r="AB83">
            <v>2.6</v>
          </cell>
          <cell r="AC83">
            <v>5.9668262527047125</v>
          </cell>
          <cell r="AD83">
            <v>60.975609759999998</v>
          </cell>
          <cell r="AE83">
            <v>0.2</v>
          </cell>
          <cell r="AF83">
            <v>60.975609759999998</v>
          </cell>
          <cell r="AG83">
            <v>5.9668262527047125</v>
          </cell>
          <cell r="AH83">
            <v>0</v>
          </cell>
          <cell r="AI83">
            <v>0.2</v>
          </cell>
          <cell r="AJ83">
            <v>0</v>
          </cell>
        </row>
        <row r="84">
          <cell r="A84">
            <v>-10.859276091007258</v>
          </cell>
          <cell r="B84">
            <v>26.6</v>
          </cell>
          <cell r="C84">
            <v>-10.859276091007258</v>
          </cell>
          <cell r="D84">
            <v>0.17299999999999999</v>
          </cell>
          <cell r="E84">
            <v>-10.859276091007258</v>
          </cell>
          <cell r="F84">
            <v>3</v>
          </cell>
          <cell r="G84">
            <v>-10.859276091007258</v>
          </cell>
          <cell r="H84">
            <v>3.6</v>
          </cell>
          <cell r="I84">
            <v>-10.859276091007258</v>
          </cell>
          <cell r="J84">
            <v>65.853658539999998</v>
          </cell>
          <cell r="K84">
            <v>-10.859276091007258</v>
          </cell>
          <cell r="L84">
            <v>0</v>
          </cell>
          <cell r="M84">
            <v>10.959276091007258</v>
          </cell>
          <cell r="N84">
            <v>26.6</v>
          </cell>
          <cell r="O84">
            <v>0.1</v>
          </cell>
          <cell r="P84">
            <v>26.6</v>
          </cell>
          <cell r="Q84">
            <v>10.959276091007258</v>
          </cell>
          <cell r="R84">
            <v>0.17299999999999999</v>
          </cell>
          <cell r="S84">
            <v>0.1</v>
          </cell>
          <cell r="T84">
            <v>0.17299999999999999</v>
          </cell>
          <cell r="U84">
            <v>10.959276091007258</v>
          </cell>
          <cell r="V84">
            <v>3</v>
          </cell>
          <cell r="W84">
            <v>0.1</v>
          </cell>
          <cell r="X84">
            <v>3</v>
          </cell>
          <cell r="Y84">
            <v>10.959276091007258</v>
          </cell>
          <cell r="Z84">
            <v>3.6</v>
          </cell>
          <cell r="AA84">
            <v>0.1</v>
          </cell>
          <cell r="AB84">
            <v>3.6</v>
          </cell>
          <cell r="AC84">
            <v>10.959276091007258</v>
          </cell>
          <cell r="AD84">
            <v>65.853658539999998</v>
          </cell>
          <cell r="AE84">
            <v>0.1</v>
          </cell>
          <cell r="AF84">
            <v>65.853658539999998</v>
          </cell>
          <cell r="AG84">
            <v>10.959276091007258</v>
          </cell>
          <cell r="AH84">
            <v>0</v>
          </cell>
          <cell r="AI84">
            <v>0.1</v>
          </cell>
          <cell r="AJ84">
            <v>0</v>
          </cell>
        </row>
        <row r="85">
          <cell r="A85">
            <v>5.8208932989614635</v>
          </cell>
          <cell r="B85">
            <v>25.9</v>
          </cell>
          <cell r="C85">
            <v>5.8208932989614635</v>
          </cell>
          <cell r="D85">
            <v>0.14399999999999999</v>
          </cell>
          <cell r="E85">
            <v>5.8208932989614635</v>
          </cell>
          <cell r="F85">
            <v>0.3</v>
          </cell>
          <cell r="G85">
            <v>5.8208932989614635</v>
          </cell>
          <cell r="H85">
            <v>1.7</v>
          </cell>
          <cell r="I85">
            <v>5.8208932989614635</v>
          </cell>
          <cell r="J85">
            <v>52.43902439</v>
          </cell>
          <cell r="K85">
            <v>5.8208932989614635</v>
          </cell>
          <cell r="L85">
            <v>0</v>
          </cell>
          <cell r="M85">
            <v>-5.7208932989614638</v>
          </cell>
          <cell r="N85">
            <v>25.9</v>
          </cell>
          <cell r="O85">
            <v>0.1</v>
          </cell>
          <cell r="P85">
            <v>25.9</v>
          </cell>
          <cell r="Q85">
            <v>-5.7208932989614638</v>
          </cell>
          <cell r="R85">
            <v>0.14399999999999999</v>
          </cell>
          <cell r="S85">
            <v>0.1</v>
          </cell>
          <cell r="T85">
            <v>0.14399999999999999</v>
          </cell>
          <cell r="U85">
            <v>-5.7208932989614638</v>
          </cell>
          <cell r="V85">
            <v>0.3</v>
          </cell>
          <cell r="W85">
            <v>0.1</v>
          </cell>
          <cell r="X85">
            <v>0.3</v>
          </cell>
          <cell r="Y85">
            <v>-5.7208932989614638</v>
          </cell>
          <cell r="Z85">
            <v>1.7</v>
          </cell>
          <cell r="AA85">
            <v>0.1</v>
          </cell>
          <cell r="AB85">
            <v>1.7</v>
          </cell>
          <cell r="AC85">
            <v>-5.7208932989614638</v>
          </cell>
          <cell r="AD85">
            <v>52.43902439</v>
          </cell>
          <cell r="AE85">
            <v>0.1</v>
          </cell>
          <cell r="AF85">
            <v>52.43902439</v>
          </cell>
          <cell r="AG85">
            <v>-5.7208932989614638</v>
          </cell>
          <cell r="AH85">
            <v>0</v>
          </cell>
          <cell r="AI85">
            <v>0.1</v>
          </cell>
          <cell r="AJ85">
            <v>0</v>
          </cell>
        </row>
        <row r="86">
          <cell r="A86">
            <v>-26.272928706592253</v>
          </cell>
          <cell r="B86">
            <v>24.8</v>
          </cell>
          <cell r="C86">
            <v>-26.272928706592253</v>
          </cell>
          <cell r="D86">
            <v>0.20699999999999999</v>
          </cell>
          <cell r="E86">
            <v>-26.272928706592253</v>
          </cell>
          <cell r="F86">
            <v>4.5999999999999996</v>
          </cell>
          <cell r="G86">
            <v>-26.272928706592253</v>
          </cell>
          <cell r="H86">
            <v>4.8</v>
          </cell>
          <cell r="I86">
            <v>-26.272928706592253</v>
          </cell>
          <cell r="J86">
            <v>80.487804879999999</v>
          </cell>
          <cell r="K86">
            <v>-26.272928706592253</v>
          </cell>
          <cell r="L86">
            <v>0</v>
          </cell>
          <cell r="M86">
            <v>26.372928706592255</v>
          </cell>
          <cell r="N86">
            <v>24.8</v>
          </cell>
          <cell r="O86">
            <v>0.1</v>
          </cell>
          <cell r="P86">
            <v>24.8</v>
          </cell>
          <cell r="Q86">
            <v>26.372928706592255</v>
          </cell>
          <cell r="R86">
            <v>0.20699999999999999</v>
          </cell>
          <cell r="S86">
            <v>0.1</v>
          </cell>
          <cell r="T86">
            <v>0.20699999999999999</v>
          </cell>
          <cell r="U86">
            <v>26.372928706592255</v>
          </cell>
          <cell r="V86">
            <v>4.5999999999999996</v>
          </cell>
          <cell r="W86">
            <v>0.1</v>
          </cell>
          <cell r="X86">
            <v>4.5999999999999996</v>
          </cell>
          <cell r="Y86">
            <v>26.372928706592255</v>
          </cell>
          <cell r="Z86">
            <v>4.8</v>
          </cell>
          <cell r="AA86">
            <v>0.1</v>
          </cell>
          <cell r="AB86">
            <v>4.8</v>
          </cell>
          <cell r="AC86">
            <v>26.372928706592255</v>
          </cell>
          <cell r="AD86">
            <v>80.487804879999999</v>
          </cell>
          <cell r="AE86">
            <v>0.1</v>
          </cell>
          <cell r="AF86">
            <v>80.487804879999999</v>
          </cell>
          <cell r="AG86">
            <v>26.372928706592255</v>
          </cell>
          <cell r="AH86">
            <v>0</v>
          </cell>
          <cell r="AI86">
            <v>0.1</v>
          </cell>
          <cell r="AJ8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espn.go.com/nba/standings/_/sort/streak" TargetMode="External"/><Relationship Id="rId13" Type="http://schemas.openxmlformats.org/officeDocument/2006/relationships/hyperlink" Target="http://espn.go.com/nba/standings/_/sort/avgpointsfor" TargetMode="External"/><Relationship Id="rId3" Type="http://schemas.openxmlformats.org/officeDocument/2006/relationships/hyperlink" Target="http://espn.go.com/nba/standings/_/sort/winpercent" TargetMode="External"/><Relationship Id="rId7" Type="http://schemas.openxmlformats.org/officeDocument/2006/relationships/hyperlink" Target="http://espn.go.com/nba/standings/_/sort/differential" TargetMode="External"/><Relationship Id="rId12" Type="http://schemas.openxmlformats.org/officeDocument/2006/relationships/hyperlink" Target="http://espn.go.com/nba/standings/_/sort/gamesbehind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espn.go.com/nba/standings/_/sort/losses" TargetMode="External"/><Relationship Id="rId16" Type="http://schemas.openxmlformats.org/officeDocument/2006/relationships/hyperlink" Target="http://espn.go.com/nba/standings/_/sort/streak" TargetMode="External"/><Relationship Id="rId1" Type="http://schemas.openxmlformats.org/officeDocument/2006/relationships/hyperlink" Target="http://espn.go.com/nba/standings/_/sort/wins" TargetMode="External"/><Relationship Id="rId6" Type="http://schemas.openxmlformats.org/officeDocument/2006/relationships/hyperlink" Target="http://espn.go.com/nba/standings/_/sort/avgpointsagainst" TargetMode="External"/><Relationship Id="rId11" Type="http://schemas.openxmlformats.org/officeDocument/2006/relationships/hyperlink" Target="http://espn.go.com/nba/standings/_/sort/winpercent" TargetMode="External"/><Relationship Id="rId5" Type="http://schemas.openxmlformats.org/officeDocument/2006/relationships/hyperlink" Target="http://espn.go.com/nba/standings/_/sort/avgpointsfor" TargetMode="External"/><Relationship Id="rId15" Type="http://schemas.openxmlformats.org/officeDocument/2006/relationships/hyperlink" Target="http://espn.go.com/nba/standings/_/sort/differential" TargetMode="External"/><Relationship Id="rId10" Type="http://schemas.openxmlformats.org/officeDocument/2006/relationships/hyperlink" Target="http://espn.go.com/nba/standings/_/sort/losses" TargetMode="External"/><Relationship Id="rId4" Type="http://schemas.openxmlformats.org/officeDocument/2006/relationships/hyperlink" Target="http://espn.go.com/nba/standings/_/sort/gamesbehind" TargetMode="External"/><Relationship Id="rId9" Type="http://schemas.openxmlformats.org/officeDocument/2006/relationships/hyperlink" Target="http://espn.go.com/nba/standings/_/sort/wins" TargetMode="External"/><Relationship Id="rId14" Type="http://schemas.openxmlformats.org/officeDocument/2006/relationships/hyperlink" Target="http://espn.go.com/nba/standings/_/sort/avgpointsagainst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sketball-reference.com/teams/POR/2015.html" TargetMode="External"/><Relationship Id="rId671" Type="http://schemas.openxmlformats.org/officeDocument/2006/relationships/hyperlink" Target="http://www.basketball-reference.com/teams/LAL/2015.html" TargetMode="External"/><Relationship Id="rId769" Type="http://schemas.openxmlformats.org/officeDocument/2006/relationships/hyperlink" Target="http://www.basketball-reference.com/teams/DET/2015.html" TargetMode="External"/><Relationship Id="rId976" Type="http://schemas.openxmlformats.org/officeDocument/2006/relationships/hyperlink" Target="http://www.basketball-reference.com/teams/PHI/2015.html" TargetMode="External"/><Relationship Id="rId21" Type="http://schemas.openxmlformats.org/officeDocument/2006/relationships/hyperlink" Target="http://www.basketball-reference.com/teams/POR/2015.html" TargetMode="External"/><Relationship Id="rId324" Type="http://schemas.openxmlformats.org/officeDocument/2006/relationships/hyperlink" Target="http://www.basketball-reference.com/teams/PHI/2015.html" TargetMode="External"/><Relationship Id="rId531" Type="http://schemas.openxmlformats.org/officeDocument/2006/relationships/hyperlink" Target="http://www.basketball-reference.com/players/h/humphkr01.html" TargetMode="External"/><Relationship Id="rId629" Type="http://schemas.openxmlformats.org/officeDocument/2006/relationships/hyperlink" Target="http://www.basketball-reference.com/players/k/knighbr03.html" TargetMode="External"/><Relationship Id="rId1161" Type="http://schemas.openxmlformats.org/officeDocument/2006/relationships/hyperlink" Target="http://www.basketball-reference.com/players/w/westbru01.html" TargetMode="External"/><Relationship Id="rId170" Type="http://schemas.openxmlformats.org/officeDocument/2006/relationships/hyperlink" Target="http://www.basketball-reference.com/players/b/butlera01.html" TargetMode="External"/><Relationship Id="rId836" Type="http://schemas.openxmlformats.org/officeDocument/2006/relationships/hyperlink" Target="http://www.basketball-reference.com/teams/BOS/2015.html" TargetMode="External"/><Relationship Id="rId1021" Type="http://schemas.openxmlformats.org/officeDocument/2006/relationships/hyperlink" Target="http://www.basketball-reference.com/teams/OKC/2015.html" TargetMode="External"/><Relationship Id="rId1119" Type="http://schemas.openxmlformats.org/officeDocument/2006/relationships/hyperlink" Target="http://www.basketball-reference.com/teams/LAC/2015.html" TargetMode="External"/><Relationship Id="rId268" Type="http://schemas.openxmlformats.org/officeDocument/2006/relationships/hyperlink" Target="http://www.basketball-reference.com/players/d/danietr01.html" TargetMode="External"/><Relationship Id="rId475" Type="http://schemas.openxmlformats.org/officeDocument/2006/relationships/hyperlink" Target="http://www.basketball-reference.com/players/h/harklma01.html" TargetMode="External"/><Relationship Id="rId682" Type="http://schemas.openxmlformats.org/officeDocument/2006/relationships/hyperlink" Target="http://www.basketball-reference.com/players/l/lucasjo02.html" TargetMode="External"/><Relationship Id="rId903" Type="http://schemas.openxmlformats.org/officeDocument/2006/relationships/hyperlink" Target="http://www.basketball-reference.com/teams/NYK/2015.html" TargetMode="External"/><Relationship Id="rId32" Type="http://schemas.openxmlformats.org/officeDocument/2006/relationships/hyperlink" Target="http://www.basketball-reference.com/teams/NYK/2015.html" TargetMode="External"/><Relationship Id="rId128" Type="http://schemas.openxmlformats.org/officeDocument/2006/relationships/hyperlink" Target="http://www.basketball-reference.com/players/b/booketr01.html" TargetMode="External"/><Relationship Id="rId335" Type="http://schemas.openxmlformats.org/officeDocument/2006/relationships/hyperlink" Target="http://www.basketball-reference.com/players/e/earlycl01.html" TargetMode="External"/><Relationship Id="rId542" Type="http://schemas.openxmlformats.org/officeDocument/2006/relationships/hyperlink" Target="http://www.basketball-reference.com/teams/CLE/2015.html" TargetMode="External"/><Relationship Id="rId987" Type="http://schemas.openxmlformats.org/officeDocument/2006/relationships/hyperlink" Target="http://www.basketball-reference.com/players/s/serapke01.html" TargetMode="External"/><Relationship Id="rId1172" Type="http://schemas.openxmlformats.org/officeDocument/2006/relationships/hyperlink" Target="http://www.basketball-reference.com/teams/BRK/2015.html" TargetMode="External"/><Relationship Id="rId181" Type="http://schemas.openxmlformats.org/officeDocument/2006/relationships/hyperlink" Target="http://www.basketball-reference.com/teams/NYK/2015.html" TargetMode="External"/><Relationship Id="rId402" Type="http://schemas.openxmlformats.org/officeDocument/2006/relationships/hyperlink" Target="http://www.basketball-reference.com/players/g/geeal01.html" TargetMode="External"/><Relationship Id="rId847" Type="http://schemas.openxmlformats.org/officeDocument/2006/relationships/hyperlink" Target="http://www.basketball-reference.com/players/p/parketo01.html" TargetMode="External"/><Relationship Id="rId1032" Type="http://schemas.openxmlformats.org/officeDocument/2006/relationships/hyperlink" Target="http://www.basketball-reference.com/players/s/smithjo03.html" TargetMode="External"/><Relationship Id="rId279" Type="http://schemas.openxmlformats.org/officeDocument/2006/relationships/hyperlink" Target="http://www.basketball-reference.com/teams/BRK/2015.html" TargetMode="External"/><Relationship Id="rId486" Type="http://schemas.openxmlformats.org/officeDocument/2006/relationships/hyperlink" Target="http://www.basketball-reference.com/teams/MIA/2015.html" TargetMode="External"/><Relationship Id="rId693" Type="http://schemas.openxmlformats.org/officeDocument/2006/relationships/hyperlink" Target="http://www.basketball-reference.com/teams/CLE/2015.html" TargetMode="External"/><Relationship Id="rId707" Type="http://schemas.openxmlformats.org/officeDocument/2006/relationships/hyperlink" Target="http://www.basketball-reference.com/teams/MIL/2015.html" TargetMode="External"/><Relationship Id="rId914" Type="http://schemas.openxmlformats.org/officeDocument/2006/relationships/hyperlink" Target="http://www.basketball-reference.com/teams/MIN/2015.html" TargetMode="External"/><Relationship Id="rId43" Type="http://schemas.openxmlformats.org/officeDocument/2006/relationships/hyperlink" Target="http://www.basketball-reference.com/players/a/anthoca01.html" TargetMode="External"/><Relationship Id="rId139" Type="http://schemas.openxmlformats.org/officeDocument/2006/relationships/hyperlink" Target="http://www.basketball-reference.com/players/b/breweco01.html" TargetMode="External"/><Relationship Id="rId346" Type="http://schemas.openxmlformats.org/officeDocument/2006/relationships/hyperlink" Target="http://www.basketball-reference.com/players/e/ennisty01.html" TargetMode="External"/><Relationship Id="rId553" Type="http://schemas.openxmlformats.org/officeDocument/2006/relationships/hyperlink" Target="http://www.basketball-reference.com/teams/CLE/2015.html" TargetMode="External"/><Relationship Id="rId760" Type="http://schemas.openxmlformats.org/officeDocument/2006/relationships/hyperlink" Target="http://www.basketball-reference.com/players/m/millsel01.html" TargetMode="External"/><Relationship Id="rId998" Type="http://schemas.openxmlformats.org/officeDocument/2006/relationships/hyperlink" Target="http://www.basketball-reference.com/teams/CLE/2015.html" TargetMode="External"/><Relationship Id="rId1183" Type="http://schemas.openxmlformats.org/officeDocument/2006/relationships/hyperlink" Target="http://www.basketball-reference.com/teams/CHO/2015.html" TargetMode="External"/><Relationship Id="rId192" Type="http://schemas.openxmlformats.org/officeDocument/2006/relationships/hyperlink" Target="http://www.basketball-reference.com/teams/ATL/2015.html" TargetMode="External"/><Relationship Id="rId206" Type="http://schemas.openxmlformats.org/officeDocument/2006/relationships/hyperlink" Target="http://www.basketball-reference.com/players/c/chandwi01.html" TargetMode="External"/><Relationship Id="rId413" Type="http://schemas.openxmlformats.org/officeDocument/2006/relationships/hyperlink" Target="http://www.basketball-reference.com/players/g/goberru01.html" TargetMode="External"/><Relationship Id="rId858" Type="http://schemas.openxmlformats.org/officeDocument/2006/relationships/hyperlink" Target="http://www.basketball-reference.com/players/p/paynead01.html" TargetMode="External"/><Relationship Id="rId1043" Type="http://schemas.openxmlformats.org/officeDocument/2006/relationships/hyperlink" Target="http://www.basketball-reference.com/players/s/speigma01.html" TargetMode="External"/><Relationship Id="rId497" Type="http://schemas.openxmlformats.org/officeDocument/2006/relationships/hyperlink" Target="http://www.basketball-reference.com/players/h/henryxa01.html" TargetMode="External"/><Relationship Id="rId620" Type="http://schemas.openxmlformats.org/officeDocument/2006/relationships/hyperlink" Target="http://www.basketball-reference.com/players/k/kilpase01.html" TargetMode="External"/><Relationship Id="rId718" Type="http://schemas.openxmlformats.org/officeDocument/2006/relationships/hyperlink" Target="http://www.basketball-reference.com/teams/PHI/2015.html" TargetMode="External"/><Relationship Id="rId925" Type="http://schemas.openxmlformats.org/officeDocument/2006/relationships/hyperlink" Target="http://www.basketball-reference.com/teams/LAC/2015.html" TargetMode="External"/><Relationship Id="rId357" Type="http://schemas.openxmlformats.org/officeDocument/2006/relationships/hyperlink" Target="http://www.basketball-reference.com/teams/GSW/2015.html" TargetMode="External"/><Relationship Id="rId1110" Type="http://schemas.openxmlformats.org/officeDocument/2006/relationships/hyperlink" Target="http://www.basketball-reference.com/players/t/tuckepj01.html" TargetMode="External"/><Relationship Id="rId1194" Type="http://schemas.openxmlformats.org/officeDocument/2006/relationships/hyperlink" Target="http://www.basketball-reference.com/players/w/willish03.html" TargetMode="External"/><Relationship Id="rId1208" Type="http://schemas.openxmlformats.org/officeDocument/2006/relationships/hyperlink" Target="http://www.basketball-reference.com/players/w/wrighbr03.html" TargetMode="External"/><Relationship Id="rId54" Type="http://schemas.openxmlformats.org/officeDocument/2006/relationships/hyperlink" Target="http://www.basketball-reference.com/teams/NOP/2015.html" TargetMode="External"/><Relationship Id="rId217" Type="http://schemas.openxmlformats.org/officeDocument/2006/relationships/hyperlink" Target="http://www.basketball-reference.com/players/c/clarkia01.html" TargetMode="External"/><Relationship Id="rId564" Type="http://schemas.openxmlformats.org/officeDocument/2006/relationships/hyperlink" Target="http://www.basketball-reference.com/players/j/jerebjo01.html" TargetMode="External"/><Relationship Id="rId771" Type="http://schemas.openxmlformats.org/officeDocument/2006/relationships/hyperlink" Target="http://www.basketball-reference.com/teams/CHI/2015.html" TargetMode="External"/><Relationship Id="rId869" Type="http://schemas.openxmlformats.org/officeDocument/2006/relationships/hyperlink" Target="http://www.basketball-reference.com/players/p/piercpa01.html" TargetMode="External"/><Relationship Id="rId424" Type="http://schemas.openxmlformats.org/officeDocument/2006/relationships/hyperlink" Target="http://www.basketball-reference.com/teams/PHI/2015.html" TargetMode="External"/><Relationship Id="rId631" Type="http://schemas.openxmlformats.org/officeDocument/2006/relationships/hyperlink" Target="http://www.basketball-reference.com/players/k/korveky01.html" TargetMode="External"/><Relationship Id="rId729" Type="http://schemas.openxmlformats.org/officeDocument/2006/relationships/hyperlink" Target="http://www.basketball-reference.com/teams/PHI/2015.html" TargetMode="External"/><Relationship Id="rId1054" Type="http://schemas.openxmlformats.org/officeDocument/2006/relationships/hyperlink" Target="http://www.basketball-reference.com/teams/SAC/2015.html" TargetMode="External"/><Relationship Id="rId270" Type="http://schemas.openxmlformats.org/officeDocument/2006/relationships/hyperlink" Target="http://www.basketball-reference.com/players/d/datomlu01.html" TargetMode="External"/><Relationship Id="rId936" Type="http://schemas.openxmlformats.org/officeDocument/2006/relationships/hyperlink" Target="http://www.basketball-reference.com/teams/LAC/2015.html" TargetMode="External"/><Relationship Id="rId1121" Type="http://schemas.openxmlformats.org/officeDocument/2006/relationships/hyperlink" Target="http://www.basketball-reference.com/teams/MEM/2015.html" TargetMode="External"/><Relationship Id="rId1219" Type="http://schemas.openxmlformats.org/officeDocument/2006/relationships/hyperlink" Target="http://www.basketball-reference.com/players/y/youngth01.html" TargetMode="External"/><Relationship Id="rId65" Type="http://schemas.openxmlformats.org/officeDocument/2006/relationships/hyperlink" Target="http://www.basketball-reference.com/teams/CHI/2015.html" TargetMode="External"/><Relationship Id="rId130" Type="http://schemas.openxmlformats.org/officeDocument/2006/relationships/hyperlink" Target="http://www.basketball-reference.com/players/b/boozeca01.html" TargetMode="External"/><Relationship Id="rId368" Type="http://schemas.openxmlformats.org/officeDocument/2006/relationships/hyperlink" Target="http://www.basketball-reference.com/players/f/fournev01.html" TargetMode="External"/><Relationship Id="rId575" Type="http://schemas.openxmlformats.org/officeDocument/2006/relationships/hyperlink" Target="http://www.basketball-reference.com/teams/TOR/2015.html" TargetMode="External"/><Relationship Id="rId782" Type="http://schemas.openxmlformats.org/officeDocument/2006/relationships/hyperlink" Target="http://www.basketball-reference.com/players/m/motiedo01.html" TargetMode="External"/><Relationship Id="rId228" Type="http://schemas.openxmlformats.org/officeDocument/2006/relationships/hyperlink" Target="http://www.basketball-reference.com/players/c/collida01.html" TargetMode="External"/><Relationship Id="rId435" Type="http://schemas.openxmlformats.org/officeDocument/2006/relationships/hyperlink" Target="http://www.basketball-reference.com/players/g/greendr01.html" TargetMode="External"/><Relationship Id="rId642" Type="http://schemas.openxmlformats.org/officeDocument/2006/relationships/hyperlink" Target="http://www.basketball-reference.com/teams/NYK/2015.html" TargetMode="External"/><Relationship Id="rId1065" Type="http://schemas.openxmlformats.org/officeDocument/2006/relationships/hyperlink" Target="http://www.basketball-reference.com/teams/BOS/2015.html" TargetMode="External"/><Relationship Id="rId281" Type="http://schemas.openxmlformats.org/officeDocument/2006/relationships/hyperlink" Target="http://www.basketball-reference.com/teams/NOP/2015.html" TargetMode="External"/><Relationship Id="rId502" Type="http://schemas.openxmlformats.org/officeDocument/2006/relationships/hyperlink" Target="http://www.basketball-reference.com/teams/IND/2015.html" TargetMode="External"/><Relationship Id="rId947" Type="http://schemas.openxmlformats.org/officeDocument/2006/relationships/hyperlink" Target="http://www.basketball-reference.com/players/r/robinna01.html" TargetMode="External"/><Relationship Id="rId1132" Type="http://schemas.openxmlformats.org/officeDocument/2006/relationships/hyperlink" Target="http://www.basketball-reference.com/players/v/vucevni01.html" TargetMode="External"/><Relationship Id="rId76" Type="http://schemas.openxmlformats.org/officeDocument/2006/relationships/hyperlink" Target="http://www.basketball-reference.com/players/b/barroea01.html" TargetMode="External"/><Relationship Id="rId141" Type="http://schemas.openxmlformats.org/officeDocument/2006/relationships/hyperlink" Target="http://www.basketball-reference.com/players/b/breweco01.html" TargetMode="External"/><Relationship Id="rId379" Type="http://schemas.openxmlformats.org/officeDocument/2006/relationships/hyperlink" Target="http://www.basketball-reference.com/players/f/fredeji01.html" TargetMode="External"/><Relationship Id="rId586" Type="http://schemas.openxmlformats.org/officeDocument/2006/relationships/hyperlink" Target="http://www.basketball-reference.com/teams/BRK/2015.html" TargetMode="External"/><Relationship Id="rId793" Type="http://schemas.openxmlformats.org/officeDocument/2006/relationships/hyperlink" Target="http://www.basketball-reference.com/teams/UTA/2015.html" TargetMode="External"/><Relationship Id="rId807" Type="http://schemas.openxmlformats.org/officeDocument/2006/relationships/hyperlink" Target="http://www.basketball-reference.com/teams/DAL/2015.html" TargetMode="External"/><Relationship Id="rId7" Type="http://schemas.openxmlformats.org/officeDocument/2006/relationships/hyperlink" Target="http://www.basketball-reference.com/players/a/adrieje01.html" TargetMode="External"/><Relationship Id="rId239" Type="http://schemas.openxmlformats.org/officeDocument/2006/relationships/hyperlink" Target="http://www.basketball-reference.com/teams/UTA/2015.html" TargetMode="External"/><Relationship Id="rId446" Type="http://schemas.openxmlformats.org/officeDocument/2006/relationships/hyperlink" Target="http://www.basketball-reference.com/players/g/greenje02.html" TargetMode="External"/><Relationship Id="rId653" Type="http://schemas.openxmlformats.org/officeDocument/2006/relationships/hyperlink" Target="http://www.basketball-reference.com/teams/NYK/2015.html" TargetMode="External"/><Relationship Id="rId1076" Type="http://schemas.openxmlformats.org/officeDocument/2006/relationships/hyperlink" Target="http://www.basketball-reference.com/players/t/terryja01.html" TargetMode="External"/><Relationship Id="rId292" Type="http://schemas.openxmlformats.org/officeDocument/2006/relationships/hyperlink" Target="http://www.basketball-reference.com/teams/ATL/2015.html" TargetMode="External"/><Relationship Id="rId306" Type="http://schemas.openxmlformats.org/officeDocument/2006/relationships/hyperlink" Target="http://www.basketball-reference.com/teams/DET/2015.html" TargetMode="External"/><Relationship Id="rId860" Type="http://schemas.openxmlformats.org/officeDocument/2006/relationships/hyperlink" Target="http://www.basketball-reference.com/players/p/paytoel01.html" TargetMode="External"/><Relationship Id="rId958" Type="http://schemas.openxmlformats.org/officeDocument/2006/relationships/hyperlink" Target="http://www.basketball-reference.com/teams/BOS/2015.html" TargetMode="External"/><Relationship Id="rId1143" Type="http://schemas.openxmlformats.org/officeDocument/2006/relationships/hyperlink" Target="http://www.basketball-reference.com/players/w/walkeke02.html" TargetMode="External"/><Relationship Id="rId87" Type="http://schemas.openxmlformats.org/officeDocument/2006/relationships/hyperlink" Target="http://www.basketball-reference.com/players/b/bayleje01.html" TargetMode="External"/><Relationship Id="rId513" Type="http://schemas.openxmlformats.org/officeDocument/2006/relationships/hyperlink" Target="http://www.basketball-reference.com/players/h/hinriki01.html" TargetMode="External"/><Relationship Id="rId597" Type="http://schemas.openxmlformats.org/officeDocument/2006/relationships/hyperlink" Target="http://www.basketball-reference.com/players/j/jonespe01.html" TargetMode="External"/><Relationship Id="rId720" Type="http://schemas.openxmlformats.org/officeDocument/2006/relationships/hyperlink" Target="http://www.basketball-reference.com/teams/HOU/2015.html" TargetMode="External"/><Relationship Id="rId818" Type="http://schemas.openxmlformats.org/officeDocument/2006/relationships/hyperlink" Target="http://www.basketball-reference.com/players/n/noguelu01.html" TargetMode="External"/><Relationship Id="rId152" Type="http://schemas.openxmlformats.org/officeDocument/2006/relationships/hyperlink" Target="http://www.basketball-reference.com/teams/MIA/2015.html" TargetMode="External"/><Relationship Id="rId457" Type="http://schemas.openxmlformats.org/officeDocument/2006/relationships/hyperlink" Target="http://www.basketball-reference.com/teams/BRK/2015.html" TargetMode="External"/><Relationship Id="rId1003" Type="http://schemas.openxmlformats.org/officeDocument/2006/relationships/hyperlink" Target="http://www.basketball-reference.com/teams/HOU/2015.html" TargetMode="External"/><Relationship Id="rId1087" Type="http://schemas.openxmlformats.org/officeDocument/2006/relationships/hyperlink" Target="http://www.basketball-reference.com/teams/NYK/2015.html" TargetMode="External"/><Relationship Id="rId1210" Type="http://schemas.openxmlformats.org/officeDocument/2006/relationships/hyperlink" Target="http://www.basketball-reference.com/players/w/wrighdo01.html" TargetMode="External"/><Relationship Id="rId664" Type="http://schemas.openxmlformats.org/officeDocument/2006/relationships/hyperlink" Target="http://www.basketball-reference.com/players/l/leoname01.html" TargetMode="External"/><Relationship Id="rId871" Type="http://schemas.openxmlformats.org/officeDocument/2006/relationships/hyperlink" Target="http://www.basketball-reference.com/players/p/plumlma01.html" TargetMode="External"/><Relationship Id="rId969" Type="http://schemas.openxmlformats.org/officeDocument/2006/relationships/hyperlink" Target="http://www.basketball-reference.com/players/r/rushbr01.html" TargetMode="External"/><Relationship Id="rId14" Type="http://schemas.openxmlformats.org/officeDocument/2006/relationships/hyperlink" Target="http://www.basketball-reference.com/players/a/ajincal01.html" TargetMode="External"/><Relationship Id="rId317" Type="http://schemas.openxmlformats.org/officeDocument/2006/relationships/hyperlink" Target="http://www.basketball-reference.com/teams/MIA/2015.html" TargetMode="External"/><Relationship Id="rId524" Type="http://schemas.openxmlformats.org/officeDocument/2006/relationships/hyperlink" Target="http://www.basketball-reference.com/teams/ATL/2015.html" TargetMode="External"/><Relationship Id="rId731" Type="http://schemas.openxmlformats.org/officeDocument/2006/relationships/hyperlink" Target="http://www.basketball-reference.com/teams/SAC/2015.html" TargetMode="External"/><Relationship Id="rId1154" Type="http://schemas.openxmlformats.org/officeDocument/2006/relationships/hyperlink" Target="http://www.basketball-reference.com/teams/SAC/2015.html" TargetMode="External"/><Relationship Id="rId98" Type="http://schemas.openxmlformats.org/officeDocument/2006/relationships/hyperlink" Target="http://www.basketball-reference.com/teams/SAS/2015.html" TargetMode="External"/><Relationship Id="rId163" Type="http://schemas.openxmlformats.org/officeDocument/2006/relationships/hyperlink" Target="http://www.basketball-reference.com/teams/UTA/2015.html" TargetMode="External"/><Relationship Id="rId370" Type="http://schemas.openxmlformats.org/officeDocument/2006/relationships/hyperlink" Target="http://www.basketball-reference.com/players/f/foyera01.html" TargetMode="External"/><Relationship Id="rId829" Type="http://schemas.openxmlformats.org/officeDocument/2006/relationships/hyperlink" Target="http://www.basketball-reference.com/players/o/obryajo01.html" TargetMode="External"/><Relationship Id="rId1014" Type="http://schemas.openxmlformats.org/officeDocument/2006/relationships/hyperlink" Target="http://www.basketball-reference.com/teams/IND/2015.html" TargetMode="External"/><Relationship Id="rId1221" Type="http://schemas.openxmlformats.org/officeDocument/2006/relationships/hyperlink" Target="http://www.basketball-reference.com/players/y/youngth01.html" TargetMode="External"/><Relationship Id="rId230" Type="http://schemas.openxmlformats.org/officeDocument/2006/relationships/hyperlink" Target="http://www.basketball-reference.com/players/c/collini01.html" TargetMode="External"/><Relationship Id="rId468" Type="http://schemas.openxmlformats.org/officeDocument/2006/relationships/hyperlink" Target="http://www.basketball-reference.com/teams/MIN/2015.html" TargetMode="External"/><Relationship Id="rId675" Type="http://schemas.openxmlformats.org/officeDocument/2006/relationships/hyperlink" Target="http://www.basketball-reference.com/teams/BRK/2015.html" TargetMode="External"/><Relationship Id="rId882" Type="http://schemas.openxmlformats.org/officeDocument/2006/relationships/hyperlink" Target="http://www.basketball-reference.com/teams/NOP/2015.html" TargetMode="External"/><Relationship Id="rId1098" Type="http://schemas.openxmlformats.org/officeDocument/2006/relationships/hyperlink" Target="http://www.basketball-reference.com/players/t/thomptr01.html" TargetMode="External"/><Relationship Id="rId25" Type="http://schemas.openxmlformats.org/officeDocument/2006/relationships/hyperlink" Target="http://www.basketball-reference.com/teams/MEM/2015.html" TargetMode="External"/><Relationship Id="rId328" Type="http://schemas.openxmlformats.org/officeDocument/2006/relationships/hyperlink" Target="http://www.basketball-reference.com/teams/MIL/2015.html" TargetMode="External"/><Relationship Id="rId535" Type="http://schemas.openxmlformats.org/officeDocument/2006/relationships/hyperlink" Target="http://www.basketball-reference.com/players/i/iguodan01.html" TargetMode="External"/><Relationship Id="rId742" Type="http://schemas.openxmlformats.org/officeDocument/2006/relationships/hyperlink" Target="http://www.basketball-reference.com/players/m/milescj01.html" TargetMode="External"/><Relationship Id="rId1165" Type="http://schemas.openxmlformats.org/officeDocument/2006/relationships/hyperlink" Target="http://www.basketball-reference.com/players/w/whittsh01.html" TargetMode="External"/><Relationship Id="rId174" Type="http://schemas.openxmlformats.org/officeDocument/2006/relationships/hyperlink" Target="http://www.basketball-reference.com/players/b/bynumwi01.html" TargetMode="External"/><Relationship Id="rId381" Type="http://schemas.openxmlformats.org/officeDocument/2006/relationships/hyperlink" Target="http://www.basketball-reference.com/players/f/freeljo01.html" TargetMode="External"/><Relationship Id="rId602" Type="http://schemas.openxmlformats.org/officeDocument/2006/relationships/hyperlink" Target="http://www.basketball-reference.com/teams/LAC/2015.html" TargetMode="External"/><Relationship Id="rId1025" Type="http://schemas.openxmlformats.org/officeDocument/2006/relationships/hyperlink" Target="http://www.basketball-reference.com/players/s/smithjr01.html" TargetMode="External"/><Relationship Id="rId241" Type="http://schemas.openxmlformats.org/officeDocument/2006/relationships/hyperlink" Target="http://www.basketball-reference.com/teams/SAC/2015.html" TargetMode="External"/><Relationship Id="rId479" Type="http://schemas.openxmlformats.org/officeDocument/2006/relationships/hyperlink" Target="http://www.basketball-reference.com/players/h/harriga01.html" TargetMode="External"/><Relationship Id="rId686" Type="http://schemas.openxmlformats.org/officeDocument/2006/relationships/hyperlink" Target="http://www.basketball-reference.com/players/m/macksh01.html" TargetMode="External"/><Relationship Id="rId893" Type="http://schemas.openxmlformats.org/officeDocument/2006/relationships/hyperlink" Target="http://www.basketball-reference.com/players/p/priceaj01.html" TargetMode="External"/><Relationship Id="rId907" Type="http://schemas.openxmlformats.org/officeDocument/2006/relationships/hyperlink" Target="http://www.basketball-reference.com/players/p/princta01.html" TargetMode="External"/><Relationship Id="rId36" Type="http://schemas.openxmlformats.org/officeDocument/2006/relationships/hyperlink" Target="http://www.basketball-reference.com/teams/BRK/2015.html" TargetMode="External"/><Relationship Id="rId339" Type="http://schemas.openxmlformats.org/officeDocument/2006/relationships/hyperlink" Target="http://www.basketball-reference.com/players/e/ellismo01.html" TargetMode="External"/><Relationship Id="rId546" Type="http://schemas.openxmlformats.org/officeDocument/2006/relationships/hyperlink" Target="http://www.basketball-reference.com/players/j/jacksre01.html" TargetMode="External"/><Relationship Id="rId753" Type="http://schemas.openxmlformats.org/officeDocument/2006/relationships/hyperlink" Target="http://www.basketball-reference.com/players/m/millequ01.html" TargetMode="External"/><Relationship Id="rId1176" Type="http://schemas.openxmlformats.org/officeDocument/2006/relationships/hyperlink" Target="http://www.basketball-reference.com/players/w/williel01.html" TargetMode="External"/><Relationship Id="rId101" Type="http://schemas.openxmlformats.org/officeDocument/2006/relationships/hyperlink" Target="http://www.basketball-reference.com/players/b/bennean01.html" TargetMode="External"/><Relationship Id="rId185" Type="http://schemas.openxmlformats.org/officeDocument/2006/relationships/hyperlink" Target="http://www.basketball-reference.com/players/c/canaais01.html" TargetMode="External"/><Relationship Id="rId406" Type="http://schemas.openxmlformats.org/officeDocument/2006/relationships/hyperlink" Target="http://www.basketball-reference.com/teams/POR/2015.html" TargetMode="External"/><Relationship Id="rId960" Type="http://schemas.openxmlformats.org/officeDocument/2006/relationships/hyperlink" Target="http://www.basketball-reference.com/teams/DAL/2015.html" TargetMode="External"/><Relationship Id="rId1036" Type="http://schemas.openxmlformats.org/officeDocument/2006/relationships/hyperlink" Target="http://www.basketball-reference.com/players/s/smithru01.html" TargetMode="External"/><Relationship Id="rId392" Type="http://schemas.openxmlformats.org/officeDocument/2006/relationships/hyperlink" Target="http://www.basketball-reference.com/players/g/garneke01.html" TargetMode="External"/><Relationship Id="rId613" Type="http://schemas.openxmlformats.org/officeDocument/2006/relationships/hyperlink" Target="http://www.basketball-reference.com/teams/OKC/2015.html" TargetMode="External"/><Relationship Id="rId697" Type="http://schemas.openxmlformats.org/officeDocument/2006/relationships/hyperlink" Target="http://www.basketball-reference.com/teams/DET/2015.html" TargetMode="External"/><Relationship Id="rId820" Type="http://schemas.openxmlformats.org/officeDocument/2006/relationships/hyperlink" Target="http://www.basketball-reference.com/players/n/novakst01.html" TargetMode="External"/><Relationship Id="rId918" Type="http://schemas.openxmlformats.org/officeDocument/2006/relationships/hyperlink" Target="http://www.basketball-reference.com/players/r/randosh01.html" TargetMode="External"/><Relationship Id="rId252" Type="http://schemas.openxmlformats.org/officeDocument/2006/relationships/hyperlink" Target="http://www.basketball-reference.com/teams/BOS/2015.html" TargetMode="External"/><Relationship Id="rId1103" Type="http://schemas.openxmlformats.org/officeDocument/2006/relationships/hyperlink" Target="http://www.basketball-reference.com/players/t/thornma01.html" TargetMode="External"/><Relationship Id="rId1187" Type="http://schemas.openxmlformats.org/officeDocument/2006/relationships/hyperlink" Target="http://www.basketball-reference.com/players/w/willima01.html" TargetMode="External"/><Relationship Id="rId47" Type="http://schemas.openxmlformats.org/officeDocument/2006/relationships/hyperlink" Target="http://www.basketball-reference.com/players/a/anticpe01.html" TargetMode="External"/><Relationship Id="rId112" Type="http://schemas.openxmlformats.org/officeDocument/2006/relationships/hyperlink" Target="http://www.basketball-reference.com/players/b/blackta01.html" TargetMode="External"/><Relationship Id="rId557" Type="http://schemas.openxmlformats.org/officeDocument/2006/relationships/hyperlink" Target="http://www.basketball-reference.com/teams/BRK/2015.html" TargetMode="External"/><Relationship Id="rId764" Type="http://schemas.openxmlformats.org/officeDocument/2006/relationships/hyperlink" Target="http://www.basketball-reference.com/players/m/mirotni01.html" TargetMode="External"/><Relationship Id="rId971" Type="http://schemas.openxmlformats.org/officeDocument/2006/relationships/hyperlink" Target="http://www.basketball-reference.com/players/s/sacrero01.html" TargetMode="External"/><Relationship Id="rId196" Type="http://schemas.openxmlformats.org/officeDocument/2006/relationships/hyperlink" Target="http://www.basketball-reference.com/players/c/cartemi01.html" TargetMode="External"/><Relationship Id="rId417" Type="http://schemas.openxmlformats.org/officeDocument/2006/relationships/hyperlink" Target="http://www.basketball-reference.com/players/g/goodwar01.html" TargetMode="External"/><Relationship Id="rId624" Type="http://schemas.openxmlformats.org/officeDocument/2006/relationships/hyperlink" Target="http://www.basketball-reference.com/players/k/kirkal01.html" TargetMode="External"/><Relationship Id="rId831" Type="http://schemas.openxmlformats.org/officeDocument/2006/relationships/hyperlink" Target="http://www.basketball-reference.com/players/o/oquinky01.html" TargetMode="External"/><Relationship Id="rId1047" Type="http://schemas.openxmlformats.org/officeDocument/2006/relationships/hyperlink" Target="http://www.basketball-reference.com/players/s/stausni01.html" TargetMode="External"/><Relationship Id="rId263" Type="http://schemas.openxmlformats.org/officeDocument/2006/relationships/hyperlink" Target="http://www.basketball-reference.com/players/d/danietr01.html" TargetMode="External"/><Relationship Id="rId470" Type="http://schemas.openxmlformats.org/officeDocument/2006/relationships/hyperlink" Target="http://www.basketball-reference.com/teams/TOR/2015.html" TargetMode="External"/><Relationship Id="rId929" Type="http://schemas.openxmlformats.org/officeDocument/2006/relationships/hyperlink" Target="http://www.basketball-reference.com/teams/PHI/2015.html" TargetMode="External"/><Relationship Id="rId1114" Type="http://schemas.openxmlformats.org/officeDocument/2006/relationships/hyperlink" Target="http://www.basketball-reference.com/players/t/turkohe01.html" TargetMode="External"/><Relationship Id="rId58" Type="http://schemas.openxmlformats.org/officeDocument/2006/relationships/hyperlink" Target="http://www.basketball-reference.com/players/a/augusdj01.html" TargetMode="External"/><Relationship Id="rId123" Type="http://schemas.openxmlformats.org/officeDocument/2006/relationships/hyperlink" Target="http://www.basketball-reference.com/teams/BRK/2015.html" TargetMode="External"/><Relationship Id="rId330" Type="http://schemas.openxmlformats.org/officeDocument/2006/relationships/hyperlink" Target="http://www.basketball-reference.com/teams/SAS/2015.html" TargetMode="External"/><Relationship Id="rId568" Type="http://schemas.openxmlformats.org/officeDocument/2006/relationships/hyperlink" Target="http://www.basketball-reference.com/teams/BOS/2015.html" TargetMode="External"/><Relationship Id="rId775" Type="http://schemas.openxmlformats.org/officeDocument/2006/relationships/hyperlink" Target="http://www.basketball-reference.com/teams/BRK/2015.html" TargetMode="External"/><Relationship Id="rId982" Type="http://schemas.openxmlformats.org/officeDocument/2006/relationships/hyperlink" Target="http://www.basketball-reference.com/teams/IND/2015.html" TargetMode="External"/><Relationship Id="rId1198" Type="http://schemas.openxmlformats.org/officeDocument/2006/relationships/hyperlink" Target="http://www.basketball-reference.com/players/w/woltena01.html" TargetMode="External"/><Relationship Id="rId428" Type="http://schemas.openxmlformats.org/officeDocument/2006/relationships/hyperlink" Target="http://www.basketball-reference.com/teams/WAS/2015.html" TargetMode="External"/><Relationship Id="rId635" Type="http://schemas.openxmlformats.org/officeDocument/2006/relationships/hyperlink" Target="http://www.basketball-reference.com/players/k/kuzmiog01.html" TargetMode="External"/><Relationship Id="rId842" Type="http://schemas.openxmlformats.org/officeDocument/2006/relationships/hyperlink" Target="http://www.basketball-reference.com/teams/HOU/2015.html" TargetMode="External"/><Relationship Id="rId1058" Type="http://schemas.openxmlformats.org/officeDocument/2006/relationships/hyperlink" Target="http://www.basketball-reference.com/players/s/stoudam01.html" TargetMode="External"/><Relationship Id="rId274" Type="http://schemas.openxmlformats.org/officeDocument/2006/relationships/hyperlink" Target="http://www.basketball-reference.com/teams/BOS/2015.html" TargetMode="External"/><Relationship Id="rId481" Type="http://schemas.openxmlformats.org/officeDocument/2006/relationships/hyperlink" Target="http://www.basketball-reference.com/players/h/harrijo01.html" TargetMode="External"/><Relationship Id="rId702" Type="http://schemas.openxmlformats.org/officeDocument/2006/relationships/hyperlink" Target="http://www.basketball-reference.com/players/m/matthwe02.html" TargetMode="External"/><Relationship Id="rId1125" Type="http://schemas.openxmlformats.org/officeDocument/2006/relationships/hyperlink" Target="http://www.basketball-reference.com/teams/CLE/2015.html" TargetMode="External"/><Relationship Id="rId69" Type="http://schemas.openxmlformats.org/officeDocument/2006/relationships/hyperlink" Target="http://www.basketball-reference.com/teams/DAL/2015.html" TargetMode="External"/><Relationship Id="rId134" Type="http://schemas.openxmlformats.org/officeDocument/2006/relationships/hyperlink" Target="http://www.basketball-reference.com/players/b/bradlav01.html" TargetMode="External"/><Relationship Id="rId579" Type="http://schemas.openxmlformats.org/officeDocument/2006/relationships/hyperlink" Target="http://www.basketball-reference.com/players/j/johnsch04.html" TargetMode="External"/><Relationship Id="rId786" Type="http://schemas.openxmlformats.org/officeDocument/2006/relationships/hyperlink" Target="http://www.basketball-reference.com/teams/DEN/2015.html" TargetMode="External"/><Relationship Id="rId993" Type="http://schemas.openxmlformats.org/officeDocument/2006/relationships/hyperlink" Target="http://www.basketball-reference.com/teams/WAS/2015.html" TargetMode="External"/><Relationship Id="rId341" Type="http://schemas.openxmlformats.org/officeDocument/2006/relationships/hyperlink" Target="http://www.basketball-reference.com/players/e/ennisja01.html" TargetMode="External"/><Relationship Id="rId439" Type="http://schemas.openxmlformats.org/officeDocument/2006/relationships/hyperlink" Target="http://www.basketball-reference.com/players/g/greenge01.html" TargetMode="External"/><Relationship Id="rId646" Type="http://schemas.openxmlformats.org/officeDocument/2006/relationships/hyperlink" Target="http://www.basketball-reference.com/teams/MIN/2015.html" TargetMode="External"/><Relationship Id="rId1069" Type="http://schemas.openxmlformats.org/officeDocument/2006/relationships/hyperlink" Target="http://www.basketball-reference.com/teams/ATL/2015.html" TargetMode="External"/><Relationship Id="rId201" Type="http://schemas.openxmlformats.org/officeDocument/2006/relationships/hyperlink" Target="http://www.basketball-reference.com/teams/SAC/2015.html" TargetMode="External"/><Relationship Id="rId285" Type="http://schemas.openxmlformats.org/officeDocument/2006/relationships/hyperlink" Target="http://www.basketball-reference.com/teams/LAC/2015.html" TargetMode="External"/><Relationship Id="rId506" Type="http://schemas.openxmlformats.org/officeDocument/2006/relationships/hyperlink" Target="http://www.basketball-reference.com/teams/WAS/2015.html" TargetMode="External"/><Relationship Id="rId853" Type="http://schemas.openxmlformats.org/officeDocument/2006/relationships/hyperlink" Target="http://www.basketball-reference.com/players/p/paulch01.html" TargetMode="External"/><Relationship Id="rId1136" Type="http://schemas.openxmlformats.org/officeDocument/2006/relationships/hyperlink" Target="http://www.basketball-reference.com/players/w/waitedi01.html" TargetMode="External"/><Relationship Id="rId492" Type="http://schemas.openxmlformats.org/officeDocument/2006/relationships/hyperlink" Target="http://www.basketball-reference.com/teams/UTA/2015.html" TargetMode="External"/><Relationship Id="rId713" Type="http://schemas.openxmlformats.org/officeDocument/2006/relationships/hyperlink" Target="http://www.basketball-reference.com/teams/SAC/2015.html" TargetMode="External"/><Relationship Id="rId797" Type="http://schemas.openxmlformats.org/officeDocument/2006/relationships/hyperlink" Target="http://www.basketball-reference.com/teams/ATL/2015.html" TargetMode="External"/><Relationship Id="rId920" Type="http://schemas.openxmlformats.org/officeDocument/2006/relationships/hyperlink" Target="http://www.basketball-reference.com/players/r/randosh01.html" TargetMode="External"/><Relationship Id="rId145" Type="http://schemas.openxmlformats.org/officeDocument/2006/relationships/hyperlink" Target="http://www.basketball-reference.com/players/b/brownja01.html" TargetMode="External"/><Relationship Id="rId352" Type="http://schemas.openxmlformats.org/officeDocument/2006/relationships/hyperlink" Target="http://www.basketball-reference.com/players/e/evansty01.html" TargetMode="External"/><Relationship Id="rId1203" Type="http://schemas.openxmlformats.org/officeDocument/2006/relationships/hyperlink" Target="http://www.basketball-reference.com/players/w/wrighbr03.html" TargetMode="External"/><Relationship Id="rId212" Type="http://schemas.openxmlformats.org/officeDocument/2006/relationships/hyperlink" Target="http://www.basketball-reference.com/players/c/clarkea01.html" TargetMode="External"/><Relationship Id="rId657" Type="http://schemas.openxmlformats.org/officeDocument/2006/relationships/hyperlink" Target="http://www.basketball-reference.com/teams/GSW/2015.html" TargetMode="External"/><Relationship Id="rId864" Type="http://schemas.openxmlformats.org/officeDocument/2006/relationships/hyperlink" Target="http://www.basketball-reference.com/players/p/perkike01.html" TargetMode="External"/><Relationship Id="rId296" Type="http://schemas.openxmlformats.org/officeDocument/2006/relationships/hyperlink" Target="http://www.basketball-reference.com/teams/CLE/2015.html" TargetMode="External"/><Relationship Id="rId517" Type="http://schemas.openxmlformats.org/officeDocument/2006/relationships/hyperlink" Target="http://www.basketball-reference.com/players/h/holidju01.html" TargetMode="External"/><Relationship Id="rId724" Type="http://schemas.openxmlformats.org/officeDocument/2006/relationships/hyperlink" Target="http://www.basketball-reference.com/teams/OKC/2015.html" TargetMode="External"/><Relationship Id="rId931" Type="http://schemas.openxmlformats.org/officeDocument/2006/relationships/hyperlink" Target="http://www.basketball-reference.com/teams/ORL/2015.html" TargetMode="External"/><Relationship Id="rId1147" Type="http://schemas.openxmlformats.org/officeDocument/2006/relationships/hyperlink" Target="http://www.basketball-reference.com/players/w/wallage01.html" TargetMode="External"/><Relationship Id="rId60" Type="http://schemas.openxmlformats.org/officeDocument/2006/relationships/hyperlink" Target="http://www.basketball-reference.com/players/p/pendeje02.html" TargetMode="External"/><Relationship Id="rId156" Type="http://schemas.openxmlformats.org/officeDocument/2006/relationships/hyperlink" Target="http://www.basketball-reference.com/teams/MIN/2015.html" TargetMode="External"/><Relationship Id="rId363" Type="http://schemas.openxmlformats.org/officeDocument/2006/relationships/hyperlink" Target="http://www.basketball-reference.com/teams/UTA/2015.html" TargetMode="External"/><Relationship Id="rId570" Type="http://schemas.openxmlformats.org/officeDocument/2006/relationships/hyperlink" Target="http://www.basketball-reference.com/players/j/jerregr01.html" TargetMode="External"/><Relationship Id="rId1007" Type="http://schemas.openxmlformats.org/officeDocument/2006/relationships/hyperlink" Target="http://www.basketball-reference.com/teams/PHI/2015.html" TargetMode="External"/><Relationship Id="rId1214" Type="http://schemas.openxmlformats.org/officeDocument/2006/relationships/hyperlink" Target="http://www.basketball-reference.com/players/y/youngja01.html" TargetMode="External"/><Relationship Id="rId223" Type="http://schemas.openxmlformats.org/officeDocument/2006/relationships/hyperlink" Target="http://www.basketball-reference.com/players/c/coleno01.html" TargetMode="External"/><Relationship Id="rId430" Type="http://schemas.openxmlformats.org/officeDocument/2006/relationships/hyperlink" Target="http://www.basketball-reference.com/teams/MIA/2015.html" TargetMode="External"/><Relationship Id="rId668" Type="http://schemas.openxmlformats.org/officeDocument/2006/relationships/hyperlink" Target="http://www.basketball-reference.com/players/l/lillada01.html" TargetMode="External"/><Relationship Id="rId875" Type="http://schemas.openxmlformats.org/officeDocument/2006/relationships/hyperlink" Target="http://www.basketball-reference.com/teams/PHO/2015.html" TargetMode="External"/><Relationship Id="rId1060" Type="http://schemas.openxmlformats.org/officeDocument/2006/relationships/hyperlink" Target="http://www.basketball-reference.com/players/s/stoudam01.html" TargetMode="External"/><Relationship Id="rId18" Type="http://schemas.openxmlformats.org/officeDocument/2006/relationships/hyperlink" Target="http://www.basketball-reference.com/players/a/aldrico01.html" TargetMode="External"/><Relationship Id="rId528" Type="http://schemas.openxmlformats.org/officeDocument/2006/relationships/hyperlink" Target="http://www.basketball-reference.com/teams/LAC/2015.html" TargetMode="External"/><Relationship Id="rId735" Type="http://schemas.openxmlformats.org/officeDocument/2006/relationships/hyperlink" Target="http://www.basketball-reference.com/teams/MIA/2015.html" TargetMode="External"/><Relationship Id="rId942" Type="http://schemas.openxmlformats.org/officeDocument/2006/relationships/hyperlink" Target="http://www.basketball-reference.com/players/r/robingl02.html" TargetMode="External"/><Relationship Id="rId1158" Type="http://schemas.openxmlformats.org/officeDocument/2006/relationships/hyperlink" Target="http://www.basketball-reference.com/teams/WAS/2015.html" TargetMode="External"/><Relationship Id="rId167" Type="http://schemas.openxmlformats.org/officeDocument/2006/relationships/hyperlink" Target="http://www.basketball-reference.com/teams/DET/2015.html" TargetMode="External"/><Relationship Id="rId374" Type="http://schemas.openxmlformats.org/officeDocument/2006/relationships/hyperlink" Target="http://www.basketball-reference.com/players/f/fraziti01.html" TargetMode="External"/><Relationship Id="rId581" Type="http://schemas.openxmlformats.org/officeDocument/2006/relationships/hyperlink" Target="http://www.basketball-reference.com/players/j/johnsch04.html" TargetMode="External"/><Relationship Id="rId1018" Type="http://schemas.openxmlformats.org/officeDocument/2006/relationships/hyperlink" Target="http://www.basketball-reference.com/teams/DAL/2015.html" TargetMode="External"/><Relationship Id="rId1225" Type="http://schemas.openxmlformats.org/officeDocument/2006/relationships/hyperlink" Target="http://www.basketball-reference.com/players/z/zellety01.html" TargetMode="External"/><Relationship Id="rId71" Type="http://schemas.openxmlformats.org/officeDocument/2006/relationships/hyperlink" Target="http://www.basketball-reference.com/teams/NYK/2015.html" TargetMode="External"/><Relationship Id="rId234" Type="http://schemas.openxmlformats.org/officeDocument/2006/relationships/hyperlink" Target="http://www.basketball-reference.com/players/c/cooleja01.html" TargetMode="External"/><Relationship Id="rId679" Type="http://schemas.openxmlformats.org/officeDocument/2006/relationships/hyperlink" Target="http://www.basketball-reference.com/teams/CLE/2015.html" TargetMode="External"/><Relationship Id="rId802" Type="http://schemas.openxmlformats.org/officeDocument/2006/relationships/hyperlink" Target="http://www.basketball-reference.com/teams/CHO/2015.html" TargetMode="External"/><Relationship Id="rId886" Type="http://schemas.openxmlformats.org/officeDocument/2006/relationships/hyperlink" Target="http://www.basketball-reference.com/players/p/poweldw01.html" TargetMode="External"/><Relationship Id="rId2" Type="http://schemas.openxmlformats.org/officeDocument/2006/relationships/hyperlink" Target="http://www.basketball-reference.com/teams/NYK/2015.html" TargetMode="External"/><Relationship Id="rId29" Type="http://schemas.openxmlformats.org/officeDocument/2006/relationships/hyperlink" Target="http://www.basketball-reference.com/players/a/amundlo01.html" TargetMode="External"/><Relationship Id="rId441" Type="http://schemas.openxmlformats.org/officeDocument/2006/relationships/hyperlink" Target="http://www.basketball-reference.com/players/g/greenja01.html" TargetMode="External"/><Relationship Id="rId539" Type="http://schemas.openxmlformats.org/officeDocument/2006/relationships/hyperlink" Target="http://www.basketball-reference.com/players/i/inglejo01.html" TargetMode="External"/><Relationship Id="rId746" Type="http://schemas.openxmlformats.org/officeDocument/2006/relationships/hyperlink" Target="http://www.basketball-reference.com/teams/WAS/2015.html" TargetMode="External"/><Relationship Id="rId1071" Type="http://schemas.openxmlformats.org/officeDocument/2006/relationships/hyperlink" Target="http://www.basketball-reference.com/teams/BRK/2015.html" TargetMode="External"/><Relationship Id="rId1169" Type="http://schemas.openxmlformats.org/officeDocument/2006/relationships/hyperlink" Target="http://www.basketball-reference.com/players/w/wilcocj01.html" TargetMode="External"/><Relationship Id="rId178" Type="http://schemas.openxmlformats.org/officeDocument/2006/relationships/hyperlink" Target="http://www.basketball-reference.com/players/c/calatni01.html" TargetMode="External"/><Relationship Id="rId301" Type="http://schemas.openxmlformats.org/officeDocument/2006/relationships/hyperlink" Target="http://www.basketball-reference.com/players/d/diawbo01.html" TargetMode="External"/><Relationship Id="rId953" Type="http://schemas.openxmlformats.org/officeDocument/2006/relationships/hyperlink" Target="http://www.basketball-reference.com/teams/POR/2015.html" TargetMode="External"/><Relationship Id="rId1029" Type="http://schemas.openxmlformats.org/officeDocument/2006/relationships/hyperlink" Target="http://www.basketball-reference.com/players/s/smithja02.html" TargetMode="External"/><Relationship Id="rId82" Type="http://schemas.openxmlformats.org/officeDocument/2006/relationships/hyperlink" Target="http://www.basketball-reference.com/teams/DEN/2015.html" TargetMode="External"/><Relationship Id="rId385" Type="http://schemas.openxmlformats.org/officeDocument/2006/relationships/hyperlink" Target="http://www.basketball-reference.com/players/g/gallida01.html" TargetMode="External"/><Relationship Id="rId592" Type="http://schemas.openxmlformats.org/officeDocument/2006/relationships/hyperlink" Target="http://www.basketball-reference.com/teams/LAL/2015.html" TargetMode="External"/><Relationship Id="rId606" Type="http://schemas.openxmlformats.org/officeDocument/2006/relationships/hyperlink" Target="http://www.basketball-reference.com/teams/SAS/2015.html" TargetMode="External"/><Relationship Id="rId813" Type="http://schemas.openxmlformats.org/officeDocument/2006/relationships/hyperlink" Target="http://www.basketball-reference.com/teams/ORL/2015.html" TargetMode="External"/><Relationship Id="rId245" Type="http://schemas.openxmlformats.org/officeDocument/2006/relationships/hyperlink" Target="http://www.basketball-reference.com/teams/POR/2015.html" TargetMode="External"/><Relationship Id="rId452" Type="http://schemas.openxmlformats.org/officeDocument/2006/relationships/hyperlink" Target="http://www.basketball-reference.com/teams/ORL/2015.html" TargetMode="External"/><Relationship Id="rId897" Type="http://schemas.openxmlformats.org/officeDocument/2006/relationships/hyperlink" Target="http://www.basketball-reference.com/players/p/priceaj01.html" TargetMode="External"/><Relationship Id="rId1082" Type="http://schemas.openxmlformats.org/officeDocument/2006/relationships/hyperlink" Target="http://www.basketball-reference.com/teams/BOS/2015.html" TargetMode="External"/><Relationship Id="rId105" Type="http://schemas.openxmlformats.org/officeDocument/2006/relationships/hyperlink" Target="http://www.basketball-reference.com/players/b/bhullsi01.html" TargetMode="External"/><Relationship Id="rId312" Type="http://schemas.openxmlformats.org/officeDocument/2006/relationships/hyperlink" Target="http://www.basketball-reference.com/teams/LAC/2015.html" TargetMode="External"/><Relationship Id="rId757" Type="http://schemas.openxmlformats.org/officeDocument/2006/relationships/hyperlink" Target="http://www.basketball-reference.com/teams/DET/2015.html" TargetMode="External"/><Relationship Id="rId964" Type="http://schemas.openxmlformats.org/officeDocument/2006/relationships/hyperlink" Target="http://www.basketball-reference.com/teams/TOR/2015.html" TargetMode="External"/><Relationship Id="rId93" Type="http://schemas.openxmlformats.org/officeDocument/2006/relationships/hyperlink" Target="http://www.basketball-reference.com/players/b/bealbr01.html" TargetMode="External"/><Relationship Id="rId189" Type="http://schemas.openxmlformats.org/officeDocument/2006/relationships/hyperlink" Target="http://www.basketball-reference.com/players/c/capelca01.html" TargetMode="External"/><Relationship Id="rId396" Type="http://schemas.openxmlformats.org/officeDocument/2006/relationships/hyperlink" Target="http://www.basketball-reference.com/players/g/gasolma01.html" TargetMode="External"/><Relationship Id="rId617" Type="http://schemas.openxmlformats.org/officeDocument/2006/relationships/hyperlink" Target="http://www.basketball-reference.com/teams/LAL/2015.html" TargetMode="External"/><Relationship Id="rId824" Type="http://schemas.openxmlformats.org/officeDocument/2006/relationships/hyperlink" Target="http://www.basketball-reference.com/teams/OKC/2015.html" TargetMode="External"/><Relationship Id="rId256" Type="http://schemas.openxmlformats.org/officeDocument/2006/relationships/hyperlink" Target="http://www.basketball-reference.com/teams/LAC/2015.html" TargetMode="External"/><Relationship Id="rId463" Type="http://schemas.openxmlformats.org/officeDocument/2006/relationships/hyperlink" Target="http://www.basketball-reference.com/teams/LAC/2015.html" TargetMode="External"/><Relationship Id="rId670" Type="http://schemas.openxmlformats.org/officeDocument/2006/relationships/hyperlink" Target="http://www.basketball-reference.com/players/l/linje01.html" TargetMode="External"/><Relationship Id="rId1093" Type="http://schemas.openxmlformats.org/officeDocument/2006/relationships/hyperlink" Target="http://www.basketball-reference.com/teams/PHI/2015.html" TargetMode="External"/><Relationship Id="rId1107" Type="http://schemas.openxmlformats.org/officeDocument/2006/relationships/hyperlink" Target="http://www.basketball-reference.com/teams/PHO/2015.html" TargetMode="External"/><Relationship Id="rId116" Type="http://schemas.openxmlformats.org/officeDocument/2006/relationships/hyperlink" Target="http://www.basketball-reference.com/players/b/blakest01.html" TargetMode="External"/><Relationship Id="rId323" Type="http://schemas.openxmlformats.org/officeDocument/2006/relationships/hyperlink" Target="http://www.basketball-reference.com/players/d/drewla02.html" TargetMode="External"/><Relationship Id="rId530" Type="http://schemas.openxmlformats.org/officeDocument/2006/relationships/hyperlink" Target="http://www.basketball-reference.com/teams/MIN/2015.html" TargetMode="External"/><Relationship Id="rId768" Type="http://schemas.openxmlformats.org/officeDocument/2006/relationships/hyperlink" Target="http://www.basketball-reference.com/players/m/monrogr01.html" TargetMode="External"/><Relationship Id="rId975" Type="http://schemas.openxmlformats.org/officeDocument/2006/relationships/hyperlink" Target="http://www.basketball-reference.com/players/s/sampsja02.html" TargetMode="External"/><Relationship Id="rId1160" Type="http://schemas.openxmlformats.org/officeDocument/2006/relationships/hyperlink" Target="http://www.basketball-reference.com/teams/IND/2015.html" TargetMode="External"/><Relationship Id="rId20" Type="http://schemas.openxmlformats.org/officeDocument/2006/relationships/hyperlink" Target="http://www.basketball-reference.com/players/a/aldrila01.html" TargetMode="External"/><Relationship Id="rId628" Type="http://schemas.openxmlformats.org/officeDocument/2006/relationships/hyperlink" Target="http://www.basketball-reference.com/teams/MIL/2015.html" TargetMode="External"/><Relationship Id="rId835" Type="http://schemas.openxmlformats.org/officeDocument/2006/relationships/hyperlink" Target="http://www.basketball-reference.com/players/o/olynyke01.html" TargetMode="External"/><Relationship Id="rId267" Type="http://schemas.openxmlformats.org/officeDocument/2006/relationships/hyperlink" Target="http://www.basketball-reference.com/teams/MIN/2015.html" TargetMode="External"/><Relationship Id="rId474" Type="http://schemas.openxmlformats.org/officeDocument/2006/relationships/hyperlink" Target="http://www.basketball-reference.com/teams/HOU/2015.html" TargetMode="External"/><Relationship Id="rId1020" Type="http://schemas.openxmlformats.org/officeDocument/2006/relationships/hyperlink" Target="http://www.basketball-reference.com/players/s/smithis01.html" TargetMode="External"/><Relationship Id="rId1118" Type="http://schemas.openxmlformats.org/officeDocument/2006/relationships/hyperlink" Target="http://www.basketball-reference.com/players/u/udohek01.html" TargetMode="External"/><Relationship Id="rId127" Type="http://schemas.openxmlformats.org/officeDocument/2006/relationships/hyperlink" Target="http://www.basketball-reference.com/teams/SAS/2015.html" TargetMode="External"/><Relationship Id="rId681" Type="http://schemas.openxmlformats.org/officeDocument/2006/relationships/hyperlink" Target="http://www.basketball-reference.com/teams/TOR/2015.html" TargetMode="External"/><Relationship Id="rId779" Type="http://schemas.openxmlformats.org/officeDocument/2006/relationships/hyperlink" Target="http://www.basketball-reference.com/teams/PHO/2015.html" TargetMode="External"/><Relationship Id="rId902" Type="http://schemas.openxmlformats.org/officeDocument/2006/relationships/hyperlink" Target="http://www.basketball-reference.com/players/p/prigipa01.html" TargetMode="External"/><Relationship Id="rId986" Type="http://schemas.openxmlformats.org/officeDocument/2006/relationships/hyperlink" Target="http://www.basketball-reference.com/teams/ATL/2015.html" TargetMode="External"/><Relationship Id="rId31" Type="http://schemas.openxmlformats.org/officeDocument/2006/relationships/hyperlink" Target="http://www.basketball-reference.com/players/a/amundlo01.html" TargetMode="External"/><Relationship Id="rId334" Type="http://schemas.openxmlformats.org/officeDocument/2006/relationships/hyperlink" Target="http://www.basketball-reference.com/teams/OKC/2015.html" TargetMode="External"/><Relationship Id="rId541" Type="http://schemas.openxmlformats.org/officeDocument/2006/relationships/hyperlink" Target="http://www.basketball-reference.com/players/i/irvinky01.html" TargetMode="External"/><Relationship Id="rId639" Type="http://schemas.openxmlformats.org/officeDocument/2006/relationships/hyperlink" Target="http://www.basketball-reference.com/players/l/landrca01.html" TargetMode="External"/><Relationship Id="rId1171" Type="http://schemas.openxmlformats.org/officeDocument/2006/relationships/hyperlink" Target="http://www.basketball-reference.com/players/w/willide01.html" TargetMode="External"/><Relationship Id="rId180" Type="http://schemas.openxmlformats.org/officeDocument/2006/relationships/hyperlink" Target="http://www.basketball-reference.com/players/c/caldejo01.html" TargetMode="External"/><Relationship Id="rId278" Type="http://schemas.openxmlformats.org/officeDocument/2006/relationships/hyperlink" Target="http://www.basketball-reference.com/players/d/daviebr01.html" TargetMode="External"/><Relationship Id="rId401" Type="http://schemas.openxmlformats.org/officeDocument/2006/relationships/hyperlink" Target="http://www.basketball-reference.com/teams/SAC/2015.html" TargetMode="External"/><Relationship Id="rId846" Type="http://schemas.openxmlformats.org/officeDocument/2006/relationships/hyperlink" Target="http://www.basketball-reference.com/teams/MIL/2015.html" TargetMode="External"/><Relationship Id="rId1031" Type="http://schemas.openxmlformats.org/officeDocument/2006/relationships/hyperlink" Target="http://www.basketball-reference.com/players/s/smithjo03.html" TargetMode="External"/><Relationship Id="rId1129" Type="http://schemas.openxmlformats.org/officeDocument/2006/relationships/hyperlink" Target="http://www.basketball-reference.com/teams/DAL/2015.html" TargetMode="External"/><Relationship Id="rId485" Type="http://schemas.openxmlformats.org/officeDocument/2006/relationships/hyperlink" Target="http://www.basketball-reference.com/players/h/hasleud01.html" TargetMode="External"/><Relationship Id="rId692" Type="http://schemas.openxmlformats.org/officeDocument/2006/relationships/hyperlink" Target="http://www.basketball-reference.com/players/m/mariosh01.html" TargetMode="External"/><Relationship Id="rId706" Type="http://schemas.openxmlformats.org/officeDocument/2006/relationships/hyperlink" Target="http://www.basketball-reference.com/players/m/mayooj01.html" TargetMode="External"/><Relationship Id="rId913" Type="http://schemas.openxmlformats.org/officeDocument/2006/relationships/hyperlink" Target="http://www.basketball-reference.com/players/r/radulmi01.html" TargetMode="External"/><Relationship Id="rId42" Type="http://schemas.openxmlformats.org/officeDocument/2006/relationships/hyperlink" Target="http://www.basketball-reference.com/teams/MIL/2015.html" TargetMode="External"/><Relationship Id="rId138" Type="http://schemas.openxmlformats.org/officeDocument/2006/relationships/hyperlink" Target="http://www.basketball-reference.com/players/b/breweco01.html" TargetMode="External"/><Relationship Id="rId345" Type="http://schemas.openxmlformats.org/officeDocument/2006/relationships/hyperlink" Target="http://www.basketball-reference.com/teams/PHO/2015.html" TargetMode="External"/><Relationship Id="rId552" Type="http://schemas.openxmlformats.org/officeDocument/2006/relationships/hyperlink" Target="http://www.basketball-reference.com/players/j/jamesle01.html" TargetMode="External"/><Relationship Id="rId997" Type="http://schemas.openxmlformats.org/officeDocument/2006/relationships/hyperlink" Target="http://www.basketball-reference.com/players/s/shumpim01.html" TargetMode="External"/><Relationship Id="rId1182" Type="http://schemas.openxmlformats.org/officeDocument/2006/relationships/hyperlink" Target="http://www.basketball-reference.com/players/w/willima02.html" TargetMode="External"/><Relationship Id="rId191" Type="http://schemas.openxmlformats.org/officeDocument/2006/relationships/hyperlink" Target="http://www.basketball-reference.com/players/c/carrode01.html" TargetMode="External"/><Relationship Id="rId205" Type="http://schemas.openxmlformats.org/officeDocument/2006/relationships/hyperlink" Target="http://www.basketball-reference.com/teams/DAL/2015.html" TargetMode="External"/><Relationship Id="rId412" Type="http://schemas.openxmlformats.org/officeDocument/2006/relationships/hyperlink" Target="http://www.basketball-reference.com/teams/SAS/2015.html" TargetMode="External"/><Relationship Id="rId857" Type="http://schemas.openxmlformats.org/officeDocument/2006/relationships/hyperlink" Target="http://www.basketball-reference.com/teams/ATL/2015.html" TargetMode="External"/><Relationship Id="rId1042" Type="http://schemas.openxmlformats.org/officeDocument/2006/relationships/hyperlink" Target="http://www.basketball-reference.com/teams/CHI/2015.html" TargetMode="External"/><Relationship Id="rId289" Type="http://schemas.openxmlformats.org/officeDocument/2006/relationships/hyperlink" Target="http://www.basketball-reference.com/players/d/dayeau01.html" TargetMode="External"/><Relationship Id="rId496" Type="http://schemas.openxmlformats.org/officeDocument/2006/relationships/hyperlink" Target="http://www.basketball-reference.com/teams/CHO/2015.html" TargetMode="External"/><Relationship Id="rId717" Type="http://schemas.openxmlformats.org/officeDocument/2006/relationships/hyperlink" Target="http://www.basketball-reference.com/players/m/mcdankj01.html" TargetMode="External"/><Relationship Id="rId924" Type="http://schemas.openxmlformats.org/officeDocument/2006/relationships/hyperlink" Target="http://www.basketball-reference.com/players/r/redicjj01.html" TargetMode="External"/><Relationship Id="rId53" Type="http://schemas.openxmlformats.org/officeDocument/2006/relationships/hyperlink" Target="http://www.basketball-reference.com/players/a/asikom01.html" TargetMode="External"/><Relationship Id="rId149" Type="http://schemas.openxmlformats.org/officeDocument/2006/relationships/hyperlink" Target="http://www.basketball-reference.com/players/b/brownma02.html" TargetMode="External"/><Relationship Id="rId356" Type="http://schemas.openxmlformats.org/officeDocument/2006/relationships/hyperlink" Target="http://www.basketball-reference.com/players/e/ezelife01.html" TargetMode="External"/><Relationship Id="rId563" Type="http://schemas.openxmlformats.org/officeDocument/2006/relationships/hyperlink" Target="http://www.basketball-reference.com/teams/DET/2015.html" TargetMode="External"/><Relationship Id="rId770" Type="http://schemas.openxmlformats.org/officeDocument/2006/relationships/hyperlink" Target="http://www.basketball-reference.com/players/m/mooreet01.html" TargetMode="External"/><Relationship Id="rId1193" Type="http://schemas.openxmlformats.org/officeDocument/2006/relationships/hyperlink" Target="http://www.basketball-reference.com/teams/MIA/2015.html" TargetMode="External"/><Relationship Id="rId1207" Type="http://schemas.openxmlformats.org/officeDocument/2006/relationships/hyperlink" Target="http://www.basketball-reference.com/teams/BOS/2015.html" TargetMode="External"/><Relationship Id="rId216" Type="http://schemas.openxmlformats.org/officeDocument/2006/relationships/hyperlink" Target="http://www.basketball-reference.com/teams/UTA/2015.html" TargetMode="External"/><Relationship Id="rId423" Type="http://schemas.openxmlformats.org/officeDocument/2006/relationships/hyperlink" Target="http://www.basketball-reference.com/players/g/gordodr01.html" TargetMode="External"/><Relationship Id="rId868" Type="http://schemas.openxmlformats.org/officeDocument/2006/relationships/hyperlink" Target="http://www.basketball-reference.com/teams/CLE/2015.html" TargetMode="External"/><Relationship Id="rId1053" Type="http://schemas.openxmlformats.org/officeDocument/2006/relationships/hyperlink" Target="http://www.basketball-reference.com/players/s/stockda01.html" TargetMode="External"/><Relationship Id="rId630" Type="http://schemas.openxmlformats.org/officeDocument/2006/relationships/hyperlink" Target="http://www.basketball-reference.com/teams/PHO/2015.html" TargetMode="External"/><Relationship Id="rId728" Type="http://schemas.openxmlformats.org/officeDocument/2006/relationships/hyperlink" Target="http://www.basketball-reference.com/players/m/mcgeeja01.html" TargetMode="External"/><Relationship Id="rId935" Type="http://schemas.openxmlformats.org/officeDocument/2006/relationships/hyperlink" Target="http://www.basketball-reference.com/players/r/riverau01.html" TargetMode="External"/><Relationship Id="rId64" Type="http://schemas.openxmlformats.org/officeDocument/2006/relationships/hyperlink" Target="http://www.basketball-reference.com/players/b/bairsca01.html" TargetMode="External"/><Relationship Id="rId367" Type="http://schemas.openxmlformats.org/officeDocument/2006/relationships/hyperlink" Target="http://www.basketball-reference.com/teams/TOR/2015.html" TargetMode="External"/><Relationship Id="rId574" Type="http://schemas.openxmlformats.org/officeDocument/2006/relationships/hyperlink" Target="http://www.basketball-reference.com/players/j/johnsam01.html" TargetMode="External"/><Relationship Id="rId1120" Type="http://schemas.openxmlformats.org/officeDocument/2006/relationships/hyperlink" Target="http://www.basketball-reference.com/players/u/udrihbe01.html" TargetMode="External"/><Relationship Id="rId1218" Type="http://schemas.openxmlformats.org/officeDocument/2006/relationships/hyperlink" Target="http://www.basketball-reference.com/players/y/youngth01.html" TargetMode="External"/><Relationship Id="rId227" Type="http://schemas.openxmlformats.org/officeDocument/2006/relationships/hyperlink" Target="http://www.basketball-reference.com/teams/NOP/2015.html" TargetMode="External"/><Relationship Id="rId781" Type="http://schemas.openxmlformats.org/officeDocument/2006/relationships/hyperlink" Target="http://www.basketball-reference.com/teams/OKC/2015.html" TargetMode="External"/><Relationship Id="rId879" Type="http://schemas.openxmlformats.org/officeDocument/2006/relationships/hyperlink" Target="http://www.basketball-reference.com/players/p/pondequ01.html" TargetMode="External"/><Relationship Id="rId434" Type="http://schemas.openxmlformats.org/officeDocument/2006/relationships/hyperlink" Target="http://www.basketball-reference.com/teams/SAS/2015.html" TargetMode="External"/><Relationship Id="rId641" Type="http://schemas.openxmlformats.org/officeDocument/2006/relationships/hyperlink" Target="http://www.basketball-reference.com/players/l/larkish01.html" TargetMode="External"/><Relationship Id="rId739" Type="http://schemas.openxmlformats.org/officeDocument/2006/relationships/hyperlink" Target="http://www.basketball-reference.com/teams/NOP/2015.html" TargetMode="External"/><Relationship Id="rId1064" Type="http://schemas.openxmlformats.org/officeDocument/2006/relationships/hyperlink" Target="http://www.basketball-reference.com/players/s/sullija01.html" TargetMode="External"/><Relationship Id="rId280" Type="http://schemas.openxmlformats.org/officeDocument/2006/relationships/hyperlink" Target="http://www.basketball-reference.com/players/d/davisan02.html" TargetMode="External"/><Relationship Id="rId501" Type="http://schemas.openxmlformats.org/officeDocument/2006/relationships/hyperlink" Target="http://www.basketball-reference.com/players/h/hibbero01.html" TargetMode="External"/><Relationship Id="rId946" Type="http://schemas.openxmlformats.org/officeDocument/2006/relationships/hyperlink" Target="http://www.basketball-reference.com/players/r/robinna01.html" TargetMode="External"/><Relationship Id="rId1131" Type="http://schemas.openxmlformats.org/officeDocument/2006/relationships/hyperlink" Target="http://www.basketball-reference.com/teams/CHO/2015.html" TargetMode="External"/><Relationship Id="rId75" Type="http://schemas.openxmlformats.org/officeDocument/2006/relationships/hyperlink" Target="http://www.basketball-reference.com/teams/LAC/2015.html" TargetMode="External"/><Relationship Id="rId140" Type="http://schemas.openxmlformats.org/officeDocument/2006/relationships/hyperlink" Target="http://www.basketball-reference.com/teams/MIN/2015.html" TargetMode="External"/><Relationship Id="rId378" Type="http://schemas.openxmlformats.org/officeDocument/2006/relationships/hyperlink" Target="http://www.basketball-reference.com/teams/POR/2015.html" TargetMode="External"/><Relationship Id="rId585" Type="http://schemas.openxmlformats.org/officeDocument/2006/relationships/hyperlink" Target="http://www.basketball-reference.com/players/j/johnsjo02.html" TargetMode="External"/><Relationship Id="rId792" Type="http://schemas.openxmlformats.org/officeDocument/2006/relationships/hyperlink" Target="http://www.basketball-reference.com/players/m/murryto01.html" TargetMode="External"/><Relationship Id="rId806" Type="http://schemas.openxmlformats.org/officeDocument/2006/relationships/hyperlink" Target="http://www.basketball-reference.com/players/n/nelsoja01.html" TargetMode="External"/><Relationship Id="rId6" Type="http://schemas.openxmlformats.org/officeDocument/2006/relationships/hyperlink" Target="http://www.basketball-reference.com/teams/OKC/2015.html" TargetMode="External"/><Relationship Id="rId238" Type="http://schemas.openxmlformats.org/officeDocument/2006/relationships/hyperlink" Target="http://www.basketball-reference.com/players/c/cottobr01.html" TargetMode="External"/><Relationship Id="rId445" Type="http://schemas.openxmlformats.org/officeDocument/2006/relationships/hyperlink" Target="http://www.basketball-reference.com/teams/MEM/2015.html" TargetMode="External"/><Relationship Id="rId652" Type="http://schemas.openxmlformats.org/officeDocument/2006/relationships/hyperlink" Target="http://www.basketball-reference.com/players/l/ledori01.html" TargetMode="External"/><Relationship Id="rId1075" Type="http://schemas.openxmlformats.org/officeDocument/2006/relationships/hyperlink" Target="http://www.basketball-reference.com/teams/WAS/2015.html" TargetMode="External"/><Relationship Id="rId291" Type="http://schemas.openxmlformats.org/officeDocument/2006/relationships/hyperlink" Target="http://www.basketball-reference.com/players/d/dayeau01.html" TargetMode="External"/><Relationship Id="rId305" Type="http://schemas.openxmlformats.org/officeDocument/2006/relationships/hyperlink" Target="http://www.basketball-reference.com/players/d/dinwisp01.html" TargetMode="External"/><Relationship Id="rId347" Type="http://schemas.openxmlformats.org/officeDocument/2006/relationships/hyperlink" Target="http://www.basketball-reference.com/teams/MIL/2015.html" TargetMode="External"/><Relationship Id="rId512" Type="http://schemas.openxmlformats.org/officeDocument/2006/relationships/hyperlink" Target="http://www.basketball-reference.com/teams/IND/2015.html" TargetMode="External"/><Relationship Id="rId957" Type="http://schemas.openxmlformats.org/officeDocument/2006/relationships/hyperlink" Target="http://www.basketball-reference.com/players/r/rondora01.html" TargetMode="External"/><Relationship Id="rId999" Type="http://schemas.openxmlformats.org/officeDocument/2006/relationships/hyperlink" Target="http://www.basketball-reference.com/players/s/shvedal01.html" TargetMode="External"/><Relationship Id="rId1100" Type="http://schemas.openxmlformats.org/officeDocument/2006/relationships/hyperlink" Target="http://www.basketball-reference.com/players/t/thornma01.html" TargetMode="External"/><Relationship Id="rId1142" Type="http://schemas.openxmlformats.org/officeDocument/2006/relationships/hyperlink" Target="http://www.basketball-reference.com/teams/MIA/2015.html" TargetMode="External"/><Relationship Id="rId1184" Type="http://schemas.openxmlformats.org/officeDocument/2006/relationships/hyperlink" Target="http://www.basketball-reference.com/players/w/willima01.html" TargetMode="External"/><Relationship Id="rId44" Type="http://schemas.openxmlformats.org/officeDocument/2006/relationships/hyperlink" Target="http://www.basketball-reference.com/teams/NYK/2015.html" TargetMode="External"/><Relationship Id="rId86" Type="http://schemas.openxmlformats.org/officeDocument/2006/relationships/hyperlink" Target="http://www.basketball-reference.com/teams/POR/2015.html" TargetMode="External"/><Relationship Id="rId151" Type="http://schemas.openxmlformats.org/officeDocument/2006/relationships/hyperlink" Target="http://www.basketball-reference.com/players/b/brownsh01.html" TargetMode="External"/><Relationship Id="rId389" Type="http://schemas.openxmlformats.org/officeDocument/2006/relationships/hyperlink" Target="http://www.basketball-reference.com/players/g/garcifr01.html" TargetMode="External"/><Relationship Id="rId554" Type="http://schemas.openxmlformats.org/officeDocument/2006/relationships/hyperlink" Target="http://www.basketball-reference.com/players/j/jeffeal01.html" TargetMode="External"/><Relationship Id="rId596" Type="http://schemas.openxmlformats.org/officeDocument/2006/relationships/hyperlink" Target="http://www.basketball-reference.com/teams/CLE/2015.html" TargetMode="External"/><Relationship Id="rId761" Type="http://schemas.openxmlformats.org/officeDocument/2006/relationships/hyperlink" Target="http://www.basketball-reference.com/teams/UTA/2015.html" TargetMode="External"/><Relationship Id="rId817" Type="http://schemas.openxmlformats.org/officeDocument/2006/relationships/hyperlink" Target="http://www.basketball-reference.com/teams/PHI/2015.html" TargetMode="External"/><Relationship Id="rId859" Type="http://schemas.openxmlformats.org/officeDocument/2006/relationships/hyperlink" Target="http://www.basketball-reference.com/teams/MIN/2015.html" TargetMode="External"/><Relationship Id="rId1002" Type="http://schemas.openxmlformats.org/officeDocument/2006/relationships/hyperlink" Target="http://www.basketball-reference.com/players/s/shvedal01.html" TargetMode="External"/><Relationship Id="rId193" Type="http://schemas.openxmlformats.org/officeDocument/2006/relationships/hyperlink" Target="http://www.basketball-reference.com/players/c/cartevi01.html" TargetMode="External"/><Relationship Id="rId207" Type="http://schemas.openxmlformats.org/officeDocument/2006/relationships/hyperlink" Target="http://www.basketball-reference.com/teams/DEN/2015.html" TargetMode="External"/><Relationship Id="rId249" Type="http://schemas.openxmlformats.org/officeDocument/2006/relationships/hyperlink" Target="http://www.basketball-reference.com/players/c/crowdja01.html" TargetMode="External"/><Relationship Id="rId414" Type="http://schemas.openxmlformats.org/officeDocument/2006/relationships/hyperlink" Target="http://www.basketball-reference.com/teams/UTA/2015.html" TargetMode="External"/><Relationship Id="rId456" Type="http://schemas.openxmlformats.org/officeDocument/2006/relationships/hyperlink" Target="http://www.basketball-reference.com/players/g/gutiejo01.html" TargetMode="External"/><Relationship Id="rId498" Type="http://schemas.openxmlformats.org/officeDocument/2006/relationships/hyperlink" Target="http://www.basketball-reference.com/teams/LAL/2015.html" TargetMode="External"/><Relationship Id="rId621" Type="http://schemas.openxmlformats.org/officeDocument/2006/relationships/hyperlink" Target="http://www.basketball-reference.com/teams/MIN/2015.html" TargetMode="External"/><Relationship Id="rId663" Type="http://schemas.openxmlformats.org/officeDocument/2006/relationships/hyperlink" Target="http://www.basketball-reference.com/teams/SAS/2015.html" TargetMode="External"/><Relationship Id="rId870" Type="http://schemas.openxmlformats.org/officeDocument/2006/relationships/hyperlink" Target="http://www.basketball-reference.com/teams/WAS/2015.html" TargetMode="External"/><Relationship Id="rId1044" Type="http://schemas.openxmlformats.org/officeDocument/2006/relationships/hyperlink" Target="http://www.basketball-reference.com/teams/GSW/2015.html" TargetMode="External"/><Relationship Id="rId1086" Type="http://schemas.openxmlformats.org/officeDocument/2006/relationships/hyperlink" Target="http://www.basketball-reference.com/players/t/thomala01.html" TargetMode="External"/><Relationship Id="rId13" Type="http://schemas.openxmlformats.org/officeDocument/2006/relationships/hyperlink" Target="http://www.basketball-reference.com/teams/POR/2015.html" TargetMode="External"/><Relationship Id="rId109" Type="http://schemas.openxmlformats.org/officeDocument/2006/relationships/hyperlink" Target="http://www.basketball-reference.com/players/b/blackta01.html" TargetMode="External"/><Relationship Id="rId260" Type="http://schemas.openxmlformats.org/officeDocument/2006/relationships/hyperlink" Target="http://www.basketball-reference.com/teams/GSW/2015.html" TargetMode="External"/><Relationship Id="rId316" Type="http://schemas.openxmlformats.org/officeDocument/2006/relationships/hyperlink" Target="http://www.basketball-reference.com/players/d/dragigo01.html" TargetMode="External"/><Relationship Id="rId523" Type="http://schemas.openxmlformats.org/officeDocument/2006/relationships/hyperlink" Target="http://www.basketball-reference.com/players/h/horfoal01.html" TargetMode="External"/><Relationship Id="rId719" Type="http://schemas.openxmlformats.org/officeDocument/2006/relationships/hyperlink" Target="http://www.basketball-reference.com/players/m/mcdankj01.html" TargetMode="External"/><Relationship Id="rId926" Type="http://schemas.openxmlformats.org/officeDocument/2006/relationships/hyperlink" Target="http://www.basketball-reference.com/players/r/ricegl02.html" TargetMode="External"/><Relationship Id="rId968" Type="http://schemas.openxmlformats.org/officeDocument/2006/relationships/hyperlink" Target="http://www.basketball-reference.com/teams/IND/2015.html" TargetMode="External"/><Relationship Id="rId1111" Type="http://schemas.openxmlformats.org/officeDocument/2006/relationships/hyperlink" Target="http://www.basketball-reference.com/teams/PHO/2015.html" TargetMode="External"/><Relationship Id="rId1153" Type="http://schemas.openxmlformats.org/officeDocument/2006/relationships/hyperlink" Target="http://www.basketball-reference.com/players/w/wearda01.html" TargetMode="External"/><Relationship Id="rId55" Type="http://schemas.openxmlformats.org/officeDocument/2006/relationships/hyperlink" Target="http://www.basketball-reference.com/players/a/augusdj01.html" TargetMode="External"/><Relationship Id="rId97" Type="http://schemas.openxmlformats.org/officeDocument/2006/relationships/hyperlink" Target="http://www.basketball-reference.com/players/b/belinma01.html" TargetMode="External"/><Relationship Id="rId120" Type="http://schemas.openxmlformats.org/officeDocument/2006/relationships/hyperlink" Target="http://www.basketball-reference.com/players/b/blueva01.html" TargetMode="External"/><Relationship Id="rId358" Type="http://schemas.openxmlformats.org/officeDocument/2006/relationships/hyperlink" Target="http://www.basketball-reference.com/players/f/farieke01.html" TargetMode="External"/><Relationship Id="rId565" Type="http://schemas.openxmlformats.org/officeDocument/2006/relationships/hyperlink" Target="http://www.basketball-reference.com/players/j/jerebjo01.html" TargetMode="External"/><Relationship Id="rId730" Type="http://schemas.openxmlformats.org/officeDocument/2006/relationships/hyperlink" Target="http://www.basketball-reference.com/players/m/mclembe01.html" TargetMode="External"/><Relationship Id="rId772" Type="http://schemas.openxmlformats.org/officeDocument/2006/relationships/hyperlink" Target="http://www.basketball-reference.com/players/m/moreler01.html" TargetMode="External"/><Relationship Id="rId828" Type="http://schemas.openxmlformats.org/officeDocument/2006/relationships/hyperlink" Target="http://www.basketball-reference.com/teams/DEN/2015.html" TargetMode="External"/><Relationship Id="rId1013" Type="http://schemas.openxmlformats.org/officeDocument/2006/relationships/hyperlink" Target="http://www.basketball-reference.com/players/s/sloando01.html" TargetMode="External"/><Relationship Id="rId1195" Type="http://schemas.openxmlformats.org/officeDocument/2006/relationships/hyperlink" Target="http://www.basketball-reference.com/teams/DET/2015.html" TargetMode="External"/><Relationship Id="rId1209" Type="http://schemas.openxmlformats.org/officeDocument/2006/relationships/hyperlink" Target="http://www.basketball-reference.com/teams/PHO/2015.html" TargetMode="External"/><Relationship Id="rId162" Type="http://schemas.openxmlformats.org/officeDocument/2006/relationships/hyperlink" Target="http://www.basketball-reference.com/players/b/burketr01.html" TargetMode="External"/><Relationship Id="rId218" Type="http://schemas.openxmlformats.org/officeDocument/2006/relationships/hyperlink" Target="http://www.basketball-reference.com/teams/DEN/2015.html" TargetMode="External"/><Relationship Id="rId425" Type="http://schemas.openxmlformats.org/officeDocument/2006/relationships/hyperlink" Target="http://www.basketball-reference.com/players/g/gordoer01.html" TargetMode="External"/><Relationship Id="rId467" Type="http://schemas.openxmlformats.org/officeDocument/2006/relationships/hyperlink" Target="http://www.basketball-reference.com/players/h/hamilju01.html" TargetMode="External"/><Relationship Id="rId632" Type="http://schemas.openxmlformats.org/officeDocument/2006/relationships/hyperlink" Target="http://www.basketball-reference.com/teams/ATL/2015.html" TargetMode="External"/><Relationship Id="rId1055" Type="http://schemas.openxmlformats.org/officeDocument/2006/relationships/hyperlink" Target="http://www.basketball-reference.com/players/s/stokeja01.html" TargetMode="External"/><Relationship Id="rId1097" Type="http://schemas.openxmlformats.org/officeDocument/2006/relationships/hyperlink" Target="http://www.basketball-reference.com/teams/GSW/2015.html" TargetMode="External"/><Relationship Id="rId1220" Type="http://schemas.openxmlformats.org/officeDocument/2006/relationships/hyperlink" Target="http://www.basketball-reference.com/teams/MIN/2015.html" TargetMode="External"/><Relationship Id="rId271" Type="http://schemas.openxmlformats.org/officeDocument/2006/relationships/hyperlink" Target="http://www.basketball-reference.com/players/d/datomlu01.html" TargetMode="External"/><Relationship Id="rId674" Type="http://schemas.openxmlformats.org/officeDocument/2006/relationships/hyperlink" Target="http://www.basketball-reference.com/players/l/lopezbr01.html" TargetMode="External"/><Relationship Id="rId881" Type="http://schemas.openxmlformats.org/officeDocument/2006/relationships/hyperlink" Target="http://www.basketball-reference.com/players/p/pondequ01.html" TargetMode="External"/><Relationship Id="rId937" Type="http://schemas.openxmlformats.org/officeDocument/2006/relationships/hyperlink" Target="http://www.basketball-reference.com/players/r/roberan03.html" TargetMode="External"/><Relationship Id="rId979" Type="http://schemas.openxmlformats.org/officeDocument/2006/relationships/hyperlink" Target="http://www.basketball-reference.com/players/s/schrode01.html" TargetMode="External"/><Relationship Id="rId1122" Type="http://schemas.openxmlformats.org/officeDocument/2006/relationships/hyperlink" Target="http://www.basketball-reference.com/players/v/valanjo01.html" TargetMode="External"/><Relationship Id="rId24" Type="http://schemas.openxmlformats.org/officeDocument/2006/relationships/hyperlink" Target="http://www.basketball-reference.com/players/a/allento01.html" TargetMode="External"/><Relationship Id="rId66" Type="http://schemas.openxmlformats.org/officeDocument/2006/relationships/hyperlink" Target="http://www.basketball-reference.com/players/b/barbole01.html" TargetMode="External"/><Relationship Id="rId131" Type="http://schemas.openxmlformats.org/officeDocument/2006/relationships/hyperlink" Target="http://www.basketball-reference.com/teams/LAL/2015.html" TargetMode="External"/><Relationship Id="rId327" Type="http://schemas.openxmlformats.org/officeDocument/2006/relationships/hyperlink" Target="http://www.basketball-reference.com/players/d/dudleja01.html" TargetMode="External"/><Relationship Id="rId369" Type="http://schemas.openxmlformats.org/officeDocument/2006/relationships/hyperlink" Target="http://www.basketball-reference.com/teams/ORL/2015.html" TargetMode="External"/><Relationship Id="rId534" Type="http://schemas.openxmlformats.org/officeDocument/2006/relationships/hyperlink" Target="http://www.basketball-reference.com/teams/OKC/2015.html" TargetMode="External"/><Relationship Id="rId576" Type="http://schemas.openxmlformats.org/officeDocument/2006/relationships/hyperlink" Target="http://www.basketball-reference.com/players/j/johnsch04.html" TargetMode="External"/><Relationship Id="rId741" Type="http://schemas.openxmlformats.org/officeDocument/2006/relationships/hyperlink" Target="http://www.basketball-reference.com/teams/MIL/2015.html" TargetMode="External"/><Relationship Id="rId783" Type="http://schemas.openxmlformats.org/officeDocument/2006/relationships/hyperlink" Target="http://www.basketball-reference.com/teams/HOU/2015.html" TargetMode="External"/><Relationship Id="rId839" Type="http://schemas.openxmlformats.org/officeDocument/2006/relationships/hyperlink" Target="http://www.basketball-reference.com/players/p/pachuza01.html" TargetMode="External"/><Relationship Id="rId990" Type="http://schemas.openxmlformats.org/officeDocument/2006/relationships/hyperlink" Target="http://www.basketball-reference.com/players/s/sessira01.html" TargetMode="External"/><Relationship Id="rId1164" Type="http://schemas.openxmlformats.org/officeDocument/2006/relationships/hyperlink" Target="http://www.basketball-reference.com/teams/MIA/2015.html" TargetMode="External"/><Relationship Id="rId173" Type="http://schemas.openxmlformats.org/officeDocument/2006/relationships/hyperlink" Target="http://www.basketball-reference.com/teams/LAL/2015.html" TargetMode="External"/><Relationship Id="rId229" Type="http://schemas.openxmlformats.org/officeDocument/2006/relationships/hyperlink" Target="http://www.basketball-reference.com/teams/SAC/2015.html" TargetMode="External"/><Relationship Id="rId380" Type="http://schemas.openxmlformats.org/officeDocument/2006/relationships/hyperlink" Target="http://www.basketball-reference.com/teams/NOP/2015.html" TargetMode="External"/><Relationship Id="rId436" Type="http://schemas.openxmlformats.org/officeDocument/2006/relationships/hyperlink" Target="http://www.basketball-reference.com/teams/GSW/2015.html" TargetMode="External"/><Relationship Id="rId601" Type="http://schemas.openxmlformats.org/officeDocument/2006/relationships/hyperlink" Target="http://www.basketball-reference.com/players/j/jordade01.html" TargetMode="External"/><Relationship Id="rId643" Type="http://schemas.openxmlformats.org/officeDocument/2006/relationships/hyperlink" Target="http://www.basketball-reference.com/players/l/lauvejo01.html" TargetMode="External"/><Relationship Id="rId1024" Type="http://schemas.openxmlformats.org/officeDocument/2006/relationships/hyperlink" Target="http://www.basketball-reference.com/players/s/smithjr01.html" TargetMode="External"/><Relationship Id="rId1066" Type="http://schemas.openxmlformats.org/officeDocument/2006/relationships/hyperlink" Target="http://www.basketball-reference.com/players/t/tayloje03.html" TargetMode="External"/><Relationship Id="rId240" Type="http://schemas.openxmlformats.org/officeDocument/2006/relationships/hyperlink" Target="http://www.basketball-reference.com/players/c/couside01.html" TargetMode="External"/><Relationship Id="rId478" Type="http://schemas.openxmlformats.org/officeDocument/2006/relationships/hyperlink" Target="http://www.basketball-reference.com/teams/DAL/2015.html" TargetMode="External"/><Relationship Id="rId685" Type="http://schemas.openxmlformats.org/officeDocument/2006/relationships/hyperlink" Target="http://www.basketball-reference.com/teams/MEM/2015.html" TargetMode="External"/><Relationship Id="rId850" Type="http://schemas.openxmlformats.org/officeDocument/2006/relationships/hyperlink" Target="http://www.basketball-reference.com/teams/DAL/2015.html" TargetMode="External"/><Relationship Id="rId892" Type="http://schemas.openxmlformats.org/officeDocument/2006/relationships/hyperlink" Target="http://www.basketball-reference.com/players/p/priceaj01.html" TargetMode="External"/><Relationship Id="rId906" Type="http://schemas.openxmlformats.org/officeDocument/2006/relationships/hyperlink" Target="http://www.basketball-reference.com/players/p/princta01.html" TargetMode="External"/><Relationship Id="rId948" Type="http://schemas.openxmlformats.org/officeDocument/2006/relationships/hyperlink" Target="http://www.basketball-reference.com/teams/DEN/2015.html" TargetMode="External"/><Relationship Id="rId1133" Type="http://schemas.openxmlformats.org/officeDocument/2006/relationships/hyperlink" Target="http://www.basketball-reference.com/teams/ORL/2015.html" TargetMode="External"/><Relationship Id="rId35" Type="http://schemas.openxmlformats.org/officeDocument/2006/relationships/hyperlink" Target="http://www.basketball-reference.com/players/a/anderal01.html" TargetMode="External"/><Relationship Id="rId77" Type="http://schemas.openxmlformats.org/officeDocument/2006/relationships/hyperlink" Target="http://www.basketball-reference.com/teams/PHO/2015.html" TargetMode="External"/><Relationship Id="rId100" Type="http://schemas.openxmlformats.org/officeDocument/2006/relationships/hyperlink" Target="http://www.basketball-reference.com/teams/UTA/2015.html" TargetMode="External"/><Relationship Id="rId282" Type="http://schemas.openxmlformats.org/officeDocument/2006/relationships/hyperlink" Target="http://www.basketball-reference.com/players/d/davised01.html" TargetMode="External"/><Relationship Id="rId338" Type="http://schemas.openxmlformats.org/officeDocument/2006/relationships/hyperlink" Target="http://www.basketball-reference.com/teams/LAL/2015.html" TargetMode="External"/><Relationship Id="rId503" Type="http://schemas.openxmlformats.org/officeDocument/2006/relationships/hyperlink" Target="http://www.basketball-reference.com/players/h/hicksjj01.html" TargetMode="External"/><Relationship Id="rId545" Type="http://schemas.openxmlformats.org/officeDocument/2006/relationships/hyperlink" Target="http://www.basketball-reference.com/players/j/jacksre01.html" TargetMode="External"/><Relationship Id="rId587" Type="http://schemas.openxmlformats.org/officeDocument/2006/relationships/hyperlink" Target="http://www.basketball-reference.com/players/j/johnsni01.html" TargetMode="External"/><Relationship Id="rId710" Type="http://schemas.openxmlformats.org/officeDocument/2006/relationships/hyperlink" Target="http://www.basketball-reference.com/players/m/mcadoja01.html" TargetMode="External"/><Relationship Id="rId752" Type="http://schemas.openxmlformats.org/officeDocument/2006/relationships/hyperlink" Target="http://www.basketball-reference.com/teams/CLE/2015.html" TargetMode="External"/><Relationship Id="rId808" Type="http://schemas.openxmlformats.org/officeDocument/2006/relationships/hyperlink" Target="http://www.basketball-reference.com/players/n/nelsoja01.html" TargetMode="External"/><Relationship Id="rId1175" Type="http://schemas.openxmlformats.org/officeDocument/2006/relationships/hyperlink" Target="http://www.basketball-reference.com/players/w/williel01.html" TargetMode="External"/><Relationship Id="rId8" Type="http://schemas.openxmlformats.org/officeDocument/2006/relationships/hyperlink" Target="http://www.basketball-reference.com/teams/MIN/2015.html" TargetMode="External"/><Relationship Id="rId142" Type="http://schemas.openxmlformats.org/officeDocument/2006/relationships/hyperlink" Target="http://www.basketball-reference.com/teams/HOU/2015.html" TargetMode="External"/><Relationship Id="rId184" Type="http://schemas.openxmlformats.org/officeDocument/2006/relationships/hyperlink" Target="http://www.basketball-reference.com/players/c/canaais01.html" TargetMode="External"/><Relationship Id="rId391" Type="http://schemas.openxmlformats.org/officeDocument/2006/relationships/hyperlink" Target="http://www.basketball-reference.com/players/g/garneke01.html" TargetMode="External"/><Relationship Id="rId405" Type="http://schemas.openxmlformats.org/officeDocument/2006/relationships/hyperlink" Target="http://www.basketball-reference.com/players/g/geeal01.html" TargetMode="External"/><Relationship Id="rId447" Type="http://schemas.openxmlformats.org/officeDocument/2006/relationships/hyperlink" Target="http://www.basketball-reference.com/players/g/greenje02.html" TargetMode="External"/><Relationship Id="rId612" Type="http://schemas.openxmlformats.org/officeDocument/2006/relationships/hyperlink" Target="http://www.basketball-reference.com/players/k/kanteen01.html" TargetMode="External"/><Relationship Id="rId794" Type="http://schemas.openxmlformats.org/officeDocument/2006/relationships/hyperlink" Target="http://www.basketball-reference.com/players/m/murryto01.html" TargetMode="External"/><Relationship Id="rId1035" Type="http://schemas.openxmlformats.org/officeDocument/2006/relationships/hyperlink" Target="http://www.basketball-reference.com/teams/HOU/2015.html" TargetMode="External"/><Relationship Id="rId1077" Type="http://schemas.openxmlformats.org/officeDocument/2006/relationships/hyperlink" Target="http://www.basketball-reference.com/teams/HOU/2015.html" TargetMode="External"/><Relationship Id="rId1200" Type="http://schemas.openxmlformats.org/officeDocument/2006/relationships/hyperlink" Target="http://www.basketball-reference.com/teams/MIL/2015.html" TargetMode="External"/><Relationship Id="rId251" Type="http://schemas.openxmlformats.org/officeDocument/2006/relationships/hyperlink" Target="http://www.basketball-reference.com/players/c/crowdja01.html" TargetMode="External"/><Relationship Id="rId489" Type="http://schemas.openxmlformats.org/officeDocument/2006/relationships/hyperlink" Target="http://www.basketball-reference.com/players/h/hayesch01.html" TargetMode="External"/><Relationship Id="rId654" Type="http://schemas.openxmlformats.org/officeDocument/2006/relationships/hyperlink" Target="http://www.basketball-reference.com/players/l/leeco01.html" TargetMode="External"/><Relationship Id="rId696" Type="http://schemas.openxmlformats.org/officeDocument/2006/relationships/hyperlink" Target="http://www.basketball-reference.com/players/m/martica01.html" TargetMode="External"/><Relationship Id="rId861" Type="http://schemas.openxmlformats.org/officeDocument/2006/relationships/hyperlink" Target="http://www.basketball-reference.com/teams/ORL/2015.html" TargetMode="External"/><Relationship Id="rId917" Type="http://schemas.openxmlformats.org/officeDocument/2006/relationships/hyperlink" Target="http://www.basketball-reference.com/players/r/randosh01.html" TargetMode="External"/><Relationship Id="rId959" Type="http://schemas.openxmlformats.org/officeDocument/2006/relationships/hyperlink" Target="http://www.basketball-reference.com/players/r/rondora01.html" TargetMode="External"/><Relationship Id="rId1102" Type="http://schemas.openxmlformats.org/officeDocument/2006/relationships/hyperlink" Target="http://www.basketball-reference.com/teams/BOS/2015.html" TargetMode="External"/><Relationship Id="rId46" Type="http://schemas.openxmlformats.org/officeDocument/2006/relationships/hyperlink" Target="http://www.basketball-reference.com/teams/DET/2015.html" TargetMode="External"/><Relationship Id="rId293" Type="http://schemas.openxmlformats.org/officeDocument/2006/relationships/hyperlink" Target="http://www.basketball-reference.com/players/d/dedmode01.html" TargetMode="External"/><Relationship Id="rId307" Type="http://schemas.openxmlformats.org/officeDocument/2006/relationships/hyperlink" Target="http://www.basketball-reference.com/players/d/dorsejo01.html" TargetMode="External"/><Relationship Id="rId349" Type="http://schemas.openxmlformats.org/officeDocument/2006/relationships/hyperlink" Target="http://www.basketball-reference.com/teams/UTA/2015.html" TargetMode="External"/><Relationship Id="rId514" Type="http://schemas.openxmlformats.org/officeDocument/2006/relationships/hyperlink" Target="http://www.basketball-reference.com/teams/CHI/2015.html" TargetMode="External"/><Relationship Id="rId556" Type="http://schemas.openxmlformats.org/officeDocument/2006/relationships/hyperlink" Target="http://www.basketball-reference.com/players/j/jeffeco01.html" TargetMode="External"/><Relationship Id="rId721" Type="http://schemas.openxmlformats.org/officeDocument/2006/relationships/hyperlink" Target="http://www.basketball-reference.com/players/m/mcderdo01.html" TargetMode="External"/><Relationship Id="rId763" Type="http://schemas.openxmlformats.org/officeDocument/2006/relationships/hyperlink" Target="http://www.basketball-reference.com/teams/ATL/2015.html" TargetMode="External"/><Relationship Id="rId1144" Type="http://schemas.openxmlformats.org/officeDocument/2006/relationships/hyperlink" Target="http://www.basketball-reference.com/teams/CHO/2015.html" TargetMode="External"/><Relationship Id="rId1186" Type="http://schemas.openxmlformats.org/officeDocument/2006/relationships/hyperlink" Target="http://www.basketball-reference.com/teams/MIN/2015.html" TargetMode="External"/><Relationship Id="rId88" Type="http://schemas.openxmlformats.org/officeDocument/2006/relationships/hyperlink" Target="http://www.basketball-reference.com/teams/MIL/2015.html" TargetMode="External"/><Relationship Id="rId111" Type="http://schemas.openxmlformats.org/officeDocument/2006/relationships/hyperlink" Target="http://www.basketball-reference.com/teams/HOU/2015.html" TargetMode="External"/><Relationship Id="rId153" Type="http://schemas.openxmlformats.org/officeDocument/2006/relationships/hyperlink" Target="http://www.basketball-reference.com/players/b/bryanko01.html" TargetMode="External"/><Relationship Id="rId195" Type="http://schemas.openxmlformats.org/officeDocument/2006/relationships/hyperlink" Target="http://www.basketball-reference.com/players/c/cartemi01.html" TargetMode="External"/><Relationship Id="rId209" Type="http://schemas.openxmlformats.org/officeDocument/2006/relationships/hyperlink" Target="http://www.basketball-reference.com/teams/CLE/2015.html" TargetMode="External"/><Relationship Id="rId360" Type="http://schemas.openxmlformats.org/officeDocument/2006/relationships/hyperlink" Target="http://www.basketball-reference.com/players/f/farmajo01.html" TargetMode="External"/><Relationship Id="rId416" Type="http://schemas.openxmlformats.org/officeDocument/2006/relationships/hyperlink" Target="http://www.basketball-reference.com/teams/WAS/2015.html" TargetMode="External"/><Relationship Id="rId598" Type="http://schemas.openxmlformats.org/officeDocument/2006/relationships/hyperlink" Target="http://www.basketball-reference.com/teams/OKC/2015.html" TargetMode="External"/><Relationship Id="rId819" Type="http://schemas.openxmlformats.org/officeDocument/2006/relationships/hyperlink" Target="http://www.basketball-reference.com/teams/TOR/2015.html" TargetMode="External"/><Relationship Id="rId970" Type="http://schemas.openxmlformats.org/officeDocument/2006/relationships/hyperlink" Target="http://www.basketball-reference.com/teams/GSW/2015.html" TargetMode="External"/><Relationship Id="rId1004" Type="http://schemas.openxmlformats.org/officeDocument/2006/relationships/hyperlink" Target="http://www.basketball-reference.com/players/s/shvedal01.html" TargetMode="External"/><Relationship Id="rId1046" Type="http://schemas.openxmlformats.org/officeDocument/2006/relationships/hyperlink" Target="http://www.basketball-reference.com/teams/SAS/2015.html" TargetMode="External"/><Relationship Id="rId1211" Type="http://schemas.openxmlformats.org/officeDocument/2006/relationships/hyperlink" Target="http://www.basketball-reference.com/teams/POR/2015.html" TargetMode="External"/><Relationship Id="rId220" Type="http://schemas.openxmlformats.org/officeDocument/2006/relationships/hyperlink" Target="http://www.basketball-reference.com/teams/LAL/2015.html" TargetMode="External"/><Relationship Id="rId458" Type="http://schemas.openxmlformats.org/officeDocument/2006/relationships/hyperlink" Target="http://www.basketball-reference.com/players/g/gutiejo01.html" TargetMode="External"/><Relationship Id="rId623" Type="http://schemas.openxmlformats.org/officeDocument/2006/relationships/hyperlink" Target="http://www.basketball-reference.com/teams/BRK/2015.html" TargetMode="External"/><Relationship Id="rId665" Type="http://schemas.openxmlformats.org/officeDocument/2006/relationships/hyperlink" Target="http://www.basketball-reference.com/teams/POR/2015.html" TargetMode="External"/><Relationship Id="rId830" Type="http://schemas.openxmlformats.org/officeDocument/2006/relationships/hyperlink" Target="http://www.basketball-reference.com/teams/MIL/2015.html" TargetMode="External"/><Relationship Id="rId872" Type="http://schemas.openxmlformats.org/officeDocument/2006/relationships/hyperlink" Target="http://www.basketball-reference.com/teams/BRK/2015.html" TargetMode="External"/><Relationship Id="rId928" Type="http://schemas.openxmlformats.org/officeDocument/2006/relationships/hyperlink" Target="http://www.basketball-reference.com/players/r/richaja01.html" TargetMode="External"/><Relationship Id="rId1088" Type="http://schemas.openxmlformats.org/officeDocument/2006/relationships/hyperlink" Target="http://www.basketball-reference.com/players/t/thomama01.html" TargetMode="External"/><Relationship Id="rId15" Type="http://schemas.openxmlformats.org/officeDocument/2006/relationships/hyperlink" Target="http://www.basketball-reference.com/teams/NOP/2015.html" TargetMode="External"/><Relationship Id="rId57" Type="http://schemas.openxmlformats.org/officeDocument/2006/relationships/hyperlink" Target="http://www.basketball-reference.com/teams/DET/2015.html" TargetMode="External"/><Relationship Id="rId262" Type="http://schemas.openxmlformats.org/officeDocument/2006/relationships/hyperlink" Target="http://www.basketball-reference.com/teams/NYK/2015.html" TargetMode="External"/><Relationship Id="rId318" Type="http://schemas.openxmlformats.org/officeDocument/2006/relationships/hyperlink" Target="http://www.basketball-reference.com/players/d/dragizo01.html" TargetMode="External"/><Relationship Id="rId525" Type="http://schemas.openxmlformats.org/officeDocument/2006/relationships/hyperlink" Target="http://www.basketball-reference.com/players/h/howardw01.html" TargetMode="External"/><Relationship Id="rId567" Type="http://schemas.openxmlformats.org/officeDocument/2006/relationships/hyperlink" Target="http://www.basketball-reference.com/players/j/jerebjo01.html" TargetMode="External"/><Relationship Id="rId732" Type="http://schemas.openxmlformats.org/officeDocument/2006/relationships/hyperlink" Target="http://www.basketball-reference.com/players/m/mcneaje01.html" TargetMode="External"/><Relationship Id="rId1113" Type="http://schemas.openxmlformats.org/officeDocument/2006/relationships/hyperlink" Target="http://www.basketball-reference.com/teams/MIN/2015.html" TargetMode="External"/><Relationship Id="rId1155" Type="http://schemas.openxmlformats.org/officeDocument/2006/relationships/hyperlink" Target="http://www.basketball-reference.com/players/w/weartr01.html" TargetMode="External"/><Relationship Id="rId1197" Type="http://schemas.openxmlformats.org/officeDocument/2006/relationships/hyperlink" Target="http://www.basketball-reference.com/teams/NOP/2015.html" TargetMode="External"/><Relationship Id="rId99" Type="http://schemas.openxmlformats.org/officeDocument/2006/relationships/hyperlink" Target="http://www.basketball-reference.com/players/b/benimje01.html" TargetMode="External"/><Relationship Id="rId122" Type="http://schemas.openxmlformats.org/officeDocument/2006/relationships/hyperlink" Target="http://www.basketball-reference.com/players/b/bogdabo02.html" TargetMode="External"/><Relationship Id="rId164" Type="http://schemas.openxmlformats.org/officeDocument/2006/relationships/hyperlink" Target="http://www.basketball-reference.com/players/b/burksal01.html" TargetMode="External"/><Relationship Id="rId371" Type="http://schemas.openxmlformats.org/officeDocument/2006/relationships/hyperlink" Target="http://www.basketball-reference.com/teams/DEN/2015.html" TargetMode="External"/><Relationship Id="rId774" Type="http://schemas.openxmlformats.org/officeDocument/2006/relationships/hyperlink" Target="http://www.basketball-reference.com/players/m/morrida01.html" TargetMode="External"/><Relationship Id="rId981" Type="http://schemas.openxmlformats.org/officeDocument/2006/relationships/hyperlink" Target="http://www.basketball-reference.com/players/s/scolalu01.html" TargetMode="External"/><Relationship Id="rId1015" Type="http://schemas.openxmlformats.org/officeDocument/2006/relationships/hyperlink" Target="http://www.basketball-reference.com/players/s/smartma01.html" TargetMode="External"/><Relationship Id="rId1057" Type="http://schemas.openxmlformats.org/officeDocument/2006/relationships/hyperlink" Target="http://www.basketball-reference.com/players/s/stoudam01.html" TargetMode="External"/><Relationship Id="rId1222" Type="http://schemas.openxmlformats.org/officeDocument/2006/relationships/hyperlink" Target="http://www.basketball-reference.com/teams/BRK/2015.html" TargetMode="External"/><Relationship Id="rId427" Type="http://schemas.openxmlformats.org/officeDocument/2006/relationships/hyperlink" Target="http://www.basketball-reference.com/players/g/gortama01.html" TargetMode="External"/><Relationship Id="rId469" Type="http://schemas.openxmlformats.org/officeDocument/2006/relationships/hyperlink" Target="http://www.basketball-reference.com/players/h/hansbty01.html" TargetMode="External"/><Relationship Id="rId634" Type="http://schemas.openxmlformats.org/officeDocument/2006/relationships/hyperlink" Target="http://www.basketball-reference.com/teams/MEM/2015.html" TargetMode="External"/><Relationship Id="rId676" Type="http://schemas.openxmlformats.org/officeDocument/2006/relationships/hyperlink" Target="http://www.basketball-reference.com/players/l/lopezro01.html" TargetMode="External"/><Relationship Id="rId841" Type="http://schemas.openxmlformats.org/officeDocument/2006/relationships/hyperlink" Target="http://www.basketball-reference.com/players/p/papanko01.html" TargetMode="External"/><Relationship Id="rId883" Type="http://schemas.openxmlformats.org/officeDocument/2006/relationships/hyperlink" Target="http://www.basketball-reference.com/players/p/porteot01.html" TargetMode="External"/><Relationship Id="rId1099" Type="http://schemas.openxmlformats.org/officeDocument/2006/relationships/hyperlink" Target="http://www.basketball-reference.com/teams/CLE/2015.html" TargetMode="External"/><Relationship Id="rId26" Type="http://schemas.openxmlformats.org/officeDocument/2006/relationships/hyperlink" Target="http://www.basketball-reference.com/players/a/aminual01.html" TargetMode="External"/><Relationship Id="rId231" Type="http://schemas.openxmlformats.org/officeDocument/2006/relationships/hyperlink" Target="http://www.basketball-reference.com/teams/OKC/2015.html" TargetMode="External"/><Relationship Id="rId273" Type="http://schemas.openxmlformats.org/officeDocument/2006/relationships/hyperlink" Target="http://www.basketball-reference.com/players/d/datomlu01.html" TargetMode="External"/><Relationship Id="rId329" Type="http://schemas.openxmlformats.org/officeDocument/2006/relationships/hyperlink" Target="http://www.basketball-reference.com/players/d/duncati01.html" TargetMode="External"/><Relationship Id="rId480" Type="http://schemas.openxmlformats.org/officeDocument/2006/relationships/hyperlink" Target="http://www.basketball-reference.com/teams/DEN/2015.html" TargetMode="External"/><Relationship Id="rId536" Type="http://schemas.openxmlformats.org/officeDocument/2006/relationships/hyperlink" Target="http://www.basketball-reference.com/teams/GSW/2015.html" TargetMode="External"/><Relationship Id="rId701" Type="http://schemas.openxmlformats.org/officeDocument/2006/relationships/hyperlink" Target="http://www.basketball-reference.com/teams/MIN/2015.html" TargetMode="External"/><Relationship Id="rId939" Type="http://schemas.openxmlformats.org/officeDocument/2006/relationships/hyperlink" Target="http://www.basketball-reference.com/players/r/roberbr01.html" TargetMode="External"/><Relationship Id="rId1124" Type="http://schemas.openxmlformats.org/officeDocument/2006/relationships/hyperlink" Target="http://www.basketball-reference.com/players/v/varejan01.html" TargetMode="External"/><Relationship Id="rId1166" Type="http://schemas.openxmlformats.org/officeDocument/2006/relationships/hyperlink" Target="http://www.basketball-reference.com/teams/IND/2015.html" TargetMode="External"/><Relationship Id="rId68" Type="http://schemas.openxmlformats.org/officeDocument/2006/relationships/hyperlink" Target="http://www.basketball-reference.com/players/b/bareajo01.html" TargetMode="External"/><Relationship Id="rId133" Type="http://schemas.openxmlformats.org/officeDocument/2006/relationships/hyperlink" Target="http://www.basketball-reference.com/teams/MIA/2015.html" TargetMode="External"/><Relationship Id="rId175" Type="http://schemas.openxmlformats.org/officeDocument/2006/relationships/hyperlink" Target="http://www.basketball-reference.com/teams/WAS/2015.html" TargetMode="External"/><Relationship Id="rId340" Type="http://schemas.openxmlformats.org/officeDocument/2006/relationships/hyperlink" Target="http://www.basketball-reference.com/teams/DAL/2015.html" TargetMode="External"/><Relationship Id="rId578" Type="http://schemas.openxmlformats.org/officeDocument/2006/relationships/hyperlink" Target="http://www.basketball-reference.com/teams/PHI/2015.html" TargetMode="External"/><Relationship Id="rId743" Type="http://schemas.openxmlformats.org/officeDocument/2006/relationships/hyperlink" Target="http://www.basketball-reference.com/teams/IND/2015.html" TargetMode="External"/><Relationship Id="rId785" Type="http://schemas.openxmlformats.org/officeDocument/2006/relationships/hyperlink" Target="http://www.basketball-reference.com/players/m/mozgoti01.html" TargetMode="External"/><Relationship Id="rId950" Type="http://schemas.openxmlformats.org/officeDocument/2006/relationships/hyperlink" Target="http://www.basketball-reference.com/teams/LAC/2015.html" TargetMode="External"/><Relationship Id="rId992" Type="http://schemas.openxmlformats.org/officeDocument/2006/relationships/hyperlink" Target="http://www.basketball-reference.com/players/s/sessira01.html" TargetMode="External"/><Relationship Id="rId1026" Type="http://schemas.openxmlformats.org/officeDocument/2006/relationships/hyperlink" Target="http://www.basketball-reference.com/teams/NYK/2015.html" TargetMode="External"/><Relationship Id="rId200" Type="http://schemas.openxmlformats.org/officeDocument/2006/relationships/hyperlink" Target="http://www.basketball-reference.com/players/c/casspom01.html" TargetMode="External"/><Relationship Id="rId382" Type="http://schemas.openxmlformats.org/officeDocument/2006/relationships/hyperlink" Target="http://www.basketball-reference.com/teams/POR/2015.html" TargetMode="External"/><Relationship Id="rId438" Type="http://schemas.openxmlformats.org/officeDocument/2006/relationships/hyperlink" Target="http://www.basketball-reference.com/teams/DEN/2015.html" TargetMode="External"/><Relationship Id="rId603" Type="http://schemas.openxmlformats.org/officeDocument/2006/relationships/hyperlink" Target="http://www.basketball-reference.com/players/j/jordaje01.html" TargetMode="External"/><Relationship Id="rId645" Type="http://schemas.openxmlformats.org/officeDocument/2006/relationships/hyperlink" Target="http://www.basketball-reference.com/players/l/lavinza01.html" TargetMode="External"/><Relationship Id="rId687" Type="http://schemas.openxmlformats.org/officeDocument/2006/relationships/hyperlink" Target="http://www.basketball-reference.com/teams/ATL/2015.html" TargetMode="External"/><Relationship Id="rId810" Type="http://schemas.openxmlformats.org/officeDocument/2006/relationships/hyperlink" Target="http://www.basketball-reference.com/players/n/nelsoja01.html" TargetMode="External"/><Relationship Id="rId852" Type="http://schemas.openxmlformats.org/officeDocument/2006/relationships/hyperlink" Target="http://www.basketball-reference.com/teams/TOR/2015.html" TargetMode="External"/><Relationship Id="rId908" Type="http://schemas.openxmlformats.org/officeDocument/2006/relationships/hyperlink" Target="http://www.basketball-reference.com/teams/MEM/2015.html" TargetMode="External"/><Relationship Id="rId1068" Type="http://schemas.openxmlformats.org/officeDocument/2006/relationships/hyperlink" Target="http://www.basketball-reference.com/players/t/teaguje01.html" TargetMode="External"/><Relationship Id="rId242" Type="http://schemas.openxmlformats.org/officeDocument/2006/relationships/hyperlink" Target="http://www.basketball-reference.com/players/c/covinro01.html" TargetMode="External"/><Relationship Id="rId284" Type="http://schemas.openxmlformats.org/officeDocument/2006/relationships/hyperlink" Target="http://www.basketball-reference.com/players/d/davisgl01.html" TargetMode="External"/><Relationship Id="rId491" Type="http://schemas.openxmlformats.org/officeDocument/2006/relationships/hyperlink" Target="http://www.basketball-reference.com/players/h/haywago01.html" TargetMode="External"/><Relationship Id="rId505" Type="http://schemas.openxmlformats.org/officeDocument/2006/relationships/hyperlink" Target="http://www.basketball-reference.com/players/h/hilarne01.html" TargetMode="External"/><Relationship Id="rId712" Type="http://schemas.openxmlformats.org/officeDocument/2006/relationships/hyperlink" Target="http://www.basketball-reference.com/players/m/mccalra01.html" TargetMode="External"/><Relationship Id="rId894" Type="http://schemas.openxmlformats.org/officeDocument/2006/relationships/hyperlink" Target="http://www.basketball-reference.com/teams/IND/2015.html" TargetMode="External"/><Relationship Id="rId1135" Type="http://schemas.openxmlformats.org/officeDocument/2006/relationships/hyperlink" Target="http://www.basketball-reference.com/teams/MIA/2015.html" TargetMode="External"/><Relationship Id="rId1177" Type="http://schemas.openxmlformats.org/officeDocument/2006/relationships/hyperlink" Target="http://www.basketball-reference.com/teams/UTA/2015.html" TargetMode="External"/><Relationship Id="rId37" Type="http://schemas.openxmlformats.org/officeDocument/2006/relationships/hyperlink" Target="http://www.basketball-reference.com/players/a/anderky01.html" TargetMode="External"/><Relationship Id="rId79" Type="http://schemas.openxmlformats.org/officeDocument/2006/relationships/hyperlink" Target="http://www.basketball-reference.com/players/b/bartowi01.html" TargetMode="External"/><Relationship Id="rId102" Type="http://schemas.openxmlformats.org/officeDocument/2006/relationships/hyperlink" Target="http://www.basketball-reference.com/teams/MIN/2015.html" TargetMode="External"/><Relationship Id="rId144" Type="http://schemas.openxmlformats.org/officeDocument/2006/relationships/hyperlink" Target="http://www.basketball-reference.com/teams/CHI/2015.html" TargetMode="External"/><Relationship Id="rId547" Type="http://schemas.openxmlformats.org/officeDocument/2006/relationships/hyperlink" Target="http://www.basketball-reference.com/teams/OKC/2015.html" TargetMode="External"/><Relationship Id="rId589" Type="http://schemas.openxmlformats.org/officeDocument/2006/relationships/hyperlink" Target="http://www.basketball-reference.com/players/j/johnsty01.html" TargetMode="External"/><Relationship Id="rId754" Type="http://schemas.openxmlformats.org/officeDocument/2006/relationships/hyperlink" Target="http://www.basketball-reference.com/players/m/millequ01.html" TargetMode="External"/><Relationship Id="rId796" Type="http://schemas.openxmlformats.org/officeDocument/2006/relationships/hyperlink" Target="http://www.basketball-reference.com/players/m/muscami01.html" TargetMode="External"/><Relationship Id="rId961" Type="http://schemas.openxmlformats.org/officeDocument/2006/relationships/hyperlink" Target="http://www.basketball-reference.com/players/r/rosede01.html" TargetMode="External"/><Relationship Id="rId1202" Type="http://schemas.openxmlformats.org/officeDocument/2006/relationships/hyperlink" Target="http://www.basketball-reference.com/teams/NOP/2015.html" TargetMode="External"/><Relationship Id="rId90" Type="http://schemas.openxmlformats.org/officeDocument/2006/relationships/hyperlink" Target="http://www.basketball-reference.com/teams/SAS/2015.html" TargetMode="External"/><Relationship Id="rId186" Type="http://schemas.openxmlformats.org/officeDocument/2006/relationships/hyperlink" Target="http://www.basketball-reference.com/teams/HOU/2015.html" TargetMode="External"/><Relationship Id="rId351" Type="http://schemas.openxmlformats.org/officeDocument/2006/relationships/hyperlink" Target="http://www.basketball-reference.com/teams/SAC/2015.html" TargetMode="External"/><Relationship Id="rId393" Type="http://schemas.openxmlformats.org/officeDocument/2006/relationships/hyperlink" Target="http://www.basketball-reference.com/teams/BRK/2015.html" TargetMode="External"/><Relationship Id="rId407" Type="http://schemas.openxmlformats.org/officeDocument/2006/relationships/hyperlink" Target="http://www.basketball-reference.com/players/g/georgpa01.html" TargetMode="External"/><Relationship Id="rId449" Type="http://schemas.openxmlformats.org/officeDocument/2006/relationships/hyperlink" Target="http://www.basketball-reference.com/players/g/greenje02.html" TargetMode="External"/><Relationship Id="rId614" Type="http://schemas.openxmlformats.org/officeDocument/2006/relationships/hyperlink" Target="http://www.basketball-reference.com/players/k/karasse01.html" TargetMode="External"/><Relationship Id="rId656" Type="http://schemas.openxmlformats.org/officeDocument/2006/relationships/hyperlink" Target="http://www.basketball-reference.com/players/l/leeda02.html" TargetMode="External"/><Relationship Id="rId821" Type="http://schemas.openxmlformats.org/officeDocument/2006/relationships/hyperlink" Target="http://www.basketball-reference.com/players/n/novakst01.html" TargetMode="External"/><Relationship Id="rId863" Type="http://schemas.openxmlformats.org/officeDocument/2006/relationships/hyperlink" Target="http://www.basketball-reference.com/teams/MIN/2015.html" TargetMode="External"/><Relationship Id="rId1037" Type="http://schemas.openxmlformats.org/officeDocument/2006/relationships/hyperlink" Target="http://www.basketball-reference.com/players/s/smithru01.html" TargetMode="External"/><Relationship Id="rId1079" Type="http://schemas.openxmlformats.org/officeDocument/2006/relationships/hyperlink" Target="http://www.basketball-reference.com/players/t/thomais02.html" TargetMode="External"/><Relationship Id="rId211" Type="http://schemas.openxmlformats.org/officeDocument/2006/relationships/hyperlink" Target="http://www.basketball-reference.com/teams/UTA/2015.html" TargetMode="External"/><Relationship Id="rId253" Type="http://schemas.openxmlformats.org/officeDocument/2006/relationships/hyperlink" Target="http://www.basketball-reference.com/players/c/cunnida01.html" TargetMode="External"/><Relationship Id="rId295" Type="http://schemas.openxmlformats.org/officeDocument/2006/relationships/hyperlink" Target="http://www.basketball-reference.com/players/d/dellama01.html" TargetMode="External"/><Relationship Id="rId309" Type="http://schemas.openxmlformats.org/officeDocument/2006/relationships/hyperlink" Target="http://www.basketball-reference.com/players/d/douglto01.html" TargetMode="External"/><Relationship Id="rId460" Type="http://schemas.openxmlformats.org/officeDocument/2006/relationships/hyperlink" Target="http://www.basketball-reference.com/players/h/hairspj02.html" TargetMode="External"/><Relationship Id="rId516" Type="http://schemas.openxmlformats.org/officeDocument/2006/relationships/hyperlink" Target="http://www.basketball-reference.com/teams/NOP/2015.html" TargetMode="External"/><Relationship Id="rId698" Type="http://schemas.openxmlformats.org/officeDocument/2006/relationships/hyperlink" Target="http://www.basketball-reference.com/players/m/martike01.html" TargetMode="External"/><Relationship Id="rId919" Type="http://schemas.openxmlformats.org/officeDocument/2006/relationships/hyperlink" Target="http://www.basketball-reference.com/teams/PHO/2015.html" TargetMode="External"/><Relationship Id="rId1090" Type="http://schemas.openxmlformats.org/officeDocument/2006/relationships/hyperlink" Target="http://www.basketball-reference.com/players/t/thomaty01.html" TargetMode="External"/><Relationship Id="rId1104" Type="http://schemas.openxmlformats.org/officeDocument/2006/relationships/hyperlink" Target="http://www.basketball-reference.com/teams/PHO/2015.html" TargetMode="External"/><Relationship Id="rId1146" Type="http://schemas.openxmlformats.org/officeDocument/2006/relationships/hyperlink" Target="http://www.basketball-reference.com/teams/WAS/2015.html" TargetMode="External"/><Relationship Id="rId48" Type="http://schemas.openxmlformats.org/officeDocument/2006/relationships/hyperlink" Target="http://www.basketball-reference.com/teams/ATL/2015.html" TargetMode="External"/><Relationship Id="rId113" Type="http://schemas.openxmlformats.org/officeDocument/2006/relationships/hyperlink" Target="http://www.basketball-reference.com/teams/LAL/2015.html" TargetMode="External"/><Relationship Id="rId320" Type="http://schemas.openxmlformats.org/officeDocument/2006/relationships/hyperlink" Target="http://www.basketball-reference.com/teams/PHO/2015.html" TargetMode="External"/><Relationship Id="rId558" Type="http://schemas.openxmlformats.org/officeDocument/2006/relationships/hyperlink" Target="http://www.basketball-reference.com/players/j/jefferi01.html" TargetMode="External"/><Relationship Id="rId723" Type="http://schemas.openxmlformats.org/officeDocument/2006/relationships/hyperlink" Target="http://www.basketball-reference.com/players/m/mcgarmi01.html" TargetMode="External"/><Relationship Id="rId765" Type="http://schemas.openxmlformats.org/officeDocument/2006/relationships/hyperlink" Target="http://www.basketball-reference.com/teams/CHI/2015.html" TargetMode="External"/><Relationship Id="rId930" Type="http://schemas.openxmlformats.org/officeDocument/2006/relationships/hyperlink" Target="http://www.basketball-reference.com/players/r/ridnolu01.html" TargetMode="External"/><Relationship Id="rId972" Type="http://schemas.openxmlformats.org/officeDocument/2006/relationships/hyperlink" Target="http://www.basketball-reference.com/teams/LAL/2015.html" TargetMode="External"/><Relationship Id="rId1006" Type="http://schemas.openxmlformats.org/officeDocument/2006/relationships/hyperlink" Target="http://www.basketball-reference.com/players/s/simshe01.html" TargetMode="External"/><Relationship Id="rId1188" Type="http://schemas.openxmlformats.org/officeDocument/2006/relationships/hyperlink" Target="http://www.basketball-reference.com/teams/CHO/2015.html" TargetMode="External"/><Relationship Id="rId155" Type="http://schemas.openxmlformats.org/officeDocument/2006/relationships/hyperlink" Target="http://www.basketball-reference.com/players/b/budinch01.html" TargetMode="External"/><Relationship Id="rId197" Type="http://schemas.openxmlformats.org/officeDocument/2006/relationships/hyperlink" Target="http://www.basketball-reference.com/teams/PHI/2015.html" TargetMode="External"/><Relationship Id="rId362" Type="http://schemas.openxmlformats.org/officeDocument/2006/relationships/hyperlink" Target="http://www.basketball-reference.com/players/f/favorde01.html" TargetMode="External"/><Relationship Id="rId418" Type="http://schemas.openxmlformats.org/officeDocument/2006/relationships/hyperlink" Target="http://www.basketball-reference.com/teams/PHO/2015.html" TargetMode="External"/><Relationship Id="rId625" Type="http://schemas.openxmlformats.org/officeDocument/2006/relationships/hyperlink" Target="http://www.basketball-reference.com/teams/CLE/2015.html" TargetMode="External"/><Relationship Id="rId832" Type="http://schemas.openxmlformats.org/officeDocument/2006/relationships/hyperlink" Target="http://www.basketball-reference.com/teams/ORL/2015.html" TargetMode="External"/><Relationship Id="rId1048" Type="http://schemas.openxmlformats.org/officeDocument/2006/relationships/hyperlink" Target="http://www.basketball-reference.com/teams/SAC/2015.html" TargetMode="External"/><Relationship Id="rId1213" Type="http://schemas.openxmlformats.org/officeDocument/2006/relationships/hyperlink" Target="http://www.basketball-reference.com/teams/PHI/2015.html" TargetMode="External"/><Relationship Id="rId222" Type="http://schemas.openxmlformats.org/officeDocument/2006/relationships/hyperlink" Target="http://www.basketball-reference.com/teams/POR/2015.html" TargetMode="External"/><Relationship Id="rId264" Type="http://schemas.openxmlformats.org/officeDocument/2006/relationships/hyperlink" Target="http://www.basketball-reference.com/players/d/danietr01.html" TargetMode="External"/><Relationship Id="rId471" Type="http://schemas.openxmlformats.org/officeDocument/2006/relationships/hyperlink" Target="http://www.basketball-reference.com/players/h/hardati02.html" TargetMode="External"/><Relationship Id="rId667" Type="http://schemas.openxmlformats.org/officeDocument/2006/relationships/hyperlink" Target="http://www.basketball-reference.com/teams/MEM/2015.html" TargetMode="External"/><Relationship Id="rId874" Type="http://schemas.openxmlformats.org/officeDocument/2006/relationships/hyperlink" Target="http://www.basketball-reference.com/players/p/plumlmi01.html" TargetMode="External"/><Relationship Id="rId1115" Type="http://schemas.openxmlformats.org/officeDocument/2006/relationships/hyperlink" Target="http://www.basketball-reference.com/teams/LAC/2015.html" TargetMode="External"/><Relationship Id="rId17" Type="http://schemas.openxmlformats.org/officeDocument/2006/relationships/hyperlink" Target="http://www.basketball-reference.com/teams/PHI/2015.html" TargetMode="External"/><Relationship Id="rId59" Type="http://schemas.openxmlformats.org/officeDocument/2006/relationships/hyperlink" Target="http://www.basketball-reference.com/teams/OKC/2015.html" TargetMode="External"/><Relationship Id="rId124" Type="http://schemas.openxmlformats.org/officeDocument/2006/relationships/hyperlink" Target="http://www.basketball-reference.com/players/b/bogutan01.html" TargetMode="External"/><Relationship Id="rId527" Type="http://schemas.openxmlformats.org/officeDocument/2006/relationships/hyperlink" Target="http://www.basketball-reference.com/players/h/hudsole01.html" TargetMode="External"/><Relationship Id="rId569" Type="http://schemas.openxmlformats.org/officeDocument/2006/relationships/hyperlink" Target="http://www.basketball-reference.com/players/j/jerregr01.html" TargetMode="External"/><Relationship Id="rId734" Type="http://schemas.openxmlformats.org/officeDocument/2006/relationships/hyperlink" Target="http://www.basketball-reference.com/players/m/mcrobjo01.html" TargetMode="External"/><Relationship Id="rId776" Type="http://schemas.openxmlformats.org/officeDocument/2006/relationships/hyperlink" Target="http://www.basketball-reference.com/players/m/morrima03.html" TargetMode="External"/><Relationship Id="rId941" Type="http://schemas.openxmlformats.org/officeDocument/2006/relationships/hyperlink" Target="http://www.basketball-reference.com/players/r/robingl02.html" TargetMode="External"/><Relationship Id="rId983" Type="http://schemas.openxmlformats.org/officeDocument/2006/relationships/hyperlink" Target="http://www.basketball-reference.com/players/s/scottmi01.html" TargetMode="External"/><Relationship Id="rId1157" Type="http://schemas.openxmlformats.org/officeDocument/2006/relationships/hyperlink" Target="http://www.basketball-reference.com/players/w/webstma02.html" TargetMode="External"/><Relationship Id="rId1199" Type="http://schemas.openxmlformats.org/officeDocument/2006/relationships/hyperlink" Target="http://www.basketball-reference.com/players/w/woltena01.html" TargetMode="External"/><Relationship Id="rId70" Type="http://schemas.openxmlformats.org/officeDocument/2006/relationships/hyperlink" Target="http://www.basketball-reference.com/players/b/bargnan01.html" TargetMode="External"/><Relationship Id="rId166" Type="http://schemas.openxmlformats.org/officeDocument/2006/relationships/hyperlink" Target="http://www.basketball-reference.com/players/b/butleca01.html" TargetMode="External"/><Relationship Id="rId331" Type="http://schemas.openxmlformats.org/officeDocument/2006/relationships/hyperlink" Target="http://www.basketball-reference.com/players/d/dunlemi02.html" TargetMode="External"/><Relationship Id="rId373" Type="http://schemas.openxmlformats.org/officeDocument/2006/relationships/hyperlink" Target="http://www.basketball-reference.com/teams/DEN/2015.html" TargetMode="External"/><Relationship Id="rId429" Type="http://schemas.openxmlformats.org/officeDocument/2006/relationships/hyperlink" Target="http://www.basketball-reference.com/players/g/grangda01.html" TargetMode="External"/><Relationship Id="rId580" Type="http://schemas.openxmlformats.org/officeDocument/2006/relationships/hyperlink" Target="http://www.basketball-reference.com/teams/UTA/2015.html" TargetMode="External"/><Relationship Id="rId636" Type="http://schemas.openxmlformats.org/officeDocument/2006/relationships/hyperlink" Target="http://www.basketball-reference.com/teams/GSW/2015.html" TargetMode="External"/><Relationship Id="rId801" Type="http://schemas.openxmlformats.org/officeDocument/2006/relationships/hyperlink" Target="http://www.basketball-reference.com/players/n/nealga01.html" TargetMode="External"/><Relationship Id="rId1017" Type="http://schemas.openxmlformats.org/officeDocument/2006/relationships/hyperlink" Target="http://www.basketball-reference.com/players/s/smithgr02.html" TargetMode="External"/><Relationship Id="rId1059" Type="http://schemas.openxmlformats.org/officeDocument/2006/relationships/hyperlink" Target="http://www.basketball-reference.com/teams/NYK/2015.html" TargetMode="External"/><Relationship Id="rId1224" Type="http://schemas.openxmlformats.org/officeDocument/2006/relationships/hyperlink" Target="http://www.basketball-reference.com/teams/CHO/2015.html" TargetMode="External"/><Relationship Id="rId1" Type="http://schemas.openxmlformats.org/officeDocument/2006/relationships/hyperlink" Target="http://www.basketball-reference.com/players/a/acyqu01.html" TargetMode="External"/><Relationship Id="rId233" Type="http://schemas.openxmlformats.org/officeDocument/2006/relationships/hyperlink" Target="http://www.basketball-reference.com/teams/MEM/2015.html" TargetMode="External"/><Relationship Id="rId440" Type="http://schemas.openxmlformats.org/officeDocument/2006/relationships/hyperlink" Target="http://www.basketball-reference.com/teams/PHO/2015.html" TargetMode="External"/><Relationship Id="rId678" Type="http://schemas.openxmlformats.org/officeDocument/2006/relationships/hyperlink" Target="http://www.basketball-reference.com/players/l/loveke01.html" TargetMode="External"/><Relationship Id="rId843" Type="http://schemas.openxmlformats.org/officeDocument/2006/relationships/hyperlink" Target="http://www.basketball-reference.com/players/p/pargoja01.html" TargetMode="External"/><Relationship Id="rId885" Type="http://schemas.openxmlformats.org/officeDocument/2006/relationships/hyperlink" Target="http://www.basketball-reference.com/players/p/poweldw01.html" TargetMode="External"/><Relationship Id="rId1070" Type="http://schemas.openxmlformats.org/officeDocument/2006/relationships/hyperlink" Target="http://www.basketball-reference.com/players/t/teletmi01.html" TargetMode="External"/><Relationship Id="rId1126" Type="http://schemas.openxmlformats.org/officeDocument/2006/relationships/hyperlink" Target="http://www.basketball-reference.com/players/v/vasqugr01.html" TargetMode="External"/><Relationship Id="rId28" Type="http://schemas.openxmlformats.org/officeDocument/2006/relationships/hyperlink" Target="http://www.basketball-reference.com/players/a/amundlo01.html" TargetMode="External"/><Relationship Id="rId275" Type="http://schemas.openxmlformats.org/officeDocument/2006/relationships/hyperlink" Target="http://www.basketball-reference.com/players/d/daviebr01.html" TargetMode="External"/><Relationship Id="rId300" Type="http://schemas.openxmlformats.org/officeDocument/2006/relationships/hyperlink" Target="http://www.basketball-reference.com/teams/TOR/2015.html" TargetMode="External"/><Relationship Id="rId482" Type="http://schemas.openxmlformats.org/officeDocument/2006/relationships/hyperlink" Target="http://www.basketball-reference.com/teams/CLE/2015.html" TargetMode="External"/><Relationship Id="rId538" Type="http://schemas.openxmlformats.org/officeDocument/2006/relationships/hyperlink" Target="http://www.basketball-reference.com/teams/MIL/2015.html" TargetMode="External"/><Relationship Id="rId703" Type="http://schemas.openxmlformats.org/officeDocument/2006/relationships/hyperlink" Target="http://www.basketball-reference.com/teams/POR/2015.html" TargetMode="External"/><Relationship Id="rId745" Type="http://schemas.openxmlformats.org/officeDocument/2006/relationships/hyperlink" Target="http://www.basketball-reference.com/players/m/millean02.html" TargetMode="External"/><Relationship Id="rId910" Type="http://schemas.openxmlformats.org/officeDocument/2006/relationships/hyperlink" Target="http://www.basketball-reference.com/teams/BOS/2015.html" TargetMode="External"/><Relationship Id="rId952" Type="http://schemas.openxmlformats.org/officeDocument/2006/relationships/hyperlink" Target="http://www.basketball-reference.com/players/r/robinth01.html" TargetMode="External"/><Relationship Id="rId1168" Type="http://schemas.openxmlformats.org/officeDocument/2006/relationships/hyperlink" Target="http://www.basketball-reference.com/teams/MIN/2015.html" TargetMode="External"/><Relationship Id="rId81" Type="http://schemas.openxmlformats.org/officeDocument/2006/relationships/hyperlink" Target="http://www.basketball-reference.com/players/b/bartowi01.html" TargetMode="External"/><Relationship Id="rId135" Type="http://schemas.openxmlformats.org/officeDocument/2006/relationships/hyperlink" Target="http://www.basketball-reference.com/teams/BOS/2015.html" TargetMode="External"/><Relationship Id="rId177" Type="http://schemas.openxmlformats.org/officeDocument/2006/relationships/hyperlink" Target="http://www.basketball-reference.com/teams/TOR/2015.html" TargetMode="External"/><Relationship Id="rId342" Type="http://schemas.openxmlformats.org/officeDocument/2006/relationships/hyperlink" Target="http://www.basketball-reference.com/teams/MIA/2015.html" TargetMode="External"/><Relationship Id="rId384" Type="http://schemas.openxmlformats.org/officeDocument/2006/relationships/hyperlink" Target="http://www.basketball-reference.com/teams/ORL/2015.html" TargetMode="External"/><Relationship Id="rId591" Type="http://schemas.openxmlformats.org/officeDocument/2006/relationships/hyperlink" Target="http://www.basketball-reference.com/players/j/johnswe01.html" TargetMode="External"/><Relationship Id="rId605" Type="http://schemas.openxmlformats.org/officeDocument/2006/relationships/hyperlink" Target="http://www.basketball-reference.com/players/j/josepco01.html" TargetMode="External"/><Relationship Id="rId787" Type="http://schemas.openxmlformats.org/officeDocument/2006/relationships/hyperlink" Target="http://www.basketball-reference.com/players/m/mozgoti01.html" TargetMode="External"/><Relationship Id="rId812" Type="http://schemas.openxmlformats.org/officeDocument/2006/relationships/hyperlink" Target="http://www.basketball-reference.com/players/n/nichoan01.html" TargetMode="External"/><Relationship Id="rId994" Type="http://schemas.openxmlformats.org/officeDocument/2006/relationships/hyperlink" Target="http://www.basketball-reference.com/players/s/shumpim01.html" TargetMode="External"/><Relationship Id="rId1028" Type="http://schemas.openxmlformats.org/officeDocument/2006/relationships/hyperlink" Target="http://www.basketball-reference.com/teams/CLE/2015.html" TargetMode="External"/><Relationship Id="rId202" Type="http://schemas.openxmlformats.org/officeDocument/2006/relationships/hyperlink" Target="http://www.basketball-reference.com/players/c/chalmma01.html" TargetMode="External"/><Relationship Id="rId244" Type="http://schemas.openxmlformats.org/officeDocument/2006/relationships/hyperlink" Target="http://www.basketball-reference.com/players/c/crabbal01.html" TargetMode="External"/><Relationship Id="rId647" Type="http://schemas.openxmlformats.org/officeDocument/2006/relationships/hyperlink" Target="http://www.basketball-reference.com/players/l/lawsoty01.html" TargetMode="External"/><Relationship Id="rId689" Type="http://schemas.openxmlformats.org/officeDocument/2006/relationships/hyperlink" Target="http://www.basketball-reference.com/teams/IND/2015.html" TargetMode="External"/><Relationship Id="rId854" Type="http://schemas.openxmlformats.org/officeDocument/2006/relationships/hyperlink" Target="http://www.basketball-reference.com/teams/LAC/2015.html" TargetMode="External"/><Relationship Id="rId896" Type="http://schemas.openxmlformats.org/officeDocument/2006/relationships/hyperlink" Target="http://www.basketball-reference.com/teams/CLE/2015.html" TargetMode="External"/><Relationship Id="rId1081" Type="http://schemas.openxmlformats.org/officeDocument/2006/relationships/hyperlink" Target="http://www.basketball-reference.com/players/t/thomais02.html" TargetMode="External"/><Relationship Id="rId39" Type="http://schemas.openxmlformats.org/officeDocument/2006/relationships/hyperlink" Target="http://www.basketball-reference.com/players/a/anderry01.html" TargetMode="External"/><Relationship Id="rId286" Type="http://schemas.openxmlformats.org/officeDocument/2006/relationships/hyperlink" Target="http://www.basketball-reference.com/players/d/dawkian01.html" TargetMode="External"/><Relationship Id="rId451" Type="http://schemas.openxmlformats.org/officeDocument/2006/relationships/hyperlink" Target="http://www.basketball-reference.com/players/g/greenwi01.html" TargetMode="External"/><Relationship Id="rId493" Type="http://schemas.openxmlformats.org/officeDocument/2006/relationships/hyperlink" Target="http://www.basketball-reference.com/players/h/haywobr01.html" TargetMode="External"/><Relationship Id="rId507" Type="http://schemas.openxmlformats.org/officeDocument/2006/relationships/hyperlink" Target="http://www.basketball-reference.com/players/h/hillge01.html" TargetMode="External"/><Relationship Id="rId549" Type="http://schemas.openxmlformats.org/officeDocument/2006/relationships/hyperlink" Target="http://www.basketball-reference.com/teams/DET/2015.html" TargetMode="External"/><Relationship Id="rId714" Type="http://schemas.openxmlformats.org/officeDocument/2006/relationships/hyperlink" Target="http://www.basketball-reference.com/players/m/mccolcj01.html" TargetMode="External"/><Relationship Id="rId756" Type="http://schemas.openxmlformats.org/officeDocument/2006/relationships/hyperlink" Target="http://www.basketball-reference.com/players/m/millequ01.html" TargetMode="External"/><Relationship Id="rId921" Type="http://schemas.openxmlformats.org/officeDocument/2006/relationships/hyperlink" Target="http://www.basketball-reference.com/teams/BOS/2015.html" TargetMode="External"/><Relationship Id="rId1137" Type="http://schemas.openxmlformats.org/officeDocument/2006/relationships/hyperlink" Target="http://www.basketball-reference.com/players/w/waitedi01.html" TargetMode="External"/><Relationship Id="rId1179" Type="http://schemas.openxmlformats.org/officeDocument/2006/relationships/hyperlink" Target="http://www.basketball-reference.com/teams/NOP/2015.html" TargetMode="External"/><Relationship Id="rId50" Type="http://schemas.openxmlformats.org/officeDocument/2006/relationships/hyperlink" Target="http://www.basketball-reference.com/teams/HOU/2015.html" TargetMode="External"/><Relationship Id="rId104" Type="http://schemas.openxmlformats.org/officeDocument/2006/relationships/hyperlink" Target="http://www.basketball-reference.com/teams/HOU/2015.html" TargetMode="External"/><Relationship Id="rId146" Type="http://schemas.openxmlformats.org/officeDocument/2006/relationships/hyperlink" Target="http://www.basketball-reference.com/teams/LAL/2015.html" TargetMode="External"/><Relationship Id="rId188" Type="http://schemas.openxmlformats.org/officeDocument/2006/relationships/hyperlink" Target="http://www.basketball-reference.com/teams/PHI/2015.html" TargetMode="External"/><Relationship Id="rId311" Type="http://schemas.openxmlformats.org/officeDocument/2006/relationships/hyperlink" Target="http://www.basketball-reference.com/players/d/douglch01.html" TargetMode="External"/><Relationship Id="rId353" Type="http://schemas.openxmlformats.org/officeDocument/2006/relationships/hyperlink" Target="http://www.basketball-reference.com/teams/NOP/2015.html" TargetMode="External"/><Relationship Id="rId395" Type="http://schemas.openxmlformats.org/officeDocument/2006/relationships/hyperlink" Target="http://www.basketball-reference.com/teams/MIN/2015.html" TargetMode="External"/><Relationship Id="rId409" Type="http://schemas.openxmlformats.org/officeDocument/2006/relationships/hyperlink" Target="http://www.basketball-reference.com/players/g/gibsota01.html" TargetMode="External"/><Relationship Id="rId560" Type="http://schemas.openxmlformats.org/officeDocument/2006/relationships/hyperlink" Target="http://www.basketball-reference.com/players/j/jenkijo01.html" TargetMode="External"/><Relationship Id="rId798" Type="http://schemas.openxmlformats.org/officeDocument/2006/relationships/hyperlink" Target="http://www.basketball-reference.com/players/n/napiesh01.html" TargetMode="External"/><Relationship Id="rId963" Type="http://schemas.openxmlformats.org/officeDocument/2006/relationships/hyperlink" Target="http://www.basketball-reference.com/players/r/rosste01.html" TargetMode="External"/><Relationship Id="rId1039" Type="http://schemas.openxmlformats.org/officeDocument/2006/relationships/hyperlink" Target="http://www.basketball-reference.com/players/s/smithru01.html" TargetMode="External"/><Relationship Id="rId1190" Type="http://schemas.openxmlformats.org/officeDocument/2006/relationships/hyperlink" Target="http://www.basketball-reference.com/teams/SAS/2015.html" TargetMode="External"/><Relationship Id="rId1204" Type="http://schemas.openxmlformats.org/officeDocument/2006/relationships/hyperlink" Target="http://www.basketball-reference.com/players/w/wrighbr03.html" TargetMode="External"/><Relationship Id="rId92" Type="http://schemas.openxmlformats.org/officeDocument/2006/relationships/hyperlink" Target="http://www.basketball-reference.com/teams/ATL/2015.html" TargetMode="External"/><Relationship Id="rId213" Type="http://schemas.openxmlformats.org/officeDocument/2006/relationships/hyperlink" Target="http://www.basketball-reference.com/teams/BRK/2015.html" TargetMode="External"/><Relationship Id="rId420" Type="http://schemas.openxmlformats.org/officeDocument/2006/relationships/hyperlink" Target="http://www.basketball-reference.com/teams/ORL/2015.html" TargetMode="External"/><Relationship Id="rId616" Type="http://schemas.openxmlformats.org/officeDocument/2006/relationships/hyperlink" Target="http://www.basketball-reference.com/players/k/kellyry01.html" TargetMode="External"/><Relationship Id="rId658" Type="http://schemas.openxmlformats.org/officeDocument/2006/relationships/hyperlink" Target="http://www.basketball-reference.com/players/l/leema01.html" TargetMode="External"/><Relationship Id="rId823" Type="http://schemas.openxmlformats.org/officeDocument/2006/relationships/hyperlink" Target="http://www.basketball-reference.com/players/n/novakst01.html" TargetMode="External"/><Relationship Id="rId865" Type="http://schemas.openxmlformats.org/officeDocument/2006/relationships/hyperlink" Target="http://www.basketball-reference.com/players/p/perkike01.html" TargetMode="External"/><Relationship Id="rId1050" Type="http://schemas.openxmlformats.org/officeDocument/2006/relationships/hyperlink" Target="http://www.basketball-reference.com/teams/CHO/2015.html" TargetMode="External"/><Relationship Id="rId255" Type="http://schemas.openxmlformats.org/officeDocument/2006/relationships/hyperlink" Target="http://www.basketball-reference.com/players/c/cunnija01.html" TargetMode="External"/><Relationship Id="rId297" Type="http://schemas.openxmlformats.org/officeDocument/2006/relationships/hyperlink" Target="http://www.basketball-reference.com/players/d/denglu01.html" TargetMode="External"/><Relationship Id="rId462" Type="http://schemas.openxmlformats.org/officeDocument/2006/relationships/hyperlink" Target="http://www.basketball-reference.com/players/h/hamiljo02.html" TargetMode="External"/><Relationship Id="rId518" Type="http://schemas.openxmlformats.org/officeDocument/2006/relationships/hyperlink" Target="http://www.basketball-reference.com/teams/GSW/2015.html" TargetMode="External"/><Relationship Id="rId725" Type="http://schemas.openxmlformats.org/officeDocument/2006/relationships/hyperlink" Target="http://www.basketball-reference.com/players/m/mcgeeja01.html" TargetMode="External"/><Relationship Id="rId932" Type="http://schemas.openxmlformats.org/officeDocument/2006/relationships/hyperlink" Target="http://www.basketball-reference.com/players/r/riverau01.html" TargetMode="External"/><Relationship Id="rId1092" Type="http://schemas.openxmlformats.org/officeDocument/2006/relationships/hyperlink" Target="http://www.basketball-reference.com/players/t/thompho01.html" TargetMode="External"/><Relationship Id="rId1106" Type="http://schemas.openxmlformats.org/officeDocument/2006/relationships/hyperlink" Target="http://www.basketball-reference.com/players/t/tollian01.html" TargetMode="External"/><Relationship Id="rId1148" Type="http://schemas.openxmlformats.org/officeDocument/2006/relationships/hyperlink" Target="http://www.basketball-reference.com/teams/BOS/2015.html" TargetMode="External"/><Relationship Id="rId115" Type="http://schemas.openxmlformats.org/officeDocument/2006/relationships/hyperlink" Target="http://www.basketball-reference.com/teams/WAS/2015.html" TargetMode="External"/><Relationship Id="rId157" Type="http://schemas.openxmlformats.org/officeDocument/2006/relationships/hyperlink" Target="http://www.basketball-reference.com/players/b/bullore01.html" TargetMode="External"/><Relationship Id="rId322" Type="http://schemas.openxmlformats.org/officeDocument/2006/relationships/hyperlink" Target="http://www.basketball-reference.com/teams/MIA/2015.html" TargetMode="External"/><Relationship Id="rId364" Type="http://schemas.openxmlformats.org/officeDocument/2006/relationships/hyperlink" Target="http://www.basketball-reference.com/players/f/feltora01.html" TargetMode="External"/><Relationship Id="rId767" Type="http://schemas.openxmlformats.org/officeDocument/2006/relationships/hyperlink" Target="http://www.basketball-reference.com/teams/CHI/2015.html" TargetMode="External"/><Relationship Id="rId974" Type="http://schemas.openxmlformats.org/officeDocument/2006/relationships/hyperlink" Target="http://www.basketball-reference.com/teams/NOP/2015.html" TargetMode="External"/><Relationship Id="rId1008" Type="http://schemas.openxmlformats.org/officeDocument/2006/relationships/hyperlink" Target="http://www.basketball-reference.com/players/s/singlky01.html" TargetMode="External"/><Relationship Id="rId1215" Type="http://schemas.openxmlformats.org/officeDocument/2006/relationships/hyperlink" Target="http://www.basketball-reference.com/teams/BOS/2015.html" TargetMode="External"/><Relationship Id="rId61" Type="http://schemas.openxmlformats.org/officeDocument/2006/relationships/hyperlink" Target="http://www.basketball-reference.com/teams/SAS/2015.html" TargetMode="External"/><Relationship Id="rId199" Type="http://schemas.openxmlformats.org/officeDocument/2006/relationships/hyperlink" Target="http://www.basketball-reference.com/teams/MIL/2015.html" TargetMode="External"/><Relationship Id="rId571" Type="http://schemas.openxmlformats.org/officeDocument/2006/relationships/hyperlink" Target="http://www.basketball-reference.com/teams/OKC/2015.html" TargetMode="External"/><Relationship Id="rId627" Type="http://schemas.openxmlformats.org/officeDocument/2006/relationships/hyperlink" Target="http://www.basketball-reference.com/players/k/knighbr03.html" TargetMode="External"/><Relationship Id="rId669" Type="http://schemas.openxmlformats.org/officeDocument/2006/relationships/hyperlink" Target="http://www.basketball-reference.com/teams/POR/2015.html" TargetMode="External"/><Relationship Id="rId834" Type="http://schemas.openxmlformats.org/officeDocument/2006/relationships/hyperlink" Target="http://www.basketball-reference.com/teams/ORL/2015.html" TargetMode="External"/><Relationship Id="rId876" Type="http://schemas.openxmlformats.org/officeDocument/2006/relationships/hyperlink" Target="http://www.basketball-reference.com/players/p/plumlmi01.html" TargetMode="External"/><Relationship Id="rId19" Type="http://schemas.openxmlformats.org/officeDocument/2006/relationships/hyperlink" Target="http://www.basketball-reference.com/teams/NYK/2015.html" TargetMode="External"/><Relationship Id="rId224" Type="http://schemas.openxmlformats.org/officeDocument/2006/relationships/hyperlink" Target="http://www.basketball-reference.com/players/c/coleno01.html" TargetMode="External"/><Relationship Id="rId266" Type="http://schemas.openxmlformats.org/officeDocument/2006/relationships/hyperlink" Target="http://www.basketball-reference.com/players/d/danietr01.html" TargetMode="External"/><Relationship Id="rId431" Type="http://schemas.openxmlformats.org/officeDocument/2006/relationships/hyperlink" Target="http://www.basketball-reference.com/players/g/grantje01.html" TargetMode="External"/><Relationship Id="rId473" Type="http://schemas.openxmlformats.org/officeDocument/2006/relationships/hyperlink" Target="http://www.basketball-reference.com/players/h/hardeja01.html" TargetMode="External"/><Relationship Id="rId529" Type="http://schemas.openxmlformats.org/officeDocument/2006/relationships/hyperlink" Target="http://www.basketball-reference.com/players/h/hummero01.html" TargetMode="External"/><Relationship Id="rId680" Type="http://schemas.openxmlformats.org/officeDocument/2006/relationships/hyperlink" Target="http://www.basketball-reference.com/players/l/lowryky01.html" TargetMode="External"/><Relationship Id="rId736" Type="http://schemas.openxmlformats.org/officeDocument/2006/relationships/hyperlink" Target="http://www.basketball-reference.com/players/m/meeksjo01.html" TargetMode="External"/><Relationship Id="rId901" Type="http://schemas.openxmlformats.org/officeDocument/2006/relationships/hyperlink" Target="http://www.basketball-reference.com/players/p/prigipa01.html" TargetMode="External"/><Relationship Id="rId1061" Type="http://schemas.openxmlformats.org/officeDocument/2006/relationships/hyperlink" Target="http://www.basketball-reference.com/teams/DAL/2015.html" TargetMode="External"/><Relationship Id="rId1117" Type="http://schemas.openxmlformats.org/officeDocument/2006/relationships/hyperlink" Target="http://www.basketball-reference.com/teams/BOS/2015.html" TargetMode="External"/><Relationship Id="rId1159" Type="http://schemas.openxmlformats.org/officeDocument/2006/relationships/hyperlink" Target="http://www.basketball-reference.com/players/w/westda01.html" TargetMode="External"/><Relationship Id="rId30" Type="http://schemas.openxmlformats.org/officeDocument/2006/relationships/hyperlink" Target="http://www.basketball-reference.com/teams/CLE/2015.html" TargetMode="External"/><Relationship Id="rId126" Type="http://schemas.openxmlformats.org/officeDocument/2006/relationships/hyperlink" Target="http://www.basketball-reference.com/players/b/bonnema01.html" TargetMode="External"/><Relationship Id="rId168" Type="http://schemas.openxmlformats.org/officeDocument/2006/relationships/hyperlink" Target="http://www.basketball-reference.com/players/b/butleji01.html" TargetMode="External"/><Relationship Id="rId333" Type="http://schemas.openxmlformats.org/officeDocument/2006/relationships/hyperlink" Target="http://www.basketball-reference.com/players/d/duranke01.html" TargetMode="External"/><Relationship Id="rId540" Type="http://schemas.openxmlformats.org/officeDocument/2006/relationships/hyperlink" Target="http://www.basketball-reference.com/teams/UTA/2015.html" TargetMode="External"/><Relationship Id="rId778" Type="http://schemas.openxmlformats.org/officeDocument/2006/relationships/hyperlink" Target="http://www.basketball-reference.com/players/m/morrima02.html" TargetMode="External"/><Relationship Id="rId943" Type="http://schemas.openxmlformats.org/officeDocument/2006/relationships/hyperlink" Target="http://www.basketball-reference.com/teams/MIN/2015.html" TargetMode="External"/><Relationship Id="rId985" Type="http://schemas.openxmlformats.org/officeDocument/2006/relationships/hyperlink" Target="http://www.basketball-reference.com/players/s/sefolth01.html" TargetMode="External"/><Relationship Id="rId1019" Type="http://schemas.openxmlformats.org/officeDocument/2006/relationships/hyperlink" Target="http://www.basketball-reference.com/players/s/smithis01.html" TargetMode="External"/><Relationship Id="rId1170" Type="http://schemas.openxmlformats.org/officeDocument/2006/relationships/hyperlink" Target="http://www.basketball-reference.com/teams/LAC/2015.html" TargetMode="External"/><Relationship Id="rId72" Type="http://schemas.openxmlformats.org/officeDocument/2006/relationships/hyperlink" Target="http://www.basketball-reference.com/players/b/barneha02.html" TargetMode="External"/><Relationship Id="rId375" Type="http://schemas.openxmlformats.org/officeDocument/2006/relationships/hyperlink" Target="http://www.basketball-reference.com/players/f/fraziti01.html" TargetMode="External"/><Relationship Id="rId582" Type="http://schemas.openxmlformats.org/officeDocument/2006/relationships/hyperlink" Target="http://www.basketball-reference.com/teams/MIL/2015.html" TargetMode="External"/><Relationship Id="rId638" Type="http://schemas.openxmlformats.org/officeDocument/2006/relationships/hyperlink" Target="http://www.basketball-reference.com/teams/OKC/2015.html" TargetMode="External"/><Relationship Id="rId803" Type="http://schemas.openxmlformats.org/officeDocument/2006/relationships/hyperlink" Target="http://www.basketball-reference.com/players/n/nealga01.html" TargetMode="External"/><Relationship Id="rId845" Type="http://schemas.openxmlformats.org/officeDocument/2006/relationships/hyperlink" Target="http://www.basketball-reference.com/players/p/parkeja01.html" TargetMode="External"/><Relationship Id="rId1030" Type="http://schemas.openxmlformats.org/officeDocument/2006/relationships/hyperlink" Target="http://www.basketball-reference.com/teams/NYK/2015.html" TargetMode="External"/><Relationship Id="rId1226" Type="http://schemas.openxmlformats.org/officeDocument/2006/relationships/hyperlink" Target="http://www.basketball-reference.com/teams/BOS/2015.html" TargetMode="External"/><Relationship Id="rId3" Type="http://schemas.openxmlformats.org/officeDocument/2006/relationships/hyperlink" Target="http://www.basketball-reference.com/players/a/adamsjo01.html" TargetMode="External"/><Relationship Id="rId235" Type="http://schemas.openxmlformats.org/officeDocument/2006/relationships/hyperlink" Target="http://www.basketball-reference.com/teams/UTA/2015.html" TargetMode="External"/><Relationship Id="rId277" Type="http://schemas.openxmlformats.org/officeDocument/2006/relationships/hyperlink" Target="http://www.basketball-reference.com/teams/PHI/2015.html" TargetMode="External"/><Relationship Id="rId400" Type="http://schemas.openxmlformats.org/officeDocument/2006/relationships/hyperlink" Target="http://www.basketball-reference.com/players/g/gayru01.html" TargetMode="External"/><Relationship Id="rId442" Type="http://schemas.openxmlformats.org/officeDocument/2006/relationships/hyperlink" Target="http://www.basketball-reference.com/players/g/greenja01.html" TargetMode="External"/><Relationship Id="rId484" Type="http://schemas.openxmlformats.org/officeDocument/2006/relationships/hyperlink" Target="http://www.basketball-reference.com/teams/ORL/2015.html" TargetMode="External"/><Relationship Id="rId705" Type="http://schemas.openxmlformats.org/officeDocument/2006/relationships/hyperlink" Target="http://www.basketball-reference.com/teams/CHO/2015.html" TargetMode="External"/><Relationship Id="rId887" Type="http://schemas.openxmlformats.org/officeDocument/2006/relationships/hyperlink" Target="http://www.basketball-reference.com/teams/BOS/2015.html" TargetMode="External"/><Relationship Id="rId1072" Type="http://schemas.openxmlformats.org/officeDocument/2006/relationships/hyperlink" Target="http://www.basketball-reference.com/players/t/telfase01.html" TargetMode="External"/><Relationship Id="rId1128" Type="http://schemas.openxmlformats.org/officeDocument/2006/relationships/hyperlink" Target="http://www.basketball-reference.com/players/v/villach01.html" TargetMode="External"/><Relationship Id="rId137" Type="http://schemas.openxmlformats.org/officeDocument/2006/relationships/hyperlink" Target="http://www.basketball-reference.com/teams/ATL/2015.html" TargetMode="External"/><Relationship Id="rId302" Type="http://schemas.openxmlformats.org/officeDocument/2006/relationships/hyperlink" Target="http://www.basketball-reference.com/teams/SAS/2015.html" TargetMode="External"/><Relationship Id="rId344" Type="http://schemas.openxmlformats.org/officeDocument/2006/relationships/hyperlink" Target="http://www.basketball-reference.com/players/e/ennisty01.html" TargetMode="External"/><Relationship Id="rId691" Type="http://schemas.openxmlformats.org/officeDocument/2006/relationships/hyperlink" Target="http://www.basketball-reference.com/teams/ORL/2015.html" TargetMode="External"/><Relationship Id="rId747" Type="http://schemas.openxmlformats.org/officeDocument/2006/relationships/hyperlink" Target="http://www.basketball-reference.com/players/m/millean02.html" TargetMode="External"/><Relationship Id="rId789" Type="http://schemas.openxmlformats.org/officeDocument/2006/relationships/hyperlink" Target="http://www.basketball-reference.com/players/m/muhamsh01.html" TargetMode="External"/><Relationship Id="rId912" Type="http://schemas.openxmlformats.org/officeDocument/2006/relationships/hyperlink" Target="http://www.basketball-reference.com/teams/DET/2015.html" TargetMode="External"/><Relationship Id="rId954" Type="http://schemas.openxmlformats.org/officeDocument/2006/relationships/hyperlink" Target="http://www.basketball-reference.com/players/r/robinth01.html" TargetMode="External"/><Relationship Id="rId996" Type="http://schemas.openxmlformats.org/officeDocument/2006/relationships/hyperlink" Target="http://www.basketball-reference.com/teams/NYK/2015.html" TargetMode="External"/><Relationship Id="rId41" Type="http://schemas.openxmlformats.org/officeDocument/2006/relationships/hyperlink" Target="http://www.basketball-reference.com/players/a/antetgi01.html" TargetMode="External"/><Relationship Id="rId83" Type="http://schemas.openxmlformats.org/officeDocument/2006/relationships/hyperlink" Target="http://www.basketball-reference.com/players/b/bassbr01.html" TargetMode="External"/><Relationship Id="rId179" Type="http://schemas.openxmlformats.org/officeDocument/2006/relationships/hyperlink" Target="http://www.basketball-reference.com/teams/MEM/2015.html" TargetMode="External"/><Relationship Id="rId386" Type="http://schemas.openxmlformats.org/officeDocument/2006/relationships/hyperlink" Target="http://www.basketball-reference.com/teams/DEN/2015.html" TargetMode="External"/><Relationship Id="rId551" Type="http://schemas.openxmlformats.org/officeDocument/2006/relationships/hyperlink" Target="http://www.basketball-reference.com/teams/DAL/2015.html" TargetMode="External"/><Relationship Id="rId593" Type="http://schemas.openxmlformats.org/officeDocument/2006/relationships/hyperlink" Target="http://www.basketball-reference.com/players/j/jonesda02.html" TargetMode="External"/><Relationship Id="rId607" Type="http://schemas.openxmlformats.org/officeDocument/2006/relationships/hyperlink" Target="http://www.basketball-reference.com/players/k/kamanch01.html" TargetMode="External"/><Relationship Id="rId649" Type="http://schemas.openxmlformats.org/officeDocument/2006/relationships/hyperlink" Target="http://www.basketball-reference.com/players/l/ledori01.html" TargetMode="External"/><Relationship Id="rId814" Type="http://schemas.openxmlformats.org/officeDocument/2006/relationships/hyperlink" Target="http://www.basketball-reference.com/players/n/noahjo01.html" TargetMode="External"/><Relationship Id="rId856" Type="http://schemas.openxmlformats.org/officeDocument/2006/relationships/hyperlink" Target="http://www.basketball-reference.com/players/p/paynead01.html" TargetMode="External"/><Relationship Id="rId1181" Type="http://schemas.openxmlformats.org/officeDocument/2006/relationships/hyperlink" Target="http://www.basketball-reference.com/teams/TOR/2015.html" TargetMode="External"/><Relationship Id="rId190" Type="http://schemas.openxmlformats.org/officeDocument/2006/relationships/hyperlink" Target="http://www.basketball-reference.com/teams/HOU/2015.html" TargetMode="External"/><Relationship Id="rId204" Type="http://schemas.openxmlformats.org/officeDocument/2006/relationships/hyperlink" Target="http://www.basketball-reference.com/players/c/chandty01.html" TargetMode="External"/><Relationship Id="rId246" Type="http://schemas.openxmlformats.org/officeDocument/2006/relationships/hyperlink" Target="http://www.basketball-reference.com/players/c/crawfja01.html" TargetMode="External"/><Relationship Id="rId288" Type="http://schemas.openxmlformats.org/officeDocument/2006/relationships/hyperlink" Target="http://www.basketball-reference.com/players/d/dayeau01.html" TargetMode="External"/><Relationship Id="rId411" Type="http://schemas.openxmlformats.org/officeDocument/2006/relationships/hyperlink" Target="http://www.basketball-reference.com/players/g/ginobma01.html" TargetMode="External"/><Relationship Id="rId453" Type="http://schemas.openxmlformats.org/officeDocument/2006/relationships/hyperlink" Target="http://www.basketball-reference.com/players/g/griffbl01.html" TargetMode="External"/><Relationship Id="rId509" Type="http://schemas.openxmlformats.org/officeDocument/2006/relationships/hyperlink" Target="http://www.basketball-reference.com/players/h/hilljo01.html" TargetMode="External"/><Relationship Id="rId660" Type="http://schemas.openxmlformats.org/officeDocument/2006/relationships/hyperlink" Target="http://www.basketball-reference.com/players/l/lenal01.html" TargetMode="External"/><Relationship Id="rId898" Type="http://schemas.openxmlformats.org/officeDocument/2006/relationships/hyperlink" Target="http://www.basketball-reference.com/teams/PHO/2015.html" TargetMode="External"/><Relationship Id="rId1041" Type="http://schemas.openxmlformats.org/officeDocument/2006/relationships/hyperlink" Target="http://www.basketball-reference.com/players/s/snellto01.html" TargetMode="External"/><Relationship Id="rId1083" Type="http://schemas.openxmlformats.org/officeDocument/2006/relationships/hyperlink" Target="http://www.basketball-reference.com/players/t/thomala01.html" TargetMode="External"/><Relationship Id="rId1139" Type="http://schemas.openxmlformats.org/officeDocument/2006/relationships/hyperlink" Target="http://www.basketball-reference.com/players/w/waitedi01.html" TargetMode="External"/><Relationship Id="rId106" Type="http://schemas.openxmlformats.org/officeDocument/2006/relationships/hyperlink" Target="http://www.basketball-reference.com/teams/SAC/2015.html" TargetMode="External"/><Relationship Id="rId313" Type="http://schemas.openxmlformats.org/officeDocument/2006/relationships/hyperlink" Target="http://www.basketball-reference.com/players/d/dragigo01.html" TargetMode="External"/><Relationship Id="rId495" Type="http://schemas.openxmlformats.org/officeDocument/2006/relationships/hyperlink" Target="http://www.basketball-reference.com/players/h/hendege02.html" TargetMode="External"/><Relationship Id="rId716" Type="http://schemas.openxmlformats.org/officeDocument/2006/relationships/hyperlink" Target="http://www.basketball-reference.com/players/m/mcdankj01.html" TargetMode="External"/><Relationship Id="rId758" Type="http://schemas.openxmlformats.org/officeDocument/2006/relationships/hyperlink" Target="http://www.basketball-reference.com/players/m/millspa02.html" TargetMode="External"/><Relationship Id="rId923" Type="http://schemas.openxmlformats.org/officeDocument/2006/relationships/hyperlink" Target="http://www.basketball-reference.com/teams/MEM/2015.html" TargetMode="External"/><Relationship Id="rId965" Type="http://schemas.openxmlformats.org/officeDocument/2006/relationships/hyperlink" Target="http://www.basketball-reference.com/players/r/rubiori01.html" TargetMode="External"/><Relationship Id="rId1150" Type="http://schemas.openxmlformats.org/officeDocument/2006/relationships/hyperlink" Target="http://www.basketball-reference.com/teams/PHO/2015.html" TargetMode="External"/><Relationship Id="rId10" Type="http://schemas.openxmlformats.org/officeDocument/2006/relationships/hyperlink" Target="http://www.basketball-reference.com/players/a/afflaar01.html" TargetMode="External"/><Relationship Id="rId52" Type="http://schemas.openxmlformats.org/officeDocument/2006/relationships/hyperlink" Target="http://www.basketball-reference.com/teams/DEN/2015.html" TargetMode="External"/><Relationship Id="rId94" Type="http://schemas.openxmlformats.org/officeDocument/2006/relationships/hyperlink" Target="http://www.basketball-reference.com/teams/WAS/2015.html" TargetMode="External"/><Relationship Id="rId148" Type="http://schemas.openxmlformats.org/officeDocument/2006/relationships/hyperlink" Target="http://www.basketball-reference.com/teams/MIN/2015.html" TargetMode="External"/><Relationship Id="rId355" Type="http://schemas.openxmlformats.org/officeDocument/2006/relationships/hyperlink" Target="http://www.basketball-reference.com/teams/UTA/2015.html" TargetMode="External"/><Relationship Id="rId397" Type="http://schemas.openxmlformats.org/officeDocument/2006/relationships/hyperlink" Target="http://www.basketball-reference.com/teams/MEM/2015.html" TargetMode="External"/><Relationship Id="rId520" Type="http://schemas.openxmlformats.org/officeDocument/2006/relationships/hyperlink" Target="http://www.basketball-reference.com/teams/SAC/2015.html" TargetMode="External"/><Relationship Id="rId562" Type="http://schemas.openxmlformats.org/officeDocument/2006/relationships/hyperlink" Target="http://www.basketball-reference.com/players/j/jennibr01.html" TargetMode="External"/><Relationship Id="rId618" Type="http://schemas.openxmlformats.org/officeDocument/2006/relationships/hyperlink" Target="http://www.basketball-reference.com/players/k/kiddgmi01.html" TargetMode="External"/><Relationship Id="rId825" Type="http://schemas.openxmlformats.org/officeDocument/2006/relationships/hyperlink" Target="http://www.basketball-reference.com/players/n/nowitdi01.html" TargetMode="External"/><Relationship Id="rId1192" Type="http://schemas.openxmlformats.org/officeDocument/2006/relationships/hyperlink" Target="http://www.basketball-reference.com/players/w/willish03.html" TargetMode="External"/><Relationship Id="rId1206" Type="http://schemas.openxmlformats.org/officeDocument/2006/relationships/hyperlink" Target="http://www.basketball-reference.com/players/w/wrighbr03.html" TargetMode="External"/><Relationship Id="rId215" Type="http://schemas.openxmlformats.org/officeDocument/2006/relationships/hyperlink" Target="http://www.basketball-reference.com/players/c/clarkia01.html" TargetMode="External"/><Relationship Id="rId257" Type="http://schemas.openxmlformats.org/officeDocument/2006/relationships/hyperlink" Target="http://www.basketball-reference.com/players/c/curryse01.html" TargetMode="External"/><Relationship Id="rId422" Type="http://schemas.openxmlformats.org/officeDocument/2006/relationships/hyperlink" Target="http://www.basketball-reference.com/teams/ORL/2015.html" TargetMode="External"/><Relationship Id="rId464" Type="http://schemas.openxmlformats.org/officeDocument/2006/relationships/hyperlink" Target="http://www.basketball-reference.com/players/h/hamilju01.html" TargetMode="External"/><Relationship Id="rId867" Type="http://schemas.openxmlformats.org/officeDocument/2006/relationships/hyperlink" Target="http://www.basketball-reference.com/players/p/perkike01.html" TargetMode="External"/><Relationship Id="rId1010" Type="http://schemas.openxmlformats.org/officeDocument/2006/relationships/hyperlink" Target="http://www.basketball-reference.com/teams/DET/2015.html" TargetMode="External"/><Relationship Id="rId1052" Type="http://schemas.openxmlformats.org/officeDocument/2006/relationships/hyperlink" Target="http://www.basketball-reference.com/teams/TOR/2015.html" TargetMode="External"/><Relationship Id="rId1094" Type="http://schemas.openxmlformats.org/officeDocument/2006/relationships/hyperlink" Target="http://www.basketball-reference.com/players/t/thompja02.html" TargetMode="External"/><Relationship Id="rId1108" Type="http://schemas.openxmlformats.org/officeDocument/2006/relationships/hyperlink" Target="http://www.basketball-reference.com/players/t/tollian01.html" TargetMode="External"/><Relationship Id="rId299" Type="http://schemas.openxmlformats.org/officeDocument/2006/relationships/hyperlink" Target="http://www.basketball-reference.com/players/d/derozde01.html" TargetMode="External"/><Relationship Id="rId727" Type="http://schemas.openxmlformats.org/officeDocument/2006/relationships/hyperlink" Target="http://www.basketball-reference.com/teams/DEN/2015.html" TargetMode="External"/><Relationship Id="rId934" Type="http://schemas.openxmlformats.org/officeDocument/2006/relationships/hyperlink" Target="http://www.basketball-reference.com/teams/NOP/2015.html" TargetMode="External"/><Relationship Id="rId63" Type="http://schemas.openxmlformats.org/officeDocument/2006/relationships/hyperlink" Target="http://www.basketball-reference.com/teams/NOP/2015.html" TargetMode="External"/><Relationship Id="rId159" Type="http://schemas.openxmlformats.org/officeDocument/2006/relationships/hyperlink" Target="http://www.basketball-reference.com/teams/LAC/2015.html" TargetMode="External"/><Relationship Id="rId366" Type="http://schemas.openxmlformats.org/officeDocument/2006/relationships/hyperlink" Target="http://www.basketball-reference.com/players/f/fieldla01.html" TargetMode="External"/><Relationship Id="rId573" Type="http://schemas.openxmlformats.org/officeDocument/2006/relationships/hyperlink" Target="http://www.basketball-reference.com/teams/UTA/2015.html" TargetMode="External"/><Relationship Id="rId780" Type="http://schemas.openxmlformats.org/officeDocument/2006/relationships/hyperlink" Target="http://www.basketball-reference.com/players/m/morroan01.html" TargetMode="External"/><Relationship Id="rId1217" Type="http://schemas.openxmlformats.org/officeDocument/2006/relationships/hyperlink" Target="http://www.basketball-reference.com/teams/LAL/2015.html" TargetMode="External"/><Relationship Id="rId226" Type="http://schemas.openxmlformats.org/officeDocument/2006/relationships/hyperlink" Target="http://www.basketball-reference.com/players/c/coleno01.html" TargetMode="External"/><Relationship Id="rId433" Type="http://schemas.openxmlformats.org/officeDocument/2006/relationships/hyperlink" Target="http://www.basketball-reference.com/players/g/greenda02.html" TargetMode="External"/><Relationship Id="rId878" Type="http://schemas.openxmlformats.org/officeDocument/2006/relationships/hyperlink" Target="http://www.basketball-reference.com/players/p/pondequ01.html" TargetMode="External"/><Relationship Id="rId1063" Type="http://schemas.openxmlformats.org/officeDocument/2006/relationships/hyperlink" Target="http://www.basketball-reference.com/teams/IND/2015.html" TargetMode="External"/><Relationship Id="rId640" Type="http://schemas.openxmlformats.org/officeDocument/2006/relationships/hyperlink" Target="http://www.basketball-reference.com/teams/SAC/2015.html" TargetMode="External"/><Relationship Id="rId738" Type="http://schemas.openxmlformats.org/officeDocument/2006/relationships/hyperlink" Target="http://www.basketball-reference.com/players/m/mekelga01.html" TargetMode="External"/><Relationship Id="rId945" Type="http://schemas.openxmlformats.org/officeDocument/2006/relationships/hyperlink" Target="http://www.basketball-reference.com/teams/PHI/2015.html" TargetMode="External"/><Relationship Id="rId74" Type="http://schemas.openxmlformats.org/officeDocument/2006/relationships/hyperlink" Target="http://www.basketball-reference.com/players/b/barnema02.html" TargetMode="External"/><Relationship Id="rId377" Type="http://schemas.openxmlformats.org/officeDocument/2006/relationships/hyperlink" Target="http://www.basketball-reference.com/players/f/fraziti01.html" TargetMode="External"/><Relationship Id="rId500" Type="http://schemas.openxmlformats.org/officeDocument/2006/relationships/hyperlink" Target="http://www.basketball-reference.com/teams/MIL/2015.html" TargetMode="External"/><Relationship Id="rId584" Type="http://schemas.openxmlformats.org/officeDocument/2006/relationships/hyperlink" Target="http://www.basketball-reference.com/teams/TOR/2015.html" TargetMode="External"/><Relationship Id="rId805" Type="http://schemas.openxmlformats.org/officeDocument/2006/relationships/hyperlink" Target="http://www.basketball-reference.com/players/n/nelsoja01.html" TargetMode="External"/><Relationship Id="rId1130" Type="http://schemas.openxmlformats.org/officeDocument/2006/relationships/hyperlink" Target="http://www.basketball-reference.com/players/v/vonleno01.html" TargetMode="External"/><Relationship Id="rId5" Type="http://schemas.openxmlformats.org/officeDocument/2006/relationships/hyperlink" Target="http://www.basketball-reference.com/players/a/adamsst01.html" TargetMode="External"/><Relationship Id="rId237" Type="http://schemas.openxmlformats.org/officeDocument/2006/relationships/hyperlink" Target="http://www.basketball-reference.com/teams/IND/2015.html" TargetMode="External"/><Relationship Id="rId791" Type="http://schemas.openxmlformats.org/officeDocument/2006/relationships/hyperlink" Target="http://www.basketball-reference.com/players/m/murryto01.html" TargetMode="External"/><Relationship Id="rId889" Type="http://schemas.openxmlformats.org/officeDocument/2006/relationships/hyperlink" Target="http://www.basketball-reference.com/teams/DAL/2015.html" TargetMode="External"/><Relationship Id="rId1074" Type="http://schemas.openxmlformats.org/officeDocument/2006/relationships/hyperlink" Target="http://www.basketball-reference.com/players/t/templga01.html" TargetMode="External"/><Relationship Id="rId444" Type="http://schemas.openxmlformats.org/officeDocument/2006/relationships/hyperlink" Target="http://www.basketball-reference.com/players/g/greenja01.html" TargetMode="External"/><Relationship Id="rId651" Type="http://schemas.openxmlformats.org/officeDocument/2006/relationships/hyperlink" Target="http://www.basketball-reference.com/teams/DAL/2015.html" TargetMode="External"/><Relationship Id="rId749" Type="http://schemas.openxmlformats.org/officeDocument/2006/relationships/hyperlink" Target="http://www.basketball-reference.com/players/m/milleda01.html" TargetMode="External"/><Relationship Id="rId290" Type="http://schemas.openxmlformats.org/officeDocument/2006/relationships/hyperlink" Target="http://www.basketball-reference.com/teams/SAS/2015.html" TargetMode="External"/><Relationship Id="rId304" Type="http://schemas.openxmlformats.org/officeDocument/2006/relationships/hyperlink" Target="http://www.basketball-reference.com/teams/MIN/2015.html" TargetMode="External"/><Relationship Id="rId388" Type="http://schemas.openxmlformats.org/officeDocument/2006/relationships/hyperlink" Target="http://www.basketball-reference.com/teams/NYK/2015.html" TargetMode="External"/><Relationship Id="rId511" Type="http://schemas.openxmlformats.org/officeDocument/2006/relationships/hyperlink" Target="http://www.basketball-reference.com/players/h/hillso01.html" TargetMode="External"/><Relationship Id="rId609" Type="http://schemas.openxmlformats.org/officeDocument/2006/relationships/hyperlink" Target="http://www.basketball-reference.com/players/k/kanteen01.html" TargetMode="External"/><Relationship Id="rId956" Type="http://schemas.openxmlformats.org/officeDocument/2006/relationships/hyperlink" Target="http://www.basketball-reference.com/players/r/rondora01.html" TargetMode="External"/><Relationship Id="rId1141" Type="http://schemas.openxmlformats.org/officeDocument/2006/relationships/hyperlink" Target="http://www.basketball-reference.com/players/w/walkebi01.html" TargetMode="External"/><Relationship Id="rId85" Type="http://schemas.openxmlformats.org/officeDocument/2006/relationships/hyperlink" Target="http://www.basketball-reference.com/players/b/batumni01.html" TargetMode="External"/><Relationship Id="rId150" Type="http://schemas.openxmlformats.org/officeDocument/2006/relationships/hyperlink" Target="http://www.basketball-reference.com/teams/BRK/2015.html" TargetMode="External"/><Relationship Id="rId595" Type="http://schemas.openxmlformats.org/officeDocument/2006/relationships/hyperlink" Target="http://www.basketball-reference.com/players/j/jonesja02.html" TargetMode="External"/><Relationship Id="rId816" Type="http://schemas.openxmlformats.org/officeDocument/2006/relationships/hyperlink" Target="http://www.basketball-reference.com/players/n/noelne01.html" TargetMode="External"/><Relationship Id="rId1001" Type="http://schemas.openxmlformats.org/officeDocument/2006/relationships/hyperlink" Target="http://www.basketball-reference.com/teams/PHI/2015.html" TargetMode="External"/><Relationship Id="rId248" Type="http://schemas.openxmlformats.org/officeDocument/2006/relationships/hyperlink" Target="http://www.basketball-reference.com/players/c/crowdja01.html" TargetMode="External"/><Relationship Id="rId455" Type="http://schemas.openxmlformats.org/officeDocument/2006/relationships/hyperlink" Target="http://www.basketball-reference.com/players/g/gutiejo01.html" TargetMode="External"/><Relationship Id="rId662" Type="http://schemas.openxmlformats.org/officeDocument/2006/relationships/hyperlink" Target="http://www.basketball-reference.com/players/l/leonaka01.html" TargetMode="External"/><Relationship Id="rId1085" Type="http://schemas.openxmlformats.org/officeDocument/2006/relationships/hyperlink" Target="http://www.basketball-reference.com/teams/OKC/2015.html" TargetMode="External"/><Relationship Id="rId12" Type="http://schemas.openxmlformats.org/officeDocument/2006/relationships/hyperlink" Target="http://www.basketball-reference.com/players/a/afflaar01.html" TargetMode="External"/><Relationship Id="rId108" Type="http://schemas.openxmlformats.org/officeDocument/2006/relationships/hyperlink" Target="http://www.basketball-reference.com/teams/CHO/2015.html" TargetMode="External"/><Relationship Id="rId315" Type="http://schemas.openxmlformats.org/officeDocument/2006/relationships/hyperlink" Target="http://www.basketball-reference.com/teams/PHO/2015.html" TargetMode="External"/><Relationship Id="rId522" Type="http://schemas.openxmlformats.org/officeDocument/2006/relationships/hyperlink" Target="http://www.basketball-reference.com/teams/UTA/2015.html" TargetMode="External"/><Relationship Id="rId967" Type="http://schemas.openxmlformats.org/officeDocument/2006/relationships/hyperlink" Target="http://www.basketball-reference.com/players/r/rudezda01.html" TargetMode="External"/><Relationship Id="rId1152" Type="http://schemas.openxmlformats.org/officeDocument/2006/relationships/hyperlink" Target="http://www.basketball-reference.com/teams/IND/2015.html" TargetMode="External"/><Relationship Id="rId96" Type="http://schemas.openxmlformats.org/officeDocument/2006/relationships/hyperlink" Target="http://www.basketball-reference.com/teams/MIA/2015.html" TargetMode="External"/><Relationship Id="rId161" Type="http://schemas.openxmlformats.org/officeDocument/2006/relationships/hyperlink" Target="http://www.basketball-reference.com/teams/PHO/2015.html" TargetMode="External"/><Relationship Id="rId399" Type="http://schemas.openxmlformats.org/officeDocument/2006/relationships/hyperlink" Target="http://www.basketball-reference.com/teams/CHI/2015.html" TargetMode="External"/><Relationship Id="rId827" Type="http://schemas.openxmlformats.org/officeDocument/2006/relationships/hyperlink" Target="http://www.basketball-reference.com/players/n/nurkiju01.html" TargetMode="External"/><Relationship Id="rId1012" Type="http://schemas.openxmlformats.org/officeDocument/2006/relationships/hyperlink" Target="http://www.basketball-reference.com/teams/OKC/2015.html" TargetMode="External"/><Relationship Id="rId259" Type="http://schemas.openxmlformats.org/officeDocument/2006/relationships/hyperlink" Target="http://www.basketball-reference.com/players/c/curryst01.html" TargetMode="External"/><Relationship Id="rId466" Type="http://schemas.openxmlformats.org/officeDocument/2006/relationships/hyperlink" Target="http://www.basketball-reference.com/teams/MIA/2015.html" TargetMode="External"/><Relationship Id="rId673" Type="http://schemas.openxmlformats.org/officeDocument/2006/relationships/hyperlink" Target="http://www.basketball-reference.com/teams/GSW/2015.html" TargetMode="External"/><Relationship Id="rId880" Type="http://schemas.openxmlformats.org/officeDocument/2006/relationships/hyperlink" Target="http://www.basketball-reference.com/teams/MEM/2015.html" TargetMode="External"/><Relationship Id="rId1096" Type="http://schemas.openxmlformats.org/officeDocument/2006/relationships/hyperlink" Target="http://www.basketball-reference.com/players/t/thompkl01.html" TargetMode="External"/><Relationship Id="rId23" Type="http://schemas.openxmlformats.org/officeDocument/2006/relationships/hyperlink" Target="http://www.basketball-reference.com/teams/IND/2015.html" TargetMode="External"/><Relationship Id="rId119" Type="http://schemas.openxmlformats.org/officeDocument/2006/relationships/hyperlink" Target="http://www.basketball-reference.com/teams/PHO/2015.html" TargetMode="External"/><Relationship Id="rId326" Type="http://schemas.openxmlformats.org/officeDocument/2006/relationships/hyperlink" Target="http://www.basketball-reference.com/teams/DET/2015.html" TargetMode="External"/><Relationship Id="rId533" Type="http://schemas.openxmlformats.org/officeDocument/2006/relationships/hyperlink" Target="http://www.basketball-reference.com/players/i/ibakase01.html" TargetMode="External"/><Relationship Id="rId978" Type="http://schemas.openxmlformats.org/officeDocument/2006/relationships/hyperlink" Target="http://www.basketball-reference.com/teams/MIL/2015.html" TargetMode="External"/><Relationship Id="rId1163" Type="http://schemas.openxmlformats.org/officeDocument/2006/relationships/hyperlink" Target="http://www.basketball-reference.com/players/w/whiteha01.html" TargetMode="External"/><Relationship Id="rId740" Type="http://schemas.openxmlformats.org/officeDocument/2006/relationships/hyperlink" Target="http://www.basketball-reference.com/players/m/middlkh01.html" TargetMode="External"/><Relationship Id="rId838" Type="http://schemas.openxmlformats.org/officeDocument/2006/relationships/hyperlink" Target="http://www.basketball-reference.com/teams/MIN/2015.html" TargetMode="External"/><Relationship Id="rId1023" Type="http://schemas.openxmlformats.org/officeDocument/2006/relationships/hyperlink" Target="http://www.basketball-reference.com/teams/PHI/2015.html" TargetMode="External"/><Relationship Id="rId172" Type="http://schemas.openxmlformats.org/officeDocument/2006/relationships/hyperlink" Target="http://www.basketball-reference.com/players/b/buyckdw01.html" TargetMode="External"/><Relationship Id="rId477" Type="http://schemas.openxmlformats.org/officeDocument/2006/relationships/hyperlink" Target="http://www.basketball-reference.com/players/h/harride01.html" TargetMode="External"/><Relationship Id="rId600" Type="http://schemas.openxmlformats.org/officeDocument/2006/relationships/hyperlink" Target="http://www.basketball-reference.com/teams/HOU/2015.html" TargetMode="External"/><Relationship Id="rId684" Type="http://schemas.openxmlformats.org/officeDocument/2006/relationships/hyperlink" Target="http://www.basketball-reference.com/players/l/lucaska01.html" TargetMode="External"/><Relationship Id="rId337" Type="http://schemas.openxmlformats.org/officeDocument/2006/relationships/hyperlink" Target="http://www.basketball-reference.com/players/e/ellinwa01.html" TargetMode="External"/><Relationship Id="rId891" Type="http://schemas.openxmlformats.org/officeDocument/2006/relationships/hyperlink" Target="http://www.basketball-reference.com/teams/BOS/2015.html" TargetMode="External"/><Relationship Id="rId905" Type="http://schemas.openxmlformats.org/officeDocument/2006/relationships/hyperlink" Target="http://www.basketball-reference.com/teams/HOU/2015.html" TargetMode="External"/><Relationship Id="rId989" Type="http://schemas.openxmlformats.org/officeDocument/2006/relationships/hyperlink" Target="http://www.basketball-reference.com/players/s/sessira01.html" TargetMode="External"/><Relationship Id="rId34" Type="http://schemas.openxmlformats.org/officeDocument/2006/relationships/hyperlink" Target="http://www.basketball-reference.com/teams/MIA/2015.html" TargetMode="External"/><Relationship Id="rId544" Type="http://schemas.openxmlformats.org/officeDocument/2006/relationships/hyperlink" Target="http://www.basketball-reference.com/teams/BRK/2015.html" TargetMode="External"/><Relationship Id="rId751" Type="http://schemas.openxmlformats.org/officeDocument/2006/relationships/hyperlink" Target="http://www.basketball-reference.com/players/m/millemi01.html" TargetMode="External"/><Relationship Id="rId849" Type="http://schemas.openxmlformats.org/officeDocument/2006/relationships/hyperlink" Target="http://www.basketball-reference.com/players/p/parsoch01.html" TargetMode="External"/><Relationship Id="rId1174" Type="http://schemas.openxmlformats.org/officeDocument/2006/relationships/hyperlink" Target="http://www.basketball-reference.com/teams/SAC/2015.html" TargetMode="External"/><Relationship Id="rId183" Type="http://schemas.openxmlformats.org/officeDocument/2006/relationships/hyperlink" Target="http://www.basketball-reference.com/teams/DET/2015.html" TargetMode="External"/><Relationship Id="rId390" Type="http://schemas.openxmlformats.org/officeDocument/2006/relationships/hyperlink" Target="http://www.basketball-reference.com/teams/HOU/2015.html" TargetMode="External"/><Relationship Id="rId404" Type="http://schemas.openxmlformats.org/officeDocument/2006/relationships/hyperlink" Target="http://www.basketball-reference.com/teams/DEN/2015.html" TargetMode="External"/><Relationship Id="rId611" Type="http://schemas.openxmlformats.org/officeDocument/2006/relationships/hyperlink" Target="http://www.basketball-reference.com/teams/UTA/2015.html" TargetMode="External"/><Relationship Id="rId1034" Type="http://schemas.openxmlformats.org/officeDocument/2006/relationships/hyperlink" Target="http://www.basketball-reference.com/players/s/smithjo03.html" TargetMode="External"/><Relationship Id="rId250" Type="http://schemas.openxmlformats.org/officeDocument/2006/relationships/hyperlink" Target="http://www.basketball-reference.com/teams/DAL/2015.html" TargetMode="External"/><Relationship Id="rId488" Type="http://schemas.openxmlformats.org/officeDocument/2006/relationships/hyperlink" Target="http://www.basketball-reference.com/teams/LAC/2015.html" TargetMode="External"/><Relationship Id="rId695" Type="http://schemas.openxmlformats.org/officeDocument/2006/relationships/hyperlink" Target="http://www.basketball-reference.com/teams/MIL/2015.html" TargetMode="External"/><Relationship Id="rId709" Type="http://schemas.openxmlformats.org/officeDocument/2006/relationships/hyperlink" Target="http://www.basketball-reference.com/teams/PHI/2015.html" TargetMode="External"/><Relationship Id="rId916" Type="http://schemas.openxmlformats.org/officeDocument/2006/relationships/hyperlink" Target="http://www.basketball-reference.com/teams/LAL/2015.html" TargetMode="External"/><Relationship Id="rId1101" Type="http://schemas.openxmlformats.org/officeDocument/2006/relationships/hyperlink" Target="http://www.basketball-reference.com/players/t/thornma01.html" TargetMode="External"/><Relationship Id="rId45" Type="http://schemas.openxmlformats.org/officeDocument/2006/relationships/hyperlink" Target="http://www.basketball-reference.com/players/a/anthojo01.html" TargetMode="External"/><Relationship Id="rId110" Type="http://schemas.openxmlformats.org/officeDocument/2006/relationships/hyperlink" Target="http://www.basketball-reference.com/players/b/blackta01.html" TargetMode="External"/><Relationship Id="rId348" Type="http://schemas.openxmlformats.org/officeDocument/2006/relationships/hyperlink" Target="http://www.basketball-reference.com/players/e/evansje01.html" TargetMode="External"/><Relationship Id="rId555" Type="http://schemas.openxmlformats.org/officeDocument/2006/relationships/hyperlink" Target="http://www.basketball-reference.com/teams/CHO/2015.html" TargetMode="External"/><Relationship Id="rId762" Type="http://schemas.openxmlformats.org/officeDocument/2006/relationships/hyperlink" Target="http://www.basketball-reference.com/players/m/millspa01.html" TargetMode="External"/><Relationship Id="rId1185" Type="http://schemas.openxmlformats.org/officeDocument/2006/relationships/hyperlink" Target="http://www.basketball-reference.com/players/w/willima01.html" TargetMode="External"/><Relationship Id="rId194" Type="http://schemas.openxmlformats.org/officeDocument/2006/relationships/hyperlink" Target="http://www.basketball-reference.com/teams/MEM/2015.html" TargetMode="External"/><Relationship Id="rId208" Type="http://schemas.openxmlformats.org/officeDocument/2006/relationships/hyperlink" Target="http://www.basketball-reference.com/players/c/cherrwi01.html" TargetMode="External"/><Relationship Id="rId415" Type="http://schemas.openxmlformats.org/officeDocument/2006/relationships/hyperlink" Target="http://www.basketball-reference.com/players/g/goodedr01.html" TargetMode="External"/><Relationship Id="rId622" Type="http://schemas.openxmlformats.org/officeDocument/2006/relationships/hyperlink" Target="http://www.basketball-reference.com/players/k/kirilan01.html" TargetMode="External"/><Relationship Id="rId1045" Type="http://schemas.openxmlformats.org/officeDocument/2006/relationships/hyperlink" Target="http://www.basketball-reference.com/players/s/splitti01.html" TargetMode="External"/><Relationship Id="rId261" Type="http://schemas.openxmlformats.org/officeDocument/2006/relationships/hyperlink" Target="http://www.basketball-reference.com/players/d/dalemsa01.html" TargetMode="External"/><Relationship Id="rId499" Type="http://schemas.openxmlformats.org/officeDocument/2006/relationships/hyperlink" Target="http://www.basketball-reference.com/players/h/hensojo01.html" TargetMode="External"/><Relationship Id="rId927" Type="http://schemas.openxmlformats.org/officeDocument/2006/relationships/hyperlink" Target="http://www.basketball-reference.com/teams/WAS/2015.html" TargetMode="External"/><Relationship Id="rId1112" Type="http://schemas.openxmlformats.org/officeDocument/2006/relationships/hyperlink" Target="http://www.basketball-reference.com/players/t/turiaro01.html" TargetMode="External"/><Relationship Id="rId56" Type="http://schemas.openxmlformats.org/officeDocument/2006/relationships/hyperlink" Target="http://www.basketball-reference.com/players/a/augusdj01.html" TargetMode="External"/><Relationship Id="rId359" Type="http://schemas.openxmlformats.org/officeDocument/2006/relationships/hyperlink" Target="http://www.basketball-reference.com/teams/DEN/2015.html" TargetMode="External"/><Relationship Id="rId566" Type="http://schemas.openxmlformats.org/officeDocument/2006/relationships/hyperlink" Target="http://www.basketball-reference.com/teams/DET/2015.html" TargetMode="External"/><Relationship Id="rId773" Type="http://schemas.openxmlformats.org/officeDocument/2006/relationships/hyperlink" Target="http://www.basketball-reference.com/teams/SAC/2015.html" TargetMode="External"/><Relationship Id="rId1196" Type="http://schemas.openxmlformats.org/officeDocument/2006/relationships/hyperlink" Target="http://www.basketball-reference.com/players/w/witheje01.html" TargetMode="External"/><Relationship Id="rId121" Type="http://schemas.openxmlformats.org/officeDocument/2006/relationships/hyperlink" Target="http://www.basketball-reference.com/teams/LAL/2015.html" TargetMode="External"/><Relationship Id="rId219" Type="http://schemas.openxmlformats.org/officeDocument/2006/relationships/hyperlink" Target="http://www.basketball-reference.com/players/c/clarkjo01.html" TargetMode="External"/><Relationship Id="rId426" Type="http://schemas.openxmlformats.org/officeDocument/2006/relationships/hyperlink" Target="http://www.basketball-reference.com/teams/NOP/2015.html" TargetMode="External"/><Relationship Id="rId633" Type="http://schemas.openxmlformats.org/officeDocument/2006/relationships/hyperlink" Target="http://www.basketball-reference.com/players/k/koufoko01.html" TargetMode="External"/><Relationship Id="rId980" Type="http://schemas.openxmlformats.org/officeDocument/2006/relationships/hyperlink" Target="http://www.basketball-reference.com/teams/ATL/2015.html" TargetMode="External"/><Relationship Id="rId1056" Type="http://schemas.openxmlformats.org/officeDocument/2006/relationships/hyperlink" Target="http://www.basketball-reference.com/teams/MEM/2015.html" TargetMode="External"/><Relationship Id="rId840" Type="http://schemas.openxmlformats.org/officeDocument/2006/relationships/hyperlink" Target="http://www.basketball-reference.com/teams/MIL/2015.html" TargetMode="External"/><Relationship Id="rId938" Type="http://schemas.openxmlformats.org/officeDocument/2006/relationships/hyperlink" Target="http://www.basketball-reference.com/teams/OKC/2015.html" TargetMode="External"/><Relationship Id="rId67" Type="http://schemas.openxmlformats.org/officeDocument/2006/relationships/hyperlink" Target="http://www.basketball-reference.com/teams/GSW/2015.html" TargetMode="External"/><Relationship Id="rId272" Type="http://schemas.openxmlformats.org/officeDocument/2006/relationships/hyperlink" Target="http://www.basketball-reference.com/teams/DET/2015.html" TargetMode="External"/><Relationship Id="rId577" Type="http://schemas.openxmlformats.org/officeDocument/2006/relationships/hyperlink" Target="http://www.basketball-reference.com/players/j/johnsch04.html" TargetMode="External"/><Relationship Id="rId700" Type="http://schemas.openxmlformats.org/officeDocument/2006/relationships/hyperlink" Target="http://www.basketball-reference.com/players/m/martike02.html" TargetMode="External"/><Relationship Id="rId1123" Type="http://schemas.openxmlformats.org/officeDocument/2006/relationships/hyperlink" Target="http://www.basketball-reference.com/teams/TOR/2015.html" TargetMode="External"/><Relationship Id="rId132" Type="http://schemas.openxmlformats.org/officeDocument/2006/relationships/hyperlink" Target="http://www.basketball-reference.com/players/b/boshch01.html" TargetMode="External"/><Relationship Id="rId784" Type="http://schemas.openxmlformats.org/officeDocument/2006/relationships/hyperlink" Target="http://www.basketball-reference.com/players/m/mozgoti01.html" TargetMode="External"/><Relationship Id="rId991" Type="http://schemas.openxmlformats.org/officeDocument/2006/relationships/hyperlink" Target="http://www.basketball-reference.com/teams/SAC/2015.html" TargetMode="External"/><Relationship Id="rId1067" Type="http://schemas.openxmlformats.org/officeDocument/2006/relationships/hyperlink" Target="http://www.basketball-reference.com/teams/CHO/2015.html" TargetMode="External"/><Relationship Id="rId437" Type="http://schemas.openxmlformats.org/officeDocument/2006/relationships/hyperlink" Target="http://www.basketball-reference.com/players/g/greener01.html" TargetMode="External"/><Relationship Id="rId644" Type="http://schemas.openxmlformats.org/officeDocument/2006/relationships/hyperlink" Target="http://www.basketball-reference.com/teams/DEN/2015.html" TargetMode="External"/><Relationship Id="rId851" Type="http://schemas.openxmlformats.org/officeDocument/2006/relationships/hyperlink" Target="http://www.basketball-reference.com/players/p/pattepa01.html" TargetMode="External"/><Relationship Id="rId283" Type="http://schemas.openxmlformats.org/officeDocument/2006/relationships/hyperlink" Target="http://www.basketball-reference.com/teams/LAL/2015.html" TargetMode="External"/><Relationship Id="rId490" Type="http://schemas.openxmlformats.org/officeDocument/2006/relationships/hyperlink" Target="http://www.basketball-reference.com/teams/TOR/2015.html" TargetMode="External"/><Relationship Id="rId504" Type="http://schemas.openxmlformats.org/officeDocument/2006/relationships/hyperlink" Target="http://www.basketball-reference.com/teams/DEN/2015.html" TargetMode="External"/><Relationship Id="rId711" Type="http://schemas.openxmlformats.org/officeDocument/2006/relationships/hyperlink" Target="http://www.basketball-reference.com/teams/GSW/2015.html" TargetMode="External"/><Relationship Id="rId949" Type="http://schemas.openxmlformats.org/officeDocument/2006/relationships/hyperlink" Target="http://www.basketball-reference.com/players/r/robinna01.html" TargetMode="External"/><Relationship Id="rId1134" Type="http://schemas.openxmlformats.org/officeDocument/2006/relationships/hyperlink" Target="http://www.basketball-reference.com/players/w/wadedw01.html" TargetMode="External"/><Relationship Id="rId78" Type="http://schemas.openxmlformats.org/officeDocument/2006/relationships/hyperlink" Target="http://www.basketball-reference.com/players/b/bartowi01.html" TargetMode="External"/><Relationship Id="rId143" Type="http://schemas.openxmlformats.org/officeDocument/2006/relationships/hyperlink" Target="http://www.basketball-reference.com/players/b/brookaa01.html" TargetMode="External"/><Relationship Id="rId350" Type="http://schemas.openxmlformats.org/officeDocument/2006/relationships/hyperlink" Target="http://www.basketball-reference.com/players/e/evansre01.html" TargetMode="External"/><Relationship Id="rId588" Type="http://schemas.openxmlformats.org/officeDocument/2006/relationships/hyperlink" Target="http://www.basketball-reference.com/teams/HOU/2015.html" TargetMode="External"/><Relationship Id="rId795" Type="http://schemas.openxmlformats.org/officeDocument/2006/relationships/hyperlink" Target="http://www.basketball-reference.com/teams/WAS/2015.html" TargetMode="External"/><Relationship Id="rId809" Type="http://schemas.openxmlformats.org/officeDocument/2006/relationships/hyperlink" Target="http://www.basketball-reference.com/teams/BOS/2015.html" TargetMode="External"/><Relationship Id="rId1201" Type="http://schemas.openxmlformats.org/officeDocument/2006/relationships/hyperlink" Target="http://www.basketball-reference.com/players/w/woltena01.html" TargetMode="External"/><Relationship Id="rId9" Type="http://schemas.openxmlformats.org/officeDocument/2006/relationships/hyperlink" Target="http://www.basketball-reference.com/players/a/afflaar01.html" TargetMode="External"/><Relationship Id="rId210" Type="http://schemas.openxmlformats.org/officeDocument/2006/relationships/hyperlink" Target="http://www.basketball-reference.com/players/c/chrispa01.html" TargetMode="External"/><Relationship Id="rId448" Type="http://schemas.openxmlformats.org/officeDocument/2006/relationships/hyperlink" Target="http://www.basketball-reference.com/teams/BOS/2015.html" TargetMode="External"/><Relationship Id="rId655" Type="http://schemas.openxmlformats.org/officeDocument/2006/relationships/hyperlink" Target="http://www.basketball-reference.com/teams/MEM/2015.html" TargetMode="External"/><Relationship Id="rId862" Type="http://schemas.openxmlformats.org/officeDocument/2006/relationships/hyperlink" Target="http://www.basketball-reference.com/players/p/pekovni01.html" TargetMode="External"/><Relationship Id="rId1078" Type="http://schemas.openxmlformats.org/officeDocument/2006/relationships/hyperlink" Target="http://www.basketball-reference.com/players/t/thomais02.html" TargetMode="External"/><Relationship Id="rId294" Type="http://schemas.openxmlformats.org/officeDocument/2006/relationships/hyperlink" Target="http://www.basketball-reference.com/teams/ORL/2015.html" TargetMode="External"/><Relationship Id="rId308" Type="http://schemas.openxmlformats.org/officeDocument/2006/relationships/hyperlink" Target="http://www.basketball-reference.com/teams/HOU/2015.html" TargetMode="External"/><Relationship Id="rId515" Type="http://schemas.openxmlformats.org/officeDocument/2006/relationships/hyperlink" Target="http://www.basketball-reference.com/players/h/holidjr01.html" TargetMode="External"/><Relationship Id="rId722" Type="http://schemas.openxmlformats.org/officeDocument/2006/relationships/hyperlink" Target="http://www.basketball-reference.com/teams/CHI/2015.html" TargetMode="External"/><Relationship Id="rId1145" Type="http://schemas.openxmlformats.org/officeDocument/2006/relationships/hyperlink" Target="http://www.basketball-reference.com/players/w/walljo01.html" TargetMode="External"/><Relationship Id="rId89" Type="http://schemas.openxmlformats.org/officeDocument/2006/relationships/hyperlink" Target="http://www.basketball-reference.com/players/b/baynear01.html" TargetMode="External"/><Relationship Id="rId154" Type="http://schemas.openxmlformats.org/officeDocument/2006/relationships/hyperlink" Target="http://www.basketball-reference.com/teams/LAL/2015.html" TargetMode="External"/><Relationship Id="rId361" Type="http://schemas.openxmlformats.org/officeDocument/2006/relationships/hyperlink" Target="http://www.basketball-reference.com/teams/LAC/2015.html" TargetMode="External"/><Relationship Id="rId599" Type="http://schemas.openxmlformats.org/officeDocument/2006/relationships/hyperlink" Target="http://www.basketball-reference.com/players/j/joneste01.html" TargetMode="External"/><Relationship Id="rId1005" Type="http://schemas.openxmlformats.org/officeDocument/2006/relationships/hyperlink" Target="http://www.basketball-reference.com/teams/NYK/2015.html" TargetMode="External"/><Relationship Id="rId1212" Type="http://schemas.openxmlformats.org/officeDocument/2006/relationships/hyperlink" Target="http://www.basketball-reference.com/players/w/wroteto01.html" TargetMode="External"/><Relationship Id="rId459" Type="http://schemas.openxmlformats.org/officeDocument/2006/relationships/hyperlink" Target="http://www.basketball-reference.com/teams/MIL/2015.html" TargetMode="External"/><Relationship Id="rId666" Type="http://schemas.openxmlformats.org/officeDocument/2006/relationships/hyperlink" Target="http://www.basketball-reference.com/players/l/leuerjo01.html" TargetMode="External"/><Relationship Id="rId873" Type="http://schemas.openxmlformats.org/officeDocument/2006/relationships/hyperlink" Target="http://www.basketball-reference.com/players/p/plumlmi01.html" TargetMode="External"/><Relationship Id="rId1089" Type="http://schemas.openxmlformats.org/officeDocument/2006/relationships/hyperlink" Target="http://www.basketball-reference.com/teams/PHI/2015.html" TargetMode="External"/><Relationship Id="rId16" Type="http://schemas.openxmlformats.org/officeDocument/2006/relationships/hyperlink" Target="http://www.basketball-reference.com/players/a/aldemfu01.html" TargetMode="External"/><Relationship Id="rId221" Type="http://schemas.openxmlformats.org/officeDocument/2006/relationships/hyperlink" Target="http://www.basketball-reference.com/players/c/clavevi01.html" TargetMode="External"/><Relationship Id="rId319" Type="http://schemas.openxmlformats.org/officeDocument/2006/relationships/hyperlink" Target="http://www.basketball-reference.com/players/d/dragizo01.html" TargetMode="External"/><Relationship Id="rId526" Type="http://schemas.openxmlformats.org/officeDocument/2006/relationships/hyperlink" Target="http://www.basketball-reference.com/teams/HOU/2015.html" TargetMode="External"/><Relationship Id="rId1156" Type="http://schemas.openxmlformats.org/officeDocument/2006/relationships/hyperlink" Target="http://www.basketball-reference.com/teams/NYK/2015.html" TargetMode="External"/><Relationship Id="rId733" Type="http://schemas.openxmlformats.org/officeDocument/2006/relationships/hyperlink" Target="http://www.basketball-reference.com/teams/PHO/2015.html" TargetMode="External"/><Relationship Id="rId940" Type="http://schemas.openxmlformats.org/officeDocument/2006/relationships/hyperlink" Target="http://www.basketball-reference.com/teams/CHO/2015.html" TargetMode="External"/><Relationship Id="rId1016" Type="http://schemas.openxmlformats.org/officeDocument/2006/relationships/hyperlink" Target="http://www.basketball-reference.com/teams/BOS/2015.html" TargetMode="External"/><Relationship Id="rId165" Type="http://schemas.openxmlformats.org/officeDocument/2006/relationships/hyperlink" Target="http://www.basketball-reference.com/teams/UTA/2015.html" TargetMode="External"/><Relationship Id="rId372" Type="http://schemas.openxmlformats.org/officeDocument/2006/relationships/hyperlink" Target="http://www.basketball-reference.com/players/f/frankja01.html" TargetMode="External"/><Relationship Id="rId677" Type="http://schemas.openxmlformats.org/officeDocument/2006/relationships/hyperlink" Target="http://www.basketball-reference.com/teams/POR/2015.html" TargetMode="External"/><Relationship Id="rId800" Type="http://schemas.openxmlformats.org/officeDocument/2006/relationships/hyperlink" Target="http://www.basketball-reference.com/players/n/nealga01.html" TargetMode="External"/><Relationship Id="rId1223" Type="http://schemas.openxmlformats.org/officeDocument/2006/relationships/hyperlink" Target="http://www.basketball-reference.com/players/z/zelleco01.html" TargetMode="External"/><Relationship Id="rId232" Type="http://schemas.openxmlformats.org/officeDocument/2006/relationships/hyperlink" Target="http://www.basketball-reference.com/players/c/conlemi01.html" TargetMode="External"/><Relationship Id="rId884" Type="http://schemas.openxmlformats.org/officeDocument/2006/relationships/hyperlink" Target="http://www.basketball-reference.com/teams/WAS/2015.html" TargetMode="External"/><Relationship Id="rId27" Type="http://schemas.openxmlformats.org/officeDocument/2006/relationships/hyperlink" Target="http://www.basketball-reference.com/teams/DAL/2015.html" TargetMode="External"/><Relationship Id="rId537" Type="http://schemas.openxmlformats.org/officeDocument/2006/relationships/hyperlink" Target="http://www.basketball-reference.com/players/i/ilyaser01.html" TargetMode="External"/><Relationship Id="rId744" Type="http://schemas.openxmlformats.org/officeDocument/2006/relationships/hyperlink" Target="http://www.basketball-reference.com/players/m/millean02.html" TargetMode="External"/><Relationship Id="rId951" Type="http://schemas.openxmlformats.org/officeDocument/2006/relationships/hyperlink" Target="http://www.basketball-reference.com/players/r/robinth01.html" TargetMode="External"/><Relationship Id="rId1167" Type="http://schemas.openxmlformats.org/officeDocument/2006/relationships/hyperlink" Target="http://www.basketball-reference.com/players/w/wiggian01.html" TargetMode="External"/><Relationship Id="rId80" Type="http://schemas.openxmlformats.org/officeDocument/2006/relationships/hyperlink" Target="http://www.basketball-reference.com/teams/POR/2015.html" TargetMode="External"/><Relationship Id="rId176" Type="http://schemas.openxmlformats.org/officeDocument/2006/relationships/hyperlink" Target="http://www.basketball-reference.com/players/c/cabocbr01.html" TargetMode="External"/><Relationship Id="rId383" Type="http://schemas.openxmlformats.org/officeDocument/2006/relationships/hyperlink" Target="http://www.basketball-reference.com/players/f/fryech01.html" TargetMode="External"/><Relationship Id="rId590" Type="http://schemas.openxmlformats.org/officeDocument/2006/relationships/hyperlink" Target="http://www.basketball-reference.com/teams/MIA/2015.html" TargetMode="External"/><Relationship Id="rId604" Type="http://schemas.openxmlformats.org/officeDocument/2006/relationships/hyperlink" Target="http://www.basketball-reference.com/teams/BRK/2015.html" TargetMode="External"/><Relationship Id="rId811" Type="http://schemas.openxmlformats.org/officeDocument/2006/relationships/hyperlink" Target="http://www.basketball-reference.com/teams/DEN/2015.html" TargetMode="External"/><Relationship Id="rId1027" Type="http://schemas.openxmlformats.org/officeDocument/2006/relationships/hyperlink" Target="http://www.basketball-reference.com/players/s/smithjr01.html" TargetMode="External"/><Relationship Id="rId243" Type="http://schemas.openxmlformats.org/officeDocument/2006/relationships/hyperlink" Target="http://www.basketball-reference.com/teams/PHI/2015.html" TargetMode="External"/><Relationship Id="rId450" Type="http://schemas.openxmlformats.org/officeDocument/2006/relationships/hyperlink" Target="http://www.basketball-reference.com/teams/MEM/2015.html" TargetMode="External"/><Relationship Id="rId688" Type="http://schemas.openxmlformats.org/officeDocument/2006/relationships/hyperlink" Target="http://www.basketball-reference.com/players/m/mahinia01.html" TargetMode="External"/><Relationship Id="rId895" Type="http://schemas.openxmlformats.org/officeDocument/2006/relationships/hyperlink" Target="http://www.basketball-reference.com/players/p/priceaj01.html" TargetMode="External"/><Relationship Id="rId909" Type="http://schemas.openxmlformats.org/officeDocument/2006/relationships/hyperlink" Target="http://www.basketball-reference.com/players/p/princta01.html" TargetMode="External"/><Relationship Id="rId1080" Type="http://schemas.openxmlformats.org/officeDocument/2006/relationships/hyperlink" Target="http://www.basketball-reference.com/teams/PHO/2015.html" TargetMode="External"/><Relationship Id="rId38" Type="http://schemas.openxmlformats.org/officeDocument/2006/relationships/hyperlink" Target="http://www.basketball-reference.com/teams/SAS/2015.html" TargetMode="External"/><Relationship Id="rId103" Type="http://schemas.openxmlformats.org/officeDocument/2006/relationships/hyperlink" Target="http://www.basketball-reference.com/players/b/beverpa01.html" TargetMode="External"/><Relationship Id="rId310" Type="http://schemas.openxmlformats.org/officeDocument/2006/relationships/hyperlink" Target="http://www.basketball-reference.com/teams/NOP/2015.html" TargetMode="External"/><Relationship Id="rId548" Type="http://schemas.openxmlformats.org/officeDocument/2006/relationships/hyperlink" Target="http://www.basketball-reference.com/players/j/jacksre01.html" TargetMode="External"/><Relationship Id="rId755" Type="http://schemas.openxmlformats.org/officeDocument/2006/relationships/hyperlink" Target="http://www.basketball-reference.com/teams/SAC/2015.html" TargetMode="External"/><Relationship Id="rId962" Type="http://schemas.openxmlformats.org/officeDocument/2006/relationships/hyperlink" Target="http://www.basketball-reference.com/teams/CHI/2015.html" TargetMode="External"/><Relationship Id="rId1178" Type="http://schemas.openxmlformats.org/officeDocument/2006/relationships/hyperlink" Target="http://www.basketball-reference.com/players/w/williel01.html" TargetMode="External"/><Relationship Id="rId91" Type="http://schemas.openxmlformats.org/officeDocument/2006/relationships/hyperlink" Target="http://www.basketball-reference.com/players/b/bazemke01.html" TargetMode="External"/><Relationship Id="rId187" Type="http://schemas.openxmlformats.org/officeDocument/2006/relationships/hyperlink" Target="http://www.basketball-reference.com/players/c/canaais01.html" TargetMode="External"/><Relationship Id="rId394" Type="http://schemas.openxmlformats.org/officeDocument/2006/relationships/hyperlink" Target="http://www.basketball-reference.com/players/g/garneke01.html" TargetMode="External"/><Relationship Id="rId408" Type="http://schemas.openxmlformats.org/officeDocument/2006/relationships/hyperlink" Target="http://www.basketball-reference.com/teams/IND/2015.html" TargetMode="External"/><Relationship Id="rId615" Type="http://schemas.openxmlformats.org/officeDocument/2006/relationships/hyperlink" Target="http://www.basketball-reference.com/teams/BRK/2015.html" TargetMode="External"/><Relationship Id="rId822" Type="http://schemas.openxmlformats.org/officeDocument/2006/relationships/hyperlink" Target="http://www.basketball-reference.com/teams/UTA/2015.html" TargetMode="External"/><Relationship Id="rId1038" Type="http://schemas.openxmlformats.org/officeDocument/2006/relationships/hyperlink" Target="http://www.basketball-reference.com/teams/NOP/2015.html" TargetMode="External"/><Relationship Id="rId254" Type="http://schemas.openxmlformats.org/officeDocument/2006/relationships/hyperlink" Target="http://www.basketball-reference.com/teams/NOP/2015.html" TargetMode="External"/><Relationship Id="rId699" Type="http://schemas.openxmlformats.org/officeDocument/2006/relationships/hyperlink" Target="http://www.basketball-reference.com/teams/MIL/2015.html" TargetMode="External"/><Relationship Id="rId1091" Type="http://schemas.openxmlformats.org/officeDocument/2006/relationships/hyperlink" Target="http://www.basketball-reference.com/teams/MEM/2015.html" TargetMode="External"/><Relationship Id="rId1105" Type="http://schemas.openxmlformats.org/officeDocument/2006/relationships/hyperlink" Target="http://www.basketball-reference.com/players/t/tollian01.html" TargetMode="External"/><Relationship Id="rId49" Type="http://schemas.openxmlformats.org/officeDocument/2006/relationships/hyperlink" Target="http://www.basketball-reference.com/players/a/arizatr01.html" TargetMode="External"/><Relationship Id="rId114" Type="http://schemas.openxmlformats.org/officeDocument/2006/relationships/hyperlink" Target="http://www.basketball-reference.com/players/b/blairde01.html" TargetMode="External"/><Relationship Id="rId461" Type="http://schemas.openxmlformats.org/officeDocument/2006/relationships/hyperlink" Target="http://www.basketball-reference.com/teams/CHO/2015.html" TargetMode="External"/><Relationship Id="rId559" Type="http://schemas.openxmlformats.org/officeDocument/2006/relationships/hyperlink" Target="http://www.basketball-reference.com/teams/DAL/2015.html" TargetMode="External"/><Relationship Id="rId766" Type="http://schemas.openxmlformats.org/officeDocument/2006/relationships/hyperlink" Target="http://www.basketball-reference.com/players/m/mohamna01.html" TargetMode="External"/><Relationship Id="rId1189" Type="http://schemas.openxmlformats.org/officeDocument/2006/relationships/hyperlink" Target="http://www.basketball-reference.com/players/w/willire02.html" TargetMode="External"/><Relationship Id="rId198" Type="http://schemas.openxmlformats.org/officeDocument/2006/relationships/hyperlink" Target="http://www.basketball-reference.com/players/c/cartemi01.html" TargetMode="External"/><Relationship Id="rId321" Type="http://schemas.openxmlformats.org/officeDocument/2006/relationships/hyperlink" Target="http://www.basketball-reference.com/players/d/dragizo01.html" TargetMode="External"/><Relationship Id="rId419" Type="http://schemas.openxmlformats.org/officeDocument/2006/relationships/hyperlink" Target="http://www.basketball-reference.com/players/g/gordoaa01.html" TargetMode="External"/><Relationship Id="rId626" Type="http://schemas.openxmlformats.org/officeDocument/2006/relationships/hyperlink" Target="http://www.basketball-reference.com/players/k/knighbr03.html" TargetMode="External"/><Relationship Id="rId973" Type="http://schemas.openxmlformats.org/officeDocument/2006/relationships/hyperlink" Target="http://www.basketball-reference.com/players/s/salmojo01.html" TargetMode="External"/><Relationship Id="rId1049" Type="http://schemas.openxmlformats.org/officeDocument/2006/relationships/hyperlink" Target="http://www.basketball-reference.com/players/s/stephla01.html" TargetMode="External"/><Relationship Id="rId833" Type="http://schemas.openxmlformats.org/officeDocument/2006/relationships/hyperlink" Target="http://www.basketball-reference.com/players/o/oladivi01.html" TargetMode="External"/><Relationship Id="rId1116" Type="http://schemas.openxmlformats.org/officeDocument/2006/relationships/hyperlink" Target="http://www.basketball-reference.com/players/t/turneev01.html" TargetMode="External"/><Relationship Id="rId265" Type="http://schemas.openxmlformats.org/officeDocument/2006/relationships/hyperlink" Target="http://www.basketball-reference.com/teams/HOU/2015.html" TargetMode="External"/><Relationship Id="rId472" Type="http://schemas.openxmlformats.org/officeDocument/2006/relationships/hyperlink" Target="http://www.basketball-reference.com/teams/NYK/2015.html" TargetMode="External"/><Relationship Id="rId900" Type="http://schemas.openxmlformats.org/officeDocument/2006/relationships/hyperlink" Target="http://www.basketball-reference.com/teams/LAL/2015.html" TargetMode="External"/><Relationship Id="rId125" Type="http://schemas.openxmlformats.org/officeDocument/2006/relationships/hyperlink" Target="http://www.basketball-reference.com/teams/GSW/2015.html" TargetMode="External"/><Relationship Id="rId332" Type="http://schemas.openxmlformats.org/officeDocument/2006/relationships/hyperlink" Target="http://www.basketball-reference.com/teams/CHI/2015.html" TargetMode="External"/><Relationship Id="rId777" Type="http://schemas.openxmlformats.org/officeDocument/2006/relationships/hyperlink" Target="http://www.basketball-reference.com/teams/PHO/2015.html" TargetMode="External"/><Relationship Id="rId984" Type="http://schemas.openxmlformats.org/officeDocument/2006/relationships/hyperlink" Target="http://www.basketball-reference.com/teams/ATL/2015.html" TargetMode="External"/><Relationship Id="rId637" Type="http://schemas.openxmlformats.org/officeDocument/2006/relationships/hyperlink" Target="http://www.basketball-reference.com/players/l/lambje01.html" TargetMode="External"/><Relationship Id="rId844" Type="http://schemas.openxmlformats.org/officeDocument/2006/relationships/hyperlink" Target="http://www.basketball-reference.com/teams/CHO/2015.html" TargetMode="External"/><Relationship Id="rId276" Type="http://schemas.openxmlformats.org/officeDocument/2006/relationships/hyperlink" Target="http://www.basketball-reference.com/players/d/daviebr01.html" TargetMode="External"/><Relationship Id="rId483" Type="http://schemas.openxmlformats.org/officeDocument/2006/relationships/hyperlink" Target="http://www.basketball-reference.com/players/h/harrito02.html" TargetMode="External"/><Relationship Id="rId690" Type="http://schemas.openxmlformats.org/officeDocument/2006/relationships/hyperlink" Target="http://www.basketball-reference.com/players/m/marblde01.html" TargetMode="External"/><Relationship Id="rId704" Type="http://schemas.openxmlformats.org/officeDocument/2006/relationships/hyperlink" Target="http://www.basketball-reference.com/players/m/maxieja01.html" TargetMode="External"/><Relationship Id="rId911" Type="http://schemas.openxmlformats.org/officeDocument/2006/relationships/hyperlink" Target="http://www.basketball-reference.com/players/p/princta01.html" TargetMode="External"/><Relationship Id="rId1127" Type="http://schemas.openxmlformats.org/officeDocument/2006/relationships/hyperlink" Target="http://www.basketball-reference.com/teams/TOR/2015.html" TargetMode="External"/><Relationship Id="rId40" Type="http://schemas.openxmlformats.org/officeDocument/2006/relationships/hyperlink" Target="http://www.basketball-reference.com/teams/NOP/2015.html" TargetMode="External"/><Relationship Id="rId136" Type="http://schemas.openxmlformats.org/officeDocument/2006/relationships/hyperlink" Target="http://www.basketball-reference.com/players/b/brandel01.html" TargetMode="External"/><Relationship Id="rId343" Type="http://schemas.openxmlformats.org/officeDocument/2006/relationships/hyperlink" Target="http://www.basketball-reference.com/players/e/ennisty01.html" TargetMode="External"/><Relationship Id="rId550" Type="http://schemas.openxmlformats.org/officeDocument/2006/relationships/hyperlink" Target="http://www.basketball-reference.com/players/j/jamesbe01.html" TargetMode="External"/><Relationship Id="rId788" Type="http://schemas.openxmlformats.org/officeDocument/2006/relationships/hyperlink" Target="http://www.basketball-reference.com/teams/CLE/2015.html" TargetMode="External"/><Relationship Id="rId995" Type="http://schemas.openxmlformats.org/officeDocument/2006/relationships/hyperlink" Target="http://www.basketball-reference.com/players/s/shumpim01.html" TargetMode="External"/><Relationship Id="rId1180" Type="http://schemas.openxmlformats.org/officeDocument/2006/relationships/hyperlink" Target="http://www.basketball-reference.com/players/w/willilo02.html" TargetMode="External"/><Relationship Id="rId203" Type="http://schemas.openxmlformats.org/officeDocument/2006/relationships/hyperlink" Target="http://www.basketball-reference.com/teams/MIA/2015.html" TargetMode="External"/><Relationship Id="rId648" Type="http://schemas.openxmlformats.org/officeDocument/2006/relationships/hyperlink" Target="http://www.basketball-reference.com/teams/DEN/2015.html" TargetMode="External"/><Relationship Id="rId855" Type="http://schemas.openxmlformats.org/officeDocument/2006/relationships/hyperlink" Target="http://www.basketball-reference.com/players/p/paynead01.html" TargetMode="External"/><Relationship Id="rId1040" Type="http://schemas.openxmlformats.org/officeDocument/2006/relationships/hyperlink" Target="http://www.basketball-reference.com/teams/MEM/2015.html" TargetMode="External"/><Relationship Id="rId287" Type="http://schemas.openxmlformats.org/officeDocument/2006/relationships/hyperlink" Target="http://www.basketball-reference.com/teams/MIA/2015.html" TargetMode="External"/><Relationship Id="rId410" Type="http://schemas.openxmlformats.org/officeDocument/2006/relationships/hyperlink" Target="http://www.basketball-reference.com/teams/CHI/2015.html" TargetMode="External"/><Relationship Id="rId494" Type="http://schemas.openxmlformats.org/officeDocument/2006/relationships/hyperlink" Target="http://www.basketball-reference.com/teams/CLE/2015.html" TargetMode="External"/><Relationship Id="rId508" Type="http://schemas.openxmlformats.org/officeDocument/2006/relationships/hyperlink" Target="http://www.basketball-reference.com/teams/IND/2015.html" TargetMode="External"/><Relationship Id="rId715" Type="http://schemas.openxmlformats.org/officeDocument/2006/relationships/hyperlink" Target="http://www.basketball-reference.com/teams/POR/2015.html" TargetMode="External"/><Relationship Id="rId922" Type="http://schemas.openxmlformats.org/officeDocument/2006/relationships/hyperlink" Target="http://www.basketball-reference.com/players/r/randoza01.html" TargetMode="External"/><Relationship Id="rId1138" Type="http://schemas.openxmlformats.org/officeDocument/2006/relationships/hyperlink" Target="http://www.basketball-reference.com/teams/CLE/2015.html" TargetMode="External"/><Relationship Id="rId147" Type="http://schemas.openxmlformats.org/officeDocument/2006/relationships/hyperlink" Target="http://www.basketball-reference.com/players/b/brownlo01.html" TargetMode="External"/><Relationship Id="rId354" Type="http://schemas.openxmlformats.org/officeDocument/2006/relationships/hyperlink" Target="http://www.basketball-reference.com/players/e/exumda01.html" TargetMode="External"/><Relationship Id="rId799" Type="http://schemas.openxmlformats.org/officeDocument/2006/relationships/hyperlink" Target="http://www.basketball-reference.com/teams/MIA/2015.html" TargetMode="External"/><Relationship Id="rId1191" Type="http://schemas.openxmlformats.org/officeDocument/2006/relationships/hyperlink" Target="http://www.basketball-reference.com/players/w/willish03.html" TargetMode="External"/><Relationship Id="rId1205" Type="http://schemas.openxmlformats.org/officeDocument/2006/relationships/hyperlink" Target="http://www.basketball-reference.com/teams/DAL/2015.html" TargetMode="External"/><Relationship Id="rId51" Type="http://schemas.openxmlformats.org/officeDocument/2006/relationships/hyperlink" Target="http://www.basketball-reference.com/players/a/arthuda01.html" TargetMode="External"/><Relationship Id="rId561" Type="http://schemas.openxmlformats.org/officeDocument/2006/relationships/hyperlink" Target="http://www.basketball-reference.com/teams/ATL/2015.html" TargetMode="External"/><Relationship Id="rId659" Type="http://schemas.openxmlformats.org/officeDocument/2006/relationships/hyperlink" Target="http://www.basketball-reference.com/teams/PHI/2015.html" TargetMode="External"/><Relationship Id="rId866" Type="http://schemas.openxmlformats.org/officeDocument/2006/relationships/hyperlink" Target="http://www.basketball-reference.com/teams/OKC/2015.html" TargetMode="External"/><Relationship Id="rId214" Type="http://schemas.openxmlformats.org/officeDocument/2006/relationships/hyperlink" Target="http://www.basketball-reference.com/players/c/clarkia01.html" TargetMode="External"/><Relationship Id="rId298" Type="http://schemas.openxmlformats.org/officeDocument/2006/relationships/hyperlink" Target="http://www.basketball-reference.com/teams/MIA/2015.html" TargetMode="External"/><Relationship Id="rId421" Type="http://schemas.openxmlformats.org/officeDocument/2006/relationships/hyperlink" Target="http://www.basketball-reference.com/players/g/gordobe01.html" TargetMode="External"/><Relationship Id="rId519" Type="http://schemas.openxmlformats.org/officeDocument/2006/relationships/hyperlink" Target="http://www.basketball-reference.com/players/h/holliry01.html" TargetMode="External"/><Relationship Id="rId1051" Type="http://schemas.openxmlformats.org/officeDocument/2006/relationships/hyperlink" Target="http://www.basketball-reference.com/players/s/stiemgr01.html" TargetMode="External"/><Relationship Id="rId1149" Type="http://schemas.openxmlformats.org/officeDocument/2006/relationships/hyperlink" Target="http://www.basketball-reference.com/players/w/warretj01.html" TargetMode="External"/><Relationship Id="rId158" Type="http://schemas.openxmlformats.org/officeDocument/2006/relationships/hyperlink" Target="http://www.basketball-reference.com/players/b/bullore01.html" TargetMode="External"/><Relationship Id="rId726" Type="http://schemas.openxmlformats.org/officeDocument/2006/relationships/hyperlink" Target="http://www.basketball-reference.com/players/m/mcgeeja01.html" TargetMode="External"/><Relationship Id="rId933" Type="http://schemas.openxmlformats.org/officeDocument/2006/relationships/hyperlink" Target="http://www.basketball-reference.com/players/r/riverau01.html" TargetMode="External"/><Relationship Id="rId1009" Type="http://schemas.openxmlformats.org/officeDocument/2006/relationships/hyperlink" Target="http://www.basketball-reference.com/players/s/singlky01.html" TargetMode="External"/><Relationship Id="rId62" Type="http://schemas.openxmlformats.org/officeDocument/2006/relationships/hyperlink" Target="http://www.basketball-reference.com/players/b/babbilu01.html" TargetMode="External"/><Relationship Id="rId365" Type="http://schemas.openxmlformats.org/officeDocument/2006/relationships/hyperlink" Target="http://www.basketball-reference.com/teams/DAL/2015.html" TargetMode="External"/><Relationship Id="rId572" Type="http://schemas.openxmlformats.org/officeDocument/2006/relationships/hyperlink" Target="http://www.basketball-reference.com/players/j/jerregr01.html" TargetMode="External"/><Relationship Id="rId1216" Type="http://schemas.openxmlformats.org/officeDocument/2006/relationships/hyperlink" Target="http://www.basketball-reference.com/players/y/youngni01.html" TargetMode="External"/><Relationship Id="rId225" Type="http://schemas.openxmlformats.org/officeDocument/2006/relationships/hyperlink" Target="http://www.basketball-reference.com/teams/MIA/2015.html" TargetMode="External"/><Relationship Id="rId432" Type="http://schemas.openxmlformats.org/officeDocument/2006/relationships/hyperlink" Target="http://www.basketball-reference.com/teams/PHI/2015.html" TargetMode="External"/><Relationship Id="rId877" Type="http://schemas.openxmlformats.org/officeDocument/2006/relationships/hyperlink" Target="http://www.basketball-reference.com/teams/MIL/2015.html" TargetMode="External"/><Relationship Id="rId1062" Type="http://schemas.openxmlformats.org/officeDocument/2006/relationships/hyperlink" Target="http://www.basketball-reference.com/players/s/stuckro01.html" TargetMode="External"/><Relationship Id="rId737" Type="http://schemas.openxmlformats.org/officeDocument/2006/relationships/hyperlink" Target="http://www.basketball-reference.com/teams/DET/2015.html" TargetMode="External"/><Relationship Id="rId944" Type="http://schemas.openxmlformats.org/officeDocument/2006/relationships/hyperlink" Target="http://www.basketball-reference.com/players/r/robingl02.html" TargetMode="External"/><Relationship Id="rId73" Type="http://schemas.openxmlformats.org/officeDocument/2006/relationships/hyperlink" Target="http://www.basketball-reference.com/teams/GSW/2015.html" TargetMode="External"/><Relationship Id="rId169" Type="http://schemas.openxmlformats.org/officeDocument/2006/relationships/hyperlink" Target="http://www.basketball-reference.com/teams/CHI/2015.html" TargetMode="External"/><Relationship Id="rId376" Type="http://schemas.openxmlformats.org/officeDocument/2006/relationships/hyperlink" Target="http://www.basketball-reference.com/teams/PHI/2015.html" TargetMode="External"/><Relationship Id="rId583" Type="http://schemas.openxmlformats.org/officeDocument/2006/relationships/hyperlink" Target="http://www.basketball-reference.com/players/j/johnsja01.html" TargetMode="External"/><Relationship Id="rId790" Type="http://schemas.openxmlformats.org/officeDocument/2006/relationships/hyperlink" Target="http://www.basketball-reference.com/teams/MIN/2015.html" TargetMode="External"/><Relationship Id="rId804" Type="http://schemas.openxmlformats.org/officeDocument/2006/relationships/hyperlink" Target="http://www.basketball-reference.com/teams/MIN/2015.html" TargetMode="External"/><Relationship Id="rId4" Type="http://schemas.openxmlformats.org/officeDocument/2006/relationships/hyperlink" Target="http://www.basketball-reference.com/teams/MEM/2015.html" TargetMode="External"/><Relationship Id="rId236" Type="http://schemas.openxmlformats.org/officeDocument/2006/relationships/hyperlink" Target="http://www.basketball-reference.com/players/c/copelch01.html" TargetMode="External"/><Relationship Id="rId443" Type="http://schemas.openxmlformats.org/officeDocument/2006/relationships/hyperlink" Target="http://www.basketball-reference.com/teams/SAS/2015.html" TargetMode="External"/><Relationship Id="rId650" Type="http://schemas.openxmlformats.org/officeDocument/2006/relationships/hyperlink" Target="http://www.basketball-reference.com/players/l/ledori01.html" TargetMode="External"/><Relationship Id="rId888" Type="http://schemas.openxmlformats.org/officeDocument/2006/relationships/hyperlink" Target="http://www.basketball-reference.com/players/p/poweldw01.html" TargetMode="External"/><Relationship Id="rId1073" Type="http://schemas.openxmlformats.org/officeDocument/2006/relationships/hyperlink" Target="http://www.basketball-reference.com/teams/OKC/2015.html" TargetMode="External"/><Relationship Id="rId303" Type="http://schemas.openxmlformats.org/officeDocument/2006/relationships/hyperlink" Target="http://www.basketball-reference.com/players/d/dienggo01.html" TargetMode="External"/><Relationship Id="rId748" Type="http://schemas.openxmlformats.org/officeDocument/2006/relationships/hyperlink" Target="http://www.basketball-reference.com/teams/SAC/2015.html" TargetMode="External"/><Relationship Id="rId955" Type="http://schemas.openxmlformats.org/officeDocument/2006/relationships/hyperlink" Target="http://www.basketball-reference.com/teams/PHI/2015.html" TargetMode="External"/><Relationship Id="rId1140" Type="http://schemas.openxmlformats.org/officeDocument/2006/relationships/hyperlink" Target="http://www.basketball-reference.com/teams/OKC/2015.html" TargetMode="External"/><Relationship Id="rId84" Type="http://schemas.openxmlformats.org/officeDocument/2006/relationships/hyperlink" Target="http://www.basketball-reference.com/teams/BOS/2015.html" TargetMode="External"/><Relationship Id="rId387" Type="http://schemas.openxmlformats.org/officeDocument/2006/relationships/hyperlink" Target="http://www.basketball-reference.com/players/g/gallola01.html" TargetMode="External"/><Relationship Id="rId510" Type="http://schemas.openxmlformats.org/officeDocument/2006/relationships/hyperlink" Target="http://www.basketball-reference.com/teams/LAL/2015.html" TargetMode="External"/><Relationship Id="rId594" Type="http://schemas.openxmlformats.org/officeDocument/2006/relationships/hyperlink" Target="http://www.basketball-reference.com/teams/LAC/2015.html" TargetMode="External"/><Relationship Id="rId608" Type="http://schemas.openxmlformats.org/officeDocument/2006/relationships/hyperlink" Target="http://www.basketball-reference.com/teams/POR/2015.html" TargetMode="External"/><Relationship Id="rId815" Type="http://schemas.openxmlformats.org/officeDocument/2006/relationships/hyperlink" Target="http://www.basketball-reference.com/teams/CHI/2015.html" TargetMode="External"/><Relationship Id="rId247" Type="http://schemas.openxmlformats.org/officeDocument/2006/relationships/hyperlink" Target="http://www.basketball-reference.com/teams/LAC/2015.html" TargetMode="External"/><Relationship Id="rId899" Type="http://schemas.openxmlformats.org/officeDocument/2006/relationships/hyperlink" Target="http://www.basketball-reference.com/players/p/pricero01.html" TargetMode="External"/><Relationship Id="rId1000" Type="http://schemas.openxmlformats.org/officeDocument/2006/relationships/hyperlink" Target="http://www.basketball-reference.com/players/s/shvedal01.html" TargetMode="External"/><Relationship Id="rId1084" Type="http://schemas.openxmlformats.org/officeDocument/2006/relationships/hyperlink" Target="http://www.basketball-reference.com/players/t/thomala01.html" TargetMode="External"/><Relationship Id="rId107" Type="http://schemas.openxmlformats.org/officeDocument/2006/relationships/hyperlink" Target="http://www.basketball-reference.com/players/b/biyombi01.html" TargetMode="External"/><Relationship Id="rId454" Type="http://schemas.openxmlformats.org/officeDocument/2006/relationships/hyperlink" Target="http://www.basketball-reference.com/teams/LAC/2015.html" TargetMode="External"/><Relationship Id="rId661" Type="http://schemas.openxmlformats.org/officeDocument/2006/relationships/hyperlink" Target="http://www.basketball-reference.com/teams/PHO/2015.html" TargetMode="External"/><Relationship Id="rId759" Type="http://schemas.openxmlformats.org/officeDocument/2006/relationships/hyperlink" Target="http://www.basketball-reference.com/teams/SAS/2015.html" TargetMode="External"/><Relationship Id="rId966" Type="http://schemas.openxmlformats.org/officeDocument/2006/relationships/hyperlink" Target="http://www.basketball-reference.com/teams/MIN/2015.html" TargetMode="External"/><Relationship Id="rId11" Type="http://schemas.openxmlformats.org/officeDocument/2006/relationships/hyperlink" Target="http://www.basketball-reference.com/teams/DEN/2015.html" TargetMode="External"/><Relationship Id="rId314" Type="http://schemas.openxmlformats.org/officeDocument/2006/relationships/hyperlink" Target="http://www.basketball-reference.com/players/d/dragigo01.html" TargetMode="External"/><Relationship Id="rId398" Type="http://schemas.openxmlformats.org/officeDocument/2006/relationships/hyperlink" Target="http://www.basketball-reference.com/players/g/gasolpa01.html" TargetMode="External"/><Relationship Id="rId521" Type="http://schemas.openxmlformats.org/officeDocument/2006/relationships/hyperlink" Target="http://www.basketball-reference.com/players/h/hoodro01.html" TargetMode="External"/><Relationship Id="rId619" Type="http://schemas.openxmlformats.org/officeDocument/2006/relationships/hyperlink" Target="http://www.basketball-reference.com/teams/CHO/2015.html" TargetMode="External"/><Relationship Id="rId1151" Type="http://schemas.openxmlformats.org/officeDocument/2006/relationships/hyperlink" Target="http://www.basketball-reference.com/players/w/watsocj01.html" TargetMode="External"/><Relationship Id="rId95" Type="http://schemas.openxmlformats.org/officeDocument/2006/relationships/hyperlink" Target="http://www.basketball-reference.com/players/b/beaslmi01.html" TargetMode="External"/><Relationship Id="rId160" Type="http://schemas.openxmlformats.org/officeDocument/2006/relationships/hyperlink" Target="http://www.basketball-reference.com/players/b/bullore01.html" TargetMode="External"/><Relationship Id="rId826" Type="http://schemas.openxmlformats.org/officeDocument/2006/relationships/hyperlink" Target="http://www.basketball-reference.com/teams/DAL/2015.html" TargetMode="External"/><Relationship Id="rId1011" Type="http://schemas.openxmlformats.org/officeDocument/2006/relationships/hyperlink" Target="http://www.basketball-reference.com/players/s/singlky01.html" TargetMode="External"/><Relationship Id="rId1109" Type="http://schemas.openxmlformats.org/officeDocument/2006/relationships/hyperlink" Target="http://www.basketball-reference.com/teams/DET/2015.html" TargetMode="External"/><Relationship Id="rId258" Type="http://schemas.openxmlformats.org/officeDocument/2006/relationships/hyperlink" Target="http://www.basketball-reference.com/teams/PHO/2015.html" TargetMode="External"/><Relationship Id="rId465" Type="http://schemas.openxmlformats.org/officeDocument/2006/relationships/hyperlink" Target="http://www.basketball-reference.com/players/h/hamilju01.html" TargetMode="External"/><Relationship Id="rId672" Type="http://schemas.openxmlformats.org/officeDocument/2006/relationships/hyperlink" Target="http://www.basketball-reference.com/players/l/livinsh01.html" TargetMode="External"/><Relationship Id="rId1095" Type="http://schemas.openxmlformats.org/officeDocument/2006/relationships/hyperlink" Target="http://www.basketball-reference.com/teams/SAC/2015.html" TargetMode="External"/><Relationship Id="rId22" Type="http://schemas.openxmlformats.org/officeDocument/2006/relationships/hyperlink" Target="http://www.basketball-reference.com/players/a/allenla01.html" TargetMode="External"/><Relationship Id="rId118" Type="http://schemas.openxmlformats.org/officeDocument/2006/relationships/hyperlink" Target="http://www.basketball-reference.com/players/b/bledser01.html" TargetMode="External"/><Relationship Id="rId325" Type="http://schemas.openxmlformats.org/officeDocument/2006/relationships/hyperlink" Target="http://www.basketball-reference.com/players/d/drumman01.html" TargetMode="External"/><Relationship Id="rId532" Type="http://schemas.openxmlformats.org/officeDocument/2006/relationships/hyperlink" Target="http://www.basketball-reference.com/teams/WAS/2015.html" TargetMode="External"/><Relationship Id="rId977" Type="http://schemas.openxmlformats.org/officeDocument/2006/relationships/hyperlink" Target="http://www.basketball-reference.com/players/s/sandela01.html" TargetMode="External"/><Relationship Id="rId1162" Type="http://schemas.openxmlformats.org/officeDocument/2006/relationships/hyperlink" Target="http://www.basketball-reference.com/teams/OKC/2015.html" TargetMode="External"/><Relationship Id="rId171" Type="http://schemas.openxmlformats.org/officeDocument/2006/relationships/hyperlink" Target="http://www.basketball-reference.com/teams/WAS/2015.html" TargetMode="External"/><Relationship Id="rId837" Type="http://schemas.openxmlformats.org/officeDocument/2006/relationships/hyperlink" Target="http://www.basketball-reference.com/players/o/onuakar01.html" TargetMode="External"/><Relationship Id="rId1022" Type="http://schemas.openxmlformats.org/officeDocument/2006/relationships/hyperlink" Target="http://www.basketball-reference.com/players/s/smithis01.html" TargetMode="External"/><Relationship Id="rId269" Type="http://schemas.openxmlformats.org/officeDocument/2006/relationships/hyperlink" Target="http://www.basketball-reference.com/teams/CHO/2015.html" TargetMode="External"/><Relationship Id="rId476" Type="http://schemas.openxmlformats.org/officeDocument/2006/relationships/hyperlink" Target="http://www.basketball-reference.com/teams/ORL/2015.html" TargetMode="External"/><Relationship Id="rId683" Type="http://schemas.openxmlformats.org/officeDocument/2006/relationships/hyperlink" Target="http://www.basketball-reference.com/teams/DET/2015.html" TargetMode="External"/><Relationship Id="rId890" Type="http://schemas.openxmlformats.org/officeDocument/2006/relationships/hyperlink" Target="http://www.basketball-reference.com/players/p/pressph01.html" TargetMode="External"/><Relationship Id="rId904" Type="http://schemas.openxmlformats.org/officeDocument/2006/relationships/hyperlink" Target="http://www.basketball-reference.com/players/p/prigipa01.html" TargetMode="External"/><Relationship Id="rId33" Type="http://schemas.openxmlformats.org/officeDocument/2006/relationships/hyperlink" Target="http://www.basketball-reference.com/players/a/anderch01.html" TargetMode="External"/><Relationship Id="rId129" Type="http://schemas.openxmlformats.org/officeDocument/2006/relationships/hyperlink" Target="http://www.basketball-reference.com/teams/UTA/2015.html" TargetMode="External"/><Relationship Id="rId336" Type="http://schemas.openxmlformats.org/officeDocument/2006/relationships/hyperlink" Target="http://www.basketball-reference.com/teams/NYK/2015.html" TargetMode="External"/><Relationship Id="rId543" Type="http://schemas.openxmlformats.org/officeDocument/2006/relationships/hyperlink" Target="http://www.basketball-reference.com/players/j/jackja01.html" TargetMode="External"/><Relationship Id="rId988" Type="http://schemas.openxmlformats.org/officeDocument/2006/relationships/hyperlink" Target="http://www.basketball-reference.com/teams/WAS/2015.html" TargetMode="External"/><Relationship Id="rId1173" Type="http://schemas.openxmlformats.org/officeDocument/2006/relationships/hyperlink" Target="http://www.basketball-reference.com/players/w/willide02.html" TargetMode="External"/><Relationship Id="rId182" Type="http://schemas.openxmlformats.org/officeDocument/2006/relationships/hyperlink" Target="http://www.basketball-reference.com/players/c/caldwke01.html" TargetMode="External"/><Relationship Id="rId403" Type="http://schemas.openxmlformats.org/officeDocument/2006/relationships/hyperlink" Target="http://www.basketball-reference.com/players/g/geeal01.html" TargetMode="External"/><Relationship Id="rId750" Type="http://schemas.openxmlformats.org/officeDocument/2006/relationships/hyperlink" Target="http://www.basketball-reference.com/teams/NOP/2015.html" TargetMode="External"/><Relationship Id="rId848" Type="http://schemas.openxmlformats.org/officeDocument/2006/relationships/hyperlink" Target="http://www.basketball-reference.com/teams/SAS/2015.html" TargetMode="External"/><Relationship Id="rId1033" Type="http://schemas.openxmlformats.org/officeDocument/2006/relationships/hyperlink" Target="http://www.basketball-reference.com/teams/DET/2015.html" TargetMode="External"/><Relationship Id="rId487" Type="http://schemas.openxmlformats.org/officeDocument/2006/relationships/hyperlink" Target="http://www.basketball-reference.com/players/h/hawessp01.html" TargetMode="External"/><Relationship Id="rId610" Type="http://schemas.openxmlformats.org/officeDocument/2006/relationships/hyperlink" Target="http://www.basketball-reference.com/players/k/kanteen01.html" TargetMode="External"/><Relationship Id="rId694" Type="http://schemas.openxmlformats.org/officeDocument/2006/relationships/hyperlink" Target="http://www.basketball-reference.com/players/m/marshke01.html" TargetMode="External"/><Relationship Id="rId708" Type="http://schemas.openxmlformats.org/officeDocument/2006/relationships/hyperlink" Target="http://www.basketball-reference.com/players/m/mbahalu01.html" TargetMode="External"/><Relationship Id="rId915" Type="http://schemas.openxmlformats.org/officeDocument/2006/relationships/hyperlink" Target="http://www.basketball-reference.com/players/r/randlju01.html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sketball-reference.com/teams/POR/2015.html" TargetMode="External"/><Relationship Id="rId671" Type="http://schemas.openxmlformats.org/officeDocument/2006/relationships/hyperlink" Target="http://www.basketball-reference.com/teams/LAL/2015.html" TargetMode="External"/><Relationship Id="rId769" Type="http://schemas.openxmlformats.org/officeDocument/2006/relationships/hyperlink" Target="http://www.basketball-reference.com/teams/DET/2015.html" TargetMode="External"/><Relationship Id="rId976" Type="http://schemas.openxmlformats.org/officeDocument/2006/relationships/hyperlink" Target="http://www.basketball-reference.com/teams/PHI/2015.html" TargetMode="External"/><Relationship Id="rId21" Type="http://schemas.openxmlformats.org/officeDocument/2006/relationships/hyperlink" Target="http://www.basketball-reference.com/teams/POR/2015.html" TargetMode="External"/><Relationship Id="rId324" Type="http://schemas.openxmlformats.org/officeDocument/2006/relationships/hyperlink" Target="http://www.basketball-reference.com/teams/PHI/2015.html" TargetMode="External"/><Relationship Id="rId531" Type="http://schemas.openxmlformats.org/officeDocument/2006/relationships/hyperlink" Target="http://www.basketball-reference.com/players/h/humphkr01.html" TargetMode="External"/><Relationship Id="rId629" Type="http://schemas.openxmlformats.org/officeDocument/2006/relationships/hyperlink" Target="http://www.basketball-reference.com/players/k/knighbr03.html" TargetMode="External"/><Relationship Id="rId1161" Type="http://schemas.openxmlformats.org/officeDocument/2006/relationships/hyperlink" Target="http://www.basketball-reference.com/players/w/westbru01.html" TargetMode="External"/><Relationship Id="rId170" Type="http://schemas.openxmlformats.org/officeDocument/2006/relationships/hyperlink" Target="http://www.basketball-reference.com/players/b/butlera01.html" TargetMode="External"/><Relationship Id="rId836" Type="http://schemas.openxmlformats.org/officeDocument/2006/relationships/hyperlink" Target="http://www.basketball-reference.com/teams/BOS/2015.html" TargetMode="External"/><Relationship Id="rId1021" Type="http://schemas.openxmlformats.org/officeDocument/2006/relationships/hyperlink" Target="http://www.basketball-reference.com/teams/OKC/2015.html" TargetMode="External"/><Relationship Id="rId1119" Type="http://schemas.openxmlformats.org/officeDocument/2006/relationships/hyperlink" Target="http://www.basketball-reference.com/teams/LAC/2015.html" TargetMode="External"/><Relationship Id="rId268" Type="http://schemas.openxmlformats.org/officeDocument/2006/relationships/hyperlink" Target="http://www.basketball-reference.com/players/d/danietr01.html" TargetMode="External"/><Relationship Id="rId475" Type="http://schemas.openxmlformats.org/officeDocument/2006/relationships/hyperlink" Target="http://www.basketball-reference.com/players/h/harklma01.html" TargetMode="External"/><Relationship Id="rId682" Type="http://schemas.openxmlformats.org/officeDocument/2006/relationships/hyperlink" Target="http://www.basketball-reference.com/players/l/lucasjo02.html" TargetMode="External"/><Relationship Id="rId903" Type="http://schemas.openxmlformats.org/officeDocument/2006/relationships/hyperlink" Target="http://www.basketball-reference.com/teams/NYK/2015.html" TargetMode="External"/><Relationship Id="rId32" Type="http://schemas.openxmlformats.org/officeDocument/2006/relationships/hyperlink" Target="http://www.basketball-reference.com/teams/NYK/2015.html" TargetMode="External"/><Relationship Id="rId128" Type="http://schemas.openxmlformats.org/officeDocument/2006/relationships/hyperlink" Target="http://www.basketball-reference.com/players/b/booketr01.html" TargetMode="External"/><Relationship Id="rId335" Type="http://schemas.openxmlformats.org/officeDocument/2006/relationships/hyperlink" Target="http://www.basketball-reference.com/players/e/earlycl01.html" TargetMode="External"/><Relationship Id="rId542" Type="http://schemas.openxmlformats.org/officeDocument/2006/relationships/hyperlink" Target="http://www.basketball-reference.com/teams/CLE/2015.html" TargetMode="External"/><Relationship Id="rId987" Type="http://schemas.openxmlformats.org/officeDocument/2006/relationships/hyperlink" Target="http://www.basketball-reference.com/players/s/serapke01.html" TargetMode="External"/><Relationship Id="rId1172" Type="http://schemas.openxmlformats.org/officeDocument/2006/relationships/hyperlink" Target="http://www.basketball-reference.com/teams/BRK/2015.html" TargetMode="External"/><Relationship Id="rId181" Type="http://schemas.openxmlformats.org/officeDocument/2006/relationships/hyperlink" Target="http://www.basketball-reference.com/teams/NYK/2015.html" TargetMode="External"/><Relationship Id="rId402" Type="http://schemas.openxmlformats.org/officeDocument/2006/relationships/hyperlink" Target="http://www.basketball-reference.com/players/g/geeal01.html" TargetMode="External"/><Relationship Id="rId847" Type="http://schemas.openxmlformats.org/officeDocument/2006/relationships/hyperlink" Target="http://www.basketball-reference.com/players/p/parketo01.html" TargetMode="External"/><Relationship Id="rId1032" Type="http://schemas.openxmlformats.org/officeDocument/2006/relationships/hyperlink" Target="http://www.basketball-reference.com/players/s/smithjo03.html" TargetMode="External"/><Relationship Id="rId279" Type="http://schemas.openxmlformats.org/officeDocument/2006/relationships/hyperlink" Target="http://www.basketball-reference.com/teams/BRK/2015.html" TargetMode="External"/><Relationship Id="rId486" Type="http://schemas.openxmlformats.org/officeDocument/2006/relationships/hyperlink" Target="http://www.basketball-reference.com/teams/MIA/2015.html" TargetMode="External"/><Relationship Id="rId693" Type="http://schemas.openxmlformats.org/officeDocument/2006/relationships/hyperlink" Target="http://www.basketball-reference.com/teams/CLE/2015.html" TargetMode="External"/><Relationship Id="rId707" Type="http://schemas.openxmlformats.org/officeDocument/2006/relationships/hyperlink" Target="http://www.basketball-reference.com/teams/MIL/2015.html" TargetMode="External"/><Relationship Id="rId914" Type="http://schemas.openxmlformats.org/officeDocument/2006/relationships/hyperlink" Target="http://www.basketball-reference.com/teams/MIN/2015.html" TargetMode="External"/><Relationship Id="rId43" Type="http://schemas.openxmlformats.org/officeDocument/2006/relationships/hyperlink" Target="http://www.basketball-reference.com/players/a/anthoca01.html" TargetMode="External"/><Relationship Id="rId139" Type="http://schemas.openxmlformats.org/officeDocument/2006/relationships/hyperlink" Target="http://www.basketball-reference.com/players/b/breweco01.html" TargetMode="External"/><Relationship Id="rId346" Type="http://schemas.openxmlformats.org/officeDocument/2006/relationships/hyperlink" Target="http://www.basketball-reference.com/players/e/ennisty01.html" TargetMode="External"/><Relationship Id="rId553" Type="http://schemas.openxmlformats.org/officeDocument/2006/relationships/hyperlink" Target="http://www.basketball-reference.com/teams/CLE/2015.html" TargetMode="External"/><Relationship Id="rId760" Type="http://schemas.openxmlformats.org/officeDocument/2006/relationships/hyperlink" Target="http://www.basketball-reference.com/players/m/millsel01.html" TargetMode="External"/><Relationship Id="rId998" Type="http://schemas.openxmlformats.org/officeDocument/2006/relationships/hyperlink" Target="http://www.basketball-reference.com/teams/CLE/2015.html" TargetMode="External"/><Relationship Id="rId1183" Type="http://schemas.openxmlformats.org/officeDocument/2006/relationships/hyperlink" Target="http://www.basketball-reference.com/teams/CHO/2015.html" TargetMode="External"/><Relationship Id="rId192" Type="http://schemas.openxmlformats.org/officeDocument/2006/relationships/hyperlink" Target="http://www.basketball-reference.com/teams/ATL/2015.html" TargetMode="External"/><Relationship Id="rId206" Type="http://schemas.openxmlformats.org/officeDocument/2006/relationships/hyperlink" Target="http://www.basketball-reference.com/players/c/chandwi01.html" TargetMode="External"/><Relationship Id="rId413" Type="http://schemas.openxmlformats.org/officeDocument/2006/relationships/hyperlink" Target="http://www.basketball-reference.com/players/g/goberru01.html" TargetMode="External"/><Relationship Id="rId858" Type="http://schemas.openxmlformats.org/officeDocument/2006/relationships/hyperlink" Target="http://www.basketball-reference.com/players/p/paynead01.html" TargetMode="External"/><Relationship Id="rId1043" Type="http://schemas.openxmlformats.org/officeDocument/2006/relationships/hyperlink" Target="http://www.basketball-reference.com/players/s/speigma01.html" TargetMode="External"/><Relationship Id="rId497" Type="http://schemas.openxmlformats.org/officeDocument/2006/relationships/hyperlink" Target="http://www.basketball-reference.com/players/h/henryxa01.html" TargetMode="External"/><Relationship Id="rId620" Type="http://schemas.openxmlformats.org/officeDocument/2006/relationships/hyperlink" Target="http://www.basketball-reference.com/players/k/kilpase01.html" TargetMode="External"/><Relationship Id="rId718" Type="http://schemas.openxmlformats.org/officeDocument/2006/relationships/hyperlink" Target="http://www.basketball-reference.com/teams/PHI/2015.html" TargetMode="External"/><Relationship Id="rId925" Type="http://schemas.openxmlformats.org/officeDocument/2006/relationships/hyperlink" Target="http://www.basketball-reference.com/teams/LAC/2015.html" TargetMode="External"/><Relationship Id="rId357" Type="http://schemas.openxmlformats.org/officeDocument/2006/relationships/hyperlink" Target="http://www.basketball-reference.com/teams/GSW/2015.html" TargetMode="External"/><Relationship Id="rId1110" Type="http://schemas.openxmlformats.org/officeDocument/2006/relationships/hyperlink" Target="http://www.basketball-reference.com/players/t/tuckepj01.html" TargetMode="External"/><Relationship Id="rId1194" Type="http://schemas.openxmlformats.org/officeDocument/2006/relationships/hyperlink" Target="http://www.basketball-reference.com/players/w/willish03.html" TargetMode="External"/><Relationship Id="rId1208" Type="http://schemas.openxmlformats.org/officeDocument/2006/relationships/hyperlink" Target="http://www.basketball-reference.com/players/w/wrighbr03.html" TargetMode="External"/><Relationship Id="rId54" Type="http://schemas.openxmlformats.org/officeDocument/2006/relationships/hyperlink" Target="http://www.basketball-reference.com/teams/NOP/2015.html" TargetMode="External"/><Relationship Id="rId217" Type="http://schemas.openxmlformats.org/officeDocument/2006/relationships/hyperlink" Target="http://www.basketball-reference.com/players/c/clarkia01.html" TargetMode="External"/><Relationship Id="rId564" Type="http://schemas.openxmlformats.org/officeDocument/2006/relationships/hyperlink" Target="http://www.basketball-reference.com/players/j/jerebjo01.html" TargetMode="External"/><Relationship Id="rId771" Type="http://schemas.openxmlformats.org/officeDocument/2006/relationships/hyperlink" Target="http://www.basketball-reference.com/teams/CHI/2015.html" TargetMode="External"/><Relationship Id="rId869" Type="http://schemas.openxmlformats.org/officeDocument/2006/relationships/hyperlink" Target="http://www.basketball-reference.com/players/p/piercpa01.html" TargetMode="External"/><Relationship Id="rId424" Type="http://schemas.openxmlformats.org/officeDocument/2006/relationships/hyperlink" Target="http://www.basketball-reference.com/teams/PHI/2015.html" TargetMode="External"/><Relationship Id="rId631" Type="http://schemas.openxmlformats.org/officeDocument/2006/relationships/hyperlink" Target="http://www.basketball-reference.com/players/k/korveky01.html" TargetMode="External"/><Relationship Id="rId729" Type="http://schemas.openxmlformats.org/officeDocument/2006/relationships/hyperlink" Target="http://www.basketball-reference.com/teams/PHI/2015.html" TargetMode="External"/><Relationship Id="rId1054" Type="http://schemas.openxmlformats.org/officeDocument/2006/relationships/hyperlink" Target="http://www.basketball-reference.com/teams/SAC/2015.html" TargetMode="External"/><Relationship Id="rId270" Type="http://schemas.openxmlformats.org/officeDocument/2006/relationships/hyperlink" Target="http://www.basketball-reference.com/players/d/datomlu01.html" TargetMode="External"/><Relationship Id="rId936" Type="http://schemas.openxmlformats.org/officeDocument/2006/relationships/hyperlink" Target="http://www.basketball-reference.com/teams/LAC/2015.html" TargetMode="External"/><Relationship Id="rId1121" Type="http://schemas.openxmlformats.org/officeDocument/2006/relationships/hyperlink" Target="http://www.basketball-reference.com/teams/MEM/2015.html" TargetMode="External"/><Relationship Id="rId1219" Type="http://schemas.openxmlformats.org/officeDocument/2006/relationships/hyperlink" Target="http://www.basketball-reference.com/players/y/youngth01.html" TargetMode="External"/><Relationship Id="rId65" Type="http://schemas.openxmlformats.org/officeDocument/2006/relationships/hyperlink" Target="http://www.basketball-reference.com/teams/CHI/2015.html" TargetMode="External"/><Relationship Id="rId130" Type="http://schemas.openxmlformats.org/officeDocument/2006/relationships/hyperlink" Target="http://www.basketball-reference.com/players/b/boozeca01.html" TargetMode="External"/><Relationship Id="rId368" Type="http://schemas.openxmlformats.org/officeDocument/2006/relationships/hyperlink" Target="http://www.basketball-reference.com/players/f/fournev01.html" TargetMode="External"/><Relationship Id="rId575" Type="http://schemas.openxmlformats.org/officeDocument/2006/relationships/hyperlink" Target="http://www.basketball-reference.com/teams/TOR/2015.html" TargetMode="External"/><Relationship Id="rId782" Type="http://schemas.openxmlformats.org/officeDocument/2006/relationships/hyperlink" Target="http://www.basketball-reference.com/players/m/motiedo01.html" TargetMode="External"/><Relationship Id="rId228" Type="http://schemas.openxmlformats.org/officeDocument/2006/relationships/hyperlink" Target="http://www.basketball-reference.com/players/c/collida01.html" TargetMode="External"/><Relationship Id="rId435" Type="http://schemas.openxmlformats.org/officeDocument/2006/relationships/hyperlink" Target="http://www.basketball-reference.com/players/g/greendr01.html" TargetMode="External"/><Relationship Id="rId642" Type="http://schemas.openxmlformats.org/officeDocument/2006/relationships/hyperlink" Target="http://www.basketball-reference.com/teams/NYK/2015.html" TargetMode="External"/><Relationship Id="rId1065" Type="http://schemas.openxmlformats.org/officeDocument/2006/relationships/hyperlink" Target="http://www.basketball-reference.com/teams/BOS/2015.html" TargetMode="External"/><Relationship Id="rId281" Type="http://schemas.openxmlformats.org/officeDocument/2006/relationships/hyperlink" Target="http://www.basketball-reference.com/teams/NOP/2015.html" TargetMode="External"/><Relationship Id="rId502" Type="http://schemas.openxmlformats.org/officeDocument/2006/relationships/hyperlink" Target="http://www.basketball-reference.com/teams/IND/2015.html" TargetMode="External"/><Relationship Id="rId947" Type="http://schemas.openxmlformats.org/officeDocument/2006/relationships/hyperlink" Target="http://www.basketball-reference.com/players/r/robinna01.html" TargetMode="External"/><Relationship Id="rId1132" Type="http://schemas.openxmlformats.org/officeDocument/2006/relationships/hyperlink" Target="http://www.basketball-reference.com/players/v/vucevni01.html" TargetMode="External"/><Relationship Id="rId76" Type="http://schemas.openxmlformats.org/officeDocument/2006/relationships/hyperlink" Target="http://www.basketball-reference.com/players/b/barroea01.html" TargetMode="External"/><Relationship Id="rId141" Type="http://schemas.openxmlformats.org/officeDocument/2006/relationships/hyperlink" Target="http://www.basketball-reference.com/players/b/breweco01.html" TargetMode="External"/><Relationship Id="rId379" Type="http://schemas.openxmlformats.org/officeDocument/2006/relationships/hyperlink" Target="http://www.basketball-reference.com/players/f/fredeji01.html" TargetMode="External"/><Relationship Id="rId586" Type="http://schemas.openxmlformats.org/officeDocument/2006/relationships/hyperlink" Target="http://www.basketball-reference.com/teams/BRK/2015.html" TargetMode="External"/><Relationship Id="rId793" Type="http://schemas.openxmlformats.org/officeDocument/2006/relationships/hyperlink" Target="http://www.basketball-reference.com/teams/UTA/2015.html" TargetMode="External"/><Relationship Id="rId807" Type="http://schemas.openxmlformats.org/officeDocument/2006/relationships/hyperlink" Target="http://www.basketball-reference.com/teams/DAL/2015.html" TargetMode="External"/><Relationship Id="rId7" Type="http://schemas.openxmlformats.org/officeDocument/2006/relationships/hyperlink" Target="http://www.basketball-reference.com/players/a/adrieje01.html" TargetMode="External"/><Relationship Id="rId239" Type="http://schemas.openxmlformats.org/officeDocument/2006/relationships/hyperlink" Target="http://www.basketball-reference.com/teams/UTA/2015.html" TargetMode="External"/><Relationship Id="rId446" Type="http://schemas.openxmlformats.org/officeDocument/2006/relationships/hyperlink" Target="http://www.basketball-reference.com/players/g/greenje02.html" TargetMode="External"/><Relationship Id="rId653" Type="http://schemas.openxmlformats.org/officeDocument/2006/relationships/hyperlink" Target="http://www.basketball-reference.com/teams/NYK/2015.html" TargetMode="External"/><Relationship Id="rId1076" Type="http://schemas.openxmlformats.org/officeDocument/2006/relationships/hyperlink" Target="http://www.basketball-reference.com/players/t/terryja01.html" TargetMode="External"/><Relationship Id="rId292" Type="http://schemas.openxmlformats.org/officeDocument/2006/relationships/hyperlink" Target="http://www.basketball-reference.com/teams/ATL/2015.html" TargetMode="External"/><Relationship Id="rId306" Type="http://schemas.openxmlformats.org/officeDocument/2006/relationships/hyperlink" Target="http://www.basketball-reference.com/teams/DET/2015.html" TargetMode="External"/><Relationship Id="rId860" Type="http://schemas.openxmlformats.org/officeDocument/2006/relationships/hyperlink" Target="http://www.basketball-reference.com/players/p/paytoel01.html" TargetMode="External"/><Relationship Id="rId958" Type="http://schemas.openxmlformats.org/officeDocument/2006/relationships/hyperlink" Target="http://www.basketball-reference.com/teams/BOS/2015.html" TargetMode="External"/><Relationship Id="rId1143" Type="http://schemas.openxmlformats.org/officeDocument/2006/relationships/hyperlink" Target="http://www.basketball-reference.com/players/w/walkeke02.html" TargetMode="External"/><Relationship Id="rId87" Type="http://schemas.openxmlformats.org/officeDocument/2006/relationships/hyperlink" Target="http://www.basketball-reference.com/players/b/bayleje01.html" TargetMode="External"/><Relationship Id="rId513" Type="http://schemas.openxmlformats.org/officeDocument/2006/relationships/hyperlink" Target="http://www.basketball-reference.com/players/h/hinriki01.html" TargetMode="External"/><Relationship Id="rId597" Type="http://schemas.openxmlformats.org/officeDocument/2006/relationships/hyperlink" Target="http://www.basketball-reference.com/players/j/jonespe01.html" TargetMode="External"/><Relationship Id="rId720" Type="http://schemas.openxmlformats.org/officeDocument/2006/relationships/hyperlink" Target="http://www.basketball-reference.com/teams/HOU/2015.html" TargetMode="External"/><Relationship Id="rId818" Type="http://schemas.openxmlformats.org/officeDocument/2006/relationships/hyperlink" Target="http://www.basketball-reference.com/players/n/noguelu01.html" TargetMode="External"/><Relationship Id="rId152" Type="http://schemas.openxmlformats.org/officeDocument/2006/relationships/hyperlink" Target="http://www.basketball-reference.com/teams/MIA/2015.html" TargetMode="External"/><Relationship Id="rId457" Type="http://schemas.openxmlformats.org/officeDocument/2006/relationships/hyperlink" Target="http://www.basketball-reference.com/teams/BRK/2015.html" TargetMode="External"/><Relationship Id="rId1003" Type="http://schemas.openxmlformats.org/officeDocument/2006/relationships/hyperlink" Target="http://www.basketball-reference.com/teams/HOU/2015.html" TargetMode="External"/><Relationship Id="rId1087" Type="http://schemas.openxmlformats.org/officeDocument/2006/relationships/hyperlink" Target="http://www.basketball-reference.com/teams/NYK/2015.html" TargetMode="External"/><Relationship Id="rId1210" Type="http://schemas.openxmlformats.org/officeDocument/2006/relationships/hyperlink" Target="http://www.basketball-reference.com/players/w/wrighdo01.html" TargetMode="External"/><Relationship Id="rId664" Type="http://schemas.openxmlformats.org/officeDocument/2006/relationships/hyperlink" Target="http://www.basketball-reference.com/players/l/leoname01.html" TargetMode="External"/><Relationship Id="rId871" Type="http://schemas.openxmlformats.org/officeDocument/2006/relationships/hyperlink" Target="http://www.basketball-reference.com/players/p/plumlma01.html" TargetMode="External"/><Relationship Id="rId969" Type="http://schemas.openxmlformats.org/officeDocument/2006/relationships/hyperlink" Target="http://www.basketball-reference.com/players/r/rushbr01.html" TargetMode="External"/><Relationship Id="rId14" Type="http://schemas.openxmlformats.org/officeDocument/2006/relationships/hyperlink" Target="http://www.basketball-reference.com/players/a/ajincal01.html" TargetMode="External"/><Relationship Id="rId317" Type="http://schemas.openxmlformats.org/officeDocument/2006/relationships/hyperlink" Target="http://www.basketball-reference.com/teams/MIA/2015.html" TargetMode="External"/><Relationship Id="rId524" Type="http://schemas.openxmlformats.org/officeDocument/2006/relationships/hyperlink" Target="http://www.basketball-reference.com/teams/ATL/2015.html" TargetMode="External"/><Relationship Id="rId731" Type="http://schemas.openxmlformats.org/officeDocument/2006/relationships/hyperlink" Target="http://www.basketball-reference.com/teams/SAC/2015.html" TargetMode="External"/><Relationship Id="rId1154" Type="http://schemas.openxmlformats.org/officeDocument/2006/relationships/hyperlink" Target="http://www.basketball-reference.com/teams/SAC/2015.html" TargetMode="External"/><Relationship Id="rId98" Type="http://schemas.openxmlformats.org/officeDocument/2006/relationships/hyperlink" Target="http://www.basketball-reference.com/teams/SAS/2015.html" TargetMode="External"/><Relationship Id="rId163" Type="http://schemas.openxmlformats.org/officeDocument/2006/relationships/hyperlink" Target="http://www.basketball-reference.com/teams/UTA/2015.html" TargetMode="External"/><Relationship Id="rId370" Type="http://schemas.openxmlformats.org/officeDocument/2006/relationships/hyperlink" Target="http://www.basketball-reference.com/players/f/foyera01.html" TargetMode="External"/><Relationship Id="rId829" Type="http://schemas.openxmlformats.org/officeDocument/2006/relationships/hyperlink" Target="http://www.basketball-reference.com/players/o/obryajo01.html" TargetMode="External"/><Relationship Id="rId1014" Type="http://schemas.openxmlformats.org/officeDocument/2006/relationships/hyperlink" Target="http://www.basketball-reference.com/teams/IND/2015.html" TargetMode="External"/><Relationship Id="rId1221" Type="http://schemas.openxmlformats.org/officeDocument/2006/relationships/hyperlink" Target="http://www.basketball-reference.com/players/y/youngth01.html" TargetMode="External"/><Relationship Id="rId230" Type="http://schemas.openxmlformats.org/officeDocument/2006/relationships/hyperlink" Target="http://www.basketball-reference.com/players/c/collini01.html" TargetMode="External"/><Relationship Id="rId468" Type="http://schemas.openxmlformats.org/officeDocument/2006/relationships/hyperlink" Target="http://www.basketball-reference.com/teams/MIN/2015.html" TargetMode="External"/><Relationship Id="rId675" Type="http://schemas.openxmlformats.org/officeDocument/2006/relationships/hyperlink" Target="http://www.basketball-reference.com/teams/BRK/2015.html" TargetMode="External"/><Relationship Id="rId882" Type="http://schemas.openxmlformats.org/officeDocument/2006/relationships/hyperlink" Target="http://www.basketball-reference.com/teams/NOP/2015.html" TargetMode="External"/><Relationship Id="rId1098" Type="http://schemas.openxmlformats.org/officeDocument/2006/relationships/hyperlink" Target="http://www.basketball-reference.com/players/t/thomptr01.html" TargetMode="External"/><Relationship Id="rId25" Type="http://schemas.openxmlformats.org/officeDocument/2006/relationships/hyperlink" Target="http://www.basketball-reference.com/teams/MEM/2015.html" TargetMode="External"/><Relationship Id="rId328" Type="http://schemas.openxmlformats.org/officeDocument/2006/relationships/hyperlink" Target="http://www.basketball-reference.com/teams/MIL/2015.html" TargetMode="External"/><Relationship Id="rId535" Type="http://schemas.openxmlformats.org/officeDocument/2006/relationships/hyperlink" Target="http://www.basketball-reference.com/players/i/iguodan01.html" TargetMode="External"/><Relationship Id="rId742" Type="http://schemas.openxmlformats.org/officeDocument/2006/relationships/hyperlink" Target="http://www.basketball-reference.com/players/m/milescj01.html" TargetMode="External"/><Relationship Id="rId1165" Type="http://schemas.openxmlformats.org/officeDocument/2006/relationships/hyperlink" Target="http://www.basketball-reference.com/players/w/whittsh01.html" TargetMode="External"/><Relationship Id="rId174" Type="http://schemas.openxmlformats.org/officeDocument/2006/relationships/hyperlink" Target="http://www.basketball-reference.com/players/b/bynumwi01.html" TargetMode="External"/><Relationship Id="rId381" Type="http://schemas.openxmlformats.org/officeDocument/2006/relationships/hyperlink" Target="http://www.basketball-reference.com/players/f/freeljo01.html" TargetMode="External"/><Relationship Id="rId602" Type="http://schemas.openxmlformats.org/officeDocument/2006/relationships/hyperlink" Target="http://www.basketball-reference.com/teams/LAC/2015.html" TargetMode="External"/><Relationship Id="rId1025" Type="http://schemas.openxmlformats.org/officeDocument/2006/relationships/hyperlink" Target="http://www.basketball-reference.com/players/s/smithjr01.html" TargetMode="External"/><Relationship Id="rId241" Type="http://schemas.openxmlformats.org/officeDocument/2006/relationships/hyperlink" Target="http://www.basketball-reference.com/teams/SAC/2015.html" TargetMode="External"/><Relationship Id="rId479" Type="http://schemas.openxmlformats.org/officeDocument/2006/relationships/hyperlink" Target="http://www.basketball-reference.com/players/h/harriga01.html" TargetMode="External"/><Relationship Id="rId686" Type="http://schemas.openxmlformats.org/officeDocument/2006/relationships/hyperlink" Target="http://www.basketball-reference.com/players/m/macksh01.html" TargetMode="External"/><Relationship Id="rId893" Type="http://schemas.openxmlformats.org/officeDocument/2006/relationships/hyperlink" Target="http://www.basketball-reference.com/players/p/priceaj01.html" TargetMode="External"/><Relationship Id="rId907" Type="http://schemas.openxmlformats.org/officeDocument/2006/relationships/hyperlink" Target="http://www.basketball-reference.com/players/p/princta01.html" TargetMode="External"/><Relationship Id="rId36" Type="http://schemas.openxmlformats.org/officeDocument/2006/relationships/hyperlink" Target="http://www.basketball-reference.com/teams/BRK/2015.html" TargetMode="External"/><Relationship Id="rId339" Type="http://schemas.openxmlformats.org/officeDocument/2006/relationships/hyperlink" Target="http://www.basketball-reference.com/players/e/ellismo01.html" TargetMode="External"/><Relationship Id="rId546" Type="http://schemas.openxmlformats.org/officeDocument/2006/relationships/hyperlink" Target="http://www.basketball-reference.com/players/j/jacksre01.html" TargetMode="External"/><Relationship Id="rId753" Type="http://schemas.openxmlformats.org/officeDocument/2006/relationships/hyperlink" Target="http://www.basketball-reference.com/players/m/millequ01.html" TargetMode="External"/><Relationship Id="rId1176" Type="http://schemas.openxmlformats.org/officeDocument/2006/relationships/hyperlink" Target="http://www.basketball-reference.com/players/w/williel01.html" TargetMode="External"/><Relationship Id="rId101" Type="http://schemas.openxmlformats.org/officeDocument/2006/relationships/hyperlink" Target="http://www.basketball-reference.com/players/b/bennean01.html" TargetMode="External"/><Relationship Id="rId185" Type="http://schemas.openxmlformats.org/officeDocument/2006/relationships/hyperlink" Target="http://www.basketball-reference.com/players/c/canaais01.html" TargetMode="External"/><Relationship Id="rId406" Type="http://schemas.openxmlformats.org/officeDocument/2006/relationships/hyperlink" Target="http://www.basketball-reference.com/teams/POR/2015.html" TargetMode="External"/><Relationship Id="rId960" Type="http://schemas.openxmlformats.org/officeDocument/2006/relationships/hyperlink" Target="http://www.basketball-reference.com/teams/DAL/2015.html" TargetMode="External"/><Relationship Id="rId1036" Type="http://schemas.openxmlformats.org/officeDocument/2006/relationships/hyperlink" Target="http://www.basketball-reference.com/players/s/smithru01.html" TargetMode="External"/><Relationship Id="rId392" Type="http://schemas.openxmlformats.org/officeDocument/2006/relationships/hyperlink" Target="http://www.basketball-reference.com/players/g/garneke01.html" TargetMode="External"/><Relationship Id="rId613" Type="http://schemas.openxmlformats.org/officeDocument/2006/relationships/hyperlink" Target="http://www.basketball-reference.com/teams/OKC/2015.html" TargetMode="External"/><Relationship Id="rId697" Type="http://schemas.openxmlformats.org/officeDocument/2006/relationships/hyperlink" Target="http://www.basketball-reference.com/teams/DET/2015.html" TargetMode="External"/><Relationship Id="rId820" Type="http://schemas.openxmlformats.org/officeDocument/2006/relationships/hyperlink" Target="http://www.basketball-reference.com/players/n/novakst01.html" TargetMode="External"/><Relationship Id="rId918" Type="http://schemas.openxmlformats.org/officeDocument/2006/relationships/hyperlink" Target="http://www.basketball-reference.com/players/r/randosh01.html" TargetMode="External"/><Relationship Id="rId252" Type="http://schemas.openxmlformats.org/officeDocument/2006/relationships/hyperlink" Target="http://www.basketball-reference.com/teams/BOS/2015.html" TargetMode="External"/><Relationship Id="rId1103" Type="http://schemas.openxmlformats.org/officeDocument/2006/relationships/hyperlink" Target="http://www.basketball-reference.com/players/t/thornma01.html" TargetMode="External"/><Relationship Id="rId1187" Type="http://schemas.openxmlformats.org/officeDocument/2006/relationships/hyperlink" Target="http://www.basketball-reference.com/players/w/willima01.html" TargetMode="External"/><Relationship Id="rId47" Type="http://schemas.openxmlformats.org/officeDocument/2006/relationships/hyperlink" Target="http://www.basketball-reference.com/players/a/anticpe01.html" TargetMode="External"/><Relationship Id="rId112" Type="http://schemas.openxmlformats.org/officeDocument/2006/relationships/hyperlink" Target="http://www.basketball-reference.com/players/b/blackta01.html" TargetMode="External"/><Relationship Id="rId557" Type="http://schemas.openxmlformats.org/officeDocument/2006/relationships/hyperlink" Target="http://www.basketball-reference.com/teams/BRK/2015.html" TargetMode="External"/><Relationship Id="rId764" Type="http://schemas.openxmlformats.org/officeDocument/2006/relationships/hyperlink" Target="http://www.basketball-reference.com/players/m/mirotni01.html" TargetMode="External"/><Relationship Id="rId971" Type="http://schemas.openxmlformats.org/officeDocument/2006/relationships/hyperlink" Target="http://www.basketball-reference.com/players/s/sacrero01.html" TargetMode="External"/><Relationship Id="rId196" Type="http://schemas.openxmlformats.org/officeDocument/2006/relationships/hyperlink" Target="http://www.basketball-reference.com/players/c/cartemi01.html" TargetMode="External"/><Relationship Id="rId417" Type="http://schemas.openxmlformats.org/officeDocument/2006/relationships/hyperlink" Target="http://www.basketball-reference.com/players/g/goodwar01.html" TargetMode="External"/><Relationship Id="rId624" Type="http://schemas.openxmlformats.org/officeDocument/2006/relationships/hyperlink" Target="http://www.basketball-reference.com/players/k/kirkal01.html" TargetMode="External"/><Relationship Id="rId831" Type="http://schemas.openxmlformats.org/officeDocument/2006/relationships/hyperlink" Target="http://www.basketball-reference.com/players/o/oquinky01.html" TargetMode="External"/><Relationship Id="rId1047" Type="http://schemas.openxmlformats.org/officeDocument/2006/relationships/hyperlink" Target="http://www.basketball-reference.com/players/s/stausni01.html" TargetMode="External"/><Relationship Id="rId263" Type="http://schemas.openxmlformats.org/officeDocument/2006/relationships/hyperlink" Target="http://www.basketball-reference.com/players/d/danietr01.html" TargetMode="External"/><Relationship Id="rId470" Type="http://schemas.openxmlformats.org/officeDocument/2006/relationships/hyperlink" Target="http://www.basketball-reference.com/teams/TOR/2015.html" TargetMode="External"/><Relationship Id="rId929" Type="http://schemas.openxmlformats.org/officeDocument/2006/relationships/hyperlink" Target="http://www.basketball-reference.com/teams/PHI/2015.html" TargetMode="External"/><Relationship Id="rId1114" Type="http://schemas.openxmlformats.org/officeDocument/2006/relationships/hyperlink" Target="http://www.basketball-reference.com/players/t/turkohe01.html" TargetMode="External"/><Relationship Id="rId58" Type="http://schemas.openxmlformats.org/officeDocument/2006/relationships/hyperlink" Target="http://www.basketball-reference.com/players/a/augusdj01.html" TargetMode="External"/><Relationship Id="rId123" Type="http://schemas.openxmlformats.org/officeDocument/2006/relationships/hyperlink" Target="http://www.basketball-reference.com/teams/BRK/2015.html" TargetMode="External"/><Relationship Id="rId330" Type="http://schemas.openxmlformats.org/officeDocument/2006/relationships/hyperlink" Target="http://www.basketball-reference.com/teams/SAS/2015.html" TargetMode="External"/><Relationship Id="rId568" Type="http://schemas.openxmlformats.org/officeDocument/2006/relationships/hyperlink" Target="http://www.basketball-reference.com/teams/BOS/2015.html" TargetMode="External"/><Relationship Id="rId775" Type="http://schemas.openxmlformats.org/officeDocument/2006/relationships/hyperlink" Target="http://www.basketball-reference.com/teams/BRK/2015.html" TargetMode="External"/><Relationship Id="rId982" Type="http://schemas.openxmlformats.org/officeDocument/2006/relationships/hyperlink" Target="http://www.basketball-reference.com/teams/IND/2015.html" TargetMode="External"/><Relationship Id="rId1198" Type="http://schemas.openxmlformats.org/officeDocument/2006/relationships/hyperlink" Target="http://www.basketball-reference.com/players/w/woltena01.html" TargetMode="External"/><Relationship Id="rId428" Type="http://schemas.openxmlformats.org/officeDocument/2006/relationships/hyperlink" Target="http://www.basketball-reference.com/teams/WAS/2015.html" TargetMode="External"/><Relationship Id="rId635" Type="http://schemas.openxmlformats.org/officeDocument/2006/relationships/hyperlink" Target="http://www.basketball-reference.com/players/k/kuzmiog01.html" TargetMode="External"/><Relationship Id="rId842" Type="http://schemas.openxmlformats.org/officeDocument/2006/relationships/hyperlink" Target="http://www.basketball-reference.com/teams/HOU/2015.html" TargetMode="External"/><Relationship Id="rId1058" Type="http://schemas.openxmlformats.org/officeDocument/2006/relationships/hyperlink" Target="http://www.basketball-reference.com/players/s/stoudam01.html" TargetMode="External"/><Relationship Id="rId274" Type="http://schemas.openxmlformats.org/officeDocument/2006/relationships/hyperlink" Target="http://www.basketball-reference.com/teams/BOS/2015.html" TargetMode="External"/><Relationship Id="rId481" Type="http://schemas.openxmlformats.org/officeDocument/2006/relationships/hyperlink" Target="http://www.basketball-reference.com/players/h/harrijo01.html" TargetMode="External"/><Relationship Id="rId702" Type="http://schemas.openxmlformats.org/officeDocument/2006/relationships/hyperlink" Target="http://www.basketball-reference.com/players/m/matthwe02.html" TargetMode="External"/><Relationship Id="rId1125" Type="http://schemas.openxmlformats.org/officeDocument/2006/relationships/hyperlink" Target="http://www.basketball-reference.com/teams/CLE/2015.html" TargetMode="External"/><Relationship Id="rId69" Type="http://schemas.openxmlformats.org/officeDocument/2006/relationships/hyperlink" Target="http://www.basketball-reference.com/teams/DAL/2015.html" TargetMode="External"/><Relationship Id="rId134" Type="http://schemas.openxmlformats.org/officeDocument/2006/relationships/hyperlink" Target="http://www.basketball-reference.com/players/b/bradlav01.html" TargetMode="External"/><Relationship Id="rId579" Type="http://schemas.openxmlformats.org/officeDocument/2006/relationships/hyperlink" Target="http://www.basketball-reference.com/players/j/johnsch04.html" TargetMode="External"/><Relationship Id="rId786" Type="http://schemas.openxmlformats.org/officeDocument/2006/relationships/hyperlink" Target="http://www.basketball-reference.com/teams/DEN/2015.html" TargetMode="External"/><Relationship Id="rId993" Type="http://schemas.openxmlformats.org/officeDocument/2006/relationships/hyperlink" Target="http://www.basketball-reference.com/teams/WAS/2015.html" TargetMode="External"/><Relationship Id="rId341" Type="http://schemas.openxmlformats.org/officeDocument/2006/relationships/hyperlink" Target="http://www.basketball-reference.com/players/e/ennisja01.html" TargetMode="External"/><Relationship Id="rId439" Type="http://schemas.openxmlformats.org/officeDocument/2006/relationships/hyperlink" Target="http://www.basketball-reference.com/players/g/greenge01.html" TargetMode="External"/><Relationship Id="rId646" Type="http://schemas.openxmlformats.org/officeDocument/2006/relationships/hyperlink" Target="http://www.basketball-reference.com/teams/MIN/2015.html" TargetMode="External"/><Relationship Id="rId1069" Type="http://schemas.openxmlformats.org/officeDocument/2006/relationships/hyperlink" Target="http://www.basketball-reference.com/teams/ATL/2015.html" TargetMode="External"/><Relationship Id="rId201" Type="http://schemas.openxmlformats.org/officeDocument/2006/relationships/hyperlink" Target="http://www.basketball-reference.com/teams/SAC/2015.html" TargetMode="External"/><Relationship Id="rId285" Type="http://schemas.openxmlformats.org/officeDocument/2006/relationships/hyperlink" Target="http://www.basketball-reference.com/teams/LAC/2015.html" TargetMode="External"/><Relationship Id="rId506" Type="http://schemas.openxmlformats.org/officeDocument/2006/relationships/hyperlink" Target="http://www.basketball-reference.com/teams/WAS/2015.html" TargetMode="External"/><Relationship Id="rId853" Type="http://schemas.openxmlformats.org/officeDocument/2006/relationships/hyperlink" Target="http://www.basketball-reference.com/players/p/paulch01.html" TargetMode="External"/><Relationship Id="rId1136" Type="http://schemas.openxmlformats.org/officeDocument/2006/relationships/hyperlink" Target="http://www.basketball-reference.com/players/w/waitedi01.html" TargetMode="External"/><Relationship Id="rId492" Type="http://schemas.openxmlformats.org/officeDocument/2006/relationships/hyperlink" Target="http://www.basketball-reference.com/teams/UTA/2015.html" TargetMode="External"/><Relationship Id="rId713" Type="http://schemas.openxmlformats.org/officeDocument/2006/relationships/hyperlink" Target="http://www.basketball-reference.com/teams/SAC/2015.html" TargetMode="External"/><Relationship Id="rId797" Type="http://schemas.openxmlformats.org/officeDocument/2006/relationships/hyperlink" Target="http://www.basketball-reference.com/teams/ATL/2015.html" TargetMode="External"/><Relationship Id="rId920" Type="http://schemas.openxmlformats.org/officeDocument/2006/relationships/hyperlink" Target="http://www.basketball-reference.com/players/r/randosh01.html" TargetMode="External"/><Relationship Id="rId145" Type="http://schemas.openxmlformats.org/officeDocument/2006/relationships/hyperlink" Target="http://www.basketball-reference.com/players/b/brownja01.html" TargetMode="External"/><Relationship Id="rId352" Type="http://schemas.openxmlformats.org/officeDocument/2006/relationships/hyperlink" Target="http://www.basketball-reference.com/players/e/evansty01.html" TargetMode="External"/><Relationship Id="rId1203" Type="http://schemas.openxmlformats.org/officeDocument/2006/relationships/hyperlink" Target="http://www.basketball-reference.com/players/w/wrighbr03.html" TargetMode="External"/><Relationship Id="rId212" Type="http://schemas.openxmlformats.org/officeDocument/2006/relationships/hyperlink" Target="http://www.basketball-reference.com/players/c/clarkea01.html" TargetMode="External"/><Relationship Id="rId657" Type="http://schemas.openxmlformats.org/officeDocument/2006/relationships/hyperlink" Target="http://www.basketball-reference.com/teams/GSW/2015.html" TargetMode="External"/><Relationship Id="rId864" Type="http://schemas.openxmlformats.org/officeDocument/2006/relationships/hyperlink" Target="http://www.basketball-reference.com/players/p/perkike01.html" TargetMode="External"/><Relationship Id="rId296" Type="http://schemas.openxmlformats.org/officeDocument/2006/relationships/hyperlink" Target="http://www.basketball-reference.com/teams/CLE/2015.html" TargetMode="External"/><Relationship Id="rId517" Type="http://schemas.openxmlformats.org/officeDocument/2006/relationships/hyperlink" Target="http://www.basketball-reference.com/players/h/holidju01.html" TargetMode="External"/><Relationship Id="rId724" Type="http://schemas.openxmlformats.org/officeDocument/2006/relationships/hyperlink" Target="http://www.basketball-reference.com/teams/OKC/2015.html" TargetMode="External"/><Relationship Id="rId931" Type="http://schemas.openxmlformats.org/officeDocument/2006/relationships/hyperlink" Target="http://www.basketball-reference.com/teams/ORL/2015.html" TargetMode="External"/><Relationship Id="rId1147" Type="http://schemas.openxmlformats.org/officeDocument/2006/relationships/hyperlink" Target="http://www.basketball-reference.com/players/w/wallage01.html" TargetMode="External"/><Relationship Id="rId60" Type="http://schemas.openxmlformats.org/officeDocument/2006/relationships/hyperlink" Target="http://www.basketball-reference.com/players/p/pendeje02.html" TargetMode="External"/><Relationship Id="rId156" Type="http://schemas.openxmlformats.org/officeDocument/2006/relationships/hyperlink" Target="http://www.basketball-reference.com/teams/MIN/2015.html" TargetMode="External"/><Relationship Id="rId363" Type="http://schemas.openxmlformats.org/officeDocument/2006/relationships/hyperlink" Target="http://www.basketball-reference.com/teams/UTA/2015.html" TargetMode="External"/><Relationship Id="rId570" Type="http://schemas.openxmlformats.org/officeDocument/2006/relationships/hyperlink" Target="http://www.basketball-reference.com/players/j/jerregr01.html" TargetMode="External"/><Relationship Id="rId1007" Type="http://schemas.openxmlformats.org/officeDocument/2006/relationships/hyperlink" Target="http://www.basketball-reference.com/teams/PHI/2015.html" TargetMode="External"/><Relationship Id="rId1214" Type="http://schemas.openxmlformats.org/officeDocument/2006/relationships/hyperlink" Target="http://www.basketball-reference.com/players/y/youngja01.html" TargetMode="External"/><Relationship Id="rId223" Type="http://schemas.openxmlformats.org/officeDocument/2006/relationships/hyperlink" Target="http://www.basketball-reference.com/players/c/coleno01.html" TargetMode="External"/><Relationship Id="rId430" Type="http://schemas.openxmlformats.org/officeDocument/2006/relationships/hyperlink" Target="http://www.basketball-reference.com/teams/MIA/2015.html" TargetMode="External"/><Relationship Id="rId668" Type="http://schemas.openxmlformats.org/officeDocument/2006/relationships/hyperlink" Target="http://www.basketball-reference.com/players/l/lillada01.html" TargetMode="External"/><Relationship Id="rId875" Type="http://schemas.openxmlformats.org/officeDocument/2006/relationships/hyperlink" Target="http://www.basketball-reference.com/teams/PHO/2015.html" TargetMode="External"/><Relationship Id="rId1060" Type="http://schemas.openxmlformats.org/officeDocument/2006/relationships/hyperlink" Target="http://www.basketball-reference.com/players/s/stoudam01.html" TargetMode="External"/><Relationship Id="rId18" Type="http://schemas.openxmlformats.org/officeDocument/2006/relationships/hyperlink" Target="http://www.basketball-reference.com/players/a/aldrico01.html" TargetMode="External"/><Relationship Id="rId528" Type="http://schemas.openxmlformats.org/officeDocument/2006/relationships/hyperlink" Target="http://www.basketball-reference.com/teams/LAC/2015.html" TargetMode="External"/><Relationship Id="rId735" Type="http://schemas.openxmlformats.org/officeDocument/2006/relationships/hyperlink" Target="http://www.basketball-reference.com/teams/MIA/2015.html" TargetMode="External"/><Relationship Id="rId942" Type="http://schemas.openxmlformats.org/officeDocument/2006/relationships/hyperlink" Target="http://www.basketball-reference.com/players/r/robingl02.html" TargetMode="External"/><Relationship Id="rId1158" Type="http://schemas.openxmlformats.org/officeDocument/2006/relationships/hyperlink" Target="http://www.basketball-reference.com/teams/WAS/2015.html" TargetMode="External"/><Relationship Id="rId167" Type="http://schemas.openxmlformats.org/officeDocument/2006/relationships/hyperlink" Target="http://www.basketball-reference.com/teams/DET/2015.html" TargetMode="External"/><Relationship Id="rId374" Type="http://schemas.openxmlformats.org/officeDocument/2006/relationships/hyperlink" Target="http://www.basketball-reference.com/players/f/fraziti01.html" TargetMode="External"/><Relationship Id="rId581" Type="http://schemas.openxmlformats.org/officeDocument/2006/relationships/hyperlink" Target="http://www.basketball-reference.com/players/j/johnsch04.html" TargetMode="External"/><Relationship Id="rId1018" Type="http://schemas.openxmlformats.org/officeDocument/2006/relationships/hyperlink" Target="http://www.basketball-reference.com/teams/DAL/2015.html" TargetMode="External"/><Relationship Id="rId1225" Type="http://schemas.openxmlformats.org/officeDocument/2006/relationships/hyperlink" Target="http://www.basketball-reference.com/players/z/zellety01.html" TargetMode="External"/><Relationship Id="rId71" Type="http://schemas.openxmlformats.org/officeDocument/2006/relationships/hyperlink" Target="http://www.basketball-reference.com/teams/NYK/2015.html" TargetMode="External"/><Relationship Id="rId234" Type="http://schemas.openxmlformats.org/officeDocument/2006/relationships/hyperlink" Target="http://www.basketball-reference.com/players/c/cooleja01.html" TargetMode="External"/><Relationship Id="rId679" Type="http://schemas.openxmlformats.org/officeDocument/2006/relationships/hyperlink" Target="http://www.basketball-reference.com/teams/CLE/2015.html" TargetMode="External"/><Relationship Id="rId802" Type="http://schemas.openxmlformats.org/officeDocument/2006/relationships/hyperlink" Target="http://www.basketball-reference.com/teams/CHO/2015.html" TargetMode="External"/><Relationship Id="rId886" Type="http://schemas.openxmlformats.org/officeDocument/2006/relationships/hyperlink" Target="http://www.basketball-reference.com/players/p/poweldw01.html" TargetMode="External"/><Relationship Id="rId2" Type="http://schemas.openxmlformats.org/officeDocument/2006/relationships/hyperlink" Target="http://www.basketball-reference.com/teams/NYK/2015.html" TargetMode="External"/><Relationship Id="rId29" Type="http://schemas.openxmlformats.org/officeDocument/2006/relationships/hyperlink" Target="http://www.basketball-reference.com/players/a/amundlo01.html" TargetMode="External"/><Relationship Id="rId441" Type="http://schemas.openxmlformats.org/officeDocument/2006/relationships/hyperlink" Target="http://www.basketball-reference.com/players/g/greenja01.html" TargetMode="External"/><Relationship Id="rId539" Type="http://schemas.openxmlformats.org/officeDocument/2006/relationships/hyperlink" Target="http://www.basketball-reference.com/players/i/inglejo01.html" TargetMode="External"/><Relationship Id="rId746" Type="http://schemas.openxmlformats.org/officeDocument/2006/relationships/hyperlink" Target="http://www.basketball-reference.com/teams/WAS/2015.html" TargetMode="External"/><Relationship Id="rId1071" Type="http://schemas.openxmlformats.org/officeDocument/2006/relationships/hyperlink" Target="http://www.basketball-reference.com/teams/BRK/2015.html" TargetMode="External"/><Relationship Id="rId1169" Type="http://schemas.openxmlformats.org/officeDocument/2006/relationships/hyperlink" Target="http://www.basketball-reference.com/players/w/wilcocj01.html" TargetMode="External"/><Relationship Id="rId178" Type="http://schemas.openxmlformats.org/officeDocument/2006/relationships/hyperlink" Target="http://www.basketball-reference.com/players/c/calatni01.html" TargetMode="External"/><Relationship Id="rId301" Type="http://schemas.openxmlformats.org/officeDocument/2006/relationships/hyperlink" Target="http://www.basketball-reference.com/players/d/diawbo01.html" TargetMode="External"/><Relationship Id="rId953" Type="http://schemas.openxmlformats.org/officeDocument/2006/relationships/hyperlink" Target="http://www.basketball-reference.com/teams/POR/2015.html" TargetMode="External"/><Relationship Id="rId1029" Type="http://schemas.openxmlformats.org/officeDocument/2006/relationships/hyperlink" Target="http://www.basketball-reference.com/players/s/smithja02.html" TargetMode="External"/><Relationship Id="rId82" Type="http://schemas.openxmlformats.org/officeDocument/2006/relationships/hyperlink" Target="http://www.basketball-reference.com/teams/DEN/2015.html" TargetMode="External"/><Relationship Id="rId385" Type="http://schemas.openxmlformats.org/officeDocument/2006/relationships/hyperlink" Target="http://www.basketball-reference.com/players/g/gallida01.html" TargetMode="External"/><Relationship Id="rId592" Type="http://schemas.openxmlformats.org/officeDocument/2006/relationships/hyperlink" Target="http://www.basketball-reference.com/teams/LAL/2015.html" TargetMode="External"/><Relationship Id="rId606" Type="http://schemas.openxmlformats.org/officeDocument/2006/relationships/hyperlink" Target="http://www.basketball-reference.com/teams/SAS/2015.html" TargetMode="External"/><Relationship Id="rId813" Type="http://schemas.openxmlformats.org/officeDocument/2006/relationships/hyperlink" Target="http://www.basketball-reference.com/teams/ORL/2015.html" TargetMode="External"/><Relationship Id="rId245" Type="http://schemas.openxmlformats.org/officeDocument/2006/relationships/hyperlink" Target="http://www.basketball-reference.com/teams/POR/2015.html" TargetMode="External"/><Relationship Id="rId452" Type="http://schemas.openxmlformats.org/officeDocument/2006/relationships/hyperlink" Target="http://www.basketball-reference.com/teams/ORL/2015.html" TargetMode="External"/><Relationship Id="rId897" Type="http://schemas.openxmlformats.org/officeDocument/2006/relationships/hyperlink" Target="http://www.basketball-reference.com/players/p/priceaj01.html" TargetMode="External"/><Relationship Id="rId1082" Type="http://schemas.openxmlformats.org/officeDocument/2006/relationships/hyperlink" Target="http://www.basketball-reference.com/teams/BOS/2015.html" TargetMode="External"/><Relationship Id="rId105" Type="http://schemas.openxmlformats.org/officeDocument/2006/relationships/hyperlink" Target="http://www.basketball-reference.com/players/b/bhullsi01.html" TargetMode="External"/><Relationship Id="rId312" Type="http://schemas.openxmlformats.org/officeDocument/2006/relationships/hyperlink" Target="http://www.basketball-reference.com/teams/LAC/2015.html" TargetMode="External"/><Relationship Id="rId757" Type="http://schemas.openxmlformats.org/officeDocument/2006/relationships/hyperlink" Target="http://www.basketball-reference.com/teams/DET/2015.html" TargetMode="External"/><Relationship Id="rId964" Type="http://schemas.openxmlformats.org/officeDocument/2006/relationships/hyperlink" Target="http://www.basketball-reference.com/teams/TOR/2015.html" TargetMode="External"/><Relationship Id="rId93" Type="http://schemas.openxmlformats.org/officeDocument/2006/relationships/hyperlink" Target="http://www.basketball-reference.com/players/b/bealbr01.html" TargetMode="External"/><Relationship Id="rId189" Type="http://schemas.openxmlformats.org/officeDocument/2006/relationships/hyperlink" Target="http://www.basketball-reference.com/players/c/capelca01.html" TargetMode="External"/><Relationship Id="rId396" Type="http://schemas.openxmlformats.org/officeDocument/2006/relationships/hyperlink" Target="http://www.basketball-reference.com/players/g/gasolma01.html" TargetMode="External"/><Relationship Id="rId617" Type="http://schemas.openxmlformats.org/officeDocument/2006/relationships/hyperlink" Target="http://www.basketball-reference.com/teams/LAL/2015.html" TargetMode="External"/><Relationship Id="rId824" Type="http://schemas.openxmlformats.org/officeDocument/2006/relationships/hyperlink" Target="http://www.basketball-reference.com/teams/OKC/2015.html" TargetMode="External"/><Relationship Id="rId256" Type="http://schemas.openxmlformats.org/officeDocument/2006/relationships/hyperlink" Target="http://www.basketball-reference.com/teams/LAC/2015.html" TargetMode="External"/><Relationship Id="rId463" Type="http://schemas.openxmlformats.org/officeDocument/2006/relationships/hyperlink" Target="http://www.basketball-reference.com/teams/LAC/2015.html" TargetMode="External"/><Relationship Id="rId670" Type="http://schemas.openxmlformats.org/officeDocument/2006/relationships/hyperlink" Target="http://www.basketball-reference.com/players/l/linje01.html" TargetMode="External"/><Relationship Id="rId1093" Type="http://schemas.openxmlformats.org/officeDocument/2006/relationships/hyperlink" Target="http://www.basketball-reference.com/teams/PHI/2015.html" TargetMode="External"/><Relationship Id="rId1107" Type="http://schemas.openxmlformats.org/officeDocument/2006/relationships/hyperlink" Target="http://www.basketball-reference.com/teams/PHO/2015.html" TargetMode="External"/><Relationship Id="rId116" Type="http://schemas.openxmlformats.org/officeDocument/2006/relationships/hyperlink" Target="http://www.basketball-reference.com/players/b/blakest01.html" TargetMode="External"/><Relationship Id="rId323" Type="http://schemas.openxmlformats.org/officeDocument/2006/relationships/hyperlink" Target="http://www.basketball-reference.com/players/d/drewla02.html" TargetMode="External"/><Relationship Id="rId530" Type="http://schemas.openxmlformats.org/officeDocument/2006/relationships/hyperlink" Target="http://www.basketball-reference.com/teams/MIN/2015.html" TargetMode="External"/><Relationship Id="rId768" Type="http://schemas.openxmlformats.org/officeDocument/2006/relationships/hyperlink" Target="http://www.basketball-reference.com/players/m/monrogr01.html" TargetMode="External"/><Relationship Id="rId975" Type="http://schemas.openxmlformats.org/officeDocument/2006/relationships/hyperlink" Target="http://www.basketball-reference.com/players/s/sampsja02.html" TargetMode="External"/><Relationship Id="rId1160" Type="http://schemas.openxmlformats.org/officeDocument/2006/relationships/hyperlink" Target="http://www.basketball-reference.com/teams/IND/2015.html" TargetMode="External"/><Relationship Id="rId20" Type="http://schemas.openxmlformats.org/officeDocument/2006/relationships/hyperlink" Target="http://www.basketball-reference.com/players/a/aldrila01.html" TargetMode="External"/><Relationship Id="rId628" Type="http://schemas.openxmlformats.org/officeDocument/2006/relationships/hyperlink" Target="http://www.basketball-reference.com/teams/MIL/2015.html" TargetMode="External"/><Relationship Id="rId835" Type="http://schemas.openxmlformats.org/officeDocument/2006/relationships/hyperlink" Target="http://www.basketball-reference.com/players/o/olynyke01.html" TargetMode="External"/><Relationship Id="rId267" Type="http://schemas.openxmlformats.org/officeDocument/2006/relationships/hyperlink" Target="http://www.basketball-reference.com/teams/MIN/2015.html" TargetMode="External"/><Relationship Id="rId474" Type="http://schemas.openxmlformats.org/officeDocument/2006/relationships/hyperlink" Target="http://www.basketball-reference.com/teams/HOU/2015.html" TargetMode="External"/><Relationship Id="rId1020" Type="http://schemas.openxmlformats.org/officeDocument/2006/relationships/hyperlink" Target="http://www.basketball-reference.com/players/s/smithis01.html" TargetMode="External"/><Relationship Id="rId1118" Type="http://schemas.openxmlformats.org/officeDocument/2006/relationships/hyperlink" Target="http://www.basketball-reference.com/players/u/udohek01.html" TargetMode="External"/><Relationship Id="rId127" Type="http://schemas.openxmlformats.org/officeDocument/2006/relationships/hyperlink" Target="http://www.basketball-reference.com/teams/SAS/2015.html" TargetMode="External"/><Relationship Id="rId681" Type="http://schemas.openxmlformats.org/officeDocument/2006/relationships/hyperlink" Target="http://www.basketball-reference.com/teams/TOR/2015.html" TargetMode="External"/><Relationship Id="rId779" Type="http://schemas.openxmlformats.org/officeDocument/2006/relationships/hyperlink" Target="http://www.basketball-reference.com/teams/PHO/2015.html" TargetMode="External"/><Relationship Id="rId902" Type="http://schemas.openxmlformats.org/officeDocument/2006/relationships/hyperlink" Target="http://www.basketball-reference.com/players/p/prigipa01.html" TargetMode="External"/><Relationship Id="rId986" Type="http://schemas.openxmlformats.org/officeDocument/2006/relationships/hyperlink" Target="http://www.basketball-reference.com/teams/ATL/2015.html" TargetMode="External"/><Relationship Id="rId31" Type="http://schemas.openxmlformats.org/officeDocument/2006/relationships/hyperlink" Target="http://www.basketball-reference.com/players/a/amundlo01.html" TargetMode="External"/><Relationship Id="rId334" Type="http://schemas.openxmlformats.org/officeDocument/2006/relationships/hyperlink" Target="http://www.basketball-reference.com/teams/OKC/2015.html" TargetMode="External"/><Relationship Id="rId541" Type="http://schemas.openxmlformats.org/officeDocument/2006/relationships/hyperlink" Target="http://www.basketball-reference.com/players/i/irvinky01.html" TargetMode="External"/><Relationship Id="rId639" Type="http://schemas.openxmlformats.org/officeDocument/2006/relationships/hyperlink" Target="http://www.basketball-reference.com/players/l/landrca01.html" TargetMode="External"/><Relationship Id="rId1171" Type="http://schemas.openxmlformats.org/officeDocument/2006/relationships/hyperlink" Target="http://www.basketball-reference.com/players/w/willide01.html" TargetMode="External"/><Relationship Id="rId180" Type="http://schemas.openxmlformats.org/officeDocument/2006/relationships/hyperlink" Target="http://www.basketball-reference.com/players/c/caldejo01.html" TargetMode="External"/><Relationship Id="rId278" Type="http://schemas.openxmlformats.org/officeDocument/2006/relationships/hyperlink" Target="http://www.basketball-reference.com/players/d/daviebr01.html" TargetMode="External"/><Relationship Id="rId401" Type="http://schemas.openxmlformats.org/officeDocument/2006/relationships/hyperlink" Target="http://www.basketball-reference.com/teams/SAC/2015.html" TargetMode="External"/><Relationship Id="rId846" Type="http://schemas.openxmlformats.org/officeDocument/2006/relationships/hyperlink" Target="http://www.basketball-reference.com/teams/MIL/2015.html" TargetMode="External"/><Relationship Id="rId1031" Type="http://schemas.openxmlformats.org/officeDocument/2006/relationships/hyperlink" Target="http://www.basketball-reference.com/players/s/smithjo03.html" TargetMode="External"/><Relationship Id="rId1129" Type="http://schemas.openxmlformats.org/officeDocument/2006/relationships/hyperlink" Target="http://www.basketball-reference.com/teams/DAL/2015.html" TargetMode="External"/><Relationship Id="rId485" Type="http://schemas.openxmlformats.org/officeDocument/2006/relationships/hyperlink" Target="http://www.basketball-reference.com/players/h/hasleud01.html" TargetMode="External"/><Relationship Id="rId692" Type="http://schemas.openxmlformats.org/officeDocument/2006/relationships/hyperlink" Target="http://www.basketball-reference.com/players/m/mariosh01.html" TargetMode="External"/><Relationship Id="rId706" Type="http://schemas.openxmlformats.org/officeDocument/2006/relationships/hyperlink" Target="http://www.basketball-reference.com/players/m/mayooj01.html" TargetMode="External"/><Relationship Id="rId913" Type="http://schemas.openxmlformats.org/officeDocument/2006/relationships/hyperlink" Target="http://www.basketball-reference.com/players/r/radulmi01.html" TargetMode="External"/><Relationship Id="rId42" Type="http://schemas.openxmlformats.org/officeDocument/2006/relationships/hyperlink" Target="http://www.basketball-reference.com/teams/MIL/2015.html" TargetMode="External"/><Relationship Id="rId138" Type="http://schemas.openxmlformats.org/officeDocument/2006/relationships/hyperlink" Target="http://www.basketball-reference.com/players/b/breweco01.html" TargetMode="External"/><Relationship Id="rId345" Type="http://schemas.openxmlformats.org/officeDocument/2006/relationships/hyperlink" Target="http://www.basketball-reference.com/teams/PHO/2015.html" TargetMode="External"/><Relationship Id="rId552" Type="http://schemas.openxmlformats.org/officeDocument/2006/relationships/hyperlink" Target="http://www.basketball-reference.com/players/j/jamesle01.html" TargetMode="External"/><Relationship Id="rId997" Type="http://schemas.openxmlformats.org/officeDocument/2006/relationships/hyperlink" Target="http://www.basketball-reference.com/players/s/shumpim01.html" TargetMode="External"/><Relationship Id="rId1182" Type="http://schemas.openxmlformats.org/officeDocument/2006/relationships/hyperlink" Target="http://www.basketball-reference.com/players/w/willima02.html" TargetMode="External"/><Relationship Id="rId191" Type="http://schemas.openxmlformats.org/officeDocument/2006/relationships/hyperlink" Target="http://www.basketball-reference.com/players/c/carrode01.html" TargetMode="External"/><Relationship Id="rId205" Type="http://schemas.openxmlformats.org/officeDocument/2006/relationships/hyperlink" Target="http://www.basketball-reference.com/teams/DAL/2015.html" TargetMode="External"/><Relationship Id="rId412" Type="http://schemas.openxmlformats.org/officeDocument/2006/relationships/hyperlink" Target="http://www.basketball-reference.com/teams/SAS/2015.html" TargetMode="External"/><Relationship Id="rId857" Type="http://schemas.openxmlformats.org/officeDocument/2006/relationships/hyperlink" Target="http://www.basketball-reference.com/teams/ATL/2015.html" TargetMode="External"/><Relationship Id="rId1042" Type="http://schemas.openxmlformats.org/officeDocument/2006/relationships/hyperlink" Target="http://www.basketball-reference.com/teams/CHI/2015.html" TargetMode="External"/><Relationship Id="rId289" Type="http://schemas.openxmlformats.org/officeDocument/2006/relationships/hyperlink" Target="http://www.basketball-reference.com/players/d/dayeau01.html" TargetMode="External"/><Relationship Id="rId496" Type="http://schemas.openxmlformats.org/officeDocument/2006/relationships/hyperlink" Target="http://www.basketball-reference.com/teams/CHO/2015.html" TargetMode="External"/><Relationship Id="rId717" Type="http://schemas.openxmlformats.org/officeDocument/2006/relationships/hyperlink" Target="http://www.basketball-reference.com/players/m/mcdankj01.html" TargetMode="External"/><Relationship Id="rId924" Type="http://schemas.openxmlformats.org/officeDocument/2006/relationships/hyperlink" Target="http://www.basketball-reference.com/players/r/redicjj01.html" TargetMode="External"/><Relationship Id="rId53" Type="http://schemas.openxmlformats.org/officeDocument/2006/relationships/hyperlink" Target="http://www.basketball-reference.com/players/a/asikom01.html" TargetMode="External"/><Relationship Id="rId149" Type="http://schemas.openxmlformats.org/officeDocument/2006/relationships/hyperlink" Target="http://www.basketball-reference.com/players/b/brownma02.html" TargetMode="External"/><Relationship Id="rId356" Type="http://schemas.openxmlformats.org/officeDocument/2006/relationships/hyperlink" Target="http://www.basketball-reference.com/players/e/ezelife01.html" TargetMode="External"/><Relationship Id="rId563" Type="http://schemas.openxmlformats.org/officeDocument/2006/relationships/hyperlink" Target="http://www.basketball-reference.com/teams/DET/2015.html" TargetMode="External"/><Relationship Id="rId770" Type="http://schemas.openxmlformats.org/officeDocument/2006/relationships/hyperlink" Target="http://www.basketball-reference.com/players/m/mooreet01.html" TargetMode="External"/><Relationship Id="rId1193" Type="http://schemas.openxmlformats.org/officeDocument/2006/relationships/hyperlink" Target="http://www.basketball-reference.com/teams/MIA/2015.html" TargetMode="External"/><Relationship Id="rId1207" Type="http://schemas.openxmlformats.org/officeDocument/2006/relationships/hyperlink" Target="http://www.basketball-reference.com/teams/BOS/2015.html" TargetMode="External"/><Relationship Id="rId216" Type="http://schemas.openxmlformats.org/officeDocument/2006/relationships/hyperlink" Target="http://www.basketball-reference.com/teams/UTA/2015.html" TargetMode="External"/><Relationship Id="rId423" Type="http://schemas.openxmlformats.org/officeDocument/2006/relationships/hyperlink" Target="http://www.basketball-reference.com/players/g/gordodr01.html" TargetMode="External"/><Relationship Id="rId868" Type="http://schemas.openxmlformats.org/officeDocument/2006/relationships/hyperlink" Target="http://www.basketball-reference.com/teams/CLE/2015.html" TargetMode="External"/><Relationship Id="rId1053" Type="http://schemas.openxmlformats.org/officeDocument/2006/relationships/hyperlink" Target="http://www.basketball-reference.com/players/s/stockda01.html" TargetMode="External"/><Relationship Id="rId630" Type="http://schemas.openxmlformats.org/officeDocument/2006/relationships/hyperlink" Target="http://www.basketball-reference.com/teams/PHO/2015.html" TargetMode="External"/><Relationship Id="rId728" Type="http://schemas.openxmlformats.org/officeDocument/2006/relationships/hyperlink" Target="http://www.basketball-reference.com/players/m/mcgeeja01.html" TargetMode="External"/><Relationship Id="rId935" Type="http://schemas.openxmlformats.org/officeDocument/2006/relationships/hyperlink" Target="http://www.basketball-reference.com/players/r/riverau01.html" TargetMode="External"/><Relationship Id="rId64" Type="http://schemas.openxmlformats.org/officeDocument/2006/relationships/hyperlink" Target="http://www.basketball-reference.com/players/b/bairsca01.html" TargetMode="External"/><Relationship Id="rId367" Type="http://schemas.openxmlformats.org/officeDocument/2006/relationships/hyperlink" Target="http://www.basketball-reference.com/teams/TOR/2015.html" TargetMode="External"/><Relationship Id="rId574" Type="http://schemas.openxmlformats.org/officeDocument/2006/relationships/hyperlink" Target="http://www.basketball-reference.com/players/j/johnsam01.html" TargetMode="External"/><Relationship Id="rId1120" Type="http://schemas.openxmlformats.org/officeDocument/2006/relationships/hyperlink" Target="http://www.basketball-reference.com/players/u/udrihbe01.html" TargetMode="External"/><Relationship Id="rId1218" Type="http://schemas.openxmlformats.org/officeDocument/2006/relationships/hyperlink" Target="http://www.basketball-reference.com/players/y/youngth01.html" TargetMode="External"/><Relationship Id="rId227" Type="http://schemas.openxmlformats.org/officeDocument/2006/relationships/hyperlink" Target="http://www.basketball-reference.com/teams/NOP/2015.html" TargetMode="External"/><Relationship Id="rId781" Type="http://schemas.openxmlformats.org/officeDocument/2006/relationships/hyperlink" Target="http://www.basketball-reference.com/teams/OKC/2015.html" TargetMode="External"/><Relationship Id="rId879" Type="http://schemas.openxmlformats.org/officeDocument/2006/relationships/hyperlink" Target="http://www.basketball-reference.com/players/p/pondequ01.html" TargetMode="External"/><Relationship Id="rId434" Type="http://schemas.openxmlformats.org/officeDocument/2006/relationships/hyperlink" Target="http://www.basketball-reference.com/teams/SAS/2015.html" TargetMode="External"/><Relationship Id="rId641" Type="http://schemas.openxmlformats.org/officeDocument/2006/relationships/hyperlink" Target="http://www.basketball-reference.com/players/l/larkish01.html" TargetMode="External"/><Relationship Id="rId739" Type="http://schemas.openxmlformats.org/officeDocument/2006/relationships/hyperlink" Target="http://www.basketball-reference.com/teams/NOP/2015.html" TargetMode="External"/><Relationship Id="rId1064" Type="http://schemas.openxmlformats.org/officeDocument/2006/relationships/hyperlink" Target="http://www.basketball-reference.com/players/s/sullija01.html" TargetMode="External"/><Relationship Id="rId280" Type="http://schemas.openxmlformats.org/officeDocument/2006/relationships/hyperlink" Target="http://www.basketball-reference.com/players/d/davisan02.html" TargetMode="External"/><Relationship Id="rId501" Type="http://schemas.openxmlformats.org/officeDocument/2006/relationships/hyperlink" Target="http://www.basketball-reference.com/players/h/hibbero01.html" TargetMode="External"/><Relationship Id="rId946" Type="http://schemas.openxmlformats.org/officeDocument/2006/relationships/hyperlink" Target="http://www.basketball-reference.com/players/r/robinna01.html" TargetMode="External"/><Relationship Id="rId1131" Type="http://schemas.openxmlformats.org/officeDocument/2006/relationships/hyperlink" Target="http://www.basketball-reference.com/teams/CHO/2015.html" TargetMode="External"/><Relationship Id="rId75" Type="http://schemas.openxmlformats.org/officeDocument/2006/relationships/hyperlink" Target="http://www.basketball-reference.com/teams/LAC/2015.html" TargetMode="External"/><Relationship Id="rId140" Type="http://schemas.openxmlformats.org/officeDocument/2006/relationships/hyperlink" Target="http://www.basketball-reference.com/teams/MIN/2015.html" TargetMode="External"/><Relationship Id="rId378" Type="http://schemas.openxmlformats.org/officeDocument/2006/relationships/hyperlink" Target="http://www.basketball-reference.com/teams/POR/2015.html" TargetMode="External"/><Relationship Id="rId585" Type="http://schemas.openxmlformats.org/officeDocument/2006/relationships/hyperlink" Target="http://www.basketball-reference.com/players/j/johnsjo02.html" TargetMode="External"/><Relationship Id="rId792" Type="http://schemas.openxmlformats.org/officeDocument/2006/relationships/hyperlink" Target="http://www.basketball-reference.com/players/m/murryto01.html" TargetMode="External"/><Relationship Id="rId806" Type="http://schemas.openxmlformats.org/officeDocument/2006/relationships/hyperlink" Target="http://www.basketball-reference.com/players/n/nelsoja01.html" TargetMode="External"/><Relationship Id="rId6" Type="http://schemas.openxmlformats.org/officeDocument/2006/relationships/hyperlink" Target="http://www.basketball-reference.com/teams/OKC/2015.html" TargetMode="External"/><Relationship Id="rId238" Type="http://schemas.openxmlformats.org/officeDocument/2006/relationships/hyperlink" Target="http://www.basketball-reference.com/players/c/cottobr01.html" TargetMode="External"/><Relationship Id="rId445" Type="http://schemas.openxmlformats.org/officeDocument/2006/relationships/hyperlink" Target="http://www.basketball-reference.com/teams/MEM/2015.html" TargetMode="External"/><Relationship Id="rId652" Type="http://schemas.openxmlformats.org/officeDocument/2006/relationships/hyperlink" Target="http://www.basketball-reference.com/players/l/ledori01.html" TargetMode="External"/><Relationship Id="rId1075" Type="http://schemas.openxmlformats.org/officeDocument/2006/relationships/hyperlink" Target="http://www.basketball-reference.com/teams/WAS/2015.html" TargetMode="External"/><Relationship Id="rId291" Type="http://schemas.openxmlformats.org/officeDocument/2006/relationships/hyperlink" Target="http://www.basketball-reference.com/players/d/dayeau01.html" TargetMode="External"/><Relationship Id="rId305" Type="http://schemas.openxmlformats.org/officeDocument/2006/relationships/hyperlink" Target="http://www.basketball-reference.com/players/d/dinwisp01.html" TargetMode="External"/><Relationship Id="rId347" Type="http://schemas.openxmlformats.org/officeDocument/2006/relationships/hyperlink" Target="http://www.basketball-reference.com/teams/MIL/2015.html" TargetMode="External"/><Relationship Id="rId512" Type="http://schemas.openxmlformats.org/officeDocument/2006/relationships/hyperlink" Target="http://www.basketball-reference.com/teams/IND/2015.html" TargetMode="External"/><Relationship Id="rId957" Type="http://schemas.openxmlformats.org/officeDocument/2006/relationships/hyperlink" Target="http://www.basketball-reference.com/players/r/rondora01.html" TargetMode="External"/><Relationship Id="rId999" Type="http://schemas.openxmlformats.org/officeDocument/2006/relationships/hyperlink" Target="http://www.basketball-reference.com/players/s/shvedal01.html" TargetMode="External"/><Relationship Id="rId1100" Type="http://schemas.openxmlformats.org/officeDocument/2006/relationships/hyperlink" Target="http://www.basketball-reference.com/players/t/thornma01.html" TargetMode="External"/><Relationship Id="rId1142" Type="http://schemas.openxmlformats.org/officeDocument/2006/relationships/hyperlink" Target="http://www.basketball-reference.com/teams/MIA/2015.html" TargetMode="External"/><Relationship Id="rId1184" Type="http://schemas.openxmlformats.org/officeDocument/2006/relationships/hyperlink" Target="http://www.basketball-reference.com/players/w/willima01.html" TargetMode="External"/><Relationship Id="rId44" Type="http://schemas.openxmlformats.org/officeDocument/2006/relationships/hyperlink" Target="http://www.basketball-reference.com/teams/NYK/2015.html" TargetMode="External"/><Relationship Id="rId86" Type="http://schemas.openxmlformats.org/officeDocument/2006/relationships/hyperlink" Target="http://www.basketball-reference.com/teams/POR/2015.html" TargetMode="External"/><Relationship Id="rId151" Type="http://schemas.openxmlformats.org/officeDocument/2006/relationships/hyperlink" Target="http://www.basketball-reference.com/players/b/brownsh01.html" TargetMode="External"/><Relationship Id="rId389" Type="http://schemas.openxmlformats.org/officeDocument/2006/relationships/hyperlink" Target="http://www.basketball-reference.com/players/g/garcifr01.html" TargetMode="External"/><Relationship Id="rId554" Type="http://schemas.openxmlformats.org/officeDocument/2006/relationships/hyperlink" Target="http://www.basketball-reference.com/players/j/jeffeal01.html" TargetMode="External"/><Relationship Id="rId596" Type="http://schemas.openxmlformats.org/officeDocument/2006/relationships/hyperlink" Target="http://www.basketball-reference.com/teams/CLE/2015.html" TargetMode="External"/><Relationship Id="rId761" Type="http://schemas.openxmlformats.org/officeDocument/2006/relationships/hyperlink" Target="http://www.basketball-reference.com/teams/UTA/2015.html" TargetMode="External"/><Relationship Id="rId817" Type="http://schemas.openxmlformats.org/officeDocument/2006/relationships/hyperlink" Target="http://www.basketball-reference.com/teams/PHI/2015.html" TargetMode="External"/><Relationship Id="rId859" Type="http://schemas.openxmlformats.org/officeDocument/2006/relationships/hyperlink" Target="http://www.basketball-reference.com/teams/MIN/2015.html" TargetMode="External"/><Relationship Id="rId1002" Type="http://schemas.openxmlformats.org/officeDocument/2006/relationships/hyperlink" Target="http://www.basketball-reference.com/players/s/shvedal01.html" TargetMode="External"/><Relationship Id="rId193" Type="http://schemas.openxmlformats.org/officeDocument/2006/relationships/hyperlink" Target="http://www.basketball-reference.com/players/c/cartevi01.html" TargetMode="External"/><Relationship Id="rId207" Type="http://schemas.openxmlformats.org/officeDocument/2006/relationships/hyperlink" Target="http://www.basketball-reference.com/teams/DEN/2015.html" TargetMode="External"/><Relationship Id="rId249" Type="http://schemas.openxmlformats.org/officeDocument/2006/relationships/hyperlink" Target="http://www.basketball-reference.com/players/c/crowdja01.html" TargetMode="External"/><Relationship Id="rId414" Type="http://schemas.openxmlformats.org/officeDocument/2006/relationships/hyperlink" Target="http://www.basketball-reference.com/teams/UTA/2015.html" TargetMode="External"/><Relationship Id="rId456" Type="http://schemas.openxmlformats.org/officeDocument/2006/relationships/hyperlink" Target="http://www.basketball-reference.com/players/g/gutiejo01.html" TargetMode="External"/><Relationship Id="rId498" Type="http://schemas.openxmlformats.org/officeDocument/2006/relationships/hyperlink" Target="http://www.basketball-reference.com/teams/LAL/2015.html" TargetMode="External"/><Relationship Id="rId621" Type="http://schemas.openxmlformats.org/officeDocument/2006/relationships/hyperlink" Target="http://www.basketball-reference.com/teams/MIN/2015.html" TargetMode="External"/><Relationship Id="rId663" Type="http://schemas.openxmlformats.org/officeDocument/2006/relationships/hyperlink" Target="http://www.basketball-reference.com/teams/SAS/2015.html" TargetMode="External"/><Relationship Id="rId870" Type="http://schemas.openxmlformats.org/officeDocument/2006/relationships/hyperlink" Target="http://www.basketball-reference.com/teams/WAS/2015.html" TargetMode="External"/><Relationship Id="rId1044" Type="http://schemas.openxmlformats.org/officeDocument/2006/relationships/hyperlink" Target="http://www.basketball-reference.com/teams/GSW/2015.html" TargetMode="External"/><Relationship Id="rId1086" Type="http://schemas.openxmlformats.org/officeDocument/2006/relationships/hyperlink" Target="http://www.basketball-reference.com/players/t/thomala01.html" TargetMode="External"/><Relationship Id="rId13" Type="http://schemas.openxmlformats.org/officeDocument/2006/relationships/hyperlink" Target="http://www.basketball-reference.com/teams/POR/2015.html" TargetMode="External"/><Relationship Id="rId109" Type="http://schemas.openxmlformats.org/officeDocument/2006/relationships/hyperlink" Target="http://www.basketball-reference.com/players/b/blackta01.html" TargetMode="External"/><Relationship Id="rId260" Type="http://schemas.openxmlformats.org/officeDocument/2006/relationships/hyperlink" Target="http://www.basketball-reference.com/teams/GSW/2015.html" TargetMode="External"/><Relationship Id="rId316" Type="http://schemas.openxmlformats.org/officeDocument/2006/relationships/hyperlink" Target="http://www.basketball-reference.com/players/d/dragigo01.html" TargetMode="External"/><Relationship Id="rId523" Type="http://schemas.openxmlformats.org/officeDocument/2006/relationships/hyperlink" Target="http://www.basketball-reference.com/players/h/horfoal01.html" TargetMode="External"/><Relationship Id="rId719" Type="http://schemas.openxmlformats.org/officeDocument/2006/relationships/hyperlink" Target="http://www.basketball-reference.com/players/m/mcdankj01.html" TargetMode="External"/><Relationship Id="rId926" Type="http://schemas.openxmlformats.org/officeDocument/2006/relationships/hyperlink" Target="http://www.basketball-reference.com/players/r/ricegl02.html" TargetMode="External"/><Relationship Id="rId968" Type="http://schemas.openxmlformats.org/officeDocument/2006/relationships/hyperlink" Target="http://www.basketball-reference.com/teams/IND/2015.html" TargetMode="External"/><Relationship Id="rId1111" Type="http://schemas.openxmlformats.org/officeDocument/2006/relationships/hyperlink" Target="http://www.basketball-reference.com/teams/PHO/2015.html" TargetMode="External"/><Relationship Id="rId1153" Type="http://schemas.openxmlformats.org/officeDocument/2006/relationships/hyperlink" Target="http://www.basketball-reference.com/players/w/wearda01.html" TargetMode="External"/><Relationship Id="rId55" Type="http://schemas.openxmlformats.org/officeDocument/2006/relationships/hyperlink" Target="http://www.basketball-reference.com/players/a/augusdj01.html" TargetMode="External"/><Relationship Id="rId97" Type="http://schemas.openxmlformats.org/officeDocument/2006/relationships/hyperlink" Target="http://www.basketball-reference.com/players/b/belinma01.html" TargetMode="External"/><Relationship Id="rId120" Type="http://schemas.openxmlformats.org/officeDocument/2006/relationships/hyperlink" Target="http://www.basketball-reference.com/players/b/blueva01.html" TargetMode="External"/><Relationship Id="rId358" Type="http://schemas.openxmlformats.org/officeDocument/2006/relationships/hyperlink" Target="http://www.basketball-reference.com/players/f/farieke01.html" TargetMode="External"/><Relationship Id="rId565" Type="http://schemas.openxmlformats.org/officeDocument/2006/relationships/hyperlink" Target="http://www.basketball-reference.com/players/j/jerebjo01.html" TargetMode="External"/><Relationship Id="rId730" Type="http://schemas.openxmlformats.org/officeDocument/2006/relationships/hyperlink" Target="http://www.basketball-reference.com/players/m/mclembe01.html" TargetMode="External"/><Relationship Id="rId772" Type="http://schemas.openxmlformats.org/officeDocument/2006/relationships/hyperlink" Target="http://www.basketball-reference.com/players/m/moreler01.html" TargetMode="External"/><Relationship Id="rId828" Type="http://schemas.openxmlformats.org/officeDocument/2006/relationships/hyperlink" Target="http://www.basketball-reference.com/teams/DEN/2015.html" TargetMode="External"/><Relationship Id="rId1013" Type="http://schemas.openxmlformats.org/officeDocument/2006/relationships/hyperlink" Target="http://www.basketball-reference.com/players/s/sloando01.html" TargetMode="External"/><Relationship Id="rId1195" Type="http://schemas.openxmlformats.org/officeDocument/2006/relationships/hyperlink" Target="http://www.basketball-reference.com/teams/DET/2015.html" TargetMode="External"/><Relationship Id="rId1209" Type="http://schemas.openxmlformats.org/officeDocument/2006/relationships/hyperlink" Target="http://www.basketball-reference.com/teams/PHO/2015.html" TargetMode="External"/><Relationship Id="rId162" Type="http://schemas.openxmlformats.org/officeDocument/2006/relationships/hyperlink" Target="http://www.basketball-reference.com/players/b/burketr01.html" TargetMode="External"/><Relationship Id="rId218" Type="http://schemas.openxmlformats.org/officeDocument/2006/relationships/hyperlink" Target="http://www.basketball-reference.com/teams/DEN/2015.html" TargetMode="External"/><Relationship Id="rId425" Type="http://schemas.openxmlformats.org/officeDocument/2006/relationships/hyperlink" Target="http://www.basketball-reference.com/players/g/gordoer01.html" TargetMode="External"/><Relationship Id="rId467" Type="http://schemas.openxmlformats.org/officeDocument/2006/relationships/hyperlink" Target="http://www.basketball-reference.com/players/h/hamilju01.html" TargetMode="External"/><Relationship Id="rId632" Type="http://schemas.openxmlformats.org/officeDocument/2006/relationships/hyperlink" Target="http://www.basketball-reference.com/teams/ATL/2015.html" TargetMode="External"/><Relationship Id="rId1055" Type="http://schemas.openxmlformats.org/officeDocument/2006/relationships/hyperlink" Target="http://www.basketball-reference.com/players/s/stokeja01.html" TargetMode="External"/><Relationship Id="rId1097" Type="http://schemas.openxmlformats.org/officeDocument/2006/relationships/hyperlink" Target="http://www.basketball-reference.com/teams/GSW/2015.html" TargetMode="External"/><Relationship Id="rId1220" Type="http://schemas.openxmlformats.org/officeDocument/2006/relationships/hyperlink" Target="http://www.basketball-reference.com/teams/MIN/2015.html" TargetMode="External"/><Relationship Id="rId271" Type="http://schemas.openxmlformats.org/officeDocument/2006/relationships/hyperlink" Target="http://www.basketball-reference.com/players/d/datomlu01.html" TargetMode="External"/><Relationship Id="rId674" Type="http://schemas.openxmlformats.org/officeDocument/2006/relationships/hyperlink" Target="http://www.basketball-reference.com/players/l/lopezbr01.html" TargetMode="External"/><Relationship Id="rId881" Type="http://schemas.openxmlformats.org/officeDocument/2006/relationships/hyperlink" Target="http://www.basketball-reference.com/players/p/pondequ01.html" TargetMode="External"/><Relationship Id="rId937" Type="http://schemas.openxmlformats.org/officeDocument/2006/relationships/hyperlink" Target="http://www.basketball-reference.com/players/r/roberan03.html" TargetMode="External"/><Relationship Id="rId979" Type="http://schemas.openxmlformats.org/officeDocument/2006/relationships/hyperlink" Target="http://www.basketball-reference.com/players/s/schrode01.html" TargetMode="External"/><Relationship Id="rId1122" Type="http://schemas.openxmlformats.org/officeDocument/2006/relationships/hyperlink" Target="http://www.basketball-reference.com/players/v/valanjo01.html" TargetMode="External"/><Relationship Id="rId24" Type="http://schemas.openxmlformats.org/officeDocument/2006/relationships/hyperlink" Target="http://www.basketball-reference.com/players/a/allento01.html" TargetMode="External"/><Relationship Id="rId66" Type="http://schemas.openxmlformats.org/officeDocument/2006/relationships/hyperlink" Target="http://www.basketball-reference.com/players/b/barbole01.html" TargetMode="External"/><Relationship Id="rId131" Type="http://schemas.openxmlformats.org/officeDocument/2006/relationships/hyperlink" Target="http://www.basketball-reference.com/teams/LAL/2015.html" TargetMode="External"/><Relationship Id="rId327" Type="http://schemas.openxmlformats.org/officeDocument/2006/relationships/hyperlink" Target="http://www.basketball-reference.com/players/d/dudleja01.html" TargetMode="External"/><Relationship Id="rId369" Type="http://schemas.openxmlformats.org/officeDocument/2006/relationships/hyperlink" Target="http://www.basketball-reference.com/teams/ORL/2015.html" TargetMode="External"/><Relationship Id="rId534" Type="http://schemas.openxmlformats.org/officeDocument/2006/relationships/hyperlink" Target="http://www.basketball-reference.com/teams/OKC/2015.html" TargetMode="External"/><Relationship Id="rId576" Type="http://schemas.openxmlformats.org/officeDocument/2006/relationships/hyperlink" Target="http://www.basketball-reference.com/players/j/johnsch04.html" TargetMode="External"/><Relationship Id="rId741" Type="http://schemas.openxmlformats.org/officeDocument/2006/relationships/hyperlink" Target="http://www.basketball-reference.com/teams/MIL/2015.html" TargetMode="External"/><Relationship Id="rId783" Type="http://schemas.openxmlformats.org/officeDocument/2006/relationships/hyperlink" Target="http://www.basketball-reference.com/teams/HOU/2015.html" TargetMode="External"/><Relationship Id="rId839" Type="http://schemas.openxmlformats.org/officeDocument/2006/relationships/hyperlink" Target="http://www.basketball-reference.com/players/p/pachuza01.html" TargetMode="External"/><Relationship Id="rId990" Type="http://schemas.openxmlformats.org/officeDocument/2006/relationships/hyperlink" Target="http://www.basketball-reference.com/players/s/sessira01.html" TargetMode="External"/><Relationship Id="rId1164" Type="http://schemas.openxmlformats.org/officeDocument/2006/relationships/hyperlink" Target="http://www.basketball-reference.com/teams/MIA/2015.html" TargetMode="External"/><Relationship Id="rId173" Type="http://schemas.openxmlformats.org/officeDocument/2006/relationships/hyperlink" Target="http://www.basketball-reference.com/teams/LAL/2015.html" TargetMode="External"/><Relationship Id="rId229" Type="http://schemas.openxmlformats.org/officeDocument/2006/relationships/hyperlink" Target="http://www.basketball-reference.com/teams/SAC/2015.html" TargetMode="External"/><Relationship Id="rId380" Type="http://schemas.openxmlformats.org/officeDocument/2006/relationships/hyperlink" Target="http://www.basketball-reference.com/teams/NOP/2015.html" TargetMode="External"/><Relationship Id="rId436" Type="http://schemas.openxmlformats.org/officeDocument/2006/relationships/hyperlink" Target="http://www.basketball-reference.com/teams/GSW/2015.html" TargetMode="External"/><Relationship Id="rId601" Type="http://schemas.openxmlformats.org/officeDocument/2006/relationships/hyperlink" Target="http://www.basketball-reference.com/players/j/jordade01.html" TargetMode="External"/><Relationship Id="rId643" Type="http://schemas.openxmlformats.org/officeDocument/2006/relationships/hyperlink" Target="http://www.basketball-reference.com/players/l/lauvejo01.html" TargetMode="External"/><Relationship Id="rId1024" Type="http://schemas.openxmlformats.org/officeDocument/2006/relationships/hyperlink" Target="http://www.basketball-reference.com/players/s/smithjr01.html" TargetMode="External"/><Relationship Id="rId1066" Type="http://schemas.openxmlformats.org/officeDocument/2006/relationships/hyperlink" Target="http://www.basketball-reference.com/players/t/tayloje03.html" TargetMode="External"/><Relationship Id="rId240" Type="http://schemas.openxmlformats.org/officeDocument/2006/relationships/hyperlink" Target="http://www.basketball-reference.com/players/c/couside01.html" TargetMode="External"/><Relationship Id="rId478" Type="http://schemas.openxmlformats.org/officeDocument/2006/relationships/hyperlink" Target="http://www.basketball-reference.com/teams/DAL/2015.html" TargetMode="External"/><Relationship Id="rId685" Type="http://schemas.openxmlformats.org/officeDocument/2006/relationships/hyperlink" Target="http://www.basketball-reference.com/teams/MEM/2015.html" TargetMode="External"/><Relationship Id="rId850" Type="http://schemas.openxmlformats.org/officeDocument/2006/relationships/hyperlink" Target="http://www.basketball-reference.com/teams/DAL/2015.html" TargetMode="External"/><Relationship Id="rId892" Type="http://schemas.openxmlformats.org/officeDocument/2006/relationships/hyperlink" Target="http://www.basketball-reference.com/players/p/priceaj01.html" TargetMode="External"/><Relationship Id="rId906" Type="http://schemas.openxmlformats.org/officeDocument/2006/relationships/hyperlink" Target="http://www.basketball-reference.com/players/p/princta01.html" TargetMode="External"/><Relationship Id="rId948" Type="http://schemas.openxmlformats.org/officeDocument/2006/relationships/hyperlink" Target="http://www.basketball-reference.com/teams/DEN/2015.html" TargetMode="External"/><Relationship Id="rId1133" Type="http://schemas.openxmlformats.org/officeDocument/2006/relationships/hyperlink" Target="http://www.basketball-reference.com/teams/ORL/2015.html" TargetMode="External"/><Relationship Id="rId35" Type="http://schemas.openxmlformats.org/officeDocument/2006/relationships/hyperlink" Target="http://www.basketball-reference.com/players/a/anderal01.html" TargetMode="External"/><Relationship Id="rId77" Type="http://schemas.openxmlformats.org/officeDocument/2006/relationships/hyperlink" Target="http://www.basketball-reference.com/teams/PHO/2015.html" TargetMode="External"/><Relationship Id="rId100" Type="http://schemas.openxmlformats.org/officeDocument/2006/relationships/hyperlink" Target="http://www.basketball-reference.com/teams/UTA/2015.html" TargetMode="External"/><Relationship Id="rId282" Type="http://schemas.openxmlformats.org/officeDocument/2006/relationships/hyperlink" Target="http://www.basketball-reference.com/players/d/davised01.html" TargetMode="External"/><Relationship Id="rId338" Type="http://schemas.openxmlformats.org/officeDocument/2006/relationships/hyperlink" Target="http://www.basketball-reference.com/teams/LAL/2015.html" TargetMode="External"/><Relationship Id="rId503" Type="http://schemas.openxmlformats.org/officeDocument/2006/relationships/hyperlink" Target="http://www.basketball-reference.com/players/h/hicksjj01.html" TargetMode="External"/><Relationship Id="rId545" Type="http://schemas.openxmlformats.org/officeDocument/2006/relationships/hyperlink" Target="http://www.basketball-reference.com/players/j/jacksre01.html" TargetMode="External"/><Relationship Id="rId587" Type="http://schemas.openxmlformats.org/officeDocument/2006/relationships/hyperlink" Target="http://www.basketball-reference.com/players/j/johnsni01.html" TargetMode="External"/><Relationship Id="rId710" Type="http://schemas.openxmlformats.org/officeDocument/2006/relationships/hyperlink" Target="http://www.basketball-reference.com/players/m/mcadoja01.html" TargetMode="External"/><Relationship Id="rId752" Type="http://schemas.openxmlformats.org/officeDocument/2006/relationships/hyperlink" Target="http://www.basketball-reference.com/teams/CLE/2015.html" TargetMode="External"/><Relationship Id="rId808" Type="http://schemas.openxmlformats.org/officeDocument/2006/relationships/hyperlink" Target="http://www.basketball-reference.com/players/n/nelsoja01.html" TargetMode="External"/><Relationship Id="rId1175" Type="http://schemas.openxmlformats.org/officeDocument/2006/relationships/hyperlink" Target="http://www.basketball-reference.com/players/w/williel01.html" TargetMode="External"/><Relationship Id="rId8" Type="http://schemas.openxmlformats.org/officeDocument/2006/relationships/hyperlink" Target="http://www.basketball-reference.com/teams/MIN/2015.html" TargetMode="External"/><Relationship Id="rId142" Type="http://schemas.openxmlformats.org/officeDocument/2006/relationships/hyperlink" Target="http://www.basketball-reference.com/teams/HOU/2015.html" TargetMode="External"/><Relationship Id="rId184" Type="http://schemas.openxmlformats.org/officeDocument/2006/relationships/hyperlink" Target="http://www.basketball-reference.com/players/c/canaais01.html" TargetMode="External"/><Relationship Id="rId391" Type="http://schemas.openxmlformats.org/officeDocument/2006/relationships/hyperlink" Target="http://www.basketball-reference.com/players/g/garneke01.html" TargetMode="External"/><Relationship Id="rId405" Type="http://schemas.openxmlformats.org/officeDocument/2006/relationships/hyperlink" Target="http://www.basketball-reference.com/players/g/geeal01.html" TargetMode="External"/><Relationship Id="rId447" Type="http://schemas.openxmlformats.org/officeDocument/2006/relationships/hyperlink" Target="http://www.basketball-reference.com/players/g/greenje02.html" TargetMode="External"/><Relationship Id="rId612" Type="http://schemas.openxmlformats.org/officeDocument/2006/relationships/hyperlink" Target="http://www.basketball-reference.com/players/k/kanteen01.html" TargetMode="External"/><Relationship Id="rId794" Type="http://schemas.openxmlformats.org/officeDocument/2006/relationships/hyperlink" Target="http://www.basketball-reference.com/players/m/murryto01.html" TargetMode="External"/><Relationship Id="rId1035" Type="http://schemas.openxmlformats.org/officeDocument/2006/relationships/hyperlink" Target="http://www.basketball-reference.com/teams/HOU/2015.html" TargetMode="External"/><Relationship Id="rId1077" Type="http://schemas.openxmlformats.org/officeDocument/2006/relationships/hyperlink" Target="http://www.basketball-reference.com/teams/HOU/2015.html" TargetMode="External"/><Relationship Id="rId1200" Type="http://schemas.openxmlformats.org/officeDocument/2006/relationships/hyperlink" Target="http://www.basketball-reference.com/teams/MIL/2015.html" TargetMode="External"/><Relationship Id="rId251" Type="http://schemas.openxmlformats.org/officeDocument/2006/relationships/hyperlink" Target="http://www.basketball-reference.com/players/c/crowdja01.html" TargetMode="External"/><Relationship Id="rId489" Type="http://schemas.openxmlformats.org/officeDocument/2006/relationships/hyperlink" Target="http://www.basketball-reference.com/players/h/hayesch01.html" TargetMode="External"/><Relationship Id="rId654" Type="http://schemas.openxmlformats.org/officeDocument/2006/relationships/hyperlink" Target="http://www.basketball-reference.com/players/l/leeco01.html" TargetMode="External"/><Relationship Id="rId696" Type="http://schemas.openxmlformats.org/officeDocument/2006/relationships/hyperlink" Target="http://www.basketball-reference.com/players/m/martica01.html" TargetMode="External"/><Relationship Id="rId861" Type="http://schemas.openxmlformats.org/officeDocument/2006/relationships/hyperlink" Target="http://www.basketball-reference.com/teams/ORL/2015.html" TargetMode="External"/><Relationship Id="rId917" Type="http://schemas.openxmlformats.org/officeDocument/2006/relationships/hyperlink" Target="http://www.basketball-reference.com/players/r/randosh01.html" TargetMode="External"/><Relationship Id="rId959" Type="http://schemas.openxmlformats.org/officeDocument/2006/relationships/hyperlink" Target="http://www.basketball-reference.com/players/r/rondora01.html" TargetMode="External"/><Relationship Id="rId1102" Type="http://schemas.openxmlformats.org/officeDocument/2006/relationships/hyperlink" Target="http://www.basketball-reference.com/teams/BOS/2015.html" TargetMode="External"/><Relationship Id="rId46" Type="http://schemas.openxmlformats.org/officeDocument/2006/relationships/hyperlink" Target="http://www.basketball-reference.com/teams/DET/2015.html" TargetMode="External"/><Relationship Id="rId293" Type="http://schemas.openxmlformats.org/officeDocument/2006/relationships/hyperlink" Target="http://www.basketball-reference.com/players/d/dedmode01.html" TargetMode="External"/><Relationship Id="rId307" Type="http://schemas.openxmlformats.org/officeDocument/2006/relationships/hyperlink" Target="http://www.basketball-reference.com/players/d/dorsejo01.html" TargetMode="External"/><Relationship Id="rId349" Type="http://schemas.openxmlformats.org/officeDocument/2006/relationships/hyperlink" Target="http://www.basketball-reference.com/teams/UTA/2015.html" TargetMode="External"/><Relationship Id="rId514" Type="http://schemas.openxmlformats.org/officeDocument/2006/relationships/hyperlink" Target="http://www.basketball-reference.com/teams/CHI/2015.html" TargetMode="External"/><Relationship Id="rId556" Type="http://schemas.openxmlformats.org/officeDocument/2006/relationships/hyperlink" Target="http://www.basketball-reference.com/players/j/jeffeco01.html" TargetMode="External"/><Relationship Id="rId721" Type="http://schemas.openxmlformats.org/officeDocument/2006/relationships/hyperlink" Target="http://www.basketball-reference.com/players/m/mcderdo01.html" TargetMode="External"/><Relationship Id="rId763" Type="http://schemas.openxmlformats.org/officeDocument/2006/relationships/hyperlink" Target="http://www.basketball-reference.com/teams/ATL/2015.html" TargetMode="External"/><Relationship Id="rId1144" Type="http://schemas.openxmlformats.org/officeDocument/2006/relationships/hyperlink" Target="http://www.basketball-reference.com/teams/CHO/2015.html" TargetMode="External"/><Relationship Id="rId1186" Type="http://schemas.openxmlformats.org/officeDocument/2006/relationships/hyperlink" Target="http://www.basketball-reference.com/teams/MIN/2015.html" TargetMode="External"/><Relationship Id="rId88" Type="http://schemas.openxmlformats.org/officeDocument/2006/relationships/hyperlink" Target="http://www.basketball-reference.com/teams/MIL/2015.html" TargetMode="External"/><Relationship Id="rId111" Type="http://schemas.openxmlformats.org/officeDocument/2006/relationships/hyperlink" Target="http://www.basketball-reference.com/teams/HOU/2015.html" TargetMode="External"/><Relationship Id="rId153" Type="http://schemas.openxmlformats.org/officeDocument/2006/relationships/hyperlink" Target="http://www.basketball-reference.com/players/b/bryanko01.html" TargetMode="External"/><Relationship Id="rId195" Type="http://schemas.openxmlformats.org/officeDocument/2006/relationships/hyperlink" Target="http://www.basketball-reference.com/players/c/cartemi01.html" TargetMode="External"/><Relationship Id="rId209" Type="http://schemas.openxmlformats.org/officeDocument/2006/relationships/hyperlink" Target="http://www.basketball-reference.com/teams/CLE/2015.html" TargetMode="External"/><Relationship Id="rId360" Type="http://schemas.openxmlformats.org/officeDocument/2006/relationships/hyperlink" Target="http://www.basketball-reference.com/players/f/farmajo01.html" TargetMode="External"/><Relationship Id="rId416" Type="http://schemas.openxmlformats.org/officeDocument/2006/relationships/hyperlink" Target="http://www.basketball-reference.com/teams/WAS/2015.html" TargetMode="External"/><Relationship Id="rId598" Type="http://schemas.openxmlformats.org/officeDocument/2006/relationships/hyperlink" Target="http://www.basketball-reference.com/teams/OKC/2015.html" TargetMode="External"/><Relationship Id="rId819" Type="http://schemas.openxmlformats.org/officeDocument/2006/relationships/hyperlink" Target="http://www.basketball-reference.com/teams/TOR/2015.html" TargetMode="External"/><Relationship Id="rId970" Type="http://schemas.openxmlformats.org/officeDocument/2006/relationships/hyperlink" Target="http://www.basketball-reference.com/teams/GSW/2015.html" TargetMode="External"/><Relationship Id="rId1004" Type="http://schemas.openxmlformats.org/officeDocument/2006/relationships/hyperlink" Target="http://www.basketball-reference.com/players/s/shvedal01.html" TargetMode="External"/><Relationship Id="rId1046" Type="http://schemas.openxmlformats.org/officeDocument/2006/relationships/hyperlink" Target="http://www.basketball-reference.com/teams/SAS/2015.html" TargetMode="External"/><Relationship Id="rId1211" Type="http://schemas.openxmlformats.org/officeDocument/2006/relationships/hyperlink" Target="http://www.basketball-reference.com/teams/POR/2015.html" TargetMode="External"/><Relationship Id="rId220" Type="http://schemas.openxmlformats.org/officeDocument/2006/relationships/hyperlink" Target="http://www.basketball-reference.com/teams/LAL/2015.html" TargetMode="External"/><Relationship Id="rId458" Type="http://schemas.openxmlformats.org/officeDocument/2006/relationships/hyperlink" Target="http://www.basketball-reference.com/players/g/gutiejo01.html" TargetMode="External"/><Relationship Id="rId623" Type="http://schemas.openxmlformats.org/officeDocument/2006/relationships/hyperlink" Target="http://www.basketball-reference.com/teams/BRK/2015.html" TargetMode="External"/><Relationship Id="rId665" Type="http://schemas.openxmlformats.org/officeDocument/2006/relationships/hyperlink" Target="http://www.basketball-reference.com/teams/POR/2015.html" TargetMode="External"/><Relationship Id="rId830" Type="http://schemas.openxmlformats.org/officeDocument/2006/relationships/hyperlink" Target="http://www.basketball-reference.com/teams/MIL/2015.html" TargetMode="External"/><Relationship Id="rId872" Type="http://schemas.openxmlformats.org/officeDocument/2006/relationships/hyperlink" Target="http://www.basketball-reference.com/teams/BRK/2015.html" TargetMode="External"/><Relationship Id="rId928" Type="http://schemas.openxmlformats.org/officeDocument/2006/relationships/hyperlink" Target="http://www.basketball-reference.com/players/r/richaja01.html" TargetMode="External"/><Relationship Id="rId1088" Type="http://schemas.openxmlformats.org/officeDocument/2006/relationships/hyperlink" Target="http://www.basketball-reference.com/players/t/thomama01.html" TargetMode="External"/><Relationship Id="rId15" Type="http://schemas.openxmlformats.org/officeDocument/2006/relationships/hyperlink" Target="http://www.basketball-reference.com/teams/NOP/2015.html" TargetMode="External"/><Relationship Id="rId57" Type="http://schemas.openxmlformats.org/officeDocument/2006/relationships/hyperlink" Target="http://www.basketball-reference.com/teams/DET/2015.html" TargetMode="External"/><Relationship Id="rId262" Type="http://schemas.openxmlformats.org/officeDocument/2006/relationships/hyperlink" Target="http://www.basketball-reference.com/teams/NYK/2015.html" TargetMode="External"/><Relationship Id="rId318" Type="http://schemas.openxmlformats.org/officeDocument/2006/relationships/hyperlink" Target="http://www.basketball-reference.com/players/d/dragizo01.html" TargetMode="External"/><Relationship Id="rId525" Type="http://schemas.openxmlformats.org/officeDocument/2006/relationships/hyperlink" Target="http://www.basketball-reference.com/players/h/howardw01.html" TargetMode="External"/><Relationship Id="rId567" Type="http://schemas.openxmlformats.org/officeDocument/2006/relationships/hyperlink" Target="http://www.basketball-reference.com/players/j/jerebjo01.html" TargetMode="External"/><Relationship Id="rId732" Type="http://schemas.openxmlformats.org/officeDocument/2006/relationships/hyperlink" Target="http://www.basketball-reference.com/players/m/mcneaje01.html" TargetMode="External"/><Relationship Id="rId1113" Type="http://schemas.openxmlformats.org/officeDocument/2006/relationships/hyperlink" Target="http://www.basketball-reference.com/teams/MIN/2015.html" TargetMode="External"/><Relationship Id="rId1155" Type="http://schemas.openxmlformats.org/officeDocument/2006/relationships/hyperlink" Target="http://www.basketball-reference.com/players/w/weartr01.html" TargetMode="External"/><Relationship Id="rId1197" Type="http://schemas.openxmlformats.org/officeDocument/2006/relationships/hyperlink" Target="http://www.basketball-reference.com/teams/NOP/2015.html" TargetMode="External"/><Relationship Id="rId99" Type="http://schemas.openxmlformats.org/officeDocument/2006/relationships/hyperlink" Target="http://www.basketball-reference.com/players/b/benimje01.html" TargetMode="External"/><Relationship Id="rId122" Type="http://schemas.openxmlformats.org/officeDocument/2006/relationships/hyperlink" Target="http://www.basketball-reference.com/players/b/bogdabo02.html" TargetMode="External"/><Relationship Id="rId164" Type="http://schemas.openxmlformats.org/officeDocument/2006/relationships/hyperlink" Target="http://www.basketball-reference.com/players/b/burksal01.html" TargetMode="External"/><Relationship Id="rId371" Type="http://schemas.openxmlformats.org/officeDocument/2006/relationships/hyperlink" Target="http://www.basketball-reference.com/teams/DEN/2015.html" TargetMode="External"/><Relationship Id="rId774" Type="http://schemas.openxmlformats.org/officeDocument/2006/relationships/hyperlink" Target="http://www.basketball-reference.com/players/m/morrida01.html" TargetMode="External"/><Relationship Id="rId981" Type="http://schemas.openxmlformats.org/officeDocument/2006/relationships/hyperlink" Target="http://www.basketball-reference.com/players/s/scolalu01.html" TargetMode="External"/><Relationship Id="rId1015" Type="http://schemas.openxmlformats.org/officeDocument/2006/relationships/hyperlink" Target="http://www.basketball-reference.com/players/s/smartma01.html" TargetMode="External"/><Relationship Id="rId1057" Type="http://schemas.openxmlformats.org/officeDocument/2006/relationships/hyperlink" Target="http://www.basketball-reference.com/players/s/stoudam01.html" TargetMode="External"/><Relationship Id="rId1222" Type="http://schemas.openxmlformats.org/officeDocument/2006/relationships/hyperlink" Target="http://www.basketball-reference.com/teams/BRK/2015.html" TargetMode="External"/><Relationship Id="rId427" Type="http://schemas.openxmlformats.org/officeDocument/2006/relationships/hyperlink" Target="http://www.basketball-reference.com/players/g/gortama01.html" TargetMode="External"/><Relationship Id="rId469" Type="http://schemas.openxmlformats.org/officeDocument/2006/relationships/hyperlink" Target="http://www.basketball-reference.com/players/h/hansbty01.html" TargetMode="External"/><Relationship Id="rId634" Type="http://schemas.openxmlformats.org/officeDocument/2006/relationships/hyperlink" Target="http://www.basketball-reference.com/teams/MEM/2015.html" TargetMode="External"/><Relationship Id="rId676" Type="http://schemas.openxmlformats.org/officeDocument/2006/relationships/hyperlink" Target="http://www.basketball-reference.com/players/l/lopezro01.html" TargetMode="External"/><Relationship Id="rId841" Type="http://schemas.openxmlformats.org/officeDocument/2006/relationships/hyperlink" Target="http://www.basketball-reference.com/players/p/papanko01.html" TargetMode="External"/><Relationship Id="rId883" Type="http://schemas.openxmlformats.org/officeDocument/2006/relationships/hyperlink" Target="http://www.basketball-reference.com/players/p/porteot01.html" TargetMode="External"/><Relationship Id="rId1099" Type="http://schemas.openxmlformats.org/officeDocument/2006/relationships/hyperlink" Target="http://www.basketball-reference.com/teams/CLE/2015.html" TargetMode="External"/><Relationship Id="rId26" Type="http://schemas.openxmlformats.org/officeDocument/2006/relationships/hyperlink" Target="http://www.basketball-reference.com/players/a/aminual01.html" TargetMode="External"/><Relationship Id="rId231" Type="http://schemas.openxmlformats.org/officeDocument/2006/relationships/hyperlink" Target="http://www.basketball-reference.com/teams/OKC/2015.html" TargetMode="External"/><Relationship Id="rId273" Type="http://schemas.openxmlformats.org/officeDocument/2006/relationships/hyperlink" Target="http://www.basketball-reference.com/players/d/datomlu01.html" TargetMode="External"/><Relationship Id="rId329" Type="http://schemas.openxmlformats.org/officeDocument/2006/relationships/hyperlink" Target="http://www.basketball-reference.com/players/d/duncati01.html" TargetMode="External"/><Relationship Id="rId480" Type="http://schemas.openxmlformats.org/officeDocument/2006/relationships/hyperlink" Target="http://www.basketball-reference.com/teams/DEN/2015.html" TargetMode="External"/><Relationship Id="rId536" Type="http://schemas.openxmlformats.org/officeDocument/2006/relationships/hyperlink" Target="http://www.basketball-reference.com/teams/GSW/2015.html" TargetMode="External"/><Relationship Id="rId701" Type="http://schemas.openxmlformats.org/officeDocument/2006/relationships/hyperlink" Target="http://www.basketball-reference.com/teams/MIN/2015.html" TargetMode="External"/><Relationship Id="rId939" Type="http://schemas.openxmlformats.org/officeDocument/2006/relationships/hyperlink" Target="http://www.basketball-reference.com/players/r/roberbr01.html" TargetMode="External"/><Relationship Id="rId1124" Type="http://schemas.openxmlformats.org/officeDocument/2006/relationships/hyperlink" Target="http://www.basketball-reference.com/players/v/varejan01.html" TargetMode="External"/><Relationship Id="rId1166" Type="http://schemas.openxmlformats.org/officeDocument/2006/relationships/hyperlink" Target="http://www.basketball-reference.com/teams/IND/2015.html" TargetMode="External"/><Relationship Id="rId68" Type="http://schemas.openxmlformats.org/officeDocument/2006/relationships/hyperlink" Target="http://www.basketball-reference.com/players/b/bareajo01.html" TargetMode="External"/><Relationship Id="rId133" Type="http://schemas.openxmlformats.org/officeDocument/2006/relationships/hyperlink" Target="http://www.basketball-reference.com/teams/MIA/2015.html" TargetMode="External"/><Relationship Id="rId175" Type="http://schemas.openxmlformats.org/officeDocument/2006/relationships/hyperlink" Target="http://www.basketball-reference.com/teams/WAS/2015.html" TargetMode="External"/><Relationship Id="rId340" Type="http://schemas.openxmlformats.org/officeDocument/2006/relationships/hyperlink" Target="http://www.basketball-reference.com/teams/DAL/2015.html" TargetMode="External"/><Relationship Id="rId578" Type="http://schemas.openxmlformats.org/officeDocument/2006/relationships/hyperlink" Target="http://www.basketball-reference.com/teams/PHI/2015.html" TargetMode="External"/><Relationship Id="rId743" Type="http://schemas.openxmlformats.org/officeDocument/2006/relationships/hyperlink" Target="http://www.basketball-reference.com/teams/IND/2015.html" TargetMode="External"/><Relationship Id="rId785" Type="http://schemas.openxmlformats.org/officeDocument/2006/relationships/hyperlink" Target="http://www.basketball-reference.com/players/m/mozgoti01.html" TargetMode="External"/><Relationship Id="rId950" Type="http://schemas.openxmlformats.org/officeDocument/2006/relationships/hyperlink" Target="http://www.basketball-reference.com/teams/LAC/2015.html" TargetMode="External"/><Relationship Id="rId992" Type="http://schemas.openxmlformats.org/officeDocument/2006/relationships/hyperlink" Target="http://www.basketball-reference.com/players/s/sessira01.html" TargetMode="External"/><Relationship Id="rId1026" Type="http://schemas.openxmlformats.org/officeDocument/2006/relationships/hyperlink" Target="http://www.basketball-reference.com/teams/NYK/2015.html" TargetMode="External"/><Relationship Id="rId200" Type="http://schemas.openxmlformats.org/officeDocument/2006/relationships/hyperlink" Target="http://www.basketball-reference.com/players/c/casspom01.html" TargetMode="External"/><Relationship Id="rId382" Type="http://schemas.openxmlformats.org/officeDocument/2006/relationships/hyperlink" Target="http://www.basketball-reference.com/teams/POR/2015.html" TargetMode="External"/><Relationship Id="rId438" Type="http://schemas.openxmlformats.org/officeDocument/2006/relationships/hyperlink" Target="http://www.basketball-reference.com/teams/DEN/2015.html" TargetMode="External"/><Relationship Id="rId603" Type="http://schemas.openxmlformats.org/officeDocument/2006/relationships/hyperlink" Target="http://www.basketball-reference.com/players/j/jordaje01.html" TargetMode="External"/><Relationship Id="rId645" Type="http://schemas.openxmlformats.org/officeDocument/2006/relationships/hyperlink" Target="http://www.basketball-reference.com/players/l/lavinza01.html" TargetMode="External"/><Relationship Id="rId687" Type="http://schemas.openxmlformats.org/officeDocument/2006/relationships/hyperlink" Target="http://www.basketball-reference.com/teams/ATL/2015.html" TargetMode="External"/><Relationship Id="rId810" Type="http://schemas.openxmlformats.org/officeDocument/2006/relationships/hyperlink" Target="http://www.basketball-reference.com/players/n/nelsoja01.html" TargetMode="External"/><Relationship Id="rId852" Type="http://schemas.openxmlformats.org/officeDocument/2006/relationships/hyperlink" Target="http://www.basketball-reference.com/teams/TOR/2015.html" TargetMode="External"/><Relationship Id="rId908" Type="http://schemas.openxmlformats.org/officeDocument/2006/relationships/hyperlink" Target="http://www.basketball-reference.com/teams/MEM/2015.html" TargetMode="External"/><Relationship Id="rId1068" Type="http://schemas.openxmlformats.org/officeDocument/2006/relationships/hyperlink" Target="http://www.basketball-reference.com/players/t/teaguje01.html" TargetMode="External"/><Relationship Id="rId242" Type="http://schemas.openxmlformats.org/officeDocument/2006/relationships/hyperlink" Target="http://www.basketball-reference.com/players/c/covinro01.html" TargetMode="External"/><Relationship Id="rId284" Type="http://schemas.openxmlformats.org/officeDocument/2006/relationships/hyperlink" Target="http://www.basketball-reference.com/players/d/davisgl01.html" TargetMode="External"/><Relationship Id="rId491" Type="http://schemas.openxmlformats.org/officeDocument/2006/relationships/hyperlink" Target="http://www.basketball-reference.com/players/h/haywago01.html" TargetMode="External"/><Relationship Id="rId505" Type="http://schemas.openxmlformats.org/officeDocument/2006/relationships/hyperlink" Target="http://www.basketball-reference.com/players/h/hilarne01.html" TargetMode="External"/><Relationship Id="rId712" Type="http://schemas.openxmlformats.org/officeDocument/2006/relationships/hyperlink" Target="http://www.basketball-reference.com/players/m/mccalra01.html" TargetMode="External"/><Relationship Id="rId894" Type="http://schemas.openxmlformats.org/officeDocument/2006/relationships/hyperlink" Target="http://www.basketball-reference.com/teams/IND/2015.html" TargetMode="External"/><Relationship Id="rId1135" Type="http://schemas.openxmlformats.org/officeDocument/2006/relationships/hyperlink" Target="http://www.basketball-reference.com/teams/MIA/2015.html" TargetMode="External"/><Relationship Id="rId1177" Type="http://schemas.openxmlformats.org/officeDocument/2006/relationships/hyperlink" Target="http://www.basketball-reference.com/teams/UTA/2015.html" TargetMode="External"/><Relationship Id="rId37" Type="http://schemas.openxmlformats.org/officeDocument/2006/relationships/hyperlink" Target="http://www.basketball-reference.com/players/a/anderky01.html" TargetMode="External"/><Relationship Id="rId79" Type="http://schemas.openxmlformats.org/officeDocument/2006/relationships/hyperlink" Target="http://www.basketball-reference.com/players/b/bartowi01.html" TargetMode="External"/><Relationship Id="rId102" Type="http://schemas.openxmlformats.org/officeDocument/2006/relationships/hyperlink" Target="http://www.basketball-reference.com/teams/MIN/2015.html" TargetMode="External"/><Relationship Id="rId144" Type="http://schemas.openxmlformats.org/officeDocument/2006/relationships/hyperlink" Target="http://www.basketball-reference.com/teams/CHI/2015.html" TargetMode="External"/><Relationship Id="rId547" Type="http://schemas.openxmlformats.org/officeDocument/2006/relationships/hyperlink" Target="http://www.basketball-reference.com/teams/OKC/2015.html" TargetMode="External"/><Relationship Id="rId589" Type="http://schemas.openxmlformats.org/officeDocument/2006/relationships/hyperlink" Target="http://www.basketball-reference.com/players/j/johnsty01.html" TargetMode="External"/><Relationship Id="rId754" Type="http://schemas.openxmlformats.org/officeDocument/2006/relationships/hyperlink" Target="http://www.basketball-reference.com/players/m/millequ01.html" TargetMode="External"/><Relationship Id="rId796" Type="http://schemas.openxmlformats.org/officeDocument/2006/relationships/hyperlink" Target="http://www.basketball-reference.com/players/m/muscami01.html" TargetMode="External"/><Relationship Id="rId961" Type="http://schemas.openxmlformats.org/officeDocument/2006/relationships/hyperlink" Target="http://www.basketball-reference.com/players/r/rosede01.html" TargetMode="External"/><Relationship Id="rId1202" Type="http://schemas.openxmlformats.org/officeDocument/2006/relationships/hyperlink" Target="http://www.basketball-reference.com/teams/NOP/2015.html" TargetMode="External"/><Relationship Id="rId90" Type="http://schemas.openxmlformats.org/officeDocument/2006/relationships/hyperlink" Target="http://www.basketball-reference.com/teams/SAS/2015.html" TargetMode="External"/><Relationship Id="rId186" Type="http://schemas.openxmlformats.org/officeDocument/2006/relationships/hyperlink" Target="http://www.basketball-reference.com/teams/HOU/2015.html" TargetMode="External"/><Relationship Id="rId351" Type="http://schemas.openxmlformats.org/officeDocument/2006/relationships/hyperlink" Target="http://www.basketball-reference.com/teams/SAC/2015.html" TargetMode="External"/><Relationship Id="rId393" Type="http://schemas.openxmlformats.org/officeDocument/2006/relationships/hyperlink" Target="http://www.basketball-reference.com/teams/BRK/2015.html" TargetMode="External"/><Relationship Id="rId407" Type="http://schemas.openxmlformats.org/officeDocument/2006/relationships/hyperlink" Target="http://www.basketball-reference.com/players/g/georgpa01.html" TargetMode="External"/><Relationship Id="rId449" Type="http://schemas.openxmlformats.org/officeDocument/2006/relationships/hyperlink" Target="http://www.basketball-reference.com/players/g/greenje02.html" TargetMode="External"/><Relationship Id="rId614" Type="http://schemas.openxmlformats.org/officeDocument/2006/relationships/hyperlink" Target="http://www.basketball-reference.com/players/k/karasse01.html" TargetMode="External"/><Relationship Id="rId656" Type="http://schemas.openxmlformats.org/officeDocument/2006/relationships/hyperlink" Target="http://www.basketball-reference.com/players/l/leeda02.html" TargetMode="External"/><Relationship Id="rId821" Type="http://schemas.openxmlformats.org/officeDocument/2006/relationships/hyperlink" Target="http://www.basketball-reference.com/players/n/novakst01.html" TargetMode="External"/><Relationship Id="rId863" Type="http://schemas.openxmlformats.org/officeDocument/2006/relationships/hyperlink" Target="http://www.basketball-reference.com/teams/MIN/2015.html" TargetMode="External"/><Relationship Id="rId1037" Type="http://schemas.openxmlformats.org/officeDocument/2006/relationships/hyperlink" Target="http://www.basketball-reference.com/players/s/smithru01.html" TargetMode="External"/><Relationship Id="rId1079" Type="http://schemas.openxmlformats.org/officeDocument/2006/relationships/hyperlink" Target="http://www.basketball-reference.com/players/t/thomais02.html" TargetMode="External"/><Relationship Id="rId211" Type="http://schemas.openxmlformats.org/officeDocument/2006/relationships/hyperlink" Target="http://www.basketball-reference.com/teams/UTA/2015.html" TargetMode="External"/><Relationship Id="rId253" Type="http://schemas.openxmlformats.org/officeDocument/2006/relationships/hyperlink" Target="http://www.basketball-reference.com/players/c/cunnida01.html" TargetMode="External"/><Relationship Id="rId295" Type="http://schemas.openxmlformats.org/officeDocument/2006/relationships/hyperlink" Target="http://www.basketball-reference.com/players/d/dellama01.html" TargetMode="External"/><Relationship Id="rId309" Type="http://schemas.openxmlformats.org/officeDocument/2006/relationships/hyperlink" Target="http://www.basketball-reference.com/players/d/douglto01.html" TargetMode="External"/><Relationship Id="rId460" Type="http://schemas.openxmlformats.org/officeDocument/2006/relationships/hyperlink" Target="http://www.basketball-reference.com/players/h/hairspj02.html" TargetMode="External"/><Relationship Id="rId516" Type="http://schemas.openxmlformats.org/officeDocument/2006/relationships/hyperlink" Target="http://www.basketball-reference.com/teams/NOP/2015.html" TargetMode="External"/><Relationship Id="rId698" Type="http://schemas.openxmlformats.org/officeDocument/2006/relationships/hyperlink" Target="http://www.basketball-reference.com/players/m/martike01.html" TargetMode="External"/><Relationship Id="rId919" Type="http://schemas.openxmlformats.org/officeDocument/2006/relationships/hyperlink" Target="http://www.basketball-reference.com/teams/PHO/2015.html" TargetMode="External"/><Relationship Id="rId1090" Type="http://schemas.openxmlformats.org/officeDocument/2006/relationships/hyperlink" Target="http://www.basketball-reference.com/players/t/thomaty01.html" TargetMode="External"/><Relationship Id="rId1104" Type="http://schemas.openxmlformats.org/officeDocument/2006/relationships/hyperlink" Target="http://www.basketball-reference.com/teams/PHO/2015.html" TargetMode="External"/><Relationship Id="rId1146" Type="http://schemas.openxmlformats.org/officeDocument/2006/relationships/hyperlink" Target="http://www.basketball-reference.com/teams/WAS/2015.html" TargetMode="External"/><Relationship Id="rId48" Type="http://schemas.openxmlformats.org/officeDocument/2006/relationships/hyperlink" Target="http://www.basketball-reference.com/teams/ATL/2015.html" TargetMode="External"/><Relationship Id="rId113" Type="http://schemas.openxmlformats.org/officeDocument/2006/relationships/hyperlink" Target="http://www.basketball-reference.com/teams/LAL/2015.html" TargetMode="External"/><Relationship Id="rId320" Type="http://schemas.openxmlformats.org/officeDocument/2006/relationships/hyperlink" Target="http://www.basketball-reference.com/teams/PHO/2015.html" TargetMode="External"/><Relationship Id="rId558" Type="http://schemas.openxmlformats.org/officeDocument/2006/relationships/hyperlink" Target="http://www.basketball-reference.com/players/j/jefferi01.html" TargetMode="External"/><Relationship Id="rId723" Type="http://schemas.openxmlformats.org/officeDocument/2006/relationships/hyperlink" Target="http://www.basketball-reference.com/players/m/mcgarmi01.html" TargetMode="External"/><Relationship Id="rId765" Type="http://schemas.openxmlformats.org/officeDocument/2006/relationships/hyperlink" Target="http://www.basketball-reference.com/teams/CHI/2015.html" TargetMode="External"/><Relationship Id="rId930" Type="http://schemas.openxmlformats.org/officeDocument/2006/relationships/hyperlink" Target="http://www.basketball-reference.com/players/r/ridnolu01.html" TargetMode="External"/><Relationship Id="rId972" Type="http://schemas.openxmlformats.org/officeDocument/2006/relationships/hyperlink" Target="http://www.basketball-reference.com/teams/LAL/2015.html" TargetMode="External"/><Relationship Id="rId1006" Type="http://schemas.openxmlformats.org/officeDocument/2006/relationships/hyperlink" Target="http://www.basketball-reference.com/players/s/simshe01.html" TargetMode="External"/><Relationship Id="rId1188" Type="http://schemas.openxmlformats.org/officeDocument/2006/relationships/hyperlink" Target="http://www.basketball-reference.com/teams/CHO/2015.html" TargetMode="External"/><Relationship Id="rId155" Type="http://schemas.openxmlformats.org/officeDocument/2006/relationships/hyperlink" Target="http://www.basketball-reference.com/players/b/budinch01.html" TargetMode="External"/><Relationship Id="rId197" Type="http://schemas.openxmlformats.org/officeDocument/2006/relationships/hyperlink" Target="http://www.basketball-reference.com/teams/PHI/2015.html" TargetMode="External"/><Relationship Id="rId362" Type="http://schemas.openxmlformats.org/officeDocument/2006/relationships/hyperlink" Target="http://www.basketball-reference.com/players/f/favorde01.html" TargetMode="External"/><Relationship Id="rId418" Type="http://schemas.openxmlformats.org/officeDocument/2006/relationships/hyperlink" Target="http://www.basketball-reference.com/teams/PHO/2015.html" TargetMode="External"/><Relationship Id="rId625" Type="http://schemas.openxmlformats.org/officeDocument/2006/relationships/hyperlink" Target="http://www.basketball-reference.com/teams/CLE/2015.html" TargetMode="External"/><Relationship Id="rId832" Type="http://schemas.openxmlformats.org/officeDocument/2006/relationships/hyperlink" Target="http://www.basketball-reference.com/teams/ORL/2015.html" TargetMode="External"/><Relationship Id="rId1048" Type="http://schemas.openxmlformats.org/officeDocument/2006/relationships/hyperlink" Target="http://www.basketball-reference.com/teams/SAC/2015.html" TargetMode="External"/><Relationship Id="rId1213" Type="http://schemas.openxmlformats.org/officeDocument/2006/relationships/hyperlink" Target="http://www.basketball-reference.com/teams/PHI/2015.html" TargetMode="External"/><Relationship Id="rId222" Type="http://schemas.openxmlformats.org/officeDocument/2006/relationships/hyperlink" Target="http://www.basketball-reference.com/teams/POR/2015.html" TargetMode="External"/><Relationship Id="rId264" Type="http://schemas.openxmlformats.org/officeDocument/2006/relationships/hyperlink" Target="http://www.basketball-reference.com/players/d/danietr01.html" TargetMode="External"/><Relationship Id="rId471" Type="http://schemas.openxmlformats.org/officeDocument/2006/relationships/hyperlink" Target="http://www.basketball-reference.com/players/h/hardati02.html" TargetMode="External"/><Relationship Id="rId667" Type="http://schemas.openxmlformats.org/officeDocument/2006/relationships/hyperlink" Target="http://www.basketball-reference.com/teams/MEM/2015.html" TargetMode="External"/><Relationship Id="rId874" Type="http://schemas.openxmlformats.org/officeDocument/2006/relationships/hyperlink" Target="http://www.basketball-reference.com/players/p/plumlmi01.html" TargetMode="External"/><Relationship Id="rId1115" Type="http://schemas.openxmlformats.org/officeDocument/2006/relationships/hyperlink" Target="http://www.basketball-reference.com/teams/LAC/2015.html" TargetMode="External"/><Relationship Id="rId17" Type="http://schemas.openxmlformats.org/officeDocument/2006/relationships/hyperlink" Target="http://www.basketball-reference.com/teams/PHI/2015.html" TargetMode="External"/><Relationship Id="rId59" Type="http://schemas.openxmlformats.org/officeDocument/2006/relationships/hyperlink" Target="http://www.basketball-reference.com/teams/OKC/2015.html" TargetMode="External"/><Relationship Id="rId124" Type="http://schemas.openxmlformats.org/officeDocument/2006/relationships/hyperlink" Target="http://www.basketball-reference.com/players/b/bogutan01.html" TargetMode="External"/><Relationship Id="rId527" Type="http://schemas.openxmlformats.org/officeDocument/2006/relationships/hyperlink" Target="http://www.basketball-reference.com/players/h/hudsole01.html" TargetMode="External"/><Relationship Id="rId569" Type="http://schemas.openxmlformats.org/officeDocument/2006/relationships/hyperlink" Target="http://www.basketball-reference.com/players/j/jerregr01.html" TargetMode="External"/><Relationship Id="rId734" Type="http://schemas.openxmlformats.org/officeDocument/2006/relationships/hyperlink" Target="http://www.basketball-reference.com/players/m/mcrobjo01.html" TargetMode="External"/><Relationship Id="rId776" Type="http://schemas.openxmlformats.org/officeDocument/2006/relationships/hyperlink" Target="http://www.basketball-reference.com/players/m/morrima03.html" TargetMode="External"/><Relationship Id="rId941" Type="http://schemas.openxmlformats.org/officeDocument/2006/relationships/hyperlink" Target="http://www.basketball-reference.com/players/r/robingl02.html" TargetMode="External"/><Relationship Id="rId983" Type="http://schemas.openxmlformats.org/officeDocument/2006/relationships/hyperlink" Target="http://www.basketball-reference.com/players/s/scottmi01.html" TargetMode="External"/><Relationship Id="rId1157" Type="http://schemas.openxmlformats.org/officeDocument/2006/relationships/hyperlink" Target="http://www.basketball-reference.com/players/w/webstma02.html" TargetMode="External"/><Relationship Id="rId1199" Type="http://schemas.openxmlformats.org/officeDocument/2006/relationships/hyperlink" Target="http://www.basketball-reference.com/players/w/woltena01.html" TargetMode="External"/><Relationship Id="rId70" Type="http://schemas.openxmlformats.org/officeDocument/2006/relationships/hyperlink" Target="http://www.basketball-reference.com/players/b/bargnan01.html" TargetMode="External"/><Relationship Id="rId166" Type="http://schemas.openxmlformats.org/officeDocument/2006/relationships/hyperlink" Target="http://www.basketball-reference.com/players/b/butleca01.html" TargetMode="External"/><Relationship Id="rId331" Type="http://schemas.openxmlformats.org/officeDocument/2006/relationships/hyperlink" Target="http://www.basketball-reference.com/players/d/dunlemi02.html" TargetMode="External"/><Relationship Id="rId373" Type="http://schemas.openxmlformats.org/officeDocument/2006/relationships/hyperlink" Target="http://www.basketball-reference.com/teams/DEN/2015.html" TargetMode="External"/><Relationship Id="rId429" Type="http://schemas.openxmlformats.org/officeDocument/2006/relationships/hyperlink" Target="http://www.basketball-reference.com/players/g/grangda01.html" TargetMode="External"/><Relationship Id="rId580" Type="http://schemas.openxmlformats.org/officeDocument/2006/relationships/hyperlink" Target="http://www.basketball-reference.com/teams/UTA/2015.html" TargetMode="External"/><Relationship Id="rId636" Type="http://schemas.openxmlformats.org/officeDocument/2006/relationships/hyperlink" Target="http://www.basketball-reference.com/teams/GSW/2015.html" TargetMode="External"/><Relationship Id="rId801" Type="http://schemas.openxmlformats.org/officeDocument/2006/relationships/hyperlink" Target="http://www.basketball-reference.com/players/n/nealga01.html" TargetMode="External"/><Relationship Id="rId1017" Type="http://schemas.openxmlformats.org/officeDocument/2006/relationships/hyperlink" Target="http://www.basketball-reference.com/players/s/smithgr02.html" TargetMode="External"/><Relationship Id="rId1059" Type="http://schemas.openxmlformats.org/officeDocument/2006/relationships/hyperlink" Target="http://www.basketball-reference.com/teams/NYK/2015.html" TargetMode="External"/><Relationship Id="rId1224" Type="http://schemas.openxmlformats.org/officeDocument/2006/relationships/hyperlink" Target="http://www.basketball-reference.com/teams/CHO/2015.html" TargetMode="External"/><Relationship Id="rId1" Type="http://schemas.openxmlformats.org/officeDocument/2006/relationships/hyperlink" Target="http://www.basketball-reference.com/players/a/acyqu01.html" TargetMode="External"/><Relationship Id="rId233" Type="http://schemas.openxmlformats.org/officeDocument/2006/relationships/hyperlink" Target="http://www.basketball-reference.com/teams/MEM/2015.html" TargetMode="External"/><Relationship Id="rId440" Type="http://schemas.openxmlformats.org/officeDocument/2006/relationships/hyperlink" Target="http://www.basketball-reference.com/teams/PHO/2015.html" TargetMode="External"/><Relationship Id="rId678" Type="http://schemas.openxmlformats.org/officeDocument/2006/relationships/hyperlink" Target="http://www.basketball-reference.com/players/l/loveke01.html" TargetMode="External"/><Relationship Id="rId843" Type="http://schemas.openxmlformats.org/officeDocument/2006/relationships/hyperlink" Target="http://www.basketball-reference.com/players/p/pargoja01.html" TargetMode="External"/><Relationship Id="rId885" Type="http://schemas.openxmlformats.org/officeDocument/2006/relationships/hyperlink" Target="http://www.basketball-reference.com/players/p/poweldw01.html" TargetMode="External"/><Relationship Id="rId1070" Type="http://schemas.openxmlformats.org/officeDocument/2006/relationships/hyperlink" Target="http://www.basketball-reference.com/players/t/teletmi01.html" TargetMode="External"/><Relationship Id="rId1126" Type="http://schemas.openxmlformats.org/officeDocument/2006/relationships/hyperlink" Target="http://www.basketball-reference.com/players/v/vasqugr01.html" TargetMode="External"/><Relationship Id="rId28" Type="http://schemas.openxmlformats.org/officeDocument/2006/relationships/hyperlink" Target="http://www.basketball-reference.com/players/a/amundlo01.html" TargetMode="External"/><Relationship Id="rId275" Type="http://schemas.openxmlformats.org/officeDocument/2006/relationships/hyperlink" Target="http://www.basketball-reference.com/players/d/daviebr01.html" TargetMode="External"/><Relationship Id="rId300" Type="http://schemas.openxmlformats.org/officeDocument/2006/relationships/hyperlink" Target="http://www.basketball-reference.com/teams/TOR/2015.html" TargetMode="External"/><Relationship Id="rId482" Type="http://schemas.openxmlformats.org/officeDocument/2006/relationships/hyperlink" Target="http://www.basketball-reference.com/teams/CLE/2015.html" TargetMode="External"/><Relationship Id="rId538" Type="http://schemas.openxmlformats.org/officeDocument/2006/relationships/hyperlink" Target="http://www.basketball-reference.com/teams/MIL/2015.html" TargetMode="External"/><Relationship Id="rId703" Type="http://schemas.openxmlformats.org/officeDocument/2006/relationships/hyperlink" Target="http://www.basketball-reference.com/teams/POR/2015.html" TargetMode="External"/><Relationship Id="rId745" Type="http://schemas.openxmlformats.org/officeDocument/2006/relationships/hyperlink" Target="http://www.basketball-reference.com/players/m/millean02.html" TargetMode="External"/><Relationship Id="rId910" Type="http://schemas.openxmlformats.org/officeDocument/2006/relationships/hyperlink" Target="http://www.basketball-reference.com/teams/BOS/2015.html" TargetMode="External"/><Relationship Id="rId952" Type="http://schemas.openxmlformats.org/officeDocument/2006/relationships/hyperlink" Target="http://www.basketball-reference.com/players/r/robinth01.html" TargetMode="External"/><Relationship Id="rId1168" Type="http://schemas.openxmlformats.org/officeDocument/2006/relationships/hyperlink" Target="http://www.basketball-reference.com/teams/MIN/2015.html" TargetMode="External"/><Relationship Id="rId81" Type="http://schemas.openxmlformats.org/officeDocument/2006/relationships/hyperlink" Target="http://www.basketball-reference.com/players/b/bartowi01.html" TargetMode="External"/><Relationship Id="rId135" Type="http://schemas.openxmlformats.org/officeDocument/2006/relationships/hyperlink" Target="http://www.basketball-reference.com/teams/BOS/2015.html" TargetMode="External"/><Relationship Id="rId177" Type="http://schemas.openxmlformats.org/officeDocument/2006/relationships/hyperlink" Target="http://www.basketball-reference.com/teams/TOR/2015.html" TargetMode="External"/><Relationship Id="rId342" Type="http://schemas.openxmlformats.org/officeDocument/2006/relationships/hyperlink" Target="http://www.basketball-reference.com/teams/MIA/2015.html" TargetMode="External"/><Relationship Id="rId384" Type="http://schemas.openxmlformats.org/officeDocument/2006/relationships/hyperlink" Target="http://www.basketball-reference.com/teams/ORL/2015.html" TargetMode="External"/><Relationship Id="rId591" Type="http://schemas.openxmlformats.org/officeDocument/2006/relationships/hyperlink" Target="http://www.basketball-reference.com/players/j/johnswe01.html" TargetMode="External"/><Relationship Id="rId605" Type="http://schemas.openxmlformats.org/officeDocument/2006/relationships/hyperlink" Target="http://www.basketball-reference.com/players/j/josepco01.html" TargetMode="External"/><Relationship Id="rId787" Type="http://schemas.openxmlformats.org/officeDocument/2006/relationships/hyperlink" Target="http://www.basketball-reference.com/players/m/mozgoti01.html" TargetMode="External"/><Relationship Id="rId812" Type="http://schemas.openxmlformats.org/officeDocument/2006/relationships/hyperlink" Target="http://www.basketball-reference.com/players/n/nichoan01.html" TargetMode="External"/><Relationship Id="rId994" Type="http://schemas.openxmlformats.org/officeDocument/2006/relationships/hyperlink" Target="http://www.basketball-reference.com/players/s/shumpim01.html" TargetMode="External"/><Relationship Id="rId1028" Type="http://schemas.openxmlformats.org/officeDocument/2006/relationships/hyperlink" Target="http://www.basketball-reference.com/teams/CLE/2015.html" TargetMode="External"/><Relationship Id="rId202" Type="http://schemas.openxmlformats.org/officeDocument/2006/relationships/hyperlink" Target="http://www.basketball-reference.com/players/c/chalmma01.html" TargetMode="External"/><Relationship Id="rId244" Type="http://schemas.openxmlformats.org/officeDocument/2006/relationships/hyperlink" Target="http://www.basketball-reference.com/players/c/crabbal01.html" TargetMode="External"/><Relationship Id="rId647" Type="http://schemas.openxmlformats.org/officeDocument/2006/relationships/hyperlink" Target="http://www.basketball-reference.com/players/l/lawsoty01.html" TargetMode="External"/><Relationship Id="rId689" Type="http://schemas.openxmlformats.org/officeDocument/2006/relationships/hyperlink" Target="http://www.basketball-reference.com/teams/IND/2015.html" TargetMode="External"/><Relationship Id="rId854" Type="http://schemas.openxmlformats.org/officeDocument/2006/relationships/hyperlink" Target="http://www.basketball-reference.com/teams/LAC/2015.html" TargetMode="External"/><Relationship Id="rId896" Type="http://schemas.openxmlformats.org/officeDocument/2006/relationships/hyperlink" Target="http://www.basketball-reference.com/teams/CLE/2015.html" TargetMode="External"/><Relationship Id="rId1081" Type="http://schemas.openxmlformats.org/officeDocument/2006/relationships/hyperlink" Target="http://www.basketball-reference.com/players/t/thomais02.html" TargetMode="External"/><Relationship Id="rId39" Type="http://schemas.openxmlformats.org/officeDocument/2006/relationships/hyperlink" Target="http://www.basketball-reference.com/players/a/anderry01.html" TargetMode="External"/><Relationship Id="rId286" Type="http://schemas.openxmlformats.org/officeDocument/2006/relationships/hyperlink" Target="http://www.basketball-reference.com/players/d/dawkian01.html" TargetMode="External"/><Relationship Id="rId451" Type="http://schemas.openxmlformats.org/officeDocument/2006/relationships/hyperlink" Target="http://www.basketball-reference.com/players/g/greenwi01.html" TargetMode="External"/><Relationship Id="rId493" Type="http://schemas.openxmlformats.org/officeDocument/2006/relationships/hyperlink" Target="http://www.basketball-reference.com/players/h/haywobr01.html" TargetMode="External"/><Relationship Id="rId507" Type="http://schemas.openxmlformats.org/officeDocument/2006/relationships/hyperlink" Target="http://www.basketball-reference.com/players/h/hillge01.html" TargetMode="External"/><Relationship Id="rId549" Type="http://schemas.openxmlformats.org/officeDocument/2006/relationships/hyperlink" Target="http://www.basketball-reference.com/teams/DET/2015.html" TargetMode="External"/><Relationship Id="rId714" Type="http://schemas.openxmlformats.org/officeDocument/2006/relationships/hyperlink" Target="http://www.basketball-reference.com/players/m/mccolcj01.html" TargetMode="External"/><Relationship Id="rId756" Type="http://schemas.openxmlformats.org/officeDocument/2006/relationships/hyperlink" Target="http://www.basketball-reference.com/players/m/millequ01.html" TargetMode="External"/><Relationship Id="rId921" Type="http://schemas.openxmlformats.org/officeDocument/2006/relationships/hyperlink" Target="http://www.basketball-reference.com/teams/BOS/2015.html" TargetMode="External"/><Relationship Id="rId1137" Type="http://schemas.openxmlformats.org/officeDocument/2006/relationships/hyperlink" Target="http://www.basketball-reference.com/players/w/waitedi01.html" TargetMode="External"/><Relationship Id="rId1179" Type="http://schemas.openxmlformats.org/officeDocument/2006/relationships/hyperlink" Target="http://www.basketball-reference.com/teams/NOP/2015.html" TargetMode="External"/><Relationship Id="rId50" Type="http://schemas.openxmlformats.org/officeDocument/2006/relationships/hyperlink" Target="http://www.basketball-reference.com/teams/HOU/2015.html" TargetMode="External"/><Relationship Id="rId104" Type="http://schemas.openxmlformats.org/officeDocument/2006/relationships/hyperlink" Target="http://www.basketball-reference.com/teams/HOU/2015.html" TargetMode="External"/><Relationship Id="rId146" Type="http://schemas.openxmlformats.org/officeDocument/2006/relationships/hyperlink" Target="http://www.basketball-reference.com/teams/LAL/2015.html" TargetMode="External"/><Relationship Id="rId188" Type="http://schemas.openxmlformats.org/officeDocument/2006/relationships/hyperlink" Target="http://www.basketball-reference.com/teams/PHI/2015.html" TargetMode="External"/><Relationship Id="rId311" Type="http://schemas.openxmlformats.org/officeDocument/2006/relationships/hyperlink" Target="http://www.basketball-reference.com/players/d/douglch01.html" TargetMode="External"/><Relationship Id="rId353" Type="http://schemas.openxmlformats.org/officeDocument/2006/relationships/hyperlink" Target="http://www.basketball-reference.com/teams/NOP/2015.html" TargetMode="External"/><Relationship Id="rId395" Type="http://schemas.openxmlformats.org/officeDocument/2006/relationships/hyperlink" Target="http://www.basketball-reference.com/teams/MIN/2015.html" TargetMode="External"/><Relationship Id="rId409" Type="http://schemas.openxmlformats.org/officeDocument/2006/relationships/hyperlink" Target="http://www.basketball-reference.com/players/g/gibsota01.html" TargetMode="External"/><Relationship Id="rId560" Type="http://schemas.openxmlformats.org/officeDocument/2006/relationships/hyperlink" Target="http://www.basketball-reference.com/players/j/jenkijo01.html" TargetMode="External"/><Relationship Id="rId798" Type="http://schemas.openxmlformats.org/officeDocument/2006/relationships/hyperlink" Target="http://www.basketball-reference.com/players/n/napiesh01.html" TargetMode="External"/><Relationship Id="rId963" Type="http://schemas.openxmlformats.org/officeDocument/2006/relationships/hyperlink" Target="http://www.basketball-reference.com/players/r/rosste01.html" TargetMode="External"/><Relationship Id="rId1039" Type="http://schemas.openxmlformats.org/officeDocument/2006/relationships/hyperlink" Target="http://www.basketball-reference.com/players/s/smithru01.html" TargetMode="External"/><Relationship Id="rId1190" Type="http://schemas.openxmlformats.org/officeDocument/2006/relationships/hyperlink" Target="http://www.basketball-reference.com/teams/SAS/2015.html" TargetMode="External"/><Relationship Id="rId1204" Type="http://schemas.openxmlformats.org/officeDocument/2006/relationships/hyperlink" Target="http://www.basketball-reference.com/players/w/wrighbr03.html" TargetMode="External"/><Relationship Id="rId92" Type="http://schemas.openxmlformats.org/officeDocument/2006/relationships/hyperlink" Target="http://www.basketball-reference.com/teams/ATL/2015.html" TargetMode="External"/><Relationship Id="rId213" Type="http://schemas.openxmlformats.org/officeDocument/2006/relationships/hyperlink" Target="http://www.basketball-reference.com/teams/BRK/2015.html" TargetMode="External"/><Relationship Id="rId420" Type="http://schemas.openxmlformats.org/officeDocument/2006/relationships/hyperlink" Target="http://www.basketball-reference.com/teams/ORL/2015.html" TargetMode="External"/><Relationship Id="rId616" Type="http://schemas.openxmlformats.org/officeDocument/2006/relationships/hyperlink" Target="http://www.basketball-reference.com/players/k/kellyry01.html" TargetMode="External"/><Relationship Id="rId658" Type="http://schemas.openxmlformats.org/officeDocument/2006/relationships/hyperlink" Target="http://www.basketball-reference.com/players/l/leema01.html" TargetMode="External"/><Relationship Id="rId823" Type="http://schemas.openxmlformats.org/officeDocument/2006/relationships/hyperlink" Target="http://www.basketball-reference.com/players/n/novakst01.html" TargetMode="External"/><Relationship Id="rId865" Type="http://schemas.openxmlformats.org/officeDocument/2006/relationships/hyperlink" Target="http://www.basketball-reference.com/players/p/perkike01.html" TargetMode="External"/><Relationship Id="rId1050" Type="http://schemas.openxmlformats.org/officeDocument/2006/relationships/hyperlink" Target="http://www.basketball-reference.com/teams/CHO/2015.html" TargetMode="External"/><Relationship Id="rId255" Type="http://schemas.openxmlformats.org/officeDocument/2006/relationships/hyperlink" Target="http://www.basketball-reference.com/players/c/cunnija01.html" TargetMode="External"/><Relationship Id="rId297" Type="http://schemas.openxmlformats.org/officeDocument/2006/relationships/hyperlink" Target="http://www.basketball-reference.com/players/d/denglu01.html" TargetMode="External"/><Relationship Id="rId462" Type="http://schemas.openxmlformats.org/officeDocument/2006/relationships/hyperlink" Target="http://www.basketball-reference.com/players/h/hamiljo02.html" TargetMode="External"/><Relationship Id="rId518" Type="http://schemas.openxmlformats.org/officeDocument/2006/relationships/hyperlink" Target="http://www.basketball-reference.com/teams/GSW/2015.html" TargetMode="External"/><Relationship Id="rId725" Type="http://schemas.openxmlformats.org/officeDocument/2006/relationships/hyperlink" Target="http://www.basketball-reference.com/players/m/mcgeeja01.html" TargetMode="External"/><Relationship Id="rId932" Type="http://schemas.openxmlformats.org/officeDocument/2006/relationships/hyperlink" Target="http://www.basketball-reference.com/players/r/riverau01.html" TargetMode="External"/><Relationship Id="rId1092" Type="http://schemas.openxmlformats.org/officeDocument/2006/relationships/hyperlink" Target="http://www.basketball-reference.com/players/t/thompho01.html" TargetMode="External"/><Relationship Id="rId1106" Type="http://schemas.openxmlformats.org/officeDocument/2006/relationships/hyperlink" Target="http://www.basketball-reference.com/players/t/tollian01.html" TargetMode="External"/><Relationship Id="rId1148" Type="http://schemas.openxmlformats.org/officeDocument/2006/relationships/hyperlink" Target="http://www.basketball-reference.com/teams/BOS/2015.html" TargetMode="External"/><Relationship Id="rId115" Type="http://schemas.openxmlformats.org/officeDocument/2006/relationships/hyperlink" Target="http://www.basketball-reference.com/teams/WAS/2015.html" TargetMode="External"/><Relationship Id="rId157" Type="http://schemas.openxmlformats.org/officeDocument/2006/relationships/hyperlink" Target="http://www.basketball-reference.com/players/b/bullore01.html" TargetMode="External"/><Relationship Id="rId322" Type="http://schemas.openxmlformats.org/officeDocument/2006/relationships/hyperlink" Target="http://www.basketball-reference.com/teams/MIA/2015.html" TargetMode="External"/><Relationship Id="rId364" Type="http://schemas.openxmlformats.org/officeDocument/2006/relationships/hyperlink" Target="http://www.basketball-reference.com/players/f/feltora01.html" TargetMode="External"/><Relationship Id="rId767" Type="http://schemas.openxmlformats.org/officeDocument/2006/relationships/hyperlink" Target="http://www.basketball-reference.com/teams/CHI/2015.html" TargetMode="External"/><Relationship Id="rId974" Type="http://schemas.openxmlformats.org/officeDocument/2006/relationships/hyperlink" Target="http://www.basketball-reference.com/teams/NOP/2015.html" TargetMode="External"/><Relationship Id="rId1008" Type="http://schemas.openxmlformats.org/officeDocument/2006/relationships/hyperlink" Target="http://www.basketball-reference.com/players/s/singlky01.html" TargetMode="External"/><Relationship Id="rId1215" Type="http://schemas.openxmlformats.org/officeDocument/2006/relationships/hyperlink" Target="http://www.basketball-reference.com/teams/BOS/2015.html" TargetMode="External"/><Relationship Id="rId61" Type="http://schemas.openxmlformats.org/officeDocument/2006/relationships/hyperlink" Target="http://www.basketball-reference.com/teams/SAS/2015.html" TargetMode="External"/><Relationship Id="rId199" Type="http://schemas.openxmlformats.org/officeDocument/2006/relationships/hyperlink" Target="http://www.basketball-reference.com/teams/MIL/2015.html" TargetMode="External"/><Relationship Id="rId571" Type="http://schemas.openxmlformats.org/officeDocument/2006/relationships/hyperlink" Target="http://www.basketball-reference.com/teams/OKC/2015.html" TargetMode="External"/><Relationship Id="rId627" Type="http://schemas.openxmlformats.org/officeDocument/2006/relationships/hyperlink" Target="http://www.basketball-reference.com/players/k/knighbr03.html" TargetMode="External"/><Relationship Id="rId669" Type="http://schemas.openxmlformats.org/officeDocument/2006/relationships/hyperlink" Target="http://www.basketball-reference.com/teams/POR/2015.html" TargetMode="External"/><Relationship Id="rId834" Type="http://schemas.openxmlformats.org/officeDocument/2006/relationships/hyperlink" Target="http://www.basketball-reference.com/teams/ORL/2015.html" TargetMode="External"/><Relationship Id="rId876" Type="http://schemas.openxmlformats.org/officeDocument/2006/relationships/hyperlink" Target="http://www.basketball-reference.com/players/p/plumlmi01.html" TargetMode="External"/><Relationship Id="rId19" Type="http://schemas.openxmlformats.org/officeDocument/2006/relationships/hyperlink" Target="http://www.basketball-reference.com/teams/NYK/2015.html" TargetMode="External"/><Relationship Id="rId224" Type="http://schemas.openxmlformats.org/officeDocument/2006/relationships/hyperlink" Target="http://www.basketball-reference.com/players/c/coleno01.html" TargetMode="External"/><Relationship Id="rId266" Type="http://schemas.openxmlformats.org/officeDocument/2006/relationships/hyperlink" Target="http://www.basketball-reference.com/players/d/danietr01.html" TargetMode="External"/><Relationship Id="rId431" Type="http://schemas.openxmlformats.org/officeDocument/2006/relationships/hyperlink" Target="http://www.basketball-reference.com/players/g/grantje01.html" TargetMode="External"/><Relationship Id="rId473" Type="http://schemas.openxmlformats.org/officeDocument/2006/relationships/hyperlink" Target="http://www.basketball-reference.com/players/h/hardeja01.html" TargetMode="External"/><Relationship Id="rId529" Type="http://schemas.openxmlformats.org/officeDocument/2006/relationships/hyperlink" Target="http://www.basketball-reference.com/players/h/hummero01.html" TargetMode="External"/><Relationship Id="rId680" Type="http://schemas.openxmlformats.org/officeDocument/2006/relationships/hyperlink" Target="http://www.basketball-reference.com/players/l/lowryky01.html" TargetMode="External"/><Relationship Id="rId736" Type="http://schemas.openxmlformats.org/officeDocument/2006/relationships/hyperlink" Target="http://www.basketball-reference.com/players/m/meeksjo01.html" TargetMode="External"/><Relationship Id="rId901" Type="http://schemas.openxmlformats.org/officeDocument/2006/relationships/hyperlink" Target="http://www.basketball-reference.com/players/p/prigipa01.html" TargetMode="External"/><Relationship Id="rId1061" Type="http://schemas.openxmlformats.org/officeDocument/2006/relationships/hyperlink" Target="http://www.basketball-reference.com/teams/DAL/2015.html" TargetMode="External"/><Relationship Id="rId1117" Type="http://schemas.openxmlformats.org/officeDocument/2006/relationships/hyperlink" Target="http://www.basketball-reference.com/teams/BOS/2015.html" TargetMode="External"/><Relationship Id="rId1159" Type="http://schemas.openxmlformats.org/officeDocument/2006/relationships/hyperlink" Target="http://www.basketball-reference.com/players/w/westda01.html" TargetMode="External"/><Relationship Id="rId30" Type="http://schemas.openxmlformats.org/officeDocument/2006/relationships/hyperlink" Target="http://www.basketball-reference.com/teams/CLE/2015.html" TargetMode="External"/><Relationship Id="rId126" Type="http://schemas.openxmlformats.org/officeDocument/2006/relationships/hyperlink" Target="http://www.basketball-reference.com/players/b/bonnema01.html" TargetMode="External"/><Relationship Id="rId168" Type="http://schemas.openxmlformats.org/officeDocument/2006/relationships/hyperlink" Target="http://www.basketball-reference.com/players/b/butleji01.html" TargetMode="External"/><Relationship Id="rId333" Type="http://schemas.openxmlformats.org/officeDocument/2006/relationships/hyperlink" Target="http://www.basketball-reference.com/players/d/duranke01.html" TargetMode="External"/><Relationship Id="rId540" Type="http://schemas.openxmlformats.org/officeDocument/2006/relationships/hyperlink" Target="http://www.basketball-reference.com/teams/UTA/2015.html" TargetMode="External"/><Relationship Id="rId778" Type="http://schemas.openxmlformats.org/officeDocument/2006/relationships/hyperlink" Target="http://www.basketball-reference.com/players/m/morrima02.html" TargetMode="External"/><Relationship Id="rId943" Type="http://schemas.openxmlformats.org/officeDocument/2006/relationships/hyperlink" Target="http://www.basketball-reference.com/teams/MIN/2015.html" TargetMode="External"/><Relationship Id="rId985" Type="http://schemas.openxmlformats.org/officeDocument/2006/relationships/hyperlink" Target="http://www.basketball-reference.com/players/s/sefolth01.html" TargetMode="External"/><Relationship Id="rId1019" Type="http://schemas.openxmlformats.org/officeDocument/2006/relationships/hyperlink" Target="http://www.basketball-reference.com/players/s/smithis01.html" TargetMode="External"/><Relationship Id="rId1170" Type="http://schemas.openxmlformats.org/officeDocument/2006/relationships/hyperlink" Target="http://www.basketball-reference.com/teams/LAC/2015.html" TargetMode="External"/><Relationship Id="rId72" Type="http://schemas.openxmlformats.org/officeDocument/2006/relationships/hyperlink" Target="http://www.basketball-reference.com/players/b/barneha02.html" TargetMode="External"/><Relationship Id="rId375" Type="http://schemas.openxmlformats.org/officeDocument/2006/relationships/hyperlink" Target="http://www.basketball-reference.com/players/f/fraziti01.html" TargetMode="External"/><Relationship Id="rId582" Type="http://schemas.openxmlformats.org/officeDocument/2006/relationships/hyperlink" Target="http://www.basketball-reference.com/teams/MIL/2015.html" TargetMode="External"/><Relationship Id="rId638" Type="http://schemas.openxmlformats.org/officeDocument/2006/relationships/hyperlink" Target="http://www.basketball-reference.com/teams/OKC/2015.html" TargetMode="External"/><Relationship Id="rId803" Type="http://schemas.openxmlformats.org/officeDocument/2006/relationships/hyperlink" Target="http://www.basketball-reference.com/players/n/nealga01.html" TargetMode="External"/><Relationship Id="rId845" Type="http://schemas.openxmlformats.org/officeDocument/2006/relationships/hyperlink" Target="http://www.basketball-reference.com/players/p/parkeja01.html" TargetMode="External"/><Relationship Id="rId1030" Type="http://schemas.openxmlformats.org/officeDocument/2006/relationships/hyperlink" Target="http://www.basketball-reference.com/teams/NYK/2015.html" TargetMode="External"/><Relationship Id="rId1226" Type="http://schemas.openxmlformats.org/officeDocument/2006/relationships/hyperlink" Target="http://www.basketball-reference.com/teams/BOS/2015.html" TargetMode="External"/><Relationship Id="rId3" Type="http://schemas.openxmlformats.org/officeDocument/2006/relationships/hyperlink" Target="http://www.basketball-reference.com/players/a/adamsjo01.html" TargetMode="External"/><Relationship Id="rId235" Type="http://schemas.openxmlformats.org/officeDocument/2006/relationships/hyperlink" Target="http://www.basketball-reference.com/teams/UTA/2015.html" TargetMode="External"/><Relationship Id="rId277" Type="http://schemas.openxmlformats.org/officeDocument/2006/relationships/hyperlink" Target="http://www.basketball-reference.com/teams/PHI/2015.html" TargetMode="External"/><Relationship Id="rId400" Type="http://schemas.openxmlformats.org/officeDocument/2006/relationships/hyperlink" Target="http://www.basketball-reference.com/players/g/gayru01.html" TargetMode="External"/><Relationship Id="rId442" Type="http://schemas.openxmlformats.org/officeDocument/2006/relationships/hyperlink" Target="http://www.basketball-reference.com/players/g/greenja01.html" TargetMode="External"/><Relationship Id="rId484" Type="http://schemas.openxmlformats.org/officeDocument/2006/relationships/hyperlink" Target="http://www.basketball-reference.com/teams/ORL/2015.html" TargetMode="External"/><Relationship Id="rId705" Type="http://schemas.openxmlformats.org/officeDocument/2006/relationships/hyperlink" Target="http://www.basketball-reference.com/teams/CHO/2015.html" TargetMode="External"/><Relationship Id="rId887" Type="http://schemas.openxmlformats.org/officeDocument/2006/relationships/hyperlink" Target="http://www.basketball-reference.com/teams/BOS/2015.html" TargetMode="External"/><Relationship Id="rId1072" Type="http://schemas.openxmlformats.org/officeDocument/2006/relationships/hyperlink" Target="http://www.basketball-reference.com/players/t/telfase01.html" TargetMode="External"/><Relationship Id="rId1128" Type="http://schemas.openxmlformats.org/officeDocument/2006/relationships/hyperlink" Target="http://www.basketball-reference.com/players/v/villach01.html" TargetMode="External"/><Relationship Id="rId137" Type="http://schemas.openxmlformats.org/officeDocument/2006/relationships/hyperlink" Target="http://www.basketball-reference.com/teams/ATL/2015.html" TargetMode="External"/><Relationship Id="rId302" Type="http://schemas.openxmlformats.org/officeDocument/2006/relationships/hyperlink" Target="http://www.basketball-reference.com/teams/SAS/2015.html" TargetMode="External"/><Relationship Id="rId344" Type="http://schemas.openxmlformats.org/officeDocument/2006/relationships/hyperlink" Target="http://www.basketball-reference.com/players/e/ennisty01.html" TargetMode="External"/><Relationship Id="rId691" Type="http://schemas.openxmlformats.org/officeDocument/2006/relationships/hyperlink" Target="http://www.basketball-reference.com/teams/ORL/2015.html" TargetMode="External"/><Relationship Id="rId747" Type="http://schemas.openxmlformats.org/officeDocument/2006/relationships/hyperlink" Target="http://www.basketball-reference.com/players/m/millean02.html" TargetMode="External"/><Relationship Id="rId789" Type="http://schemas.openxmlformats.org/officeDocument/2006/relationships/hyperlink" Target="http://www.basketball-reference.com/players/m/muhamsh01.html" TargetMode="External"/><Relationship Id="rId912" Type="http://schemas.openxmlformats.org/officeDocument/2006/relationships/hyperlink" Target="http://www.basketball-reference.com/teams/DET/2015.html" TargetMode="External"/><Relationship Id="rId954" Type="http://schemas.openxmlformats.org/officeDocument/2006/relationships/hyperlink" Target="http://www.basketball-reference.com/players/r/robinth01.html" TargetMode="External"/><Relationship Id="rId996" Type="http://schemas.openxmlformats.org/officeDocument/2006/relationships/hyperlink" Target="http://www.basketball-reference.com/teams/NYK/2015.html" TargetMode="External"/><Relationship Id="rId41" Type="http://schemas.openxmlformats.org/officeDocument/2006/relationships/hyperlink" Target="http://www.basketball-reference.com/players/a/antetgi01.html" TargetMode="External"/><Relationship Id="rId83" Type="http://schemas.openxmlformats.org/officeDocument/2006/relationships/hyperlink" Target="http://www.basketball-reference.com/players/b/bassbr01.html" TargetMode="External"/><Relationship Id="rId179" Type="http://schemas.openxmlformats.org/officeDocument/2006/relationships/hyperlink" Target="http://www.basketball-reference.com/teams/MEM/2015.html" TargetMode="External"/><Relationship Id="rId386" Type="http://schemas.openxmlformats.org/officeDocument/2006/relationships/hyperlink" Target="http://www.basketball-reference.com/teams/DEN/2015.html" TargetMode="External"/><Relationship Id="rId551" Type="http://schemas.openxmlformats.org/officeDocument/2006/relationships/hyperlink" Target="http://www.basketball-reference.com/teams/DAL/2015.html" TargetMode="External"/><Relationship Id="rId593" Type="http://schemas.openxmlformats.org/officeDocument/2006/relationships/hyperlink" Target="http://www.basketball-reference.com/players/j/jonesda02.html" TargetMode="External"/><Relationship Id="rId607" Type="http://schemas.openxmlformats.org/officeDocument/2006/relationships/hyperlink" Target="http://www.basketball-reference.com/players/k/kamanch01.html" TargetMode="External"/><Relationship Id="rId649" Type="http://schemas.openxmlformats.org/officeDocument/2006/relationships/hyperlink" Target="http://www.basketball-reference.com/players/l/ledori01.html" TargetMode="External"/><Relationship Id="rId814" Type="http://schemas.openxmlformats.org/officeDocument/2006/relationships/hyperlink" Target="http://www.basketball-reference.com/players/n/noahjo01.html" TargetMode="External"/><Relationship Id="rId856" Type="http://schemas.openxmlformats.org/officeDocument/2006/relationships/hyperlink" Target="http://www.basketball-reference.com/players/p/paynead01.html" TargetMode="External"/><Relationship Id="rId1181" Type="http://schemas.openxmlformats.org/officeDocument/2006/relationships/hyperlink" Target="http://www.basketball-reference.com/teams/TOR/2015.html" TargetMode="External"/><Relationship Id="rId190" Type="http://schemas.openxmlformats.org/officeDocument/2006/relationships/hyperlink" Target="http://www.basketball-reference.com/teams/HOU/2015.html" TargetMode="External"/><Relationship Id="rId204" Type="http://schemas.openxmlformats.org/officeDocument/2006/relationships/hyperlink" Target="http://www.basketball-reference.com/players/c/chandty01.html" TargetMode="External"/><Relationship Id="rId246" Type="http://schemas.openxmlformats.org/officeDocument/2006/relationships/hyperlink" Target="http://www.basketball-reference.com/players/c/crawfja01.html" TargetMode="External"/><Relationship Id="rId288" Type="http://schemas.openxmlformats.org/officeDocument/2006/relationships/hyperlink" Target="http://www.basketball-reference.com/players/d/dayeau01.html" TargetMode="External"/><Relationship Id="rId411" Type="http://schemas.openxmlformats.org/officeDocument/2006/relationships/hyperlink" Target="http://www.basketball-reference.com/players/g/ginobma01.html" TargetMode="External"/><Relationship Id="rId453" Type="http://schemas.openxmlformats.org/officeDocument/2006/relationships/hyperlink" Target="http://www.basketball-reference.com/players/g/griffbl01.html" TargetMode="External"/><Relationship Id="rId509" Type="http://schemas.openxmlformats.org/officeDocument/2006/relationships/hyperlink" Target="http://www.basketball-reference.com/players/h/hilljo01.html" TargetMode="External"/><Relationship Id="rId660" Type="http://schemas.openxmlformats.org/officeDocument/2006/relationships/hyperlink" Target="http://www.basketball-reference.com/players/l/lenal01.html" TargetMode="External"/><Relationship Id="rId898" Type="http://schemas.openxmlformats.org/officeDocument/2006/relationships/hyperlink" Target="http://www.basketball-reference.com/teams/PHO/2015.html" TargetMode="External"/><Relationship Id="rId1041" Type="http://schemas.openxmlformats.org/officeDocument/2006/relationships/hyperlink" Target="http://www.basketball-reference.com/players/s/snellto01.html" TargetMode="External"/><Relationship Id="rId1083" Type="http://schemas.openxmlformats.org/officeDocument/2006/relationships/hyperlink" Target="http://www.basketball-reference.com/players/t/thomala01.html" TargetMode="External"/><Relationship Id="rId1139" Type="http://schemas.openxmlformats.org/officeDocument/2006/relationships/hyperlink" Target="http://www.basketball-reference.com/players/w/waitedi01.html" TargetMode="External"/><Relationship Id="rId106" Type="http://schemas.openxmlformats.org/officeDocument/2006/relationships/hyperlink" Target="http://www.basketball-reference.com/teams/SAC/2015.html" TargetMode="External"/><Relationship Id="rId313" Type="http://schemas.openxmlformats.org/officeDocument/2006/relationships/hyperlink" Target="http://www.basketball-reference.com/players/d/dragigo01.html" TargetMode="External"/><Relationship Id="rId495" Type="http://schemas.openxmlformats.org/officeDocument/2006/relationships/hyperlink" Target="http://www.basketball-reference.com/players/h/hendege02.html" TargetMode="External"/><Relationship Id="rId716" Type="http://schemas.openxmlformats.org/officeDocument/2006/relationships/hyperlink" Target="http://www.basketball-reference.com/players/m/mcdankj01.html" TargetMode="External"/><Relationship Id="rId758" Type="http://schemas.openxmlformats.org/officeDocument/2006/relationships/hyperlink" Target="http://www.basketball-reference.com/players/m/millspa02.html" TargetMode="External"/><Relationship Id="rId923" Type="http://schemas.openxmlformats.org/officeDocument/2006/relationships/hyperlink" Target="http://www.basketball-reference.com/teams/MEM/2015.html" TargetMode="External"/><Relationship Id="rId965" Type="http://schemas.openxmlformats.org/officeDocument/2006/relationships/hyperlink" Target="http://www.basketball-reference.com/players/r/rubiori01.html" TargetMode="External"/><Relationship Id="rId1150" Type="http://schemas.openxmlformats.org/officeDocument/2006/relationships/hyperlink" Target="http://www.basketball-reference.com/teams/PHO/2015.html" TargetMode="External"/><Relationship Id="rId10" Type="http://schemas.openxmlformats.org/officeDocument/2006/relationships/hyperlink" Target="http://www.basketball-reference.com/players/a/afflaar01.html" TargetMode="External"/><Relationship Id="rId52" Type="http://schemas.openxmlformats.org/officeDocument/2006/relationships/hyperlink" Target="http://www.basketball-reference.com/teams/DEN/2015.html" TargetMode="External"/><Relationship Id="rId94" Type="http://schemas.openxmlformats.org/officeDocument/2006/relationships/hyperlink" Target="http://www.basketball-reference.com/teams/WAS/2015.html" TargetMode="External"/><Relationship Id="rId148" Type="http://schemas.openxmlformats.org/officeDocument/2006/relationships/hyperlink" Target="http://www.basketball-reference.com/teams/MIN/2015.html" TargetMode="External"/><Relationship Id="rId355" Type="http://schemas.openxmlformats.org/officeDocument/2006/relationships/hyperlink" Target="http://www.basketball-reference.com/teams/UTA/2015.html" TargetMode="External"/><Relationship Id="rId397" Type="http://schemas.openxmlformats.org/officeDocument/2006/relationships/hyperlink" Target="http://www.basketball-reference.com/teams/MEM/2015.html" TargetMode="External"/><Relationship Id="rId520" Type="http://schemas.openxmlformats.org/officeDocument/2006/relationships/hyperlink" Target="http://www.basketball-reference.com/teams/SAC/2015.html" TargetMode="External"/><Relationship Id="rId562" Type="http://schemas.openxmlformats.org/officeDocument/2006/relationships/hyperlink" Target="http://www.basketball-reference.com/players/j/jennibr01.html" TargetMode="External"/><Relationship Id="rId618" Type="http://schemas.openxmlformats.org/officeDocument/2006/relationships/hyperlink" Target="http://www.basketball-reference.com/players/k/kiddgmi01.html" TargetMode="External"/><Relationship Id="rId825" Type="http://schemas.openxmlformats.org/officeDocument/2006/relationships/hyperlink" Target="http://www.basketball-reference.com/players/n/nowitdi01.html" TargetMode="External"/><Relationship Id="rId1192" Type="http://schemas.openxmlformats.org/officeDocument/2006/relationships/hyperlink" Target="http://www.basketball-reference.com/players/w/willish03.html" TargetMode="External"/><Relationship Id="rId1206" Type="http://schemas.openxmlformats.org/officeDocument/2006/relationships/hyperlink" Target="http://www.basketball-reference.com/players/w/wrighbr03.html" TargetMode="External"/><Relationship Id="rId215" Type="http://schemas.openxmlformats.org/officeDocument/2006/relationships/hyperlink" Target="http://www.basketball-reference.com/players/c/clarkia01.html" TargetMode="External"/><Relationship Id="rId257" Type="http://schemas.openxmlformats.org/officeDocument/2006/relationships/hyperlink" Target="http://www.basketball-reference.com/players/c/curryse01.html" TargetMode="External"/><Relationship Id="rId422" Type="http://schemas.openxmlformats.org/officeDocument/2006/relationships/hyperlink" Target="http://www.basketball-reference.com/teams/ORL/2015.html" TargetMode="External"/><Relationship Id="rId464" Type="http://schemas.openxmlformats.org/officeDocument/2006/relationships/hyperlink" Target="http://www.basketball-reference.com/players/h/hamilju01.html" TargetMode="External"/><Relationship Id="rId867" Type="http://schemas.openxmlformats.org/officeDocument/2006/relationships/hyperlink" Target="http://www.basketball-reference.com/players/p/perkike01.html" TargetMode="External"/><Relationship Id="rId1010" Type="http://schemas.openxmlformats.org/officeDocument/2006/relationships/hyperlink" Target="http://www.basketball-reference.com/teams/DET/2015.html" TargetMode="External"/><Relationship Id="rId1052" Type="http://schemas.openxmlformats.org/officeDocument/2006/relationships/hyperlink" Target="http://www.basketball-reference.com/teams/TOR/2015.html" TargetMode="External"/><Relationship Id="rId1094" Type="http://schemas.openxmlformats.org/officeDocument/2006/relationships/hyperlink" Target="http://www.basketball-reference.com/players/t/thompja02.html" TargetMode="External"/><Relationship Id="rId1108" Type="http://schemas.openxmlformats.org/officeDocument/2006/relationships/hyperlink" Target="http://www.basketball-reference.com/players/t/tollian01.html" TargetMode="External"/><Relationship Id="rId299" Type="http://schemas.openxmlformats.org/officeDocument/2006/relationships/hyperlink" Target="http://www.basketball-reference.com/players/d/derozde01.html" TargetMode="External"/><Relationship Id="rId727" Type="http://schemas.openxmlformats.org/officeDocument/2006/relationships/hyperlink" Target="http://www.basketball-reference.com/teams/DEN/2015.html" TargetMode="External"/><Relationship Id="rId934" Type="http://schemas.openxmlformats.org/officeDocument/2006/relationships/hyperlink" Target="http://www.basketball-reference.com/teams/NOP/2015.html" TargetMode="External"/><Relationship Id="rId63" Type="http://schemas.openxmlformats.org/officeDocument/2006/relationships/hyperlink" Target="http://www.basketball-reference.com/teams/NOP/2015.html" TargetMode="External"/><Relationship Id="rId159" Type="http://schemas.openxmlformats.org/officeDocument/2006/relationships/hyperlink" Target="http://www.basketball-reference.com/teams/LAC/2015.html" TargetMode="External"/><Relationship Id="rId366" Type="http://schemas.openxmlformats.org/officeDocument/2006/relationships/hyperlink" Target="http://www.basketball-reference.com/players/f/fieldla01.html" TargetMode="External"/><Relationship Id="rId573" Type="http://schemas.openxmlformats.org/officeDocument/2006/relationships/hyperlink" Target="http://www.basketball-reference.com/teams/UTA/2015.html" TargetMode="External"/><Relationship Id="rId780" Type="http://schemas.openxmlformats.org/officeDocument/2006/relationships/hyperlink" Target="http://www.basketball-reference.com/players/m/morroan01.html" TargetMode="External"/><Relationship Id="rId1217" Type="http://schemas.openxmlformats.org/officeDocument/2006/relationships/hyperlink" Target="http://www.basketball-reference.com/teams/LAL/2015.html" TargetMode="External"/><Relationship Id="rId226" Type="http://schemas.openxmlformats.org/officeDocument/2006/relationships/hyperlink" Target="http://www.basketball-reference.com/players/c/coleno01.html" TargetMode="External"/><Relationship Id="rId433" Type="http://schemas.openxmlformats.org/officeDocument/2006/relationships/hyperlink" Target="http://www.basketball-reference.com/players/g/greenda02.html" TargetMode="External"/><Relationship Id="rId878" Type="http://schemas.openxmlformats.org/officeDocument/2006/relationships/hyperlink" Target="http://www.basketball-reference.com/players/p/pondequ01.html" TargetMode="External"/><Relationship Id="rId1063" Type="http://schemas.openxmlformats.org/officeDocument/2006/relationships/hyperlink" Target="http://www.basketball-reference.com/teams/IND/2015.html" TargetMode="External"/><Relationship Id="rId640" Type="http://schemas.openxmlformats.org/officeDocument/2006/relationships/hyperlink" Target="http://www.basketball-reference.com/teams/SAC/2015.html" TargetMode="External"/><Relationship Id="rId738" Type="http://schemas.openxmlformats.org/officeDocument/2006/relationships/hyperlink" Target="http://www.basketball-reference.com/players/m/mekelga01.html" TargetMode="External"/><Relationship Id="rId945" Type="http://schemas.openxmlformats.org/officeDocument/2006/relationships/hyperlink" Target="http://www.basketball-reference.com/teams/PHI/2015.html" TargetMode="External"/><Relationship Id="rId74" Type="http://schemas.openxmlformats.org/officeDocument/2006/relationships/hyperlink" Target="http://www.basketball-reference.com/players/b/barnema02.html" TargetMode="External"/><Relationship Id="rId377" Type="http://schemas.openxmlformats.org/officeDocument/2006/relationships/hyperlink" Target="http://www.basketball-reference.com/players/f/fraziti01.html" TargetMode="External"/><Relationship Id="rId500" Type="http://schemas.openxmlformats.org/officeDocument/2006/relationships/hyperlink" Target="http://www.basketball-reference.com/teams/MIL/2015.html" TargetMode="External"/><Relationship Id="rId584" Type="http://schemas.openxmlformats.org/officeDocument/2006/relationships/hyperlink" Target="http://www.basketball-reference.com/teams/TOR/2015.html" TargetMode="External"/><Relationship Id="rId805" Type="http://schemas.openxmlformats.org/officeDocument/2006/relationships/hyperlink" Target="http://www.basketball-reference.com/players/n/nelsoja01.html" TargetMode="External"/><Relationship Id="rId1130" Type="http://schemas.openxmlformats.org/officeDocument/2006/relationships/hyperlink" Target="http://www.basketball-reference.com/players/v/vonleno01.html" TargetMode="External"/><Relationship Id="rId5" Type="http://schemas.openxmlformats.org/officeDocument/2006/relationships/hyperlink" Target="http://www.basketball-reference.com/players/a/adamsst01.html" TargetMode="External"/><Relationship Id="rId237" Type="http://schemas.openxmlformats.org/officeDocument/2006/relationships/hyperlink" Target="http://www.basketball-reference.com/teams/IND/2015.html" TargetMode="External"/><Relationship Id="rId791" Type="http://schemas.openxmlformats.org/officeDocument/2006/relationships/hyperlink" Target="http://www.basketball-reference.com/players/m/murryto01.html" TargetMode="External"/><Relationship Id="rId889" Type="http://schemas.openxmlformats.org/officeDocument/2006/relationships/hyperlink" Target="http://www.basketball-reference.com/teams/DAL/2015.html" TargetMode="External"/><Relationship Id="rId1074" Type="http://schemas.openxmlformats.org/officeDocument/2006/relationships/hyperlink" Target="http://www.basketball-reference.com/players/t/templga01.html" TargetMode="External"/><Relationship Id="rId444" Type="http://schemas.openxmlformats.org/officeDocument/2006/relationships/hyperlink" Target="http://www.basketball-reference.com/players/g/greenja01.html" TargetMode="External"/><Relationship Id="rId651" Type="http://schemas.openxmlformats.org/officeDocument/2006/relationships/hyperlink" Target="http://www.basketball-reference.com/teams/DAL/2015.html" TargetMode="External"/><Relationship Id="rId749" Type="http://schemas.openxmlformats.org/officeDocument/2006/relationships/hyperlink" Target="http://www.basketball-reference.com/players/m/milleda01.html" TargetMode="External"/><Relationship Id="rId290" Type="http://schemas.openxmlformats.org/officeDocument/2006/relationships/hyperlink" Target="http://www.basketball-reference.com/teams/SAS/2015.html" TargetMode="External"/><Relationship Id="rId304" Type="http://schemas.openxmlformats.org/officeDocument/2006/relationships/hyperlink" Target="http://www.basketball-reference.com/teams/MIN/2015.html" TargetMode="External"/><Relationship Id="rId388" Type="http://schemas.openxmlformats.org/officeDocument/2006/relationships/hyperlink" Target="http://www.basketball-reference.com/teams/NYK/2015.html" TargetMode="External"/><Relationship Id="rId511" Type="http://schemas.openxmlformats.org/officeDocument/2006/relationships/hyperlink" Target="http://www.basketball-reference.com/players/h/hillso01.html" TargetMode="External"/><Relationship Id="rId609" Type="http://schemas.openxmlformats.org/officeDocument/2006/relationships/hyperlink" Target="http://www.basketball-reference.com/players/k/kanteen01.html" TargetMode="External"/><Relationship Id="rId956" Type="http://schemas.openxmlformats.org/officeDocument/2006/relationships/hyperlink" Target="http://www.basketball-reference.com/players/r/rondora01.html" TargetMode="External"/><Relationship Id="rId1141" Type="http://schemas.openxmlformats.org/officeDocument/2006/relationships/hyperlink" Target="http://www.basketball-reference.com/players/w/walkebi01.html" TargetMode="External"/><Relationship Id="rId85" Type="http://schemas.openxmlformats.org/officeDocument/2006/relationships/hyperlink" Target="http://www.basketball-reference.com/players/b/batumni01.html" TargetMode="External"/><Relationship Id="rId150" Type="http://schemas.openxmlformats.org/officeDocument/2006/relationships/hyperlink" Target="http://www.basketball-reference.com/teams/BRK/2015.html" TargetMode="External"/><Relationship Id="rId595" Type="http://schemas.openxmlformats.org/officeDocument/2006/relationships/hyperlink" Target="http://www.basketball-reference.com/players/j/jonesja02.html" TargetMode="External"/><Relationship Id="rId816" Type="http://schemas.openxmlformats.org/officeDocument/2006/relationships/hyperlink" Target="http://www.basketball-reference.com/players/n/noelne01.html" TargetMode="External"/><Relationship Id="rId1001" Type="http://schemas.openxmlformats.org/officeDocument/2006/relationships/hyperlink" Target="http://www.basketball-reference.com/teams/PHI/2015.html" TargetMode="External"/><Relationship Id="rId248" Type="http://schemas.openxmlformats.org/officeDocument/2006/relationships/hyperlink" Target="http://www.basketball-reference.com/players/c/crowdja01.html" TargetMode="External"/><Relationship Id="rId455" Type="http://schemas.openxmlformats.org/officeDocument/2006/relationships/hyperlink" Target="http://www.basketball-reference.com/players/g/gutiejo01.html" TargetMode="External"/><Relationship Id="rId662" Type="http://schemas.openxmlformats.org/officeDocument/2006/relationships/hyperlink" Target="http://www.basketball-reference.com/players/l/leonaka01.html" TargetMode="External"/><Relationship Id="rId1085" Type="http://schemas.openxmlformats.org/officeDocument/2006/relationships/hyperlink" Target="http://www.basketball-reference.com/teams/OKC/2015.html" TargetMode="External"/><Relationship Id="rId12" Type="http://schemas.openxmlformats.org/officeDocument/2006/relationships/hyperlink" Target="http://www.basketball-reference.com/players/a/afflaar01.html" TargetMode="External"/><Relationship Id="rId108" Type="http://schemas.openxmlformats.org/officeDocument/2006/relationships/hyperlink" Target="http://www.basketball-reference.com/teams/CHO/2015.html" TargetMode="External"/><Relationship Id="rId315" Type="http://schemas.openxmlformats.org/officeDocument/2006/relationships/hyperlink" Target="http://www.basketball-reference.com/teams/PHO/2015.html" TargetMode="External"/><Relationship Id="rId522" Type="http://schemas.openxmlformats.org/officeDocument/2006/relationships/hyperlink" Target="http://www.basketball-reference.com/teams/UTA/2015.html" TargetMode="External"/><Relationship Id="rId967" Type="http://schemas.openxmlformats.org/officeDocument/2006/relationships/hyperlink" Target="http://www.basketball-reference.com/players/r/rudezda01.html" TargetMode="External"/><Relationship Id="rId1152" Type="http://schemas.openxmlformats.org/officeDocument/2006/relationships/hyperlink" Target="http://www.basketball-reference.com/teams/IND/2015.html" TargetMode="External"/><Relationship Id="rId96" Type="http://schemas.openxmlformats.org/officeDocument/2006/relationships/hyperlink" Target="http://www.basketball-reference.com/teams/MIA/2015.html" TargetMode="External"/><Relationship Id="rId161" Type="http://schemas.openxmlformats.org/officeDocument/2006/relationships/hyperlink" Target="http://www.basketball-reference.com/teams/PHO/2015.html" TargetMode="External"/><Relationship Id="rId399" Type="http://schemas.openxmlformats.org/officeDocument/2006/relationships/hyperlink" Target="http://www.basketball-reference.com/teams/CHI/2015.html" TargetMode="External"/><Relationship Id="rId827" Type="http://schemas.openxmlformats.org/officeDocument/2006/relationships/hyperlink" Target="http://www.basketball-reference.com/players/n/nurkiju01.html" TargetMode="External"/><Relationship Id="rId1012" Type="http://schemas.openxmlformats.org/officeDocument/2006/relationships/hyperlink" Target="http://www.basketball-reference.com/teams/OKC/2015.html" TargetMode="External"/><Relationship Id="rId259" Type="http://schemas.openxmlformats.org/officeDocument/2006/relationships/hyperlink" Target="http://www.basketball-reference.com/players/c/curryst01.html" TargetMode="External"/><Relationship Id="rId466" Type="http://schemas.openxmlformats.org/officeDocument/2006/relationships/hyperlink" Target="http://www.basketball-reference.com/teams/MIA/2015.html" TargetMode="External"/><Relationship Id="rId673" Type="http://schemas.openxmlformats.org/officeDocument/2006/relationships/hyperlink" Target="http://www.basketball-reference.com/teams/GSW/2015.html" TargetMode="External"/><Relationship Id="rId880" Type="http://schemas.openxmlformats.org/officeDocument/2006/relationships/hyperlink" Target="http://www.basketball-reference.com/teams/MEM/2015.html" TargetMode="External"/><Relationship Id="rId1096" Type="http://schemas.openxmlformats.org/officeDocument/2006/relationships/hyperlink" Target="http://www.basketball-reference.com/players/t/thompkl01.html" TargetMode="External"/><Relationship Id="rId23" Type="http://schemas.openxmlformats.org/officeDocument/2006/relationships/hyperlink" Target="http://www.basketball-reference.com/teams/IND/2015.html" TargetMode="External"/><Relationship Id="rId119" Type="http://schemas.openxmlformats.org/officeDocument/2006/relationships/hyperlink" Target="http://www.basketball-reference.com/teams/PHO/2015.html" TargetMode="External"/><Relationship Id="rId326" Type="http://schemas.openxmlformats.org/officeDocument/2006/relationships/hyperlink" Target="http://www.basketball-reference.com/teams/DET/2015.html" TargetMode="External"/><Relationship Id="rId533" Type="http://schemas.openxmlformats.org/officeDocument/2006/relationships/hyperlink" Target="http://www.basketball-reference.com/players/i/ibakase01.html" TargetMode="External"/><Relationship Id="rId978" Type="http://schemas.openxmlformats.org/officeDocument/2006/relationships/hyperlink" Target="http://www.basketball-reference.com/teams/MIL/2015.html" TargetMode="External"/><Relationship Id="rId1163" Type="http://schemas.openxmlformats.org/officeDocument/2006/relationships/hyperlink" Target="http://www.basketball-reference.com/players/w/whiteha01.html" TargetMode="External"/><Relationship Id="rId740" Type="http://schemas.openxmlformats.org/officeDocument/2006/relationships/hyperlink" Target="http://www.basketball-reference.com/players/m/middlkh01.html" TargetMode="External"/><Relationship Id="rId838" Type="http://schemas.openxmlformats.org/officeDocument/2006/relationships/hyperlink" Target="http://www.basketball-reference.com/teams/MIN/2015.html" TargetMode="External"/><Relationship Id="rId1023" Type="http://schemas.openxmlformats.org/officeDocument/2006/relationships/hyperlink" Target="http://www.basketball-reference.com/teams/PHI/2015.html" TargetMode="External"/><Relationship Id="rId172" Type="http://schemas.openxmlformats.org/officeDocument/2006/relationships/hyperlink" Target="http://www.basketball-reference.com/players/b/buyckdw01.html" TargetMode="External"/><Relationship Id="rId477" Type="http://schemas.openxmlformats.org/officeDocument/2006/relationships/hyperlink" Target="http://www.basketball-reference.com/players/h/harride01.html" TargetMode="External"/><Relationship Id="rId600" Type="http://schemas.openxmlformats.org/officeDocument/2006/relationships/hyperlink" Target="http://www.basketball-reference.com/teams/HOU/2015.html" TargetMode="External"/><Relationship Id="rId684" Type="http://schemas.openxmlformats.org/officeDocument/2006/relationships/hyperlink" Target="http://www.basketball-reference.com/players/l/lucaska01.html" TargetMode="External"/><Relationship Id="rId337" Type="http://schemas.openxmlformats.org/officeDocument/2006/relationships/hyperlink" Target="http://www.basketball-reference.com/players/e/ellinwa01.html" TargetMode="External"/><Relationship Id="rId891" Type="http://schemas.openxmlformats.org/officeDocument/2006/relationships/hyperlink" Target="http://www.basketball-reference.com/teams/BOS/2015.html" TargetMode="External"/><Relationship Id="rId905" Type="http://schemas.openxmlformats.org/officeDocument/2006/relationships/hyperlink" Target="http://www.basketball-reference.com/teams/HOU/2015.html" TargetMode="External"/><Relationship Id="rId989" Type="http://schemas.openxmlformats.org/officeDocument/2006/relationships/hyperlink" Target="http://www.basketball-reference.com/players/s/sessira01.html" TargetMode="External"/><Relationship Id="rId34" Type="http://schemas.openxmlformats.org/officeDocument/2006/relationships/hyperlink" Target="http://www.basketball-reference.com/teams/MIA/2015.html" TargetMode="External"/><Relationship Id="rId544" Type="http://schemas.openxmlformats.org/officeDocument/2006/relationships/hyperlink" Target="http://www.basketball-reference.com/teams/BRK/2015.html" TargetMode="External"/><Relationship Id="rId751" Type="http://schemas.openxmlformats.org/officeDocument/2006/relationships/hyperlink" Target="http://www.basketball-reference.com/players/m/millemi01.html" TargetMode="External"/><Relationship Id="rId849" Type="http://schemas.openxmlformats.org/officeDocument/2006/relationships/hyperlink" Target="http://www.basketball-reference.com/players/p/parsoch01.html" TargetMode="External"/><Relationship Id="rId1174" Type="http://schemas.openxmlformats.org/officeDocument/2006/relationships/hyperlink" Target="http://www.basketball-reference.com/teams/SAC/2015.html" TargetMode="External"/><Relationship Id="rId183" Type="http://schemas.openxmlformats.org/officeDocument/2006/relationships/hyperlink" Target="http://www.basketball-reference.com/teams/DET/2015.html" TargetMode="External"/><Relationship Id="rId390" Type="http://schemas.openxmlformats.org/officeDocument/2006/relationships/hyperlink" Target="http://www.basketball-reference.com/teams/HOU/2015.html" TargetMode="External"/><Relationship Id="rId404" Type="http://schemas.openxmlformats.org/officeDocument/2006/relationships/hyperlink" Target="http://www.basketball-reference.com/teams/DEN/2015.html" TargetMode="External"/><Relationship Id="rId611" Type="http://schemas.openxmlformats.org/officeDocument/2006/relationships/hyperlink" Target="http://www.basketball-reference.com/teams/UTA/2015.html" TargetMode="External"/><Relationship Id="rId1034" Type="http://schemas.openxmlformats.org/officeDocument/2006/relationships/hyperlink" Target="http://www.basketball-reference.com/players/s/smithjo03.html" TargetMode="External"/><Relationship Id="rId250" Type="http://schemas.openxmlformats.org/officeDocument/2006/relationships/hyperlink" Target="http://www.basketball-reference.com/teams/DAL/2015.html" TargetMode="External"/><Relationship Id="rId488" Type="http://schemas.openxmlformats.org/officeDocument/2006/relationships/hyperlink" Target="http://www.basketball-reference.com/teams/LAC/2015.html" TargetMode="External"/><Relationship Id="rId695" Type="http://schemas.openxmlformats.org/officeDocument/2006/relationships/hyperlink" Target="http://www.basketball-reference.com/teams/MIL/2015.html" TargetMode="External"/><Relationship Id="rId709" Type="http://schemas.openxmlformats.org/officeDocument/2006/relationships/hyperlink" Target="http://www.basketball-reference.com/teams/PHI/2015.html" TargetMode="External"/><Relationship Id="rId916" Type="http://schemas.openxmlformats.org/officeDocument/2006/relationships/hyperlink" Target="http://www.basketball-reference.com/teams/LAL/2015.html" TargetMode="External"/><Relationship Id="rId1101" Type="http://schemas.openxmlformats.org/officeDocument/2006/relationships/hyperlink" Target="http://www.basketball-reference.com/players/t/thornma01.html" TargetMode="External"/><Relationship Id="rId45" Type="http://schemas.openxmlformats.org/officeDocument/2006/relationships/hyperlink" Target="http://www.basketball-reference.com/players/a/anthojo01.html" TargetMode="External"/><Relationship Id="rId110" Type="http://schemas.openxmlformats.org/officeDocument/2006/relationships/hyperlink" Target="http://www.basketball-reference.com/players/b/blackta01.html" TargetMode="External"/><Relationship Id="rId348" Type="http://schemas.openxmlformats.org/officeDocument/2006/relationships/hyperlink" Target="http://www.basketball-reference.com/players/e/evansje01.html" TargetMode="External"/><Relationship Id="rId555" Type="http://schemas.openxmlformats.org/officeDocument/2006/relationships/hyperlink" Target="http://www.basketball-reference.com/teams/CHO/2015.html" TargetMode="External"/><Relationship Id="rId762" Type="http://schemas.openxmlformats.org/officeDocument/2006/relationships/hyperlink" Target="http://www.basketball-reference.com/players/m/millspa01.html" TargetMode="External"/><Relationship Id="rId1185" Type="http://schemas.openxmlformats.org/officeDocument/2006/relationships/hyperlink" Target="http://www.basketball-reference.com/players/w/willima01.html" TargetMode="External"/><Relationship Id="rId194" Type="http://schemas.openxmlformats.org/officeDocument/2006/relationships/hyperlink" Target="http://www.basketball-reference.com/teams/MEM/2015.html" TargetMode="External"/><Relationship Id="rId208" Type="http://schemas.openxmlformats.org/officeDocument/2006/relationships/hyperlink" Target="http://www.basketball-reference.com/players/c/cherrwi01.html" TargetMode="External"/><Relationship Id="rId415" Type="http://schemas.openxmlformats.org/officeDocument/2006/relationships/hyperlink" Target="http://www.basketball-reference.com/players/g/goodedr01.html" TargetMode="External"/><Relationship Id="rId622" Type="http://schemas.openxmlformats.org/officeDocument/2006/relationships/hyperlink" Target="http://www.basketball-reference.com/players/k/kirilan01.html" TargetMode="External"/><Relationship Id="rId1045" Type="http://schemas.openxmlformats.org/officeDocument/2006/relationships/hyperlink" Target="http://www.basketball-reference.com/players/s/splitti01.html" TargetMode="External"/><Relationship Id="rId261" Type="http://schemas.openxmlformats.org/officeDocument/2006/relationships/hyperlink" Target="http://www.basketball-reference.com/players/d/dalemsa01.html" TargetMode="External"/><Relationship Id="rId499" Type="http://schemas.openxmlformats.org/officeDocument/2006/relationships/hyperlink" Target="http://www.basketball-reference.com/players/h/hensojo01.html" TargetMode="External"/><Relationship Id="rId927" Type="http://schemas.openxmlformats.org/officeDocument/2006/relationships/hyperlink" Target="http://www.basketball-reference.com/teams/WAS/2015.html" TargetMode="External"/><Relationship Id="rId1112" Type="http://schemas.openxmlformats.org/officeDocument/2006/relationships/hyperlink" Target="http://www.basketball-reference.com/players/t/turiaro01.html" TargetMode="External"/><Relationship Id="rId56" Type="http://schemas.openxmlformats.org/officeDocument/2006/relationships/hyperlink" Target="http://www.basketball-reference.com/players/a/augusdj01.html" TargetMode="External"/><Relationship Id="rId359" Type="http://schemas.openxmlformats.org/officeDocument/2006/relationships/hyperlink" Target="http://www.basketball-reference.com/teams/DEN/2015.html" TargetMode="External"/><Relationship Id="rId566" Type="http://schemas.openxmlformats.org/officeDocument/2006/relationships/hyperlink" Target="http://www.basketball-reference.com/teams/DET/2015.html" TargetMode="External"/><Relationship Id="rId773" Type="http://schemas.openxmlformats.org/officeDocument/2006/relationships/hyperlink" Target="http://www.basketball-reference.com/teams/SAC/2015.html" TargetMode="External"/><Relationship Id="rId1196" Type="http://schemas.openxmlformats.org/officeDocument/2006/relationships/hyperlink" Target="http://www.basketball-reference.com/players/w/witheje01.html" TargetMode="External"/><Relationship Id="rId121" Type="http://schemas.openxmlformats.org/officeDocument/2006/relationships/hyperlink" Target="http://www.basketball-reference.com/teams/LAL/2015.html" TargetMode="External"/><Relationship Id="rId219" Type="http://schemas.openxmlformats.org/officeDocument/2006/relationships/hyperlink" Target="http://www.basketball-reference.com/players/c/clarkjo01.html" TargetMode="External"/><Relationship Id="rId426" Type="http://schemas.openxmlformats.org/officeDocument/2006/relationships/hyperlink" Target="http://www.basketball-reference.com/teams/NOP/2015.html" TargetMode="External"/><Relationship Id="rId633" Type="http://schemas.openxmlformats.org/officeDocument/2006/relationships/hyperlink" Target="http://www.basketball-reference.com/players/k/koufoko01.html" TargetMode="External"/><Relationship Id="rId980" Type="http://schemas.openxmlformats.org/officeDocument/2006/relationships/hyperlink" Target="http://www.basketball-reference.com/teams/ATL/2015.html" TargetMode="External"/><Relationship Id="rId1056" Type="http://schemas.openxmlformats.org/officeDocument/2006/relationships/hyperlink" Target="http://www.basketball-reference.com/teams/MEM/2015.html" TargetMode="External"/><Relationship Id="rId840" Type="http://schemas.openxmlformats.org/officeDocument/2006/relationships/hyperlink" Target="http://www.basketball-reference.com/teams/MIL/2015.html" TargetMode="External"/><Relationship Id="rId938" Type="http://schemas.openxmlformats.org/officeDocument/2006/relationships/hyperlink" Target="http://www.basketball-reference.com/teams/OKC/2015.html" TargetMode="External"/><Relationship Id="rId67" Type="http://schemas.openxmlformats.org/officeDocument/2006/relationships/hyperlink" Target="http://www.basketball-reference.com/teams/GSW/2015.html" TargetMode="External"/><Relationship Id="rId272" Type="http://schemas.openxmlformats.org/officeDocument/2006/relationships/hyperlink" Target="http://www.basketball-reference.com/teams/DET/2015.html" TargetMode="External"/><Relationship Id="rId577" Type="http://schemas.openxmlformats.org/officeDocument/2006/relationships/hyperlink" Target="http://www.basketball-reference.com/players/j/johnsch04.html" TargetMode="External"/><Relationship Id="rId700" Type="http://schemas.openxmlformats.org/officeDocument/2006/relationships/hyperlink" Target="http://www.basketball-reference.com/players/m/martike02.html" TargetMode="External"/><Relationship Id="rId1123" Type="http://schemas.openxmlformats.org/officeDocument/2006/relationships/hyperlink" Target="http://www.basketball-reference.com/teams/TOR/2015.html" TargetMode="External"/><Relationship Id="rId132" Type="http://schemas.openxmlformats.org/officeDocument/2006/relationships/hyperlink" Target="http://www.basketball-reference.com/players/b/boshch01.html" TargetMode="External"/><Relationship Id="rId784" Type="http://schemas.openxmlformats.org/officeDocument/2006/relationships/hyperlink" Target="http://www.basketball-reference.com/players/m/mozgoti01.html" TargetMode="External"/><Relationship Id="rId991" Type="http://schemas.openxmlformats.org/officeDocument/2006/relationships/hyperlink" Target="http://www.basketball-reference.com/teams/SAC/2015.html" TargetMode="External"/><Relationship Id="rId1067" Type="http://schemas.openxmlformats.org/officeDocument/2006/relationships/hyperlink" Target="http://www.basketball-reference.com/teams/CHO/2015.html" TargetMode="External"/><Relationship Id="rId437" Type="http://schemas.openxmlformats.org/officeDocument/2006/relationships/hyperlink" Target="http://www.basketball-reference.com/players/g/greener01.html" TargetMode="External"/><Relationship Id="rId644" Type="http://schemas.openxmlformats.org/officeDocument/2006/relationships/hyperlink" Target="http://www.basketball-reference.com/teams/DEN/2015.html" TargetMode="External"/><Relationship Id="rId851" Type="http://schemas.openxmlformats.org/officeDocument/2006/relationships/hyperlink" Target="http://www.basketball-reference.com/players/p/pattepa01.html" TargetMode="External"/><Relationship Id="rId283" Type="http://schemas.openxmlformats.org/officeDocument/2006/relationships/hyperlink" Target="http://www.basketball-reference.com/teams/LAL/2015.html" TargetMode="External"/><Relationship Id="rId490" Type="http://schemas.openxmlformats.org/officeDocument/2006/relationships/hyperlink" Target="http://www.basketball-reference.com/teams/TOR/2015.html" TargetMode="External"/><Relationship Id="rId504" Type="http://schemas.openxmlformats.org/officeDocument/2006/relationships/hyperlink" Target="http://www.basketball-reference.com/teams/DEN/2015.html" TargetMode="External"/><Relationship Id="rId711" Type="http://schemas.openxmlformats.org/officeDocument/2006/relationships/hyperlink" Target="http://www.basketball-reference.com/teams/GSW/2015.html" TargetMode="External"/><Relationship Id="rId949" Type="http://schemas.openxmlformats.org/officeDocument/2006/relationships/hyperlink" Target="http://www.basketball-reference.com/players/r/robinna01.html" TargetMode="External"/><Relationship Id="rId1134" Type="http://schemas.openxmlformats.org/officeDocument/2006/relationships/hyperlink" Target="http://www.basketball-reference.com/players/w/wadedw01.html" TargetMode="External"/><Relationship Id="rId78" Type="http://schemas.openxmlformats.org/officeDocument/2006/relationships/hyperlink" Target="http://www.basketball-reference.com/players/b/bartowi01.html" TargetMode="External"/><Relationship Id="rId143" Type="http://schemas.openxmlformats.org/officeDocument/2006/relationships/hyperlink" Target="http://www.basketball-reference.com/players/b/brookaa01.html" TargetMode="External"/><Relationship Id="rId350" Type="http://schemas.openxmlformats.org/officeDocument/2006/relationships/hyperlink" Target="http://www.basketball-reference.com/players/e/evansre01.html" TargetMode="External"/><Relationship Id="rId588" Type="http://schemas.openxmlformats.org/officeDocument/2006/relationships/hyperlink" Target="http://www.basketball-reference.com/teams/HOU/2015.html" TargetMode="External"/><Relationship Id="rId795" Type="http://schemas.openxmlformats.org/officeDocument/2006/relationships/hyperlink" Target="http://www.basketball-reference.com/teams/WAS/2015.html" TargetMode="External"/><Relationship Id="rId809" Type="http://schemas.openxmlformats.org/officeDocument/2006/relationships/hyperlink" Target="http://www.basketball-reference.com/teams/BOS/2015.html" TargetMode="External"/><Relationship Id="rId1201" Type="http://schemas.openxmlformats.org/officeDocument/2006/relationships/hyperlink" Target="http://www.basketball-reference.com/players/w/woltena01.html" TargetMode="External"/><Relationship Id="rId9" Type="http://schemas.openxmlformats.org/officeDocument/2006/relationships/hyperlink" Target="http://www.basketball-reference.com/players/a/afflaar01.html" TargetMode="External"/><Relationship Id="rId210" Type="http://schemas.openxmlformats.org/officeDocument/2006/relationships/hyperlink" Target="http://www.basketball-reference.com/players/c/chrispa01.html" TargetMode="External"/><Relationship Id="rId448" Type="http://schemas.openxmlformats.org/officeDocument/2006/relationships/hyperlink" Target="http://www.basketball-reference.com/teams/BOS/2015.html" TargetMode="External"/><Relationship Id="rId655" Type="http://schemas.openxmlformats.org/officeDocument/2006/relationships/hyperlink" Target="http://www.basketball-reference.com/teams/MEM/2015.html" TargetMode="External"/><Relationship Id="rId862" Type="http://schemas.openxmlformats.org/officeDocument/2006/relationships/hyperlink" Target="http://www.basketball-reference.com/players/p/pekovni01.html" TargetMode="External"/><Relationship Id="rId1078" Type="http://schemas.openxmlformats.org/officeDocument/2006/relationships/hyperlink" Target="http://www.basketball-reference.com/players/t/thomais02.html" TargetMode="External"/><Relationship Id="rId294" Type="http://schemas.openxmlformats.org/officeDocument/2006/relationships/hyperlink" Target="http://www.basketball-reference.com/teams/ORL/2015.html" TargetMode="External"/><Relationship Id="rId308" Type="http://schemas.openxmlformats.org/officeDocument/2006/relationships/hyperlink" Target="http://www.basketball-reference.com/teams/HOU/2015.html" TargetMode="External"/><Relationship Id="rId515" Type="http://schemas.openxmlformats.org/officeDocument/2006/relationships/hyperlink" Target="http://www.basketball-reference.com/players/h/holidjr01.html" TargetMode="External"/><Relationship Id="rId722" Type="http://schemas.openxmlformats.org/officeDocument/2006/relationships/hyperlink" Target="http://www.basketball-reference.com/teams/CHI/2015.html" TargetMode="External"/><Relationship Id="rId1145" Type="http://schemas.openxmlformats.org/officeDocument/2006/relationships/hyperlink" Target="http://www.basketball-reference.com/players/w/walljo01.html" TargetMode="External"/><Relationship Id="rId89" Type="http://schemas.openxmlformats.org/officeDocument/2006/relationships/hyperlink" Target="http://www.basketball-reference.com/players/b/baynear01.html" TargetMode="External"/><Relationship Id="rId154" Type="http://schemas.openxmlformats.org/officeDocument/2006/relationships/hyperlink" Target="http://www.basketball-reference.com/teams/LAL/2015.html" TargetMode="External"/><Relationship Id="rId361" Type="http://schemas.openxmlformats.org/officeDocument/2006/relationships/hyperlink" Target="http://www.basketball-reference.com/teams/LAC/2015.html" TargetMode="External"/><Relationship Id="rId599" Type="http://schemas.openxmlformats.org/officeDocument/2006/relationships/hyperlink" Target="http://www.basketball-reference.com/players/j/joneste01.html" TargetMode="External"/><Relationship Id="rId1005" Type="http://schemas.openxmlformats.org/officeDocument/2006/relationships/hyperlink" Target="http://www.basketball-reference.com/teams/NYK/2015.html" TargetMode="External"/><Relationship Id="rId1212" Type="http://schemas.openxmlformats.org/officeDocument/2006/relationships/hyperlink" Target="http://www.basketball-reference.com/players/w/wroteto01.html" TargetMode="External"/><Relationship Id="rId459" Type="http://schemas.openxmlformats.org/officeDocument/2006/relationships/hyperlink" Target="http://www.basketball-reference.com/teams/MIL/2015.html" TargetMode="External"/><Relationship Id="rId666" Type="http://schemas.openxmlformats.org/officeDocument/2006/relationships/hyperlink" Target="http://www.basketball-reference.com/players/l/leuerjo01.html" TargetMode="External"/><Relationship Id="rId873" Type="http://schemas.openxmlformats.org/officeDocument/2006/relationships/hyperlink" Target="http://www.basketball-reference.com/players/p/plumlmi01.html" TargetMode="External"/><Relationship Id="rId1089" Type="http://schemas.openxmlformats.org/officeDocument/2006/relationships/hyperlink" Target="http://www.basketball-reference.com/teams/PHI/2015.html" TargetMode="External"/><Relationship Id="rId16" Type="http://schemas.openxmlformats.org/officeDocument/2006/relationships/hyperlink" Target="http://www.basketball-reference.com/players/a/aldemfu01.html" TargetMode="External"/><Relationship Id="rId221" Type="http://schemas.openxmlformats.org/officeDocument/2006/relationships/hyperlink" Target="http://www.basketball-reference.com/players/c/clavevi01.html" TargetMode="External"/><Relationship Id="rId319" Type="http://schemas.openxmlformats.org/officeDocument/2006/relationships/hyperlink" Target="http://www.basketball-reference.com/players/d/dragizo01.html" TargetMode="External"/><Relationship Id="rId526" Type="http://schemas.openxmlformats.org/officeDocument/2006/relationships/hyperlink" Target="http://www.basketball-reference.com/teams/HOU/2015.html" TargetMode="External"/><Relationship Id="rId1156" Type="http://schemas.openxmlformats.org/officeDocument/2006/relationships/hyperlink" Target="http://www.basketball-reference.com/teams/NYK/2015.html" TargetMode="External"/><Relationship Id="rId733" Type="http://schemas.openxmlformats.org/officeDocument/2006/relationships/hyperlink" Target="http://www.basketball-reference.com/teams/PHO/2015.html" TargetMode="External"/><Relationship Id="rId940" Type="http://schemas.openxmlformats.org/officeDocument/2006/relationships/hyperlink" Target="http://www.basketball-reference.com/teams/CHO/2015.html" TargetMode="External"/><Relationship Id="rId1016" Type="http://schemas.openxmlformats.org/officeDocument/2006/relationships/hyperlink" Target="http://www.basketball-reference.com/teams/BOS/2015.html" TargetMode="External"/><Relationship Id="rId165" Type="http://schemas.openxmlformats.org/officeDocument/2006/relationships/hyperlink" Target="http://www.basketball-reference.com/teams/UTA/2015.html" TargetMode="External"/><Relationship Id="rId372" Type="http://schemas.openxmlformats.org/officeDocument/2006/relationships/hyperlink" Target="http://www.basketball-reference.com/players/f/frankja01.html" TargetMode="External"/><Relationship Id="rId677" Type="http://schemas.openxmlformats.org/officeDocument/2006/relationships/hyperlink" Target="http://www.basketball-reference.com/teams/POR/2015.html" TargetMode="External"/><Relationship Id="rId800" Type="http://schemas.openxmlformats.org/officeDocument/2006/relationships/hyperlink" Target="http://www.basketball-reference.com/players/n/nealga01.html" TargetMode="External"/><Relationship Id="rId1223" Type="http://schemas.openxmlformats.org/officeDocument/2006/relationships/hyperlink" Target="http://www.basketball-reference.com/players/z/zelleco01.html" TargetMode="External"/><Relationship Id="rId232" Type="http://schemas.openxmlformats.org/officeDocument/2006/relationships/hyperlink" Target="http://www.basketball-reference.com/players/c/conlemi01.html" TargetMode="External"/><Relationship Id="rId884" Type="http://schemas.openxmlformats.org/officeDocument/2006/relationships/hyperlink" Target="http://www.basketball-reference.com/teams/WAS/2015.html" TargetMode="External"/><Relationship Id="rId27" Type="http://schemas.openxmlformats.org/officeDocument/2006/relationships/hyperlink" Target="http://www.basketball-reference.com/teams/DAL/2015.html" TargetMode="External"/><Relationship Id="rId537" Type="http://schemas.openxmlformats.org/officeDocument/2006/relationships/hyperlink" Target="http://www.basketball-reference.com/players/i/ilyaser01.html" TargetMode="External"/><Relationship Id="rId744" Type="http://schemas.openxmlformats.org/officeDocument/2006/relationships/hyperlink" Target="http://www.basketball-reference.com/players/m/millean02.html" TargetMode="External"/><Relationship Id="rId951" Type="http://schemas.openxmlformats.org/officeDocument/2006/relationships/hyperlink" Target="http://www.basketball-reference.com/players/r/robinth01.html" TargetMode="External"/><Relationship Id="rId1167" Type="http://schemas.openxmlformats.org/officeDocument/2006/relationships/hyperlink" Target="http://www.basketball-reference.com/players/w/wiggian01.html" TargetMode="External"/><Relationship Id="rId80" Type="http://schemas.openxmlformats.org/officeDocument/2006/relationships/hyperlink" Target="http://www.basketball-reference.com/teams/POR/2015.html" TargetMode="External"/><Relationship Id="rId176" Type="http://schemas.openxmlformats.org/officeDocument/2006/relationships/hyperlink" Target="http://www.basketball-reference.com/players/c/cabocbr01.html" TargetMode="External"/><Relationship Id="rId383" Type="http://schemas.openxmlformats.org/officeDocument/2006/relationships/hyperlink" Target="http://www.basketball-reference.com/players/f/fryech01.html" TargetMode="External"/><Relationship Id="rId590" Type="http://schemas.openxmlformats.org/officeDocument/2006/relationships/hyperlink" Target="http://www.basketball-reference.com/teams/MIA/2015.html" TargetMode="External"/><Relationship Id="rId604" Type="http://schemas.openxmlformats.org/officeDocument/2006/relationships/hyperlink" Target="http://www.basketball-reference.com/teams/BRK/2015.html" TargetMode="External"/><Relationship Id="rId811" Type="http://schemas.openxmlformats.org/officeDocument/2006/relationships/hyperlink" Target="http://www.basketball-reference.com/teams/DEN/2015.html" TargetMode="External"/><Relationship Id="rId1027" Type="http://schemas.openxmlformats.org/officeDocument/2006/relationships/hyperlink" Target="http://www.basketball-reference.com/players/s/smithjr01.html" TargetMode="External"/><Relationship Id="rId243" Type="http://schemas.openxmlformats.org/officeDocument/2006/relationships/hyperlink" Target="http://www.basketball-reference.com/teams/PHI/2015.html" TargetMode="External"/><Relationship Id="rId450" Type="http://schemas.openxmlformats.org/officeDocument/2006/relationships/hyperlink" Target="http://www.basketball-reference.com/teams/MEM/2015.html" TargetMode="External"/><Relationship Id="rId688" Type="http://schemas.openxmlformats.org/officeDocument/2006/relationships/hyperlink" Target="http://www.basketball-reference.com/players/m/mahinia01.html" TargetMode="External"/><Relationship Id="rId895" Type="http://schemas.openxmlformats.org/officeDocument/2006/relationships/hyperlink" Target="http://www.basketball-reference.com/players/p/priceaj01.html" TargetMode="External"/><Relationship Id="rId909" Type="http://schemas.openxmlformats.org/officeDocument/2006/relationships/hyperlink" Target="http://www.basketball-reference.com/players/p/princta01.html" TargetMode="External"/><Relationship Id="rId1080" Type="http://schemas.openxmlformats.org/officeDocument/2006/relationships/hyperlink" Target="http://www.basketball-reference.com/teams/PHO/2015.html" TargetMode="External"/><Relationship Id="rId38" Type="http://schemas.openxmlformats.org/officeDocument/2006/relationships/hyperlink" Target="http://www.basketball-reference.com/teams/SAS/2015.html" TargetMode="External"/><Relationship Id="rId103" Type="http://schemas.openxmlformats.org/officeDocument/2006/relationships/hyperlink" Target="http://www.basketball-reference.com/players/b/beverpa01.html" TargetMode="External"/><Relationship Id="rId310" Type="http://schemas.openxmlformats.org/officeDocument/2006/relationships/hyperlink" Target="http://www.basketball-reference.com/teams/NOP/2015.html" TargetMode="External"/><Relationship Id="rId548" Type="http://schemas.openxmlformats.org/officeDocument/2006/relationships/hyperlink" Target="http://www.basketball-reference.com/players/j/jacksre01.html" TargetMode="External"/><Relationship Id="rId755" Type="http://schemas.openxmlformats.org/officeDocument/2006/relationships/hyperlink" Target="http://www.basketball-reference.com/teams/SAC/2015.html" TargetMode="External"/><Relationship Id="rId962" Type="http://schemas.openxmlformats.org/officeDocument/2006/relationships/hyperlink" Target="http://www.basketball-reference.com/teams/CHI/2015.html" TargetMode="External"/><Relationship Id="rId1178" Type="http://schemas.openxmlformats.org/officeDocument/2006/relationships/hyperlink" Target="http://www.basketball-reference.com/players/w/williel01.html" TargetMode="External"/><Relationship Id="rId91" Type="http://schemas.openxmlformats.org/officeDocument/2006/relationships/hyperlink" Target="http://www.basketball-reference.com/players/b/bazemke01.html" TargetMode="External"/><Relationship Id="rId187" Type="http://schemas.openxmlformats.org/officeDocument/2006/relationships/hyperlink" Target="http://www.basketball-reference.com/players/c/canaais01.html" TargetMode="External"/><Relationship Id="rId394" Type="http://schemas.openxmlformats.org/officeDocument/2006/relationships/hyperlink" Target="http://www.basketball-reference.com/players/g/garneke01.html" TargetMode="External"/><Relationship Id="rId408" Type="http://schemas.openxmlformats.org/officeDocument/2006/relationships/hyperlink" Target="http://www.basketball-reference.com/teams/IND/2015.html" TargetMode="External"/><Relationship Id="rId615" Type="http://schemas.openxmlformats.org/officeDocument/2006/relationships/hyperlink" Target="http://www.basketball-reference.com/teams/BRK/2015.html" TargetMode="External"/><Relationship Id="rId822" Type="http://schemas.openxmlformats.org/officeDocument/2006/relationships/hyperlink" Target="http://www.basketball-reference.com/teams/UTA/2015.html" TargetMode="External"/><Relationship Id="rId1038" Type="http://schemas.openxmlformats.org/officeDocument/2006/relationships/hyperlink" Target="http://www.basketball-reference.com/teams/NOP/2015.html" TargetMode="External"/><Relationship Id="rId254" Type="http://schemas.openxmlformats.org/officeDocument/2006/relationships/hyperlink" Target="http://www.basketball-reference.com/teams/NOP/2015.html" TargetMode="External"/><Relationship Id="rId699" Type="http://schemas.openxmlformats.org/officeDocument/2006/relationships/hyperlink" Target="http://www.basketball-reference.com/teams/MIL/2015.html" TargetMode="External"/><Relationship Id="rId1091" Type="http://schemas.openxmlformats.org/officeDocument/2006/relationships/hyperlink" Target="http://www.basketball-reference.com/teams/MEM/2015.html" TargetMode="External"/><Relationship Id="rId1105" Type="http://schemas.openxmlformats.org/officeDocument/2006/relationships/hyperlink" Target="http://www.basketball-reference.com/players/t/tollian01.html" TargetMode="External"/><Relationship Id="rId49" Type="http://schemas.openxmlformats.org/officeDocument/2006/relationships/hyperlink" Target="http://www.basketball-reference.com/players/a/arizatr01.html" TargetMode="External"/><Relationship Id="rId114" Type="http://schemas.openxmlformats.org/officeDocument/2006/relationships/hyperlink" Target="http://www.basketball-reference.com/players/b/blairde01.html" TargetMode="External"/><Relationship Id="rId461" Type="http://schemas.openxmlformats.org/officeDocument/2006/relationships/hyperlink" Target="http://www.basketball-reference.com/teams/CHO/2015.html" TargetMode="External"/><Relationship Id="rId559" Type="http://schemas.openxmlformats.org/officeDocument/2006/relationships/hyperlink" Target="http://www.basketball-reference.com/teams/DAL/2015.html" TargetMode="External"/><Relationship Id="rId766" Type="http://schemas.openxmlformats.org/officeDocument/2006/relationships/hyperlink" Target="http://www.basketball-reference.com/players/m/mohamna01.html" TargetMode="External"/><Relationship Id="rId1189" Type="http://schemas.openxmlformats.org/officeDocument/2006/relationships/hyperlink" Target="http://www.basketball-reference.com/players/w/willire02.html" TargetMode="External"/><Relationship Id="rId198" Type="http://schemas.openxmlformats.org/officeDocument/2006/relationships/hyperlink" Target="http://www.basketball-reference.com/players/c/cartemi01.html" TargetMode="External"/><Relationship Id="rId321" Type="http://schemas.openxmlformats.org/officeDocument/2006/relationships/hyperlink" Target="http://www.basketball-reference.com/players/d/dragizo01.html" TargetMode="External"/><Relationship Id="rId419" Type="http://schemas.openxmlformats.org/officeDocument/2006/relationships/hyperlink" Target="http://www.basketball-reference.com/players/g/gordoaa01.html" TargetMode="External"/><Relationship Id="rId626" Type="http://schemas.openxmlformats.org/officeDocument/2006/relationships/hyperlink" Target="http://www.basketball-reference.com/players/k/knighbr03.html" TargetMode="External"/><Relationship Id="rId973" Type="http://schemas.openxmlformats.org/officeDocument/2006/relationships/hyperlink" Target="http://www.basketball-reference.com/players/s/salmojo01.html" TargetMode="External"/><Relationship Id="rId1049" Type="http://schemas.openxmlformats.org/officeDocument/2006/relationships/hyperlink" Target="http://www.basketball-reference.com/players/s/stephla01.html" TargetMode="External"/><Relationship Id="rId833" Type="http://schemas.openxmlformats.org/officeDocument/2006/relationships/hyperlink" Target="http://www.basketball-reference.com/players/o/oladivi01.html" TargetMode="External"/><Relationship Id="rId1116" Type="http://schemas.openxmlformats.org/officeDocument/2006/relationships/hyperlink" Target="http://www.basketball-reference.com/players/t/turneev01.html" TargetMode="External"/><Relationship Id="rId265" Type="http://schemas.openxmlformats.org/officeDocument/2006/relationships/hyperlink" Target="http://www.basketball-reference.com/teams/HOU/2015.html" TargetMode="External"/><Relationship Id="rId472" Type="http://schemas.openxmlformats.org/officeDocument/2006/relationships/hyperlink" Target="http://www.basketball-reference.com/teams/NYK/2015.html" TargetMode="External"/><Relationship Id="rId900" Type="http://schemas.openxmlformats.org/officeDocument/2006/relationships/hyperlink" Target="http://www.basketball-reference.com/teams/LAL/2015.html" TargetMode="External"/><Relationship Id="rId125" Type="http://schemas.openxmlformats.org/officeDocument/2006/relationships/hyperlink" Target="http://www.basketball-reference.com/teams/GSW/2015.html" TargetMode="External"/><Relationship Id="rId332" Type="http://schemas.openxmlformats.org/officeDocument/2006/relationships/hyperlink" Target="http://www.basketball-reference.com/teams/CHI/2015.html" TargetMode="External"/><Relationship Id="rId777" Type="http://schemas.openxmlformats.org/officeDocument/2006/relationships/hyperlink" Target="http://www.basketball-reference.com/teams/PHO/2015.html" TargetMode="External"/><Relationship Id="rId984" Type="http://schemas.openxmlformats.org/officeDocument/2006/relationships/hyperlink" Target="http://www.basketball-reference.com/teams/ATL/2015.html" TargetMode="External"/><Relationship Id="rId637" Type="http://schemas.openxmlformats.org/officeDocument/2006/relationships/hyperlink" Target="http://www.basketball-reference.com/players/l/lambje01.html" TargetMode="External"/><Relationship Id="rId844" Type="http://schemas.openxmlformats.org/officeDocument/2006/relationships/hyperlink" Target="http://www.basketball-reference.com/teams/CHO/2015.html" TargetMode="External"/><Relationship Id="rId276" Type="http://schemas.openxmlformats.org/officeDocument/2006/relationships/hyperlink" Target="http://www.basketball-reference.com/players/d/daviebr01.html" TargetMode="External"/><Relationship Id="rId483" Type="http://schemas.openxmlformats.org/officeDocument/2006/relationships/hyperlink" Target="http://www.basketball-reference.com/players/h/harrito02.html" TargetMode="External"/><Relationship Id="rId690" Type="http://schemas.openxmlformats.org/officeDocument/2006/relationships/hyperlink" Target="http://www.basketball-reference.com/players/m/marblde01.html" TargetMode="External"/><Relationship Id="rId704" Type="http://schemas.openxmlformats.org/officeDocument/2006/relationships/hyperlink" Target="http://www.basketball-reference.com/players/m/maxieja01.html" TargetMode="External"/><Relationship Id="rId911" Type="http://schemas.openxmlformats.org/officeDocument/2006/relationships/hyperlink" Target="http://www.basketball-reference.com/players/p/princta01.html" TargetMode="External"/><Relationship Id="rId1127" Type="http://schemas.openxmlformats.org/officeDocument/2006/relationships/hyperlink" Target="http://www.basketball-reference.com/teams/TOR/2015.html" TargetMode="External"/><Relationship Id="rId40" Type="http://schemas.openxmlformats.org/officeDocument/2006/relationships/hyperlink" Target="http://www.basketball-reference.com/teams/NOP/2015.html" TargetMode="External"/><Relationship Id="rId136" Type="http://schemas.openxmlformats.org/officeDocument/2006/relationships/hyperlink" Target="http://www.basketball-reference.com/players/b/brandel01.html" TargetMode="External"/><Relationship Id="rId343" Type="http://schemas.openxmlformats.org/officeDocument/2006/relationships/hyperlink" Target="http://www.basketball-reference.com/players/e/ennisty01.html" TargetMode="External"/><Relationship Id="rId550" Type="http://schemas.openxmlformats.org/officeDocument/2006/relationships/hyperlink" Target="http://www.basketball-reference.com/players/j/jamesbe01.html" TargetMode="External"/><Relationship Id="rId788" Type="http://schemas.openxmlformats.org/officeDocument/2006/relationships/hyperlink" Target="http://www.basketball-reference.com/teams/CLE/2015.html" TargetMode="External"/><Relationship Id="rId995" Type="http://schemas.openxmlformats.org/officeDocument/2006/relationships/hyperlink" Target="http://www.basketball-reference.com/players/s/shumpim01.html" TargetMode="External"/><Relationship Id="rId1180" Type="http://schemas.openxmlformats.org/officeDocument/2006/relationships/hyperlink" Target="http://www.basketball-reference.com/players/w/willilo02.html" TargetMode="External"/><Relationship Id="rId203" Type="http://schemas.openxmlformats.org/officeDocument/2006/relationships/hyperlink" Target="http://www.basketball-reference.com/teams/MIA/2015.html" TargetMode="External"/><Relationship Id="rId648" Type="http://schemas.openxmlformats.org/officeDocument/2006/relationships/hyperlink" Target="http://www.basketball-reference.com/teams/DEN/2015.html" TargetMode="External"/><Relationship Id="rId855" Type="http://schemas.openxmlformats.org/officeDocument/2006/relationships/hyperlink" Target="http://www.basketball-reference.com/players/p/paynead01.html" TargetMode="External"/><Relationship Id="rId1040" Type="http://schemas.openxmlformats.org/officeDocument/2006/relationships/hyperlink" Target="http://www.basketball-reference.com/teams/MEM/2015.html" TargetMode="External"/><Relationship Id="rId287" Type="http://schemas.openxmlformats.org/officeDocument/2006/relationships/hyperlink" Target="http://www.basketball-reference.com/teams/MIA/2015.html" TargetMode="External"/><Relationship Id="rId410" Type="http://schemas.openxmlformats.org/officeDocument/2006/relationships/hyperlink" Target="http://www.basketball-reference.com/teams/CHI/2015.html" TargetMode="External"/><Relationship Id="rId494" Type="http://schemas.openxmlformats.org/officeDocument/2006/relationships/hyperlink" Target="http://www.basketball-reference.com/teams/CLE/2015.html" TargetMode="External"/><Relationship Id="rId508" Type="http://schemas.openxmlformats.org/officeDocument/2006/relationships/hyperlink" Target="http://www.basketball-reference.com/teams/IND/2015.html" TargetMode="External"/><Relationship Id="rId715" Type="http://schemas.openxmlformats.org/officeDocument/2006/relationships/hyperlink" Target="http://www.basketball-reference.com/teams/POR/2015.html" TargetMode="External"/><Relationship Id="rId922" Type="http://schemas.openxmlformats.org/officeDocument/2006/relationships/hyperlink" Target="http://www.basketball-reference.com/players/r/randoza01.html" TargetMode="External"/><Relationship Id="rId1138" Type="http://schemas.openxmlformats.org/officeDocument/2006/relationships/hyperlink" Target="http://www.basketball-reference.com/teams/CLE/2015.html" TargetMode="External"/><Relationship Id="rId147" Type="http://schemas.openxmlformats.org/officeDocument/2006/relationships/hyperlink" Target="http://www.basketball-reference.com/players/b/brownlo01.html" TargetMode="External"/><Relationship Id="rId354" Type="http://schemas.openxmlformats.org/officeDocument/2006/relationships/hyperlink" Target="http://www.basketball-reference.com/players/e/exumda01.html" TargetMode="External"/><Relationship Id="rId799" Type="http://schemas.openxmlformats.org/officeDocument/2006/relationships/hyperlink" Target="http://www.basketball-reference.com/teams/MIA/2015.html" TargetMode="External"/><Relationship Id="rId1191" Type="http://schemas.openxmlformats.org/officeDocument/2006/relationships/hyperlink" Target="http://www.basketball-reference.com/players/w/willish03.html" TargetMode="External"/><Relationship Id="rId1205" Type="http://schemas.openxmlformats.org/officeDocument/2006/relationships/hyperlink" Target="http://www.basketball-reference.com/teams/DAL/2015.html" TargetMode="External"/><Relationship Id="rId51" Type="http://schemas.openxmlformats.org/officeDocument/2006/relationships/hyperlink" Target="http://www.basketball-reference.com/players/a/arthuda01.html" TargetMode="External"/><Relationship Id="rId561" Type="http://schemas.openxmlformats.org/officeDocument/2006/relationships/hyperlink" Target="http://www.basketball-reference.com/teams/ATL/2015.html" TargetMode="External"/><Relationship Id="rId659" Type="http://schemas.openxmlformats.org/officeDocument/2006/relationships/hyperlink" Target="http://www.basketball-reference.com/teams/PHI/2015.html" TargetMode="External"/><Relationship Id="rId866" Type="http://schemas.openxmlformats.org/officeDocument/2006/relationships/hyperlink" Target="http://www.basketball-reference.com/teams/OKC/2015.html" TargetMode="External"/><Relationship Id="rId214" Type="http://schemas.openxmlformats.org/officeDocument/2006/relationships/hyperlink" Target="http://www.basketball-reference.com/players/c/clarkia01.html" TargetMode="External"/><Relationship Id="rId298" Type="http://schemas.openxmlformats.org/officeDocument/2006/relationships/hyperlink" Target="http://www.basketball-reference.com/teams/MIA/2015.html" TargetMode="External"/><Relationship Id="rId421" Type="http://schemas.openxmlformats.org/officeDocument/2006/relationships/hyperlink" Target="http://www.basketball-reference.com/players/g/gordobe01.html" TargetMode="External"/><Relationship Id="rId519" Type="http://schemas.openxmlformats.org/officeDocument/2006/relationships/hyperlink" Target="http://www.basketball-reference.com/players/h/holliry01.html" TargetMode="External"/><Relationship Id="rId1051" Type="http://schemas.openxmlformats.org/officeDocument/2006/relationships/hyperlink" Target="http://www.basketball-reference.com/players/s/stiemgr01.html" TargetMode="External"/><Relationship Id="rId1149" Type="http://schemas.openxmlformats.org/officeDocument/2006/relationships/hyperlink" Target="http://www.basketball-reference.com/players/w/warretj01.html" TargetMode="External"/><Relationship Id="rId158" Type="http://schemas.openxmlformats.org/officeDocument/2006/relationships/hyperlink" Target="http://www.basketball-reference.com/players/b/bullore01.html" TargetMode="External"/><Relationship Id="rId726" Type="http://schemas.openxmlformats.org/officeDocument/2006/relationships/hyperlink" Target="http://www.basketball-reference.com/players/m/mcgeeja01.html" TargetMode="External"/><Relationship Id="rId933" Type="http://schemas.openxmlformats.org/officeDocument/2006/relationships/hyperlink" Target="http://www.basketball-reference.com/players/r/riverau01.html" TargetMode="External"/><Relationship Id="rId1009" Type="http://schemas.openxmlformats.org/officeDocument/2006/relationships/hyperlink" Target="http://www.basketball-reference.com/players/s/singlky01.html" TargetMode="External"/><Relationship Id="rId62" Type="http://schemas.openxmlformats.org/officeDocument/2006/relationships/hyperlink" Target="http://www.basketball-reference.com/players/b/babbilu01.html" TargetMode="External"/><Relationship Id="rId365" Type="http://schemas.openxmlformats.org/officeDocument/2006/relationships/hyperlink" Target="http://www.basketball-reference.com/teams/DAL/2015.html" TargetMode="External"/><Relationship Id="rId572" Type="http://schemas.openxmlformats.org/officeDocument/2006/relationships/hyperlink" Target="http://www.basketball-reference.com/players/j/jerregr01.html" TargetMode="External"/><Relationship Id="rId1216" Type="http://schemas.openxmlformats.org/officeDocument/2006/relationships/hyperlink" Target="http://www.basketball-reference.com/players/y/youngni01.html" TargetMode="External"/><Relationship Id="rId225" Type="http://schemas.openxmlformats.org/officeDocument/2006/relationships/hyperlink" Target="http://www.basketball-reference.com/teams/MIA/2015.html" TargetMode="External"/><Relationship Id="rId432" Type="http://schemas.openxmlformats.org/officeDocument/2006/relationships/hyperlink" Target="http://www.basketball-reference.com/teams/PHI/2015.html" TargetMode="External"/><Relationship Id="rId877" Type="http://schemas.openxmlformats.org/officeDocument/2006/relationships/hyperlink" Target="http://www.basketball-reference.com/teams/MIL/2015.html" TargetMode="External"/><Relationship Id="rId1062" Type="http://schemas.openxmlformats.org/officeDocument/2006/relationships/hyperlink" Target="http://www.basketball-reference.com/players/s/stuckro01.html" TargetMode="External"/><Relationship Id="rId737" Type="http://schemas.openxmlformats.org/officeDocument/2006/relationships/hyperlink" Target="http://www.basketball-reference.com/teams/DET/2015.html" TargetMode="External"/><Relationship Id="rId944" Type="http://schemas.openxmlformats.org/officeDocument/2006/relationships/hyperlink" Target="http://www.basketball-reference.com/players/r/robingl02.html" TargetMode="External"/><Relationship Id="rId73" Type="http://schemas.openxmlformats.org/officeDocument/2006/relationships/hyperlink" Target="http://www.basketball-reference.com/teams/GSW/2015.html" TargetMode="External"/><Relationship Id="rId169" Type="http://schemas.openxmlformats.org/officeDocument/2006/relationships/hyperlink" Target="http://www.basketball-reference.com/teams/CHI/2015.html" TargetMode="External"/><Relationship Id="rId376" Type="http://schemas.openxmlformats.org/officeDocument/2006/relationships/hyperlink" Target="http://www.basketball-reference.com/teams/PHI/2015.html" TargetMode="External"/><Relationship Id="rId583" Type="http://schemas.openxmlformats.org/officeDocument/2006/relationships/hyperlink" Target="http://www.basketball-reference.com/players/j/johnsja01.html" TargetMode="External"/><Relationship Id="rId790" Type="http://schemas.openxmlformats.org/officeDocument/2006/relationships/hyperlink" Target="http://www.basketball-reference.com/teams/MIN/2015.html" TargetMode="External"/><Relationship Id="rId804" Type="http://schemas.openxmlformats.org/officeDocument/2006/relationships/hyperlink" Target="http://www.basketball-reference.com/teams/MIN/2015.html" TargetMode="External"/><Relationship Id="rId4" Type="http://schemas.openxmlformats.org/officeDocument/2006/relationships/hyperlink" Target="http://www.basketball-reference.com/teams/MEM/2015.html" TargetMode="External"/><Relationship Id="rId236" Type="http://schemas.openxmlformats.org/officeDocument/2006/relationships/hyperlink" Target="http://www.basketball-reference.com/players/c/copelch01.html" TargetMode="External"/><Relationship Id="rId443" Type="http://schemas.openxmlformats.org/officeDocument/2006/relationships/hyperlink" Target="http://www.basketball-reference.com/teams/SAS/2015.html" TargetMode="External"/><Relationship Id="rId650" Type="http://schemas.openxmlformats.org/officeDocument/2006/relationships/hyperlink" Target="http://www.basketball-reference.com/players/l/ledori01.html" TargetMode="External"/><Relationship Id="rId888" Type="http://schemas.openxmlformats.org/officeDocument/2006/relationships/hyperlink" Target="http://www.basketball-reference.com/players/p/poweldw01.html" TargetMode="External"/><Relationship Id="rId1073" Type="http://schemas.openxmlformats.org/officeDocument/2006/relationships/hyperlink" Target="http://www.basketball-reference.com/teams/OKC/2015.html" TargetMode="External"/><Relationship Id="rId303" Type="http://schemas.openxmlformats.org/officeDocument/2006/relationships/hyperlink" Target="http://www.basketball-reference.com/players/d/dienggo01.html" TargetMode="External"/><Relationship Id="rId748" Type="http://schemas.openxmlformats.org/officeDocument/2006/relationships/hyperlink" Target="http://www.basketball-reference.com/teams/SAC/2015.html" TargetMode="External"/><Relationship Id="rId955" Type="http://schemas.openxmlformats.org/officeDocument/2006/relationships/hyperlink" Target="http://www.basketball-reference.com/teams/PHI/2015.html" TargetMode="External"/><Relationship Id="rId1140" Type="http://schemas.openxmlformats.org/officeDocument/2006/relationships/hyperlink" Target="http://www.basketball-reference.com/teams/OKC/2015.html" TargetMode="External"/><Relationship Id="rId84" Type="http://schemas.openxmlformats.org/officeDocument/2006/relationships/hyperlink" Target="http://www.basketball-reference.com/teams/BOS/2015.html" TargetMode="External"/><Relationship Id="rId387" Type="http://schemas.openxmlformats.org/officeDocument/2006/relationships/hyperlink" Target="http://www.basketball-reference.com/players/g/gallola01.html" TargetMode="External"/><Relationship Id="rId510" Type="http://schemas.openxmlformats.org/officeDocument/2006/relationships/hyperlink" Target="http://www.basketball-reference.com/teams/LAL/2015.html" TargetMode="External"/><Relationship Id="rId594" Type="http://schemas.openxmlformats.org/officeDocument/2006/relationships/hyperlink" Target="http://www.basketball-reference.com/teams/LAC/2015.html" TargetMode="External"/><Relationship Id="rId608" Type="http://schemas.openxmlformats.org/officeDocument/2006/relationships/hyperlink" Target="http://www.basketball-reference.com/teams/POR/2015.html" TargetMode="External"/><Relationship Id="rId815" Type="http://schemas.openxmlformats.org/officeDocument/2006/relationships/hyperlink" Target="http://www.basketball-reference.com/teams/CHI/2015.html" TargetMode="External"/><Relationship Id="rId247" Type="http://schemas.openxmlformats.org/officeDocument/2006/relationships/hyperlink" Target="http://www.basketball-reference.com/teams/LAC/2015.html" TargetMode="External"/><Relationship Id="rId899" Type="http://schemas.openxmlformats.org/officeDocument/2006/relationships/hyperlink" Target="http://www.basketball-reference.com/players/p/pricero01.html" TargetMode="External"/><Relationship Id="rId1000" Type="http://schemas.openxmlformats.org/officeDocument/2006/relationships/hyperlink" Target="http://www.basketball-reference.com/players/s/shvedal01.html" TargetMode="External"/><Relationship Id="rId1084" Type="http://schemas.openxmlformats.org/officeDocument/2006/relationships/hyperlink" Target="http://www.basketball-reference.com/players/t/thomala01.html" TargetMode="External"/><Relationship Id="rId107" Type="http://schemas.openxmlformats.org/officeDocument/2006/relationships/hyperlink" Target="http://www.basketball-reference.com/players/b/biyombi01.html" TargetMode="External"/><Relationship Id="rId454" Type="http://schemas.openxmlformats.org/officeDocument/2006/relationships/hyperlink" Target="http://www.basketball-reference.com/teams/LAC/2015.html" TargetMode="External"/><Relationship Id="rId661" Type="http://schemas.openxmlformats.org/officeDocument/2006/relationships/hyperlink" Target="http://www.basketball-reference.com/teams/PHO/2015.html" TargetMode="External"/><Relationship Id="rId759" Type="http://schemas.openxmlformats.org/officeDocument/2006/relationships/hyperlink" Target="http://www.basketball-reference.com/teams/SAS/2015.html" TargetMode="External"/><Relationship Id="rId966" Type="http://schemas.openxmlformats.org/officeDocument/2006/relationships/hyperlink" Target="http://www.basketball-reference.com/teams/MIN/2015.html" TargetMode="External"/><Relationship Id="rId11" Type="http://schemas.openxmlformats.org/officeDocument/2006/relationships/hyperlink" Target="http://www.basketball-reference.com/teams/DEN/2015.html" TargetMode="External"/><Relationship Id="rId314" Type="http://schemas.openxmlformats.org/officeDocument/2006/relationships/hyperlink" Target="http://www.basketball-reference.com/players/d/dragigo01.html" TargetMode="External"/><Relationship Id="rId398" Type="http://schemas.openxmlformats.org/officeDocument/2006/relationships/hyperlink" Target="http://www.basketball-reference.com/players/g/gasolpa01.html" TargetMode="External"/><Relationship Id="rId521" Type="http://schemas.openxmlformats.org/officeDocument/2006/relationships/hyperlink" Target="http://www.basketball-reference.com/players/h/hoodro01.html" TargetMode="External"/><Relationship Id="rId619" Type="http://schemas.openxmlformats.org/officeDocument/2006/relationships/hyperlink" Target="http://www.basketball-reference.com/teams/CHO/2015.html" TargetMode="External"/><Relationship Id="rId1151" Type="http://schemas.openxmlformats.org/officeDocument/2006/relationships/hyperlink" Target="http://www.basketball-reference.com/players/w/watsocj01.html" TargetMode="External"/><Relationship Id="rId95" Type="http://schemas.openxmlformats.org/officeDocument/2006/relationships/hyperlink" Target="http://www.basketball-reference.com/players/b/beaslmi01.html" TargetMode="External"/><Relationship Id="rId160" Type="http://schemas.openxmlformats.org/officeDocument/2006/relationships/hyperlink" Target="http://www.basketball-reference.com/players/b/bullore01.html" TargetMode="External"/><Relationship Id="rId826" Type="http://schemas.openxmlformats.org/officeDocument/2006/relationships/hyperlink" Target="http://www.basketball-reference.com/teams/DAL/2015.html" TargetMode="External"/><Relationship Id="rId1011" Type="http://schemas.openxmlformats.org/officeDocument/2006/relationships/hyperlink" Target="http://www.basketball-reference.com/players/s/singlky01.html" TargetMode="External"/><Relationship Id="rId1109" Type="http://schemas.openxmlformats.org/officeDocument/2006/relationships/hyperlink" Target="http://www.basketball-reference.com/teams/DET/2015.html" TargetMode="External"/><Relationship Id="rId258" Type="http://schemas.openxmlformats.org/officeDocument/2006/relationships/hyperlink" Target="http://www.basketball-reference.com/teams/PHO/2015.html" TargetMode="External"/><Relationship Id="rId465" Type="http://schemas.openxmlformats.org/officeDocument/2006/relationships/hyperlink" Target="http://www.basketball-reference.com/players/h/hamilju01.html" TargetMode="External"/><Relationship Id="rId672" Type="http://schemas.openxmlformats.org/officeDocument/2006/relationships/hyperlink" Target="http://www.basketball-reference.com/players/l/livinsh01.html" TargetMode="External"/><Relationship Id="rId1095" Type="http://schemas.openxmlformats.org/officeDocument/2006/relationships/hyperlink" Target="http://www.basketball-reference.com/teams/SAC/2015.html" TargetMode="External"/><Relationship Id="rId22" Type="http://schemas.openxmlformats.org/officeDocument/2006/relationships/hyperlink" Target="http://www.basketball-reference.com/players/a/allenla01.html" TargetMode="External"/><Relationship Id="rId118" Type="http://schemas.openxmlformats.org/officeDocument/2006/relationships/hyperlink" Target="http://www.basketball-reference.com/players/b/bledser01.html" TargetMode="External"/><Relationship Id="rId325" Type="http://schemas.openxmlformats.org/officeDocument/2006/relationships/hyperlink" Target="http://www.basketball-reference.com/players/d/drumman01.html" TargetMode="External"/><Relationship Id="rId532" Type="http://schemas.openxmlformats.org/officeDocument/2006/relationships/hyperlink" Target="http://www.basketball-reference.com/teams/WAS/2015.html" TargetMode="External"/><Relationship Id="rId977" Type="http://schemas.openxmlformats.org/officeDocument/2006/relationships/hyperlink" Target="http://www.basketball-reference.com/players/s/sandela01.html" TargetMode="External"/><Relationship Id="rId1162" Type="http://schemas.openxmlformats.org/officeDocument/2006/relationships/hyperlink" Target="http://www.basketball-reference.com/teams/OKC/2015.html" TargetMode="External"/><Relationship Id="rId171" Type="http://schemas.openxmlformats.org/officeDocument/2006/relationships/hyperlink" Target="http://www.basketball-reference.com/teams/WAS/2015.html" TargetMode="External"/><Relationship Id="rId837" Type="http://schemas.openxmlformats.org/officeDocument/2006/relationships/hyperlink" Target="http://www.basketball-reference.com/players/o/onuakar01.html" TargetMode="External"/><Relationship Id="rId1022" Type="http://schemas.openxmlformats.org/officeDocument/2006/relationships/hyperlink" Target="http://www.basketball-reference.com/players/s/smithis01.html" TargetMode="External"/><Relationship Id="rId269" Type="http://schemas.openxmlformats.org/officeDocument/2006/relationships/hyperlink" Target="http://www.basketball-reference.com/teams/CHO/2015.html" TargetMode="External"/><Relationship Id="rId476" Type="http://schemas.openxmlformats.org/officeDocument/2006/relationships/hyperlink" Target="http://www.basketball-reference.com/teams/ORL/2015.html" TargetMode="External"/><Relationship Id="rId683" Type="http://schemas.openxmlformats.org/officeDocument/2006/relationships/hyperlink" Target="http://www.basketball-reference.com/teams/DET/2015.html" TargetMode="External"/><Relationship Id="rId890" Type="http://schemas.openxmlformats.org/officeDocument/2006/relationships/hyperlink" Target="http://www.basketball-reference.com/players/p/pressph01.html" TargetMode="External"/><Relationship Id="rId904" Type="http://schemas.openxmlformats.org/officeDocument/2006/relationships/hyperlink" Target="http://www.basketball-reference.com/players/p/prigipa01.html" TargetMode="External"/><Relationship Id="rId33" Type="http://schemas.openxmlformats.org/officeDocument/2006/relationships/hyperlink" Target="http://www.basketball-reference.com/players/a/anderch01.html" TargetMode="External"/><Relationship Id="rId129" Type="http://schemas.openxmlformats.org/officeDocument/2006/relationships/hyperlink" Target="http://www.basketball-reference.com/teams/UTA/2015.html" TargetMode="External"/><Relationship Id="rId336" Type="http://schemas.openxmlformats.org/officeDocument/2006/relationships/hyperlink" Target="http://www.basketball-reference.com/teams/NYK/2015.html" TargetMode="External"/><Relationship Id="rId543" Type="http://schemas.openxmlformats.org/officeDocument/2006/relationships/hyperlink" Target="http://www.basketball-reference.com/players/j/jackja01.html" TargetMode="External"/><Relationship Id="rId988" Type="http://schemas.openxmlformats.org/officeDocument/2006/relationships/hyperlink" Target="http://www.basketball-reference.com/teams/WAS/2015.html" TargetMode="External"/><Relationship Id="rId1173" Type="http://schemas.openxmlformats.org/officeDocument/2006/relationships/hyperlink" Target="http://www.basketball-reference.com/players/w/willide02.html" TargetMode="External"/><Relationship Id="rId182" Type="http://schemas.openxmlformats.org/officeDocument/2006/relationships/hyperlink" Target="http://www.basketball-reference.com/players/c/caldwke01.html" TargetMode="External"/><Relationship Id="rId403" Type="http://schemas.openxmlformats.org/officeDocument/2006/relationships/hyperlink" Target="http://www.basketball-reference.com/players/g/geeal01.html" TargetMode="External"/><Relationship Id="rId750" Type="http://schemas.openxmlformats.org/officeDocument/2006/relationships/hyperlink" Target="http://www.basketball-reference.com/teams/NOP/2015.html" TargetMode="External"/><Relationship Id="rId848" Type="http://schemas.openxmlformats.org/officeDocument/2006/relationships/hyperlink" Target="http://www.basketball-reference.com/teams/SAS/2015.html" TargetMode="External"/><Relationship Id="rId1033" Type="http://schemas.openxmlformats.org/officeDocument/2006/relationships/hyperlink" Target="http://www.basketball-reference.com/teams/DET/2015.html" TargetMode="External"/><Relationship Id="rId487" Type="http://schemas.openxmlformats.org/officeDocument/2006/relationships/hyperlink" Target="http://www.basketball-reference.com/players/h/hawessp01.html" TargetMode="External"/><Relationship Id="rId610" Type="http://schemas.openxmlformats.org/officeDocument/2006/relationships/hyperlink" Target="http://www.basketball-reference.com/players/k/kanteen01.html" TargetMode="External"/><Relationship Id="rId694" Type="http://schemas.openxmlformats.org/officeDocument/2006/relationships/hyperlink" Target="http://www.basketball-reference.com/players/m/marshke01.html" TargetMode="External"/><Relationship Id="rId708" Type="http://schemas.openxmlformats.org/officeDocument/2006/relationships/hyperlink" Target="http://www.basketball-reference.com/players/m/mbahalu01.html" TargetMode="External"/><Relationship Id="rId915" Type="http://schemas.openxmlformats.org/officeDocument/2006/relationships/hyperlink" Target="http://www.basketball-reference.com/players/r/randlju0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I17"/>
  <sheetViews>
    <sheetView tabSelected="1" showRuler="0" workbookViewId="0">
      <selection activeCell="A12" sqref="A12"/>
    </sheetView>
  </sheetViews>
  <sheetFormatPr defaultColWidth="11.19921875" defaultRowHeight="15.6"/>
  <cols>
    <col min="2" max="2" width="16.296875" bestFit="1" customWidth="1"/>
    <col min="3" max="3" width="8.796875" bestFit="1" customWidth="1"/>
    <col min="4" max="4" width="9.296875" bestFit="1" customWidth="1"/>
    <col min="5" max="5" width="7.796875" bestFit="1" customWidth="1"/>
    <col min="6" max="6" width="8.5" bestFit="1" customWidth="1"/>
    <col min="7" max="7" width="17.5" bestFit="1" customWidth="1"/>
    <col min="8" max="8" width="19.69921875" bestFit="1" customWidth="1"/>
    <col min="9" max="9" width="12.796875" bestFit="1" customWidth="1"/>
    <col min="10" max="10" width="7.69921875" bestFit="1" customWidth="1"/>
  </cols>
  <sheetData>
    <row r="1" spans="1:9" s="26" customFormat="1">
      <c r="A1" s="74" t="s">
        <v>826</v>
      </c>
      <c r="B1" s="73" t="s">
        <v>0</v>
      </c>
      <c r="C1" s="73" t="s">
        <v>37</v>
      </c>
      <c r="D1" s="73" t="s">
        <v>41</v>
      </c>
      <c r="E1" s="73" t="s">
        <v>44</v>
      </c>
      <c r="F1" s="73" t="s">
        <v>45</v>
      </c>
      <c r="G1" s="73" t="s">
        <v>46</v>
      </c>
      <c r="H1" s="73" t="s">
        <v>827</v>
      </c>
      <c r="I1" s="73" t="s">
        <v>646</v>
      </c>
    </row>
    <row r="2" spans="1:9">
      <c r="A2" s="75">
        <v>1</v>
      </c>
      <c r="B2" s="26" t="s">
        <v>55</v>
      </c>
      <c r="C2">
        <v>28.9</v>
      </c>
      <c r="D2">
        <v>0.28799999999999998</v>
      </c>
      <c r="E2">
        <v>9.9</v>
      </c>
      <c r="F2">
        <v>7.9</v>
      </c>
      <c r="G2">
        <v>81.699999999999989</v>
      </c>
      <c r="H2">
        <v>2</v>
      </c>
      <c r="I2" s="71">
        <v>843.92080813633652</v>
      </c>
    </row>
    <row r="3" spans="1:9">
      <c r="A3" s="75">
        <v>2</v>
      </c>
      <c r="B3" s="26" t="s">
        <v>70</v>
      </c>
      <c r="C3">
        <v>31.3</v>
      </c>
      <c r="D3">
        <v>0.26500000000000001</v>
      </c>
      <c r="E3">
        <v>8.4</v>
      </c>
      <c r="F3">
        <v>7.8</v>
      </c>
      <c r="G3">
        <v>68.300000000000011</v>
      </c>
      <c r="H3">
        <v>1</v>
      </c>
      <c r="I3" s="71">
        <v>696.38083838214527</v>
      </c>
    </row>
    <row r="4" spans="1:9">
      <c r="A4" s="75">
        <v>3</v>
      </c>
      <c r="B4" s="26" t="s">
        <v>93</v>
      </c>
      <c r="C4">
        <v>38.4</v>
      </c>
      <c r="D4">
        <v>0.222</v>
      </c>
      <c r="E4">
        <v>11</v>
      </c>
      <c r="F4">
        <v>7.6</v>
      </c>
      <c r="G4">
        <v>54.900000000000006</v>
      </c>
      <c r="H4" s="70">
        <v>2</v>
      </c>
      <c r="I4" s="72">
        <v>442.96898611745627</v>
      </c>
    </row>
    <row r="5" spans="1:9">
      <c r="A5" s="75">
        <v>4</v>
      </c>
      <c r="B5" s="26" t="s">
        <v>72</v>
      </c>
      <c r="C5">
        <v>32.299999999999997</v>
      </c>
      <c r="D5">
        <v>0.19900000000000001</v>
      </c>
      <c r="E5">
        <v>7.4</v>
      </c>
      <c r="F5">
        <v>5.9</v>
      </c>
      <c r="G5">
        <v>64.600000000000009</v>
      </c>
      <c r="H5" s="70">
        <v>1</v>
      </c>
      <c r="I5" s="72">
        <v>335.62341246553046</v>
      </c>
    </row>
    <row r="6" spans="1:9">
      <c r="A6" s="75">
        <v>5</v>
      </c>
      <c r="B6" s="26" t="s">
        <v>83</v>
      </c>
      <c r="C6">
        <v>23.7</v>
      </c>
      <c r="D6">
        <v>0.27</v>
      </c>
      <c r="E6">
        <v>7.5</v>
      </c>
      <c r="F6">
        <v>6.9</v>
      </c>
      <c r="G6">
        <v>68.300000000000011</v>
      </c>
      <c r="H6" s="70">
        <v>0</v>
      </c>
      <c r="I6" s="72">
        <v>326.06056681585</v>
      </c>
    </row>
    <row r="7" spans="1:9">
      <c r="A7" s="75">
        <v>6</v>
      </c>
      <c r="B7" s="26" t="s">
        <v>314</v>
      </c>
      <c r="C7">
        <v>27.8</v>
      </c>
      <c r="D7">
        <v>0.27400000000000002</v>
      </c>
      <c r="E7">
        <v>7.1</v>
      </c>
      <c r="F7">
        <v>5.7</v>
      </c>
      <c r="G7">
        <v>54.900000000000006</v>
      </c>
      <c r="H7" s="70">
        <v>1</v>
      </c>
      <c r="I7" s="72">
        <v>293.97918227393484</v>
      </c>
    </row>
    <row r="8" spans="1:9">
      <c r="A8" s="75">
        <v>7</v>
      </c>
      <c r="B8" s="26" t="s">
        <v>582</v>
      </c>
      <c r="C8">
        <v>27.6</v>
      </c>
      <c r="D8">
        <v>0.17199999999999999</v>
      </c>
      <c r="E8">
        <v>2.7</v>
      </c>
      <c r="F8">
        <v>2.9</v>
      </c>
      <c r="G8">
        <v>81.699999999999989</v>
      </c>
      <c r="H8">
        <v>0</v>
      </c>
      <c r="I8" s="71">
        <v>219.00799478169998</v>
      </c>
    </row>
    <row r="9" spans="1:9">
      <c r="A9" s="75">
        <v>8</v>
      </c>
      <c r="B9" s="26" t="s">
        <v>449</v>
      </c>
      <c r="C9">
        <v>26.9</v>
      </c>
      <c r="D9">
        <v>0.17399999999999999</v>
      </c>
      <c r="E9">
        <v>5.0999999999999996</v>
      </c>
      <c r="F9">
        <v>5.2</v>
      </c>
      <c r="G9">
        <v>62.2</v>
      </c>
      <c r="H9">
        <v>0</v>
      </c>
      <c r="I9" s="71">
        <v>139.15397608112858</v>
      </c>
    </row>
    <row r="10" spans="1:9">
      <c r="A10" s="75">
        <v>9</v>
      </c>
      <c r="B10" s="26" t="s">
        <v>408</v>
      </c>
      <c r="C10">
        <v>26.2</v>
      </c>
      <c r="D10">
        <v>0.183</v>
      </c>
      <c r="E10">
        <v>3.3</v>
      </c>
      <c r="F10">
        <v>3.7</v>
      </c>
      <c r="G10">
        <v>64.600000000000009</v>
      </c>
      <c r="H10">
        <v>0</v>
      </c>
      <c r="I10" s="71">
        <v>116.26585535461248</v>
      </c>
    </row>
    <row r="11" spans="1:9">
      <c r="A11" s="75">
        <v>10</v>
      </c>
      <c r="B11" s="26" t="s">
        <v>88</v>
      </c>
      <c r="C11">
        <v>24.6</v>
      </c>
      <c r="D11">
        <v>0.182</v>
      </c>
      <c r="E11">
        <v>4.8</v>
      </c>
      <c r="F11">
        <v>4.5999999999999996</v>
      </c>
      <c r="G11">
        <v>67.100000000000009</v>
      </c>
      <c r="H11">
        <v>0</v>
      </c>
      <c r="I11" s="71">
        <v>87.160829862101963</v>
      </c>
    </row>
    <row r="12" spans="1:9">
      <c r="A12" s="76" t="s">
        <v>828</v>
      </c>
      <c r="B12" s="26" t="s">
        <v>48</v>
      </c>
      <c r="C12">
        <v>30.2</v>
      </c>
      <c r="D12">
        <v>0.16500000000000001</v>
      </c>
      <c r="E12">
        <v>0.3</v>
      </c>
      <c r="F12">
        <v>1.4</v>
      </c>
      <c r="G12">
        <v>62.2</v>
      </c>
      <c r="H12">
        <v>0</v>
      </c>
      <c r="I12" s="71">
        <v>87.019474474069014</v>
      </c>
    </row>
    <row r="13" spans="1:9">
      <c r="A13" s="75">
        <v>12</v>
      </c>
      <c r="B13" s="26" t="s">
        <v>68</v>
      </c>
      <c r="C13">
        <v>28.4</v>
      </c>
      <c r="D13">
        <v>0.183</v>
      </c>
      <c r="E13">
        <v>4.0999999999999996</v>
      </c>
      <c r="F13">
        <v>3.6</v>
      </c>
      <c r="G13">
        <v>68.300000000000011</v>
      </c>
      <c r="H13">
        <v>0</v>
      </c>
      <c r="I13" s="71">
        <v>75.080439962907874</v>
      </c>
    </row>
    <row r="14" spans="1:9">
      <c r="A14" s="75">
        <v>13</v>
      </c>
      <c r="B14" s="26" t="s">
        <v>572</v>
      </c>
      <c r="C14">
        <v>25.3</v>
      </c>
      <c r="D14">
        <v>0.16600000000000001</v>
      </c>
      <c r="E14">
        <v>1.8</v>
      </c>
      <c r="F14">
        <v>2.1</v>
      </c>
      <c r="G14">
        <v>73.2</v>
      </c>
      <c r="H14">
        <v>0</v>
      </c>
      <c r="I14" s="71">
        <v>47.880234379720847</v>
      </c>
    </row>
    <row r="15" spans="1:9">
      <c r="A15" s="75">
        <v>14</v>
      </c>
      <c r="B15" s="26" t="s">
        <v>353</v>
      </c>
      <c r="C15">
        <v>24.7</v>
      </c>
      <c r="D15">
        <v>0.187</v>
      </c>
      <c r="E15">
        <v>2.8</v>
      </c>
      <c r="F15">
        <v>3.2</v>
      </c>
      <c r="G15">
        <v>61</v>
      </c>
      <c r="H15">
        <v>0</v>
      </c>
      <c r="I15" s="71">
        <v>31.283295501560282</v>
      </c>
    </row>
    <row r="16" spans="1:9">
      <c r="A16" s="75">
        <v>15</v>
      </c>
      <c r="B16" s="26" t="s">
        <v>482</v>
      </c>
      <c r="C16">
        <v>23.8</v>
      </c>
      <c r="D16">
        <v>0.16700000000000001</v>
      </c>
      <c r="E16">
        <v>4.2</v>
      </c>
      <c r="F16">
        <v>3.7</v>
      </c>
      <c r="G16">
        <v>73.2</v>
      </c>
      <c r="H16">
        <v>0</v>
      </c>
      <c r="I16" s="71">
        <v>15.437124656531154</v>
      </c>
    </row>
    <row r="17" spans="1:9">
      <c r="A17" s="75">
        <v>16</v>
      </c>
      <c r="B17" s="26" t="s">
        <v>401</v>
      </c>
      <c r="C17">
        <v>22.2</v>
      </c>
      <c r="D17">
        <v>0.17899999999999999</v>
      </c>
      <c r="E17">
        <v>3.8</v>
      </c>
      <c r="F17">
        <v>3.4</v>
      </c>
      <c r="G17">
        <v>73.2</v>
      </c>
      <c r="H17">
        <v>0</v>
      </c>
      <c r="I17" s="71">
        <v>2.7234049792483006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B11"/>
  <sheetViews>
    <sheetView showRuler="0" workbookViewId="0">
      <selection activeCell="B3" sqref="B3"/>
    </sheetView>
  </sheetViews>
  <sheetFormatPr defaultColWidth="10.796875" defaultRowHeight="15"/>
  <cols>
    <col min="1" max="1" width="17" style="47" bestFit="1" customWidth="1"/>
    <col min="2" max="2" width="13.19921875" style="47" bestFit="1" customWidth="1"/>
    <col min="3" max="16384" width="10.796875" style="47"/>
  </cols>
  <sheetData>
    <row r="1" spans="1:2" ht="15.6">
      <c r="A1" s="52" t="s">
        <v>650</v>
      </c>
      <c r="B1" s="53"/>
    </row>
    <row r="2" spans="1:2" ht="15.6">
      <c r="A2" s="57" t="s">
        <v>213</v>
      </c>
      <c r="B2" s="58" t="s">
        <v>135</v>
      </c>
    </row>
    <row r="3" spans="1:2" ht="15.6">
      <c r="A3" s="56" t="s">
        <v>141</v>
      </c>
      <c r="B3" s="54">
        <v>-128.0145359993208</v>
      </c>
    </row>
    <row r="4" spans="1:2" ht="15.6">
      <c r="A4" s="56" t="s">
        <v>37</v>
      </c>
      <c r="B4" s="54">
        <v>1.4736735064496305</v>
      </c>
    </row>
    <row r="5" spans="1:2" ht="15.6">
      <c r="A5" s="56" t="s">
        <v>41</v>
      </c>
      <c r="B5" s="54">
        <v>145.05745500942479</v>
      </c>
    </row>
    <row r="6" spans="1:2" ht="15.6">
      <c r="A6" s="56" t="s">
        <v>44</v>
      </c>
      <c r="B6" s="54">
        <v>-9.985673378989306</v>
      </c>
    </row>
    <row r="7" spans="1:2" ht="15.6">
      <c r="A7" s="56" t="s">
        <v>45</v>
      </c>
      <c r="B7" s="54">
        <v>14.647262585240098</v>
      </c>
    </row>
    <row r="8" spans="1:2" ht="15.6">
      <c r="A8" s="56" t="s">
        <v>46</v>
      </c>
      <c r="B8" s="54">
        <v>0.78820270707834506</v>
      </c>
    </row>
    <row r="9" spans="1:2" ht="15.6">
      <c r="A9" s="56" t="s">
        <v>694</v>
      </c>
      <c r="B9" s="54">
        <v>14.95556006570783</v>
      </c>
    </row>
    <row r="10" spans="1:2" ht="15.6">
      <c r="A10" s="55" t="s">
        <v>647</v>
      </c>
      <c r="B10" s="53">
        <v>1</v>
      </c>
    </row>
    <row r="11" spans="1:2" ht="15.6">
      <c r="A11" s="55" t="s">
        <v>646</v>
      </c>
      <c r="B11" s="53">
        <v>1250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K92"/>
  <sheetViews>
    <sheetView showRuler="0" topLeftCell="A76" workbookViewId="0">
      <selection activeCell="D92" sqref="D92"/>
    </sheetView>
  </sheetViews>
  <sheetFormatPr defaultColWidth="11.19921875" defaultRowHeight="15.6"/>
  <cols>
    <col min="1" max="1" width="15.5" bestFit="1" customWidth="1"/>
    <col min="2" max="2" width="17" bestFit="1" customWidth="1"/>
    <col min="3" max="3" width="6.19921875" bestFit="1" customWidth="1"/>
    <col min="4" max="4" width="6.69921875" bestFit="1" customWidth="1"/>
    <col min="5" max="6" width="12.19921875" bestFit="1" customWidth="1"/>
    <col min="7" max="7" width="16.69921875" bestFit="1" customWidth="1"/>
    <col min="8" max="8" width="12.796875" bestFit="1" customWidth="1"/>
    <col min="11" max="11" width="16.69921875" customWidth="1"/>
  </cols>
  <sheetData>
    <row r="1" spans="1:11">
      <c r="A1" s="1" t="s">
        <v>652</v>
      </c>
      <c r="B1" s="1" t="s">
        <v>0</v>
      </c>
      <c r="C1" s="1" t="s">
        <v>37</v>
      </c>
      <c r="D1" s="1" t="s">
        <v>41</v>
      </c>
      <c r="E1" s="1" t="s">
        <v>44</v>
      </c>
      <c r="F1" s="1" t="s">
        <v>45</v>
      </c>
      <c r="G1" s="1" t="s">
        <v>46</v>
      </c>
      <c r="H1" s="1" t="s">
        <v>47</v>
      </c>
      <c r="K1" s="1" t="s">
        <v>694</v>
      </c>
    </row>
    <row r="2" spans="1:11">
      <c r="A2" s="1">
        <v>2014</v>
      </c>
      <c r="B2" s="1" t="s">
        <v>63</v>
      </c>
      <c r="C2" s="1">
        <v>33</v>
      </c>
      <c r="D2" s="1">
        <v>0.29499999999999998</v>
      </c>
      <c r="E2" s="1">
        <v>8.1999999999999993</v>
      </c>
      <c r="F2" s="1">
        <v>8</v>
      </c>
      <c r="G2" s="1">
        <v>71.951219510000001</v>
      </c>
      <c r="H2" s="1">
        <v>98.6</v>
      </c>
      <c r="K2" s="1">
        <f t="shared" ref="K2:K33" si="0">IF(F2&gt;$F$91,1,IF(D2&gt;$D$91,1,0))</f>
        <v>1</v>
      </c>
    </row>
    <row r="3" spans="1:11">
      <c r="A3" s="1">
        <v>2014</v>
      </c>
      <c r="B3" s="1" t="s">
        <v>72</v>
      </c>
      <c r="C3" s="1">
        <v>31</v>
      </c>
      <c r="D3" s="1">
        <v>0.26400000000000001</v>
      </c>
      <c r="E3" s="1">
        <v>8.4</v>
      </c>
      <c r="F3" s="1">
        <v>7.6</v>
      </c>
      <c r="G3" s="1">
        <v>65.853658539999998</v>
      </c>
      <c r="H3" s="1">
        <v>71.3</v>
      </c>
      <c r="K3" s="1">
        <f t="shared" si="0"/>
        <v>0</v>
      </c>
    </row>
    <row r="4" spans="1:11">
      <c r="A4" s="1">
        <v>2014</v>
      </c>
      <c r="B4" s="1" t="s">
        <v>68</v>
      </c>
      <c r="C4" s="1">
        <v>29</v>
      </c>
      <c r="D4" s="1">
        <v>0.20499999999999999</v>
      </c>
      <c r="E4" s="1">
        <v>4.3</v>
      </c>
      <c r="F4" s="1">
        <v>4.5999999999999996</v>
      </c>
      <c r="G4" s="1">
        <v>69.512195120000001</v>
      </c>
      <c r="H4" s="1">
        <v>34.700000000000003</v>
      </c>
      <c r="K4" s="1">
        <f t="shared" si="0"/>
        <v>0</v>
      </c>
    </row>
    <row r="5" spans="1:11">
      <c r="A5" s="1">
        <v>2014</v>
      </c>
      <c r="B5" s="1" t="s">
        <v>78</v>
      </c>
      <c r="C5" s="1">
        <v>18.7</v>
      </c>
      <c r="D5" s="1">
        <v>0.19</v>
      </c>
      <c r="E5" s="1">
        <v>6.2</v>
      </c>
      <c r="F5" s="1">
        <v>5.8</v>
      </c>
      <c r="G5" s="1">
        <v>58.536585369999997</v>
      </c>
      <c r="H5" s="1">
        <v>25.8</v>
      </c>
      <c r="K5" s="1">
        <f t="shared" si="0"/>
        <v>0</v>
      </c>
    </row>
    <row r="6" spans="1:11">
      <c r="A6" s="1">
        <v>2014</v>
      </c>
      <c r="B6" s="1" t="s">
        <v>70</v>
      </c>
      <c r="C6" s="1">
        <v>27.8</v>
      </c>
      <c r="D6" s="1">
        <v>0.221</v>
      </c>
      <c r="E6" s="1">
        <v>5.5</v>
      </c>
      <c r="F6" s="1">
        <v>5.3</v>
      </c>
      <c r="G6" s="1">
        <v>65.853658539999998</v>
      </c>
      <c r="H6" s="1">
        <v>6.8</v>
      </c>
      <c r="K6" s="1">
        <f t="shared" si="0"/>
        <v>0</v>
      </c>
    </row>
    <row r="7" spans="1:11">
      <c r="A7" s="1">
        <v>2014</v>
      </c>
      <c r="B7" s="1" t="s">
        <v>55</v>
      </c>
      <c r="C7" s="1">
        <v>28.3</v>
      </c>
      <c r="D7" s="1">
        <v>0.22500000000000001</v>
      </c>
      <c r="E7" s="1">
        <v>7.1</v>
      </c>
      <c r="F7" s="1">
        <v>6.5</v>
      </c>
      <c r="G7" s="1">
        <v>62.195121950000001</v>
      </c>
      <c r="H7" s="1">
        <v>5.3</v>
      </c>
      <c r="K7" s="1">
        <f t="shared" si="0"/>
        <v>0</v>
      </c>
    </row>
    <row r="8" spans="1:11">
      <c r="A8" s="1">
        <v>2014</v>
      </c>
      <c r="B8" s="1" t="s">
        <v>83</v>
      </c>
      <c r="C8" s="1">
        <v>23.7</v>
      </c>
      <c r="D8" s="1">
        <v>0.27</v>
      </c>
      <c r="E8" s="1">
        <v>6.9</v>
      </c>
      <c r="F8" s="1">
        <v>4.9000000000000004</v>
      </c>
      <c r="G8" s="1">
        <v>69.512195120000001</v>
      </c>
      <c r="H8" s="1">
        <v>3.6</v>
      </c>
      <c r="K8" s="1">
        <f t="shared" si="0"/>
        <v>0</v>
      </c>
    </row>
    <row r="9" spans="1:11">
      <c r="A9" s="1">
        <v>2014</v>
      </c>
      <c r="B9" s="1" t="s">
        <v>74</v>
      </c>
      <c r="C9" s="1">
        <v>29.3</v>
      </c>
      <c r="D9" s="1">
        <v>0.14599999999999999</v>
      </c>
      <c r="E9" s="1">
        <v>1.3</v>
      </c>
      <c r="F9" s="1">
        <v>2.1</v>
      </c>
      <c r="G9" s="1">
        <v>52.43902439</v>
      </c>
      <c r="H9" s="1">
        <v>2.7</v>
      </c>
      <c r="K9" s="1">
        <f t="shared" si="0"/>
        <v>0</v>
      </c>
    </row>
    <row r="10" spans="1:11">
      <c r="A10" s="1">
        <v>2014</v>
      </c>
      <c r="B10" s="1" t="s">
        <v>66</v>
      </c>
      <c r="C10" s="1">
        <v>28.3</v>
      </c>
      <c r="D10" s="1">
        <v>0.17799999999999999</v>
      </c>
      <c r="E10" s="1">
        <v>4.5</v>
      </c>
      <c r="F10" s="1">
        <v>4.8</v>
      </c>
      <c r="G10" s="1">
        <v>68.292682929999998</v>
      </c>
      <c r="H10" s="1">
        <v>2.6</v>
      </c>
      <c r="K10" s="1">
        <f t="shared" si="0"/>
        <v>0</v>
      </c>
    </row>
    <row r="11" spans="1:11">
      <c r="A11" s="1">
        <v>2014</v>
      </c>
      <c r="B11" s="1" t="s">
        <v>48</v>
      </c>
      <c r="C11" s="1">
        <v>29.8</v>
      </c>
      <c r="D11" s="1">
        <v>0.14399999999999999</v>
      </c>
      <c r="E11" s="1">
        <v>0.1</v>
      </c>
      <c r="F11" s="1">
        <v>1.3</v>
      </c>
      <c r="G11" s="1">
        <v>65.853658539999998</v>
      </c>
      <c r="H11" s="1">
        <v>2.1</v>
      </c>
      <c r="K11" s="1">
        <f t="shared" si="0"/>
        <v>0</v>
      </c>
    </row>
    <row r="12" spans="1:11">
      <c r="A12" s="1">
        <v>2014</v>
      </c>
      <c r="B12" s="1" t="s">
        <v>76</v>
      </c>
      <c r="C12" s="1">
        <v>28.8</v>
      </c>
      <c r="D12" s="1">
        <v>0.245</v>
      </c>
      <c r="E12" s="1">
        <v>7.9</v>
      </c>
      <c r="F12" s="1">
        <v>7</v>
      </c>
      <c r="G12" s="1">
        <v>48.780487800000003</v>
      </c>
      <c r="H12" s="1">
        <v>2</v>
      </c>
      <c r="K12" s="1">
        <f t="shared" si="0"/>
        <v>0</v>
      </c>
    </row>
    <row r="13" spans="1:11">
      <c r="A13" s="1">
        <v>2014</v>
      </c>
      <c r="B13" s="1" t="s">
        <v>60</v>
      </c>
      <c r="C13" s="1">
        <v>25.2</v>
      </c>
      <c r="D13" s="1">
        <v>0.16400000000000001</v>
      </c>
      <c r="E13" s="1">
        <v>3</v>
      </c>
      <c r="F13" s="1">
        <v>2.7</v>
      </c>
      <c r="G13" s="1">
        <v>75.609756099999998</v>
      </c>
      <c r="H13" s="1">
        <v>1.7</v>
      </c>
      <c r="K13" s="1">
        <f t="shared" si="0"/>
        <v>0</v>
      </c>
    </row>
    <row r="14" spans="1:11">
      <c r="A14" s="1">
        <v>2014</v>
      </c>
      <c r="B14" s="1" t="s">
        <v>82</v>
      </c>
      <c r="C14" s="1">
        <v>26.5</v>
      </c>
      <c r="D14" s="1">
        <v>0.14099999999999999</v>
      </c>
      <c r="E14" s="1">
        <v>-0.4</v>
      </c>
      <c r="F14" s="1">
        <v>0.8</v>
      </c>
      <c r="G14" s="1">
        <v>75.609756099999998</v>
      </c>
      <c r="H14" s="1">
        <v>1.7</v>
      </c>
      <c r="K14" s="1">
        <f t="shared" si="0"/>
        <v>0</v>
      </c>
    </row>
    <row r="15" spans="1:11">
      <c r="A15" s="1">
        <v>2014</v>
      </c>
      <c r="B15" s="1" t="s">
        <v>80</v>
      </c>
      <c r="C15" s="1">
        <v>26.9</v>
      </c>
      <c r="D15" s="1">
        <v>0.19900000000000001</v>
      </c>
      <c r="E15" s="1">
        <v>2.8</v>
      </c>
      <c r="F15" s="1">
        <v>3.2</v>
      </c>
      <c r="G15" s="1">
        <v>59.756097560000001</v>
      </c>
      <c r="H15" s="1">
        <v>0.6</v>
      </c>
      <c r="K15" s="1">
        <f t="shared" si="0"/>
        <v>0</v>
      </c>
    </row>
    <row r="16" spans="1:11">
      <c r="A16" s="1">
        <v>2014</v>
      </c>
      <c r="B16" s="1" t="s">
        <v>50</v>
      </c>
      <c r="C16" s="1">
        <v>32.4</v>
      </c>
      <c r="D16" s="1">
        <v>0.17199999999999999</v>
      </c>
      <c r="E16" s="1">
        <v>3.3</v>
      </c>
      <c r="F16" s="1">
        <v>4</v>
      </c>
      <c r="G16" s="1">
        <v>45.12195122</v>
      </c>
      <c r="H16" s="1">
        <v>0.3</v>
      </c>
      <c r="K16" s="1">
        <f t="shared" si="0"/>
        <v>0</v>
      </c>
    </row>
    <row r="17" spans="1:11">
      <c r="A17" s="1">
        <v>2014</v>
      </c>
      <c r="B17" s="1" t="s">
        <v>57</v>
      </c>
      <c r="C17" s="1">
        <v>24.5</v>
      </c>
      <c r="D17" s="1">
        <v>0.186</v>
      </c>
      <c r="E17" s="1">
        <v>3.6</v>
      </c>
      <c r="F17" s="1">
        <v>3.8</v>
      </c>
      <c r="G17" s="1">
        <v>58.536585369999997</v>
      </c>
      <c r="H17" s="1">
        <v>0.2</v>
      </c>
      <c r="K17" s="1">
        <f t="shared" si="0"/>
        <v>0</v>
      </c>
    </row>
    <row r="18" spans="1:11">
      <c r="A18" s="1">
        <v>2013</v>
      </c>
      <c r="B18" s="1" t="s">
        <v>72</v>
      </c>
      <c r="C18" s="1">
        <v>30.2</v>
      </c>
      <c r="D18" s="1">
        <v>0.32200000000000001</v>
      </c>
      <c r="E18" s="1">
        <v>10.8</v>
      </c>
      <c r="F18" s="1">
        <v>9.1999999999999993</v>
      </c>
      <c r="G18" s="1">
        <v>80.487804879999999</v>
      </c>
      <c r="H18" s="1">
        <v>99.8</v>
      </c>
      <c r="K18" s="1">
        <f t="shared" si="0"/>
        <v>1</v>
      </c>
    </row>
    <row r="19" spans="1:11">
      <c r="A19" s="1">
        <v>2013</v>
      </c>
      <c r="B19" s="1" t="s">
        <v>63</v>
      </c>
      <c r="C19" s="1">
        <v>29.8</v>
      </c>
      <c r="D19" s="1">
        <v>0.29099999999999998</v>
      </c>
      <c r="E19" s="1">
        <v>7</v>
      </c>
      <c r="F19" s="1">
        <v>7.1</v>
      </c>
      <c r="G19" s="1">
        <v>73.170731709999998</v>
      </c>
      <c r="H19" s="1">
        <v>63.2</v>
      </c>
      <c r="K19" s="1">
        <f t="shared" si="0"/>
        <v>1</v>
      </c>
    </row>
    <row r="20" spans="1:11">
      <c r="A20" s="1">
        <v>2013</v>
      </c>
      <c r="B20" s="1" t="s">
        <v>50</v>
      </c>
      <c r="C20" s="1">
        <v>35.6</v>
      </c>
      <c r="D20" s="1">
        <v>0.184</v>
      </c>
      <c r="E20" s="1">
        <v>2.4</v>
      </c>
      <c r="F20" s="1">
        <v>2.7</v>
      </c>
      <c r="G20" s="1">
        <v>65.853658539999998</v>
      </c>
      <c r="H20" s="1">
        <v>39.299999999999997</v>
      </c>
      <c r="K20" s="1">
        <f t="shared" si="0"/>
        <v>0</v>
      </c>
    </row>
    <row r="21" spans="1:11">
      <c r="A21" s="1">
        <v>2013</v>
      </c>
      <c r="B21" s="1" t="s">
        <v>83</v>
      </c>
      <c r="C21" s="1">
        <v>22.6</v>
      </c>
      <c r="D21" s="1">
        <v>0.28699999999999998</v>
      </c>
      <c r="E21" s="1">
        <v>6.9</v>
      </c>
      <c r="F21" s="1">
        <v>5.3</v>
      </c>
      <c r="G21" s="1">
        <v>68.292682929999998</v>
      </c>
      <c r="H21" s="1">
        <v>23.9</v>
      </c>
      <c r="K21" s="1">
        <f t="shared" si="0"/>
        <v>1</v>
      </c>
    </row>
    <row r="22" spans="1:11">
      <c r="A22" s="1">
        <v>2013</v>
      </c>
      <c r="B22" s="1" t="s">
        <v>84</v>
      </c>
      <c r="C22" s="1">
        <v>31.9</v>
      </c>
      <c r="D22" s="1">
        <v>0.17399999999999999</v>
      </c>
      <c r="E22" s="1">
        <v>4.5</v>
      </c>
      <c r="F22" s="1">
        <v>4.9000000000000004</v>
      </c>
      <c r="G22" s="1">
        <v>54.87804878</v>
      </c>
      <c r="H22" s="1">
        <v>15.2</v>
      </c>
      <c r="K22" s="1">
        <f t="shared" si="0"/>
        <v>0</v>
      </c>
    </row>
    <row r="23" spans="1:11">
      <c r="A23" s="1">
        <v>2013</v>
      </c>
      <c r="B23" s="1" t="s">
        <v>82</v>
      </c>
      <c r="C23" s="1">
        <v>27.7</v>
      </c>
      <c r="D23" s="1">
        <v>0.20599999999999999</v>
      </c>
      <c r="E23" s="1">
        <v>2.5</v>
      </c>
      <c r="F23" s="1">
        <v>2.5</v>
      </c>
      <c r="G23" s="1">
        <v>70.731707319999998</v>
      </c>
      <c r="H23" s="1">
        <v>7.1</v>
      </c>
      <c r="K23" s="1">
        <f t="shared" si="0"/>
        <v>0</v>
      </c>
    </row>
    <row r="24" spans="1:11">
      <c r="A24" s="1">
        <v>2013</v>
      </c>
      <c r="B24" s="1" t="s">
        <v>60</v>
      </c>
      <c r="C24" s="1">
        <v>27.8</v>
      </c>
      <c r="D24" s="1">
        <v>0.191</v>
      </c>
      <c r="E24" s="1">
        <v>3.6</v>
      </c>
      <c r="F24" s="1">
        <v>2.9</v>
      </c>
      <c r="G24" s="1">
        <v>70.731707319999998</v>
      </c>
      <c r="H24" s="1">
        <v>5.4</v>
      </c>
      <c r="K24" s="1">
        <f t="shared" si="0"/>
        <v>0</v>
      </c>
    </row>
    <row r="25" spans="1:11">
      <c r="A25" s="1">
        <v>2013</v>
      </c>
      <c r="B25" s="1" t="s">
        <v>70</v>
      </c>
      <c r="C25" s="1">
        <v>29</v>
      </c>
      <c r="D25" s="1">
        <v>0.20599999999999999</v>
      </c>
      <c r="E25" s="1">
        <v>5.3</v>
      </c>
      <c r="F25" s="1">
        <v>5.5</v>
      </c>
      <c r="G25" s="1">
        <v>54.87804878</v>
      </c>
      <c r="H25" s="1">
        <v>2.7</v>
      </c>
      <c r="K25" s="1">
        <f t="shared" si="0"/>
        <v>0</v>
      </c>
    </row>
    <row r="26" spans="1:11">
      <c r="A26" s="1">
        <v>2013</v>
      </c>
      <c r="B26" s="1" t="s">
        <v>93</v>
      </c>
      <c r="C26" s="1">
        <v>32.799999999999997</v>
      </c>
      <c r="D26" s="1">
        <v>0.19500000000000001</v>
      </c>
      <c r="E26" s="1">
        <v>5.2</v>
      </c>
      <c r="F26" s="1">
        <v>5.2</v>
      </c>
      <c r="G26" s="1">
        <v>73.170731709999998</v>
      </c>
      <c r="H26" s="1">
        <v>0.7</v>
      </c>
      <c r="K26" s="1">
        <f t="shared" si="0"/>
        <v>0</v>
      </c>
    </row>
    <row r="27" spans="1:11">
      <c r="A27" s="1">
        <v>2013</v>
      </c>
      <c r="B27" s="1" t="s">
        <v>92</v>
      </c>
      <c r="C27" s="1">
        <v>29.5</v>
      </c>
      <c r="D27" s="1">
        <v>0.192</v>
      </c>
      <c r="E27" s="1">
        <v>3.7</v>
      </c>
      <c r="F27" s="1">
        <v>3.5</v>
      </c>
      <c r="G27" s="1">
        <v>80.487804879999999</v>
      </c>
      <c r="H27" s="1">
        <v>0.4</v>
      </c>
      <c r="K27" s="1">
        <f t="shared" si="0"/>
        <v>0</v>
      </c>
    </row>
    <row r="28" spans="1:11">
      <c r="A28" s="1">
        <v>2013</v>
      </c>
      <c r="B28" s="1" t="s">
        <v>55</v>
      </c>
      <c r="C28" s="1">
        <v>26.4</v>
      </c>
      <c r="D28" s="1">
        <v>0.18</v>
      </c>
      <c r="E28" s="1">
        <v>5.0999999999999996</v>
      </c>
      <c r="F28" s="1">
        <v>5.4</v>
      </c>
      <c r="G28" s="1">
        <v>57.31707317</v>
      </c>
      <c r="H28" s="1">
        <v>0.2</v>
      </c>
      <c r="K28" s="1">
        <f t="shared" si="0"/>
        <v>0</v>
      </c>
    </row>
    <row r="29" spans="1:11">
      <c r="A29" s="1">
        <v>2013</v>
      </c>
      <c r="B29" s="1" t="s">
        <v>86</v>
      </c>
      <c r="C29" s="1">
        <v>24.5</v>
      </c>
      <c r="D29" s="1">
        <v>0.13300000000000001</v>
      </c>
      <c r="E29" s="1">
        <v>0.6</v>
      </c>
      <c r="F29" s="1">
        <v>1.3</v>
      </c>
      <c r="G29" s="1">
        <v>50</v>
      </c>
      <c r="H29" s="1">
        <v>0.1</v>
      </c>
      <c r="K29" s="1">
        <f t="shared" si="0"/>
        <v>0</v>
      </c>
    </row>
    <row r="30" spans="1:11">
      <c r="A30" s="1">
        <v>2013</v>
      </c>
      <c r="B30" s="1" t="s">
        <v>88</v>
      </c>
      <c r="C30" s="1">
        <v>19.2</v>
      </c>
      <c r="D30" s="1">
        <v>0.19700000000000001</v>
      </c>
      <c r="E30" s="1">
        <v>5.6</v>
      </c>
      <c r="F30" s="1">
        <v>5.3</v>
      </c>
      <c r="G30" s="1">
        <v>68.292682929999998</v>
      </c>
      <c r="H30" s="1">
        <v>0.1</v>
      </c>
      <c r="K30" s="1">
        <f t="shared" si="0"/>
        <v>0</v>
      </c>
    </row>
    <row r="31" spans="1:11">
      <c r="A31" s="1">
        <v>2013</v>
      </c>
      <c r="B31" s="1" t="s">
        <v>89</v>
      </c>
      <c r="C31" s="1">
        <v>22.3</v>
      </c>
      <c r="D31" s="1">
        <v>0.14099999999999999</v>
      </c>
      <c r="E31" s="1">
        <v>1.5</v>
      </c>
      <c r="F31" s="1">
        <v>2.2000000000000002</v>
      </c>
      <c r="G31" s="1">
        <v>69.512195120000001</v>
      </c>
      <c r="H31" s="1">
        <v>0.1</v>
      </c>
      <c r="K31" s="1">
        <f t="shared" si="0"/>
        <v>0</v>
      </c>
    </row>
    <row r="32" spans="1:11">
      <c r="A32" s="1">
        <v>2013</v>
      </c>
      <c r="B32" s="1" t="s">
        <v>91</v>
      </c>
      <c r="C32" s="1">
        <v>23.2</v>
      </c>
      <c r="D32" s="1">
        <v>0.15</v>
      </c>
      <c r="E32" s="1">
        <v>2.2999999999999998</v>
      </c>
      <c r="F32" s="1">
        <v>3.2</v>
      </c>
      <c r="G32" s="1">
        <v>57.31707317</v>
      </c>
      <c r="H32" s="1">
        <v>0.1</v>
      </c>
      <c r="K32" s="1">
        <f t="shared" si="0"/>
        <v>0</v>
      </c>
    </row>
    <row r="33" spans="1:11">
      <c r="A33" s="1">
        <v>2012</v>
      </c>
      <c r="B33" s="1" t="s">
        <v>72</v>
      </c>
      <c r="C33" s="1">
        <v>32</v>
      </c>
      <c r="D33" s="1">
        <v>0.29799999999999999</v>
      </c>
      <c r="E33" s="1">
        <v>10.199999999999999</v>
      </c>
      <c r="F33" s="1">
        <v>8.8000000000000007</v>
      </c>
      <c r="G33" s="1">
        <v>69.696969699999997</v>
      </c>
      <c r="H33" s="1">
        <v>88.8</v>
      </c>
      <c r="K33" s="1">
        <f t="shared" si="0"/>
        <v>1</v>
      </c>
    </row>
    <row r="34" spans="1:11">
      <c r="A34" s="1">
        <v>2012</v>
      </c>
      <c r="B34" s="1" t="s">
        <v>63</v>
      </c>
      <c r="C34" s="1">
        <v>31.3</v>
      </c>
      <c r="D34" s="1">
        <v>0.23</v>
      </c>
      <c r="E34" s="1">
        <v>4.8</v>
      </c>
      <c r="F34" s="1">
        <v>5.4</v>
      </c>
      <c r="G34" s="1">
        <v>71.212121210000006</v>
      </c>
      <c r="H34" s="1">
        <v>73.5</v>
      </c>
      <c r="K34" s="1">
        <f t="shared" ref="K34:K65" si="1">IF(F34&gt;$F$91,1,IF(D34&gt;$D$91,1,0))</f>
        <v>0</v>
      </c>
    </row>
    <row r="35" spans="1:11">
      <c r="A35" s="1">
        <v>2012</v>
      </c>
      <c r="B35" s="1" t="s">
        <v>83</v>
      </c>
      <c r="C35" s="1">
        <v>24.3</v>
      </c>
      <c r="D35" s="1">
        <v>0.27800000000000002</v>
      </c>
      <c r="E35" s="1">
        <v>7.2</v>
      </c>
      <c r="F35" s="1">
        <v>6.3</v>
      </c>
      <c r="G35" s="1">
        <v>60.60606061</v>
      </c>
      <c r="H35" s="1">
        <v>31.8</v>
      </c>
      <c r="K35" s="1">
        <f t="shared" si="1"/>
        <v>1</v>
      </c>
    </row>
    <row r="36" spans="1:11">
      <c r="A36" s="1">
        <v>2012</v>
      </c>
      <c r="B36" s="1" t="s">
        <v>84</v>
      </c>
      <c r="C36" s="1">
        <v>35.700000000000003</v>
      </c>
      <c r="D36" s="1">
        <v>0.13200000000000001</v>
      </c>
      <c r="E36" s="1">
        <v>2.2999999999999998</v>
      </c>
      <c r="F36" s="1">
        <v>3</v>
      </c>
      <c r="G36" s="1">
        <v>62.121212120000003</v>
      </c>
      <c r="H36" s="1">
        <v>29.1</v>
      </c>
      <c r="K36" s="1">
        <f t="shared" si="1"/>
        <v>0</v>
      </c>
    </row>
    <row r="37" spans="1:11">
      <c r="A37" s="1">
        <v>2012</v>
      </c>
      <c r="B37" s="1" t="s">
        <v>82</v>
      </c>
      <c r="C37" s="1">
        <v>27.7</v>
      </c>
      <c r="D37" s="1">
        <v>0.17699999999999999</v>
      </c>
      <c r="E37" s="1">
        <v>1.7</v>
      </c>
      <c r="F37" s="1">
        <v>2.2999999999999998</v>
      </c>
      <c r="G37" s="1">
        <v>75.757575759999995</v>
      </c>
      <c r="H37" s="1">
        <v>27.4</v>
      </c>
      <c r="K37" s="1">
        <f t="shared" si="1"/>
        <v>0</v>
      </c>
    </row>
    <row r="38" spans="1:11">
      <c r="A38" s="1">
        <v>2012</v>
      </c>
      <c r="B38" s="1" t="s">
        <v>76</v>
      </c>
      <c r="C38" s="1">
        <v>28.8</v>
      </c>
      <c r="D38" s="1">
        <v>0.223</v>
      </c>
      <c r="E38" s="1">
        <v>4.0999999999999996</v>
      </c>
      <c r="F38" s="1">
        <v>4.0999999999999996</v>
      </c>
      <c r="G38" s="1">
        <v>39.39393939</v>
      </c>
      <c r="H38" s="1">
        <v>4.8</v>
      </c>
      <c r="K38" s="1">
        <f t="shared" si="1"/>
        <v>0</v>
      </c>
    </row>
    <row r="39" spans="1:11">
      <c r="A39" s="1">
        <v>2012</v>
      </c>
      <c r="B39" s="1" t="s">
        <v>94</v>
      </c>
      <c r="C39" s="1">
        <v>26.1</v>
      </c>
      <c r="D39" s="1">
        <v>0.17899999999999999</v>
      </c>
      <c r="E39" s="1">
        <v>3.3</v>
      </c>
      <c r="F39" s="1">
        <v>3.4</v>
      </c>
      <c r="G39" s="1">
        <v>56.060606059999998</v>
      </c>
      <c r="H39" s="1">
        <v>1.1000000000000001</v>
      </c>
      <c r="K39" s="1">
        <f t="shared" si="1"/>
        <v>0</v>
      </c>
    </row>
    <row r="40" spans="1:11">
      <c r="A40" s="1">
        <v>2012</v>
      </c>
      <c r="B40" s="1" t="s">
        <v>99</v>
      </c>
      <c r="C40" s="1">
        <v>20.7</v>
      </c>
      <c r="D40" s="1">
        <v>0.121</v>
      </c>
      <c r="E40" s="1">
        <v>1.4</v>
      </c>
      <c r="F40" s="1">
        <v>2.1</v>
      </c>
      <c r="G40" s="1">
        <v>59.090909089999997</v>
      </c>
      <c r="H40" s="1">
        <v>1</v>
      </c>
      <c r="K40" s="1">
        <f t="shared" si="1"/>
        <v>0</v>
      </c>
    </row>
    <row r="41" spans="1:11">
      <c r="A41" s="1">
        <v>2012</v>
      </c>
      <c r="B41" s="1" t="s">
        <v>98</v>
      </c>
      <c r="C41" s="1">
        <v>19.600000000000001</v>
      </c>
      <c r="D41" s="1">
        <v>0.14399999999999999</v>
      </c>
      <c r="E41" s="1">
        <v>-0.5</v>
      </c>
      <c r="F41" s="1">
        <v>0.9</v>
      </c>
      <c r="G41" s="1">
        <v>50</v>
      </c>
      <c r="H41" s="1">
        <v>0.6</v>
      </c>
      <c r="K41" s="1">
        <f t="shared" si="1"/>
        <v>0</v>
      </c>
    </row>
    <row r="42" spans="1:11">
      <c r="A42" s="1">
        <v>2012</v>
      </c>
      <c r="B42" s="1" t="s">
        <v>92</v>
      </c>
      <c r="C42" s="1">
        <v>31.3</v>
      </c>
      <c r="D42" s="1">
        <v>0.22700000000000001</v>
      </c>
      <c r="E42" s="1">
        <v>5.8</v>
      </c>
      <c r="F42" s="1">
        <v>4</v>
      </c>
      <c r="G42" s="1">
        <v>69.696969699999997</v>
      </c>
      <c r="H42" s="1">
        <v>0.5</v>
      </c>
      <c r="K42" s="1">
        <f t="shared" si="1"/>
        <v>0</v>
      </c>
    </row>
    <row r="43" spans="1:11">
      <c r="A43" s="1">
        <v>2012</v>
      </c>
      <c r="B43" s="1" t="s">
        <v>100</v>
      </c>
      <c r="C43" s="1">
        <v>30.5</v>
      </c>
      <c r="D43" s="1">
        <v>0.21099999999999999</v>
      </c>
      <c r="E43" s="1">
        <v>4.8</v>
      </c>
      <c r="F43" s="1">
        <v>2.9</v>
      </c>
      <c r="G43" s="1">
        <v>75.757575759999995</v>
      </c>
      <c r="H43" s="1">
        <v>0.4</v>
      </c>
      <c r="K43" s="1">
        <f t="shared" si="1"/>
        <v>0</v>
      </c>
    </row>
    <row r="44" spans="1:11">
      <c r="A44" s="1">
        <v>2012</v>
      </c>
      <c r="B44" s="1" t="s">
        <v>80</v>
      </c>
      <c r="C44" s="1">
        <v>29.2</v>
      </c>
      <c r="D44" s="1">
        <v>0.17499999999999999</v>
      </c>
      <c r="E44" s="1">
        <v>1.4</v>
      </c>
      <c r="F44" s="1">
        <v>2.2000000000000002</v>
      </c>
      <c r="G44" s="1">
        <v>54.545454550000002</v>
      </c>
      <c r="H44" s="1">
        <v>0.3</v>
      </c>
      <c r="K44" s="1">
        <f t="shared" si="1"/>
        <v>0</v>
      </c>
    </row>
    <row r="45" spans="1:11">
      <c r="A45" s="1">
        <v>2012</v>
      </c>
      <c r="B45" s="1" t="s">
        <v>93</v>
      </c>
      <c r="C45" s="1">
        <v>32.700000000000003</v>
      </c>
      <c r="D45" s="1">
        <v>0.16300000000000001</v>
      </c>
      <c r="E45" s="1">
        <v>3.3</v>
      </c>
      <c r="F45" s="1">
        <v>3.9</v>
      </c>
      <c r="G45" s="1">
        <v>71.212121210000006</v>
      </c>
      <c r="H45" s="1">
        <v>0.3</v>
      </c>
      <c r="K45" s="1">
        <f t="shared" si="1"/>
        <v>0</v>
      </c>
    </row>
    <row r="46" spans="1:11">
      <c r="A46" s="1">
        <v>2012</v>
      </c>
      <c r="B46" s="1" t="s">
        <v>60</v>
      </c>
      <c r="C46" s="1">
        <v>26.2</v>
      </c>
      <c r="D46" s="1">
        <v>0.17399999999999999</v>
      </c>
      <c r="E46" s="1">
        <v>2.1</v>
      </c>
      <c r="F46" s="1">
        <v>2.1</v>
      </c>
      <c r="G46" s="1">
        <v>75.757575759999995</v>
      </c>
      <c r="H46" s="1">
        <v>0.2</v>
      </c>
      <c r="K46" s="1">
        <f t="shared" si="1"/>
        <v>0</v>
      </c>
    </row>
    <row r="47" spans="1:11">
      <c r="A47" s="1">
        <v>2010</v>
      </c>
      <c r="B47" s="1" t="s">
        <v>72</v>
      </c>
      <c r="C47" s="1">
        <v>33.5</v>
      </c>
      <c r="D47" s="1">
        <v>0.29899999999999999</v>
      </c>
      <c r="E47" s="1">
        <v>11.8</v>
      </c>
      <c r="F47" s="1">
        <v>10.4</v>
      </c>
      <c r="G47" s="1">
        <v>74.390243900000002</v>
      </c>
      <c r="H47" s="1">
        <v>98</v>
      </c>
      <c r="K47" s="1">
        <f t="shared" si="1"/>
        <v>1</v>
      </c>
    </row>
    <row r="48" spans="1:11">
      <c r="A48" s="1">
        <v>2010</v>
      </c>
      <c r="B48" s="1" t="s">
        <v>63</v>
      </c>
      <c r="C48" s="1">
        <v>32</v>
      </c>
      <c r="D48" s="1">
        <v>0.23799999999999999</v>
      </c>
      <c r="E48" s="1">
        <v>4.5999999999999996</v>
      </c>
      <c r="F48" s="1">
        <v>5.4</v>
      </c>
      <c r="G48" s="1">
        <v>60.975609759999998</v>
      </c>
      <c r="H48" s="1">
        <v>49.5</v>
      </c>
      <c r="K48" s="1">
        <f t="shared" si="1"/>
        <v>0</v>
      </c>
    </row>
    <row r="49" spans="1:11">
      <c r="A49" s="1">
        <v>2010</v>
      </c>
      <c r="B49" s="1" t="s">
        <v>84</v>
      </c>
      <c r="C49" s="1">
        <v>32.299999999999997</v>
      </c>
      <c r="D49" s="1">
        <v>0.16</v>
      </c>
      <c r="E49" s="1">
        <v>3.5</v>
      </c>
      <c r="F49" s="1">
        <v>3.9</v>
      </c>
      <c r="G49" s="1">
        <v>69.512195120000001</v>
      </c>
      <c r="H49" s="1">
        <v>48.7</v>
      </c>
      <c r="K49" s="1">
        <f t="shared" si="1"/>
        <v>0</v>
      </c>
    </row>
    <row r="50" spans="1:11">
      <c r="A50" s="1">
        <v>2010</v>
      </c>
      <c r="B50" s="1" t="s">
        <v>94</v>
      </c>
      <c r="C50" s="1">
        <v>23.9</v>
      </c>
      <c r="D50" s="1">
        <v>0.223</v>
      </c>
      <c r="E50" s="1">
        <v>5.0999999999999996</v>
      </c>
      <c r="F50" s="1">
        <v>5.0999999999999996</v>
      </c>
      <c r="G50" s="1">
        <v>71.951219510000001</v>
      </c>
      <c r="H50" s="1">
        <v>38.9</v>
      </c>
      <c r="K50" s="1">
        <f t="shared" si="1"/>
        <v>0</v>
      </c>
    </row>
    <row r="51" spans="1:11">
      <c r="A51" s="1">
        <v>2010</v>
      </c>
      <c r="B51" s="1" t="s">
        <v>92</v>
      </c>
      <c r="C51" s="1">
        <v>34.9</v>
      </c>
      <c r="D51" s="1">
        <v>0.224</v>
      </c>
      <c r="E51" s="1">
        <v>8.8000000000000007</v>
      </c>
      <c r="F51" s="1">
        <v>7.6</v>
      </c>
      <c r="G51" s="1">
        <v>57.31707317</v>
      </c>
      <c r="H51" s="1">
        <v>9.6999999999999993</v>
      </c>
      <c r="K51" s="1">
        <f t="shared" si="1"/>
        <v>0</v>
      </c>
    </row>
    <row r="52" spans="1:11">
      <c r="A52" s="1">
        <v>2010</v>
      </c>
      <c r="B52" s="1" t="s">
        <v>50</v>
      </c>
      <c r="C52" s="1">
        <v>33.4</v>
      </c>
      <c r="D52" s="1">
        <v>0.14499999999999999</v>
      </c>
      <c r="E52" s="1">
        <v>1.5</v>
      </c>
      <c r="F52" s="1">
        <v>2.2999999999999998</v>
      </c>
      <c r="G52" s="1">
        <v>64.634146340000001</v>
      </c>
      <c r="H52" s="1">
        <v>5.3</v>
      </c>
      <c r="K52" s="1">
        <f t="shared" si="1"/>
        <v>0</v>
      </c>
    </row>
    <row r="53" spans="1:11">
      <c r="A53" s="1">
        <v>2010</v>
      </c>
      <c r="B53" s="1" t="s">
        <v>80</v>
      </c>
      <c r="C53" s="1">
        <v>28.8</v>
      </c>
      <c r="D53" s="1">
        <v>0.19400000000000001</v>
      </c>
      <c r="E53" s="1">
        <v>2.1</v>
      </c>
      <c r="F53" s="1">
        <v>3.1</v>
      </c>
      <c r="G53" s="1">
        <v>67.073170730000001</v>
      </c>
      <c r="H53" s="1">
        <v>4.5</v>
      </c>
      <c r="K53" s="1">
        <f t="shared" si="1"/>
        <v>0</v>
      </c>
    </row>
    <row r="54" spans="1:11">
      <c r="A54" s="1">
        <v>2010</v>
      </c>
      <c r="B54" s="1" t="s">
        <v>98</v>
      </c>
      <c r="C54" s="1">
        <v>22.9</v>
      </c>
      <c r="D54" s="1">
        <v>0.17799999999999999</v>
      </c>
      <c r="E54" s="1">
        <v>1.8</v>
      </c>
      <c r="F54" s="1">
        <v>2.6</v>
      </c>
      <c r="G54" s="1">
        <v>65.853658539999998</v>
      </c>
      <c r="H54" s="1">
        <v>4</v>
      </c>
      <c r="K54" s="1">
        <f t="shared" si="1"/>
        <v>0</v>
      </c>
    </row>
    <row r="55" spans="1:11">
      <c r="A55" s="1">
        <v>2010</v>
      </c>
      <c r="B55" s="1" t="s">
        <v>109</v>
      </c>
      <c r="C55" s="1">
        <v>23.8</v>
      </c>
      <c r="D55" s="1">
        <v>0.17699999999999999</v>
      </c>
      <c r="E55" s="1">
        <v>3.2</v>
      </c>
      <c r="F55" s="1">
        <v>3.7</v>
      </c>
      <c r="G55" s="1">
        <v>64.634146340000001</v>
      </c>
      <c r="H55" s="1">
        <v>0.6</v>
      </c>
      <c r="K55" s="1">
        <f t="shared" si="1"/>
        <v>0</v>
      </c>
    </row>
    <row r="56" spans="1:11">
      <c r="A56" s="1">
        <v>2010</v>
      </c>
      <c r="B56" s="1" t="s">
        <v>102</v>
      </c>
      <c r="C56" s="1">
        <v>27.3</v>
      </c>
      <c r="D56" s="1">
        <v>0.18099999999999999</v>
      </c>
      <c r="E56" s="1">
        <v>0.2</v>
      </c>
      <c r="F56" s="1">
        <v>1.6</v>
      </c>
      <c r="G56" s="1">
        <v>65.853658539999998</v>
      </c>
      <c r="H56" s="1">
        <v>0.4</v>
      </c>
      <c r="K56" s="1">
        <f t="shared" si="1"/>
        <v>0</v>
      </c>
    </row>
    <row r="57" spans="1:11">
      <c r="A57" s="1">
        <v>2010</v>
      </c>
      <c r="B57" s="1" t="s">
        <v>101</v>
      </c>
      <c r="C57" s="1">
        <v>25.8</v>
      </c>
      <c r="D57" s="1">
        <v>0.216</v>
      </c>
      <c r="E57" s="1">
        <v>6</v>
      </c>
      <c r="F57" s="1">
        <v>4.4000000000000004</v>
      </c>
      <c r="G57" s="1">
        <v>60.975609759999998</v>
      </c>
      <c r="H57" s="1">
        <v>0.2</v>
      </c>
      <c r="K57" s="1">
        <f t="shared" si="1"/>
        <v>0</v>
      </c>
    </row>
    <row r="58" spans="1:11">
      <c r="A58" s="1">
        <v>2010</v>
      </c>
      <c r="B58" s="1" t="s">
        <v>103</v>
      </c>
      <c r="C58" s="1">
        <v>24.3</v>
      </c>
      <c r="D58" s="1">
        <v>0.182</v>
      </c>
      <c r="E58" s="1">
        <v>3</v>
      </c>
      <c r="F58" s="1">
        <v>3.1</v>
      </c>
      <c r="G58" s="1">
        <v>64.634146340000001</v>
      </c>
      <c r="H58" s="1">
        <v>0.1</v>
      </c>
      <c r="K58" s="1">
        <f t="shared" si="1"/>
        <v>0</v>
      </c>
    </row>
    <row r="59" spans="1:11">
      <c r="A59" s="1">
        <v>2010</v>
      </c>
      <c r="B59" s="1" t="s">
        <v>104</v>
      </c>
      <c r="C59" s="1">
        <v>28.7</v>
      </c>
      <c r="D59" s="1">
        <v>0.182</v>
      </c>
      <c r="E59" s="1">
        <v>2</v>
      </c>
      <c r="F59" s="1">
        <v>2.5</v>
      </c>
      <c r="G59" s="1">
        <v>48.780487800000003</v>
      </c>
      <c r="H59" s="1">
        <v>0.1</v>
      </c>
      <c r="K59" s="1">
        <f t="shared" si="1"/>
        <v>0</v>
      </c>
    </row>
    <row r="60" spans="1:11">
      <c r="A60" s="1">
        <v>2010</v>
      </c>
      <c r="B60" s="1" t="s">
        <v>106</v>
      </c>
      <c r="C60" s="1">
        <v>27.5</v>
      </c>
      <c r="D60" s="1">
        <v>7.6999999999999999E-2</v>
      </c>
      <c r="E60" s="1">
        <v>1</v>
      </c>
      <c r="F60" s="1">
        <v>2.4</v>
      </c>
      <c r="G60" s="1">
        <v>53.658536589999997</v>
      </c>
      <c r="H60" s="1">
        <v>0.1</v>
      </c>
      <c r="K60" s="1">
        <f t="shared" si="1"/>
        <v>0</v>
      </c>
    </row>
    <row r="61" spans="1:11">
      <c r="A61" s="1">
        <v>2009</v>
      </c>
      <c r="B61" s="1" t="s">
        <v>72</v>
      </c>
      <c r="C61" s="1">
        <v>33.799999999999997</v>
      </c>
      <c r="D61" s="1">
        <v>0.318</v>
      </c>
      <c r="E61" s="1">
        <v>12.2</v>
      </c>
      <c r="F61" s="1">
        <v>11</v>
      </c>
      <c r="G61" s="1">
        <v>80.487804879999999</v>
      </c>
      <c r="H61" s="1">
        <v>96.9</v>
      </c>
      <c r="K61" s="1">
        <f t="shared" si="1"/>
        <v>1</v>
      </c>
    </row>
    <row r="62" spans="1:11">
      <c r="A62" s="1">
        <v>2009</v>
      </c>
      <c r="B62" s="1" t="s">
        <v>84</v>
      </c>
      <c r="C62" s="1">
        <v>32.200000000000003</v>
      </c>
      <c r="D62" s="1">
        <v>0.20599999999999999</v>
      </c>
      <c r="E62" s="1">
        <v>4.3</v>
      </c>
      <c r="F62" s="1">
        <v>4.7</v>
      </c>
      <c r="G62" s="1">
        <v>79.268292680000002</v>
      </c>
      <c r="H62" s="1">
        <v>57.7</v>
      </c>
      <c r="K62" s="1">
        <f t="shared" si="1"/>
        <v>0</v>
      </c>
    </row>
    <row r="63" spans="1:11">
      <c r="A63" s="1">
        <v>2009</v>
      </c>
      <c r="B63" s="1" t="s">
        <v>92</v>
      </c>
      <c r="C63" s="1">
        <v>36.200000000000003</v>
      </c>
      <c r="D63" s="1">
        <v>0.23200000000000001</v>
      </c>
      <c r="E63" s="1">
        <v>9.9</v>
      </c>
      <c r="F63" s="1">
        <v>9.1</v>
      </c>
      <c r="G63" s="1">
        <v>52.43902439</v>
      </c>
      <c r="H63" s="1">
        <v>56.2</v>
      </c>
      <c r="K63" s="1">
        <f t="shared" si="1"/>
        <v>1</v>
      </c>
    </row>
    <row r="64" spans="1:11">
      <c r="A64" s="1">
        <v>2009</v>
      </c>
      <c r="B64" s="1" t="s">
        <v>94</v>
      </c>
      <c r="C64" s="1">
        <v>26.1</v>
      </c>
      <c r="D64" s="1">
        <v>0.23400000000000001</v>
      </c>
      <c r="E64" s="1">
        <v>4</v>
      </c>
      <c r="F64" s="1">
        <v>4.3</v>
      </c>
      <c r="G64" s="1">
        <v>71.951219510000001</v>
      </c>
      <c r="H64" s="1">
        <v>27.1</v>
      </c>
      <c r="K64" s="1">
        <f t="shared" si="1"/>
        <v>0</v>
      </c>
    </row>
    <row r="65" spans="1:11">
      <c r="A65" s="1">
        <v>2009</v>
      </c>
      <c r="B65" s="1" t="s">
        <v>83</v>
      </c>
      <c r="C65" s="1">
        <v>27.5</v>
      </c>
      <c r="D65" s="1">
        <v>0.29199999999999998</v>
      </c>
      <c r="E65" s="1">
        <v>10.3</v>
      </c>
      <c r="F65" s="1">
        <v>9.4</v>
      </c>
      <c r="G65" s="1">
        <v>59.756097560000001</v>
      </c>
      <c r="H65" s="1">
        <v>15.9</v>
      </c>
      <c r="K65" s="1">
        <f t="shared" si="1"/>
        <v>1</v>
      </c>
    </row>
    <row r="66" spans="1:11">
      <c r="A66" s="1">
        <v>2009</v>
      </c>
      <c r="B66" s="1" t="s">
        <v>103</v>
      </c>
      <c r="C66" s="1">
        <v>21.7</v>
      </c>
      <c r="D66" s="1">
        <v>0.17399999999999999</v>
      </c>
      <c r="E66" s="1">
        <v>2.2999999999999998</v>
      </c>
      <c r="F66" s="1">
        <v>3.1</v>
      </c>
      <c r="G66" s="1">
        <v>65.853658539999998</v>
      </c>
      <c r="H66" s="1">
        <v>2.7</v>
      </c>
      <c r="K66" s="1">
        <f t="shared" ref="K66:K87" si="2">IF(F66&gt;$F$91,1,IF(D66&gt;$D$91,1,0))</f>
        <v>0</v>
      </c>
    </row>
    <row r="67" spans="1:11">
      <c r="A67" s="1">
        <v>2009</v>
      </c>
      <c r="B67" s="1" t="s">
        <v>111</v>
      </c>
      <c r="C67" s="1">
        <v>25.4</v>
      </c>
      <c r="D67" s="1">
        <v>0.16400000000000001</v>
      </c>
      <c r="E67" s="1">
        <v>2.5</v>
      </c>
      <c r="F67" s="1">
        <v>3.4</v>
      </c>
      <c r="G67" s="1">
        <v>75.609756099999998</v>
      </c>
      <c r="H67" s="1">
        <v>1.7</v>
      </c>
      <c r="K67" s="1">
        <f t="shared" si="2"/>
        <v>0</v>
      </c>
    </row>
    <row r="68" spans="1:11">
      <c r="A68" s="1">
        <v>2009</v>
      </c>
      <c r="B68" s="1" t="s">
        <v>82</v>
      </c>
      <c r="C68" s="1">
        <v>31.7</v>
      </c>
      <c r="D68" s="1">
        <v>0.16800000000000001</v>
      </c>
      <c r="E68" s="1">
        <v>2.9</v>
      </c>
      <c r="F68" s="1">
        <v>3</v>
      </c>
      <c r="G68" s="1">
        <v>65.853658539999998</v>
      </c>
      <c r="H68" s="1">
        <v>0.7</v>
      </c>
      <c r="K68" s="1">
        <f t="shared" si="2"/>
        <v>0</v>
      </c>
    </row>
    <row r="69" spans="1:11">
      <c r="A69" s="1">
        <v>2009</v>
      </c>
      <c r="B69" s="1" t="s">
        <v>112</v>
      </c>
      <c r="C69" s="1">
        <v>27.4</v>
      </c>
      <c r="D69" s="1">
        <v>0.223</v>
      </c>
      <c r="E69" s="1">
        <v>5.4</v>
      </c>
      <c r="F69" s="1">
        <v>5.4</v>
      </c>
      <c r="G69" s="1">
        <v>65.853658539999998</v>
      </c>
      <c r="H69" s="1">
        <v>0.6</v>
      </c>
      <c r="K69" s="1">
        <f t="shared" si="2"/>
        <v>0</v>
      </c>
    </row>
    <row r="70" spans="1:11">
      <c r="A70" s="1">
        <v>2009</v>
      </c>
      <c r="B70" s="1" t="s">
        <v>60</v>
      </c>
      <c r="C70" s="1">
        <v>28.5</v>
      </c>
      <c r="D70" s="1">
        <v>0.191</v>
      </c>
      <c r="E70" s="1">
        <v>4.2</v>
      </c>
      <c r="F70" s="1">
        <v>3.9</v>
      </c>
      <c r="G70" s="1">
        <v>65.853658539999998</v>
      </c>
      <c r="H70" s="1">
        <v>0.2</v>
      </c>
      <c r="K70" s="1">
        <f t="shared" si="2"/>
        <v>0</v>
      </c>
    </row>
    <row r="71" spans="1:11">
      <c r="A71" s="1">
        <v>2009</v>
      </c>
      <c r="B71" s="1" t="s">
        <v>80</v>
      </c>
      <c r="C71" s="1">
        <v>30.3</v>
      </c>
      <c r="D71" s="1">
        <v>0.17100000000000001</v>
      </c>
      <c r="E71" s="1">
        <v>0.8</v>
      </c>
      <c r="F71" s="1">
        <v>2.2000000000000002</v>
      </c>
      <c r="G71" s="1">
        <v>60.975609759999998</v>
      </c>
      <c r="H71" s="1">
        <v>0.2</v>
      </c>
      <c r="K71" s="1">
        <f t="shared" si="2"/>
        <v>0</v>
      </c>
    </row>
    <row r="72" spans="1:11">
      <c r="A72" s="1">
        <v>2008</v>
      </c>
      <c r="B72" s="1" t="s">
        <v>84</v>
      </c>
      <c r="C72" s="1">
        <v>31.4</v>
      </c>
      <c r="D72" s="1">
        <v>0.20799999999999999</v>
      </c>
      <c r="E72" s="1">
        <v>5.2</v>
      </c>
      <c r="F72" s="1">
        <v>5.8</v>
      </c>
      <c r="G72" s="1">
        <v>69.512195120000001</v>
      </c>
      <c r="H72" s="1">
        <v>87.7</v>
      </c>
      <c r="K72" s="1">
        <f t="shared" si="2"/>
        <v>0</v>
      </c>
    </row>
    <row r="73" spans="1:11">
      <c r="A73" s="1">
        <v>2008</v>
      </c>
      <c r="B73" s="1" t="s">
        <v>83</v>
      </c>
      <c r="C73" s="1">
        <v>25.7</v>
      </c>
      <c r="D73" s="1">
        <v>0.28399999999999997</v>
      </c>
      <c r="E73" s="1">
        <v>8.6</v>
      </c>
      <c r="F73" s="1">
        <v>8</v>
      </c>
      <c r="G73" s="1">
        <v>68.292682929999998</v>
      </c>
      <c r="H73" s="1">
        <v>70.599999999999994</v>
      </c>
      <c r="K73" s="1">
        <f t="shared" si="2"/>
        <v>1</v>
      </c>
    </row>
    <row r="74" spans="1:11">
      <c r="A74" s="1">
        <v>2008</v>
      </c>
      <c r="B74" s="1" t="s">
        <v>86</v>
      </c>
      <c r="C74" s="1">
        <v>25.5</v>
      </c>
      <c r="D74" s="1">
        <v>0.26500000000000001</v>
      </c>
      <c r="E74" s="1">
        <v>6.7</v>
      </c>
      <c r="F74" s="1">
        <v>5.0999999999999996</v>
      </c>
      <c r="G74" s="1">
        <v>80.487804879999999</v>
      </c>
      <c r="H74" s="1">
        <v>53.2</v>
      </c>
      <c r="K74" s="1">
        <f t="shared" si="2"/>
        <v>0</v>
      </c>
    </row>
    <row r="75" spans="1:11">
      <c r="A75" s="1">
        <v>2008</v>
      </c>
      <c r="B75" s="1" t="s">
        <v>72</v>
      </c>
      <c r="C75" s="1">
        <v>33.5</v>
      </c>
      <c r="D75" s="1">
        <v>0.24199999999999999</v>
      </c>
      <c r="E75" s="1">
        <v>10.4</v>
      </c>
      <c r="F75" s="1">
        <v>9.4</v>
      </c>
      <c r="G75" s="1">
        <v>54.87804878</v>
      </c>
      <c r="H75" s="1">
        <v>34.799999999999997</v>
      </c>
      <c r="K75" s="1">
        <f t="shared" si="2"/>
        <v>1</v>
      </c>
    </row>
    <row r="76" spans="1:11">
      <c r="A76" s="1">
        <v>2008</v>
      </c>
      <c r="B76" s="1" t="s">
        <v>94</v>
      </c>
      <c r="C76" s="1">
        <v>24.2</v>
      </c>
      <c r="D76" s="1">
        <v>0.2</v>
      </c>
      <c r="E76" s="1">
        <v>2</v>
      </c>
      <c r="F76" s="1">
        <v>3.1</v>
      </c>
      <c r="G76" s="1">
        <v>63.414634149999998</v>
      </c>
      <c r="H76" s="1">
        <v>4.8</v>
      </c>
      <c r="K76" s="1">
        <f t="shared" si="2"/>
        <v>0</v>
      </c>
    </row>
    <row r="77" spans="1:11">
      <c r="A77" s="1">
        <v>2008</v>
      </c>
      <c r="B77" s="1" t="s">
        <v>102</v>
      </c>
      <c r="C77" s="1">
        <v>28.2</v>
      </c>
      <c r="D77" s="1">
        <v>0.26200000000000001</v>
      </c>
      <c r="E77" s="1">
        <v>3.2</v>
      </c>
      <c r="F77" s="1">
        <v>3.5</v>
      </c>
      <c r="G77" s="1">
        <v>67.073170730000001</v>
      </c>
      <c r="H77" s="1">
        <v>2.1</v>
      </c>
      <c r="K77" s="1">
        <f t="shared" si="2"/>
        <v>0</v>
      </c>
    </row>
    <row r="78" spans="1:11">
      <c r="A78" s="1">
        <v>2008</v>
      </c>
      <c r="B78" s="1" t="s">
        <v>60</v>
      </c>
      <c r="C78" s="1">
        <v>28.2</v>
      </c>
      <c r="D78" s="1">
        <v>0.20100000000000001</v>
      </c>
      <c r="E78" s="1">
        <v>4.3</v>
      </c>
      <c r="F78" s="1">
        <v>4.2</v>
      </c>
      <c r="G78" s="1">
        <v>68.292682929999998</v>
      </c>
      <c r="H78" s="1">
        <v>2</v>
      </c>
      <c r="K78" s="1">
        <f t="shared" si="2"/>
        <v>0</v>
      </c>
    </row>
    <row r="79" spans="1:11">
      <c r="A79" s="1">
        <v>2008</v>
      </c>
      <c r="B79" s="1" t="s">
        <v>116</v>
      </c>
      <c r="C79" s="1">
        <v>30.4</v>
      </c>
      <c r="D79" s="1">
        <v>0.115</v>
      </c>
      <c r="E79" s="1">
        <v>2.4</v>
      </c>
      <c r="F79" s="1">
        <v>2.7</v>
      </c>
      <c r="G79" s="1">
        <v>67.073170730000001</v>
      </c>
      <c r="H79" s="1">
        <v>1.5</v>
      </c>
      <c r="K79" s="1">
        <f t="shared" si="2"/>
        <v>0</v>
      </c>
    </row>
    <row r="80" spans="1:11">
      <c r="A80" s="1">
        <v>2008</v>
      </c>
      <c r="B80" s="1" t="s">
        <v>98</v>
      </c>
      <c r="C80" s="1">
        <v>22</v>
      </c>
      <c r="D80" s="1">
        <v>0.18099999999999999</v>
      </c>
      <c r="E80" s="1">
        <v>1.7</v>
      </c>
      <c r="F80" s="1">
        <v>2.6</v>
      </c>
      <c r="G80" s="1">
        <v>67.073170730000001</v>
      </c>
      <c r="H80" s="1">
        <v>1.4</v>
      </c>
      <c r="K80" s="1">
        <f t="shared" si="2"/>
        <v>0</v>
      </c>
    </row>
    <row r="81" spans="1:11">
      <c r="A81" s="1">
        <v>2008</v>
      </c>
      <c r="B81" s="1" t="s">
        <v>101</v>
      </c>
      <c r="C81" s="1">
        <v>28.7</v>
      </c>
      <c r="D81" s="1">
        <v>0.23200000000000001</v>
      </c>
      <c r="E81" s="1">
        <v>7.7</v>
      </c>
      <c r="F81" s="1">
        <v>5.6</v>
      </c>
      <c r="G81" s="1">
        <v>68.292682929999998</v>
      </c>
      <c r="H81" s="1">
        <v>0.7</v>
      </c>
      <c r="K81" s="1">
        <f t="shared" si="2"/>
        <v>0</v>
      </c>
    </row>
    <row r="82" spans="1:11">
      <c r="A82" s="1">
        <v>2008</v>
      </c>
      <c r="B82" s="1" t="s">
        <v>80</v>
      </c>
      <c r="C82" s="1">
        <v>28.8</v>
      </c>
      <c r="D82" s="1">
        <v>0.223</v>
      </c>
      <c r="E82" s="1">
        <v>4.7</v>
      </c>
      <c r="F82" s="1">
        <v>4.7</v>
      </c>
      <c r="G82" s="1">
        <v>62.195121950000001</v>
      </c>
      <c r="H82" s="1">
        <v>0.4</v>
      </c>
      <c r="K82" s="1">
        <f t="shared" si="2"/>
        <v>0</v>
      </c>
    </row>
    <row r="83" spans="1:11">
      <c r="A83" s="1">
        <v>2008</v>
      </c>
      <c r="B83" s="1" t="s">
        <v>109</v>
      </c>
      <c r="C83" s="1">
        <v>23.1</v>
      </c>
      <c r="D83" s="1">
        <v>0.17699999999999999</v>
      </c>
      <c r="E83" s="1">
        <v>2.1</v>
      </c>
      <c r="F83" s="1">
        <v>3.2</v>
      </c>
      <c r="G83" s="1">
        <v>65.853658539999998</v>
      </c>
      <c r="H83" s="1">
        <v>0.3</v>
      </c>
      <c r="K83" s="1">
        <f t="shared" si="2"/>
        <v>0</v>
      </c>
    </row>
    <row r="84" spans="1:11">
      <c r="A84" s="1">
        <v>2008</v>
      </c>
      <c r="B84" s="1" t="s">
        <v>50</v>
      </c>
      <c r="C84" s="1">
        <v>30.2</v>
      </c>
      <c r="D84" s="1">
        <v>0.14000000000000001</v>
      </c>
      <c r="E84" s="1">
        <v>1.7</v>
      </c>
      <c r="F84" s="1">
        <v>2.6</v>
      </c>
      <c r="G84" s="1">
        <v>60.975609759999998</v>
      </c>
      <c r="H84" s="1">
        <v>0.2</v>
      </c>
      <c r="K84" s="1">
        <f t="shared" si="2"/>
        <v>0</v>
      </c>
    </row>
    <row r="85" spans="1:11">
      <c r="A85" s="1">
        <v>2008</v>
      </c>
      <c r="B85" s="1" t="s">
        <v>113</v>
      </c>
      <c r="C85" s="1">
        <v>26.6</v>
      </c>
      <c r="D85" s="1">
        <v>0.17299999999999999</v>
      </c>
      <c r="E85" s="1">
        <v>3</v>
      </c>
      <c r="F85" s="1">
        <v>3.6</v>
      </c>
      <c r="G85" s="1">
        <v>65.853658539999998</v>
      </c>
      <c r="H85" s="1">
        <v>0.1</v>
      </c>
      <c r="K85" s="1">
        <f t="shared" si="2"/>
        <v>0</v>
      </c>
    </row>
    <row r="86" spans="1:11">
      <c r="A86" s="1">
        <v>2008</v>
      </c>
      <c r="B86" s="1" t="s">
        <v>114</v>
      </c>
      <c r="C86" s="1">
        <v>25.9</v>
      </c>
      <c r="D86" s="1">
        <v>0.14399999999999999</v>
      </c>
      <c r="E86" s="1">
        <v>0.3</v>
      </c>
      <c r="F86" s="1">
        <v>1.7</v>
      </c>
      <c r="G86" s="1">
        <v>52.43902439</v>
      </c>
      <c r="H86" s="1">
        <v>0.1</v>
      </c>
      <c r="K86" s="1">
        <f t="shared" si="2"/>
        <v>0</v>
      </c>
    </row>
    <row r="87" spans="1:11">
      <c r="A87" s="1">
        <v>2008</v>
      </c>
      <c r="B87" s="1" t="s">
        <v>111</v>
      </c>
      <c r="C87" s="1">
        <v>24.8</v>
      </c>
      <c r="D87" s="1">
        <v>0.20699999999999999</v>
      </c>
      <c r="E87" s="1">
        <v>4.5999999999999996</v>
      </c>
      <c r="F87" s="1">
        <v>4.8</v>
      </c>
      <c r="G87" s="1">
        <v>80.487804879999999</v>
      </c>
      <c r="H87" s="1">
        <v>0.1</v>
      </c>
      <c r="K87" s="1">
        <f t="shared" si="2"/>
        <v>0</v>
      </c>
    </row>
    <row r="88" spans="1:11">
      <c r="A88" s="1"/>
      <c r="B88" s="1"/>
      <c r="C88" s="1"/>
      <c r="D88" s="1"/>
      <c r="E88" s="1"/>
      <c r="F88" s="1"/>
      <c r="G88" s="1"/>
      <c r="H88" s="1"/>
      <c r="K88" s="1"/>
    </row>
    <row r="89" spans="1:11">
      <c r="A89" t="s">
        <v>162</v>
      </c>
      <c r="C89">
        <f>_xlfn.STDEV.S(C2:C87)</f>
        <v>3.9288683917822405</v>
      </c>
      <c r="D89">
        <f>_xlfn.STDEV.S(D2:D87)</f>
        <v>4.9626546501313797E-2</v>
      </c>
      <c r="E89">
        <f t="shared" ref="E89:G89" si="3">_xlfn.STDEV.S(E2:E87)</f>
        <v>2.9188879692006329</v>
      </c>
      <c r="F89">
        <f>_xlfn.STDEV.S(F2:F87)</f>
        <v>2.2553975386737317</v>
      </c>
      <c r="G89">
        <f t="shared" si="3"/>
        <v>8.691406804290521</v>
      </c>
    </row>
    <row r="90" spans="1:11">
      <c r="A90" t="s">
        <v>695</v>
      </c>
      <c r="C90">
        <f>AVERAGE(C2:C87)</f>
        <v>28.010465116279065</v>
      </c>
      <c r="D90">
        <f>AVERAGE(D2:D87)</f>
        <v>0.20149999999999996</v>
      </c>
      <c r="E90">
        <f t="shared" ref="E90:G90" si="4">AVERAGE(E2:E87)</f>
        <v>4.3441860465116271</v>
      </c>
      <c r="F90">
        <f t="shared" si="4"/>
        <v>4.3976744186046517</v>
      </c>
      <c r="G90">
        <f t="shared" si="4"/>
        <v>65.06729232290698</v>
      </c>
    </row>
    <row r="91" spans="1:11">
      <c r="A91" t="s">
        <v>696</v>
      </c>
      <c r="C91">
        <f>C90+C89*1.5</f>
        <v>33.903767703952425</v>
      </c>
      <c r="D91">
        <f>D90+D89*1.5</f>
        <v>0.27593981975197068</v>
      </c>
      <c r="E91">
        <f t="shared" ref="E91:G91" si="5">E90+E89*1.5</f>
        <v>8.7225180003125757</v>
      </c>
      <c r="F91">
        <f t="shared" si="5"/>
        <v>7.7807707266152493</v>
      </c>
      <c r="G91">
        <f t="shared" si="5"/>
        <v>78.104402529342764</v>
      </c>
    </row>
    <row r="92" spans="1:11">
      <c r="A92" t="s">
        <v>77</v>
      </c>
      <c r="C92">
        <f>MIN(C2:C87)</f>
        <v>18.7</v>
      </c>
      <c r="D92">
        <f t="shared" ref="D92:G92" si="6">MIN(D2:D87)</f>
        <v>7.6999999999999999E-2</v>
      </c>
      <c r="E92">
        <f t="shared" si="6"/>
        <v>-0.5</v>
      </c>
      <c r="F92">
        <f t="shared" si="6"/>
        <v>0.8</v>
      </c>
      <c r="G92">
        <f t="shared" si="6"/>
        <v>39.39393939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J116"/>
  <sheetViews>
    <sheetView showRuler="0" workbookViewId="0">
      <selection sqref="A1:K91"/>
    </sheetView>
  </sheetViews>
  <sheetFormatPr defaultColWidth="8.796875" defaultRowHeight="13.2"/>
  <cols>
    <col min="1" max="1" width="22.796875" style="35" bestFit="1" customWidth="1"/>
    <col min="2" max="2" width="10" style="35" bestFit="1" customWidth="1"/>
    <col min="3" max="3" width="12.19921875" style="35" bestFit="1" customWidth="1"/>
    <col min="4" max="4" width="16" style="35" bestFit="1" customWidth="1"/>
    <col min="5" max="5" width="8.796875" style="35"/>
    <col min="6" max="6" width="7.796875" style="35" bestFit="1" customWidth="1"/>
    <col min="7" max="7" width="7.296875" style="35" bestFit="1" customWidth="1"/>
    <col min="8" max="8" width="14.796875" style="35" bestFit="1" customWidth="1"/>
    <col min="9" max="9" width="8.796875" style="35"/>
    <col min="10" max="10" width="13.19921875" style="35" bestFit="1" customWidth="1"/>
    <col min="11" max="16384" width="8.796875" style="35"/>
  </cols>
  <sheetData>
    <row r="1" spans="1:8" ht="13.8" thickBot="1">
      <c r="A1" s="79" t="s">
        <v>118</v>
      </c>
      <c r="B1" s="80"/>
      <c r="C1" s="80"/>
      <c r="D1" s="80"/>
      <c r="E1" s="80"/>
      <c r="F1" s="80"/>
      <c r="G1" s="80"/>
      <c r="H1" s="80"/>
    </row>
    <row r="3" spans="1:8" ht="13.8" thickBot="1">
      <c r="A3" s="33" t="s">
        <v>119</v>
      </c>
      <c r="B3" s="31"/>
      <c r="C3" s="31"/>
      <c r="D3" s="31"/>
      <c r="E3" s="31"/>
      <c r="F3" s="31"/>
      <c r="G3" s="31"/>
      <c r="H3" s="31"/>
    </row>
    <row r="4" spans="1:8">
      <c r="A4" s="34" t="s">
        <v>120</v>
      </c>
      <c r="B4" s="2">
        <v>0.80905535929941996</v>
      </c>
    </row>
    <row r="5" spans="1:8">
      <c r="A5" s="34" t="s">
        <v>121</v>
      </c>
      <c r="B5" s="2">
        <v>0.65457057441111355</v>
      </c>
    </row>
    <row r="6" spans="1:8">
      <c r="A6" s="34" t="s">
        <v>122</v>
      </c>
      <c r="B6" s="2">
        <v>0.63298123531180805</v>
      </c>
    </row>
    <row r="7" spans="1:8">
      <c r="A7" s="34" t="s">
        <v>123</v>
      </c>
      <c r="B7" s="2">
        <v>17.459858707679704</v>
      </c>
      <c r="C7" s="35">
        <f>B7/AVERAGE('Data Precompetition'!H2:H87)</f>
        <v>0.96370441490305803</v>
      </c>
    </row>
    <row r="8" spans="1:8">
      <c r="A8" s="34" t="s">
        <v>124</v>
      </c>
      <c r="B8" s="35">
        <v>86</v>
      </c>
    </row>
    <row r="9" spans="1:8" ht="13.8" thickBot="1">
      <c r="A9" s="79" t="s">
        <v>697</v>
      </c>
      <c r="B9" s="80"/>
      <c r="C9" s="80"/>
      <c r="D9" s="80"/>
      <c r="E9" s="80"/>
      <c r="F9" s="80"/>
      <c r="G9" s="80"/>
      <c r="H9" s="80"/>
    </row>
    <row r="10" spans="1:8">
      <c r="A10" s="3"/>
      <c r="B10" s="3"/>
      <c r="C10" s="3"/>
      <c r="D10" s="3"/>
      <c r="E10" s="3"/>
      <c r="F10" s="3"/>
      <c r="G10" s="3"/>
      <c r="H10" s="3"/>
    </row>
    <row r="11" spans="1:8" ht="13.8" thickBot="1">
      <c r="A11" s="33" t="s">
        <v>125</v>
      </c>
      <c r="B11" s="31"/>
      <c r="C11" s="31"/>
      <c r="D11" s="31"/>
      <c r="E11" s="31"/>
      <c r="F11" s="31"/>
      <c r="G11" s="31"/>
      <c r="H11" s="31"/>
    </row>
    <row r="12" spans="1:8">
      <c r="A12" s="4" t="s">
        <v>126</v>
      </c>
      <c r="B12" s="4" t="s">
        <v>127</v>
      </c>
      <c r="C12" s="4" t="s">
        <v>128</v>
      </c>
      <c r="D12" s="4" t="s">
        <v>129</v>
      </c>
      <c r="E12" s="4" t="s">
        <v>130</v>
      </c>
      <c r="F12" s="4" t="s">
        <v>131</v>
      </c>
      <c r="G12" s="5"/>
      <c r="H12" s="5"/>
    </row>
    <row r="13" spans="1:8">
      <c r="A13" s="34" t="s">
        <v>132</v>
      </c>
      <c r="B13" s="2">
        <v>5</v>
      </c>
      <c r="C13" s="2">
        <v>46213.47054983821</v>
      </c>
      <c r="D13" s="2">
        <v>9242.6941099676405</v>
      </c>
      <c r="E13" s="2">
        <v>30.319157589783423</v>
      </c>
      <c r="F13" s="6">
        <v>0</v>
      </c>
    </row>
    <row r="14" spans="1:8">
      <c r="A14" s="34" t="s">
        <v>133</v>
      </c>
      <c r="B14" s="2">
        <v>80</v>
      </c>
      <c r="C14" s="2">
        <v>24387.733287371102</v>
      </c>
      <c r="D14" s="2">
        <v>304.84666609213878</v>
      </c>
    </row>
    <row r="15" spans="1:8" ht="13.8" thickBot="1">
      <c r="A15" s="32" t="s">
        <v>134</v>
      </c>
      <c r="B15" s="7">
        <v>85</v>
      </c>
      <c r="C15" s="7">
        <v>70601.203837209308</v>
      </c>
      <c r="D15" s="31"/>
      <c r="E15" s="31"/>
      <c r="F15" s="31"/>
      <c r="G15" s="31"/>
      <c r="H15" s="31"/>
    </row>
    <row r="16" spans="1:8" ht="13.8" thickBot="1">
      <c r="A16" s="31"/>
      <c r="B16" s="31"/>
      <c r="C16" s="31"/>
      <c r="D16" s="31"/>
      <c r="E16" s="31"/>
      <c r="F16" s="31"/>
      <c r="G16" s="31"/>
      <c r="H16" s="31"/>
    </row>
    <row r="17" spans="1:10">
      <c r="A17" s="4" t="s">
        <v>126</v>
      </c>
      <c r="B17" s="4" t="s">
        <v>135</v>
      </c>
      <c r="C17" s="4" t="s">
        <v>136</v>
      </c>
      <c r="D17" s="4" t="s">
        <v>137</v>
      </c>
      <c r="E17" s="4" t="s">
        <v>138</v>
      </c>
      <c r="F17" s="4" t="s">
        <v>139</v>
      </c>
      <c r="G17" s="8" t="s">
        <v>131</v>
      </c>
      <c r="H17" s="8" t="s">
        <v>140</v>
      </c>
      <c r="I17" s="46" t="s">
        <v>651</v>
      </c>
      <c r="J17" s="46" t="s">
        <v>698</v>
      </c>
    </row>
    <row r="18" spans="1:10">
      <c r="A18" s="9" t="s">
        <v>141</v>
      </c>
      <c r="B18" s="2">
        <v>-149.81753080255797</v>
      </c>
      <c r="C18" s="2">
        <v>22.071375208835928</v>
      </c>
      <c r="D18" s="2">
        <v>-202.21206815157186</v>
      </c>
      <c r="E18" s="2">
        <v>-97.42299345354408</v>
      </c>
      <c r="F18" s="2">
        <v>-6.7878657032018959</v>
      </c>
      <c r="G18" s="2">
        <v>1.8083350372677387E-9</v>
      </c>
      <c r="H18" s="34" t="s">
        <v>143</v>
      </c>
    </row>
    <row r="19" spans="1:10">
      <c r="A19" s="9" t="s">
        <v>37</v>
      </c>
      <c r="B19" s="2">
        <v>1.4477022845875127</v>
      </c>
      <c r="C19" s="2">
        <v>0.52431130884212873</v>
      </c>
      <c r="D19" s="2">
        <v>0.20305630336919381</v>
      </c>
      <c r="E19" s="2">
        <v>2.6923482658058315</v>
      </c>
      <c r="F19" s="2">
        <v>2.7611502177677023</v>
      </c>
      <c r="G19" s="2">
        <v>7.1408528665134474E-3</v>
      </c>
      <c r="H19" s="34" t="s">
        <v>143</v>
      </c>
      <c r="I19" s="35">
        <f>B19*'Data Precompetition'!$C$89</f>
        <v>5.6878317466268165</v>
      </c>
      <c r="J19" s="35">
        <f>I19</f>
        <v>5.6878317466268165</v>
      </c>
    </row>
    <row r="20" spans="1:10">
      <c r="A20" s="9" t="s">
        <v>41</v>
      </c>
      <c r="B20" s="2">
        <v>203.36817662212317</v>
      </c>
      <c r="C20" s="2">
        <v>77.207325092057559</v>
      </c>
      <c r="D20" s="2">
        <v>20.08815714541117</v>
      </c>
      <c r="E20" s="2">
        <v>386.64819609883517</v>
      </c>
      <c r="F20" s="2">
        <v>2.6340528749006484</v>
      </c>
      <c r="G20" s="2">
        <v>1.0126334983346252E-2</v>
      </c>
      <c r="H20" s="34" t="s">
        <v>143</v>
      </c>
      <c r="I20" s="35">
        <f>B20*'Data Precompetition'!$D$89</f>
        <v>10.092460274025193</v>
      </c>
      <c r="J20" s="35">
        <f>I20</f>
        <v>10.092460274025193</v>
      </c>
    </row>
    <row r="21" spans="1:10">
      <c r="A21" s="9" t="s">
        <v>44</v>
      </c>
      <c r="B21" s="2">
        <v>-11.835280356104709</v>
      </c>
      <c r="C21" s="2">
        <v>3.0876380278766269</v>
      </c>
      <c r="D21" s="2">
        <v>-19.164926308888536</v>
      </c>
      <c r="E21" s="2">
        <v>-4.5056344033208831</v>
      </c>
      <c r="F21" s="2">
        <v>-3.8331178231548888</v>
      </c>
      <c r="G21" s="2">
        <v>2.508148726021453E-4</v>
      </c>
      <c r="H21" s="34" t="s">
        <v>143</v>
      </c>
      <c r="I21" s="35">
        <f>B21*'Data Precompetition'!$E$89</f>
        <v>-34.545857443550616</v>
      </c>
      <c r="J21" s="35">
        <f>I21+I22</f>
        <v>7.8173812261234872</v>
      </c>
    </row>
    <row r="22" spans="1:10">
      <c r="A22" s="9" t="s">
        <v>45</v>
      </c>
      <c r="B22" s="2">
        <v>18.78304730907238</v>
      </c>
      <c r="C22" s="2">
        <v>3.7436956461869308</v>
      </c>
      <c r="D22" s="2">
        <v>9.8960069909431958</v>
      </c>
      <c r="E22" s="2">
        <v>27.670087627201564</v>
      </c>
      <c r="F22" s="2">
        <v>5.0172474165210232</v>
      </c>
      <c r="G22" s="2">
        <v>3.1010755012772506E-6</v>
      </c>
      <c r="H22" s="34" t="s">
        <v>143</v>
      </c>
      <c r="I22" s="35">
        <f>B22*'Data Precompetition'!$F$89</f>
        <v>42.363238669674104</v>
      </c>
      <c r="J22" s="35">
        <f>I22+I21</f>
        <v>7.8173812261234872</v>
      </c>
    </row>
    <row r="23" spans="1:10">
      <c r="A23" s="9" t="s">
        <v>46</v>
      </c>
      <c r="B23" s="2">
        <v>0.84863534175409794</v>
      </c>
      <c r="C23" s="2">
        <v>0.23393043988252019</v>
      </c>
      <c r="D23" s="2">
        <v>0.29331529243568549</v>
      </c>
      <c r="E23" s="2">
        <v>1.4039553910725104</v>
      </c>
      <c r="F23" s="2">
        <v>3.6277251570179683</v>
      </c>
      <c r="G23" s="2">
        <v>5.0186114474526367E-4</v>
      </c>
      <c r="H23" s="34" t="s">
        <v>143</v>
      </c>
      <c r="I23" s="35">
        <f>B23*'Data Precompetition'!$G$89</f>
        <v>7.3758349836829789</v>
      </c>
      <c r="J23" s="35">
        <f>I23</f>
        <v>7.3758349836829789</v>
      </c>
    </row>
    <row r="24" spans="1:10">
      <c r="A24" s="10" t="s">
        <v>144</v>
      </c>
      <c r="B24" s="11">
        <v>2.3738682729673575</v>
      </c>
      <c r="C24" s="12"/>
      <c r="D24" s="12"/>
      <c r="E24" s="12"/>
      <c r="F24" s="12"/>
      <c r="G24" s="12"/>
      <c r="H24" s="12"/>
    </row>
    <row r="25" spans="1:10">
      <c r="A25" s="81" t="s">
        <v>145</v>
      </c>
      <c r="B25" s="82"/>
      <c r="C25" s="82"/>
      <c r="D25" s="82"/>
    </row>
    <row r="26" spans="1:10" ht="13.8" thickBot="1">
      <c r="A26" s="81" t="s">
        <v>146</v>
      </c>
      <c r="B26" s="82"/>
      <c r="C26" s="82"/>
      <c r="D26" s="82"/>
    </row>
    <row r="27" spans="1:10">
      <c r="A27" s="3"/>
      <c r="B27" s="3"/>
      <c r="C27" s="3"/>
      <c r="D27" s="3"/>
      <c r="E27" s="3"/>
      <c r="F27" s="3"/>
      <c r="G27" s="3"/>
      <c r="H27" s="3"/>
    </row>
    <row r="28" spans="1:10" ht="13.8" thickBot="1">
      <c r="A28" s="33" t="s">
        <v>147</v>
      </c>
      <c r="B28" s="31"/>
      <c r="C28" s="31"/>
      <c r="D28" s="31"/>
      <c r="E28" s="31"/>
      <c r="F28" s="31"/>
      <c r="G28" s="31"/>
      <c r="H28" s="31"/>
    </row>
    <row r="29" spans="1:10">
      <c r="A29" s="4" t="s">
        <v>148</v>
      </c>
      <c r="B29" s="4" t="s">
        <v>149</v>
      </c>
      <c r="C29" s="4" t="s">
        <v>133</v>
      </c>
      <c r="D29" s="4" t="s">
        <v>150</v>
      </c>
      <c r="E29" s="5"/>
      <c r="F29" s="5"/>
      <c r="G29" s="5"/>
      <c r="H29" s="5"/>
    </row>
    <row r="30" spans="1:10">
      <c r="A30" s="35">
        <v>1</v>
      </c>
      <c r="B30" s="2">
        <v>72.225684003369665</v>
      </c>
      <c r="C30" s="2">
        <v>26.37431599663033</v>
      </c>
      <c r="D30" s="2">
        <v>1.5570585718670999</v>
      </c>
    </row>
    <row r="31" spans="1:10">
      <c r="A31" s="35">
        <v>2</v>
      </c>
      <c r="B31" s="2">
        <v>47.970985226416538</v>
      </c>
      <c r="C31" s="2">
        <v>23.329014773583459</v>
      </c>
      <c r="D31" s="2">
        <v>1.3772733454419555</v>
      </c>
    </row>
    <row r="32" spans="1:10">
      <c r="A32" s="35">
        <v>3</v>
      </c>
      <c r="B32" s="2">
        <v>28.357129210236572</v>
      </c>
      <c r="C32" s="2">
        <v>6.3428707897634311</v>
      </c>
      <c r="D32" s="2">
        <v>0.37446360067530954</v>
      </c>
    </row>
    <row r="33" spans="1:4">
      <c r="A33" s="35">
        <v>4</v>
      </c>
      <c r="B33" s="2">
        <v>1.1336067927904026</v>
      </c>
      <c r="C33" s="2">
        <v>24.666393207209598</v>
      </c>
      <c r="D33" s="2">
        <v>1.4562280585868888</v>
      </c>
    </row>
    <row r="34" spans="1:4">
      <c r="A34" s="35">
        <v>5</v>
      </c>
      <c r="B34" s="2">
        <v>25.714810542822381</v>
      </c>
      <c r="C34" s="2">
        <v>-18.91481054282238</v>
      </c>
      <c r="D34" s="2">
        <v>-1.1166722918883112</v>
      </c>
    </row>
    <row r="35" spans="1:4">
      <c r="A35" s="35">
        <v>6</v>
      </c>
      <c r="B35" s="2">
        <v>27.750579143349452</v>
      </c>
      <c r="C35" s="2">
        <v>-22.450579143349451</v>
      </c>
      <c r="D35" s="2">
        <v>-1.3254132051424257</v>
      </c>
    </row>
    <row r="36" spans="1:4">
      <c r="A36" s="35">
        <v>7</v>
      </c>
      <c r="B36" s="2">
        <v>8.7664238492102395</v>
      </c>
      <c r="C36" s="2">
        <v>-5.1664238492102399</v>
      </c>
      <c r="D36" s="2">
        <v>-0.30500978836149445</v>
      </c>
    </row>
    <row r="37" spans="1:4">
      <c r="A37" s="35">
        <v>8</v>
      </c>
      <c r="B37" s="2">
        <v>-9.1479558067388727</v>
      </c>
      <c r="C37" s="2">
        <v>11.847955806738874</v>
      </c>
      <c r="D37" s="2">
        <v>0.69946690372339249</v>
      </c>
    </row>
    <row r="38" spans="1:4">
      <c r="A38" s="35">
        <v>9</v>
      </c>
      <c r="B38" s="2">
        <v>22.207429088687594</v>
      </c>
      <c r="C38" s="2">
        <v>-19.607429088687592</v>
      </c>
      <c r="D38" s="2">
        <v>-1.1575623625165445</v>
      </c>
    </row>
    <row r="39" spans="1:4">
      <c r="A39" s="35">
        <v>10</v>
      </c>
      <c r="B39" s="2">
        <v>1.7291901987698535</v>
      </c>
      <c r="C39" s="2">
        <v>0.37080980123014662</v>
      </c>
      <c r="D39" s="2">
        <v>2.1891471218117044E-2</v>
      </c>
    </row>
    <row r="40" spans="1:4">
      <c r="A40" s="35">
        <v>11</v>
      </c>
      <c r="B40" s="2">
        <v>21.080960551346635</v>
      </c>
      <c r="C40" s="2">
        <v>-19.080960551346635</v>
      </c>
      <c r="D40" s="2">
        <v>-1.1264812778359103</v>
      </c>
    </row>
    <row r="41" spans="1:4">
      <c r="A41" s="35">
        <v>12</v>
      </c>
      <c r="B41" s="2">
        <v>-0.609554390875651</v>
      </c>
      <c r="C41" s="2">
        <v>2.3095543908756508</v>
      </c>
      <c r="D41" s="2">
        <v>0.13634899430058023</v>
      </c>
    </row>
    <row r="42" spans="1:4">
      <c r="A42" s="35">
        <v>13</v>
      </c>
      <c r="B42" s="2">
        <v>1.1471538402977615</v>
      </c>
      <c r="C42" s="2">
        <v>0.55284615970223849</v>
      </c>
      <c r="D42" s="2">
        <v>3.2638338450111083E-2</v>
      </c>
    </row>
    <row r="43" spans="1:4">
      <c r="A43" s="35">
        <v>14</v>
      </c>
      <c r="B43" s="2">
        <v>7.2740304673088918</v>
      </c>
      <c r="C43" s="2">
        <v>-6.6740304673088922</v>
      </c>
      <c r="D43" s="2">
        <v>-0.39401425043034927</v>
      </c>
    </row>
    <row r="44" spans="1:4">
      <c r="A44" s="35">
        <v>15</v>
      </c>
      <c r="B44" s="2">
        <v>6.435196152423047</v>
      </c>
      <c r="C44" s="2">
        <v>-6.1351961524230472</v>
      </c>
      <c r="D44" s="2">
        <v>-0.36220312824176498</v>
      </c>
    </row>
    <row r="45" spans="1:4">
      <c r="A45" s="35">
        <v>16</v>
      </c>
      <c r="B45" s="2">
        <v>1.9224416446369617</v>
      </c>
      <c r="C45" s="2">
        <v>-1.7224416446369617</v>
      </c>
      <c r="D45" s="2">
        <v>-0.10168766187777067</v>
      </c>
    </row>
    <row r="46" spans="1:4">
      <c r="A46" s="35">
        <v>17</v>
      </c>
      <c r="B46" s="2">
        <v>72.675434263219543</v>
      </c>
      <c r="C46" s="2">
        <v>27.124565736780454</v>
      </c>
      <c r="D46" s="2">
        <v>1.6013510111133373</v>
      </c>
    </row>
    <row r="47" spans="1:4">
      <c r="A47" s="35">
        <v>18</v>
      </c>
      <c r="B47" s="2">
        <v>65.112078987981931</v>
      </c>
      <c r="C47" s="2">
        <v>-1.9120789879819284</v>
      </c>
      <c r="D47" s="2">
        <v>-0.11288326789989879</v>
      </c>
    </row>
    <row r="48" spans="1:4">
      <c r="A48" s="35">
        <v>19</v>
      </c>
      <c r="B48" s="2">
        <v>17.335711927922848</v>
      </c>
      <c r="C48" s="2">
        <v>21.964288072077149</v>
      </c>
      <c r="D48" s="2">
        <v>1.2967040745987684</v>
      </c>
    </row>
    <row r="49" spans="1:4">
      <c r="A49" s="35">
        <v>20</v>
      </c>
      <c r="B49" s="2">
        <v>17.109508118235087</v>
      </c>
      <c r="C49" s="2">
        <v>6.7904918817649111</v>
      </c>
      <c r="D49" s="2">
        <v>0.40088977447024182</v>
      </c>
    </row>
    <row r="50" spans="1:4">
      <c r="A50" s="35">
        <v>21</v>
      </c>
      <c r="B50" s="2">
        <v>17.099856701229943</v>
      </c>
      <c r="C50" s="2">
        <v>-1.8998567012299432</v>
      </c>
      <c r="D50" s="2">
        <v>-0.11216170164743455</v>
      </c>
    </row>
    <row r="51" spans="1:4">
      <c r="A51" s="35">
        <v>22</v>
      </c>
      <c r="B51" s="2">
        <v>9.5725108614517129</v>
      </c>
      <c r="C51" s="2">
        <v>-2.4725108614517133</v>
      </c>
      <c r="D51" s="2">
        <v>-0.14596944358101049</v>
      </c>
    </row>
    <row r="52" spans="1:4">
      <c r="A52" s="35">
        <v>23</v>
      </c>
      <c r="B52" s="2">
        <v>1.1611689724923855</v>
      </c>
      <c r="C52" s="2">
        <v>4.2388310275076151</v>
      </c>
      <c r="D52" s="2">
        <v>0.25024755853081571</v>
      </c>
    </row>
    <row r="53" spans="1:4">
      <c r="A53" s="35">
        <v>24</v>
      </c>
      <c r="B53" s="2">
        <v>21.210905828393756</v>
      </c>
      <c r="C53" s="2">
        <v>-18.510905828393756</v>
      </c>
      <c r="D53" s="2">
        <v>-1.0928269986909835</v>
      </c>
    </row>
    <row r="54" spans="1:4">
      <c r="A54" s="35">
        <v>25</v>
      </c>
      <c r="B54" s="2">
        <v>35.547555639771609</v>
      </c>
      <c r="C54" s="2">
        <v>-34.847555639771606</v>
      </c>
      <c r="D54" s="2">
        <v>-2.0572926033211409</v>
      </c>
    </row>
    <row r="55" spans="1:4">
      <c r="A55" s="35">
        <v>26</v>
      </c>
      <c r="B55" s="2">
        <v>22.191300569763161</v>
      </c>
      <c r="C55" s="2">
        <v>-21.791300569763163</v>
      </c>
      <c r="D55" s="2">
        <v>-1.2864914240284815</v>
      </c>
    </row>
    <row r="56" spans="1:4">
      <c r="A56" s="35">
        <v>27</v>
      </c>
      <c r="B56" s="2">
        <v>14.717900933358958</v>
      </c>
      <c r="C56" s="2">
        <v>-14.517900933358959</v>
      </c>
      <c r="D56" s="2">
        <v>-0.85709225963213687</v>
      </c>
    </row>
    <row r="57" spans="1:4">
      <c r="A57" s="35">
        <v>28</v>
      </c>
      <c r="B57" s="2">
        <v>-27.552296963585363</v>
      </c>
      <c r="C57" s="2">
        <v>27.652296963585364</v>
      </c>
      <c r="D57" s="2">
        <v>1.6325066410998554</v>
      </c>
    </row>
    <row r="58" spans="1:4">
      <c r="A58" s="35">
        <v>29</v>
      </c>
      <c r="B58" s="2">
        <v>9.2700489175825602</v>
      </c>
      <c r="C58" s="2">
        <v>-9.1700489175825606</v>
      </c>
      <c r="D58" s="2">
        <v>-0.54137150981988535</v>
      </c>
    </row>
    <row r="59" spans="1:4">
      <c r="A59" s="35">
        <v>30</v>
      </c>
      <c r="B59" s="2">
        <v>-6.2985679449961598</v>
      </c>
      <c r="C59" s="2">
        <v>6.3985679449961594</v>
      </c>
      <c r="D59" s="2">
        <v>0.37775178957070354</v>
      </c>
    </row>
    <row r="60" spans="1:4">
      <c r="A60" s="35">
        <v>31</v>
      </c>
      <c r="B60" s="2">
        <v>-4.1997107588508245</v>
      </c>
      <c r="C60" s="2">
        <v>4.2997107588508241</v>
      </c>
      <c r="D60" s="2">
        <v>0.25384171079444295</v>
      </c>
    </row>
    <row r="61" spans="1:4">
      <c r="A61" s="35">
        <v>32</v>
      </c>
      <c r="B61" s="2">
        <v>60.830927325788572</v>
      </c>
      <c r="C61" s="2">
        <v>27.969072674211425</v>
      </c>
      <c r="D61" s="2">
        <v>1.6512081056478884</v>
      </c>
    </row>
    <row r="62" spans="1:4">
      <c r="A62" s="35">
        <v>33</v>
      </c>
      <c r="B62" s="2">
        <v>47.322463907890366</v>
      </c>
      <c r="C62" s="2">
        <v>26.177536092109634</v>
      </c>
      <c r="D62" s="2">
        <v>1.5454412909812454</v>
      </c>
    </row>
    <row r="63" spans="1:4">
      <c r="A63" s="35">
        <v>34</v>
      </c>
      <c r="B63" s="2">
        <v>26.449612255207835</v>
      </c>
      <c r="C63" s="2">
        <v>5.3503877447921653</v>
      </c>
      <c r="D63" s="2">
        <v>0.31587045146140352</v>
      </c>
    </row>
    <row r="64" spans="1:4">
      <c r="A64" s="35">
        <v>35</v>
      </c>
      <c r="B64" s="2">
        <v>10.556293257147816</v>
      </c>
      <c r="C64" s="2">
        <v>18.543706742852187</v>
      </c>
      <c r="D64" s="2">
        <v>1.0947634638880013</v>
      </c>
    </row>
    <row r="65" spans="1:4">
      <c r="A65" s="35">
        <v>36</v>
      </c>
      <c r="B65" s="2">
        <v>13.651578143669971</v>
      </c>
      <c r="C65" s="2">
        <v>13.748421856330028</v>
      </c>
      <c r="D65" s="2">
        <v>0.81166457942563164</v>
      </c>
    </row>
    <row r="66" spans="1:4">
      <c r="A66" s="35">
        <v>37</v>
      </c>
      <c r="B66" s="2">
        <v>-0.85566789526382037</v>
      </c>
      <c r="C66" s="2">
        <v>5.6556678952638197</v>
      </c>
      <c r="D66" s="2">
        <v>0.33389325346216436</v>
      </c>
    </row>
    <row r="67" spans="1:4">
      <c r="A67" s="35">
        <v>38</v>
      </c>
      <c r="B67" s="2">
        <v>-3.2486503010933268</v>
      </c>
      <c r="C67" s="2">
        <v>4.3486503010933273</v>
      </c>
      <c r="D67" s="2">
        <v>0.25673095098409099</v>
      </c>
    </row>
    <row r="68" spans="1:4">
      <c r="A68" s="35">
        <v>39</v>
      </c>
      <c r="B68" s="2">
        <v>-22.22090345966166</v>
      </c>
      <c r="C68" s="2">
        <v>23.22090345966166</v>
      </c>
      <c r="D68" s="2">
        <v>1.3708907856789172</v>
      </c>
    </row>
    <row r="69" spans="1:4">
      <c r="A69" s="35">
        <v>40</v>
      </c>
      <c r="B69" s="2">
        <v>-26.903398747134588</v>
      </c>
      <c r="C69" s="2">
        <v>27.50339874713459</v>
      </c>
      <c r="D69" s="2">
        <v>1.6237161479439375</v>
      </c>
    </row>
    <row r="70" spans="1:4">
      <c r="A70" s="35">
        <v>41</v>
      </c>
      <c r="B70" s="2">
        <v>7.2950016697198485</v>
      </c>
      <c r="C70" s="2">
        <v>-6.7950016697198485</v>
      </c>
      <c r="D70" s="2">
        <v>-0.4011560184931538</v>
      </c>
    </row>
    <row r="71" spans="1:4">
      <c r="A71" s="35">
        <v>42</v>
      </c>
      <c r="B71" s="2">
        <v>-0.79987817281398477</v>
      </c>
      <c r="C71" s="2">
        <v>1.1998781728139849</v>
      </c>
      <c r="D71" s="2">
        <v>7.0837120265601086E-2</v>
      </c>
    </row>
    <row r="72" spans="1:4">
      <c r="A72" s="35">
        <v>43</v>
      </c>
      <c r="B72" s="2">
        <v>-0.91268113914654037</v>
      </c>
      <c r="C72" s="2">
        <v>1.2126811391465404</v>
      </c>
      <c r="D72" s="2">
        <v>7.1592968056155296E-2</v>
      </c>
    </row>
    <row r="73" spans="1:4">
      <c r="A73" s="35">
        <v>44</v>
      </c>
      <c r="B73" s="2">
        <v>25.30192884317912</v>
      </c>
      <c r="C73" s="2">
        <v>-25.001928843179119</v>
      </c>
      <c r="D73" s="2">
        <v>-1.4760370514805785</v>
      </c>
    </row>
    <row r="74" spans="1:4">
      <c r="A74" s="35">
        <v>45</v>
      </c>
      <c r="B74" s="2">
        <v>2.3791985826659627</v>
      </c>
      <c r="C74" s="2">
        <v>-2.1791985826659626</v>
      </c>
      <c r="D74" s="2">
        <v>-0.12865318794899427</v>
      </c>
    </row>
    <row r="75" spans="1:4">
      <c r="A75" s="35">
        <v>46</v>
      </c>
      <c r="B75" s="2">
        <v>78.305154408702904</v>
      </c>
      <c r="C75" s="2">
        <v>19.694845591297096</v>
      </c>
      <c r="D75" s="2">
        <v>1.1627231642119593</v>
      </c>
    </row>
    <row r="76" spans="1:4">
      <c r="A76" s="35">
        <v>47</v>
      </c>
      <c r="B76" s="2">
        <v>43.642791598559064</v>
      </c>
      <c r="C76" s="2">
        <v>5.8572084014409356</v>
      </c>
      <c r="D76" s="2">
        <v>0.34579158564115264</v>
      </c>
    </row>
    <row r="77" spans="1:4">
      <c r="A77" s="35">
        <v>48</v>
      </c>
      <c r="B77" s="2">
        <v>20.303069969912936</v>
      </c>
      <c r="C77" s="2">
        <v>28.396930030087066</v>
      </c>
      <c r="D77" s="2">
        <v>1.6764674891931404</v>
      </c>
    </row>
    <row r="78" spans="1:4">
      <c r="A78" s="35">
        <v>49</v>
      </c>
      <c r="B78" s="2">
        <v>26.627616404445131</v>
      </c>
      <c r="C78" s="2">
        <v>12.272383595554867</v>
      </c>
      <c r="D78" s="2">
        <v>0.72452381616802131</v>
      </c>
    </row>
    <row r="79" spans="1:4">
      <c r="A79" s="35">
        <v>50</v>
      </c>
      <c r="B79" s="2">
        <v>33.503736886098032</v>
      </c>
      <c r="C79" s="2">
        <v>-23.803736886098033</v>
      </c>
      <c r="D79" s="2">
        <v>-1.4052994802103442</v>
      </c>
    </row>
    <row r="80" spans="1:4">
      <c r="A80" s="35">
        <v>51</v>
      </c>
      <c r="B80" s="2">
        <v>8.3230202578124945</v>
      </c>
      <c r="C80" s="2">
        <v>-3.0230202578124947</v>
      </c>
      <c r="D80" s="2">
        <v>-0.17846982670398712</v>
      </c>
    </row>
    <row r="81" spans="1:4">
      <c r="A81" s="35">
        <v>52</v>
      </c>
      <c r="B81" s="2">
        <v>21.623742333543298</v>
      </c>
      <c r="C81" s="2">
        <v>-17.123742333543298</v>
      </c>
      <c r="D81" s="2">
        <v>-1.010933128513877</v>
      </c>
    </row>
    <row r="82" spans="1:4">
      <c r="A82" s="35">
        <v>53</v>
      </c>
      <c r="B82" s="2">
        <v>2.9525473366842729</v>
      </c>
      <c r="C82" s="2">
        <v>1.0474526633157271</v>
      </c>
      <c r="D82" s="2">
        <v>6.1838386567036357E-2</v>
      </c>
    </row>
    <row r="83" spans="1:4">
      <c r="A83" s="35">
        <v>54</v>
      </c>
      <c r="B83" s="2">
        <v>7.1091496050036582</v>
      </c>
      <c r="C83" s="2">
        <v>-6.5091496050036586</v>
      </c>
      <c r="D83" s="2">
        <v>-0.38428019097561295</v>
      </c>
    </row>
    <row r="84" spans="1:4">
      <c r="A84" s="35">
        <v>55</v>
      </c>
      <c r="B84" s="2">
        <v>10.08594317943086</v>
      </c>
      <c r="C84" s="2">
        <v>-9.6859431794308595</v>
      </c>
      <c r="D84" s="2">
        <v>-0.57182832176869847</v>
      </c>
    </row>
    <row r="85" spans="1:4">
      <c r="A85" s="35">
        <v>56</v>
      </c>
      <c r="B85" s="2">
        <v>-5.1595022591892041</v>
      </c>
      <c r="C85" s="2">
        <v>5.3595022591892043</v>
      </c>
      <c r="D85" s="2">
        <v>0.31640854438378035</v>
      </c>
    </row>
    <row r="86" spans="1:4">
      <c r="A86" s="35">
        <v>57</v>
      </c>
      <c r="B86" s="2">
        <v>-5.2930683814459339E-2</v>
      </c>
      <c r="C86" s="2">
        <v>0.15293068381445935</v>
      </c>
      <c r="D86" s="2">
        <v>9.02855763786428E-3</v>
      </c>
    </row>
    <row r="87" spans="1:4">
      <c r="A87" s="35">
        <v>58</v>
      </c>
      <c r="B87" s="2">
        <v>-6.5715635941138029</v>
      </c>
      <c r="C87" s="2">
        <v>6.6715635941138025</v>
      </c>
      <c r="D87" s="2">
        <v>0.39386861381726818</v>
      </c>
    </row>
    <row r="88" spans="1:4">
      <c r="A88" s="35">
        <v>59</v>
      </c>
      <c r="B88" s="2">
        <v>-15.565804653749472</v>
      </c>
      <c r="C88" s="2">
        <v>15.665804653749472</v>
      </c>
      <c r="D88" s="2">
        <v>0.92486096793685968</v>
      </c>
    </row>
    <row r="89" spans="1:4">
      <c r="A89" s="35">
        <v>60</v>
      </c>
      <c r="B89" s="2">
        <v>94.313782439029808</v>
      </c>
      <c r="C89" s="2">
        <v>2.5862175609701978</v>
      </c>
      <c r="D89" s="2">
        <v>0.15268233771584369</v>
      </c>
    </row>
    <row r="90" spans="1:4">
      <c r="A90" s="35">
        <v>61</v>
      </c>
      <c r="B90" s="2">
        <v>43.35081861546292</v>
      </c>
      <c r="C90" s="2">
        <v>14.349181384537083</v>
      </c>
      <c r="D90" s="2">
        <v>0.84713157592120492</v>
      </c>
    </row>
    <row r="91" spans="1:4">
      <c r="A91" s="35">
        <v>62</v>
      </c>
      <c r="B91" s="2">
        <v>48.028773247423736</v>
      </c>
      <c r="C91" s="2">
        <v>8.171226752576267</v>
      </c>
      <c r="D91" s="2">
        <v>0.4824041184383398</v>
      </c>
    </row>
    <row r="92" spans="1:4">
      <c r="A92" s="35">
        <v>63</v>
      </c>
      <c r="B92" s="2">
        <v>30.041981917838303</v>
      </c>
      <c r="C92" s="2">
        <v>-2.9419819178383015</v>
      </c>
      <c r="D92" s="2">
        <v>-0.17368557213136354</v>
      </c>
    </row>
    <row r="93" spans="1:4">
      <c r="A93" s="35">
        <v>64</v>
      </c>
      <c r="B93" s="2">
        <v>54.746182909382263</v>
      </c>
      <c r="C93" s="2">
        <v>-38.846182909382264</v>
      </c>
      <c r="D93" s="2">
        <v>-2.2933592700981782</v>
      </c>
    </row>
    <row r="94" spans="1:4">
      <c r="A94" s="35">
        <v>65</v>
      </c>
      <c r="B94" s="2">
        <v>3.8757153651745964</v>
      </c>
      <c r="C94" s="2">
        <v>-1.1757153651745962</v>
      </c>
      <c r="D94" s="2">
        <v>-6.9410622351488871E-2</v>
      </c>
    </row>
    <row r="95" spans="1:4">
      <c r="A95" s="35">
        <v>66</v>
      </c>
      <c r="B95" s="2">
        <v>18.745759360444858</v>
      </c>
      <c r="C95" s="2">
        <v>-17.045759360444858</v>
      </c>
      <c r="D95" s="2">
        <v>-1.006329253412884</v>
      </c>
    </row>
    <row r="96" spans="1:4">
      <c r="A96" s="35">
        <v>67</v>
      </c>
      <c r="B96" s="2">
        <v>8.1530562067469141</v>
      </c>
      <c r="C96" s="2">
        <v>-7.4530562067469139</v>
      </c>
      <c r="D96" s="2">
        <v>-0.44000553624993421</v>
      </c>
    </row>
    <row r="97" spans="1:4">
      <c r="A97" s="35">
        <v>68</v>
      </c>
      <c r="B97" s="2">
        <v>28.604298748749351</v>
      </c>
      <c r="C97" s="2">
        <v>-28.004298748749349</v>
      </c>
      <c r="D97" s="2">
        <v>-1.6532877448438195</v>
      </c>
    </row>
    <row r="98" spans="1:4">
      <c r="A98" s="35">
        <v>69</v>
      </c>
      <c r="B98" s="2">
        <v>9.7167550736047339</v>
      </c>
      <c r="C98" s="2">
        <v>-9.5167550736047346</v>
      </c>
      <c r="D98" s="2">
        <v>-0.56183997589204404</v>
      </c>
    </row>
    <row r="99" spans="1:4">
      <c r="A99" s="35">
        <v>70</v>
      </c>
      <c r="B99" s="2">
        <v>12.424343845244307</v>
      </c>
      <c r="C99" s="2">
        <v>-12.224343845244308</v>
      </c>
      <c r="D99" s="2">
        <v>-0.72168769692909918</v>
      </c>
    </row>
    <row r="100" spans="1:4">
      <c r="A100" s="35">
        <v>71</v>
      </c>
      <c r="B100" s="2">
        <v>44.329623673505594</v>
      </c>
      <c r="C100" s="2">
        <v>43.370376326494409</v>
      </c>
      <c r="D100" s="2">
        <v>2.5604537472326458</v>
      </c>
    </row>
    <row r="101" spans="1:4">
      <c r="A101" s="35">
        <v>72</v>
      </c>
      <c r="B101" s="2">
        <v>51.581531799707413</v>
      </c>
      <c r="C101" s="2">
        <v>19.018468200292581</v>
      </c>
      <c r="D101" s="2">
        <v>1.1227919214599107</v>
      </c>
    </row>
    <row r="102" spans="1:4">
      <c r="A102" s="35">
        <v>73</v>
      </c>
      <c r="B102" s="2">
        <v>25.793402951029773</v>
      </c>
      <c r="C102" s="2">
        <v>27.40659704897023</v>
      </c>
      <c r="D102" s="2">
        <v>1.6180012731423552</v>
      </c>
    </row>
    <row r="103" spans="1:4">
      <c r="A103" s="35">
        <v>74</v>
      </c>
      <c r="B103" s="2">
        <v>47.940775156682285</v>
      </c>
      <c r="C103" s="2">
        <v>-13.140775156682288</v>
      </c>
      <c r="D103" s="2">
        <v>-0.7757909854915106</v>
      </c>
    </row>
    <row r="104" spans="1:4">
      <c r="A104" s="35">
        <v>75</v>
      </c>
      <c r="B104" s="2">
        <v>14.263285478895765</v>
      </c>
      <c r="C104" s="2">
        <v>-9.4632854788957665</v>
      </c>
      <c r="D104" s="2">
        <v>-0.55868329532499172</v>
      </c>
    </row>
    <row r="105" spans="1:4">
      <c r="A105" s="35">
        <v>76</v>
      </c>
      <c r="B105" s="2">
        <v>29.078567505008923</v>
      </c>
      <c r="C105" s="2">
        <v>-26.978567505008922</v>
      </c>
      <c r="D105" s="2">
        <v>-1.5927317241416337</v>
      </c>
    </row>
    <row r="106" spans="1:4">
      <c r="A106" s="35">
        <v>77</v>
      </c>
      <c r="B106" s="2">
        <v>17.837354608315191</v>
      </c>
      <c r="C106" s="2">
        <v>-15.837354608315191</v>
      </c>
      <c r="D106" s="2">
        <v>-0.93498875010546822</v>
      </c>
    </row>
    <row r="107" spans="1:4">
      <c r="A107" s="35">
        <v>78</v>
      </c>
      <c r="B107" s="2">
        <v>-3.1898229947247798</v>
      </c>
      <c r="C107" s="2">
        <v>4.6898229947247803</v>
      </c>
      <c r="D107" s="2">
        <v>0.27687273844025528</v>
      </c>
    </row>
    <row r="108" spans="1:4">
      <c r="A108" s="35">
        <v>79</v>
      </c>
      <c r="B108" s="2">
        <v>4.478168990166302</v>
      </c>
      <c r="C108" s="2">
        <v>-3.0781689901663021</v>
      </c>
      <c r="D108" s="2">
        <v>-0.1817256383978362</v>
      </c>
    </row>
    <row r="109" spans="1:4">
      <c r="A109" s="35">
        <v>80</v>
      </c>
      <c r="B109" s="2">
        <v>10.921932247840065</v>
      </c>
      <c r="C109" s="2">
        <v>-10.221932247840066</v>
      </c>
      <c r="D109" s="2">
        <v>-0.60347146934834539</v>
      </c>
    </row>
    <row r="110" spans="1:4">
      <c r="A110" s="35">
        <v>81</v>
      </c>
      <c r="B110" s="2">
        <v>22.662881630719966</v>
      </c>
      <c r="C110" s="2">
        <v>-22.262881630719967</v>
      </c>
      <c r="D110" s="2">
        <v>-1.3143321207649119</v>
      </c>
    </row>
    <row r="111" spans="1:4">
      <c r="A111" s="35">
        <v>82</v>
      </c>
      <c r="B111" s="2">
        <v>10.757963895591676</v>
      </c>
      <c r="C111" s="2">
        <v>-10.457963895591675</v>
      </c>
      <c r="D111" s="2">
        <v>-0.61740605253945124</v>
      </c>
    </row>
    <row r="112" spans="1:4">
      <c r="A112" s="35">
        <v>83</v>
      </c>
      <c r="B112" s="2">
        <v>2.8366267446344713</v>
      </c>
      <c r="C112" s="2">
        <v>-2.6366267446344711</v>
      </c>
      <c r="D112" s="2">
        <v>-0.15565834101902939</v>
      </c>
    </row>
    <row r="113" spans="1:8">
      <c r="A113" s="35">
        <v>84</v>
      </c>
      <c r="B113" s="2">
        <v>11.872915788294197</v>
      </c>
      <c r="C113" s="2">
        <v>-11.772915788294197</v>
      </c>
      <c r="D113" s="2">
        <v>-0.69503677162186905</v>
      </c>
    </row>
    <row r="114" spans="1:8">
      <c r="A114" s="35">
        <v>85</v>
      </c>
      <c r="B114" s="2">
        <v>-10.154818495104886</v>
      </c>
      <c r="C114" s="2">
        <v>10.254818495104885</v>
      </c>
      <c r="D114" s="2">
        <v>0.60541297233203661</v>
      </c>
    </row>
    <row r="115" spans="1:8" ht="13.8" thickBot="1">
      <c r="A115" s="35">
        <v>86</v>
      </c>
      <c r="B115" s="2">
        <v>32.203831662833565</v>
      </c>
      <c r="C115" s="2">
        <v>-32.103831662833564</v>
      </c>
      <c r="D115" s="2">
        <v>-1.8953115708016821</v>
      </c>
    </row>
    <row r="116" spans="1:8">
      <c r="A116" s="3"/>
      <c r="B116" s="3"/>
      <c r="C116" s="3"/>
      <c r="D116" s="3"/>
      <c r="E116" s="3"/>
      <c r="F116" s="3"/>
      <c r="G116" s="3"/>
      <c r="H116" s="3"/>
    </row>
  </sheetData>
  <mergeCells count="4">
    <mergeCell ref="A1:H1"/>
    <mergeCell ref="A9:H9"/>
    <mergeCell ref="A25:D25"/>
    <mergeCell ref="A26:D26"/>
  </mergeCells>
  <pageMargins left="0.75" right="0.75" top="1" bottom="1" header="0.5" footer="0.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D109"/>
  <sheetViews>
    <sheetView showRuler="0" workbookViewId="0">
      <selection sqref="A1:K91"/>
    </sheetView>
  </sheetViews>
  <sheetFormatPr defaultColWidth="8.796875" defaultRowHeight="13.2"/>
  <cols>
    <col min="1" max="1" width="28" style="35" bestFit="1" customWidth="1"/>
    <col min="2" max="2" width="12.5" style="35" bestFit="1" customWidth="1"/>
    <col min="3" max="3" width="24.69921875" style="35" bestFit="1" customWidth="1"/>
    <col min="4" max="4" width="13.796875" style="35" bestFit="1" customWidth="1"/>
    <col min="5" max="16384" width="8.796875" style="35"/>
  </cols>
  <sheetData>
    <row r="1" spans="1:4">
      <c r="A1" s="34" t="s">
        <v>151</v>
      </c>
      <c r="B1" s="2">
        <v>0.02</v>
      </c>
    </row>
    <row r="2" spans="1:4" ht="13.8" thickBot="1">
      <c r="A2" s="79" t="s">
        <v>653</v>
      </c>
      <c r="B2" s="80"/>
      <c r="C2" s="80"/>
      <c r="D2" s="80"/>
    </row>
    <row r="3" spans="1:4">
      <c r="A3" s="34" t="s">
        <v>152</v>
      </c>
      <c r="B3" s="35">
        <v>86</v>
      </c>
      <c r="C3" s="34" t="s">
        <v>153</v>
      </c>
      <c r="D3" s="2">
        <v>-0.15471533417316674</v>
      </c>
    </row>
    <row r="4" spans="1:4">
      <c r="A4" s="34" t="s">
        <v>154</v>
      </c>
      <c r="B4" s="2">
        <v>28.010465116279068</v>
      </c>
      <c r="C4" s="34" t="s">
        <v>155</v>
      </c>
      <c r="D4" s="2">
        <v>0.25664361171238609</v>
      </c>
    </row>
    <row r="5" spans="1:4">
      <c r="A5" s="34" t="s">
        <v>156</v>
      </c>
      <c r="B5" s="2">
        <v>27.005956081102017</v>
      </c>
      <c r="C5" s="34" t="s">
        <v>157</v>
      </c>
      <c r="D5" s="2">
        <v>2.5863630373413695</v>
      </c>
    </row>
    <row r="6" spans="1:4">
      <c r="A6" s="34" t="s">
        <v>158</v>
      </c>
      <c r="B6" s="2">
        <v>29.014974151456123</v>
      </c>
      <c r="C6" s="34" t="s">
        <v>159</v>
      </c>
      <c r="D6" s="2">
        <v>0.49590548344105551</v>
      </c>
    </row>
    <row r="7" spans="1:4">
      <c r="A7" s="34" t="s">
        <v>160</v>
      </c>
      <c r="B7" s="2">
        <v>15.43600683994528</v>
      </c>
      <c r="C7" s="34" t="s">
        <v>161</v>
      </c>
      <c r="D7" s="2">
        <v>-0.15747541521265285</v>
      </c>
    </row>
    <row r="8" spans="1:4">
      <c r="A8" s="34" t="s">
        <v>162</v>
      </c>
      <c r="B8" s="2">
        <v>3.928868391782204</v>
      </c>
      <c r="C8" s="34" t="s">
        <v>163</v>
      </c>
      <c r="D8" s="2">
        <v>-0.36558309507466602</v>
      </c>
    </row>
    <row r="9" spans="1:4">
      <c r="A9" s="34" t="s">
        <v>164</v>
      </c>
      <c r="B9" s="2">
        <v>0.42366077423720822</v>
      </c>
      <c r="C9" s="34" t="s">
        <v>165</v>
      </c>
      <c r="D9" s="2">
        <v>0.14026430391185585</v>
      </c>
    </row>
    <row r="10" spans="1:4">
      <c r="A10" s="34" t="s">
        <v>166</v>
      </c>
      <c r="B10" s="2">
        <v>18.7</v>
      </c>
      <c r="C10" s="34" t="s">
        <v>167</v>
      </c>
      <c r="D10" s="2">
        <v>3.1495132504056245</v>
      </c>
    </row>
    <row r="11" spans="1:4">
      <c r="A11" s="34" t="s">
        <v>168</v>
      </c>
      <c r="B11" s="2">
        <v>36.200000000000003</v>
      </c>
      <c r="C11" s="34" t="s">
        <v>169</v>
      </c>
      <c r="D11" s="2">
        <v>15.25651838831801</v>
      </c>
    </row>
    <row r="12" spans="1:4">
      <c r="A12" s="34" t="s">
        <v>170</v>
      </c>
      <c r="B12" s="2">
        <v>17.500000000000004</v>
      </c>
      <c r="C12" s="34" t="s">
        <v>171</v>
      </c>
      <c r="D12" s="2">
        <v>-9.2196941652936211</v>
      </c>
    </row>
    <row r="13" spans="1:4">
      <c r="A13" s="34" t="s">
        <v>172</v>
      </c>
      <c r="B13" s="2">
        <v>2408.9</v>
      </c>
      <c r="C13" s="34" t="s">
        <v>173</v>
      </c>
      <c r="D13" s="2">
        <v>602.00536078224695</v>
      </c>
    </row>
    <row r="14" spans="1:4">
      <c r="A14" s="34" t="s">
        <v>174</v>
      </c>
      <c r="B14" s="2">
        <v>36.434826584399907</v>
      </c>
      <c r="C14" s="34" t="s">
        <v>175</v>
      </c>
      <c r="D14" s="2">
        <v>28.25</v>
      </c>
    </row>
    <row r="15" spans="1:4">
      <c r="A15" s="34" t="s">
        <v>176</v>
      </c>
      <c r="B15" s="2">
        <v>68786.47</v>
      </c>
      <c r="C15" s="34" t="s">
        <v>177</v>
      </c>
      <c r="D15" s="2">
        <v>5.7257049989216859E-2</v>
      </c>
    </row>
    <row r="16" spans="1:4">
      <c r="A16" s="34" t="s">
        <v>178</v>
      </c>
      <c r="B16" s="2">
        <v>1312.0605813953489</v>
      </c>
      <c r="C16" s="34" t="s">
        <v>179</v>
      </c>
      <c r="D16" s="2">
        <v>25.45</v>
      </c>
    </row>
    <row r="17" spans="1:4">
      <c r="A17" s="34" t="s">
        <v>180</v>
      </c>
      <c r="B17" s="2">
        <v>27.728085937372278</v>
      </c>
      <c r="C17" s="34" t="s">
        <v>181</v>
      </c>
      <c r="D17" s="2">
        <v>31.15</v>
      </c>
    </row>
    <row r="18" spans="1:4">
      <c r="A18" s="34" t="s">
        <v>182</v>
      </c>
      <c r="B18" s="2">
        <v>27.434716399633807</v>
      </c>
      <c r="C18" s="34" t="s">
        <v>183</v>
      </c>
      <c r="D18" s="2">
        <v>5.6999999999999993</v>
      </c>
    </row>
    <row r="19" spans="1:4">
      <c r="A19" s="34" t="s">
        <v>184</v>
      </c>
      <c r="B19" s="2">
        <v>28.8</v>
      </c>
      <c r="C19" s="34" t="s">
        <v>186</v>
      </c>
      <c r="D19" s="2">
        <v>2.8000000000000007</v>
      </c>
    </row>
    <row r="20" spans="1:4" ht="13.8" thickBot="1">
      <c r="A20" s="79" t="s">
        <v>699</v>
      </c>
      <c r="B20" s="80"/>
      <c r="C20" s="80"/>
      <c r="D20" s="80"/>
    </row>
    <row r="21" spans="1:4">
      <c r="A21" s="34" t="s">
        <v>152</v>
      </c>
      <c r="B21" s="35">
        <v>86</v>
      </c>
      <c r="C21" s="34" t="s">
        <v>153</v>
      </c>
      <c r="D21" s="2">
        <v>0.4314622115178397</v>
      </c>
    </row>
    <row r="22" spans="1:4">
      <c r="A22" s="34" t="s">
        <v>154</v>
      </c>
      <c r="B22" s="2">
        <v>0.20149999999999998</v>
      </c>
      <c r="C22" s="34" t="s">
        <v>155</v>
      </c>
      <c r="D22" s="2">
        <v>0.25664361171238609</v>
      </c>
    </row>
    <row r="23" spans="1:4">
      <c r="A23" s="34" t="s">
        <v>156</v>
      </c>
      <c r="B23" s="2">
        <v>0.1888117881857603</v>
      </c>
      <c r="C23" s="34" t="s">
        <v>157</v>
      </c>
      <c r="D23" s="2">
        <v>2.936668412560647</v>
      </c>
    </row>
    <row r="24" spans="1:4">
      <c r="A24" s="34" t="s">
        <v>158</v>
      </c>
      <c r="B24" s="2">
        <v>0.21418821181423969</v>
      </c>
      <c r="C24" s="34" t="s">
        <v>159</v>
      </c>
      <c r="D24" s="2">
        <v>0.49590548344105551</v>
      </c>
    </row>
    <row r="25" spans="1:4">
      <c r="A25" s="34" t="s">
        <v>160</v>
      </c>
      <c r="B25" s="2">
        <v>2.4627941176470587E-3</v>
      </c>
      <c r="C25" s="34" t="s">
        <v>161</v>
      </c>
      <c r="D25" s="2">
        <v>0.43915938436518159</v>
      </c>
    </row>
    <row r="26" spans="1:4">
      <c r="A26" s="34" t="s">
        <v>162</v>
      </c>
      <c r="B26" s="2">
        <v>4.9626546501313776E-2</v>
      </c>
      <c r="C26" s="34" t="s">
        <v>163</v>
      </c>
      <c r="D26" s="2">
        <v>5.9757474018911141E-3</v>
      </c>
    </row>
    <row r="27" spans="1:4">
      <c r="A27" s="34" t="s">
        <v>164</v>
      </c>
      <c r="B27" s="2">
        <v>5.3513681337460589E-3</v>
      </c>
      <c r="C27" s="34" t="s">
        <v>165</v>
      </c>
      <c r="D27" s="2">
        <v>0.24628559057723959</v>
      </c>
    </row>
    <row r="28" spans="1:4">
      <c r="A28" s="34" t="s">
        <v>166</v>
      </c>
      <c r="B28" s="2">
        <v>7.6999999999999999E-2</v>
      </c>
      <c r="C28" s="34" t="s">
        <v>167</v>
      </c>
      <c r="D28" s="2">
        <v>3.8988372093023256E-2</v>
      </c>
    </row>
    <row r="29" spans="1:4">
      <c r="A29" s="34" t="s">
        <v>168</v>
      </c>
      <c r="B29" s="2">
        <v>0.32200000000000001</v>
      </c>
      <c r="C29" s="34" t="s">
        <v>169</v>
      </c>
      <c r="D29" s="2">
        <v>2.4341569767441862E-3</v>
      </c>
    </row>
    <row r="30" spans="1:4">
      <c r="A30" s="34" t="s">
        <v>170</v>
      </c>
      <c r="B30" s="2">
        <v>0.245</v>
      </c>
      <c r="C30" s="34" t="s">
        <v>171</v>
      </c>
      <c r="D30" s="2">
        <v>5.1816209302325566E-5</v>
      </c>
    </row>
    <row r="31" spans="1:4">
      <c r="A31" s="34" t="s">
        <v>172</v>
      </c>
      <c r="B31" s="2">
        <v>17.329000000000001</v>
      </c>
      <c r="C31" s="34" t="s">
        <v>173</v>
      </c>
      <c r="D31" s="2">
        <v>1.7400113295058139E-5</v>
      </c>
    </row>
    <row r="32" spans="1:4">
      <c r="A32" s="34" t="s">
        <v>174</v>
      </c>
      <c r="B32" s="2">
        <v>0.46021765950216109</v>
      </c>
      <c r="C32" s="34" t="s">
        <v>175</v>
      </c>
      <c r="D32" s="2">
        <v>0.193</v>
      </c>
    </row>
    <row r="33" spans="1:4">
      <c r="A33" s="34" t="s">
        <v>176</v>
      </c>
      <c r="B33" s="2">
        <v>3.7011309999999997</v>
      </c>
      <c r="C33" s="34" t="s">
        <v>177</v>
      </c>
      <c r="D33" s="2">
        <v>7.2322851530513528E-4</v>
      </c>
    </row>
    <row r="34" spans="1:4">
      <c r="A34" s="34" t="s">
        <v>178</v>
      </c>
      <c r="B34" s="2">
        <v>0.20933750000000001</v>
      </c>
      <c r="C34" s="34" t="s">
        <v>179</v>
      </c>
      <c r="D34" s="2">
        <v>0.17349999999999999</v>
      </c>
    </row>
    <row r="35" spans="1:4">
      <c r="A35" s="34" t="s">
        <v>180</v>
      </c>
      <c r="B35" s="2">
        <v>0.19542005595390413</v>
      </c>
      <c r="C35" s="34" t="s">
        <v>181</v>
      </c>
      <c r="D35" s="2">
        <v>0.22850000000000001</v>
      </c>
    </row>
    <row r="36" spans="1:4">
      <c r="A36" s="34" t="s">
        <v>182</v>
      </c>
      <c r="B36" s="2">
        <v>0.18909720972890415</v>
      </c>
      <c r="C36" s="34" t="s">
        <v>183</v>
      </c>
      <c r="D36" s="2">
        <v>5.5000000000000021E-2</v>
      </c>
    </row>
    <row r="37" spans="1:4">
      <c r="A37" s="34" t="s">
        <v>184</v>
      </c>
      <c r="B37" s="2">
        <v>0.223</v>
      </c>
      <c r="C37" s="34" t="s">
        <v>186</v>
      </c>
      <c r="D37" s="2">
        <v>0.03</v>
      </c>
    </row>
    <row r="38" spans="1:4" ht="13.8" thickBot="1">
      <c r="A38" s="79" t="s">
        <v>700</v>
      </c>
      <c r="B38" s="80"/>
      <c r="C38" s="80"/>
      <c r="D38" s="80"/>
    </row>
    <row r="39" spans="1:4">
      <c r="A39" s="34" t="s">
        <v>152</v>
      </c>
      <c r="B39" s="35">
        <v>86</v>
      </c>
      <c r="C39" s="34" t="s">
        <v>153</v>
      </c>
      <c r="D39" s="2">
        <v>0.75051039079354698</v>
      </c>
    </row>
    <row r="40" spans="1:4">
      <c r="A40" s="34" t="s">
        <v>154</v>
      </c>
      <c r="B40" s="2">
        <v>4.344186046511628</v>
      </c>
      <c r="C40" s="34" t="s">
        <v>155</v>
      </c>
      <c r="D40" s="2">
        <v>0.25664361171238609</v>
      </c>
    </row>
    <row r="41" spans="1:4">
      <c r="A41" s="34" t="s">
        <v>156</v>
      </c>
      <c r="B41" s="2">
        <v>3.5979026271269428</v>
      </c>
      <c r="C41" s="34" t="s">
        <v>157</v>
      </c>
      <c r="D41" s="2">
        <v>3.0234749228945557</v>
      </c>
    </row>
    <row r="42" spans="1:4">
      <c r="A42" s="34" t="s">
        <v>158</v>
      </c>
      <c r="B42" s="2">
        <v>5.0904694658963132</v>
      </c>
      <c r="C42" s="34" t="s">
        <v>159</v>
      </c>
      <c r="D42" s="2">
        <v>0.49590548344105551</v>
      </c>
    </row>
    <row r="43" spans="1:4">
      <c r="A43" s="34" t="s">
        <v>160</v>
      </c>
      <c r="B43" s="2">
        <v>8.5199069767441866</v>
      </c>
      <c r="C43" s="34" t="s">
        <v>161</v>
      </c>
      <c r="D43" s="2">
        <v>0.76389929959587721</v>
      </c>
    </row>
    <row r="44" spans="1:4">
      <c r="A44" s="34" t="s">
        <v>162</v>
      </c>
      <c r="B44" s="2">
        <v>2.9188879692006315</v>
      </c>
      <c r="C44" s="34" t="s">
        <v>163</v>
      </c>
      <c r="D44" s="2">
        <v>9.8048917786179066E-2</v>
      </c>
    </row>
    <row r="45" spans="1:4">
      <c r="A45" s="34" t="s">
        <v>164</v>
      </c>
      <c r="B45" s="2">
        <v>0.3147517843890566</v>
      </c>
      <c r="C45" s="34" t="s">
        <v>165</v>
      </c>
      <c r="D45" s="2">
        <v>0.67190675950549872</v>
      </c>
    </row>
    <row r="46" spans="1:4">
      <c r="A46" s="34" t="s">
        <v>166</v>
      </c>
      <c r="B46" s="2">
        <v>-0.5</v>
      </c>
      <c r="C46" s="34" t="s">
        <v>167</v>
      </c>
      <c r="D46" s="2">
        <v>2.3061654948620878</v>
      </c>
    </row>
    <row r="47" spans="1:4">
      <c r="A47" s="34" t="s">
        <v>168</v>
      </c>
      <c r="B47" s="2">
        <v>12.2</v>
      </c>
      <c r="C47" s="34" t="s">
        <v>169</v>
      </c>
      <c r="D47" s="2">
        <v>8.4208382909680903</v>
      </c>
    </row>
    <row r="48" spans="1:4">
      <c r="A48" s="34" t="s">
        <v>170</v>
      </c>
      <c r="B48" s="2">
        <v>12.7</v>
      </c>
      <c r="C48" s="34" t="s">
        <v>171</v>
      </c>
      <c r="D48" s="2">
        <v>18.339593306249764</v>
      </c>
    </row>
    <row r="49" spans="1:4">
      <c r="A49" s="34" t="s">
        <v>172</v>
      </c>
      <c r="B49" s="2">
        <v>373.6</v>
      </c>
      <c r="C49" s="34" t="s">
        <v>173</v>
      </c>
      <c r="D49" s="2">
        <v>214.39617149916009</v>
      </c>
    </row>
    <row r="50" spans="1:4">
      <c r="A50" s="34" t="s">
        <v>174</v>
      </c>
      <c r="B50" s="2">
        <v>27.068653457458868</v>
      </c>
      <c r="C50" s="34" t="s">
        <v>175</v>
      </c>
      <c r="D50" s="2">
        <v>3.85</v>
      </c>
    </row>
    <row r="51" spans="1:4">
      <c r="A51" s="34" t="s">
        <v>176</v>
      </c>
      <c r="B51" s="2">
        <v>2347.1799999999998</v>
      </c>
      <c r="C51" s="34" t="s">
        <v>177</v>
      </c>
      <c r="D51" s="2">
        <v>4.2538180895805605E-2</v>
      </c>
    </row>
    <row r="52" spans="1:4">
      <c r="A52" s="34" t="s">
        <v>178</v>
      </c>
      <c r="B52" s="2">
        <v>724.19209302325589</v>
      </c>
      <c r="C52" s="34" t="s">
        <v>179</v>
      </c>
      <c r="D52" s="2">
        <v>2.2000000000000002</v>
      </c>
    </row>
    <row r="53" spans="1:4">
      <c r="A53" s="34" t="s">
        <v>180</v>
      </c>
      <c r="B53" s="2">
        <v>3.3203682086925044</v>
      </c>
      <c r="C53" s="34" t="s">
        <v>181</v>
      </c>
      <c r="D53" s="2">
        <v>5.9</v>
      </c>
    </row>
    <row r="54" spans="1:4">
      <c r="A54" s="34" t="s">
        <v>182</v>
      </c>
      <c r="B54" s="2">
        <v>2.1231609860524543</v>
      </c>
      <c r="C54" s="34" t="s">
        <v>183</v>
      </c>
      <c r="D54" s="2">
        <v>3.7</v>
      </c>
    </row>
    <row r="55" spans="1:4">
      <c r="A55" s="34" t="s">
        <v>184</v>
      </c>
      <c r="B55" s="35" t="s">
        <v>185</v>
      </c>
      <c r="C55" s="34" t="s">
        <v>186</v>
      </c>
      <c r="D55" s="2">
        <v>1.75</v>
      </c>
    </row>
    <row r="56" spans="1:4" ht="13.8" thickBot="1">
      <c r="A56" s="79" t="s">
        <v>701</v>
      </c>
      <c r="B56" s="80"/>
      <c r="C56" s="80"/>
      <c r="D56" s="80"/>
    </row>
    <row r="57" spans="1:4">
      <c r="A57" s="34" t="s">
        <v>152</v>
      </c>
      <c r="B57" s="35">
        <v>86</v>
      </c>
      <c r="C57" s="34" t="s">
        <v>153</v>
      </c>
      <c r="D57" s="2">
        <v>0.95076143393400792</v>
      </c>
    </row>
    <row r="58" spans="1:4">
      <c r="A58" s="34" t="s">
        <v>154</v>
      </c>
      <c r="B58" s="2">
        <v>4.3976744186046508</v>
      </c>
      <c r="C58" s="34" t="s">
        <v>155</v>
      </c>
      <c r="D58" s="2">
        <v>0.25664361171238609</v>
      </c>
    </row>
    <row r="59" spans="1:4">
      <c r="A59" s="34" t="s">
        <v>156</v>
      </c>
      <c r="B59" s="2">
        <v>3.8210281735299589</v>
      </c>
      <c r="C59" s="34" t="s">
        <v>157</v>
      </c>
      <c r="D59" s="2">
        <v>3.4453702767903525</v>
      </c>
    </row>
    <row r="60" spans="1:4">
      <c r="A60" s="34" t="s">
        <v>158</v>
      </c>
      <c r="B60" s="2">
        <v>4.9743206636793431</v>
      </c>
      <c r="C60" s="34" t="s">
        <v>159</v>
      </c>
      <c r="D60" s="2">
        <v>0.49590548344105551</v>
      </c>
    </row>
    <row r="61" spans="1:4">
      <c r="A61" s="34" t="s">
        <v>160</v>
      </c>
      <c r="B61" s="2">
        <v>5.0868180574555399</v>
      </c>
      <c r="C61" s="34" t="s">
        <v>161</v>
      </c>
      <c r="D61" s="2">
        <v>0.96772276889734599</v>
      </c>
    </row>
    <row r="62" spans="1:4">
      <c r="A62" s="34" t="s">
        <v>162</v>
      </c>
      <c r="B62" s="2">
        <v>2.2553975386737348</v>
      </c>
      <c r="C62" s="34" t="s">
        <v>163</v>
      </c>
      <c r="D62" s="2">
        <v>0.54554119289510261</v>
      </c>
    </row>
    <row r="63" spans="1:4">
      <c r="A63" s="34" t="s">
        <v>164</v>
      </c>
      <c r="B63" s="2">
        <v>0.24320577127139806</v>
      </c>
      <c r="C63" s="34" t="s">
        <v>165</v>
      </c>
      <c r="D63" s="2">
        <v>0.51286141810137809</v>
      </c>
    </row>
    <row r="64" spans="1:4">
      <c r="A64" s="34" t="s">
        <v>166</v>
      </c>
      <c r="B64" s="2">
        <v>0.8</v>
      </c>
      <c r="C64" s="34" t="s">
        <v>167</v>
      </c>
      <c r="D64" s="2">
        <v>1.7694429421308815</v>
      </c>
    </row>
    <row r="65" spans="1:4">
      <c r="A65" s="34" t="s">
        <v>168</v>
      </c>
      <c r="B65" s="2">
        <v>11</v>
      </c>
      <c r="C65" s="34" t="s">
        <v>169</v>
      </c>
      <c r="D65" s="2">
        <v>5.027669010275825</v>
      </c>
    </row>
    <row r="66" spans="1:4">
      <c r="A66" s="34" t="s">
        <v>170</v>
      </c>
      <c r="B66" s="2">
        <v>10.199999999999999</v>
      </c>
      <c r="C66" s="34" t="s">
        <v>171</v>
      </c>
      <c r="D66" s="2">
        <v>10.718193052184088</v>
      </c>
    </row>
    <row r="67" spans="1:4">
      <c r="A67" s="34" t="s">
        <v>172</v>
      </c>
      <c r="B67" s="2">
        <v>378.2</v>
      </c>
      <c r="C67" s="34" t="s">
        <v>173</v>
      </c>
      <c r="D67" s="2">
        <v>87.0901944620351</v>
      </c>
    </row>
    <row r="68" spans="1:4">
      <c r="A68" s="34" t="s">
        <v>174</v>
      </c>
      <c r="B68" s="2">
        <v>20.915696329340232</v>
      </c>
      <c r="C68" s="34" t="s">
        <v>175</v>
      </c>
      <c r="D68" s="2">
        <v>3.9</v>
      </c>
    </row>
    <row r="69" spans="1:4">
      <c r="A69" s="34" t="s">
        <v>176</v>
      </c>
      <c r="B69" s="2">
        <v>2095.58</v>
      </c>
      <c r="C69" s="34" t="s">
        <v>177</v>
      </c>
      <c r="D69" s="2">
        <v>3.2868856052167141E-2</v>
      </c>
    </row>
    <row r="70" spans="1:4">
      <c r="A70" s="34" t="s">
        <v>178</v>
      </c>
      <c r="B70" s="2">
        <v>432.37953488372096</v>
      </c>
      <c r="C70" s="34" t="s">
        <v>179</v>
      </c>
      <c r="D70" s="2">
        <v>2.7</v>
      </c>
    </row>
    <row r="71" spans="1:4">
      <c r="A71" s="34" t="s">
        <v>180</v>
      </c>
      <c r="B71" s="2">
        <v>3.8557176942951998</v>
      </c>
      <c r="C71" s="34" t="s">
        <v>181</v>
      </c>
      <c r="D71" s="2">
        <v>5.4</v>
      </c>
    </row>
    <row r="72" spans="1:4">
      <c r="A72" s="34" t="s">
        <v>182</v>
      </c>
      <c r="B72" s="2">
        <v>3.3168801618812105</v>
      </c>
      <c r="C72" s="34" t="s">
        <v>183</v>
      </c>
      <c r="D72" s="2">
        <v>2.7</v>
      </c>
    </row>
    <row r="73" spans="1:4">
      <c r="A73" s="34" t="s">
        <v>184</v>
      </c>
      <c r="B73" s="35" t="s">
        <v>185</v>
      </c>
      <c r="C73" s="34" t="s">
        <v>186</v>
      </c>
      <c r="D73" s="2">
        <v>1.35</v>
      </c>
    </row>
    <row r="74" spans="1:4" ht="13.8" thickBot="1">
      <c r="A74" s="79" t="s">
        <v>702</v>
      </c>
      <c r="B74" s="80"/>
      <c r="C74" s="80"/>
      <c r="D74" s="80"/>
    </row>
    <row r="75" spans="1:4">
      <c r="A75" s="34" t="s">
        <v>152</v>
      </c>
      <c r="B75" s="35">
        <v>86</v>
      </c>
      <c r="C75" s="34" t="s">
        <v>153</v>
      </c>
      <c r="D75" s="2">
        <v>-0.4128337928105012</v>
      </c>
    </row>
    <row r="76" spans="1:4">
      <c r="A76" s="34" t="s">
        <v>154</v>
      </c>
      <c r="B76" s="2">
        <v>65.06729232290698</v>
      </c>
      <c r="C76" s="34" t="s">
        <v>155</v>
      </c>
      <c r="D76" s="2">
        <v>0.25664361171238609</v>
      </c>
    </row>
    <row r="77" spans="1:4">
      <c r="A77" s="34" t="s">
        <v>156</v>
      </c>
      <c r="B77" s="2">
        <v>62.845126601710945</v>
      </c>
      <c r="C77" s="34" t="s">
        <v>157</v>
      </c>
      <c r="D77" s="2">
        <v>2.9850314909179794</v>
      </c>
    </row>
    <row r="78" spans="1:4">
      <c r="A78" s="34" t="s">
        <v>158</v>
      </c>
      <c r="B78" s="2">
        <v>67.289458044103</v>
      </c>
      <c r="C78" s="34" t="s">
        <v>159</v>
      </c>
      <c r="D78" s="2">
        <v>0.49590548344105551</v>
      </c>
    </row>
    <row r="79" spans="1:4">
      <c r="A79" s="34" t="s">
        <v>160</v>
      </c>
      <c r="B79" s="2">
        <v>75.540552237665011</v>
      </c>
      <c r="C79" s="34" t="s">
        <v>161</v>
      </c>
      <c r="D79" s="2">
        <v>-0.42019863954715403</v>
      </c>
    </row>
    <row r="80" spans="1:4">
      <c r="A80" s="34" t="s">
        <v>162</v>
      </c>
      <c r="B80" s="2">
        <v>8.6914068042903736</v>
      </c>
      <c r="C80" s="34" t="s">
        <v>163</v>
      </c>
      <c r="D80" s="2">
        <v>5.7273074489165091E-2</v>
      </c>
    </row>
    <row r="81" spans="1:4">
      <c r="A81" s="34" t="s">
        <v>164</v>
      </c>
      <c r="B81" s="2">
        <v>0.93721849874586527</v>
      </c>
      <c r="C81" s="34" t="s">
        <v>165</v>
      </c>
      <c r="D81" s="2">
        <v>0.13357566442380697</v>
      </c>
    </row>
    <row r="82" spans="1:4">
      <c r="A82" s="34" t="s">
        <v>166</v>
      </c>
      <c r="B82" s="2">
        <v>39.39393939</v>
      </c>
      <c r="C82" s="34" t="s">
        <v>167</v>
      </c>
      <c r="D82" s="2">
        <v>6.8162331414359105</v>
      </c>
    </row>
    <row r="83" spans="1:4">
      <c r="A83" s="34" t="s">
        <v>168</v>
      </c>
      <c r="B83" s="2">
        <v>80.487804879999999</v>
      </c>
      <c r="C83" s="34" t="s">
        <v>169</v>
      </c>
      <c r="D83" s="2">
        <v>74.662173723273554</v>
      </c>
    </row>
    <row r="84" spans="1:4">
      <c r="A84" s="34" t="s">
        <v>170</v>
      </c>
      <c r="B84" s="2">
        <v>41.093865489999999</v>
      </c>
      <c r="C84" s="34" t="s">
        <v>171</v>
      </c>
      <c r="D84" s="2">
        <v>-266.33373794888792</v>
      </c>
    </row>
    <row r="85" spans="1:4">
      <c r="A85" s="34" t="s">
        <v>172</v>
      </c>
      <c r="B85" s="2">
        <v>5595.7871397700001</v>
      </c>
      <c r="C85" s="34" t="s">
        <v>173</v>
      </c>
      <c r="D85" s="2">
        <v>16639.879496715224</v>
      </c>
    </row>
    <row r="86" spans="1:4">
      <c r="A86" s="34" t="s">
        <v>174</v>
      </c>
      <c r="B86" s="2">
        <v>80.600790892144417</v>
      </c>
      <c r="C86" s="34" t="s">
        <v>175</v>
      </c>
      <c r="D86" s="2">
        <v>65.853658539999998</v>
      </c>
    </row>
    <row r="87" spans="1:4">
      <c r="A87" s="34" t="s">
        <v>176</v>
      </c>
      <c r="B87" s="2">
        <v>370523.66454037966</v>
      </c>
      <c r="C87" s="34" t="s">
        <v>177</v>
      </c>
      <c r="D87" s="2">
        <v>0.12666352349973556</v>
      </c>
    </row>
    <row r="88" spans="1:4">
      <c r="A88" s="34" t="s">
        <v>178</v>
      </c>
      <c r="B88" s="2">
        <v>6420.9469402015256</v>
      </c>
      <c r="C88" s="34" t="s">
        <v>179</v>
      </c>
      <c r="D88" s="2">
        <v>59.756097560000001</v>
      </c>
    </row>
    <row r="89" spans="1:4">
      <c r="A89" s="34" t="s">
        <v>180</v>
      </c>
      <c r="B89" s="2">
        <v>64.457401664486241</v>
      </c>
      <c r="C89" s="34" t="s">
        <v>181</v>
      </c>
      <c r="D89" s="2">
        <v>70.731707319999998</v>
      </c>
    </row>
    <row r="90" spans="1:4">
      <c r="A90" s="34" t="s">
        <v>182</v>
      </c>
      <c r="B90" s="2">
        <v>63.805052188801135</v>
      </c>
      <c r="C90" s="34" t="s">
        <v>183</v>
      </c>
      <c r="D90" s="2">
        <v>10.975609759999998</v>
      </c>
    </row>
    <row r="91" spans="1:4">
      <c r="A91" s="34" t="s">
        <v>184</v>
      </c>
      <c r="B91" s="2">
        <v>65.853658539999998</v>
      </c>
      <c r="C91" s="34" t="s">
        <v>186</v>
      </c>
      <c r="D91" s="2">
        <v>5.3030303000000032</v>
      </c>
    </row>
    <row r="92" spans="1:4" ht="13.8" thickBot="1">
      <c r="A92" s="79" t="s">
        <v>703</v>
      </c>
      <c r="B92" s="80"/>
      <c r="C92" s="80"/>
      <c r="D92" s="80"/>
    </row>
    <row r="93" spans="1:4">
      <c r="A93" s="34" t="s">
        <v>152</v>
      </c>
      <c r="B93" s="35">
        <v>86</v>
      </c>
      <c r="C93" s="34" t="s">
        <v>153</v>
      </c>
      <c r="D93" s="2">
        <v>1.6274697416576993</v>
      </c>
    </row>
    <row r="94" spans="1:4">
      <c r="A94" s="34" t="s">
        <v>154</v>
      </c>
      <c r="B94" s="2">
        <v>18.117441860465117</v>
      </c>
      <c r="C94" s="34" t="s">
        <v>155</v>
      </c>
      <c r="D94" s="2">
        <v>0.25664361171238609</v>
      </c>
    </row>
    <row r="95" spans="1:4">
      <c r="A95" s="34" t="s">
        <v>156</v>
      </c>
      <c r="B95" s="2">
        <v>10.74887622121844</v>
      </c>
      <c r="C95" s="34" t="s">
        <v>157</v>
      </c>
      <c r="D95" s="2">
        <v>4.4242267876126462</v>
      </c>
    </row>
    <row r="96" spans="1:4">
      <c r="A96" s="34" t="s">
        <v>158</v>
      </c>
      <c r="B96" s="2">
        <v>25.486007499711793</v>
      </c>
      <c r="C96" s="34" t="s">
        <v>159</v>
      </c>
      <c r="D96" s="2">
        <v>0.49590548344105551</v>
      </c>
    </row>
    <row r="97" spans="1:4">
      <c r="A97" s="34" t="s">
        <v>160</v>
      </c>
      <c r="B97" s="2">
        <v>830.60239808481526</v>
      </c>
      <c r="C97" s="34" t="s">
        <v>161</v>
      </c>
      <c r="D97" s="2">
        <v>1.6565033755912246</v>
      </c>
    </row>
    <row r="98" spans="1:4">
      <c r="A98" s="34" t="s">
        <v>162</v>
      </c>
      <c r="B98" s="2">
        <v>28.820173456882859</v>
      </c>
      <c r="C98" s="34" t="s">
        <v>163</v>
      </c>
      <c r="D98" s="2">
        <v>1.5837861581175441</v>
      </c>
    </row>
    <row r="99" spans="1:4">
      <c r="A99" s="34" t="s">
        <v>164</v>
      </c>
      <c r="B99" s="2">
        <v>3.107759228059805</v>
      </c>
      <c r="C99" s="34" t="s">
        <v>165</v>
      </c>
      <c r="D99" s="2">
        <v>1.5907418761901841</v>
      </c>
    </row>
    <row r="100" spans="1:4">
      <c r="A100" s="34" t="s">
        <v>166</v>
      </c>
      <c r="B100" s="2">
        <v>0.1</v>
      </c>
      <c r="C100" s="34" t="s">
        <v>167</v>
      </c>
      <c r="D100" s="2">
        <v>22.641022174148187</v>
      </c>
    </row>
    <row r="101" spans="1:4">
      <c r="A101" s="34" t="s">
        <v>168</v>
      </c>
      <c r="B101" s="2">
        <v>99.8</v>
      </c>
      <c r="C101" s="34" t="s">
        <v>169</v>
      </c>
      <c r="D101" s="2">
        <v>820.94423066522438</v>
      </c>
    </row>
    <row r="102" spans="1:4">
      <c r="A102" s="34" t="s">
        <v>170</v>
      </c>
      <c r="B102" s="2">
        <v>99.7</v>
      </c>
      <c r="C102" s="34" t="s">
        <v>171</v>
      </c>
      <c r="D102" s="2">
        <v>38281.011575647419</v>
      </c>
    </row>
    <row r="103" spans="1:4">
      <c r="A103" s="34" t="s">
        <v>172</v>
      </c>
      <c r="B103" s="2">
        <v>1558.1</v>
      </c>
      <c r="C103" s="34" t="s">
        <v>173</v>
      </c>
      <c r="D103" s="2">
        <v>2981705.1210940187</v>
      </c>
    </row>
    <row r="104" spans="1:4">
      <c r="A104" s="34" t="s">
        <v>174</v>
      </c>
      <c r="B104" s="2">
        <v>267.26729361314324</v>
      </c>
      <c r="C104" s="34" t="s">
        <v>175</v>
      </c>
      <c r="D104" s="2">
        <v>2.1</v>
      </c>
    </row>
    <row r="105" spans="1:4">
      <c r="A105" s="34" t="s">
        <v>176</v>
      </c>
      <c r="B105" s="2">
        <v>98829.99</v>
      </c>
      <c r="C105" s="34" t="s">
        <v>177</v>
      </c>
      <c r="D105" s="2">
        <v>0.42000849806274676</v>
      </c>
    </row>
    <row r="106" spans="1:4">
      <c r="A106" s="34" t="s">
        <v>178</v>
      </c>
      <c r="B106" s="2">
        <v>70601.203837209294</v>
      </c>
      <c r="C106" s="34" t="s">
        <v>179</v>
      </c>
      <c r="D106" s="2">
        <v>0.4</v>
      </c>
    </row>
    <row r="107" spans="1:4">
      <c r="A107" s="34" t="s">
        <v>180</v>
      </c>
      <c r="B107" s="2">
        <v>2.6881674683641066</v>
      </c>
      <c r="C107" s="34" t="s">
        <v>181</v>
      </c>
      <c r="D107" s="2">
        <v>28.25</v>
      </c>
    </row>
    <row r="108" spans="1:4">
      <c r="A108" s="34" t="s">
        <v>182</v>
      </c>
      <c r="B108" s="2">
        <v>0.47102227144793857</v>
      </c>
      <c r="C108" s="34" t="s">
        <v>183</v>
      </c>
      <c r="D108" s="2">
        <v>27.85</v>
      </c>
    </row>
    <row r="109" spans="1:4">
      <c r="A109" s="34" t="s">
        <v>184</v>
      </c>
      <c r="B109" s="2">
        <v>0.1</v>
      </c>
      <c r="C109" s="34" t="s">
        <v>186</v>
      </c>
      <c r="D109" s="2">
        <v>2</v>
      </c>
    </row>
  </sheetData>
  <mergeCells count="6">
    <mergeCell ref="A92:D92"/>
    <mergeCell ref="A2:D2"/>
    <mergeCell ref="A20:D20"/>
    <mergeCell ref="A38:D38"/>
    <mergeCell ref="A56:D56"/>
    <mergeCell ref="A74:D74"/>
  </mergeCells>
  <pageMargins left="0.75" right="0.75" top="1" bottom="1" header="0.5" footer="0.5"/>
  <pageSetup paperSize="9" orientation="portrait" copie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H53"/>
  <sheetViews>
    <sheetView showRuler="0" workbookViewId="0">
      <selection sqref="A1:K91"/>
    </sheetView>
  </sheetViews>
  <sheetFormatPr defaultColWidth="8.796875" defaultRowHeight="13.2"/>
  <cols>
    <col min="1" max="1" width="30.796875" style="35" bestFit="1" customWidth="1"/>
    <col min="2" max="2" width="26.5" style="35" bestFit="1" customWidth="1"/>
    <col min="3" max="3" width="14.796875" style="35" bestFit="1" customWidth="1"/>
    <col min="4" max="5" width="10.69921875" style="35" bestFit="1" customWidth="1"/>
    <col min="6" max="6" width="10" style="35" bestFit="1" customWidth="1"/>
    <col min="7" max="7" width="16" style="35" bestFit="1" customWidth="1"/>
    <col min="8" max="8" width="13" style="35" bestFit="1" customWidth="1"/>
    <col min="9" max="16384" width="8.796875" style="35"/>
  </cols>
  <sheetData>
    <row r="1" spans="1:8" ht="13.8" thickBot="1">
      <c r="A1" s="79" t="s">
        <v>187</v>
      </c>
      <c r="B1" s="80"/>
      <c r="C1" s="80"/>
      <c r="D1" s="80"/>
      <c r="E1" s="80"/>
      <c r="F1" s="80"/>
      <c r="G1" s="80"/>
      <c r="H1" s="80"/>
    </row>
    <row r="2" spans="1:8">
      <c r="A2" s="8" t="s">
        <v>188</v>
      </c>
      <c r="B2" s="5">
        <v>86</v>
      </c>
      <c r="C2" s="8" t="s">
        <v>189</v>
      </c>
      <c r="D2" s="13">
        <v>2.3715636858818692</v>
      </c>
      <c r="E2" s="5"/>
      <c r="F2" s="5"/>
      <c r="G2" s="5"/>
      <c r="H2" s="5"/>
    </row>
    <row r="4" spans="1:8">
      <c r="A4" s="5"/>
      <c r="B4" s="14"/>
      <c r="C4" s="15" t="s">
        <v>37</v>
      </c>
      <c r="D4" s="15" t="s">
        <v>41</v>
      </c>
      <c r="E4" s="15" t="s">
        <v>44</v>
      </c>
      <c r="F4" s="15" t="s">
        <v>45</v>
      </c>
      <c r="G4" s="15" t="s">
        <v>46</v>
      </c>
      <c r="H4" s="15" t="s">
        <v>47</v>
      </c>
    </row>
    <row r="5" spans="1:8">
      <c r="A5" s="16" t="s">
        <v>37</v>
      </c>
      <c r="B5" s="17" t="s">
        <v>190</v>
      </c>
      <c r="C5" s="18">
        <v>1</v>
      </c>
      <c r="D5" s="19"/>
      <c r="E5" s="19"/>
      <c r="F5" s="19"/>
      <c r="G5" s="19"/>
      <c r="H5" s="19"/>
    </row>
    <row r="6" spans="1:8">
      <c r="B6" s="20" t="s">
        <v>191</v>
      </c>
      <c r="C6" s="19"/>
      <c r="D6" s="19"/>
      <c r="E6" s="19"/>
      <c r="F6" s="19"/>
      <c r="G6" s="19"/>
      <c r="H6" s="19"/>
    </row>
    <row r="7" spans="1:8">
      <c r="B7" s="20" t="s">
        <v>192</v>
      </c>
      <c r="C7" s="19"/>
      <c r="D7" s="19"/>
      <c r="E7" s="19"/>
      <c r="F7" s="19"/>
      <c r="G7" s="19"/>
      <c r="H7" s="19"/>
    </row>
    <row r="8" spans="1:8">
      <c r="B8" s="20" t="s">
        <v>193</v>
      </c>
      <c r="C8" s="19"/>
      <c r="D8" s="19"/>
      <c r="E8" s="19"/>
      <c r="F8" s="19"/>
      <c r="G8" s="19"/>
      <c r="H8" s="19"/>
    </row>
    <row r="9" spans="1:8">
      <c r="B9" s="20" t="s">
        <v>194</v>
      </c>
      <c r="C9" s="19"/>
      <c r="D9" s="19"/>
      <c r="E9" s="19"/>
      <c r="F9" s="19"/>
      <c r="G9" s="19"/>
      <c r="H9" s="19"/>
    </row>
    <row r="10" spans="1:8">
      <c r="A10" s="21" t="s">
        <v>41</v>
      </c>
      <c r="B10" s="22" t="s">
        <v>190</v>
      </c>
      <c r="C10" s="23">
        <v>0.19677517821580456</v>
      </c>
      <c r="D10" s="23">
        <v>1</v>
      </c>
      <c r="E10" s="24"/>
      <c r="F10" s="24"/>
      <c r="G10" s="24"/>
      <c r="H10" s="24"/>
    </row>
    <row r="11" spans="1:8">
      <c r="B11" s="20" t="s">
        <v>191</v>
      </c>
      <c r="C11" s="18">
        <v>1.1443803919501647E-2</v>
      </c>
      <c r="D11" s="19"/>
      <c r="E11" s="19"/>
      <c r="F11" s="19"/>
      <c r="G11" s="19"/>
      <c r="H11" s="19"/>
    </row>
    <row r="12" spans="1:8">
      <c r="B12" s="20" t="s">
        <v>192</v>
      </c>
      <c r="C12" s="18">
        <v>1.8394378150858881</v>
      </c>
      <c r="D12" s="19"/>
      <c r="E12" s="19"/>
      <c r="F12" s="19"/>
      <c r="G12" s="19"/>
      <c r="H12" s="19"/>
    </row>
    <row r="13" spans="1:8">
      <c r="B13" s="20" t="s">
        <v>193</v>
      </c>
      <c r="C13" s="18">
        <v>6.938362094185857E-2</v>
      </c>
      <c r="D13" s="19"/>
      <c r="E13" s="19"/>
      <c r="F13" s="19"/>
      <c r="G13" s="19"/>
      <c r="H13" s="19"/>
    </row>
    <row r="14" spans="1:8">
      <c r="B14" s="20" t="s">
        <v>194</v>
      </c>
      <c r="C14" s="19" t="s">
        <v>195</v>
      </c>
      <c r="D14" s="19"/>
      <c r="E14" s="19"/>
      <c r="F14" s="19"/>
      <c r="G14" s="19"/>
      <c r="H14" s="19"/>
    </row>
    <row r="15" spans="1:8">
      <c r="A15" s="21" t="s">
        <v>44</v>
      </c>
      <c r="B15" s="22" t="s">
        <v>190</v>
      </c>
      <c r="C15" s="23">
        <v>0.32216729962897589</v>
      </c>
      <c r="D15" s="23">
        <v>0.85425374124363596</v>
      </c>
      <c r="E15" s="23">
        <v>1</v>
      </c>
      <c r="F15" s="24"/>
      <c r="G15" s="24"/>
      <c r="H15" s="24"/>
    </row>
    <row r="16" spans="1:8">
      <c r="B16" s="20" t="s">
        <v>191</v>
      </c>
      <c r="C16" s="18">
        <v>1.0669145607735402E-2</v>
      </c>
      <c r="D16" s="18">
        <v>3.217268399657751E-3</v>
      </c>
      <c r="E16" s="19"/>
      <c r="F16" s="19"/>
      <c r="G16" s="19"/>
      <c r="H16" s="19"/>
    </row>
    <row r="17" spans="1:8">
      <c r="B17" s="20" t="s">
        <v>192</v>
      </c>
      <c r="C17" s="18">
        <v>3.1190090564605937</v>
      </c>
      <c r="D17" s="18">
        <v>15.060633594587367</v>
      </c>
      <c r="E17" s="19"/>
      <c r="F17" s="19"/>
      <c r="G17" s="19"/>
      <c r="H17" s="19"/>
    </row>
    <row r="18" spans="1:8">
      <c r="B18" s="20" t="s">
        <v>193</v>
      </c>
      <c r="C18" s="18">
        <v>2.4860902835550647E-3</v>
      </c>
      <c r="D18" s="25">
        <v>0</v>
      </c>
      <c r="E18" s="19"/>
      <c r="F18" s="19"/>
      <c r="G18" s="19"/>
      <c r="H18" s="19"/>
    </row>
    <row r="19" spans="1:8">
      <c r="B19" s="20" t="s">
        <v>194</v>
      </c>
      <c r="C19" s="19" t="s">
        <v>196</v>
      </c>
      <c r="D19" s="19" t="s">
        <v>196</v>
      </c>
      <c r="E19" s="19"/>
      <c r="F19" s="19"/>
      <c r="G19" s="19"/>
      <c r="H19" s="19"/>
    </row>
    <row r="20" spans="1:8">
      <c r="A20" s="21" t="s">
        <v>45</v>
      </c>
      <c r="B20" s="22" t="s">
        <v>190</v>
      </c>
      <c r="C20" s="23">
        <v>0.35283136480370025</v>
      </c>
      <c r="D20" s="23">
        <v>0.82244348299498438</v>
      </c>
      <c r="E20" s="23">
        <v>0.97276932417272921</v>
      </c>
      <c r="F20" s="23">
        <v>1</v>
      </c>
      <c r="G20" s="24"/>
      <c r="H20" s="24"/>
    </row>
    <row r="21" spans="1:8">
      <c r="B21" s="20" t="s">
        <v>191</v>
      </c>
      <c r="C21" s="18">
        <v>1.0422738428699502E-2</v>
      </c>
      <c r="D21" s="18">
        <v>3.8522228247509379E-3</v>
      </c>
      <c r="E21" s="18">
        <v>6.3952192795870943E-4</v>
      </c>
      <c r="F21" s="19"/>
      <c r="G21" s="19"/>
      <c r="H21" s="19"/>
    </row>
    <row r="22" spans="1:8">
      <c r="B22" s="20" t="s">
        <v>192</v>
      </c>
      <c r="C22" s="18">
        <v>3.4560201444786243</v>
      </c>
      <c r="D22" s="18">
        <v>13.251052161808998</v>
      </c>
      <c r="E22" s="18">
        <v>38.466453444285015</v>
      </c>
      <c r="F22" s="19"/>
      <c r="G22" s="19"/>
      <c r="H22" s="19"/>
    </row>
    <row r="23" spans="1:8">
      <c r="B23" s="20" t="s">
        <v>193</v>
      </c>
      <c r="C23" s="18">
        <v>8.6227721037390737E-4</v>
      </c>
      <c r="D23" s="25">
        <v>0</v>
      </c>
      <c r="E23" s="25">
        <v>0</v>
      </c>
      <c r="F23" s="19"/>
      <c r="G23" s="19"/>
      <c r="H23" s="19"/>
    </row>
    <row r="24" spans="1:8">
      <c r="B24" s="20" t="s">
        <v>194</v>
      </c>
      <c r="C24" s="19" t="s">
        <v>196</v>
      </c>
      <c r="D24" s="19" t="s">
        <v>196</v>
      </c>
      <c r="E24" s="19" t="s">
        <v>196</v>
      </c>
      <c r="F24" s="19"/>
      <c r="G24" s="19"/>
      <c r="H24" s="19"/>
    </row>
    <row r="25" spans="1:8">
      <c r="A25" s="21" t="s">
        <v>46</v>
      </c>
      <c r="B25" s="22" t="s">
        <v>190</v>
      </c>
      <c r="C25" s="23">
        <v>4.3694237727472059E-2</v>
      </c>
      <c r="D25" s="23">
        <v>0.29686535591299912</v>
      </c>
      <c r="E25" s="23">
        <v>0.18698757106997121</v>
      </c>
      <c r="F25" s="23">
        <v>0.14093683227282253</v>
      </c>
      <c r="G25" s="23">
        <v>1</v>
      </c>
      <c r="H25" s="24"/>
    </row>
    <row r="26" spans="1:8">
      <c r="B26" s="20" t="s">
        <v>191</v>
      </c>
      <c r="C26" s="18">
        <v>1.1882033495112085E-2</v>
      </c>
      <c r="D26" s="18">
        <v>1.0855606672126766E-2</v>
      </c>
      <c r="E26" s="18">
        <v>1.1488519622206577E-2</v>
      </c>
      <c r="F26" s="18">
        <v>1.1668295348915503E-2</v>
      </c>
      <c r="G26" s="19"/>
      <c r="H26" s="19"/>
    </row>
    <row r="27" spans="1:8">
      <c r="B27" s="20" t="s">
        <v>192</v>
      </c>
      <c r="C27" s="18">
        <v>0.40084713239818265</v>
      </c>
      <c r="D27" s="18">
        <v>2.8492625436320127</v>
      </c>
      <c r="E27" s="18">
        <v>1.744539089681433</v>
      </c>
      <c r="F27" s="18">
        <v>1.3047304532857595</v>
      </c>
      <c r="G27" s="19"/>
      <c r="H27" s="19"/>
    </row>
    <row r="28" spans="1:8">
      <c r="B28" s="20" t="s">
        <v>193</v>
      </c>
      <c r="C28" s="18">
        <v>0.68955045657164971</v>
      </c>
      <c r="D28" s="18">
        <v>5.5100585437823923E-3</v>
      </c>
      <c r="E28" s="18">
        <v>8.4722774313276128E-2</v>
      </c>
      <c r="F28" s="18">
        <v>0.19554788153822744</v>
      </c>
      <c r="G28" s="19"/>
      <c r="H28" s="19"/>
    </row>
    <row r="29" spans="1:8">
      <c r="B29" s="20" t="s">
        <v>194</v>
      </c>
      <c r="C29" s="19" t="s">
        <v>195</v>
      </c>
      <c r="D29" s="19" t="s">
        <v>196</v>
      </c>
      <c r="E29" s="19" t="s">
        <v>195</v>
      </c>
      <c r="F29" s="19" t="s">
        <v>195</v>
      </c>
      <c r="G29" s="19"/>
      <c r="H29" s="19"/>
    </row>
    <row r="30" spans="1:8">
      <c r="A30" s="21" t="s">
        <v>47</v>
      </c>
      <c r="B30" s="22" t="s">
        <v>190</v>
      </c>
      <c r="C30" s="23">
        <v>0.4099070615221489</v>
      </c>
      <c r="D30" s="23">
        <v>0.64995291864055216</v>
      </c>
      <c r="E30" s="23">
        <v>0.64180552017823422</v>
      </c>
      <c r="F30" s="23">
        <v>0.69759950394065751</v>
      </c>
      <c r="G30" s="23">
        <v>0.35153698750771711</v>
      </c>
      <c r="H30" s="23">
        <v>1</v>
      </c>
    </row>
    <row r="31" spans="1:8">
      <c r="B31" s="20" t="s">
        <v>191</v>
      </c>
      <c r="C31" s="18">
        <v>9.9044785823128242E-3</v>
      </c>
      <c r="D31" s="18">
        <v>6.8757286136979495E-3</v>
      </c>
      <c r="E31" s="18">
        <v>7.0010199317707879E-3</v>
      </c>
      <c r="F31" s="18">
        <v>6.1113682393065302E-3</v>
      </c>
      <c r="G31" s="18">
        <v>1.0433592219214275E-2</v>
      </c>
      <c r="H31" s="19"/>
    </row>
    <row r="32" spans="1:8">
      <c r="B32" s="20" t="s">
        <v>192</v>
      </c>
      <c r="C32" s="18">
        <v>4.1187894478444749</v>
      </c>
      <c r="D32" s="18">
        <v>7.8383117946414957</v>
      </c>
      <c r="E32" s="18">
        <v>7.6704844016159557</v>
      </c>
      <c r="F32" s="18">
        <v>8.9235351089398272</v>
      </c>
      <c r="G32" s="18">
        <v>3.4415501087032769</v>
      </c>
      <c r="H32" s="19"/>
    </row>
    <row r="33" spans="1:8">
      <c r="B33" s="20" t="s">
        <v>193</v>
      </c>
      <c r="C33" s="18">
        <v>8.877279525676407E-5</v>
      </c>
      <c r="D33" s="25">
        <v>1.2766898649374525E-11</v>
      </c>
      <c r="E33" s="25">
        <v>2.7584823314441564E-11</v>
      </c>
      <c r="F33" s="25">
        <v>8.4598994476436928E-14</v>
      </c>
      <c r="G33" s="18">
        <v>9.0366391487028963E-4</v>
      </c>
      <c r="H33" s="19"/>
    </row>
    <row r="34" spans="1:8">
      <c r="B34" s="20" t="s">
        <v>194</v>
      </c>
      <c r="C34" s="19" t="s">
        <v>196</v>
      </c>
      <c r="D34" s="19" t="s">
        <v>196</v>
      </c>
      <c r="E34" s="19" t="s">
        <v>196</v>
      </c>
      <c r="F34" s="19" t="s">
        <v>196</v>
      </c>
      <c r="G34" s="19" t="s">
        <v>196</v>
      </c>
      <c r="H34" s="19"/>
    </row>
    <row r="35" spans="1:8">
      <c r="A35" s="12"/>
      <c r="B35" s="12"/>
      <c r="C35" s="12"/>
      <c r="D35" s="12"/>
      <c r="E35" s="12"/>
      <c r="F35" s="12"/>
      <c r="G35" s="12"/>
      <c r="H35" s="12"/>
    </row>
    <row r="36" spans="1:8" ht="13.8" thickBot="1">
      <c r="A36" s="83" t="s">
        <v>120</v>
      </c>
      <c r="B36" s="84"/>
      <c r="C36" s="31"/>
      <c r="D36" s="31"/>
      <c r="E36" s="31"/>
      <c r="F36" s="31"/>
      <c r="G36" s="31"/>
      <c r="H36" s="31"/>
    </row>
    <row r="37" spans="1:8">
      <c r="A37" s="4" t="s">
        <v>197</v>
      </c>
      <c r="B37" s="4" t="s">
        <v>120</v>
      </c>
      <c r="C37" s="5"/>
      <c r="D37" s="5"/>
      <c r="E37" s="5"/>
      <c r="F37" s="5"/>
      <c r="G37" s="5"/>
      <c r="H37" s="5"/>
    </row>
    <row r="38" spans="1:8">
      <c r="A38" s="34" t="s">
        <v>198</v>
      </c>
      <c r="B38" s="2">
        <v>0.97276932417272921</v>
      </c>
    </row>
    <row r="39" spans="1:8">
      <c r="A39" s="34" t="s">
        <v>199</v>
      </c>
      <c r="B39" s="2">
        <v>0.85425374124363596</v>
      </c>
    </row>
    <row r="40" spans="1:8">
      <c r="A40" s="34" t="s">
        <v>200</v>
      </c>
      <c r="B40" s="2">
        <v>0.82244348299498438</v>
      </c>
    </row>
    <row r="41" spans="1:8">
      <c r="A41" s="34" t="s">
        <v>201</v>
      </c>
      <c r="B41" s="2">
        <v>0.69759950394065751</v>
      </c>
    </row>
    <row r="42" spans="1:8">
      <c r="A42" s="34" t="s">
        <v>202</v>
      </c>
      <c r="B42" s="2">
        <v>0.64995291864055216</v>
      </c>
    </row>
    <row r="43" spans="1:8">
      <c r="A43" s="34" t="s">
        <v>203</v>
      </c>
      <c r="B43" s="2">
        <v>0.64180552017823422</v>
      </c>
    </row>
    <row r="44" spans="1:8">
      <c r="A44" s="34" t="s">
        <v>204</v>
      </c>
      <c r="B44" s="2">
        <v>0.4099070615221489</v>
      </c>
    </row>
    <row r="45" spans="1:8">
      <c r="A45" s="34" t="s">
        <v>206</v>
      </c>
      <c r="B45" s="2">
        <v>0.35283136480370025</v>
      </c>
    </row>
    <row r="46" spans="1:8">
      <c r="A46" s="34" t="s">
        <v>205</v>
      </c>
      <c r="B46" s="2">
        <v>0.35153698750771711</v>
      </c>
    </row>
    <row r="47" spans="1:8">
      <c r="A47" s="34" t="s">
        <v>208</v>
      </c>
      <c r="B47" s="2">
        <v>0.32216729962897589</v>
      </c>
    </row>
    <row r="48" spans="1:8">
      <c r="A48" s="34" t="s">
        <v>207</v>
      </c>
      <c r="B48" s="2">
        <v>0.29686535591299912</v>
      </c>
    </row>
    <row r="49" spans="1:8">
      <c r="A49" s="34" t="s">
        <v>209</v>
      </c>
      <c r="B49" s="2">
        <v>0.19677517821580456</v>
      </c>
    </row>
    <row r="50" spans="1:8">
      <c r="A50" s="34" t="s">
        <v>210</v>
      </c>
      <c r="B50" s="2">
        <v>0.18698757106997121</v>
      </c>
    </row>
    <row r="51" spans="1:8">
      <c r="A51" s="34" t="s">
        <v>211</v>
      </c>
      <c r="B51" s="2">
        <v>0.14093683227282253</v>
      </c>
    </row>
    <row r="52" spans="1:8">
      <c r="A52" s="34" t="s">
        <v>212</v>
      </c>
      <c r="B52" s="2">
        <v>4.3694237727472059E-2</v>
      </c>
    </row>
    <row r="53" spans="1:8">
      <c r="A53" s="12"/>
      <c r="B53" s="12"/>
      <c r="C53" s="12"/>
      <c r="D53" s="12"/>
      <c r="E53" s="12"/>
      <c r="F53" s="12"/>
      <c r="G53" s="12"/>
      <c r="H53" s="12"/>
    </row>
  </sheetData>
  <mergeCells count="2">
    <mergeCell ref="A1:H1"/>
    <mergeCell ref="A36:B36"/>
  </mergeCells>
  <pageMargins left="0.75" right="0.75" top="1" bottom="1" header="0.5" footer="0.5"/>
  <pageSetup paperSize="9" orientation="portrait" copie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L93"/>
  <sheetViews>
    <sheetView showRuler="0" topLeftCell="A62" workbookViewId="0">
      <selection activeCell="N2" sqref="N2"/>
    </sheetView>
  </sheetViews>
  <sheetFormatPr defaultColWidth="11.19921875" defaultRowHeight="15.6"/>
  <cols>
    <col min="8" max="8" width="16" bestFit="1" customWidth="1"/>
    <col min="12" max="12" width="12" bestFit="1" customWidth="1"/>
  </cols>
  <sheetData>
    <row r="1" spans="1:12">
      <c r="A1" s="1" t="s">
        <v>652</v>
      </c>
      <c r="B1" s="1" t="s">
        <v>0</v>
      </c>
      <c r="C1" s="1" t="s">
        <v>37</v>
      </c>
      <c r="D1" s="1" t="s">
        <v>41</v>
      </c>
      <c r="E1" s="1" t="s">
        <v>44</v>
      </c>
      <c r="F1" s="1" t="s">
        <v>45</v>
      </c>
      <c r="G1" s="1" t="s">
        <v>46</v>
      </c>
      <c r="H1" s="1" t="s">
        <v>694</v>
      </c>
      <c r="I1" s="1" t="s">
        <v>47</v>
      </c>
      <c r="K1" s="1" t="s">
        <v>704</v>
      </c>
      <c r="L1" s="1" t="s">
        <v>716</v>
      </c>
    </row>
    <row r="2" spans="1:12">
      <c r="A2" s="1">
        <v>2014</v>
      </c>
      <c r="B2" s="1" t="s">
        <v>63</v>
      </c>
      <c r="C2" s="1">
        <v>33</v>
      </c>
      <c r="D2" s="1">
        <v>0.29499999999999998</v>
      </c>
      <c r="E2" s="1">
        <v>8.1999999999999993</v>
      </c>
      <c r="F2" s="1">
        <v>8</v>
      </c>
      <c r="G2" s="1">
        <v>71.951219510000001</v>
      </c>
      <c r="H2" s="1">
        <f>K2+L2</f>
        <v>2</v>
      </c>
      <c r="I2" s="1">
        <v>98.6</v>
      </c>
      <c r="K2">
        <f t="shared" ref="K2:K33" si="0">IF(F2&gt;$F$91,1,0)</f>
        <v>1</v>
      </c>
      <c r="L2">
        <f t="shared" ref="L2:L33" si="1">IF(D2&gt;$D$91,1,0)</f>
        <v>1</v>
      </c>
    </row>
    <row r="3" spans="1:12">
      <c r="A3" s="1">
        <v>2014</v>
      </c>
      <c r="B3" s="1" t="s">
        <v>72</v>
      </c>
      <c r="C3" s="1">
        <v>31</v>
      </c>
      <c r="D3" s="1">
        <v>0.26400000000000001</v>
      </c>
      <c r="E3" s="1">
        <v>8.4</v>
      </c>
      <c r="F3" s="1">
        <v>7.6</v>
      </c>
      <c r="G3" s="1">
        <v>65.853658539999998</v>
      </c>
      <c r="H3" s="1">
        <f t="shared" ref="H3:H66" si="2">K3+L3</f>
        <v>0</v>
      </c>
      <c r="I3" s="1">
        <v>71.3</v>
      </c>
      <c r="K3">
        <f t="shared" si="0"/>
        <v>0</v>
      </c>
      <c r="L3">
        <f t="shared" si="1"/>
        <v>0</v>
      </c>
    </row>
    <row r="4" spans="1:12">
      <c r="A4" s="1">
        <v>2014</v>
      </c>
      <c r="B4" s="1" t="s">
        <v>68</v>
      </c>
      <c r="C4" s="1">
        <v>29</v>
      </c>
      <c r="D4" s="1">
        <v>0.20499999999999999</v>
      </c>
      <c r="E4" s="1">
        <v>4.3</v>
      </c>
      <c r="F4" s="1">
        <v>4.5999999999999996</v>
      </c>
      <c r="G4" s="1">
        <v>69.512195120000001</v>
      </c>
      <c r="H4" s="1">
        <f t="shared" si="2"/>
        <v>0</v>
      </c>
      <c r="I4" s="1">
        <v>34.700000000000003</v>
      </c>
      <c r="K4">
        <f t="shared" si="0"/>
        <v>0</v>
      </c>
      <c r="L4">
        <f t="shared" si="1"/>
        <v>0</v>
      </c>
    </row>
    <row r="5" spans="1:12">
      <c r="A5" s="1">
        <v>2014</v>
      </c>
      <c r="B5" s="1" t="s">
        <v>78</v>
      </c>
      <c r="C5" s="1">
        <v>18.7</v>
      </c>
      <c r="D5" s="1">
        <v>0.19</v>
      </c>
      <c r="E5" s="1">
        <v>6.2</v>
      </c>
      <c r="F5" s="1">
        <v>5.8</v>
      </c>
      <c r="G5" s="1">
        <v>58.536585369999997</v>
      </c>
      <c r="H5" s="1">
        <f t="shared" si="2"/>
        <v>0</v>
      </c>
      <c r="I5" s="1">
        <v>25.8</v>
      </c>
      <c r="K5">
        <f t="shared" si="0"/>
        <v>0</v>
      </c>
      <c r="L5">
        <f t="shared" si="1"/>
        <v>0</v>
      </c>
    </row>
    <row r="6" spans="1:12">
      <c r="A6" s="1">
        <v>2014</v>
      </c>
      <c r="B6" s="1" t="s">
        <v>70</v>
      </c>
      <c r="C6" s="1">
        <v>27.8</v>
      </c>
      <c r="D6" s="1">
        <v>0.221</v>
      </c>
      <c r="E6" s="1">
        <v>5.5</v>
      </c>
      <c r="F6" s="1">
        <v>5.3</v>
      </c>
      <c r="G6" s="1">
        <v>65.853658539999998</v>
      </c>
      <c r="H6" s="1">
        <f t="shared" si="2"/>
        <v>0</v>
      </c>
      <c r="I6" s="1">
        <v>6.8</v>
      </c>
      <c r="K6">
        <f t="shared" si="0"/>
        <v>0</v>
      </c>
      <c r="L6">
        <f t="shared" si="1"/>
        <v>0</v>
      </c>
    </row>
    <row r="7" spans="1:12">
      <c r="A7" s="1">
        <v>2014</v>
      </c>
      <c r="B7" s="1" t="s">
        <v>55</v>
      </c>
      <c r="C7" s="1">
        <v>28.3</v>
      </c>
      <c r="D7" s="1">
        <v>0.22500000000000001</v>
      </c>
      <c r="E7" s="1">
        <v>7.1</v>
      </c>
      <c r="F7" s="1">
        <v>6.5</v>
      </c>
      <c r="G7" s="1">
        <v>62.195121950000001</v>
      </c>
      <c r="H7" s="1">
        <f t="shared" si="2"/>
        <v>0</v>
      </c>
      <c r="I7" s="1">
        <v>5.3</v>
      </c>
      <c r="K7">
        <f t="shared" si="0"/>
        <v>0</v>
      </c>
      <c r="L7">
        <f t="shared" si="1"/>
        <v>0</v>
      </c>
    </row>
    <row r="8" spans="1:12">
      <c r="A8" s="1">
        <v>2014</v>
      </c>
      <c r="B8" s="1" t="s">
        <v>83</v>
      </c>
      <c r="C8" s="1">
        <v>23.7</v>
      </c>
      <c r="D8" s="1">
        <v>0.27</v>
      </c>
      <c r="E8" s="1">
        <v>6.9</v>
      </c>
      <c r="F8" s="1">
        <v>4.9000000000000004</v>
      </c>
      <c r="G8" s="1">
        <v>69.512195120000001</v>
      </c>
      <c r="H8" s="1">
        <f t="shared" si="2"/>
        <v>0</v>
      </c>
      <c r="I8" s="1">
        <v>3.6</v>
      </c>
      <c r="K8">
        <f t="shared" si="0"/>
        <v>0</v>
      </c>
      <c r="L8">
        <f t="shared" si="1"/>
        <v>0</v>
      </c>
    </row>
    <row r="9" spans="1:12">
      <c r="A9" s="1">
        <v>2014</v>
      </c>
      <c r="B9" s="1" t="s">
        <v>74</v>
      </c>
      <c r="C9" s="1">
        <v>29.3</v>
      </c>
      <c r="D9" s="1">
        <v>0.14599999999999999</v>
      </c>
      <c r="E9" s="1">
        <v>1.3</v>
      </c>
      <c r="F9" s="1">
        <v>2.1</v>
      </c>
      <c r="G9" s="1">
        <v>52.43902439</v>
      </c>
      <c r="H9" s="1">
        <f t="shared" si="2"/>
        <v>0</v>
      </c>
      <c r="I9" s="1">
        <v>2.7</v>
      </c>
      <c r="K9">
        <f t="shared" si="0"/>
        <v>0</v>
      </c>
      <c r="L9">
        <f t="shared" si="1"/>
        <v>0</v>
      </c>
    </row>
    <row r="10" spans="1:12">
      <c r="A10" s="1">
        <v>2014</v>
      </c>
      <c r="B10" s="1" t="s">
        <v>66</v>
      </c>
      <c r="C10" s="1">
        <v>28.3</v>
      </c>
      <c r="D10" s="1">
        <v>0.17799999999999999</v>
      </c>
      <c r="E10" s="1">
        <v>4.5</v>
      </c>
      <c r="F10" s="1">
        <v>4.8</v>
      </c>
      <c r="G10" s="1">
        <v>68.292682929999998</v>
      </c>
      <c r="H10" s="1">
        <f t="shared" si="2"/>
        <v>0</v>
      </c>
      <c r="I10" s="1">
        <v>2.6</v>
      </c>
      <c r="K10">
        <f t="shared" si="0"/>
        <v>0</v>
      </c>
      <c r="L10">
        <f t="shared" si="1"/>
        <v>0</v>
      </c>
    </row>
    <row r="11" spans="1:12">
      <c r="A11" s="1">
        <v>2014</v>
      </c>
      <c r="B11" s="1" t="s">
        <v>48</v>
      </c>
      <c r="C11" s="1">
        <v>29.8</v>
      </c>
      <c r="D11" s="1">
        <v>0.14399999999999999</v>
      </c>
      <c r="E11" s="1">
        <v>0.1</v>
      </c>
      <c r="F11" s="1">
        <v>1.3</v>
      </c>
      <c r="G11" s="1">
        <v>65.853658539999998</v>
      </c>
      <c r="H11" s="1">
        <f t="shared" si="2"/>
        <v>0</v>
      </c>
      <c r="I11" s="1">
        <v>2.1</v>
      </c>
      <c r="K11">
        <f t="shared" si="0"/>
        <v>0</v>
      </c>
      <c r="L11">
        <f t="shared" si="1"/>
        <v>0</v>
      </c>
    </row>
    <row r="12" spans="1:12">
      <c r="A12" s="1">
        <v>2014</v>
      </c>
      <c r="B12" s="1" t="s">
        <v>76</v>
      </c>
      <c r="C12" s="1">
        <v>28.8</v>
      </c>
      <c r="D12" s="1">
        <v>0.245</v>
      </c>
      <c r="E12" s="1">
        <v>7.9</v>
      </c>
      <c r="F12" s="1">
        <v>7</v>
      </c>
      <c r="G12" s="1">
        <v>48.780487800000003</v>
      </c>
      <c r="H12" s="1">
        <f t="shared" si="2"/>
        <v>0</v>
      </c>
      <c r="I12" s="1">
        <v>2</v>
      </c>
      <c r="K12">
        <f t="shared" si="0"/>
        <v>0</v>
      </c>
      <c r="L12">
        <f t="shared" si="1"/>
        <v>0</v>
      </c>
    </row>
    <row r="13" spans="1:12">
      <c r="A13" s="1">
        <v>2014</v>
      </c>
      <c r="B13" s="1" t="s">
        <v>60</v>
      </c>
      <c r="C13" s="1">
        <v>25.2</v>
      </c>
      <c r="D13" s="1">
        <v>0.16400000000000001</v>
      </c>
      <c r="E13" s="1">
        <v>3</v>
      </c>
      <c r="F13" s="1">
        <v>2.7</v>
      </c>
      <c r="G13" s="1">
        <v>75.609756099999998</v>
      </c>
      <c r="H13" s="1">
        <f t="shared" si="2"/>
        <v>0</v>
      </c>
      <c r="I13" s="1">
        <v>1.7</v>
      </c>
      <c r="K13">
        <f t="shared" si="0"/>
        <v>0</v>
      </c>
      <c r="L13">
        <f t="shared" si="1"/>
        <v>0</v>
      </c>
    </row>
    <row r="14" spans="1:12">
      <c r="A14" s="1">
        <v>2014</v>
      </c>
      <c r="B14" s="1" t="s">
        <v>82</v>
      </c>
      <c r="C14" s="1">
        <v>26.5</v>
      </c>
      <c r="D14" s="1">
        <v>0.14099999999999999</v>
      </c>
      <c r="E14" s="1">
        <v>-0.4</v>
      </c>
      <c r="F14" s="1">
        <v>0.8</v>
      </c>
      <c r="G14" s="1">
        <v>75.609756099999998</v>
      </c>
      <c r="H14" s="1">
        <f t="shared" si="2"/>
        <v>0</v>
      </c>
      <c r="I14" s="1">
        <v>1.7</v>
      </c>
      <c r="K14">
        <f t="shared" si="0"/>
        <v>0</v>
      </c>
      <c r="L14">
        <f t="shared" si="1"/>
        <v>0</v>
      </c>
    </row>
    <row r="15" spans="1:12">
      <c r="A15" s="1">
        <v>2014</v>
      </c>
      <c r="B15" s="1" t="s">
        <v>80</v>
      </c>
      <c r="C15" s="1">
        <v>26.9</v>
      </c>
      <c r="D15" s="1">
        <v>0.19900000000000001</v>
      </c>
      <c r="E15" s="1">
        <v>2.8</v>
      </c>
      <c r="F15" s="1">
        <v>3.2</v>
      </c>
      <c r="G15" s="1">
        <v>59.756097560000001</v>
      </c>
      <c r="H15" s="1">
        <f t="shared" si="2"/>
        <v>0</v>
      </c>
      <c r="I15" s="1">
        <v>0.6</v>
      </c>
      <c r="K15">
        <f t="shared" si="0"/>
        <v>0</v>
      </c>
      <c r="L15">
        <f t="shared" si="1"/>
        <v>0</v>
      </c>
    </row>
    <row r="16" spans="1:12">
      <c r="A16" s="1">
        <v>2014</v>
      </c>
      <c r="B16" s="1" t="s">
        <v>50</v>
      </c>
      <c r="C16" s="1">
        <v>32.4</v>
      </c>
      <c r="D16" s="1">
        <v>0.17199999999999999</v>
      </c>
      <c r="E16" s="1">
        <v>3.3</v>
      </c>
      <c r="F16" s="1">
        <v>4</v>
      </c>
      <c r="G16" s="1">
        <v>45.12195122</v>
      </c>
      <c r="H16" s="1">
        <f t="shared" si="2"/>
        <v>0</v>
      </c>
      <c r="I16" s="1">
        <v>0.3</v>
      </c>
      <c r="K16">
        <f t="shared" si="0"/>
        <v>0</v>
      </c>
      <c r="L16">
        <f t="shared" si="1"/>
        <v>0</v>
      </c>
    </row>
    <row r="17" spans="1:12">
      <c r="A17" s="1">
        <v>2014</v>
      </c>
      <c r="B17" s="1" t="s">
        <v>57</v>
      </c>
      <c r="C17" s="1">
        <v>24.5</v>
      </c>
      <c r="D17" s="1">
        <v>0.186</v>
      </c>
      <c r="E17" s="1">
        <v>3.6</v>
      </c>
      <c r="F17" s="1">
        <v>3.8</v>
      </c>
      <c r="G17" s="1">
        <v>58.536585369999997</v>
      </c>
      <c r="H17" s="1">
        <f t="shared" si="2"/>
        <v>0</v>
      </c>
      <c r="I17" s="1">
        <v>0.2</v>
      </c>
      <c r="K17">
        <f t="shared" si="0"/>
        <v>0</v>
      </c>
      <c r="L17">
        <f t="shared" si="1"/>
        <v>0</v>
      </c>
    </row>
    <row r="18" spans="1:12">
      <c r="A18" s="1">
        <v>2013</v>
      </c>
      <c r="B18" s="1" t="s">
        <v>72</v>
      </c>
      <c r="C18" s="1">
        <v>30.2</v>
      </c>
      <c r="D18" s="1">
        <v>0.32200000000000001</v>
      </c>
      <c r="E18" s="1">
        <v>10.8</v>
      </c>
      <c r="F18" s="1">
        <v>9.1999999999999993</v>
      </c>
      <c r="G18" s="1">
        <v>80.487804879999999</v>
      </c>
      <c r="H18" s="1">
        <f t="shared" si="2"/>
        <v>2</v>
      </c>
      <c r="I18" s="1">
        <v>99.8</v>
      </c>
      <c r="K18">
        <f t="shared" si="0"/>
        <v>1</v>
      </c>
      <c r="L18">
        <f t="shared" si="1"/>
        <v>1</v>
      </c>
    </row>
    <row r="19" spans="1:12">
      <c r="A19" s="1">
        <v>2013</v>
      </c>
      <c r="B19" s="1" t="s">
        <v>63</v>
      </c>
      <c r="C19" s="1">
        <v>29.8</v>
      </c>
      <c r="D19" s="1">
        <v>0.29099999999999998</v>
      </c>
      <c r="E19" s="1">
        <v>7</v>
      </c>
      <c r="F19" s="1">
        <v>7.1</v>
      </c>
      <c r="G19" s="1">
        <v>73.170731709999998</v>
      </c>
      <c r="H19" s="1">
        <f t="shared" si="2"/>
        <v>1</v>
      </c>
      <c r="I19" s="1">
        <v>63.2</v>
      </c>
      <c r="K19">
        <f t="shared" si="0"/>
        <v>0</v>
      </c>
      <c r="L19">
        <f t="shared" si="1"/>
        <v>1</v>
      </c>
    </row>
    <row r="20" spans="1:12">
      <c r="A20" s="1">
        <v>2013</v>
      </c>
      <c r="B20" s="1" t="s">
        <v>50</v>
      </c>
      <c r="C20" s="1">
        <v>35.6</v>
      </c>
      <c r="D20" s="1">
        <v>0.184</v>
      </c>
      <c r="E20" s="1">
        <v>2.4</v>
      </c>
      <c r="F20" s="1">
        <v>2.7</v>
      </c>
      <c r="G20" s="1">
        <v>65.853658539999998</v>
      </c>
      <c r="H20" s="1">
        <f t="shared" si="2"/>
        <v>0</v>
      </c>
      <c r="I20" s="1">
        <v>39.299999999999997</v>
      </c>
      <c r="K20">
        <f t="shared" si="0"/>
        <v>0</v>
      </c>
      <c r="L20">
        <f t="shared" si="1"/>
        <v>0</v>
      </c>
    </row>
    <row r="21" spans="1:12">
      <c r="A21" s="1">
        <v>2013</v>
      </c>
      <c r="B21" s="1" t="s">
        <v>83</v>
      </c>
      <c r="C21" s="1">
        <v>22.6</v>
      </c>
      <c r="D21" s="1">
        <v>0.28699999999999998</v>
      </c>
      <c r="E21" s="1">
        <v>6.9</v>
      </c>
      <c r="F21" s="1">
        <v>5.3</v>
      </c>
      <c r="G21" s="1">
        <v>68.292682929999998</v>
      </c>
      <c r="H21" s="1">
        <f t="shared" si="2"/>
        <v>1</v>
      </c>
      <c r="I21" s="1">
        <v>23.9</v>
      </c>
      <c r="K21">
        <f t="shared" si="0"/>
        <v>0</v>
      </c>
      <c r="L21">
        <f t="shared" si="1"/>
        <v>1</v>
      </c>
    </row>
    <row r="22" spans="1:12">
      <c r="A22" s="1">
        <v>2013</v>
      </c>
      <c r="B22" s="1" t="s">
        <v>84</v>
      </c>
      <c r="C22" s="1">
        <v>31.9</v>
      </c>
      <c r="D22" s="1">
        <v>0.17399999999999999</v>
      </c>
      <c r="E22" s="1">
        <v>4.5</v>
      </c>
      <c r="F22" s="1">
        <v>4.9000000000000004</v>
      </c>
      <c r="G22" s="1">
        <v>54.87804878</v>
      </c>
      <c r="H22" s="1">
        <f t="shared" si="2"/>
        <v>0</v>
      </c>
      <c r="I22" s="1">
        <v>15.2</v>
      </c>
      <c r="K22">
        <f t="shared" si="0"/>
        <v>0</v>
      </c>
      <c r="L22">
        <f t="shared" si="1"/>
        <v>0</v>
      </c>
    </row>
    <row r="23" spans="1:12">
      <c r="A23" s="1">
        <v>2013</v>
      </c>
      <c r="B23" s="1" t="s">
        <v>82</v>
      </c>
      <c r="C23" s="1">
        <v>27.7</v>
      </c>
      <c r="D23" s="1">
        <v>0.20599999999999999</v>
      </c>
      <c r="E23" s="1">
        <v>2.5</v>
      </c>
      <c r="F23" s="1">
        <v>2.5</v>
      </c>
      <c r="G23" s="1">
        <v>70.731707319999998</v>
      </c>
      <c r="H23" s="1">
        <f t="shared" si="2"/>
        <v>0</v>
      </c>
      <c r="I23" s="1">
        <v>7.1</v>
      </c>
      <c r="K23">
        <f t="shared" si="0"/>
        <v>0</v>
      </c>
      <c r="L23">
        <f t="shared" si="1"/>
        <v>0</v>
      </c>
    </row>
    <row r="24" spans="1:12">
      <c r="A24" s="1">
        <v>2013</v>
      </c>
      <c r="B24" s="1" t="s">
        <v>60</v>
      </c>
      <c r="C24" s="1">
        <v>27.8</v>
      </c>
      <c r="D24" s="1">
        <v>0.191</v>
      </c>
      <c r="E24" s="1">
        <v>3.6</v>
      </c>
      <c r="F24" s="1">
        <v>2.9</v>
      </c>
      <c r="G24" s="1">
        <v>70.731707319999998</v>
      </c>
      <c r="H24" s="1">
        <f t="shared" si="2"/>
        <v>0</v>
      </c>
      <c r="I24" s="1">
        <v>5.4</v>
      </c>
      <c r="K24">
        <f t="shared" si="0"/>
        <v>0</v>
      </c>
      <c r="L24">
        <f t="shared" si="1"/>
        <v>0</v>
      </c>
    </row>
    <row r="25" spans="1:12">
      <c r="A25" s="1">
        <v>2013</v>
      </c>
      <c r="B25" s="1" t="s">
        <v>70</v>
      </c>
      <c r="C25" s="1">
        <v>29</v>
      </c>
      <c r="D25" s="1">
        <v>0.20599999999999999</v>
      </c>
      <c r="E25" s="1">
        <v>5.3</v>
      </c>
      <c r="F25" s="1">
        <v>5.5</v>
      </c>
      <c r="G25" s="1">
        <v>54.87804878</v>
      </c>
      <c r="H25" s="1">
        <f t="shared" si="2"/>
        <v>0</v>
      </c>
      <c r="I25" s="1">
        <v>2.7</v>
      </c>
      <c r="K25">
        <f t="shared" si="0"/>
        <v>0</v>
      </c>
      <c r="L25">
        <f t="shared" si="1"/>
        <v>0</v>
      </c>
    </row>
    <row r="26" spans="1:12">
      <c r="A26" s="1">
        <v>2013</v>
      </c>
      <c r="B26" s="1" t="s">
        <v>93</v>
      </c>
      <c r="C26" s="1">
        <v>32.799999999999997</v>
      </c>
      <c r="D26" s="1">
        <v>0.19500000000000001</v>
      </c>
      <c r="E26" s="1">
        <v>5.2</v>
      </c>
      <c r="F26" s="1">
        <v>5.2</v>
      </c>
      <c r="G26" s="1">
        <v>73.170731709999998</v>
      </c>
      <c r="H26" s="1">
        <f t="shared" si="2"/>
        <v>0</v>
      </c>
      <c r="I26" s="1">
        <v>0.7</v>
      </c>
      <c r="K26">
        <f t="shared" si="0"/>
        <v>0</v>
      </c>
      <c r="L26">
        <f t="shared" si="1"/>
        <v>0</v>
      </c>
    </row>
    <row r="27" spans="1:12">
      <c r="A27" s="1">
        <v>2013</v>
      </c>
      <c r="B27" s="1" t="s">
        <v>92</v>
      </c>
      <c r="C27" s="1">
        <v>29.5</v>
      </c>
      <c r="D27" s="1">
        <v>0.192</v>
      </c>
      <c r="E27" s="1">
        <v>3.7</v>
      </c>
      <c r="F27" s="1">
        <v>3.5</v>
      </c>
      <c r="G27" s="1">
        <v>80.487804879999999</v>
      </c>
      <c r="H27" s="1">
        <f t="shared" si="2"/>
        <v>0</v>
      </c>
      <c r="I27" s="1">
        <v>0.4</v>
      </c>
      <c r="K27">
        <f t="shared" si="0"/>
        <v>0</v>
      </c>
      <c r="L27">
        <f t="shared" si="1"/>
        <v>0</v>
      </c>
    </row>
    <row r="28" spans="1:12">
      <c r="A28" s="1">
        <v>2013</v>
      </c>
      <c r="B28" s="1" t="s">
        <v>55</v>
      </c>
      <c r="C28" s="1">
        <v>26.4</v>
      </c>
      <c r="D28" s="1">
        <v>0.18</v>
      </c>
      <c r="E28" s="1">
        <v>5.0999999999999996</v>
      </c>
      <c r="F28" s="1">
        <v>5.4</v>
      </c>
      <c r="G28" s="1">
        <v>57.31707317</v>
      </c>
      <c r="H28" s="1">
        <f t="shared" si="2"/>
        <v>0</v>
      </c>
      <c r="I28" s="1">
        <v>0.2</v>
      </c>
      <c r="K28">
        <f t="shared" si="0"/>
        <v>0</v>
      </c>
      <c r="L28">
        <f t="shared" si="1"/>
        <v>0</v>
      </c>
    </row>
    <row r="29" spans="1:12">
      <c r="A29" s="1">
        <v>2013</v>
      </c>
      <c r="B29" s="1" t="s">
        <v>86</v>
      </c>
      <c r="C29" s="1">
        <v>24.5</v>
      </c>
      <c r="D29" s="1">
        <v>0.13300000000000001</v>
      </c>
      <c r="E29" s="1">
        <v>0.6</v>
      </c>
      <c r="F29" s="1">
        <v>1.3</v>
      </c>
      <c r="G29" s="1">
        <v>50</v>
      </c>
      <c r="H29" s="1">
        <f t="shared" si="2"/>
        <v>0</v>
      </c>
      <c r="I29" s="1">
        <v>0.1</v>
      </c>
      <c r="K29">
        <f t="shared" si="0"/>
        <v>0</v>
      </c>
      <c r="L29">
        <f t="shared" si="1"/>
        <v>0</v>
      </c>
    </row>
    <row r="30" spans="1:12">
      <c r="A30" s="1">
        <v>2013</v>
      </c>
      <c r="B30" s="1" t="s">
        <v>88</v>
      </c>
      <c r="C30" s="1">
        <v>19.2</v>
      </c>
      <c r="D30" s="1">
        <v>0.19700000000000001</v>
      </c>
      <c r="E30" s="1">
        <v>5.6</v>
      </c>
      <c r="F30" s="1">
        <v>5.3</v>
      </c>
      <c r="G30" s="1">
        <v>68.292682929999998</v>
      </c>
      <c r="H30" s="1">
        <f t="shared" si="2"/>
        <v>0</v>
      </c>
      <c r="I30" s="1">
        <v>0.1</v>
      </c>
      <c r="K30">
        <f t="shared" si="0"/>
        <v>0</v>
      </c>
      <c r="L30">
        <f t="shared" si="1"/>
        <v>0</v>
      </c>
    </row>
    <row r="31" spans="1:12">
      <c r="A31" s="1">
        <v>2013</v>
      </c>
      <c r="B31" s="1" t="s">
        <v>89</v>
      </c>
      <c r="C31" s="1">
        <v>22.3</v>
      </c>
      <c r="D31" s="1">
        <v>0.14099999999999999</v>
      </c>
      <c r="E31" s="1">
        <v>1.5</v>
      </c>
      <c r="F31" s="1">
        <v>2.2000000000000002</v>
      </c>
      <c r="G31" s="1">
        <v>69.512195120000001</v>
      </c>
      <c r="H31" s="1">
        <f t="shared" si="2"/>
        <v>0</v>
      </c>
      <c r="I31" s="1">
        <v>0.1</v>
      </c>
      <c r="K31">
        <f t="shared" si="0"/>
        <v>0</v>
      </c>
      <c r="L31">
        <f t="shared" si="1"/>
        <v>0</v>
      </c>
    </row>
    <row r="32" spans="1:12">
      <c r="A32" s="1">
        <v>2013</v>
      </c>
      <c r="B32" s="1" t="s">
        <v>91</v>
      </c>
      <c r="C32" s="1">
        <v>23.2</v>
      </c>
      <c r="D32" s="1">
        <v>0.15</v>
      </c>
      <c r="E32" s="1">
        <v>2.2999999999999998</v>
      </c>
      <c r="F32" s="1">
        <v>3.2</v>
      </c>
      <c r="G32" s="1">
        <v>57.31707317</v>
      </c>
      <c r="H32" s="1">
        <f t="shared" si="2"/>
        <v>0</v>
      </c>
      <c r="I32" s="1">
        <v>0.1</v>
      </c>
      <c r="K32">
        <f t="shared" si="0"/>
        <v>0</v>
      </c>
      <c r="L32">
        <f t="shared" si="1"/>
        <v>0</v>
      </c>
    </row>
    <row r="33" spans="1:12">
      <c r="A33" s="1">
        <v>2012</v>
      </c>
      <c r="B33" s="1" t="s">
        <v>72</v>
      </c>
      <c r="C33" s="1">
        <v>32</v>
      </c>
      <c r="D33" s="1">
        <v>0.29799999999999999</v>
      </c>
      <c r="E33" s="1">
        <v>10.199999999999999</v>
      </c>
      <c r="F33" s="1">
        <v>8.8000000000000007</v>
      </c>
      <c r="G33" s="1">
        <v>69.696969699999997</v>
      </c>
      <c r="H33" s="1">
        <f t="shared" si="2"/>
        <v>2</v>
      </c>
      <c r="I33" s="1">
        <v>88.8</v>
      </c>
      <c r="K33">
        <f t="shared" si="0"/>
        <v>1</v>
      </c>
      <c r="L33">
        <f t="shared" si="1"/>
        <v>1</v>
      </c>
    </row>
    <row r="34" spans="1:12">
      <c r="A34" s="1">
        <v>2012</v>
      </c>
      <c r="B34" s="1" t="s">
        <v>63</v>
      </c>
      <c r="C34" s="1">
        <v>31.3</v>
      </c>
      <c r="D34" s="1">
        <v>0.23</v>
      </c>
      <c r="E34" s="1">
        <v>4.8</v>
      </c>
      <c r="F34" s="1">
        <v>5.4</v>
      </c>
      <c r="G34" s="1">
        <v>71.212121210000006</v>
      </c>
      <c r="H34" s="1">
        <f t="shared" si="2"/>
        <v>0</v>
      </c>
      <c r="I34" s="1">
        <v>73.5</v>
      </c>
      <c r="K34">
        <f t="shared" ref="K34:K65" si="3">IF(F34&gt;$F$91,1,0)</f>
        <v>0</v>
      </c>
      <c r="L34">
        <f t="shared" ref="L34:L65" si="4">IF(D34&gt;$D$91,1,0)</f>
        <v>0</v>
      </c>
    </row>
    <row r="35" spans="1:12">
      <c r="A35" s="1">
        <v>2012</v>
      </c>
      <c r="B35" s="1" t="s">
        <v>83</v>
      </c>
      <c r="C35" s="1">
        <v>24.3</v>
      </c>
      <c r="D35" s="1">
        <v>0.27800000000000002</v>
      </c>
      <c r="E35" s="1">
        <v>7.2</v>
      </c>
      <c r="F35" s="1">
        <v>6.3</v>
      </c>
      <c r="G35" s="1">
        <v>60.60606061</v>
      </c>
      <c r="H35" s="1">
        <f t="shared" si="2"/>
        <v>1</v>
      </c>
      <c r="I35" s="1">
        <v>31.8</v>
      </c>
      <c r="K35">
        <f t="shared" si="3"/>
        <v>0</v>
      </c>
      <c r="L35">
        <f t="shared" si="4"/>
        <v>1</v>
      </c>
    </row>
    <row r="36" spans="1:12">
      <c r="A36" s="1">
        <v>2012</v>
      </c>
      <c r="B36" s="1" t="s">
        <v>84</v>
      </c>
      <c r="C36" s="1">
        <v>35.700000000000003</v>
      </c>
      <c r="D36" s="1">
        <v>0.13200000000000001</v>
      </c>
      <c r="E36" s="1">
        <v>2.2999999999999998</v>
      </c>
      <c r="F36" s="1">
        <v>3</v>
      </c>
      <c r="G36" s="1">
        <v>62.121212120000003</v>
      </c>
      <c r="H36" s="1">
        <f t="shared" si="2"/>
        <v>0</v>
      </c>
      <c r="I36" s="1">
        <v>29.1</v>
      </c>
      <c r="K36">
        <f t="shared" si="3"/>
        <v>0</v>
      </c>
      <c r="L36">
        <f t="shared" si="4"/>
        <v>0</v>
      </c>
    </row>
    <row r="37" spans="1:12">
      <c r="A37" s="1">
        <v>2012</v>
      </c>
      <c r="B37" s="1" t="s">
        <v>82</v>
      </c>
      <c r="C37" s="1">
        <v>27.7</v>
      </c>
      <c r="D37" s="1">
        <v>0.17699999999999999</v>
      </c>
      <c r="E37" s="1">
        <v>1.7</v>
      </c>
      <c r="F37" s="1">
        <v>2.2999999999999998</v>
      </c>
      <c r="G37" s="1">
        <v>75.757575759999995</v>
      </c>
      <c r="H37" s="1">
        <f t="shared" si="2"/>
        <v>0</v>
      </c>
      <c r="I37" s="1">
        <v>27.4</v>
      </c>
      <c r="K37">
        <f t="shared" si="3"/>
        <v>0</v>
      </c>
      <c r="L37">
        <f t="shared" si="4"/>
        <v>0</v>
      </c>
    </row>
    <row r="38" spans="1:12">
      <c r="A38" s="1">
        <v>2012</v>
      </c>
      <c r="B38" s="1" t="s">
        <v>76</v>
      </c>
      <c r="C38" s="1">
        <v>28.8</v>
      </c>
      <c r="D38" s="1">
        <v>0.223</v>
      </c>
      <c r="E38" s="1">
        <v>4.0999999999999996</v>
      </c>
      <c r="F38" s="1">
        <v>4.0999999999999996</v>
      </c>
      <c r="G38" s="1">
        <v>39.39393939</v>
      </c>
      <c r="H38" s="1">
        <f t="shared" si="2"/>
        <v>0</v>
      </c>
      <c r="I38" s="1">
        <v>4.8</v>
      </c>
      <c r="K38">
        <f t="shared" si="3"/>
        <v>0</v>
      </c>
      <c r="L38">
        <f t="shared" si="4"/>
        <v>0</v>
      </c>
    </row>
    <row r="39" spans="1:12">
      <c r="A39" s="1">
        <v>2012</v>
      </c>
      <c r="B39" s="1" t="s">
        <v>94</v>
      </c>
      <c r="C39" s="1">
        <v>26.1</v>
      </c>
      <c r="D39" s="1">
        <v>0.17899999999999999</v>
      </c>
      <c r="E39" s="1">
        <v>3.3</v>
      </c>
      <c r="F39" s="1">
        <v>3.4</v>
      </c>
      <c r="G39" s="1">
        <v>56.060606059999998</v>
      </c>
      <c r="H39" s="1">
        <f t="shared" si="2"/>
        <v>0</v>
      </c>
      <c r="I39" s="1">
        <v>1.1000000000000001</v>
      </c>
      <c r="K39">
        <f t="shared" si="3"/>
        <v>0</v>
      </c>
      <c r="L39">
        <f t="shared" si="4"/>
        <v>0</v>
      </c>
    </row>
    <row r="40" spans="1:12">
      <c r="A40" s="1">
        <v>2012</v>
      </c>
      <c r="B40" s="1" t="s">
        <v>99</v>
      </c>
      <c r="C40" s="1">
        <v>20.7</v>
      </c>
      <c r="D40" s="1">
        <v>0.121</v>
      </c>
      <c r="E40" s="1">
        <v>1.4</v>
      </c>
      <c r="F40" s="1">
        <v>2.1</v>
      </c>
      <c r="G40" s="1">
        <v>59.090909089999997</v>
      </c>
      <c r="H40" s="1">
        <f t="shared" si="2"/>
        <v>0</v>
      </c>
      <c r="I40" s="1">
        <v>1</v>
      </c>
      <c r="K40">
        <f t="shared" si="3"/>
        <v>0</v>
      </c>
      <c r="L40">
        <f t="shared" si="4"/>
        <v>0</v>
      </c>
    </row>
    <row r="41" spans="1:12">
      <c r="A41" s="1">
        <v>2012</v>
      </c>
      <c r="B41" s="1" t="s">
        <v>98</v>
      </c>
      <c r="C41" s="1">
        <v>19.600000000000001</v>
      </c>
      <c r="D41" s="1">
        <v>0.14399999999999999</v>
      </c>
      <c r="E41" s="1">
        <v>-0.5</v>
      </c>
      <c r="F41" s="1">
        <v>0.9</v>
      </c>
      <c r="G41" s="1">
        <v>50</v>
      </c>
      <c r="H41" s="1">
        <f t="shared" si="2"/>
        <v>0</v>
      </c>
      <c r="I41" s="1">
        <v>0.6</v>
      </c>
      <c r="K41">
        <f t="shared" si="3"/>
        <v>0</v>
      </c>
      <c r="L41">
        <f t="shared" si="4"/>
        <v>0</v>
      </c>
    </row>
    <row r="42" spans="1:12">
      <c r="A42" s="1">
        <v>2012</v>
      </c>
      <c r="B42" s="1" t="s">
        <v>92</v>
      </c>
      <c r="C42" s="1">
        <v>31.3</v>
      </c>
      <c r="D42" s="1">
        <v>0.22700000000000001</v>
      </c>
      <c r="E42" s="1">
        <v>5.8</v>
      </c>
      <c r="F42" s="1">
        <v>4</v>
      </c>
      <c r="G42" s="1">
        <v>69.696969699999997</v>
      </c>
      <c r="H42" s="1">
        <f t="shared" si="2"/>
        <v>0</v>
      </c>
      <c r="I42" s="1">
        <v>0.5</v>
      </c>
      <c r="K42">
        <f t="shared" si="3"/>
        <v>0</v>
      </c>
      <c r="L42">
        <f t="shared" si="4"/>
        <v>0</v>
      </c>
    </row>
    <row r="43" spans="1:12">
      <c r="A43" s="1">
        <v>2012</v>
      </c>
      <c r="B43" s="1" t="s">
        <v>100</v>
      </c>
      <c r="C43" s="1">
        <v>30.5</v>
      </c>
      <c r="D43" s="1">
        <v>0.21099999999999999</v>
      </c>
      <c r="E43" s="1">
        <v>4.8</v>
      </c>
      <c r="F43" s="1">
        <v>2.9</v>
      </c>
      <c r="G43" s="1">
        <v>75.757575759999995</v>
      </c>
      <c r="H43" s="1">
        <f t="shared" si="2"/>
        <v>0</v>
      </c>
      <c r="I43" s="1">
        <v>0.4</v>
      </c>
      <c r="K43">
        <f t="shared" si="3"/>
        <v>0</v>
      </c>
      <c r="L43">
        <f t="shared" si="4"/>
        <v>0</v>
      </c>
    </row>
    <row r="44" spans="1:12">
      <c r="A44" s="1">
        <v>2012</v>
      </c>
      <c r="B44" s="1" t="s">
        <v>80</v>
      </c>
      <c r="C44" s="1">
        <v>29.2</v>
      </c>
      <c r="D44" s="1">
        <v>0.17499999999999999</v>
      </c>
      <c r="E44" s="1">
        <v>1.4</v>
      </c>
      <c r="F44" s="1">
        <v>2.2000000000000002</v>
      </c>
      <c r="G44" s="1">
        <v>54.545454550000002</v>
      </c>
      <c r="H44" s="1">
        <f t="shared" si="2"/>
        <v>0</v>
      </c>
      <c r="I44" s="1">
        <v>0.3</v>
      </c>
      <c r="K44">
        <f t="shared" si="3"/>
        <v>0</v>
      </c>
      <c r="L44">
        <f t="shared" si="4"/>
        <v>0</v>
      </c>
    </row>
    <row r="45" spans="1:12">
      <c r="A45" s="1">
        <v>2012</v>
      </c>
      <c r="B45" s="1" t="s">
        <v>93</v>
      </c>
      <c r="C45" s="1">
        <v>32.700000000000003</v>
      </c>
      <c r="D45" s="1">
        <v>0.16300000000000001</v>
      </c>
      <c r="E45" s="1">
        <v>3.3</v>
      </c>
      <c r="F45" s="1">
        <v>3.9</v>
      </c>
      <c r="G45" s="1">
        <v>71.212121210000006</v>
      </c>
      <c r="H45" s="1">
        <f t="shared" si="2"/>
        <v>0</v>
      </c>
      <c r="I45" s="1">
        <v>0.3</v>
      </c>
      <c r="K45">
        <f t="shared" si="3"/>
        <v>0</v>
      </c>
      <c r="L45">
        <f t="shared" si="4"/>
        <v>0</v>
      </c>
    </row>
    <row r="46" spans="1:12">
      <c r="A46" s="1">
        <v>2012</v>
      </c>
      <c r="B46" s="1" t="s">
        <v>60</v>
      </c>
      <c r="C46" s="1">
        <v>26.2</v>
      </c>
      <c r="D46" s="1">
        <v>0.17399999999999999</v>
      </c>
      <c r="E46" s="1">
        <v>2.1</v>
      </c>
      <c r="F46" s="1">
        <v>2.1</v>
      </c>
      <c r="G46" s="1">
        <v>75.757575759999995</v>
      </c>
      <c r="H46" s="1">
        <f t="shared" si="2"/>
        <v>0</v>
      </c>
      <c r="I46" s="1">
        <v>0.2</v>
      </c>
      <c r="K46">
        <f t="shared" si="3"/>
        <v>0</v>
      </c>
      <c r="L46">
        <f t="shared" si="4"/>
        <v>0</v>
      </c>
    </row>
    <row r="47" spans="1:12">
      <c r="A47" s="1">
        <v>2010</v>
      </c>
      <c r="B47" s="1" t="s">
        <v>72</v>
      </c>
      <c r="C47" s="1">
        <v>33.5</v>
      </c>
      <c r="D47" s="1">
        <v>0.29899999999999999</v>
      </c>
      <c r="E47" s="1">
        <v>11.8</v>
      </c>
      <c r="F47" s="1">
        <v>10.4</v>
      </c>
      <c r="G47" s="1">
        <v>74.390243900000002</v>
      </c>
      <c r="H47" s="1">
        <f t="shared" si="2"/>
        <v>2</v>
      </c>
      <c r="I47" s="1">
        <v>98</v>
      </c>
      <c r="K47">
        <f t="shared" si="3"/>
        <v>1</v>
      </c>
      <c r="L47">
        <f t="shared" si="4"/>
        <v>1</v>
      </c>
    </row>
    <row r="48" spans="1:12">
      <c r="A48" s="1">
        <v>2010</v>
      </c>
      <c r="B48" s="1" t="s">
        <v>63</v>
      </c>
      <c r="C48" s="1">
        <v>32</v>
      </c>
      <c r="D48" s="1">
        <v>0.23799999999999999</v>
      </c>
      <c r="E48" s="1">
        <v>4.5999999999999996</v>
      </c>
      <c r="F48" s="1">
        <v>5.4</v>
      </c>
      <c r="G48" s="1">
        <v>60.975609759999998</v>
      </c>
      <c r="H48" s="1">
        <f t="shared" si="2"/>
        <v>0</v>
      </c>
      <c r="I48" s="1">
        <v>49.5</v>
      </c>
      <c r="K48">
        <f t="shared" si="3"/>
        <v>0</v>
      </c>
      <c r="L48">
        <f t="shared" si="4"/>
        <v>0</v>
      </c>
    </row>
    <row r="49" spans="1:12">
      <c r="A49" s="1">
        <v>2010</v>
      </c>
      <c r="B49" s="1" t="s">
        <v>84</v>
      </c>
      <c r="C49" s="1">
        <v>32.299999999999997</v>
      </c>
      <c r="D49" s="1">
        <v>0.16</v>
      </c>
      <c r="E49" s="1">
        <v>3.5</v>
      </c>
      <c r="F49" s="1">
        <v>3.9</v>
      </c>
      <c r="G49" s="1">
        <v>69.512195120000001</v>
      </c>
      <c r="H49" s="1">
        <f t="shared" si="2"/>
        <v>0</v>
      </c>
      <c r="I49" s="1">
        <v>48.7</v>
      </c>
      <c r="K49">
        <f t="shared" si="3"/>
        <v>0</v>
      </c>
      <c r="L49">
        <f t="shared" si="4"/>
        <v>0</v>
      </c>
    </row>
    <row r="50" spans="1:12">
      <c r="A50" s="1">
        <v>2010</v>
      </c>
      <c r="B50" s="1" t="s">
        <v>94</v>
      </c>
      <c r="C50" s="1">
        <v>23.9</v>
      </c>
      <c r="D50" s="1">
        <v>0.223</v>
      </c>
      <c r="E50" s="1">
        <v>5.0999999999999996</v>
      </c>
      <c r="F50" s="1">
        <v>5.0999999999999996</v>
      </c>
      <c r="G50" s="1">
        <v>71.951219510000001</v>
      </c>
      <c r="H50" s="1">
        <f t="shared" si="2"/>
        <v>0</v>
      </c>
      <c r="I50" s="1">
        <v>38.9</v>
      </c>
      <c r="K50">
        <f t="shared" si="3"/>
        <v>0</v>
      </c>
      <c r="L50">
        <f t="shared" si="4"/>
        <v>0</v>
      </c>
    </row>
    <row r="51" spans="1:12">
      <c r="A51" s="1">
        <v>2010</v>
      </c>
      <c r="B51" s="1" t="s">
        <v>92</v>
      </c>
      <c r="C51" s="1">
        <v>34.9</v>
      </c>
      <c r="D51" s="1">
        <v>0.224</v>
      </c>
      <c r="E51" s="1">
        <v>8.8000000000000007</v>
      </c>
      <c r="F51" s="1">
        <v>7.6</v>
      </c>
      <c r="G51" s="1">
        <v>57.31707317</v>
      </c>
      <c r="H51" s="1">
        <f t="shared" si="2"/>
        <v>0</v>
      </c>
      <c r="I51" s="1">
        <v>9.6999999999999993</v>
      </c>
      <c r="K51">
        <f t="shared" si="3"/>
        <v>0</v>
      </c>
      <c r="L51">
        <f t="shared" si="4"/>
        <v>0</v>
      </c>
    </row>
    <row r="52" spans="1:12">
      <c r="A52" s="1">
        <v>2010</v>
      </c>
      <c r="B52" s="1" t="s">
        <v>50</v>
      </c>
      <c r="C52" s="1">
        <v>33.4</v>
      </c>
      <c r="D52" s="1">
        <v>0.14499999999999999</v>
      </c>
      <c r="E52" s="1">
        <v>1.5</v>
      </c>
      <c r="F52" s="1">
        <v>2.2999999999999998</v>
      </c>
      <c r="G52" s="1">
        <v>64.634146340000001</v>
      </c>
      <c r="H52" s="1">
        <f t="shared" si="2"/>
        <v>0</v>
      </c>
      <c r="I52" s="1">
        <v>5.3</v>
      </c>
      <c r="K52">
        <f t="shared" si="3"/>
        <v>0</v>
      </c>
      <c r="L52">
        <f t="shared" si="4"/>
        <v>0</v>
      </c>
    </row>
    <row r="53" spans="1:12">
      <c r="A53" s="1">
        <v>2010</v>
      </c>
      <c r="B53" s="1" t="s">
        <v>80</v>
      </c>
      <c r="C53" s="1">
        <v>28.8</v>
      </c>
      <c r="D53" s="1">
        <v>0.19400000000000001</v>
      </c>
      <c r="E53" s="1">
        <v>2.1</v>
      </c>
      <c r="F53" s="1">
        <v>3.1</v>
      </c>
      <c r="G53" s="1">
        <v>67.073170730000001</v>
      </c>
      <c r="H53" s="1">
        <f t="shared" si="2"/>
        <v>0</v>
      </c>
      <c r="I53" s="1">
        <v>4.5</v>
      </c>
      <c r="K53">
        <f t="shared" si="3"/>
        <v>0</v>
      </c>
      <c r="L53">
        <f t="shared" si="4"/>
        <v>0</v>
      </c>
    </row>
    <row r="54" spans="1:12">
      <c r="A54" s="1">
        <v>2010</v>
      </c>
      <c r="B54" s="1" t="s">
        <v>98</v>
      </c>
      <c r="C54" s="1">
        <v>22.9</v>
      </c>
      <c r="D54" s="1">
        <v>0.17799999999999999</v>
      </c>
      <c r="E54" s="1">
        <v>1.8</v>
      </c>
      <c r="F54" s="1">
        <v>2.6</v>
      </c>
      <c r="G54" s="1">
        <v>65.853658539999998</v>
      </c>
      <c r="H54" s="1">
        <f t="shared" si="2"/>
        <v>0</v>
      </c>
      <c r="I54" s="1">
        <v>4</v>
      </c>
      <c r="K54">
        <f t="shared" si="3"/>
        <v>0</v>
      </c>
      <c r="L54">
        <f t="shared" si="4"/>
        <v>0</v>
      </c>
    </row>
    <row r="55" spans="1:12">
      <c r="A55" s="1">
        <v>2010</v>
      </c>
      <c r="B55" s="1" t="s">
        <v>109</v>
      </c>
      <c r="C55" s="1">
        <v>23.8</v>
      </c>
      <c r="D55" s="1">
        <v>0.17699999999999999</v>
      </c>
      <c r="E55" s="1">
        <v>3.2</v>
      </c>
      <c r="F55" s="1">
        <v>3.7</v>
      </c>
      <c r="G55" s="1">
        <v>64.634146340000001</v>
      </c>
      <c r="H55" s="1">
        <f t="shared" si="2"/>
        <v>0</v>
      </c>
      <c r="I55" s="1">
        <v>0.6</v>
      </c>
      <c r="K55">
        <f t="shared" si="3"/>
        <v>0</v>
      </c>
      <c r="L55">
        <f t="shared" si="4"/>
        <v>0</v>
      </c>
    </row>
    <row r="56" spans="1:12">
      <c r="A56" s="1">
        <v>2010</v>
      </c>
      <c r="B56" s="1" t="s">
        <v>102</v>
      </c>
      <c r="C56" s="1">
        <v>27.3</v>
      </c>
      <c r="D56" s="1">
        <v>0.18099999999999999</v>
      </c>
      <c r="E56" s="1">
        <v>0.2</v>
      </c>
      <c r="F56" s="1">
        <v>1.6</v>
      </c>
      <c r="G56" s="1">
        <v>65.853658539999998</v>
      </c>
      <c r="H56" s="1">
        <f t="shared" si="2"/>
        <v>0</v>
      </c>
      <c r="I56" s="1">
        <v>0.4</v>
      </c>
      <c r="K56">
        <f t="shared" si="3"/>
        <v>0</v>
      </c>
      <c r="L56">
        <f t="shared" si="4"/>
        <v>0</v>
      </c>
    </row>
    <row r="57" spans="1:12">
      <c r="A57" s="1">
        <v>2010</v>
      </c>
      <c r="B57" s="1" t="s">
        <v>101</v>
      </c>
      <c r="C57" s="1">
        <v>25.8</v>
      </c>
      <c r="D57" s="1">
        <v>0.216</v>
      </c>
      <c r="E57" s="1">
        <v>6</v>
      </c>
      <c r="F57" s="1">
        <v>4.4000000000000004</v>
      </c>
      <c r="G57" s="1">
        <v>60.975609759999998</v>
      </c>
      <c r="H57" s="1">
        <f t="shared" si="2"/>
        <v>0</v>
      </c>
      <c r="I57" s="1">
        <v>0.2</v>
      </c>
      <c r="K57">
        <f t="shared" si="3"/>
        <v>0</v>
      </c>
      <c r="L57">
        <f t="shared" si="4"/>
        <v>0</v>
      </c>
    </row>
    <row r="58" spans="1:12">
      <c r="A58" s="1">
        <v>2010</v>
      </c>
      <c r="B58" s="1" t="s">
        <v>103</v>
      </c>
      <c r="C58" s="1">
        <v>24.3</v>
      </c>
      <c r="D58" s="1">
        <v>0.182</v>
      </c>
      <c r="E58" s="1">
        <v>3</v>
      </c>
      <c r="F58" s="1">
        <v>3.1</v>
      </c>
      <c r="G58" s="1">
        <v>64.634146340000001</v>
      </c>
      <c r="H58" s="1">
        <f t="shared" si="2"/>
        <v>0</v>
      </c>
      <c r="I58" s="1">
        <v>0.1</v>
      </c>
      <c r="K58">
        <f t="shared" si="3"/>
        <v>0</v>
      </c>
      <c r="L58">
        <f t="shared" si="4"/>
        <v>0</v>
      </c>
    </row>
    <row r="59" spans="1:12">
      <c r="A59" s="1">
        <v>2010</v>
      </c>
      <c r="B59" s="1" t="s">
        <v>104</v>
      </c>
      <c r="C59" s="1">
        <v>28.7</v>
      </c>
      <c r="D59" s="1">
        <v>0.182</v>
      </c>
      <c r="E59" s="1">
        <v>2</v>
      </c>
      <c r="F59" s="1">
        <v>2.5</v>
      </c>
      <c r="G59" s="1">
        <v>48.780487800000003</v>
      </c>
      <c r="H59" s="1">
        <f t="shared" si="2"/>
        <v>0</v>
      </c>
      <c r="I59" s="1">
        <v>0.1</v>
      </c>
      <c r="K59">
        <f t="shared" si="3"/>
        <v>0</v>
      </c>
      <c r="L59">
        <f t="shared" si="4"/>
        <v>0</v>
      </c>
    </row>
    <row r="60" spans="1:12">
      <c r="A60" s="1">
        <v>2010</v>
      </c>
      <c r="B60" s="1" t="s">
        <v>106</v>
      </c>
      <c r="C60" s="1">
        <v>27.5</v>
      </c>
      <c r="D60" s="1">
        <v>7.6999999999999999E-2</v>
      </c>
      <c r="E60" s="1">
        <v>1</v>
      </c>
      <c r="F60" s="1">
        <v>2.4</v>
      </c>
      <c r="G60" s="1">
        <v>53.658536589999997</v>
      </c>
      <c r="H60" s="1">
        <f t="shared" si="2"/>
        <v>0</v>
      </c>
      <c r="I60" s="1">
        <v>0.1</v>
      </c>
      <c r="K60">
        <f t="shared" si="3"/>
        <v>0</v>
      </c>
      <c r="L60">
        <f t="shared" si="4"/>
        <v>0</v>
      </c>
    </row>
    <row r="61" spans="1:12">
      <c r="A61" s="1">
        <v>2009</v>
      </c>
      <c r="B61" s="1" t="s">
        <v>72</v>
      </c>
      <c r="C61" s="1">
        <v>33.799999999999997</v>
      </c>
      <c r="D61" s="1">
        <v>0.318</v>
      </c>
      <c r="E61" s="1">
        <v>12.2</v>
      </c>
      <c r="F61" s="1">
        <v>11</v>
      </c>
      <c r="G61" s="1">
        <v>80.487804879999999</v>
      </c>
      <c r="H61" s="1">
        <f t="shared" si="2"/>
        <v>2</v>
      </c>
      <c r="I61" s="1">
        <v>96.9</v>
      </c>
      <c r="K61">
        <f t="shared" si="3"/>
        <v>1</v>
      </c>
      <c r="L61">
        <f t="shared" si="4"/>
        <v>1</v>
      </c>
    </row>
    <row r="62" spans="1:12">
      <c r="A62" s="1">
        <v>2009</v>
      </c>
      <c r="B62" s="1" t="s">
        <v>84</v>
      </c>
      <c r="C62" s="1">
        <v>32.200000000000003</v>
      </c>
      <c r="D62" s="1">
        <v>0.20599999999999999</v>
      </c>
      <c r="E62" s="1">
        <v>4.3</v>
      </c>
      <c r="F62" s="1">
        <v>4.7</v>
      </c>
      <c r="G62" s="1">
        <v>79.268292680000002</v>
      </c>
      <c r="H62" s="1">
        <f t="shared" si="2"/>
        <v>0</v>
      </c>
      <c r="I62" s="1">
        <v>57.7</v>
      </c>
      <c r="K62">
        <f t="shared" si="3"/>
        <v>0</v>
      </c>
      <c r="L62">
        <f t="shared" si="4"/>
        <v>0</v>
      </c>
    </row>
    <row r="63" spans="1:12">
      <c r="A63" s="1">
        <v>2009</v>
      </c>
      <c r="B63" s="1" t="s">
        <v>92</v>
      </c>
      <c r="C63" s="1">
        <v>36.200000000000003</v>
      </c>
      <c r="D63" s="1">
        <v>0.23200000000000001</v>
      </c>
      <c r="E63" s="1">
        <v>9.9</v>
      </c>
      <c r="F63" s="1">
        <v>9.1</v>
      </c>
      <c r="G63" s="1">
        <v>52.43902439</v>
      </c>
      <c r="H63" s="1">
        <f t="shared" si="2"/>
        <v>1</v>
      </c>
      <c r="I63" s="1">
        <v>56.2</v>
      </c>
      <c r="K63">
        <f t="shared" si="3"/>
        <v>1</v>
      </c>
      <c r="L63">
        <f t="shared" si="4"/>
        <v>0</v>
      </c>
    </row>
    <row r="64" spans="1:12">
      <c r="A64" s="1">
        <v>2009</v>
      </c>
      <c r="B64" s="1" t="s">
        <v>94</v>
      </c>
      <c r="C64" s="1">
        <v>26.1</v>
      </c>
      <c r="D64" s="1">
        <v>0.23400000000000001</v>
      </c>
      <c r="E64" s="1">
        <v>4</v>
      </c>
      <c r="F64" s="1">
        <v>4.3</v>
      </c>
      <c r="G64" s="1">
        <v>71.951219510000001</v>
      </c>
      <c r="H64" s="1">
        <f t="shared" si="2"/>
        <v>0</v>
      </c>
      <c r="I64" s="1">
        <v>27.1</v>
      </c>
      <c r="K64">
        <f t="shared" si="3"/>
        <v>0</v>
      </c>
      <c r="L64">
        <f t="shared" si="4"/>
        <v>0</v>
      </c>
    </row>
    <row r="65" spans="1:12">
      <c r="A65" s="1">
        <v>2009</v>
      </c>
      <c r="B65" s="1" t="s">
        <v>83</v>
      </c>
      <c r="C65" s="1">
        <v>27.5</v>
      </c>
      <c r="D65" s="1">
        <v>0.29199999999999998</v>
      </c>
      <c r="E65" s="1">
        <v>10.3</v>
      </c>
      <c r="F65" s="1">
        <v>9.4</v>
      </c>
      <c r="G65" s="1">
        <v>59.756097560000001</v>
      </c>
      <c r="H65" s="1">
        <f t="shared" si="2"/>
        <v>2</v>
      </c>
      <c r="I65" s="1">
        <v>15.9</v>
      </c>
      <c r="K65">
        <f t="shared" si="3"/>
        <v>1</v>
      </c>
      <c r="L65">
        <f t="shared" si="4"/>
        <v>1</v>
      </c>
    </row>
    <row r="66" spans="1:12">
      <c r="A66" s="1">
        <v>2009</v>
      </c>
      <c r="B66" s="1" t="s">
        <v>103</v>
      </c>
      <c r="C66" s="1">
        <v>21.7</v>
      </c>
      <c r="D66" s="1">
        <v>0.17399999999999999</v>
      </c>
      <c r="E66" s="1">
        <v>2.2999999999999998</v>
      </c>
      <c r="F66" s="1">
        <v>3.1</v>
      </c>
      <c r="G66" s="1">
        <v>65.853658539999998</v>
      </c>
      <c r="H66" s="1">
        <f t="shared" si="2"/>
        <v>0</v>
      </c>
      <c r="I66" s="1">
        <v>2.7</v>
      </c>
      <c r="K66">
        <f t="shared" ref="K66:K87" si="5">IF(F66&gt;$F$91,1,0)</f>
        <v>0</v>
      </c>
      <c r="L66">
        <f t="shared" ref="L66:L87" si="6">IF(D66&gt;$D$91,1,0)</f>
        <v>0</v>
      </c>
    </row>
    <row r="67" spans="1:12">
      <c r="A67" s="1">
        <v>2009</v>
      </c>
      <c r="B67" s="1" t="s">
        <v>111</v>
      </c>
      <c r="C67" s="1">
        <v>25.4</v>
      </c>
      <c r="D67" s="1">
        <v>0.16400000000000001</v>
      </c>
      <c r="E67" s="1">
        <v>2.5</v>
      </c>
      <c r="F67" s="1">
        <v>3.4</v>
      </c>
      <c r="G67" s="1">
        <v>75.609756099999998</v>
      </c>
      <c r="H67" s="1">
        <f t="shared" ref="H67:H87" si="7">K67+L67</f>
        <v>0</v>
      </c>
      <c r="I67" s="1">
        <v>1.7</v>
      </c>
      <c r="K67">
        <f t="shared" si="5"/>
        <v>0</v>
      </c>
      <c r="L67">
        <f t="shared" si="6"/>
        <v>0</v>
      </c>
    </row>
    <row r="68" spans="1:12">
      <c r="A68" s="1">
        <v>2009</v>
      </c>
      <c r="B68" s="1" t="s">
        <v>82</v>
      </c>
      <c r="C68" s="1">
        <v>31.7</v>
      </c>
      <c r="D68" s="1">
        <v>0.16800000000000001</v>
      </c>
      <c r="E68" s="1">
        <v>2.9</v>
      </c>
      <c r="F68" s="1">
        <v>3</v>
      </c>
      <c r="G68" s="1">
        <v>65.853658539999998</v>
      </c>
      <c r="H68" s="1">
        <f t="shared" si="7"/>
        <v>0</v>
      </c>
      <c r="I68" s="1">
        <v>0.7</v>
      </c>
      <c r="K68">
        <f t="shared" si="5"/>
        <v>0</v>
      </c>
      <c r="L68">
        <f t="shared" si="6"/>
        <v>0</v>
      </c>
    </row>
    <row r="69" spans="1:12">
      <c r="A69" s="1">
        <v>2009</v>
      </c>
      <c r="B69" s="1" t="s">
        <v>112</v>
      </c>
      <c r="C69" s="1">
        <v>27.4</v>
      </c>
      <c r="D69" s="1">
        <v>0.223</v>
      </c>
      <c r="E69" s="1">
        <v>5.4</v>
      </c>
      <c r="F69" s="1">
        <v>5.4</v>
      </c>
      <c r="G69" s="1">
        <v>65.853658539999998</v>
      </c>
      <c r="H69" s="1">
        <f t="shared" si="7"/>
        <v>0</v>
      </c>
      <c r="I69" s="1">
        <v>0.6</v>
      </c>
      <c r="K69">
        <f t="shared" si="5"/>
        <v>0</v>
      </c>
      <c r="L69">
        <f t="shared" si="6"/>
        <v>0</v>
      </c>
    </row>
    <row r="70" spans="1:12">
      <c r="A70" s="1">
        <v>2009</v>
      </c>
      <c r="B70" s="1" t="s">
        <v>60</v>
      </c>
      <c r="C70" s="1">
        <v>28.5</v>
      </c>
      <c r="D70" s="1">
        <v>0.191</v>
      </c>
      <c r="E70" s="1">
        <v>4.2</v>
      </c>
      <c r="F70" s="1">
        <v>3.9</v>
      </c>
      <c r="G70" s="1">
        <v>65.853658539999998</v>
      </c>
      <c r="H70" s="1">
        <f t="shared" si="7"/>
        <v>0</v>
      </c>
      <c r="I70" s="1">
        <v>0.2</v>
      </c>
      <c r="K70">
        <f t="shared" si="5"/>
        <v>0</v>
      </c>
      <c r="L70">
        <f t="shared" si="6"/>
        <v>0</v>
      </c>
    </row>
    <row r="71" spans="1:12">
      <c r="A71" s="1">
        <v>2009</v>
      </c>
      <c r="B71" s="1" t="s">
        <v>80</v>
      </c>
      <c r="C71" s="1">
        <v>30.3</v>
      </c>
      <c r="D71" s="1">
        <v>0.17100000000000001</v>
      </c>
      <c r="E71" s="1">
        <v>0.8</v>
      </c>
      <c r="F71" s="1">
        <v>2.2000000000000002</v>
      </c>
      <c r="G71" s="1">
        <v>60.975609759999998</v>
      </c>
      <c r="H71" s="1">
        <f t="shared" si="7"/>
        <v>0</v>
      </c>
      <c r="I71" s="1">
        <v>0.2</v>
      </c>
      <c r="K71">
        <f t="shared" si="5"/>
        <v>0</v>
      </c>
      <c r="L71">
        <f t="shared" si="6"/>
        <v>0</v>
      </c>
    </row>
    <row r="72" spans="1:12">
      <c r="A72" s="1">
        <v>2008</v>
      </c>
      <c r="B72" s="1" t="s">
        <v>84</v>
      </c>
      <c r="C72" s="1">
        <v>31.4</v>
      </c>
      <c r="D72" s="1">
        <v>0.20799999999999999</v>
      </c>
      <c r="E72" s="1">
        <v>5.2</v>
      </c>
      <c r="F72" s="1">
        <v>5.8</v>
      </c>
      <c r="G72" s="1">
        <v>69.512195120000001</v>
      </c>
      <c r="H72" s="1">
        <f t="shared" si="7"/>
        <v>0</v>
      </c>
      <c r="I72" s="1">
        <v>87.7</v>
      </c>
      <c r="K72">
        <f t="shared" si="5"/>
        <v>0</v>
      </c>
      <c r="L72">
        <f t="shared" si="6"/>
        <v>0</v>
      </c>
    </row>
    <row r="73" spans="1:12">
      <c r="A73" s="1">
        <v>2008</v>
      </c>
      <c r="B73" s="1" t="s">
        <v>83</v>
      </c>
      <c r="C73" s="1">
        <v>25.7</v>
      </c>
      <c r="D73" s="1">
        <v>0.28399999999999997</v>
      </c>
      <c r="E73" s="1">
        <v>8.6</v>
      </c>
      <c r="F73" s="1">
        <v>8</v>
      </c>
      <c r="G73" s="1">
        <v>68.292682929999998</v>
      </c>
      <c r="H73" s="1">
        <f t="shared" si="7"/>
        <v>2</v>
      </c>
      <c r="I73" s="1">
        <v>70.599999999999994</v>
      </c>
      <c r="K73">
        <f t="shared" si="5"/>
        <v>1</v>
      </c>
      <c r="L73">
        <f t="shared" si="6"/>
        <v>1</v>
      </c>
    </row>
    <row r="74" spans="1:12">
      <c r="A74" s="1">
        <v>2008</v>
      </c>
      <c r="B74" s="1" t="s">
        <v>86</v>
      </c>
      <c r="C74" s="1">
        <v>25.5</v>
      </c>
      <c r="D74" s="1">
        <v>0.26500000000000001</v>
      </c>
      <c r="E74" s="1">
        <v>6.7</v>
      </c>
      <c r="F74" s="1">
        <v>5.0999999999999996</v>
      </c>
      <c r="G74" s="1">
        <v>80.487804879999999</v>
      </c>
      <c r="H74" s="1">
        <f t="shared" si="7"/>
        <v>0</v>
      </c>
      <c r="I74" s="1">
        <v>53.2</v>
      </c>
      <c r="K74">
        <f t="shared" si="5"/>
        <v>0</v>
      </c>
      <c r="L74">
        <f t="shared" si="6"/>
        <v>0</v>
      </c>
    </row>
    <row r="75" spans="1:12">
      <c r="A75" s="1">
        <v>2008</v>
      </c>
      <c r="B75" s="1" t="s">
        <v>72</v>
      </c>
      <c r="C75" s="1">
        <v>33.5</v>
      </c>
      <c r="D75" s="1">
        <v>0.24199999999999999</v>
      </c>
      <c r="E75" s="1">
        <v>10.4</v>
      </c>
      <c r="F75" s="1">
        <v>9.4</v>
      </c>
      <c r="G75" s="1">
        <v>54.87804878</v>
      </c>
      <c r="H75" s="1">
        <f t="shared" si="7"/>
        <v>1</v>
      </c>
      <c r="I75" s="1">
        <v>34.799999999999997</v>
      </c>
      <c r="K75">
        <f t="shared" si="5"/>
        <v>1</v>
      </c>
      <c r="L75">
        <f t="shared" si="6"/>
        <v>0</v>
      </c>
    </row>
    <row r="76" spans="1:12">
      <c r="A76" s="1">
        <v>2008</v>
      </c>
      <c r="B76" s="1" t="s">
        <v>94</v>
      </c>
      <c r="C76" s="1">
        <v>24.2</v>
      </c>
      <c r="D76" s="1">
        <v>0.2</v>
      </c>
      <c r="E76" s="1">
        <v>2</v>
      </c>
      <c r="F76" s="1">
        <v>3.1</v>
      </c>
      <c r="G76" s="1">
        <v>63.414634149999998</v>
      </c>
      <c r="H76" s="1">
        <f t="shared" si="7"/>
        <v>0</v>
      </c>
      <c r="I76" s="1">
        <v>4.8</v>
      </c>
      <c r="K76">
        <f t="shared" si="5"/>
        <v>0</v>
      </c>
      <c r="L76">
        <f t="shared" si="6"/>
        <v>0</v>
      </c>
    </row>
    <row r="77" spans="1:12">
      <c r="A77" s="1">
        <v>2008</v>
      </c>
      <c r="B77" s="1" t="s">
        <v>102</v>
      </c>
      <c r="C77" s="1">
        <v>28.2</v>
      </c>
      <c r="D77" s="1">
        <v>0.26200000000000001</v>
      </c>
      <c r="E77" s="1">
        <v>3.2</v>
      </c>
      <c r="F77" s="1">
        <v>3.5</v>
      </c>
      <c r="G77" s="1">
        <v>67.073170730000001</v>
      </c>
      <c r="H77" s="1">
        <f t="shared" si="7"/>
        <v>0</v>
      </c>
      <c r="I77" s="1">
        <v>2.1</v>
      </c>
      <c r="K77">
        <f t="shared" si="5"/>
        <v>0</v>
      </c>
      <c r="L77">
        <f t="shared" si="6"/>
        <v>0</v>
      </c>
    </row>
    <row r="78" spans="1:12">
      <c r="A78" s="1">
        <v>2008</v>
      </c>
      <c r="B78" s="1" t="s">
        <v>60</v>
      </c>
      <c r="C78" s="1">
        <v>28.2</v>
      </c>
      <c r="D78" s="1">
        <v>0.20100000000000001</v>
      </c>
      <c r="E78" s="1">
        <v>4.3</v>
      </c>
      <c r="F78" s="1">
        <v>4.2</v>
      </c>
      <c r="G78" s="1">
        <v>68.292682929999998</v>
      </c>
      <c r="H78" s="1">
        <f t="shared" si="7"/>
        <v>0</v>
      </c>
      <c r="I78" s="1">
        <v>2</v>
      </c>
      <c r="K78">
        <f t="shared" si="5"/>
        <v>0</v>
      </c>
      <c r="L78">
        <f t="shared" si="6"/>
        <v>0</v>
      </c>
    </row>
    <row r="79" spans="1:12">
      <c r="A79" s="1">
        <v>2008</v>
      </c>
      <c r="B79" s="1" t="s">
        <v>116</v>
      </c>
      <c r="C79" s="1">
        <v>30.4</v>
      </c>
      <c r="D79" s="1">
        <v>0.115</v>
      </c>
      <c r="E79" s="1">
        <v>2.4</v>
      </c>
      <c r="F79" s="1">
        <v>2.7</v>
      </c>
      <c r="G79" s="1">
        <v>67.073170730000001</v>
      </c>
      <c r="H79" s="1">
        <f t="shared" si="7"/>
        <v>0</v>
      </c>
      <c r="I79" s="1">
        <v>1.5</v>
      </c>
      <c r="K79">
        <f t="shared" si="5"/>
        <v>0</v>
      </c>
      <c r="L79">
        <f t="shared" si="6"/>
        <v>0</v>
      </c>
    </row>
    <row r="80" spans="1:12">
      <c r="A80" s="1">
        <v>2008</v>
      </c>
      <c r="B80" s="1" t="s">
        <v>98</v>
      </c>
      <c r="C80" s="1">
        <v>22</v>
      </c>
      <c r="D80" s="1">
        <v>0.18099999999999999</v>
      </c>
      <c r="E80" s="1">
        <v>1.7</v>
      </c>
      <c r="F80" s="1">
        <v>2.6</v>
      </c>
      <c r="G80" s="1">
        <v>67.073170730000001</v>
      </c>
      <c r="H80" s="1">
        <f t="shared" si="7"/>
        <v>0</v>
      </c>
      <c r="I80" s="1">
        <v>1.4</v>
      </c>
      <c r="K80">
        <f t="shared" si="5"/>
        <v>0</v>
      </c>
      <c r="L80">
        <f t="shared" si="6"/>
        <v>0</v>
      </c>
    </row>
    <row r="81" spans="1:12">
      <c r="A81" s="1">
        <v>2008</v>
      </c>
      <c r="B81" s="1" t="s">
        <v>101</v>
      </c>
      <c r="C81" s="1">
        <v>28.7</v>
      </c>
      <c r="D81" s="1">
        <v>0.23200000000000001</v>
      </c>
      <c r="E81" s="1">
        <v>7.7</v>
      </c>
      <c r="F81" s="1">
        <v>5.6</v>
      </c>
      <c r="G81" s="1">
        <v>68.292682929999998</v>
      </c>
      <c r="H81" s="1">
        <f t="shared" si="7"/>
        <v>0</v>
      </c>
      <c r="I81" s="1">
        <v>0.7</v>
      </c>
      <c r="K81">
        <f t="shared" si="5"/>
        <v>0</v>
      </c>
      <c r="L81">
        <f t="shared" si="6"/>
        <v>0</v>
      </c>
    </row>
    <row r="82" spans="1:12">
      <c r="A82" s="1">
        <v>2008</v>
      </c>
      <c r="B82" s="1" t="s">
        <v>80</v>
      </c>
      <c r="C82" s="1">
        <v>28.8</v>
      </c>
      <c r="D82" s="1">
        <v>0.223</v>
      </c>
      <c r="E82" s="1">
        <v>4.7</v>
      </c>
      <c r="F82" s="1">
        <v>4.7</v>
      </c>
      <c r="G82" s="1">
        <v>62.195121950000001</v>
      </c>
      <c r="H82" s="1">
        <f t="shared" si="7"/>
        <v>0</v>
      </c>
      <c r="I82" s="1">
        <v>0.4</v>
      </c>
      <c r="K82">
        <f t="shared" si="5"/>
        <v>0</v>
      </c>
      <c r="L82">
        <f t="shared" si="6"/>
        <v>0</v>
      </c>
    </row>
    <row r="83" spans="1:12">
      <c r="A83" s="1">
        <v>2008</v>
      </c>
      <c r="B83" s="1" t="s">
        <v>109</v>
      </c>
      <c r="C83" s="1">
        <v>23.1</v>
      </c>
      <c r="D83" s="1">
        <v>0.17699999999999999</v>
      </c>
      <c r="E83" s="1">
        <v>2.1</v>
      </c>
      <c r="F83" s="1">
        <v>3.2</v>
      </c>
      <c r="G83" s="1">
        <v>65.853658539999998</v>
      </c>
      <c r="H83" s="1">
        <f t="shared" si="7"/>
        <v>0</v>
      </c>
      <c r="I83" s="1">
        <v>0.3</v>
      </c>
      <c r="K83">
        <f t="shared" si="5"/>
        <v>0</v>
      </c>
      <c r="L83">
        <f t="shared" si="6"/>
        <v>0</v>
      </c>
    </row>
    <row r="84" spans="1:12">
      <c r="A84" s="1">
        <v>2008</v>
      </c>
      <c r="B84" s="1" t="s">
        <v>50</v>
      </c>
      <c r="C84" s="1">
        <v>30.2</v>
      </c>
      <c r="D84" s="1">
        <v>0.14000000000000001</v>
      </c>
      <c r="E84" s="1">
        <v>1.7</v>
      </c>
      <c r="F84" s="1">
        <v>2.6</v>
      </c>
      <c r="G84" s="1">
        <v>60.975609759999998</v>
      </c>
      <c r="H84" s="1">
        <f t="shared" si="7"/>
        <v>0</v>
      </c>
      <c r="I84" s="1">
        <v>0.2</v>
      </c>
      <c r="K84">
        <f t="shared" si="5"/>
        <v>0</v>
      </c>
      <c r="L84">
        <f t="shared" si="6"/>
        <v>0</v>
      </c>
    </row>
    <row r="85" spans="1:12">
      <c r="A85" s="1">
        <v>2008</v>
      </c>
      <c r="B85" s="1" t="s">
        <v>113</v>
      </c>
      <c r="C85" s="1">
        <v>26.6</v>
      </c>
      <c r="D85" s="1">
        <v>0.17299999999999999</v>
      </c>
      <c r="E85" s="1">
        <v>3</v>
      </c>
      <c r="F85" s="1">
        <v>3.6</v>
      </c>
      <c r="G85" s="1">
        <v>65.853658539999998</v>
      </c>
      <c r="H85" s="1">
        <f t="shared" si="7"/>
        <v>0</v>
      </c>
      <c r="I85" s="1">
        <v>0.1</v>
      </c>
      <c r="K85">
        <f t="shared" si="5"/>
        <v>0</v>
      </c>
      <c r="L85">
        <f t="shared" si="6"/>
        <v>0</v>
      </c>
    </row>
    <row r="86" spans="1:12">
      <c r="A86" s="1">
        <v>2008</v>
      </c>
      <c r="B86" s="1" t="s">
        <v>114</v>
      </c>
      <c r="C86" s="1">
        <v>25.9</v>
      </c>
      <c r="D86" s="1">
        <v>0.14399999999999999</v>
      </c>
      <c r="E86" s="1">
        <v>0.3</v>
      </c>
      <c r="F86" s="1">
        <v>1.7</v>
      </c>
      <c r="G86" s="1">
        <v>52.43902439</v>
      </c>
      <c r="H86" s="1">
        <f t="shared" si="7"/>
        <v>0</v>
      </c>
      <c r="I86" s="1">
        <v>0.1</v>
      </c>
      <c r="K86">
        <f t="shared" si="5"/>
        <v>0</v>
      </c>
      <c r="L86">
        <f t="shared" si="6"/>
        <v>0</v>
      </c>
    </row>
    <row r="87" spans="1:12">
      <c r="A87" s="1">
        <v>2008</v>
      </c>
      <c r="B87" s="1" t="s">
        <v>111</v>
      </c>
      <c r="C87" s="1">
        <v>24.8</v>
      </c>
      <c r="D87" s="1">
        <v>0.20699999999999999</v>
      </c>
      <c r="E87" s="1">
        <v>4.5999999999999996</v>
      </c>
      <c r="F87" s="1">
        <v>4.8</v>
      </c>
      <c r="G87" s="1">
        <v>80.487804879999999</v>
      </c>
      <c r="H87" s="1">
        <f t="shared" si="7"/>
        <v>0</v>
      </c>
      <c r="I87" s="1">
        <v>0.1</v>
      </c>
      <c r="K87">
        <f t="shared" si="5"/>
        <v>0</v>
      </c>
      <c r="L87">
        <f t="shared" si="6"/>
        <v>0</v>
      </c>
    </row>
    <row r="88" spans="1:12">
      <c r="A88" s="1"/>
      <c r="B88" s="1"/>
      <c r="C88" s="1"/>
      <c r="D88" s="1"/>
      <c r="E88" s="1"/>
      <c r="F88" s="1"/>
      <c r="G88" s="1"/>
      <c r="H88" s="1"/>
      <c r="I88" s="1"/>
    </row>
    <row r="89" spans="1:12">
      <c r="A89" t="s">
        <v>162</v>
      </c>
      <c r="C89">
        <f>_xlfn.STDEV.S(C2:C87)</f>
        <v>3.9288683917822405</v>
      </c>
      <c r="D89">
        <f>_xlfn.STDEV.S(D2:D87)</f>
        <v>4.9626546501313797E-2</v>
      </c>
      <c r="E89">
        <f t="shared" ref="E89:I89" si="8">_xlfn.STDEV.S(E2:E87)</f>
        <v>2.9188879692006329</v>
      </c>
      <c r="F89">
        <f t="shared" si="8"/>
        <v>2.2553975386737317</v>
      </c>
      <c r="G89">
        <f t="shared" si="8"/>
        <v>8.691406804290521</v>
      </c>
      <c r="H89">
        <f t="shared" si="8"/>
        <v>0.58210900112683917</v>
      </c>
      <c r="I89">
        <f t="shared" si="8"/>
        <v>28.820173456882859</v>
      </c>
    </row>
    <row r="90" spans="1:12">
      <c r="A90" t="s">
        <v>695</v>
      </c>
      <c r="C90">
        <f>AVERAGE(C2:C87)</f>
        <v>28.010465116279065</v>
      </c>
      <c r="D90">
        <f>AVERAGE(D2:D87)</f>
        <v>0.20149999999999996</v>
      </c>
      <c r="E90">
        <f t="shared" ref="E90:I90" si="9">AVERAGE(E2:E87)</f>
        <v>4.3441860465116271</v>
      </c>
      <c r="F90">
        <f t="shared" si="9"/>
        <v>4.3976744186046517</v>
      </c>
      <c r="G90">
        <f t="shared" si="9"/>
        <v>65.06729232290698</v>
      </c>
      <c r="H90">
        <f t="shared" si="9"/>
        <v>0.22093023255813954</v>
      </c>
      <c r="I90">
        <f t="shared" si="9"/>
        <v>18.117441860465114</v>
      </c>
    </row>
    <row r="91" spans="1:12">
      <c r="A91" t="s">
        <v>696</v>
      </c>
      <c r="C91">
        <f>C90+C89*1.5</f>
        <v>33.903767703952425</v>
      </c>
      <c r="D91">
        <f>D90+D89*1.5</f>
        <v>0.27593981975197068</v>
      </c>
      <c r="E91">
        <f t="shared" ref="E91:I91" si="10">E90+E89*1.5</f>
        <v>8.7225180003125757</v>
      </c>
      <c r="F91">
        <f t="shared" si="10"/>
        <v>7.7807707266152493</v>
      </c>
      <c r="G91">
        <f t="shared" si="10"/>
        <v>78.104402529342764</v>
      </c>
      <c r="H91">
        <f t="shared" si="10"/>
        <v>1.0940937342483983</v>
      </c>
      <c r="I91">
        <f t="shared" si="10"/>
        <v>61.347702045789404</v>
      </c>
    </row>
    <row r="92" spans="1:12">
      <c r="A92" t="s">
        <v>717</v>
      </c>
      <c r="C92">
        <f>MIN(C2:C87)</f>
        <v>18.7</v>
      </c>
      <c r="D92">
        <f t="shared" ref="D92:I92" si="11">MIN(D2:D87)</f>
        <v>7.6999999999999999E-2</v>
      </c>
      <c r="E92">
        <f t="shared" si="11"/>
        <v>-0.5</v>
      </c>
      <c r="F92">
        <f t="shared" si="11"/>
        <v>0.8</v>
      </c>
      <c r="G92">
        <f t="shared" si="11"/>
        <v>39.39393939</v>
      </c>
      <c r="H92">
        <f t="shared" si="11"/>
        <v>0</v>
      </c>
      <c r="I92">
        <f t="shared" si="11"/>
        <v>0.1</v>
      </c>
    </row>
    <row r="93" spans="1:12">
      <c r="A93" t="s">
        <v>718</v>
      </c>
      <c r="C93">
        <f>MAX(C2:C87)</f>
        <v>36.200000000000003</v>
      </c>
      <c r="D93">
        <f t="shared" ref="D93:I93" si="12">MAX(D2:D87)</f>
        <v>0.32200000000000001</v>
      </c>
      <c r="E93">
        <f t="shared" si="12"/>
        <v>12.2</v>
      </c>
      <c r="F93">
        <f t="shared" si="12"/>
        <v>11</v>
      </c>
      <c r="G93">
        <f t="shared" si="12"/>
        <v>80.487804879999999</v>
      </c>
      <c r="H93">
        <f t="shared" si="12"/>
        <v>2</v>
      </c>
      <c r="I93">
        <f t="shared" si="12"/>
        <v>99.8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J117"/>
  <sheetViews>
    <sheetView showRuler="0" workbookViewId="0">
      <selection activeCell="L33" sqref="L33"/>
    </sheetView>
  </sheetViews>
  <sheetFormatPr defaultColWidth="8.796875" defaultRowHeight="13.2"/>
  <cols>
    <col min="1" max="1" width="22.796875" style="35" bestFit="1" customWidth="1"/>
    <col min="2" max="2" width="10" style="35" bestFit="1" customWidth="1"/>
    <col min="3" max="3" width="12.19921875" style="35" bestFit="1" customWidth="1"/>
    <col min="4" max="4" width="16" style="35" bestFit="1" customWidth="1"/>
    <col min="5" max="5" width="9.19921875" style="35" bestFit="1" customWidth="1"/>
    <col min="6" max="6" width="7.796875" style="35" bestFit="1" customWidth="1"/>
    <col min="7" max="7" width="7.296875" style="35" bestFit="1" customWidth="1"/>
    <col min="8" max="8" width="14.796875" style="35" bestFit="1" customWidth="1"/>
    <col min="9" max="16384" width="8.796875" style="35"/>
  </cols>
  <sheetData>
    <row r="1" spans="1:8" ht="13.8" thickBot="1">
      <c r="A1" s="79" t="s">
        <v>118</v>
      </c>
      <c r="B1" s="80"/>
      <c r="C1" s="80"/>
      <c r="D1" s="80"/>
      <c r="E1" s="80"/>
      <c r="F1" s="80"/>
      <c r="G1" s="80"/>
      <c r="H1" s="80"/>
    </row>
    <row r="3" spans="1:8" ht="13.8" thickBot="1">
      <c r="A3" s="33" t="s">
        <v>119</v>
      </c>
      <c r="B3" s="31"/>
      <c r="C3" s="31"/>
      <c r="D3" s="31"/>
      <c r="E3" s="31"/>
      <c r="F3" s="31"/>
      <c r="G3" s="31"/>
      <c r="H3" s="31"/>
    </row>
    <row r="4" spans="1:8">
      <c r="A4" s="34" t="s">
        <v>120</v>
      </c>
      <c r="B4" s="2">
        <v>0.83140784423922764</v>
      </c>
    </row>
    <row r="5" spans="1:8">
      <c r="A5" s="34" t="s">
        <v>121</v>
      </c>
      <c r="B5" s="2">
        <v>0.69123900346251987</v>
      </c>
    </row>
    <row r="6" spans="1:8">
      <c r="A6" s="34" t="s">
        <v>122</v>
      </c>
      <c r="B6" s="2">
        <v>0.66778880119385053</v>
      </c>
    </row>
    <row r="7" spans="1:8">
      <c r="A7" s="34" t="s">
        <v>123</v>
      </c>
      <c r="B7" s="2">
        <v>16.611303934339986</v>
      </c>
      <c r="C7" s="35">
        <f>B7/AVERAGE('Data Postcompetition'!I2:I87)</f>
        <v>0.91686806902845708</v>
      </c>
    </row>
    <row r="8" spans="1:8">
      <c r="A8" s="34" t="s">
        <v>124</v>
      </c>
      <c r="B8" s="35">
        <v>86</v>
      </c>
    </row>
    <row r="9" spans="1:8" ht="13.8" thickBot="1">
      <c r="A9" s="79" t="s">
        <v>705</v>
      </c>
      <c r="B9" s="80"/>
      <c r="C9" s="80"/>
      <c r="D9" s="80"/>
      <c r="E9" s="80"/>
      <c r="F9" s="80"/>
      <c r="G9" s="80"/>
      <c r="H9" s="80"/>
    </row>
    <row r="10" spans="1:8">
      <c r="A10" s="3"/>
      <c r="B10" s="3"/>
      <c r="C10" s="3"/>
      <c r="D10" s="3"/>
      <c r="E10" s="3"/>
      <c r="F10" s="3"/>
      <c r="G10" s="3"/>
      <c r="H10" s="3"/>
    </row>
    <row r="11" spans="1:8" ht="13.8" thickBot="1">
      <c r="A11" s="33" t="s">
        <v>125</v>
      </c>
      <c r="B11" s="31"/>
      <c r="C11" s="31"/>
      <c r="D11" s="31"/>
      <c r="E11" s="31"/>
      <c r="F11" s="31"/>
      <c r="G11" s="31"/>
      <c r="H11" s="31"/>
    </row>
    <row r="12" spans="1:8">
      <c r="A12" s="4" t="s">
        <v>126</v>
      </c>
      <c r="B12" s="4" t="s">
        <v>127</v>
      </c>
      <c r="C12" s="4" t="s">
        <v>128</v>
      </c>
      <c r="D12" s="4" t="s">
        <v>129</v>
      </c>
      <c r="E12" s="4" t="s">
        <v>130</v>
      </c>
      <c r="F12" s="4" t="s">
        <v>131</v>
      </c>
      <c r="G12" s="5"/>
      <c r="H12" s="5"/>
    </row>
    <row r="13" spans="1:8">
      <c r="A13" s="34" t="s">
        <v>132</v>
      </c>
      <c r="B13" s="2">
        <v>6</v>
      </c>
      <c r="C13" s="2">
        <v>48802.305783686796</v>
      </c>
      <c r="D13" s="2">
        <v>8133.7176306144665</v>
      </c>
      <c r="E13" s="2">
        <v>29.476888751021534</v>
      </c>
      <c r="F13" s="6">
        <v>0</v>
      </c>
    </row>
    <row r="14" spans="1:8">
      <c r="A14" s="34" t="s">
        <v>133</v>
      </c>
      <c r="B14" s="2">
        <v>79</v>
      </c>
      <c r="C14" s="2">
        <v>21798.898053522509</v>
      </c>
      <c r="D14" s="2">
        <v>275.93541839901911</v>
      </c>
    </row>
    <row r="15" spans="1:8" ht="13.8" thickBot="1">
      <c r="A15" s="32" t="s">
        <v>134</v>
      </c>
      <c r="B15" s="7">
        <v>85</v>
      </c>
      <c r="C15" s="7">
        <v>70601.203837209308</v>
      </c>
      <c r="D15" s="31"/>
      <c r="E15" s="31"/>
      <c r="F15" s="31"/>
      <c r="G15" s="31"/>
      <c r="H15" s="31"/>
    </row>
    <row r="16" spans="1:8" ht="13.8" thickBot="1">
      <c r="A16" s="31"/>
      <c r="B16" s="31"/>
      <c r="C16" s="31"/>
      <c r="D16" s="31"/>
      <c r="E16" s="31"/>
      <c r="F16" s="31"/>
      <c r="G16" s="31"/>
      <c r="H16" s="31"/>
    </row>
    <row r="17" spans="1:10">
      <c r="A17" s="4" t="s">
        <v>126</v>
      </c>
      <c r="B17" s="4" t="s">
        <v>135</v>
      </c>
      <c r="C17" s="4" t="s">
        <v>136</v>
      </c>
      <c r="D17" s="4" t="s">
        <v>137</v>
      </c>
      <c r="E17" s="4" t="s">
        <v>138</v>
      </c>
      <c r="F17" s="4" t="s">
        <v>139</v>
      </c>
      <c r="G17" s="8" t="s">
        <v>131</v>
      </c>
      <c r="H17" s="8" t="s">
        <v>140</v>
      </c>
      <c r="I17" s="35" t="s">
        <v>651</v>
      </c>
      <c r="J17" s="35" t="s">
        <v>706</v>
      </c>
    </row>
    <row r="18" spans="1:10">
      <c r="A18" s="9" t="s">
        <v>141</v>
      </c>
      <c r="B18" s="2">
        <v>-128.0145359993208</v>
      </c>
      <c r="C18" s="2">
        <v>22.172360139484283</v>
      </c>
      <c r="D18" s="2">
        <v>-180.6623971111849</v>
      </c>
      <c r="E18" s="2">
        <v>-75.366674887456682</v>
      </c>
      <c r="F18" s="2">
        <v>-5.7736089073961052</v>
      </c>
      <c r="G18" s="2">
        <v>1.4609810672361334E-7</v>
      </c>
      <c r="H18" s="34" t="s">
        <v>143</v>
      </c>
    </row>
    <row r="19" spans="1:10">
      <c r="A19" s="9" t="s">
        <v>37</v>
      </c>
      <c r="B19" s="2">
        <v>1.4736735064496305</v>
      </c>
      <c r="C19" s="2">
        <v>0.49890166653618989</v>
      </c>
      <c r="D19" s="2">
        <v>0.28904068057826598</v>
      </c>
      <c r="E19" s="2">
        <v>2.6583063323209948</v>
      </c>
      <c r="F19" s="2">
        <v>2.953835605884334</v>
      </c>
      <c r="G19" s="2">
        <v>4.1332224102406112E-3</v>
      </c>
      <c r="H19" s="34" t="s">
        <v>143</v>
      </c>
      <c r="I19" s="35">
        <f>B19*'Data Postcompetition'!C89</f>
        <v>5.7898692592968546</v>
      </c>
      <c r="J19" s="35">
        <f>I19</f>
        <v>5.7898692592968546</v>
      </c>
    </row>
    <row r="20" spans="1:10">
      <c r="A20" s="9" t="s">
        <v>41</v>
      </c>
      <c r="B20" s="2">
        <v>145.05745500942479</v>
      </c>
      <c r="C20" s="2">
        <v>75.881818117616575</v>
      </c>
      <c r="D20" s="2">
        <v>-35.122525652973614</v>
      </c>
      <c r="E20" s="2">
        <v>325.23743567182316</v>
      </c>
      <c r="F20" s="2">
        <v>1.9116233454578828</v>
      </c>
      <c r="G20" s="2">
        <v>5.9550758684660643E-2</v>
      </c>
      <c r="H20" s="34" t="s">
        <v>142</v>
      </c>
      <c r="I20" s="35">
        <f>B20*'Data Postcompetition'!D89</f>
        <v>7.1987005363874532</v>
      </c>
      <c r="J20" s="35">
        <f t="shared" ref="J20:J24" si="0">I20</f>
        <v>7.1987005363874532</v>
      </c>
    </row>
    <row r="21" spans="1:10">
      <c r="A21" s="9" t="s">
        <v>44</v>
      </c>
      <c r="B21" s="2">
        <v>-9.985673378989306</v>
      </c>
      <c r="C21" s="2">
        <v>2.9990000802015326</v>
      </c>
      <c r="D21" s="2">
        <v>-17.106743878640323</v>
      </c>
      <c r="E21" s="2">
        <v>-2.8646028793382898</v>
      </c>
      <c r="F21" s="2">
        <v>-3.3296675931793471</v>
      </c>
      <c r="G21" s="2">
        <v>1.3231820351951029E-3</v>
      </c>
      <c r="H21" s="34" t="s">
        <v>143</v>
      </c>
      <c r="I21" s="35">
        <f>B21*'Data Postcompetition'!E89</f>
        <v>-29.147061890298918</v>
      </c>
      <c r="J21" s="35">
        <f>I21+I22</f>
        <v>3.8883380927594366</v>
      </c>
    </row>
    <row r="22" spans="1:10">
      <c r="A22" s="9" t="s">
        <v>45</v>
      </c>
      <c r="B22" s="2">
        <v>14.647262585240098</v>
      </c>
      <c r="C22" s="2">
        <v>3.8090949335206559</v>
      </c>
      <c r="D22" s="2">
        <v>5.6026367646094748</v>
      </c>
      <c r="E22" s="2">
        <v>23.691888405870721</v>
      </c>
      <c r="F22" s="2">
        <v>3.8453393367389719</v>
      </c>
      <c r="G22" s="2">
        <v>2.4239566440720228E-4</v>
      </c>
      <c r="H22" s="34" t="s">
        <v>143</v>
      </c>
      <c r="I22" s="35">
        <f>B22*'Data Postcompetition'!F89</f>
        <v>33.035399983058355</v>
      </c>
      <c r="J22" s="35">
        <f>I22+I21</f>
        <v>3.8883380927594366</v>
      </c>
    </row>
    <row r="23" spans="1:10">
      <c r="A23" s="9" t="s">
        <v>46</v>
      </c>
      <c r="B23" s="2">
        <v>0.78820270707834506</v>
      </c>
      <c r="C23" s="2">
        <v>0.2234341467235422</v>
      </c>
      <c r="D23" s="2">
        <v>0.25766243755598084</v>
      </c>
      <c r="E23" s="2">
        <v>1.3187429766007093</v>
      </c>
      <c r="F23" s="2">
        <v>3.5276734493658122</v>
      </c>
      <c r="G23" s="2">
        <v>7.0181619818310281E-4</v>
      </c>
      <c r="H23" s="34" t="s">
        <v>143</v>
      </c>
      <c r="I23" s="35">
        <f>B23*'Data Postcompetition'!G89</f>
        <v>6.8505903714609371</v>
      </c>
      <c r="J23" s="35">
        <f t="shared" si="0"/>
        <v>6.8505903714609371</v>
      </c>
    </row>
    <row r="24" spans="1:10">
      <c r="A24" s="9" t="s">
        <v>694</v>
      </c>
      <c r="B24" s="2">
        <v>14.95556006570783</v>
      </c>
      <c r="C24" s="2">
        <v>4.8826343328526214</v>
      </c>
      <c r="D24" s="2">
        <v>3.3618346977766937</v>
      </c>
      <c r="E24" s="2">
        <v>26.549285433638968</v>
      </c>
      <c r="F24" s="2">
        <v>3.0630104665180244</v>
      </c>
      <c r="G24" s="2">
        <v>2.995774511297622E-3</v>
      </c>
      <c r="H24" s="34" t="s">
        <v>143</v>
      </c>
      <c r="I24" s="35">
        <f>B24*'Data Postcompetition'!H89</f>
        <v>8.7057661311416297</v>
      </c>
      <c r="J24" s="35">
        <f t="shared" si="0"/>
        <v>8.7057661311416297</v>
      </c>
    </row>
    <row r="25" spans="1:10">
      <c r="A25" s="10" t="s">
        <v>144</v>
      </c>
      <c r="B25" s="11">
        <v>2.3744815969369633</v>
      </c>
      <c r="C25" s="12"/>
      <c r="D25" s="12"/>
      <c r="E25" s="12"/>
      <c r="F25" s="12"/>
      <c r="G25" s="12"/>
      <c r="H25" s="12"/>
    </row>
    <row r="26" spans="1:10">
      <c r="A26" s="81" t="s">
        <v>145</v>
      </c>
      <c r="B26" s="82"/>
      <c r="C26" s="82"/>
      <c r="D26" s="82"/>
    </row>
    <row r="27" spans="1:10" ht="13.8" thickBot="1">
      <c r="A27" s="81" t="s">
        <v>146</v>
      </c>
      <c r="B27" s="82"/>
      <c r="C27" s="82"/>
      <c r="D27" s="82"/>
    </row>
    <row r="28" spans="1:10">
      <c r="A28" s="3"/>
      <c r="B28" s="3"/>
      <c r="C28" s="3"/>
      <c r="D28" s="3"/>
      <c r="E28" s="3"/>
      <c r="F28" s="3"/>
      <c r="G28" s="3"/>
      <c r="H28" s="3"/>
    </row>
    <row r="29" spans="1:10" ht="13.8" thickBot="1">
      <c r="A29" s="33" t="s">
        <v>147</v>
      </c>
      <c r="B29" s="31"/>
      <c r="C29" s="31"/>
      <c r="D29" s="31"/>
      <c r="E29" s="31"/>
      <c r="F29" s="31"/>
      <c r="G29" s="31"/>
      <c r="H29" s="31"/>
    </row>
    <row r="30" spans="1:10">
      <c r="A30" s="4" t="s">
        <v>148</v>
      </c>
      <c r="B30" s="4" t="s">
        <v>149</v>
      </c>
      <c r="C30" s="4" t="s">
        <v>133</v>
      </c>
      <c r="D30" s="4" t="s">
        <v>150</v>
      </c>
      <c r="E30" s="5"/>
      <c r="F30" s="5"/>
      <c r="G30" s="5"/>
      <c r="H30" s="5"/>
    </row>
    <row r="31" spans="1:10">
      <c r="A31" s="35">
        <v>1</v>
      </c>
      <c r="B31" s="2">
        <v>85.327484042291687</v>
      </c>
      <c r="C31" s="2">
        <v>13.272515957708308</v>
      </c>
      <c r="D31" s="2">
        <v>0.82879180632703398</v>
      </c>
    </row>
    <row r="32" spans="1:10">
      <c r="A32" s="35">
        <v>2</v>
      </c>
      <c r="B32" s="2">
        <v>35.310082019661429</v>
      </c>
      <c r="C32" s="2">
        <v>35.989917980338568</v>
      </c>
      <c r="D32" s="2">
        <v>2.2473620847419835</v>
      </c>
    </row>
    <row r="33" spans="1:4">
      <c r="A33" s="35">
        <v>3</v>
      </c>
      <c r="B33" s="2">
        <v>23.68748669564313</v>
      </c>
      <c r="C33" s="2">
        <v>11.012513304356872</v>
      </c>
      <c r="D33" s="2">
        <v>0.68766772048352098</v>
      </c>
    </row>
    <row r="34" spans="1:4">
      <c r="A34" s="35">
        <v>4</v>
      </c>
      <c r="B34" s="2">
        <v>-3.7142818805064857</v>
      </c>
      <c r="C34" s="2">
        <v>29.514281880506488</v>
      </c>
      <c r="D34" s="2">
        <v>1.8429960883176661</v>
      </c>
    </row>
    <row r="35" spans="1:4">
      <c r="A35" s="35">
        <v>5</v>
      </c>
      <c r="B35" s="2">
        <v>19.626605086634111</v>
      </c>
      <c r="C35" s="2">
        <v>-12.82660508663411</v>
      </c>
      <c r="D35" s="2">
        <v>-0.80094725315595083</v>
      </c>
    </row>
    <row r="36" spans="1:4">
      <c r="A36" s="35">
        <v>6</v>
      </c>
      <c r="B36" s="2">
        <v>19.659640911618691</v>
      </c>
      <c r="C36" s="2">
        <v>-14.35964091161869</v>
      </c>
      <c r="D36" s="2">
        <v>-0.89667646791836464</v>
      </c>
    </row>
    <row r="37" spans="1:4">
      <c r="A37" s="35">
        <v>7</v>
      </c>
      <c r="B37" s="2">
        <v>3.7371796772725356</v>
      </c>
      <c r="C37" s="2">
        <v>-0.13717967727253555</v>
      </c>
      <c r="D37" s="2">
        <v>-8.5660769126464122E-3</v>
      </c>
    </row>
    <row r="38" spans="1:4">
      <c r="A38" s="35">
        <v>8</v>
      </c>
      <c r="B38" s="2">
        <v>-4.5470568119071402</v>
      </c>
      <c r="C38" s="2">
        <v>7.2470568119071404</v>
      </c>
      <c r="D38" s="2">
        <v>0.45253675526431497</v>
      </c>
    </row>
    <row r="39" spans="1:4">
      <c r="A39" s="35">
        <v>9</v>
      </c>
      <c r="B39" s="2">
        <v>18.710458987651023</v>
      </c>
      <c r="C39" s="2">
        <v>-16.110458987651022</v>
      </c>
      <c r="D39" s="2">
        <v>-1.0060049238349777</v>
      </c>
    </row>
    <row r="40" spans="1:4">
      <c r="A40" s="35">
        <v>10</v>
      </c>
      <c r="B40" s="2">
        <v>6.7381139693895413</v>
      </c>
      <c r="C40" s="2">
        <v>-4.6381139693895417</v>
      </c>
      <c r="D40" s="2">
        <v>-0.28962337411306643</v>
      </c>
    </row>
    <row r="41" spans="1:4">
      <c r="A41" s="35">
        <v>11</v>
      </c>
      <c r="B41" s="2">
        <v>12.059268402964985</v>
      </c>
      <c r="C41" s="2">
        <v>-10.059268402964985</v>
      </c>
      <c r="D41" s="2">
        <v>-0.62814309333565921</v>
      </c>
    </row>
    <row r="42" spans="1:4">
      <c r="A42" s="35">
        <v>12</v>
      </c>
      <c r="B42" s="2">
        <v>2.0978622674893233</v>
      </c>
      <c r="C42" s="2">
        <v>-0.3978622674893233</v>
      </c>
      <c r="D42" s="2">
        <v>-2.4844195960475064E-2</v>
      </c>
    </row>
    <row r="43" spans="1:4">
      <c r="A43" s="35">
        <v>13</v>
      </c>
      <c r="B43" s="2">
        <v>6.7988069372645201</v>
      </c>
      <c r="C43" s="2">
        <v>-5.0988069372645199</v>
      </c>
      <c r="D43" s="2">
        <v>-0.31839098367736429</v>
      </c>
    </row>
    <row r="44" spans="1:4">
      <c r="A44" s="35">
        <v>14</v>
      </c>
      <c r="B44" s="2">
        <v>6.5049875438777516</v>
      </c>
      <c r="C44" s="2">
        <v>-5.9049875438777519</v>
      </c>
      <c r="D44" s="2">
        <v>-0.36873229675695096</v>
      </c>
    </row>
    <row r="45" spans="1:4">
      <c r="A45" s="35">
        <v>15</v>
      </c>
      <c r="B45" s="2">
        <v>5.8839401618250102</v>
      </c>
      <c r="C45" s="2">
        <v>-5.5839401618250104</v>
      </c>
      <c r="D45" s="2">
        <v>-0.34868474582268183</v>
      </c>
    </row>
    <row r="46" spans="1:4">
      <c r="A46" s="35">
        <v>16</v>
      </c>
      <c r="B46" s="2">
        <v>0.9210202517556898</v>
      </c>
      <c r="C46" s="2">
        <v>-0.72102025175568984</v>
      </c>
      <c r="D46" s="2">
        <v>-4.5023541787787967E-2</v>
      </c>
    </row>
    <row r="47" spans="1:4">
      <c r="A47" s="35">
        <v>17</v>
      </c>
      <c r="B47" s="2">
        <v>83.46027352424251</v>
      </c>
      <c r="C47" s="2">
        <v>16.339726475757487</v>
      </c>
      <c r="D47" s="2">
        <v>1.0203213515722134</v>
      </c>
    </row>
    <row r="48" spans="1:4">
      <c r="A48" s="35">
        <v>18</v>
      </c>
      <c r="B48" s="2">
        <v>64.837433481333477</v>
      </c>
      <c r="C48" s="2">
        <v>-1.6374334813334741</v>
      </c>
      <c r="D48" s="2">
        <v>-0.10224824419567292</v>
      </c>
    </row>
    <row r="49" spans="1:4">
      <c r="A49" s="35">
        <v>19</v>
      </c>
      <c r="B49" s="2">
        <v>18.626837354835128</v>
      </c>
      <c r="C49" s="2">
        <v>20.673162645164869</v>
      </c>
      <c r="D49" s="2">
        <v>1.2909193604116898</v>
      </c>
    </row>
    <row r="50" spans="1:4">
      <c r="A50" s="35">
        <v>20</v>
      </c>
      <c r="B50" s="2">
        <v>24.435357845668975</v>
      </c>
      <c r="C50" s="2">
        <v>-0.53535784566897604</v>
      </c>
      <c r="D50" s="2">
        <v>-3.3429999056482064E-2</v>
      </c>
    </row>
    <row r="51" spans="1:4">
      <c r="A51" s="35">
        <v>21</v>
      </c>
      <c r="B51" s="2">
        <v>14.326729097860392</v>
      </c>
      <c r="C51" s="2">
        <v>0.87327090213960723</v>
      </c>
      <c r="D51" s="2">
        <v>5.4530713747365407E-2</v>
      </c>
    </row>
    <row r="52" spans="1:4">
      <c r="A52" s="35">
        <v>22</v>
      </c>
      <c r="B52" s="2">
        <v>10.092952062799647</v>
      </c>
      <c r="C52" s="2">
        <v>-2.9929520627996471</v>
      </c>
      <c r="D52" s="2">
        <v>-0.18689253448870838</v>
      </c>
    </row>
    <row r="53" spans="1:4">
      <c r="A53" s="35">
        <v>23</v>
      </c>
      <c r="B53" s="2">
        <v>2.9391219055110374</v>
      </c>
      <c r="C53" s="2">
        <v>2.460878094488963</v>
      </c>
      <c r="D53" s="2">
        <v>0.15366759456767703</v>
      </c>
    </row>
    <row r="54" spans="1:4">
      <c r="A54" s="35">
        <v>24</v>
      </c>
      <c r="B54" s="2">
        <v>15.494733337410684</v>
      </c>
      <c r="C54" s="2">
        <v>-12.794733337410683</v>
      </c>
      <c r="D54" s="2">
        <v>-0.79895704687600688</v>
      </c>
    </row>
    <row r="55" spans="1:4">
      <c r="A55" s="35">
        <v>25</v>
      </c>
      <c r="B55" s="2">
        <v>30.521791424294332</v>
      </c>
      <c r="C55" s="2">
        <v>-29.821791424294332</v>
      </c>
      <c r="D55" s="2">
        <v>-1.8621982796030869</v>
      </c>
    </row>
    <row r="56" spans="1:4">
      <c r="A56" s="35">
        <v>26</v>
      </c>
      <c r="B56" s="2">
        <v>21.068997042042398</v>
      </c>
      <c r="C56" s="2">
        <v>-20.668997042042399</v>
      </c>
      <c r="D56" s="2">
        <v>-1.2906592426052894</v>
      </c>
    </row>
    <row r="57" spans="1:4">
      <c r="A57" s="35">
        <v>27</v>
      </c>
      <c r="B57" s="2">
        <v>10.346542434498556</v>
      </c>
      <c r="C57" s="2">
        <v>-10.146542434498556</v>
      </c>
      <c r="D57" s="2">
        <v>-0.63359285150288469</v>
      </c>
    </row>
    <row r="58" spans="1:4">
      <c r="A58" s="35">
        <v>28</v>
      </c>
      <c r="B58" s="2">
        <v>-20.156720887715554</v>
      </c>
      <c r="C58" s="2">
        <v>20.256720887715556</v>
      </c>
      <c r="D58" s="2">
        <v>1.2649149828327748</v>
      </c>
    </row>
    <row r="59" spans="1:4">
      <c r="A59" s="35">
        <v>29</v>
      </c>
      <c r="B59" s="2">
        <v>4.3955122998702745</v>
      </c>
      <c r="C59" s="2">
        <v>-4.2955122998702748</v>
      </c>
      <c r="D59" s="2">
        <v>-0.26822988267283782</v>
      </c>
    </row>
    <row r="60" spans="1:4">
      <c r="A60" s="35">
        <v>30</v>
      </c>
      <c r="B60" s="2">
        <v>-2.6633476615787548</v>
      </c>
      <c r="C60" s="2">
        <v>2.7633476615787549</v>
      </c>
      <c r="D60" s="2">
        <v>0.17255506847737792</v>
      </c>
    </row>
    <row r="61" spans="1:4">
      <c r="A61" s="35">
        <v>31</v>
      </c>
      <c r="B61" s="2">
        <v>-2.9850286627811577</v>
      </c>
      <c r="C61" s="2">
        <v>3.0850286627811578</v>
      </c>
      <c r="D61" s="2">
        <v>0.19264218526044652</v>
      </c>
    </row>
    <row r="62" spans="1:4">
      <c r="A62" s="35">
        <v>32</v>
      </c>
      <c r="B62" s="2">
        <v>74.258640408410955</v>
      </c>
      <c r="C62" s="2">
        <v>14.541359591589043</v>
      </c>
      <c r="D62" s="2">
        <v>0.90802374777818196</v>
      </c>
    </row>
    <row r="63" spans="1:4">
      <c r="A63" s="35">
        <v>33</v>
      </c>
      <c r="B63" s="2">
        <v>38.768231860381434</v>
      </c>
      <c r="C63" s="2">
        <v>34.731768139618566</v>
      </c>
      <c r="D63" s="2">
        <v>2.1687979087829556</v>
      </c>
    </row>
    <row r="64" spans="1:4">
      <c r="A64" s="35">
        <v>34</v>
      </c>
      <c r="B64" s="2">
        <v>31.228029762179013</v>
      </c>
      <c r="C64" s="2">
        <v>0.5719702378209881</v>
      </c>
      <c r="D64" s="2">
        <v>3.5716231050651401E-2</v>
      </c>
    </row>
    <row r="65" spans="1:4">
      <c r="A65" s="35">
        <v>35</v>
      </c>
      <c r="B65" s="2">
        <v>13.682038786192068</v>
      </c>
      <c r="C65" s="2">
        <v>15.417961213807933</v>
      </c>
      <c r="D65" s="2">
        <v>0.96276244571781855</v>
      </c>
    </row>
    <row r="66" spans="1:4">
      <c r="A66" s="35">
        <v>36</v>
      </c>
      <c r="B66" s="2">
        <v>14.906775163497366</v>
      </c>
      <c r="C66" s="2">
        <v>12.493224836502632</v>
      </c>
      <c r="D66" s="2">
        <v>0.78012958598714677</v>
      </c>
    </row>
    <row r="67" spans="1:4">
      <c r="A67" s="35">
        <v>37</v>
      </c>
      <c r="B67" s="2">
        <v>-3.0620011311632247</v>
      </c>
      <c r="C67" s="2">
        <v>7.8620011311632245</v>
      </c>
      <c r="D67" s="2">
        <v>0.49093646898632415</v>
      </c>
    </row>
    <row r="68" spans="1:4">
      <c r="A68" s="35">
        <v>38</v>
      </c>
      <c r="B68" s="2">
        <v>-2.5512809382021113</v>
      </c>
      <c r="C68" s="2">
        <v>3.6512809382021114</v>
      </c>
      <c r="D68" s="2">
        <v>0.22800136265215765</v>
      </c>
    </row>
    <row r="69" spans="1:4">
      <c r="A69" s="35">
        <v>39</v>
      </c>
      <c r="B69" s="2">
        <v>-16.602619152795487</v>
      </c>
      <c r="C69" s="2">
        <v>17.602619152795487</v>
      </c>
      <c r="D69" s="2">
        <v>1.0991816902099398</v>
      </c>
    </row>
    <row r="70" spans="1:4">
      <c r="A70" s="35">
        <v>40</v>
      </c>
      <c r="B70" s="2">
        <v>-20.656753381422877</v>
      </c>
      <c r="C70" s="2">
        <v>21.256753381422879</v>
      </c>
      <c r="D70" s="2">
        <v>1.3273612243356201</v>
      </c>
    </row>
    <row r="71" spans="1:4">
      <c r="A71" s="35">
        <v>41</v>
      </c>
      <c r="B71" s="2">
        <v>6.6469719752118541</v>
      </c>
      <c r="C71" s="2">
        <v>-6.1469719752118541</v>
      </c>
      <c r="D71" s="2">
        <v>-0.38384282399891928</v>
      </c>
    </row>
    <row r="72" spans="1:4">
      <c r="A72" s="35">
        <v>42</v>
      </c>
      <c r="B72" s="2">
        <v>1.7977845281539779</v>
      </c>
      <c r="C72" s="2">
        <v>-1.397784528153978</v>
      </c>
      <c r="D72" s="2">
        <v>-8.7283554047783915E-2</v>
      </c>
    </row>
    <row r="73" spans="1:4">
      <c r="A73" s="35">
        <v>43</v>
      </c>
      <c r="B73" s="2">
        <v>1.6386949077297821</v>
      </c>
      <c r="C73" s="2">
        <v>-1.3386949077297821</v>
      </c>
      <c r="D73" s="2">
        <v>-8.3593749235900752E-2</v>
      </c>
    </row>
    <row r="74" spans="1:4">
      <c r="A74" s="35">
        <v>44</v>
      </c>
      <c r="B74" s="2">
        <v>24.120141474403276</v>
      </c>
      <c r="C74" s="2">
        <v>-23.820141474403275</v>
      </c>
      <c r="D74" s="2">
        <v>-1.4874299750282538</v>
      </c>
    </row>
    <row r="75" spans="1:4">
      <c r="A75" s="35">
        <v>45</v>
      </c>
      <c r="B75" s="2">
        <v>5.3373706701509054</v>
      </c>
      <c r="C75" s="2">
        <v>-5.1373706701509052</v>
      </c>
      <c r="D75" s="2">
        <v>-0.32079906560692928</v>
      </c>
    </row>
    <row r="76" spans="1:4">
      <c r="A76" s="35">
        <v>46</v>
      </c>
      <c r="B76" s="2">
        <v>87.772002282597043</v>
      </c>
      <c r="C76" s="2">
        <v>10.227997717402957</v>
      </c>
      <c r="D76" s="2">
        <v>0.63867926249446649</v>
      </c>
    </row>
    <row r="77" spans="1:4">
      <c r="A77" s="35">
        <v>47</v>
      </c>
      <c r="B77" s="2">
        <v>34.888951594840961</v>
      </c>
      <c r="C77" s="2">
        <v>14.611048405159039</v>
      </c>
      <c r="D77" s="2">
        <v>0.91237541085875418</v>
      </c>
    </row>
    <row r="78" spans="1:4">
      <c r="A78" s="35">
        <v>48</v>
      </c>
      <c r="B78" s="2">
        <v>19.758478685026169</v>
      </c>
      <c r="C78" s="2">
        <v>28.941521314973834</v>
      </c>
      <c r="D78" s="2">
        <v>1.8072305058754761</v>
      </c>
    </row>
    <row r="79" spans="1:4">
      <c r="A79" s="35">
        <v>49</v>
      </c>
      <c r="B79" s="2">
        <v>20.040324219176355</v>
      </c>
      <c r="C79" s="2">
        <v>18.859675780823643</v>
      </c>
      <c r="D79" s="2">
        <v>1.1776776013633752</v>
      </c>
    </row>
    <row r="80" spans="1:4">
      <c r="A80" s="35">
        <v>50</v>
      </c>
      <c r="B80" s="2">
        <v>24.532281445002894</v>
      </c>
      <c r="C80" s="2">
        <v>-14.832281445002895</v>
      </c>
      <c r="D80" s="2">
        <v>-0.92619013380168702</v>
      </c>
    </row>
    <row r="81" spans="1:4">
      <c r="A81" s="35">
        <v>51</v>
      </c>
      <c r="B81" s="2">
        <v>11.894493084917615</v>
      </c>
      <c r="C81" s="2">
        <v>-6.5944930849176151</v>
      </c>
      <c r="D81" s="2">
        <v>-0.41178792725322022</v>
      </c>
    </row>
    <row r="82" spans="1:4">
      <c r="A82" s="35">
        <v>52</v>
      </c>
      <c r="B82" s="2">
        <v>19.872261918337745</v>
      </c>
      <c r="C82" s="2">
        <v>-15.372261918337745</v>
      </c>
      <c r="D82" s="2">
        <v>-0.95990878920225586</v>
      </c>
    </row>
    <row r="83" spans="1:4">
      <c r="A83" s="35">
        <v>53</v>
      </c>
      <c r="B83" s="2">
        <v>3.5675168617378255</v>
      </c>
      <c r="C83" s="2">
        <v>0.43248313826217455</v>
      </c>
      <c r="D83" s="2">
        <v>2.7006068970527684E-2</v>
      </c>
    </row>
    <row r="84" spans="1:4">
      <c r="A84" s="35">
        <v>54</v>
      </c>
      <c r="B84" s="2">
        <v>5.9195888583570762</v>
      </c>
      <c r="C84" s="2">
        <v>-5.3195888583570765</v>
      </c>
      <c r="D84" s="2">
        <v>-0.33217753686514789</v>
      </c>
    </row>
    <row r="85" spans="1:4">
      <c r="A85" s="35">
        <v>55</v>
      </c>
      <c r="B85" s="2">
        <v>11.816667476287275</v>
      </c>
      <c r="C85" s="2">
        <v>-11.416667476287275</v>
      </c>
      <c r="D85" s="2">
        <v>-0.71290480946168522</v>
      </c>
    </row>
    <row r="86" spans="1:4">
      <c r="A86" s="35">
        <v>56</v>
      </c>
      <c r="B86" s="2">
        <v>-6.0662934711792298</v>
      </c>
      <c r="C86" s="2">
        <v>6.26629347117923</v>
      </c>
      <c r="D86" s="2">
        <v>0.3912937608440189</v>
      </c>
    </row>
    <row r="87" spans="1:4">
      <c r="A87" s="35">
        <v>57</v>
      </c>
      <c r="B87" s="2">
        <v>0.59049001128284118</v>
      </c>
      <c r="C87" s="2">
        <v>-0.4904900112828412</v>
      </c>
      <c r="D87" s="2">
        <v>-3.0628262473504343E-2</v>
      </c>
    </row>
    <row r="88" spans="1:4">
      <c r="A88" s="35">
        <v>58</v>
      </c>
      <c r="B88" s="2">
        <v>-4.2239273108172846</v>
      </c>
      <c r="C88" s="2">
        <v>4.3239273108172842</v>
      </c>
      <c r="D88" s="2">
        <v>0.27000423565343551</v>
      </c>
    </row>
    <row r="89" spans="1:4">
      <c r="A89" s="35">
        <v>59</v>
      </c>
      <c r="B89" s="2">
        <v>-8.8575299125428941</v>
      </c>
      <c r="C89" s="2">
        <v>8.9575299125428938</v>
      </c>
      <c r="D89" s="2">
        <v>0.55934590096561576</v>
      </c>
    </row>
    <row r="90" spans="1:4">
      <c r="A90" s="35">
        <v>60</v>
      </c>
      <c r="B90" s="2">
        <v>100.57039825027063</v>
      </c>
      <c r="C90" s="2">
        <v>-3.6703982502706225</v>
      </c>
      <c r="D90" s="2">
        <v>-0.22919512814860529</v>
      </c>
    </row>
    <row r="91" spans="1:4">
      <c r="A91" s="35">
        <v>61</v>
      </c>
      <c r="B91" s="2">
        <v>37.702808137127818</v>
      </c>
      <c r="C91" s="2">
        <v>19.997191862872185</v>
      </c>
      <c r="D91" s="2">
        <v>1.248708897266209</v>
      </c>
    </row>
    <row r="92" spans="1:4">
      <c r="A92" s="35">
        <v>62</v>
      </c>
      <c r="B92" s="2">
        <v>49.705838616486325</v>
      </c>
      <c r="C92" s="2">
        <v>6.4941613835136778</v>
      </c>
      <c r="D92" s="2">
        <v>0.40552279317439294</v>
      </c>
    </row>
    <row r="93" spans="1:4">
      <c r="A93" s="35">
        <v>63</v>
      </c>
      <c r="B93" s="2">
        <v>24.144468587165399</v>
      </c>
      <c r="C93" s="2">
        <v>2.9555314128346026</v>
      </c>
      <c r="D93" s="2">
        <v>0.18455583147194293</v>
      </c>
    </row>
    <row r="94" spans="1:4">
      <c r="A94" s="35">
        <v>64</v>
      </c>
      <c r="B94" s="2">
        <v>66.711132781108503</v>
      </c>
      <c r="C94" s="2">
        <v>-50.811132781108505</v>
      </c>
      <c r="D94" s="2">
        <v>-3.1728611706599805</v>
      </c>
    </row>
    <row r="95" spans="1:4">
      <c r="A95" s="35">
        <v>65</v>
      </c>
      <c r="B95" s="2">
        <v>3.5496734370859606</v>
      </c>
      <c r="C95" s="2">
        <v>-0.84967343708596044</v>
      </c>
      <c r="D95" s="2">
        <v>-5.3057188626063248E-2</v>
      </c>
    </row>
    <row r="96" spans="1:4">
      <c r="A96" s="35">
        <v>66</v>
      </c>
      <c r="B96" s="2">
        <v>17.638517467941963</v>
      </c>
      <c r="C96" s="2">
        <v>-15.938517467941963</v>
      </c>
      <c r="D96" s="2">
        <v>-0.99526817104776244</v>
      </c>
    </row>
    <row r="97" spans="1:4">
      <c r="A97" s="35">
        <v>67</v>
      </c>
      <c r="B97" s="2">
        <v>9.9599334856081221</v>
      </c>
      <c r="C97" s="2">
        <v>-9.2599334856081228</v>
      </c>
      <c r="D97" s="2">
        <v>-0.57822925393042479</v>
      </c>
    </row>
    <row r="98" spans="1:4">
      <c r="A98" s="35">
        <v>68</v>
      </c>
      <c r="B98" s="2">
        <v>21.790544190496043</v>
      </c>
      <c r="C98" s="2">
        <v>-21.190544190496041</v>
      </c>
      <c r="D98" s="2">
        <v>-1.3232268435506525</v>
      </c>
    </row>
    <row r="99" spans="1:4">
      <c r="A99" s="35">
        <v>69</v>
      </c>
      <c r="B99" s="2">
        <v>8.7816606642160657</v>
      </c>
      <c r="C99" s="2">
        <v>-8.5816606642160664</v>
      </c>
      <c r="D99" s="2">
        <v>-0.53587504176633416</v>
      </c>
    </row>
    <row r="100" spans="1:4">
      <c r="A100" s="35">
        <v>70</v>
      </c>
      <c r="B100" s="2">
        <v>13.739175715636172</v>
      </c>
      <c r="C100" s="2">
        <v>-13.539175715636173</v>
      </c>
      <c r="D100" s="2">
        <v>-0.84544316490531446</v>
      </c>
    </row>
    <row r="101" spans="1:4">
      <c r="A101" s="35">
        <v>71</v>
      </c>
      <c r="B101" s="2">
        <v>36.249084537348253</v>
      </c>
      <c r="C101" s="2">
        <v>51.45091546265175</v>
      </c>
      <c r="D101" s="2">
        <v>3.2128118963537808</v>
      </c>
    </row>
    <row r="102" spans="1:4">
      <c r="A102" s="35">
        <v>72</v>
      </c>
      <c r="B102" s="2">
        <v>66.096097652208826</v>
      </c>
      <c r="C102" s="2">
        <v>4.5039023477911684</v>
      </c>
      <c r="D102" s="2">
        <v>0.28124263509952779</v>
      </c>
    </row>
    <row r="103" spans="1:4">
      <c r="A103" s="35">
        <v>73</v>
      </c>
      <c r="B103" s="2">
        <v>19.242097231348119</v>
      </c>
      <c r="C103" s="2">
        <v>33.957902768651884</v>
      </c>
      <c r="D103" s="2">
        <v>2.1204744951437413</v>
      </c>
    </row>
    <row r="104" spans="1:4">
      <c r="A104" s="35">
        <v>74</v>
      </c>
      <c r="B104" s="2">
        <v>48.501282412072051</v>
      </c>
      <c r="C104" s="2">
        <v>-13.701282412072054</v>
      </c>
      <c r="D104" s="2">
        <v>-0.85556578989856402</v>
      </c>
    </row>
    <row r="105" spans="1:4">
      <c r="A105" s="35">
        <v>75</v>
      </c>
      <c r="B105" s="2">
        <v>12.078607420323765</v>
      </c>
      <c r="C105" s="2">
        <v>-7.2786074203237652</v>
      </c>
      <c r="D105" s="2">
        <v>-0.45450690815948847</v>
      </c>
    </row>
    <row r="106" spans="1:4">
      <c r="A106" s="35">
        <v>76</v>
      </c>
      <c r="B106" s="2">
        <v>23.726629072316644</v>
      </c>
      <c r="C106" s="2">
        <v>-21.626629072316643</v>
      </c>
      <c r="D106" s="2">
        <v>-1.3504578205611644</v>
      </c>
    </row>
    <row r="107" spans="1:4">
      <c r="A107" s="35">
        <v>77</v>
      </c>
      <c r="B107" s="2">
        <v>15.108190226876635</v>
      </c>
      <c r="C107" s="2">
        <v>-13.108190226876635</v>
      </c>
      <c r="D107" s="2">
        <v>-0.81853061547851902</v>
      </c>
    </row>
    <row r="108" spans="1:4">
      <c r="A108" s="35">
        <v>78</v>
      </c>
      <c r="B108" s="2">
        <v>1.915993535119779</v>
      </c>
      <c r="C108" s="2">
        <v>-0.41599353511977899</v>
      </c>
      <c r="D108" s="2">
        <v>-2.5976388688540082E-2</v>
      </c>
    </row>
    <row r="109" spans="1:4">
      <c r="A109" s="35">
        <v>79</v>
      </c>
      <c r="B109" s="2">
        <v>4.6361732183334086</v>
      </c>
      <c r="C109" s="2">
        <v>-3.2361732183334087</v>
      </c>
      <c r="D109" s="2">
        <v>-0.20208028799935326</v>
      </c>
    </row>
    <row r="110" spans="1:4">
      <c r="A110" s="35">
        <v>80</v>
      </c>
      <c r="B110" s="2">
        <v>6.8966862161661151</v>
      </c>
      <c r="C110" s="2">
        <v>-6.1966862161661149</v>
      </c>
      <c r="D110" s="2">
        <v>-0.38694719062329913</v>
      </c>
    </row>
    <row r="111" spans="1:4">
      <c r="A111" s="35">
        <v>81</v>
      </c>
      <c r="B111" s="2">
        <v>17.706906210966807</v>
      </c>
      <c r="C111" s="2">
        <v>-17.306906210966808</v>
      </c>
      <c r="D111" s="2">
        <v>-1.0807161284435476</v>
      </c>
    </row>
    <row r="112" spans="1:4">
      <c r="A112" s="35">
        <v>82</v>
      </c>
      <c r="B112" s="2">
        <v>9.5098496454656036</v>
      </c>
      <c r="C112" s="2">
        <v>-9.2098496454656029</v>
      </c>
      <c r="D112" s="2">
        <v>-0.57510180797580857</v>
      </c>
    </row>
    <row r="113" spans="1:8">
      <c r="A113" s="35">
        <v>83</v>
      </c>
      <c r="B113" s="2">
        <v>5.9668262527047125</v>
      </c>
      <c r="C113" s="2">
        <v>-5.7668262527047123</v>
      </c>
      <c r="D113" s="2">
        <v>-0.36010492373734826</v>
      </c>
    </row>
    <row r="114" spans="1:8">
      <c r="A114" s="35">
        <v>84</v>
      </c>
      <c r="B114" s="2">
        <v>10.959276091007258</v>
      </c>
      <c r="C114" s="2">
        <v>-10.859276091007258</v>
      </c>
      <c r="D114" s="2">
        <v>-0.67809894337650956</v>
      </c>
    </row>
    <row r="115" spans="1:8">
      <c r="A115" s="35">
        <v>85</v>
      </c>
      <c r="B115" s="2">
        <v>-5.7208932989614638</v>
      </c>
      <c r="C115" s="2">
        <v>5.8208932989614635</v>
      </c>
      <c r="D115" s="2">
        <v>0.36348109786083022</v>
      </c>
    </row>
    <row r="116" spans="1:8" ht="13.8" thickBot="1">
      <c r="A116" s="35">
        <v>86</v>
      </c>
      <c r="B116" s="2">
        <v>26.372928706592255</v>
      </c>
      <c r="C116" s="2">
        <v>-26.272928706592253</v>
      </c>
      <c r="D116" s="2">
        <v>-1.6405923420714943</v>
      </c>
    </row>
    <row r="117" spans="1:8">
      <c r="A117" s="3"/>
      <c r="B117" s="3"/>
      <c r="C117" s="3"/>
      <c r="D117" s="3"/>
      <c r="E117" s="3"/>
      <c r="F117" s="3"/>
      <c r="G117" s="3"/>
      <c r="H117" s="3"/>
    </row>
  </sheetData>
  <mergeCells count="4">
    <mergeCell ref="A1:H1"/>
    <mergeCell ref="A9:H9"/>
    <mergeCell ref="A26:D26"/>
    <mergeCell ref="A27:D27"/>
  </mergeCells>
  <pageMargins left="0.75" right="0.75" top="1" bottom="1" header="0.5" footer="0.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D127"/>
  <sheetViews>
    <sheetView showRuler="0" workbookViewId="0">
      <selection sqref="A1:K91"/>
    </sheetView>
  </sheetViews>
  <sheetFormatPr defaultColWidth="8.796875" defaultRowHeight="13.2"/>
  <cols>
    <col min="1" max="1" width="28" style="35" bestFit="1" customWidth="1"/>
    <col min="2" max="2" width="12.5" style="35" bestFit="1" customWidth="1"/>
    <col min="3" max="3" width="24.69921875" style="35" bestFit="1" customWidth="1"/>
    <col min="4" max="4" width="13.796875" style="35" bestFit="1" customWidth="1"/>
    <col min="5" max="16384" width="8.796875" style="35"/>
  </cols>
  <sheetData>
    <row r="1" spans="1:4">
      <c r="A1" s="34" t="s">
        <v>151</v>
      </c>
      <c r="B1" s="2">
        <v>0.02</v>
      </c>
    </row>
    <row r="2" spans="1:4" ht="13.8" thickBot="1">
      <c r="A2" s="79" t="s">
        <v>653</v>
      </c>
      <c r="B2" s="80"/>
      <c r="C2" s="80"/>
      <c r="D2" s="80"/>
    </row>
    <row r="3" spans="1:4">
      <c r="A3" s="34" t="s">
        <v>152</v>
      </c>
      <c r="B3" s="35">
        <v>86</v>
      </c>
      <c r="C3" s="34" t="s">
        <v>153</v>
      </c>
      <c r="D3" s="2">
        <v>-0.15471533417316674</v>
      </c>
    </row>
    <row r="4" spans="1:4">
      <c r="A4" s="34" t="s">
        <v>154</v>
      </c>
      <c r="B4" s="2">
        <v>28.010465116279068</v>
      </c>
      <c r="C4" s="34" t="s">
        <v>155</v>
      </c>
      <c r="D4" s="2">
        <v>0.25664361171238609</v>
      </c>
    </row>
    <row r="5" spans="1:4">
      <c r="A5" s="34" t="s">
        <v>156</v>
      </c>
      <c r="B5" s="2">
        <v>27.005956081102017</v>
      </c>
      <c r="C5" s="34" t="s">
        <v>157</v>
      </c>
      <c r="D5" s="2">
        <v>2.5863630373413695</v>
      </c>
    </row>
    <row r="6" spans="1:4">
      <c r="A6" s="34" t="s">
        <v>158</v>
      </c>
      <c r="B6" s="2">
        <v>29.014974151456123</v>
      </c>
      <c r="C6" s="34" t="s">
        <v>159</v>
      </c>
      <c r="D6" s="2">
        <v>0.49590548344105551</v>
      </c>
    </row>
    <row r="7" spans="1:4">
      <c r="A7" s="34" t="s">
        <v>160</v>
      </c>
      <c r="B7" s="2">
        <v>15.43600683994528</v>
      </c>
      <c r="C7" s="34" t="s">
        <v>161</v>
      </c>
      <c r="D7" s="2">
        <v>-0.15747541521265285</v>
      </c>
    </row>
    <row r="8" spans="1:4">
      <c r="A8" s="34" t="s">
        <v>162</v>
      </c>
      <c r="B8" s="2">
        <v>3.928868391782204</v>
      </c>
      <c r="C8" s="34" t="s">
        <v>163</v>
      </c>
      <c r="D8" s="2">
        <v>-0.36558309507466602</v>
      </c>
    </row>
    <row r="9" spans="1:4">
      <c r="A9" s="34" t="s">
        <v>164</v>
      </c>
      <c r="B9" s="2">
        <v>0.42366077423720822</v>
      </c>
      <c r="C9" s="34" t="s">
        <v>165</v>
      </c>
      <c r="D9" s="2">
        <v>0.14026430391185585</v>
      </c>
    </row>
    <row r="10" spans="1:4">
      <c r="A10" s="34" t="s">
        <v>166</v>
      </c>
      <c r="B10" s="2">
        <v>18.7</v>
      </c>
      <c r="C10" s="34" t="s">
        <v>167</v>
      </c>
      <c r="D10" s="2">
        <v>3.1495132504056245</v>
      </c>
    </row>
    <row r="11" spans="1:4">
      <c r="A11" s="34" t="s">
        <v>168</v>
      </c>
      <c r="B11" s="2">
        <v>36.200000000000003</v>
      </c>
      <c r="C11" s="34" t="s">
        <v>169</v>
      </c>
      <c r="D11" s="2">
        <v>15.25651838831801</v>
      </c>
    </row>
    <row r="12" spans="1:4">
      <c r="A12" s="34" t="s">
        <v>170</v>
      </c>
      <c r="B12" s="2">
        <v>17.500000000000004</v>
      </c>
      <c r="C12" s="34" t="s">
        <v>171</v>
      </c>
      <c r="D12" s="2">
        <v>-9.2196941652936211</v>
      </c>
    </row>
    <row r="13" spans="1:4">
      <c r="A13" s="34" t="s">
        <v>172</v>
      </c>
      <c r="B13" s="2">
        <v>2408.9</v>
      </c>
      <c r="C13" s="34" t="s">
        <v>173</v>
      </c>
      <c r="D13" s="2">
        <v>602.00536078224695</v>
      </c>
    </row>
    <row r="14" spans="1:4">
      <c r="A14" s="34" t="s">
        <v>174</v>
      </c>
      <c r="B14" s="2">
        <v>36.434826584399907</v>
      </c>
      <c r="C14" s="34" t="s">
        <v>175</v>
      </c>
      <c r="D14" s="2">
        <v>28.25</v>
      </c>
    </row>
    <row r="15" spans="1:4">
      <c r="A15" s="34" t="s">
        <v>176</v>
      </c>
      <c r="B15" s="2">
        <v>68786.47</v>
      </c>
      <c r="C15" s="34" t="s">
        <v>177</v>
      </c>
      <c r="D15" s="2">
        <v>5.7257049989216859E-2</v>
      </c>
    </row>
    <row r="16" spans="1:4">
      <c r="A16" s="34" t="s">
        <v>178</v>
      </c>
      <c r="B16" s="2">
        <v>1312.0605813953489</v>
      </c>
      <c r="C16" s="34" t="s">
        <v>179</v>
      </c>
      <c r="D16" s="2">
        <v>25.45</v>
      </c>
    </row>
    <row r="17" spans="1:4">
      <c r="A17" s="34" t="s">
        <v>180</v>
      </c>
      <c r="B17" s="2">
        <v>27.728085937372278</v>
      </c>
      <c r="C17" s="34" t="s">
        <v>181</v>
      </c>
      <c r="D17" s="2">
        <v>31.15</v>
      </c>
    </row>
    <row r="18" spans="1:4">
      <c r="A18" s="34" t="s">
        <v>182</v>
      </c>
      <c r="B18" s="2">
        <v>27.434716399633807</v>
      </c>
      <c r="C18" s="34" t="s">
        <v>183</v>
      </c>
      <c r="D18" s="2">
        <v>5.6999999999999993</v>
      </c>
    </row>
    <row r="19" spans="1:4">
      <c r="A19" s="34" t="s">
        <v>184</v>
      </c>
      <c r="B19" s="2">
        <v>28.8</v>
      </c>
      <c r="C19" s="34" t="s">
        <v>186</v>
      </c>
      <c r="D19" s="2">
        <v>2.8000000000000007</v>
      </c>
    </row>
    <row r="20" spans="1:4" ht="13.8" thickBot="1">
      <c r="A20" s="79" t="s">
        <v>699</v>
      </c>
      <c r="B20" s="80"/>
      <c r="C20" s="80"/>
      <c r="D20" s="80"/>
    </row>
    <row r="21" spans="1:4">
      <c r="A21" s="34" t="s">
        <v>152</v>
      </c>
      <c r="B21" s="35">
        <v>86</v>
      </c>
      <c r="C21" s="34" t="s">
        <v>153</v>
      </c>
      <c r="D21" s="2">
        <v>0.4314622115178397</v>
      </c>
    </row>
    <row r="22" spans="1:4">
      <c r="A22" s="34" t="s">
        <v>154</v>
      </c>
      <c r="B22" s="2">
        <v>0.20149999999999998</v>
      </c>
      <c r="C22" s="34" t="s">
        <v>155</v>
      </c>
      <c r="D22" s="2">
        <v>0.25664361171238609</v>
      </c>
    </row>
    <row r="23" spans="1:4">
      <c r="A23" s="34" t="s">
        <v>156</v>
      </c>
      <c r="B23" s="2">
        <v>0.1888117881857603</v>
      </c>
      <c r="C23" s="34" t="s">
        <v>157</v>
      </c>
      <c r="D23" s="2">
        <v>2.936668412560647</v>
      </c>
    </row>
    <row r="24" spans="1:4">
      <c r="A24" s="34" t="s">
        <v>158</v>
      </c>
      <c r="B24" s="2">
        <v>0.21418821181423969</v>
      </c>
      <c r="C24" s="34" t="s">
        <v>159</v>
      </c>
      <c r="D24" s="2">
        <v>0.49590548344105551</v>
      </c>
    </row>
    <row r="25" spans="1:4">
      <c r="A25" s="34" t="s">
        <v>160</v>
      </c>
      <c r="B25" s="2">
        <v>2.4627941176470587E-3</v>
      </c>
      <c r="C25" s="34" t="s">
        <v>161</v>
      </c>
      <c r="D25" s="2">
        <v>0.43915938436518159</v>
      </c>
    </row>
    <row r="26" spans="1:4">
      <c r="A26" s="34" t="s">
        <v>162</v>
      </c>
      <c r="B26" s="2">
        <v>4.9626546501313776E-2</v>
      </c>
      <c r="C26" s="34" t="s">
        <v>163</v>
      </c>
      <c r="D26" s="2">
        <v>5.9757474018911141E-3</v>
      </c>
    </row>
    <row r="27" spans="1:4">
      <c r="A27" s="34" t="s">
        <v>164</v>
      </c>
      <c r="B27" s="2">
        <v>5.3513681337460589E-3</v>
      </c>
      <c r="C27" s="34" t="s">
        <v>165</v>
      </c>
      <c r="D27" s="2">
        <v>0.24628559057723959</v>
      </c>
    </row>
    <row r="28" spans="1:4">
      <c r="A28" s="34" t="s">
        <v>166</v>
      </c>
      <c r="B28" s="2">
        <v>7.6999999999999999E-2</v>
      </c>
      <c r="C28" s="34" t="s">
        <v>167</v>
      </c>
      <c r="D28" s="2">
        <v>3.8988372093023256E-2</v>
      </c>
    </row>
    <row r="29" spans="1:4">
      <c r="A29" s="34" t="s">
        <v>168</v>
      </c>
      <c r="B29" s="2">
        <v>0.32200000000000001</v>
      </c>
      <c r="C29" s="34" t="s">
        <v>169</v>
      </c>
      <c r="D29" s="2">
        <v>2.4341569767441862E-3</v>
      </c>
    </row>
    <row r="30" spans="1:4">
      <c r="A30" s="34" t="s">
        <v>170</v>
      </c>
      <c r="B30" s="2">
        <v>0.245</v>
      </c>
      <c r="C30" s="34" t="s">
        <v>171</v>
      </c>
      <c r="D30" s="2">
        <v>5.1816209302325566E-5</v>
      </c>
    </row>
    <row r="31" spans="1:4">
      <c r="A31" s="34" t="s">
        <v>172</v>
      </c>
      <c r="B31" s="2">
        <v>17.329000000000001</v>
      </c>
      <c r="C31" s="34" t="s">
        <v>173</v>
      </c>
      <c r="D31" s="2">
        <v>1.7400113295058139E-5</v>
      </c>
    </row>
    <row r="32" spans="1:4">
      <c r="A32" s="34" t="s">
        <v>174</v>
      </c>
      <c r="B32" s="2">
        <v>0.46021765950216109</v>
      </c>
      <c r="C32" s="34" t="s">
        <v>175</v>
      </c>
      <c r="D32" s="2">
        <v>0.193</v>
      </c>
    </row>
    <row r="33" spans="1:4">
      <c r="A33" s="34" t="s">
        <v>176</v>
      </c>
      <c r="B33" s="2">
        <v>3.7011309999999997</v>
      </c>
      <c r="C33" s="34" t="s">
        <v>177</v>
      </c>
      <c r="D33" s="2">
        <v>7.2322851530513528E-4</v>
      </c>
    </row>
    <row r="34" spans="1:4">
      <c r="A34" s="34" t="s">
        <v>178</v>
      </c>
      <c r="B34" s="2">
        <v>0.20933750000000001</v>
      </c>
      <c r="C34" s="34" t="s">
        <v>179</v>
      </c>
      <c r="D34" s="2">
        <v>0.17349999999999999</v>
      </c>
    </row>
    <row r="35" spans="1:4">
      <c r="A35" s="34" t="s">
        <v>180</v>
      </c>
      <c r="B35" s="2">
        <v>0.19542005595390413</v>
      </c>
      <c r="C35" s="34" t="s">
        <v>181</v>
      </c>
      <c r="D35" s="2">
        <v>0.22850000000000001</v>
      </c>
    </row>
    <row r="36" spans="1:4">
      <c r="A36" s="34" t="s">
        <v>182</v>
      </c>
      <c r="B36" s="2">
        <v>0.18909720972890415</v>
      </c>
      <c r="C36" s="34" t="s">
        <v>183</v>
      </c>
      <c r="D36" s="2">
        <v>5.5000000000000021E-2</v>
      </c>
    </row>
    <row r="37" spans="1:4">
      <c r="A37" s="34" t="s">
        <v>184</v>
      </c>
      <c r="B37" s="2">
        <v>0.223</v>
      </c>
      <c r="C37" s="34" t="s">
        <v>186</v>
      </c>
      <c r="D37" s="2">
        <v>0.03</v>
      </c>
    </row>
    <row r="38" spans="1:4" ht="13.8" thickBot="1">
      <c r="A38" s="79" t="s">
        <v>700</v>
      </c>
      <c r="B38" s="80"/>
      <c r="C38" s="80"/>
      <c r="D38" s="80"/>
    </row>
    <row r="39" spans="1:4">
      <c r="A39" s="34" t="s">
        <v>152</v>
      </c>
      <c r="B39" s="35">
        <v>86</v>
      </c>
      <c r="C39" s="34" t="s">
        <v>153</v>
      </c>
      <c r="D39" s="2">
        <v>0.75051039079354698</v>
      </c>
    </row>
    <row r="40" spans="1:4">
      <c r="A40" s="34" t="s">
        <v>154</v>
      </c>
      <c r="B40" s="2">
        <v>4.344186046511628</v>
      </c>
      <c r="C40" s="34" t="s">
        <v>155</v>
      </c>
      <c r="D40" s="2">
        <v>0.25664361171238609</v>
      </c>
    </row>
    <row r="41" spans="1:4">
      <c r="A41" s="34" t="s">
        <v>156</v>
      </c>
      <c r="B41" s="2">
        <v>3.5979026271269428</v>
      </c>
      <c r="C41" s="34" t="s">
        <v>157</v>
      </c>
      <c r="D41" s="2">
        <v>3.0234749228945557</v>
      </c>
    </row>
    <row r="42" spans="1:4">
      <c r="A42" s="34" t="s">
        <v>158</v>
      </c>
      <c r="B42" s="2">
        <v>5.0904694658963132</v>
      </c>
      <c r="C42" s="34" t="s">
        <v>159</v>
      </c>
      <c r="D42" s="2">
        <v>0.49590548344105551</v>
      </c>
    </row>
    <row r="43" spans="1:4">
      <c r="A43" s="34" t="s">
        <v>160</v>
      </c>
      <c r="B43" s="2">
        <v>8.5199069767441866</v>
      </c>
      <c r="C43" s="34" t="s">
        <v>161</v>
      </c>
      <c r="D43" s="2">
        <v>0.76389929959587721</v>
      </c>
    </row>
    <row r="44" spans="1:4">
      <c r="A44" s="34" t="s">
        <v>162</v>
      </c>
      <c r="B44" s="2">
        <v>2.9188879692006315</v>
      </c>
      <c r="C44" s="34" t="s">
        <v>163</v>
      </c>
      <c r="D44" s="2">
        <v>9.8048917786179066E-2</v>
      </c>
    </row>
    <row r="45" spans="1:4">
      <c r="A45" s="34" t="s">
        <v>164</v>
      </c>
      <c r="B45" s="2">
        <v>0.3147517843890566</v>
      </c>
      <c r="C45" s="34" t="s">
        <v>165</v>
      </c>
      <c r="D45" s="2">
        <v>0.67190675950549872</v>
      </c>
    </row>
    <row r="46" spans="1:4">
      <c r="A46" s="34" t="s">
        <v>166</v>
      </c>
      <c r="B46" s="2">
        <v>-0.5</v>
      </c>
      <c r="C46" s="34" t="s">
        <v>167</v>
      </c>
      <c r="D46" s="2">
        <v>2.3061654948620878</v>
      </c>
    </row>
    <row r="47" spans="1:4">
      <c r="A47" s="34" t="s">
        <v>168</v>
      </c>
      <c r="B47" s="2">
        <v>12.2</v>
      </c>
      <c r="C47" s="34" t="s">
        <v>169</v>
      </c>
      <c r="D47" s="2">
        <v>8.4208382909680903</v>
      </c>
    </row>
    <row r="48" spans="1:4">
      <c r="A48" s="34" t="s">
        <v>170</v>
      </c>
      <c r="B48" s="2">
        <v>12.7</v>
      </c>
      <c r="C48" s="34" t="s">
        <v>171</v>
      </c>
      <c r="D48" s="2">
        <v>18.339593306249764</v>
      </c>
    </row>
    <row r="49" spans="1:4">
      <c r="A49" s="34" t="s">
        <v>172</v>
      </c>
      <c r="B49" s="2">
        <v>373.6</v>
      </c>
      <c r="C49" s="34" t="s">
        <v>173</v>
      </c>
      <c r="D49" s="2">
        <v>214.39617149916009</v>
      </c>
    </row>
    <row r="50" spans="1:4">
      <c r="A50" s="34" t="s">
        <v>174</v>
      </c>
      <c r="B50" s="2">
        <v>27.068653457458868</v>
      </c>
      <c r="C50" s="34" t="s">
        <v>175</v>
      </c>
      <c r="D50" s="2">
        <v>3.85</v>
      </c>
    </row>
    <row r="51" spans="1:4">
      <c r="A51" s="34" t="s">
        <v>176</v>
      </c>
      <c r="B51" s="2">
        <v>2347.1799999999998</v>
      </c>
      <c r="C51" s="34" t="s">
        <v>177</v>
      </c>
      <c r="D51" s="2">
        <v>4.2538180895805605E-2</v>
      </c>
    </row>
    <row r="52" spans="1:4">
      <c r="A52" s="34" t="s">
        <v>178</v>
      </c>
      <c r="B52" s="2">
        <v>724.19209302325589</v>
      </c>
      <c r="C52" s="34" t="s">
        <v>179</v>
      </c>
      <c r="D52" s="2">
        <v>2.2000000000000002</v>
      </c>
    </row>
    <row r="53" spans="1:4">
      <c r="A53" s="34" t="s">
        <v>180</v>
      </c>
      <c r="B53" s="2">
        <v>3.3203682086925044</v>
      </c>
      <c r="C53" s="34" t="s">
        <v>181</v>
      </c>
      <c r="D53" s="2">
        <v>5.9</v>
      </c>
    </row>
    <row r="54" spans="1:4">
      <c r="A54" s="34" t="s">
        <v>182</v>
      </c>
      <c r="B54" s="2">
        <v>2.1231609860524543</v>
      </c>
      <c r="C54" s="34" t="s">
        <v>183</v>
      </c>
      <c r="D54" s="2">
        <v>3.7</v>
      </c>
    </row>
    <row r="55" spans="1:4">
      <c r="A55" s="34" t="s">
        <v>184</v>
      </c>
      <c r="B55" s="35" t="s">
        <v>185</v>
      </c>
      <c r="C55" s="34" t="s">
        <v>186</v>
      </c>
      <c r="D55" s="2">
        <v>1.75</v>
      </c>
    </row>
    <row r="56" spans="1:4" ht="13.8" thickBot="1">
      <c r="A56" s="79" t="s">
        <v>701</v>
      </c>
      <c r="B56" s="80"/>
      <c r="C56" s="80"/>
      <c r="D56" s="80"/>
    </row>
    <row r="57" spans="1:4">
      <c r="A57" s="34" t="s">
        <v>152</v>
      </c>
      <c r="B57" s="35">
        <v>86</v>
      </c>
      <c r="C57" s="34" t="s">
        <v>153</v>
      </c>
      <c r="D57" s="2">
        <v>0.95076143393400792</v>
      </c>
    </row>
    <row r="58" spans="1:4">
      <c r="A58" s="34" t="s">
        <v>154</v>
      </c>
      <c r="B58" s="2">
        <v>4.3976744186046508</v>
      </c>
      <c r="C58" s="34" t="s">
        <v>155</v>
      </c>
      <c r="D58" s="2">
        <v>0.25664361171238609</v>
      </c>
    </row>
    <row r="59" spans="1:4">
      <c r="A59" s="34" t="s">
        <v>156</v>
      </c>
      <c r="B59" s="2">
        <v>3.8210281735299589</v>
      </c>
      <c r="C59" s="34" t="s">
        <v>157</v>
      </c>
      <c r="D59" s="2">
        <v>3.4453702767903525</v>
      </c>
    </row>
    <row r="60" spans="1:4">
      <c r="A60" s="34" t="s">
        <v>158</v>
      </c>
      <c r="B60" s="2">
        <v>4.9743206636793431</v>
      </c>
      <c r="C60" s="34" t="s">
        <v>159</v>
      </c>
      <c r="D60" s="2">
        <v>0.49590548344105551</v>
      </c>
    </row>
    <row r="61" spans="1:4">
      <c r="A61" s="34" t="s">
        <v>160</v>
      </c>
      <c r="B61" s="2">
        <v>5.0868180574555399</v>
      </c>
      <c r="C61" s="34" t="s">
        <v>161</v>
      </c>
      <c r="D61" s="2">
        <v>0.96772276889734599</v>
      </c>
    </row>
    <row r="62" spans="1:4">
      <c r="A62" s="34" t="s">
        <v>162</v>
      </c>
      <c r="B62" s="2">
        <v>2.2553975386737348</v>
      </c>
      <c r="C62" s="34" t="s">
        <v>163</v>
      </c>
      <c r="D62" s="2">
        <v>0.54554119289510261</v>
      </c>
    </row>
    <row r="63" spans="1:4">
      <c r="A63" s="34" t="s">
        <v>164</v>
      </c>
      <c r="B63" s="2">
        <v>0.24320577127139806</v>
      </c>
      <c r="C63" s="34" t="s">
        <v>165</v>
      </c>
      <c r="D63" s="2">
        <v>0.51286141810137809</v>
      </c>
    </row>
    <row r="64" spans="1:4">
      <c r="A64" s="34" t="s">
        <v>166</v>
      </c>
      <c r="B64" s="2">
        <v>0.8</v>
      </c>
      <c r="C64" s="34" t="s">
        <v>167</v>
      </c>
      <c r="D64" s="2">
        <v>1.7694429421308815</v>
      </c>
    </row>
    <row r="65" spans="1:4">
      <c r="A65" s="34" t="s">
        <v>168</v>
      </c>
      <c r="B65" s="2">
        <v>11</v>
      </c>
      <c r="C65" s="34" t="s">
        <v>169</v>
      </c>
      <c r="D65" s="2">
        <v>5.027669010275825</v>
      </c>
    </row>
    <row r="66" spans="1:4">
      <c r="A66" s="34" t="s">
        <v>170</v>
      </c>
      <c r="B66" s="2">
        <v>10.199999999999999</v>
      </c>
      <c r="C66" s="34" t="s">
        <v>171</v>
      </c>
      <c r="D66" s="2">
        <v>10.718193052184088</v>
      </c>
    </row>
    <row r="67" spans="1:4">
      <c r="A67" s="34" t="s">
        <v>172</v>
      </c>
      <c r="B67" s="2">
        <v>378.2</v>
      </c>
      <c r="C67" s="34" t="s">
        <v>173</v>
      </c>
      <c r="D67" s="2">
        <v>87.0901944620351</v>
      </c>
    </row>
    <row r="68" spans="1:4">
      <c r="A68" s="34" t="s">
        <v>174</v>
      </c>
      <c r="B68" s="2">
        <v>20.915696329340232</v>
      </c>
      <c r="C68" s="34" t="s">
        <v>175</v>
      </c>
      <c r="D68" s="2">
        <v>3.9</v>
      </c>
    </row>
    <row r="69" spans="1:4">
      <c r="A69" s="34" t="s">
        <v>176</v>
      </c>
      <c r="B69" s="2">
        <v>2095.58</v>
      </c>
      <c r="C69" s="34" t="s">
        <v>177</v>
      </c>
      <c r="D69" s="2">
        <v>3.2868856052167141E-2</v>
      </c>
    </row>
    <row r="70" spans="1:4">
      <c r="A70" s="34" t="s">
        <v>178</v>
      </c>
      <c r="B70" s="2">
        <v>432.37953488372096</v>
      </c>
      <c r="C70" s="34" t="s">
        <v>179</v>
      </c>
      <c r="D70" s="2">
        <v>2.7</v>
      </c>
    </row>
    <row r="71" spans="1:4">
      <c r="A71" s="34" t="s">
        <v>180</v>
      </c>
      <c r="B71" s="2">
        <v>3.8557176942951998</v>
      </c>
      <c r="C71" s="34" t="s">
        <v>181</v>
      </c>
      <c r="D71" s="2">
        <v>5.4</v>
      </c>
    </row>
    <row r="72" spans="1:4">
      <c r="A72" s="34" t="s">
        <v>182</v>
      </c>
      <c r="B72" s="2">
        <v>3.3168801618812105</v>
      </c>
      <c r="C72" s="34" t="s">
        <v>183</v>
      </c>
      <c r="D72" s="2">
        <v>2.7</v>
      </c>
    </row>
    <row r="73" spans="1:4">
      <c r="A73" s="34" t="s">
        <v>184</v>
      </c>
      <c r="B73" s="35" t="s">
        <v>185</v>
      </c>
      <c r="C73" s="34" t="s">
        <v>186</v>
      </c>
      <c r="D73" s="2">
        <v>1.35</v>
      </c>
    </row>
    <row r="74" spans="1:4" ht="13.8" thickBot="1">
      <c r="A74" s="79" t="s">
        <v>702</v>
      </c>
      <c r="B74" s="80"/>
      <c r="C74" s="80"/>
      <c r="D74" s="80"/>
    </row>
    <row r="75" spans="1:4">
      <c r="A75" s="34" t="s">
        <v>152</v>
      </c>
      <c r="B75" s="35">
        <v>86</v>
      </c>
      <c r="C75" s="34" t="s">
        <v>153</v>
      </c>
      <c r="D75" s="2">
        <v>-0.4128337928105012</v>
      </c>
    </row>
    <row r="76" spans="1:4">
      <c r="A76" s="34" t="s">
        <v>154</v>
      </c>
      <c r="B76" s="2">
        <v>65.06729232290698</v>
      </c>
      <c r="C76" s="34" t="s">
        <v>155</v>
      </c>
      <c r="D76" s="2">
        <v>0.25664361171238609</v>
      </c>
    </row>
    <row r="77" spans="1:4">
      <c r="A77" s="34" t="s">
        <v>156</v>
      </c>
      <c r="B77" s="2">
        <v>62.845126601710945</v>
      </c>
      <c r="C77" s="34" t="s">
        <v>157</v>
      </c>
      <c r="D77" s="2">
        <v>2.9850314909179794</v>
      </c>
    </row>
    <row r="78" spans="1:4">
      <c r="A78" s="34" t="s">
        <v>158</v>
      </c>
      <c r="B78" s="2">
        <v>67.289458044103</v>
      </c>
      <c r="C78" s="34" t="s">
        <v>159</v>
      </c>
      <c r="D78" s="2">
        <v>0.49590548344105551</v>
      </c>
    </row>
    <row r="79" spans="1:4">
      <c r="A79" s="34" t="s">
        <v>160</v>
      </c>
      <c r="B79" s="2">
        <v>75.540552237665011</v>
      </c>
      <c r="C79" s="34" t="s">
        <v>161</v>
      </c>
      <c r="D79" s="2">
        <v>-0.42019863954715403</v>
      </c>
    </row>
    <row r="80" spans="1:4">
      <c r="A80" s="34" t="s">
        <v>162</v>
      </c>
      <c r="B80" s="2">
        <v>8.6914068042903736</v>
      </c>
      <c r="C80" s="34" t="s">
        <v>163</v>
      </c>
      <c r="D80" s="2">
        <v>5.7273074489165091E-2</v>
      </c>
    </row>
    <row r="81" spans="1:4">
      <c r="A81" s="34" t="s">
        <v>164</v>
      </c>
      <c r="B81" s="2">
        <v>0.93721849874586527</v>
      </c>
      <c r="C81" s="34" t="s">
        <v>165</v>
      </c>
      <c r="D81" s="2">
        <v>0.13357566442380697</v>
      </c>
    </row>
    <row r="82" spans="1:4">
      <c r="A82" s="34" t="s">
        <v>166</v>
      </c>
      <c r="B82" s="2">
        <v>39.39393939</v>
      </c>
      <c r="C82" s="34" t="s">
        <v>167</v>
      </c>
      <c r="D82" s="2">
        <v>6.8162331414359105</v>
      </c>
    </row>
    <row r="83" spans="1:4">
      <c r="A83" s="34" t="s">
        <v>168</v>
      </c>
      <c r="B83" s="2">
        <v>80.487804879999999</v>
      </c>
      <c r="C83" s="34" t="s">
        <v>169</v>
      </c>
      <c r="D83" s="2">
        <v>74.662173723273554</v>
      </c>
    </row>
    <row r="84" spans="1:4">
      <c r="A84" s="34" t="s">
        <v>170</v>
      </c>
      <c r="B84" s="2">
        <v>41.093865489999999</v>
      </c>
      <c r="C84" s="34" t="s">
        <v>171</v>
      </c>
      <c r="D84" s="2">
        <v>-266.33373794888792</v>
      </c>
    </row>
    <row r="85" spans="1:4">
      <c r="A85" s="34" t="s">
        <v>172</v>
      </c>
      <c r="B85" s="2">
        <v>5595.7871397700001</v>
      </c>
      <c r="C85" s="34" t="s">
        <v>173</v>
      </c>
      <c r="D85" s="2">
        <v>16639.879496715224</v>
      </c>
    </row>
    <row r="86" spans="1:4">
      <c r="A86" s="34" t="s">
        <v>174</v>
      </c>
      <c r="B86" s="2">
        <v>80.600790892144417</v>
      </c>
      <c r="C86" s="34" t="s">
        <v>175</v>
      </c>
      <c r="D86" s="2">
        <v>65.853658539999998</v>
      </c>
    </row>
    <row r="87" spans="1:4">
      <c r="A87" s="34" t="s">
        <v>176</v>
      </c>
      <c r="B87" s="2">
        <v>370523.66454037966</v>
      </c>
      <c r="C87" s="34" t="s">
        <v>177</v>
      </c>
      <c r="D87" s="2">
        <v>0.12666352349973556</v>
      </c>
    </row>
    <row r="88" spans="1:4">
      <c r="A88" s="34" t="s">
        <v>178</v>
      </c>
      <c r="B88" s="2">
        <v>6420.9469402015256</v>
      </c>
      <c r="C88" s="34" t="s">
        <v>179</v>
      </c>
      <c r="D88" s="2">
        <v>59.756097560000001</v>
      </c>
    </row>
    <row r="89" spans="1:4">
      <c r="A89" s="34" t="s">
        <v>180</v>
      </c>
      <c r="B89" s="2">
        <v>64.457401664486241</v>
      </c>
      <c r="C89" s="34" t="s">
        <v>181</v>
      </c>
      <c r="D89" s="2">
        <v>70.731707319999998</v>
      </c>
    </row>
    <row r="90" spans="1:4">
      <c r="A90" s="34" t="s">
        <v>182</v>
      </c>
      <c r="B90" s="2">
        <v>63.805052188801135</v>
      </c>
      <c r="C90" s="34" t="s">
        <v>183</v>
      </c>
      <c r="D90" s="2">
        <v>10.975609759999998</v>
      </c>
    </row>
    <row r="91" spans="1:4">
      <c r="A91" s="34" t="s">
        <v>184</v>
      </c>
      <c r="B91" s="2">
        <v>65.853658539999998</v>
      </c>
      <c r="C91" s="34" t="s">
        <v>186</v>
      </c>
      <c r="D91" s="2">
        <v>5.3030303000000032</v>
      </c>
    </row>
    <row r="92" spans="1:4" ht="13.8" thickBot="1">
      <c r="A92" s="79" t="s">
        <v>707</v>
      </c>
      <c r="B92" s="80"/>
      <c r="C92" s="80"/>
      <c r="D92" s="80"/>
    </row>
    <row r="93" spans="1:4">
      <c r="A93" s="34" t="s">
        <v>152</v>
      </c>
      <c r="B93" s="35">
        <v>86</v>
      </c>
      <c r="C93" s="34" t="s">
        <v>153</v>
      </c>
      <c r="D93" s="2">
        <v>2.4587161227689394</v>
      </c>
    </row>
    <row r="94" spans="1:4">
      <c r="A94" s="34" t="s">
        <v>154</v>
      </c>
      <c r="B94" s="2">
        <v>0.22093023255813954</v>
      </c>
      <c r="C94" s="34" t="s">
        <v>155</v>
      </c>
      <c r="D94" s="2">
        <v>0.25664361171238609</v>
      </c>
    </row>
    <row r="95" spans="1:4">
      <c r="A95" s="34" t="s">
        <v>156</v>
      </c>
      <c r="B95" s="2">
        <v>7.2100164258357816E-2</v>
      </c>
      <c r="C95" s="34" t="s">
        <v>157</v>
      </c>
      <c r="D95" s="2">
        <v>7.4788728078703564</v>
      </c>
    </row>
    <row r="96" spans="1:4">
      <c r="A96" s="34" t="s">
        <v>158</v>
      </c>
      <c r="B96" s="2">
        <v>0.36976030085792128</v>
      </c>
      <c r="C96" s="34" t="s">
        <v>159</v>
      </c>
      <c r="D96" s="2">
        <v>0.49590548344105551</v>
      </c>
    </row>
    <row r="97" spans="1:4">
      <c r="A97" s="34" t="s">
        <v>160</v>
      </c>
      <c r="B97" s="2">
        <v>0.33885088919288647</v>
      </c>
      <c r="C97" s="34" t="s">
        <v>161</v>
      </c>
      <c r="D97" s="2">
        <v>2.5025789744261497</v>
      </c>
    </row>
    <row r="98" spans="1:4">
      <c r="A98" s="34" t="s">
        <v>162</v>
      </c>
      <c r="B98" s="2">
        <v>0.58210900112683917</v>
      </c>
      <c r="C98" s="34" t="s">
        <v>163</v>
      </c>
      <c r="D98" s="2">
        <v>4.8237613904476886</v>
      </c>
    </row>
    <row r="99" spans="1:4">
      <c r="A99" s="34" t="s">
        <v>164</v>
      </c>
      <c r="B99" s="2">
        <v>6.2770427898190526E-2</v>
      </c>
      <c r="C99" s="34" t="s">
        <v>165</v>
      </c>
      <c r="D99" s="2">
        <v>2.6348091629951669</v>
      </c>
    </row>
    <row r="100" spans="1:4">
      <c r="A100" s="34" t="s">
        <v>166</v>
      </c>
      <c r="B100" s="6">
        <v>0</v>
      </c>
      <c r="C100" s="34" t="s">
        <v>167</v>
      </c>
      <c r="D100" s="2">
        <v>0.38020551649540291</v>
      </c>
    </row>
    <row r="101" spans="1:4">
      <c r="A101" s="34" t="s">
        <v>168</v>
      </c>
      <c r="B101" s="2">
        <v>2</v>
      </c>
      <c r="C101" s="34" t="s">
        <v>169</v>
      </c>
      <c r="D101" s="2">
        <v>0.33491076257436453</v>
      </c>
    </row>
    <row r="102" spans="1:4">
      <c r="A102" s="34" t="s">
        <v>170</v>
      </c>
      <c r="B102" s="2">
        <v>2</v>
      </c>
      <c r="C102" s="34" t="s">
        <v>171</v>
      </c>
      <c r="D102" s="2">
        <v>0.47654294590413426</v>
      </c>
    </row>
    <row r="103" spans="1:4">
      <c r="A103" s="34" t="s">
        <v>172</v>
      </c>
      <c r="B103" s="2">
        <v>19</v>
      </c>
      <c r="C103" s="34" t="s">
        <v>173</v>
      </c>
      <c r="D103" s="2">
        <v>0.83886940553135447</v>
      </c>
    </row>
    <row r="104" spans="1:4">
      <c r="A104" s="34" t="s">
        <v>174</v>
      </c>
      <c r="B104" s="2">
        <v>5.3982567992443853</v>
      </c>
      <c r="C104" s="34" t="s">
        <v>175</v>
      </c>
      <c r="D104" s="6">
        <v>0</v>
      </c>
    </row>
    <row r="105" spans="1:4">
      <c r="A105" s="34" t="s">
        <v>176</v>
      </c>
      <c r="B105" s="2">
        <v>33</v>
      </c>
      <c r="C105" s="34" t="s">
        <v>177</v>
      </c>
      <c r="D105" s="2">
        <v>8.4833190764054892E-3</v>
      </c>
    </row>
    <row r="106" spans="1:4">
      <c r="A106" s="34" t="s">
        <v>178</v>
      </c>
      <c r="B106" s="2">
        <v>28.802325581395351</v>
      </c>
      <c r="C106" s="34" t="s">
        <v>179</v>
      </c>
      <c r="D106" s="6">
        <v>0</v>
      </c>
    </row>
    <row r="107" spans="1:4">
      <c r="A107" s="34" t="s">
        <v>180</v>
      </c>
      <c r="B107" s="2">
        <v>1.0580408640512644</v>
      </c>
      <c r="C107" s="34" t="s">
        <v>181</v>
      </c>
      <c r="D107" s="6">
        <v>0</v>
      </c>
    </row>
    <row r="108" spans="1:4">
      <c r="A108" s="34" t="s">
        <v>182</v>
      </c>
      <c r="B108" s="2">
        <v>10.117647058823529</v>
      </c>
      <c r="C108" s="34" t="s">
        <v>183</v>
      </c>
      <c r="D108" s="6">
        <v>0</v>
      </c>
    </row>
    <row r="109" spans="1:4">
      <c r="A109" s="34" t="s">
        <v>184</v>
      </c>
      <c r="B109" s="6">
        <v>0</v>
      </c>
      <c r="C109" s="34" t="s">
        <v>186</v>
      </c>
      <c r="D109" s="6">
        <v>0</v>
      </c>
    </row>
    <row r="110" spans="1:4" ht="13.8" thickBot="1">
      <c r="A110" s="79" t="s">
        <v>708</v>
      </c>
      <c r="B110" s="80"/>
      <c r="C110" s="80"/>
      <c r="D110" s="80"/>
    </row>
    <row r="111" spans="1:4">
      <c r="A111" s="34" t="s">
        <v>152</v>
      </c>
      <c r="B111" s="35">
        <v>86</v>
      </c>
      <c r="C111" s="34" t="s">
        <v>153</v>
      </c>
      <c r="D111" s="2">
        <v>1.6274697416576993</v>
      </c>
    </row>
    <row r="112" spans="1:4">
      <c r="A112" s="34" t="s">
        <v>154</v>
      </c>
      <c r="B112" s="2">
        <v>18.117441860465117</v>
      </c>
      <c r="C112" s="34" t="s">
        <v>155</v>
      </c>
      <c r="D112" s="2">
        <v>0.25664361171238609</v>
      </c>
    </row>
    <row r="113" spans="1:4">
      <c r="A113" s="34" t="s">
        <v>156</v>
      </c>
      <c r="B113" s="2">
        <v>10.74887622121844</v>
      </c>
      <c r="C113" s="34" t="s">
        <v>157</v>
      </c>
      <c r="D113" s="2">
        <v>4.4242267876126462</v>
      </c>
    </row>
    <row r="114" spans="1:4">
      <c r="A114" s="34" t="s">
        <v>158</v>
      </c>
      <c r="B114" s="2">
        <v>25.486007499711793</v>
      </c>
      <c r="C114" s="34" t="s">
        <v>159</v>
      </c>
      <c r="D114" s="2">
        <v>0.49590548344105551</v>
      </c>
    </row>
    <row r="115" spans="1:4">
      <c r="A115" s="34" t="s">
        <v>160</v>
      </c>
      <c r="B115" s="2">
        <v>830.60239808481526</v>
      </c>
      <c r="C115" s="34" t="s">
        <v>161</v>
      </c>
      <c r="D115" s="2">
        <v>1.6565033755912246</v>
      </c>
    </row>
    <row r="116" spans="1:4">
      <c r="A116" s="34" t="s">
        <v>162</v>
      </c>
      <c r="B116" s="2">
        <v>28.820173456882859</v>
      </c>
      <c r="C116" s="34" t="s">
        <v>163</v>
      </c>
      <c r="D116" s="2">
        <v>1.5837861581175441</v>
      </c>
    </row>
    <row r="117" spans="1:4">
      <c r="A117" s="34" t="s">
        <v>164</v>
      </c>
      <c r="B117" s="2">
        <v>3.107759228059805</v>
      </c>
      <c r="C117" s="34" t="s">
        <v>165</v>
      </c>
      <c r="D117" s="2">
        <v>1.5907418761901841</v>
      </c>
    </row>
    <row r="118" spans="1:4">
      <c r="A118" s="34" t="s">
        <v>166</v>
      </c>
      <c r="B118" s="2">
        <v>0.1</v>
      </c>
      <c r="C118" s="34" t="s">
        <v>167</v>
      </c>
      <c r="D118" s="2">
        <v>22.641022174148187</v>
      </c>
    </row>
    <row r="119" spans="1:4">
      <c r="A119" s="34" t="s">
        <v>168</v>
      </c>
      <c r="B119" s="2">
        <v>99.8</v>
      </c>
      <c r="C119" s="34" t="s">
        <v>169</v>
      </c>
      <c r="D119" s="2">
        <v>820.94423066522438</v>
      </c>
    </row>
    <row r="120" spans="1:4">
      <c r="A120" s="34" t="s">
        <v>170</v>
      </c>
      <c r="B120" s="2">
        <v>99.7</v>
      </c>
      <c r="C120" s="34" t="s">
        <v>171</v>
      </c>
      <c r="D120" s="2">
        <v>38281.011575647419</v>
      </c>
    </row>
    <row r="121" spans="1:4">
      <c r="A121" s="34" t="s">
        <v>172</v>
      </c>
      <c r="B121" s="2">
        <v>1558.1</v>
      </c>
      <c r="C121" s="34" t="s">
        <v>173</v>
      </c>
      <c r="D121" s="2">
        <v>2981705.1210940187</v>
      </c>
    </row>
    <row r="122" spans="1:4">
      <c r="A122" s="34" t="s">
        <v>174</v>
      </c>
      <c r="B122" s="2">
        <v>267.26729361314324</v>
      </c>
      <c r="C122" s="34" t="s">
        <v>175</v>
      </c>
      <c r="D122" s="2">
        <v>2.1</v>
      </c>
    </row>
    <row r="123" spans="1:4">
      <c r="A123" s="34" t="s">
        <v>176</v>
      </c>
      <c r="B123" s="2">
        <v>98829.99</v>
      </c>
      <c r="C123" s="34" t="s">
        <v>177</v>
      </c>
      <c r="D123" s="2">
        <v>0.42000849806274676</v>
      </c>
    </row>
    <row r="124" spans="1:4">
      <c r="A124" s="34" t="s">
        <v>178</v>
      </c>
      <c r="B124" s="2">
        <v>70601.203837209294</v>
      </c>
      <c r="C124" s="34" t="s">
        <v>179</v>
      </c>
      <c r="D124" s="2">
        <v>0.4</v>
      </c>
    </row>
    <row r="125" spans="1:4">
      <c r="A125" s="34" t="s">
        <v>180</v>
      </c>
      <c r="B125" s="2">
        <v>2.6881674683641066</v>
      </c>
      <c r="C125" s="34" t="s">
        <v>181</v>
      </c>
      <c r="D125" s="2">
        <v>28.25</v>
      </c>
    </row>
    <row r="126" spans="1:4">
      <c r="A126" s="34" t="s">
        <v>182</v>
      </c>
      <c r="B126" s="2">
        <v>0.47102227144793857</v>
      </c>
      <c r="C126" s="34" t="s">
        <v>183</v>
      </c>
      <c r="D126" s="2">
        <v>27.85</v>
      </c>
    </row>
    <row r="127" spans="1:4">
      <c r="A127" s="34" t="s">
        <v>184</v>
      </c>
      <c r="B127" s="2">
        <v>0.1</v>
      </c>
      <c r="C127" s="34" t="s">
        <v>186</v>
      </c>
      <c r="D127" s="2">
        <v>2</v>
      </c>
    </row>
  </sheetData>
  <mergeCells count="7">
    <mergeCell ref="A110:D110"/>
    <mergeCell ref="A2:D2"/>
    <mergeCell ref="A20:D20"/>
    <mergeCell ref="A38:D38"/>
    <mergeCell ref="A56:D56"/>
    <mergeCell ref="A74:D74"/>
    <mergeCell ref="A92:D92"/>
  </mergeCells>
  <pageMargins left="0.75" right="0.75" top="1" bottom="1" header="0.5" footer="0.5"/>
  <pageSetup paperSize="9" orientation="portrait" copies="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I64"/>
  <sheetViews>
    <sheetView showRuler="0" workbookViewId="0">
      <selection sqref="A1:K91"/>
    </sheetView>
  </sheetViews>
  <sheetFormatPr defaultColWidth="8.796875" defaultRowHeight="13.2"/>
  <cols>
    <col min="1" max="1" width="30.796875" style="35" bestFit="1" customWidth="1"/>
    <col min="2" max="2" width="26.5" style="35" bestFit="1" customWidth="1"/>
    <col min="3" max="3" width="14.796875" style="35" bestFit="1" customWidth="1"/>
    <col min="4" max="6" width="10.796875" style="35" bestFit="1" customWidth="1"/>
    <col min="7" max="7" width="16" style="35" bestFit="1" customWidth="1"/>
    <col min="8" max="8" width="10.796875" style="35" bestFit="1" customWidth="1"/>
    <col min="9" max="9" width="13" style="35" bestFit="1" customWidth="1"/>
    <col min="10" max="16384" width="8.796875" style="35"/>
  </cols>
  <sheetData>
    <row r="1" spans="1:9" ht="13.8" thickBot="1">
      <c r="A1" s="79" t="s">
        <v>187</v>
      </c>
      <c r="B1" s="80"/>
      <c r="C1" s="80"/>
      <c r="D1" s="80"/>
      <c r="E1" s="80"/>
      <c r="F1" s="80"/>
      <c r="G1" s="80"/>
      <c r="H1" s="80"/>
      <c r="I1" s="80"/>
    </row>
    <row r="2" spans="1:9">
      <c r="A2" s="8" t="s">
        <v>188</v>
      </c>
      <c r="B2" s="5">
        <v>86</v>
      </c>
      <c r="C2" s="8" t="s">
        <v>189</v>
      </c>
      <c r="D2" s="13">
        <v>2.3715636858818692</v>
      </c>
      <c r="E2" s="5"/>
      <c r="F2" s="5"/>
      <c r="G2" s="5"/>
      <c r="H2" s="5"/>
      <c r="I2" s="5"/>
    </row>
    <row r="4" spans="1:9">
      <c r="A4" s="5"/>
      <c r="B4" s="14"/>
      <c r="C4" s="15" t="s">
        <v>37</v>
      </c>
      <c r="D4" s="15" t="s">
        <v>41</v>
      </c>
      <c r="E4" s="15" t="s">
        <v>44</v>
      </c>
      <c r="F4" s="15" t="s">
        <v>45</v>
      </c>
      <c r="G4" s="15" t="s">
        <v>46</v>
      </c>
      <c r="H4" s="15" t="s">
        <v>694</v>
      </c>
      <c r="I4" s="15" t="s">
        <v>47</v>
      </c>
    </row>
    <row r="5" spans="1:9">
      <c r="A5" s="16" t="s">
        <v>37</v>
      </c>
      <c r="B5" s="17" t="s">
        <v>190</v>
      </c>
      <c r="C5" s="18">
        <v>1</v>
      </c>
      <c r="D5" s="19"/>
      <c r="E5" s="19"/>
      <c r="F5" s="19"/>
      <c r="G5" s="19"/>
      <c r="H5" s="19"/>
      <c r="I5" s="19"/>
    </row>
    <row r="6" spans="1:9">
      <c r="B6" s="20" t="s">
        <v>191</v>
      </c>
      <c r="C6" s="19"/>
      <c r="D6" s="19"/>
      <c r="E6" s="19"/>
      <c r="F6" s="19"/>
      <c r="G6" s="19"/>
      <c r="H6" s="19"/>
      <c r="I6" s="19"/>
    </row>
    <row r="7" spans="1:9">
      <c r="B7" s="20" t="s">
        <v>192</v>
      </c>
      <c r="C7" s="19"/>
      <c r="D7" s="19"/>
      <c r="E7" s="19"/>
      <c r="F7" s="19"/>
      <c r="G7" s="19"/>
      <c r="H7" s="19"/>
      <c r="I7" s="19"/>
    </row>
    <row r="8" spans="1:9">
      <c r="B8" s="20" t="s">
        <v>193</v>
      </c>
      <c r="C8" s="19"/>
      <c r="D8" s="19"/>
      <c r="E8" s="19"/>
      <c r="F8" s="19"/>
      <c r="G8" s="19"/>
      <c r="H8" s="19"/>
      <c r="I8" s="19"/>
    </row>
    <row r="9" spans="1:9">
      <c r="B9" s="20" t="s">
        <v>194</v>
      </c>
      <c r="C9" s="19"/>
      <c r="D9" s="19"/>
      <c r="E9" s="19"/>
      <c r="F9" s="19"/>
      <c r="G9" s="19"/>
      <c r="H9" s="19"/>
      <c r="I9" s="19"/>
    </row>
    <row r="10" spans="1:9">
      <c r="A10" s="21" t="s">
        <v>41</v>
      </c>
      <c r="B10" s="22" t="s">
        <v>190</v>
      </c>
      <c r="C10" s="23">
        <v>0.19677517821580456</v>
      </c>
      <c r="D10" s="23">
        <v>1</v>
      </c>
      <c r="E10" s="24"/>
      <c r="F10" s="24"/>
      <c r="G10" s="24"/>
      <c r="H10" s="24"/>
      <c r="I10" s="24"/>
    </row>
    <row r="11" spans="1:9">
      <c r="B11" s="20" t="s">
        <v>191</v>
      </c>
      <c r="C11" s="18">
        <v>1.1443803919501647E-2</v>
      </c>
      <c r="D11" s="19"/>
      <c r="E11" s="19"/>
      <c r="F11" s="19"/>
      <c r="G11" s="19"/>
      <c r="H11" s="19"/>
      <c r="I11" s="19"/>
    </row>
    <row r="12" spans="1:9">
      <c r="B12" s="20" t="s">
        <v>192</v>
      </c>
      <c r="C12" s="18">
        <v>1.8394378150858881</v>
      </c>
      <c r="D12" s="19"/>
      <c r="E12" s="19"/>
      <c r="F12" s="19"/>
      <c r="G12" s="19"/>
      <c r="H12" s="19"/>
      <c r="I12" s="19"/>
    </row>
    <row r="13" spans="1:9">
      <c r="B13" s="20" t="s">
        <v>193</v>
      </c>
      <c r="C13" s="18">
        <v>6.938362094185857E-2</v>
      </c>
      <c r="D13" s="19"/>
      <c r="E13" s="19"/>
      <c r="F13" s="19"/>
      <c r="G13" s="19"/>
      <c r="H13" s="19"/>
      <c r="I13" s="19"/>
    </row>
    <row r="14" spans="1:9">
      <c r="B14" s="20" t="s">
        <v>194</v>
      </c>
      <c r="C14" s="19" t="s">
        <v>195</v>
      </c>
      <c r="D14" s="19"/>
      <c r="E14" s="19"/>
      <c r="F14" s="19"/>
      <c r="G14" s="19"/>
      <c r="H14" s="19"/>
      <c r="I14" s="19"/>
    </row>
    <row r="15" spans="1:9">
      <c r="A15" s="21" t="s">
        <v>44</v>
      </c>
      <c r="B15" s="22" t="s">
        <v>190</v>
      </c>
      <c r="C15" s="23">
        <v>0.32216729962897589</v>
      </c>
      <c r="D15" s="23">
        <v>0.85425374124363596</v>
      </c>
      <c r="E15" s="23">
        <v>1</v>
      </c>
      <c r="F15" s="24"/>
      <c r="G15" s="24"/>
      <c r="H15" s="24"/>
      <c r="I15" s="24"/>
    </row>
    <row r="16" spans="1:9">
      <c r="B16" s="20" t="s">
        <v>191</v>
      </c>
      <c r="C16" s="18">
        <v>1.0669145607735402E-2</v>
      </c>
      <c r="D16" s="18">
        <v>3.217268399657751E-3</v>
      </c>
      <c r="E16" s="19"/>
      <c r="F16" s="19"/>
      <c r="G16" s="19"/>
      <c r="H16" s="19"/>
      <c r="I16" s="19"/>
    </row>
    <row r="17" spans="1:9">
      <c r="B17" s="20" t="s">
        <v>192</v>
      </c>
      <c r="C17" s="18">
        <v>3.1190090564605937</v>
      </c>
      <c r="D17" s="18">
        <v>15.060633594587367</v>
      </c>
      <c r="E17" s="19"/>
      <c r="F17" s="19"/>
      <c r="G17" s="19"/>
      <c r="H17" s="19"/>
      <c r="I17" s="19"/>
    </row>
    <row r="18" spans="1:9">
      <c r="B18" s="20" t="s">
        <v>193</v>
      </c>
      <c r="C18" s="18">
        <v>2.4860902835550647E-3</v>
      </c>
      <c r="D18" s="25">
        <v>0</v>
      </c>
      <c r="E18" s="19"/>
      <c r="F18" s="19"/>
      <c r="G18" s="19"/>
      <c r="H18" s="19"/>
      <c r="I18" s="19"/>
    </row>
    <row r="19" spans="1:9">
      <c r="B19" s="20" t="s">
        <v>194</v>
      </c>
      <c r="C19" s="19" t="s">
        <v>196</v>
      </c>
      <c r="D19" s="19" t="s">
        <v>196</v>
      </c>
      <c r="E19" s="19"/>
      <c r="F19" s="19"/>
      <c r="G19" s="19"/>
      <c r="H19" s="19"/>
      <c r="I19" s="19"/>
    </row>
    <row r="20" spans="1:9">
      <c r="A20" s="21" t="s">
        <v>45</v>
      </c>
      <c r="B20" s="22" t="s">
        <v>190</v>
      </c>
      <c r="C20" s="23">
        <v>0.35283136480370025</v>
      </c>
      <c r="D20" s="23">
        <v>0.82244348299498438</v>
      </c>
      <c r="E20" s="23">
        <v>0.97276932417272921</v>
      </c>
      <c r="F20" s="23">
        <v>1</v>
      </c>
      <c r="G20" s="24"/>
      <c r="H20" s="24"/>
      <c r="I20" s="24"/>
    </row>
    <row r="21" spans="1:9">
      <c r="B21" s="20" t="s">
        <v>191</v>
      </c>
      <c r="C21" s="18">
        <v>1.0422738428699502E-2</v>
      </c>
      <c r="D21" s="18">
        <v>3.8522228247509379E-3</v>
      </c>
      <c r="E21" s="18">
        <v>6.3952192795870943E-4</v>
      </c>
      <c r="F21" s="19"/>
      <c r="G21" s="19"/>
      <c r="H21" s="19"/>
      <c r="I21" s="19"/>
    </row>
    <row r="22" spans="1:9">
      <c r="B22" s="20" t="s">
        <v>192</v>
      </c>
      <c r="C22" s="18">
        <v>3.4560201444786243</v>
      </c>
      <c r="D22" s="18">
        <v>13.251052161808998</v>
      </c>
      <c r="E22" s="18">
        <v>38.466453444285015</v>
      </c>
      <c r="F22" s="19"/>
      <c r="G22" s="19"/>
      <c r="H22" s="19"/>
      <c r="I22" s="19"/>
    </row>
    <row r="23" spans="1:9">
      <c r="B23" s="20" t="s">
        <v>193</v>
      </c>
      <c r="C23" s="18">
        <v>8.6227721037390737E-4</v>
      </c>
      <c r="D23" s="25">
        <v>0</v>
      </c>
      <c r="E23" s="25">
        <v>0</v>
      </c>
      <c r="F23" s="19"/>
      <c r="G23" s="19"/>
      <c r="H23" s="19"/>
      <c r="I23" s="19"/>
    </row>
    <row r="24" spans="1:9">
      <c r="B24" s="20" t="s">
        <v>194</v>
      </c>
      <c r="C24" s="19" t="s">
        <v>196</v>
      </c>
      <c r="D24" s="19" t="s">
        <v>196</v>
      </c>
      <c r="E24" s="19" t="s">
        <v>196</v>
      </c>
      <c r="F24" s="19"/>
      <c r="G24" s="19"/>
      <c r="H24" s="19"/>
      <c r="I24" s="19"/>
    </row>
    <row r="25" spans="1:9">
      <c r="A25" s="21" t="s">
        <v>46</v>
      </c>
      <c r="B25" s="22" t="s">
        <v>190</v>
      </c>
      <c r="C25" s="23">
        <v>4.3694237727472059E-2</v>
      </c>
      <c r="D25" s="23">
        <v>0.29686535591299912</v>
      </c>
      <c r="E25" s="23">
        <v>0.18698757106997121</v>
      </c>
      <c r="F25" s="23">
        <v>0.14093683227282253</v>
      </c>
      <c r="G25" s="23">
        <v>1</v>
      </c>
      <c r="H25" s="24"/>
      <c r="I25" s="24"/>
    </row>
    <row r="26" spans="1:9">
      <c r="B26" s="20" t="s">
        <v>191</v>
      </c>
      <c r="C26" s="18">
        <v>1.1882033495112085E-2</v>
      </c>
      <c r="D26" s="18">
        <v>1.0855606672126766E-2</v>
      </c>
      <c r="E26" s="18">
        <v>1.1488519622206577E-2</v>
      </c>
      <c r="F26" s="18">
        <v>1.1668295348915503E-2</v>
      </c>
      <c r="G26" s="19"/>
      <c r="H26" s="19"/>
      <c r="I26" s="19"/>
    </row>
    <row r="27" spans="1:9">
      <c r="B27" s="20" t="s">
        <v>192</v>
      </c>
      <c r="C27" s="18">
        <v>0.40084713239818265</v>
      </c>
      <c r="D27" s="18">
        <v>2.8492625436320127</v>
      </c>
      <c r="E27" s="18">
        <v>1.744539089681433</v>
      </c>
      <c r="F27" s="18">
        <v>1.3047304532857595</v>
      </c>
      <c r="G27" s="19"/>
      <c r="H27" s="19"/>
      <c r="I27" s="19"/>
    </row>
    <row r="28" spans="1:9">
      <c r="B28" s="20" t="s">
        <v>193</v>
      </c>
      <c r="C28" s="18">
        <v>0.68955045657164971</v>
      </c>
      <c r="D28" s="18">
        <v>5.5100585437823923E-3</v>
      </c>
      <c r="E28" s="18">
        <v>8.4722774313276128E-2</v>
      </c>
      <c r="F28" s="18">
        <v>0.19554788153822744</v>
      </c>
      <c r="G28" s="19"/>
      <c r="H28" s="19"/>
      <c r="I28" s="19"/>
    </row>
    <row r="29" spans="1:9">
      <c r="B29" s="20" t="s">
        <v>194</v>
      </c>
      <c r="C29" s="19" t="s">
        <v>195</v>
      </c>
      <c r="D29" s="19" t="s">
        <v>196</v>
      </c>
      <c r="E29" s="19" t="s">
        <v>195</v>
      </c>
      <c r="F29" s="19" t="s">
        <v>195</v>
      </c>
      <c r="G29" s="19"/>
      <c r="H29" s="19"/>
      <c r="I29" s="19"/>
    </row>
    <row r="30" spans="1:9">
      <c r="A30" s="21" t="s">
        <v>694</v>
      </c>
      <c r="B30" s="22" t="s">
        <v>190</v>
      </c>
      <c r="C30" s="23">
        <v>0.23457687438801345</v>
      </c>
      <c r="D30" s="23">
        <v>0.69945447230942503</v>
      </c>
      <c r="E30" s="23">
        <v>0.71359439649702194</v>
      </c>
      <c r="F30" s="23">
        <v>0.74594630749776425</v>
      </c>
      <c r="G30" s="23">
        <v>0.19354661257635766</v>
      </c>
      <c r="H30" s="23">
        <v>1</v>
      </c>
      <c r="I30" s="24"/>
    </row>
    <row r="31" spans="1:9">
      <c r="B31" s="20" t="s">
        <v>191</v>
      </c>
      <c r="C31" s="18">
        <v>1.1249686785742263E-2</v>
      </c>
      <c r="D31" s="18">
        <v>6.0805171567421875E-3</v>
      </c>
      <c r="E31" s="18">
        <v>5.8426552058101315E-3</v>
      </c>
      <c r="F31" s="18">
        <v>5.2805250753625108E-3</v>
      </c>
      <c r="G31" s="18">
        <v>1.1458806056669255E-2</v>
      </c>
      <c r="H31" s="19"/>
      <c r="I31" s="19"/>
    </row>
    <row r="32" spans="1:9">
      <c r="B32" s="20" t="s">
        <v>192</v>
      </c>
      <c r="C32" s="18">
        <v>2.2116427688738942</v>
      </c>
      <c r="D32" s="18">
        <v>8.9699328585439453</v>
      </c>
      <c r="E32" s="18">
        <v>9.3356874200390507</v>
      </c>
      <c r="F32" s="18">
        <v>10.265237784862297</v>
      </c>
      <c r="G32" s="18">
        <v>1.8080727060329871</v>
      </c>
      <c r="H32" s="19"/>
      <c r="I32" s="19"/>
    </row>
    <row r="33" spans="1:9">
      <c r="B33" s="20" t="s">
        <v>193</v>
      </c>
      <c r="C33" s="18">
        <v>2.9707012696646107E-2</v>
      </c>
      <c r="D33" s="25">
        <v>6.8167693711984612E-14</v>
      </c>
      <c r="E33" s="25">
        <v>1.2434497875801753E-14</v>
      </c>
      <c r="F33" s="25">
        <v>2.2204460492503131E-16</v>
      </c>
      <c r="G33" s="18">
        <v>7.4174165423824601E-2</v>
      </c>
      <c r="H33" s="19"/>
      <c r="I33" s="19"/>
    </row>
    <row r="34" spans="1:9">
      <c r="B34" s="20" t="s">
        <v>194</v>
      </c>
      <c r="C34" s="19" t="s">
        <v>195</v>
      </c>
      <c r="D34" s="19" t="s">
        <v>196</v>
      </c>
      <c r="E34" s="19" t="s">
        <v>196</v>
      </c>
      <c r="F34" s="19" t="s">
        <v>196</v>
      </c>
      <c r="G34" s="19" t="s">
        <v>195</v>
      </c>
      <c r="H34" s="19"/>
      <c r="I34" s="19"/>
    </row>
    <row r="35" spans="1:9">
      <c r="A35" s="21" t="s">
        <v>47</v>
      </c>
      <c r="B35" s="22" t="s">
        <v>190</v>
      </c>
      <c r="C35" s="23">
        <v>0.4099070615221489</v>
      </c>
      <c r="D35" s="23">
        <v>0.64995291864055216</v>
      </c>
      <c r="E35" s="23">
        <v>0.64180552017823422</v>
      </c>
      <c r="F35" s="23">
        <v>0.69759950394065751</v>
      </c>
      <c r="G35" s="23">
        <v>0.35153698750771711</v>
      </c>
      <c r="H35" s="23">
        <v>0.70327342185388619</v>
      </c>
      <c r="I35" s="23">
        <v>1</v>
      </c>
    </row>
    <row r="36" spans="1:9">
      <c r="B36" s="20" t="s">
        <v>191</v>
      </c>
      <c r="C36" s="18">
        <v>9.9044785823128242E-3</v>
      </c>
      <c r="D36" s="18">
        <v>6.8757286136979495E-3</v>
      </c>
      <c r="E36" s="18">
        <v>7.0010199317707879E-3</v>
      </c>
      <c r="F36" s="18">
        <v>6.1113682393065302E-3</v>
      </c>
      <c r="G36" s="18">
        <v>1.0433592219214275E-2</v>
      </c>
      <c r="H36" s="18">
        <v>6.016743977546736E-3</v>
      </c>
      <c r="I36" s="19"/>
    </row>
    <row r="37" spans="1:9">
      <c r="B37" s="20" t="s">
        <v>192</v>
      </c>
      <c r="C37" s="18">
        <v>4.1187894478444749</v>
      </c>
      <c r="D37" s="18">
        <v>7.8383117946414957</v>
      </c>
      <c r="E37" s="18">
        <v>7.6704844016159557</v>
      </c>
      <c r="F37" s="18">
        <v>8.9235351089398272</v>
      </c>
      <c r="G37" s="18">
        <v>3.4415501087032769</v>
      </c>
      <c r="H37" s="18">
        <v>9.0665787667533806</v>
      </c>
      <c r="I37" s="19"/>
    </row>
    <row r="38" spans="1:9">
      <c r="B38" s="20" t="s">
        <v>193</v>
      </c>
      <c r="C38" s="18">
        <v>8.877279525676407E-5</v>
      </c>
      <c r="D38" s="25">
        <v>1.2766898649374525E-11</v>
      </c>
      <c r="E38" s="25">
        <v>2.7584823314441564E-11</v>
      </c>
      <c r="F38" s="25">
        <v>8.4598994476436928E-14</v>
      </c>
      <c r="G38" s="18">
        <v>9.0366391487028963E-4</v>
      </c>
      <c r="H38" s="25">
        <v>4.3520742565306136E-14</v>
      </c>
      <c r="I38" s="19"/>
    </row>
    <row r="39" spans="1:9">
      <c r="B39" s="20" t="s">
        <v>194</v>
      </c>
      <c r="C39" s="19" t="s">
        <v>196</v>
      </c>
      <c r="D39" s="19" t="s">
        <v>196</v>
      </c>
      <c r="E39" s="19" t="s">
        <v>196</v>
      </c>
      <c r="F39" s="19" t="s">
        <v>196</v>
      </c>
      <c r="G39" s="19" t="s">
        <v>196</v>
      </c>
      <c r="H39" s="19" t="s">
        <v>196</v>
      </c>
      <c r="I39" s="19"/>
    </row>
    <row r="40" spans="1:9">
      <c r="A40" s="12"/>
      <c r="B40" s="12"/>
      <c r="C40" s="12"/>
      <c r="D40" s="12"/>
      <c r="E40" s="12"/>
      <c r="F40" s="12"/>
      <c r="G40" s="12"/>
      <c r="H40" s="12"/>
      <c r="I40" s="12"/>
    </row>
    <row r="41" spans="1:9" ht="13.8" thickBot="1">
      <c r="A41" s="83" t="s">
        <v>120</v>
      </c>
      <c r="B41" s="84"/>
      <c r="C41" s="31"/>
      <c r="D41" s="31"/>
      <c r="E41" s="31"/>
      <c r="F41" s="31"/>
      <c r="G41" s="31"/>
      <c r="H41" s="31"/>
      <c r="I41" s="31"/>
    </row>
    <row r="42" spans="1:9">
      <c r="A42" s="4" t="s">
        <v>197</v>
      </c>
      <c r="B42" s="4" t="s">
        <v>120</v>
      </c>
      <c r="C42" s="5"/>
      <c r="D42" s="5"/>
      <c r="E42" s="5"/>
      <c r="F42" s="5"/>
      <c r="G42" s="5"/>
      <c r="H42" s="5"/>
      <c r="I42" s="5"/>
    </row>
    <row r="43" spans="1:9">
      <c r="A43" s="34" t="s">
        <v>198</v>
      </c>
      <c r="B43" s="2">
        <v>0.97276932417272921</v>
      </c>
    </row>
    <row r="44" spans="1:9">
      <c r="A44" s="34" t="s">
        <v>199</v>
      </c>
      <c r="B44" s="2">
        <v>0.85425374124363596</v>
      </c>
    </row>
    <row r="45" spans="1:9">
      <c r="A45" s="34" t="s">
        <v>200</v>
      </c>
      <c r="B45" s="2">
        <v>0.82244348299498438</v>
      </c>
    </row>
    <row r="46" spans="1:9">
      <c r="A46" s="34" t="s">
        <v>709</v>
      </c>
      <c r="B46" s="2">
        <v>0.74594630749776425</v>
      </c>
    </row>
    <row r="47" spans="1:9">
      <c r="A47" s="34" t="s">
        <v>710</v>
      </c>
      <c r="B47" s="2">
        <v>0.71359439649702194</v>
      </c>
    </row>
    <row r="48" spans="1:9">
      <c r="A48" s="34" t="s">
        <v>711</v>
      </c>
      <c r="B48" s="2">
        <v>0.70327342185388619</v>
      </c>
    </row>
    <row r="49" spans="1:9">
      <c r="A49" s="34" t="s">
        <v>712</v>
      </c>
      <c r="B49" s="2">
        <v>0.69945447230942503</v>
      </c>
    </row>
    <row r="50" spans="1:9">
      <c r="A50" s="34" t="s">
        <v>201</v>
      </c>
      <c r="B50" s="2">
        <v>0.69759950394065751</v>
      </c>
    </row>
    <row r="51" spans="1:9">
      <c r="A51" s="34" t="s">
        <v>202</v>
      </c>
      <c r="B51" s="2">
        <v>0.64995291864055216</v>
      </c>
    </row>
    <row r="52" spans="1:9">
      <c r="A52" s="34" t="s">
        <v>203</v>
      </c>
      <c r="B52" s="2">
        <v>0.64180552017823422</v>
      </c>
    </row>
    <row r="53" spans="1:9">
      <c r="A53" s="34" t="s">
        <v>204</v>
      </c>
      <c r="B53" s="2">
        <v>0.4099070615221489</v>
      </c>
    </row>
    <row r="54" spans="1:9">
      <c r="A54" s="34" t="s">
        <v>206</v>
      </c>
      <c r="B54" s="2">
        <v>0.35283136480370025</v>
      </c>
    </row>
    <row r="55" spans="1:9">
      <c r="A55" s="34" t="s">
        <v>205</v>
      </c>
      <c r="B55" s="2">
        <v>0.35153698750771711</v>
      </c>
    </row>
    <row r="56" spans="1:9">
      <c r="A56" s="34" t="s">
        <v>208</v>
      </c>
      <c r="B56" s="2">
        <v>0.32216729962897589</v>
      </c>
    </row>
    <row r="57" spans="1:9">
      <c r="A57" s="34" t="s">
        <v>207</v>
      </c>
      <c r="B57" s="2">
        <v>0.29686535591299912</v>
      </c>
    </row>
    <row r="58" spans="1:9">
      <c r="A58" s="34" t="s">
        <v>713</v>
      </c>
      <c r="B58" s="2">
        <v>0.23457687438801345</v>
      </c>
    </row>
    <row r="59" spans="1:9">
      <c r="A59" s="34" t="s">
        <v>209</v>
      </c>
      <c r="B59" s="2">
        <v>0.19677517821580456</v>
      </c>
    </row>
    <row r="60" spans="1:9">
      <c r="A60" s="34" t="s">
        <v>714</v>
      </c>
      <c r="B60" s="2">
        <v>0.19354661257635766</v>
      </c>
    </row>
    <row r="61" spans="1:9">
      <c r="A61" s="34" t="s">
        <v>210</v>
      </c>
      <c r="B61" s="2">
        <v>0.18698757106997121</v>
      </c>
    </row>
    <row r="62" spans="1:9">
      <c r="A62" s="34" t="s">
        <v>211</v>
      </c>
      <c r="B62" s="2">
        <v>0.14093683227282253</v>
      </c>
    </row>
    <row r="63" spans="1:9">
      <c r="A63" s="34" t="s">
        <v>212</v>
      </c>
      <c r="B63" s="2">
        <v>4.3694237727472059E-2</v>
      </c>
    </row>
    <row r="64" spans="1:9">
      <c r="A64" s="12"/>
      <c r="B64" s="12"/>
      <c r="C64" s="12"/>
      <c r="D64" s="12"/>
      <c r="E64" s="12"/>
      <c r="F64" s="12"/>
      <c r="G64" s="12"/>
      <c r="H64" s="12"/>
      <c r="I64" s="12"/>
    </row>
  </sheetData>
  <mergeCells count="2">
    <mergeCell ref="A1:I1"/>
    <mergeCell ref="A41:B41"/>
  </mergeCells>
  <pageMargins left="0.75" right="0.75" top="1" bottom="1" header="0.5" footer="0.5"/>
  <pageSetup paperSize="9" orientation="portrait" copie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I17"/>
  <sheetViews>
    <sheetView showRuler="0" workbookViewId="0">
      <selection activeCell="A18" sqref="A18"/>
    </sheetView>
  </sheetViews>
  <sheetFormatPr defaultColWidth="11.19921875" defaultRowHeight="15.6"/>
  <cols>
    <col min="1" max="1" width="16.296875" bestFit="1" customWidth="1"/>
    <col min="2" max="2" width="20.296875" bestFit="1" customWidth="1"/>
    <col min="3" max="3" width="8.796875" bestFit="1" customWidth="1"/>
    <col min="4" max="4" width="9.296875" bestFit="1" customWidth="1"/>
    <col min="5" max="5" width="7.796875" bestFit="1" customWidth="1"/>
    <col min="6" max="6" width="8.5" bestFit="1" customWidth="1"/>
    <col min="7" max="7" width="17.5" bestFit="1" customWidth="1"/>
    <col min="8" max="8" width="14" bestFit="1" customWidth="1"/>
    <col min="9" max="9" width="12.796875" bestFit="1" customWidth="1"/>
    <col min="10" max="10" width="7.69921875" bestFit="1" customWidth="1"/>
  </cols>
  <sheetData>
    <row r="1" spans="1:9" s="26" customFormat="1">
      <c r="A1" t="s">
        <v>0</v>
      </c>
      <c r="B1" t="s">
        <v>3</v>
      </c>
      <c r="C1" t="s">
        <v>37</v>
      </c>
      <c r="D1" t="s">
        <v>41</v>
      </c>
      <c r="E1" t="s">
        <v>44</v>
      </c>
      <c r="F1" t="s">
        <v>45</v>
      </c>
      <c r="G1" t="s">
        <v>626</v>
      </c>
      <c r="H1" t="s">
        <v>694</v>
      </c>
      <c r="I1" t="s">
        <v>646</v>
      </c>
    </row>
    <row r="2" spans="1:9">
      <c r="A2" t="s">
        <v>55</v>
      </c>
      <c r="B2" t="s">
        <v>818</v>
      </c>
      <c r="C2">
        <v>28.9</v>
      </c>
      <c r="D2">
        <v>0.28799999999999998</v>
      </c>
      <c r="E2">
        <v>9.9</v>
      </c>
      <c r="F2">
        <v>7.9</v>
      </c>
      <c r="G2">
        <v>81.699999999999989</v>
      </c>
      <c r="H2">
        <v>2</v>
      </c>
      <c r="I2">
        <v>843.92080813633652</v>
      </c>
    </row>
    <row r="3" spans="1:9">
      <c r="A3" t="s">
        <v>70</v>
      </c>
      <c r="B3" t="s">
        <v>819</v>
      </c>
      <c r="C3">
        <v>31.3</v>
      </c>
      <c r="D3">
        <v>0.26500000000000001</v>
      </c>
      <c r="E3">
        <v>8.4</v>
      </c>
      <c r="F3">
        <v>7.8</v>
      </c>
      <c r="G3">
        <v>68.300000000000011</v>
      </c>
      <c r="H3">
        <v>1</v>
      </c>
      <c r="I3">
        <v>696.38083838214527</v>
      </c>
    </row>
    <row r="4" spans="1:9">
      <c r="A4" t="s">
        <v>93</v>
      </c>
      <c r="B4" t="s">
        <v>797</v>
      </c>
      <c r="C4">
        <v>38.4</v>
      </c>
      <c r="D4">
        <v>0.222</v>
      </c>
      <c r="E4">
        <v>11</v>
      </c>
      <c r="F4">
        <v>7.6</v>
      </c>
      <c r="G4">
        <v>54.900000000000006</v>
      </c>
      <c r="H4" s="69">
        <v>2</v>
      </c>
      <c r="I4" s="69">
        <v>442.96898611745627</v>
      </c>
    </row>
    <row r="5" spans="1:9">
      <c r="A5" t="s">
        <v>72</v>
      </c>
      <c r="B5" t="s">
        <v>811</v>
      </c>
      <c r="C5">
        <v>32.299999999999997</v>
      </c>
      <c r="D5">
        <v>0.19900000000000001</v>
      </c>
      <c r="E5">
        <v>7.4</v>
      </c>
      <c r="F5">
        <v>5.9</v>
      </c>
      <c r="G5">
        <v>64.600000000000009</v>
      </c>
      <c r="H5" s="69">
        <v>1</v>
      </c>
      <c r="I5" s="69">
        <v>335.62341246553046</v>
      </c>
    </row>
    <row r="6" spans="1:9">
      <c r="A6" t="s">
        <v>83</v>
      </c>
      <c r="B6" t="s">
        <v>820</v>
      </c>
      <c r="C6">
        <v>23.7</v>
      </c>
      <c r="D6">
        <v>0.27</v>
      </c>
      <c r="E6">
        <v>7.5</v>
      </c>
      <c r="F6">
        <v>6.9</v>
      </c>
      <c r="G6">
        <v>68.300000000000011</v>
      </c>
      <c r="H6">
        <v>0</v>
      </c>
      <c r="I6">
        <v>326.06056681585</v>
      </c>
    </row>
    <row r="7" spans="1:9">
      <c r="A7" t="s">
        <v>314</v>
      </c>
      <c r="B7" t="s">
        <v>825</v>
      </c>
      <c r="C7">
        <v>27.8</v>
      </c>
      <c r="D7">
        <v>0.27400000000000002</v>
      </c>
      <c r="E7">
        <v>7.1</v>
      </c>
      <c r="F7">
        <v>5.7</v>
      </c>
      <c r="G7">
        <v>54.900000000000006</v>
      </c>
      <c r="H7" s="69">
        <v>1</v>
      </c>
      <c r="I7" s="69">
        <v>293.97918227393484</v>
      </c>
    </row>
    <row r="8" spans="1:9">
      <c r="A8" t="s">
        <v>582</v>
      </c>
      <c r="B8" t="s">
        <v>818</v>
      </c>
      <c r="C8">
        <v>27.6</v>
      </c>
      <c r="D8">
        <v>0.17199999999999999</v>
      </c>
      <c r="E8">
        <v>2.7</v>
      </c>
      <c r="F8">
        <v>2.9</v>
      </c>
      <c r="G8">
        <v>81.699999999999989</v>
      </c>
      <c r="H8">
        <v>0</v>
      </c>
      <c r="I8">
        <v>219.00799478169998</v>
      </c>
    </row>
    <row r="9" spans="1:9">
      <c r="A9" t="s">
        <v>449</v>
      </c>
      <c r="B9" t="s">
        <v>821</v>
      </c>
      <c r="C9">
        <v>26.9</v>
      </c>
      <c r="D9">
        <v>0.17399999999999999</v>
      </c>
      <c r="E9">
        <v>5.0999999999999996</v>
      </c>
      <c r="F9">
        <v>5.2</v>
      </c>
      <c r="G9">
        <v>62.2</v>
      </c>
      <c r="H9">
        <v>0</v>
      </c>
      <c r="I9">
        <v>139.15397608112858</v>
      </c>
    </row>
    <row r="10" spans="1:9">
      <c r="A10" t="s">
        <v>408</v>
      </c>
      <c r="B10" t="s">
        <v>811</v>
      </c>
      <c r="C10">
        <v>26.2</v>
      </c>
      <c r="D10">
        <v>0.183</v>
      </c>
      <c r="E10">
        <v>3.3</v>
      </c>
      <c r="F10">
        <v>3.7</v>
      </c>
      <c r="G10">
        <v>64.600000000000009</v>
      </c>
      <c r="H10">
        <v>0</v>
      </c>
      <c r="I10">
        <v>116.26585535461248</v>
      </c>
    </row>
    <row r="11" spans="1:9">
      <c r="A11" t="s">
        <v>88</v>
      </c>
      <c r="B11" t="s">
        <v>822</v>
      </c>
      <c r="C11">
        <v>24.6</v>
      </c>
      <c r="D11">
        <v>0.182</v>
      </c>
      <c r="E11">
        <v>4.8</v>
      </c>
      <c r="F11">
        <v>4.5999999999999996</v>
      </c>
      <c r="G11">
        <v>67.100000000000009</v>
      </c>
      <c r="H11">
        <v>0</v>
      </c>
      <c r="I11">
        <v>87.160829862101963</v>
      </c>
    </row>
    <row r="12" spans="1:9">
      <c r="A12" t="s">
        <v>48</v>
      </c>
      <c r="B12" t="s">
        <v>821</v>
      </c>
      <c r="C12">
        <v>30.2</v>
      </c>
      <c r="D12">
        <v>0.16500000000000001</v>
      </c>
      <c r="E12">
        <v>0.3</v>
      </c>
      <c r="F12">
        <v>1.4</v>
      </c>
      <c r="G12">
        <v>62.2</v>
      </c>
      <c r="H12">
        <v>0</v>
      </c>
      <c r="I12">
        <v>87.019474474069014</v>
      </c>
    </row>
    <row r="13" spans="1:9">
      <c r="A13" t="s">
        <v>68</v>
      </c>
      <c r="B13" t="s">
        <v>820</v>
      </c>
      <c r="C13">
        <v>28.4</v>
      </c>
      <c r="D13">
        <v>0.183</v>
      </c>
      <c r="E13">
        <v>4.0999999999999996</v>
      </c>
      <c r="F13">
        <v>3.6</v>
      </c>
      <c r="G13">
        <v>68.300000000000011</v>
      </c>
      <c r="H13">
        <v>0</v>
      </c>
      <c r="I13">
        <v>75.080439962907874</v>
      </c>
    </row>
    <row r="14" spans="1:9">
      <c r="A14" t="s">
        <v>572</v>
      </c>
      <c r="B14" t="s">
        <v>810</v>
      </c>
      <c r="C14">
        <v>25.3</v>
      </c>
      <c r="D14">
        <v>0.16600000000000001</v>
      </c>
      <c r="E14">
        <v>1.8</v>
      </c>
      <c r="F14">
        <v>2.1</v>
      </c>
      <c r="G14">
        <v>73.2</v>
      </c>
      <c r="H14">
        <v>0</v>
      </c>
      <c r="I14">
        <v>47.880234379720847</v>
      </c>
    </row>
    <row r="15" spans="1:9">
      <c r="A15" t="s">
        <v>353</v>
      </c>
      <c r="B15" t="s">
        <v>812</v>
      </c>
      <c r="C15">
        <v>24.7</v>
      </c>
      <c r="D15">
        <v>0.187</v>
      </c>
      <c r="E15">
        <v>2.8</v>
      </c>
      <c r="F15">
        <v>3.2</v>
      </c>
      <c r="G15">
        <v>61</v>
      </c>
      <c r="H15">
        <v>0</v>
      </c>
      <c r="I15">
        <v>31.283295501560282</v>
      </c>
    </row>
    <row r="16" spans="1:9">
      <c r="A16" t="s">
        <v>482</v>
      </c>
      <c r="B16" t="s">
        <v>810</v>
      </c>
      <c r="C16">
        <v>23.8</v>
      </c>
      <c r="D16">
        <v>0.16700000000000001</v>
      </c>
      <c r="E16">
        <v>4.2</v>
      </c>
      <c r="F16">
        <v>3.7</v>
      </c>
      <c r="G16">
        <v>73.2</v>
      </c>
      <c r="H16">
        <v>0</v>
      </c>
      <c r="I16">
        <v>15.437124656531154</v>
      </c>
    </row>
    <row r="17" spans="1:9">
      <c r="A17" t="s">
        <v>401</v>
      </c>
      <c r="B17" t="s">
        <v>810</v>
      </c>
      <c r="C17">
        <v>22.2</v>
      </c>
      <c r="D17">
        <v>0.17899999999999999</v>
      </c>
      <c r="E17">
        <v>3.8</v>
      </c>
      <c r="F17">
        <v>3.4</v>
      </c>
      <c r="G17">
        <v>73.2</v>
      </c>
      <c r="H17">
        <v>0</v>
      </c>
      <c r="I17">
        <v>2.7234049792483006</v>
      </c>
    </row>
  </sheetData>
  <autoFilter ref="A1:I6">
    <sortState ref="A2:I17">
      <sortCondition descending="1" ref="I1:I17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I17"/>
  <sheetViews>
    <sheetView showRuler="0" workbookViewId="0">
      <selection activeCell="H13" sqref="H13"/>
    </sheetView>
  </sheetViews>
  <sheetFormatPr defaultColWidth="11.19921875" defaultRowHeight="15.6"/>
  <cols>
    <col min="1" max="1" width="16.296875" bestFit="1" customWidth="1"/>
    <col min="2" max="2" width="20.296875" bestFit="1" customWidth="1"/>
    <col min="3" max="3" width="8.796875" bestFit="1" customWidth="1"/>
    <col min="4" max="4" width="9.296875" bestFit="1" customWidth="1"/>
    <col min="5" max="5" width="7.796875" bestFit="1" customWidth="1"/>
    <col min="6" max="6" width="8.5" bestFit="1" customWidth="1"/>
    <col min="7" max="7" width="17.5" bestFit="1" customWidth="1"/>
    <col min="8" max="8" width="14" bestFit="1" customWidth="1"/>
    <col min="9" max="9" width="12.796875" bestFit="1" customWidth="1"/>
    <col min="10" max="10" width="7.69921875" bestFit="1" customWidth="1"/>
  </cols>
  <sheetData>
    <row r="1" spans="1:9" s="26" customFormat="1">
      <c r="A1" t="s">
        <v>0</v>
      </c>
      <c r="B1" t="s">
        <v>3</v>
      </c>
      <c r="C1" t="s">
        <v>37</v>
      </c>
      <c r="D1" t="s">
        <v>41</v>
      </c>
      <c r="E1" t="s">
        <v>44</v>
      </c>
      <c r="F1" t="s">
        <v>45</v>
      </c>
      <c r="G1" t="s">
        <v>626</v>
      </c>
      <c r="H1" t="s">
        <v>694</v>
      </c>
      <c r="I1" t="s">
        <v>646</v>
      </c>
    </row>
    <row r="2" spans="1:9">
      <c r="A2" t="s">
        <v>55</v>
      </c>
      <c r="B2" t="s">
        <v>818</v>
      </c>
      <c r="C2">
        <v>28.9</v>
      </c>
      <c r="D2">
        <v>0.28799999999999998</v>
      </c>
      <c r="E2">
        <v>9.9</v>
      </c>
      <c r="F2">
        <v>7.9</v>
      </c>
      <c r="G2">
        <v>81.699999999999989</v>
      </c>
      <c r="H2">
        <v>2</v>
      </c>
      <c r="I2">
        <v>843.92080813633652</v>
      </c>
    </row>
    <row r="3" spans="1:9">
      <c r="A3" t="s">
        <v>70</v>
      </c>
      <c r="B3" t="s">
        <v>819</v>
      </c>
      <c r="C3">
        <v>31.3</v>
      </c>
      <c r="D3">
        <v>0.26500000000000001</v>
      </c>
      <c r="E3">
        <v>8.4</v>
      </c>
      <c r="F3">
        <v>7.8</v>
      </c>
      <c r="G3">
        <v>68.300000000000011</v>
      </c>
      <c r="H3">
        <v>1</v>
      </c>
      <c r="I3">
        <v>696.38083838214527</v>
      </c>
    </row>
    <row r="4" spans="1:9">
      <c r="A4" t="s">
        <v>83</v>
      </c>
      <c r="B4" t="s">
        <v>820</v>
      </c>
      <c r="C4">
        <v>23.7</v>
      </c>
      <c r="D4">
        <v>0.27</v>
      </c>
      <c r="E4">
        <v>7.5</v>
      </c>
      <c r="F4">
        <v>6.9</v>
      </c>
      <c r="G4">
        <v>68.300000000000011</v>
      </c>
      <c r="H4">
        <v>0</v>
      </c>
      <c r="I4">
        <v>326.06056681585</v>
      </c>
    </row>
    <row r="5" spans="1:9">
      <c r="A5" t="s">
        <v>582</v>
      </c>
      <c r="B5" t="s">
        <v>818</v>
      </c>
      <c r="C5">
        <v>27.6</v>
      </c>
      <c r="D5">
        <v>0.17199999999999999</v>
      </c>
      <c r="E5">
        <v>2.7</v>
      </c>
      <c r="F5">
        <v>2.9</v>
      </c>
      <c r="G5">
        <v>81.699999999999989</v>
      </c>
      <c r="H5">
        <v>0</v>
      </c>
      <c r="I5">
        <v>219.00799478169998</v>
      </c>
    </row>
    <row r="6" spans="1:9">
      <c r="A6" t="s">
        <v>72</v>
      </c>
      <c r="B6" t="s">
        <v>811</v>
      </c>
      <c r="C6">
        <v>32.299999999999997</v>
      </c>
      <c r="D6">
        <v>0.19900000000000001</v>
      </c>
      <c r="E6">
        <v>7.4</v>
      </c>
      <c r="F6">
        <v>5.9</v>
      </c>
      <c r="G6">
        <v>64.600000000000009</v>
      </c>
      <c r="H6">
        <v>0</v>
      </c>
      <c r="I6">
        <v>148.67891164418259</v>
      </c>
    </row>
    <row r="7" spans="1:9">
      <c r="A7" t="s">
        <v>449</v>
      </c>
      <c r="B7" t="s">
        <v>821</v>
      </c>
      <c r="C7">
        <v>26.9</v>
      </c>
      <c r="D7">
        <v>0.17399999999999999</v>
      </c>
      <c r="E7">
        <v>5.0999999999999996</v>
      </c>
      <c r="F7">
        <v>5.2</v>
      </c>
      <c r="G7">
        <v>62.2</v>
      </c>
      <c r="H7">
        <v>0</v>
      </c>
      <c r="I7">
        <v>139.15397608112858</v>
      </c>
    </row>
    <row r="8" spans="1:9">
      <c r="A8" t="s">
        <v>408</v>
      </c>
      <c r="B8" t="s">
        <v>811</v>
      </c>
      <c r="C8">
        <v>26.2</v>
      </c>
      <c r="D8">
        <v>0.183</v>
      </c>
      <c r="E8">
        <v>3.3</v>
      </c>
      <c r="F8">
        <v>3.7</v>
      </c>
      <c r="G8">
        <v>64.600000000000009</v>
      </c>
      <c r="H8">
        <v>0</v>
      </c>
      <c r="I8">
        <v>116.26585535461248</v>
      </c>
    </row>
    <row r="9" spans="1:9">
      <c r="A9" t="s">
        <v>314</v>
      </c>
      <c r="B9" t="s">
        <v>825</v>
      </c>
      <c r="C9">
        <v>27.8</v>
      </c>
      <c r="D9">
        <v>0.27400000000000002</v>
      </c>
      <c r="E9">
        <v>7.1</v>
      </c>
      <c r="F9">
        <v>5.7</v>
      </c>
      <c r="G9">
        <v>54.900000000000006</v>
      </c>
      <c r="H9">
        <v>0</v>
      </c>
      <c r="I9">
        <v>107.03468145258697</v>
      </c>
    </row>
    <row r="10" spans="1:9">
      <c r="A10" t="s">
        <v>88</v>
      </c>
      <c r="B10" t="s">
        <v>822</v>
      </c>
      <c r="C10">
        <v>24.6</v>
      </c>
      <c r="D10">
        <v>0.182</v>
      </c>
      <c r="E10">
        <v>4.8</v>
      </c>
      <c r="F10">
        <v>4.5999999999999996</v>
      </c>
      <c r="G10">
        <v>67.100000000000009</v>
      </c>
      <c r="H10">
        <v>0</v>
      </c>
      <c r="I10">
        <v>87.160829862101963</v>
      </c>
    </row>
    <row r="11" spans="1:9">
      <c r="A11" t="s">
        <v>48</v>
      </c>
      <c r="B11" t="s">
        <v>821</v>
      </c>
      <c r="C11">
        <v>30.2</v>
      </c>
      <c r="D11">
        <v>0.16500000000000001</v>
      </c>
      <c r="E11">
        <v>0.3</v>
      </c>
      <c r="F11">
        <v>1.4</v>
      </c>
      <c r="G11">
        <v>62.2</v>
      </c>
      <c r="H11">
        <v>0</v>
      </c>
      <c r="I11">
        <v>87.019474474069014</v>
      </c>
    </row>
    <row r="12" spans="1:9">
      <c r="A12" t="s">
        <v>68</v>
      </c>
      <c r="B12" t="s">
        <v>820</v>
      </c>
      <c r="C12">
        <v>28.4</v>
      </c>
      <c r="D12">
        <v>0.183</v>
      </c>
      <c r="E12">
        <v>4.0999999999999996</v>
      </c>
      <c r="F12">
        <v>3.6</v>
      </c>
      <c r="G12">
        <v>68.300000000000011</v>
      </c>
      <c r="H12">
        <v>0</v>
      </c>
      <c r="I12">
        <v>75.080439962907874</v>
      </c>
    </row>
    <row r="13" spans="1:9">
      <c r="A13" t="s">
        <v>93</v>
      </c>
      <c r="B13" t="s">
        <v>797</v>
      </c>
      <c r="C13">
        <v>38.4</v>
      </c>
      <c r="D13">
        <v>0.222</v>
      </c>
      <c r="E13">
        <v>11</v>
      </c>
      <c r="F13">
        <v>7.6</v>
      </c>
      <c r="G13">
        <v>54.900000000000006</v>
      </c>
      <c r="H13">
        <v>0</v>
      </c>
      <c r="I13">
        <v>69.079984474760536</v>
      </c>
    </row>
    <row r="14" spans="1:9">
      <c r="A14" t="s">
        <v>572</v>
      </c>
      <c r="B14" t="s">
        <v>810</v>
      </c>
      <c r="C14">
        <v>25.3</v>
      </c>
      <c r="D14">
        <v>0.16600000000000001</v>
      </c>
      <c r="E14">
        <v>1.8</v>
      </c>
      <c r="F14">
        <v>2.1</v>
      </c>
      <c r="G14">
        <v>73.2</v>
      </c>
      <c r="H14">
        <v>0</v>
      </c>
      <c r="I14">
        <v>47.880234379720847</v>
      </c>
    </row>
    <row r="15" spans="1:9">
      <c r="A15" t="s">
        <v>353</v>
      </c>
      <c r="B15" t="s">
        <v>812</v>
      </c>
      <c r="C15">
        <v>24.7</v>
      </c>
      <c r="D15">
        <v>0.187</v>
      </c>
      <c r="E15">
        <v>2.8</v>
      </c>
      <c r="F15">
        <v>3.2</v>
      </c>
      <c r="G15">
        <v>61</v>
      </c>
      <c r="H15">
        <v>0</v>
      </c>
      <c r="I15">
        <v>31.283295501560282</v>
      </c>
    </row>
    <row r="16" spans="1:9">
      <c r="A16" t="s">
        <v>482</v>
      </c>
      <c r="B16" t="s">
        <v>810</v>
      </c>
      <c r="C16">
        <v>23.8</v>
      </c>
      <c r="D16">
        <v>0.16700000000000001</v>
      </c>
      <c r="E16">
        <v>4.2</v>
      </c>
      <c r="F16">
        <v>3.7</v>
      </c>
      <c r="G16">
        <v>73.2</v>
      </c>
      <c r="H16">
        <v>0</v>
      </c>
      <c r="I16">
        <v>15.437124656531154</v>
      </c>
    </row>
    <row r="17" spans="1:9">
      <c r="A17" t="s">
        <v>401</v>
      </c>
      <c r="B17" t="s">
        <v>810</v>
      </c>
      <c r="C17">
        <v>22.2</v>
      </c>
      <c r="D17">
        <v>0.17899999999999999</v>
      </c>
      <c r="E17">
        <v>3.8</v>
      </c>
      <c r="F17">
        <v>3.4</v>
      </c>
      <c r="G17">
        <v>73.2</v>
      </c>
      <c r="H17">
        <v>0</v>
      </c>
      <c r="I17">
        <v>2.7234049792483006</v>
      </c>
    </row>
  </sheetData>
  <autoFilter ref="A1:I6">
    <sortState ref="A2:L17">
      <sortCondition descending="1" ref="I1:I17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 enableFormatConditionsCalculation="0">
    <tabColor rgb="FFFF0000"/>
  </sheetPr>
  <dimension ref="A1:L664"/>
  <sheetViews>
    <sheetView showRuler="0" workbookViewId="0">
      <selection activeCell="L260" sqref="L260"/>
    </sheetView>
  </sheetViews>
  <sheetFormatPr defaultColWidth="11.19921875" defaultRowHeight="15.6"/>
  <sheetData>
    <row r="1" spans="1:12">
      <c r="A1" t="s">
        <v>0</v>
      </c>
      <c r="B1" t="s">
        <v>3</v>
      </c>
      <c r="C1" t="s">
        <v>3</v>
      </c>
      <c r="D1" t="s">
        <v>649</v>
      </c>
      <c r="E1" t="s">
        <v>37</v>
      </c>
      <c r="F1" t="s">
        <v>41</v>
      </c>
      <c r="G1" t="s">
        <v>44</v>
      </c>
      <c r="H1" t="s">
        <v>45</v>
      </c>
      <c r="I1" t="s">
        <v>626</v>
      </c>
      <c r="J1" t="s">
        <v>694</v>
      </c>
      <c r="K1" t="s">
        <v>648</v>
      </c>
      <c r="L1" t="s">
        <v>646</v>
      </c>
    </row>
    <row r="2" spans="1:12" hidden="1">
      <c r="A2" t="str">
        <f>'Real Time Coefficients'!A2</f>
        <v>Quincy Acy</v>
      </c>
      <c r="B2" t="str">
        <f>'Real Time Coefficients'!B2</f>
        <v>NYK</v>
      </c>
      <c r="C2" t="str">
        <f>'Real Time Coefficients'!C2</f>
        <v>New York Knicks</v>
      </c>
      <c r="D2" t="str">
        <f>'Real Time Coefficients'!D2</f>
        <v>New York Knicks</v>
      </c>
      <c r="E2">
        <f>'Real Time Coefficients'!E2</f>
        <v>15.5</v>
      </c>
      <c r="F2">
        <f>'Real Time Coefficients'!F2</f>
        <v>6.3E-2</v>
      </c>
      <c r="G2">
        <f>'Real Time Coefficients'!G2</f>
        <v>-3.1</v>
      </c>
      <c r="H2">
        <f>'Real Time Coefficients'!H2</f>
        <v>-0.3</v>
      </c>
      <c r="I2">
        <f>'Real Time Coefficients'!I2</f>
        <v>20.7</v>
      </c>
      <c r="J2">
        <f>'Real Time Coefficients'!J2</f>
        <v>0</v>
      </c>
      <c r="K2">
        <f>'Real Time Coefficients'!K2</f>
        <v>1</v>
      </c>
      <c r="L2">
        <f>'Real Time Coefficients'!L2</f>
        <v>-664.4596530992651</v>
      </c>
    </row>
    <row r="3" spans="1:12" hidden="1">
      <c r="A3" t="str">
        <f>'Real Time Coefficients'!A3</f>
        <v>Jordan Adams</v>
      </c>
      <c r="B3" t="str">
        <f>'Real Time Coefficients'!B3</f>
        <v>MEM</v>
      </c>
      <c r="C3" t="str">
        <f>'Real Time Coefficients'!C3</f>
        <v>Memphis Grizzlies</v>
      </c>
      <c r="D3" t="str">
        <f>'Real Time Coefficients'!D3</f>
        <v>Memphis Grizzlies</v>
      </c>
      <c r="E3">
        <f>'Real Time Coefficients'!E3</f>
        <v>20.399999999999999</v>
      </c>
      <c r="F3">
        <f>'Real Time Coefficients'!F3</f>
        <v>7.2999999999999995E-2</v>
      </c>
      <c r="G3">
        <f>'Real Time Coefficients'!G3</f>
        <v>-0.6</v>
      </c>
      <c r="H3">
        <f>'Real Time Coefficients'!H3</f>
        <v>0.1</v>
      </c>
      <c r="I3">
        <f>'Real Time Coefficients'!I3</f>
        <v>67.100000000000009</v>
      </c>
      <c r="J3">
        <f>'Real Time Coefficients'!J3</f>
        <v>0</v>
      </c>
      <c r="K3">
        <f>'Real Time Coefficients'!K3</f>
        <v>1</v>
      </c>
      <c r="L3">
        <f>'Real Time Coefficients'!L3</f>
        <v>-337.72337901482229</v>
      </c>
    </row>
    <row r="4" spans="1:12" hidden="1">
      <c r="A4" t="str">
        <f>'Real Time Coefficients'!A4</f>
        <v>Steven Adams</v>
      </c>
      <c r="B4" t="str">
        <f>'Real Time Coefficients'!B4</f>
        <v>OKC</v>
      </c>
      <c r="C4" t="str">
        <f>'Real Time Coefficients'!C4</f>
        <v>Oklahoma City Thunder</v>
      </c>
      <c r="D4" t="str">
        <f>'Real Time Coefficients'!D4</f>
        <v>Oklahoma City Thunder</v>
      </c>
      <c r="E4">
        <f>'Real Time Coefficients'!E4</f>
        <v>14.3</v>
      </c>
      <c r="F4">
        <f>'Real Time Coefficients'!F4</f>
        <v>0.111</v>
      </c>
      <c r="G4">
        <f>'Real Time Coefficients'!G4</f>
        <v>0.4</v>
      </c>
      <c r="H4">
        <f>'Real Time Coefficients'!H4</f>
        <v>1.1000000000000001</v>
      </c>
      <c r="I4">
        <f>'Real Time Coefficients'!I4</f>
        <v>54.900000000000006</v>
      </c>
      <c r="J4">
        <f>'Real Time Coefficients'!J4</f>
        <v>0</v>
      </c>
      <c r="K4">
        <f>'Real Time Coefficients'!K4</f>
        <v>1</v>
      </c>
      <c r="L4">
        <f>'Real Time Coefficients'!L4</f>
        <v>-443.11974050344247</v>
      </c>
    </row>
    <row r="5" spans="1:12" hidden="1">
      <c r="A5" t="str">
        <f>'Real Time Coefficients'!A5</f>
        <v>Jeff Adrien</v>
      </c>
      <c r="B5" t="str">
        <f>'Real Time Coefficients'!B5</f>
        <v>MIN</v>
      </c>
      <c r="C5" t="str">
        <f>'Real Time Coefficients'!C5</f>
        <v>Minnesota Timberwolves</v>
      </c>
      <c r="D5" t="str">
        <f>'Real Time Coefficients'!D5</f>
        <v>Minnesota Timberwolves</v>
      </c>
      <c r="E5">
        <f>'Real Time Coefficients'!E5</f>
        <v>14.3</v>
      </c>
      <c r="F5">
        <f>'Real Time Coefficients'!F5</f>
        <v>8.6999999999999994E-2</v>
      </c>
      <c r="G5">
        <f>'Real Time Coefficients'!G5</f>
        <v>-2.2000000000000002</v>
      </c>
      <c r="H5">
        <f>'Real Time Coefficients'!H5</f>
        <v>0</v>
      </c>
      <c r="I5">
        <f>'Real Time Coefficients'!I5</f>
        <v>19.5</v>
      </c>
      <c r="J5">
        <f>'Real Time Coefficients'!J5</f>
        <v>0</v>
      </c>
      <c r="K5">
        <f>'Real Time Coefficients'!K5</f>
        <v>1</v>
      </c>
      <c r="L5">
        <f>'Real Time Coefficients'!L5</f>
        <v>-712.28215061833657</v>
      </c>
    </row>
    <row r="6" spans="1:12" hidden="1">
      <c r="A6" t="str">
        <f>'Real Time Coefficients'!A6</f>
        <v>Arron Afflalo</v>
      </c>
      <c r="B6" t="str">
        <f>'Real Time Coefficients'!B6</f>
        <v>TOT</v>
      </c>
      <c r="C6" t="e">
        <f>'Real Time Coefficients'!C6</f>
        <v>#N/A</v>
      </c>
      <c r="D6" t="str">
        <f>'Real Time Coefficients'!D6</f>
        <v>Denver Nuggets</v>
      </c>
      <c r="E6">
        <f>'Real Time Coefficients'!E6</f>
        <v>19</v>
      </c>
      <c r="F6">
        <f>'Real Time Coefficients'!F6</f>
        <v>0.05</v>
      </c>
      <c r="G6">
        <f>'Real Time Coefficients'!G6</f>
        <v>-1.8</v>
      </c>
      <c r="H6">
        <f>'Real Time Coefficients'!H6</f>
        <v>0.1</v>
      </c>
      <c r="I6">
        <f>'Real Time Coefficients'!I6</f>
        <v>36.6</v>
      </c>
      <c r="J6">
        <f>'Real Time Coefficients'!J6</f>
        <v>0</v>
      </c>
      <c r="K6">
        <f>'Real Time Coefficients'!K6</f>
        <v>1</v>
      </c>
      <c r="L6">
        <f>'Real Time Coefficients'!L6</f>
        <v>-555.93386508167964</v>
      </c>
    </row>
    <row r="7" spans="1:12" hidden="1">
      <c r="A7" t="str">
        <f>'Real Time Coefficients'!A7</f>
        <v>Arron Afflalo</v>
      </c>
      <c r="B7" t="str">
        <f>'Real Time Coefficients'!B7</f>
        <v>DEN</v>
      </c>
      <c r="C7" t="str">
        <f>'Real Time Coefficients'!C7</f>
        <v>Denver Nuggets</v>
      </c>
      <c r="D7" t="str">
        <f>'Real Time Coefficients'!D7</f>
        <v>Denver Nuggets</v>
      </c>
      <c r="E7">
        <f>'Real Time Coefficients'!E7</f>
        <v>19</v>
      </c>
      <c r="F7">
        <f>'Real Time Coefficients'!F7</f>
        <v>0.05</v>
      </c>
      <c r="G7">
        <f>'Real Time Coefficients'!G7</f>
        <v>-1.8</v>
      </c>
      <c r="H7">
        <f>'Real Time Coefficients'!H7</f>
        <v>0.1</v>
      </c>
      <c r="I7">
        <f>'Real Time Coefficients'!I7</f>
        <v>36.6</v>
      </c>
      <c r="J7">
        <f>'Real Time Coefficients'!J7</f>
        <v>0</v>
      </c>
      <c r="K7">
        <f>'Real Time Coefficients'!K7</f>
        <v>2</v>
      </c>
      <c r="L7">
        <f>'Real Time Coefficients'!L7</f>
        <v>-555.93386508167964</v>
      </c>
    </row>
    <row r="8" spans="1:12" hidden="1">
      <c r="A8" t="str">
        <f>'Real Time Coefficients'!A8</f>
        <v>Arron Afflalo</v>
      </c>
      <c r="B8" t="str">
        <f>'Real Time Coefficients'!B8</f>
        <v>POR</v>
      </c>
      <c r="C8" t="str">
        <f>'Real Time Coefficients'!C8</f>
        <v>Portland Trail Blazers</v>
      </c>
      <c r="D8" t="str">
        <f>'Real Time Coefficients'!D8</f>
        <v>Portland Trail Blazers</v>
      </c>
      <c r="E8">
        <f>'Real Time Coefficients'!E8</f>
        <v>19</v>
      </c>
      <c r="F8">
        <f>'Real Time Coefficients'!F8</f>
        <v>0.05</v>
      </c>
      <c r="G8">
        <f>'Real Time Coefficients'!G8</f>
        <v>-1.8</v>
      </c>
      <c r="H8">
        <f>'Real Time Coefficients'!H8</f>
        <v>0.1</v>
      </c>
      <c r="I8">
        <f>'Real Time Coefficients'!I8</f>
        <v>62.2</v>
      </c>
      <c r="J8">
        <f>'Real Time Coefficients'!J8</f>
        <v>0</v>
      </c>
      <c r="K8">
        <f>'Real Time Coefficients'!K8</f>
        <v>3</v>
      </c>
      <c r="L8">
        <f>'Real Time Coefficients'!L8</f>
        <v>-303.70899881660927</v>
      </c>
    </row>
    <row r="9" spans="1:12" hidden="1">
      <c r="A9" t="str">
        <f>'Real Time Coefficients'!A9</f>
        <v>Alexis Ajinca</v>
      </c>
      <c r="B9" t="str">
        <f>'Real Time Coefficients'!B9</f>
        <v>NOP</v>
      </c>
      <c r="C9" t="str">
        <f>'Real Time Coefficients'!C9</f>
        <v>New Orleans Pelicans</v>
      </c>
      <c r="D9" t="str">
        <f>'Real Time Coefficients'!D9</f>
        <v>New Orleans Pelicans</v>
      </c>
      <c r="E9">
        <f>'Real Time Coefficients'!E9</f>
        <v>21.1</v>
      </c>
      <c r="F9">
        <f>'Real Time Coefficients'!F9</f>
        <v>0.159</v>
      </c>
      <c r="G9">
        <f>'Real Time Coefficients'!G9</f>
        <v>0.2</v>
      </c>
      <c r="H9">
        <f>'Real Time Coefficients'!H9</f>
        <v>0.5</v>
      </c>
      <c r="I9">
        <f>'Real Time Coefficients'!I9</f>
        <v>54.900000000000006</v>
      </c>
      <c r="J9">
        <f>'Real Time Coefficients'!J9</f>
        <v>0</v>
      </c>
      <c r="K9">
        <f>'Real Time Coefficients'!K9</f>
        <v>1</v>
      </c>
      <c r="L9">
        <f>'Real Time Coefficients'!L9</f>
        <v>-315.71330539139649</v>
      </c>
    </row>
    <row r="10" spans="1:12" hidden="1">
      <c r="A10" t="str">
        <f>'Real Time Coefficients'!A10</f>
        <v>Furkan Aldemir</v>
      </c>
      <c r="B10" t="str">
        <f>'Real Time Coefficients'!B10</f>
        <v>PHI</v>
      </c>
      <c r="C10" t="str">
        <f>'Real Time Coefficients'!C10</f>
        <v>Philadelphia 76ers</v>
      </c>
      <c r="D10" t="str">
        <f>'Real Time Coefficients'!D10</f>
        <v>Philadelphia 76ers</v>
      </c>
      <c r="E10">
        <f>'Real Time Coefficients'!E10</f>
        <v>8.6</v>
      </c>
      <c r="F10">
        <f>'Real Time Coefficients'!F10</f>
        <v>0.122</v>
      </c>
      <c r="G10">
        <f>'Real Time Coefficients'!G10</f>
        <v>-0.7</v>
      </c>
      <c r="H10">
        <f>'Real Time Coefficients'!H10</f>
        <v>0.2</v>
      </c>
      <c r="I10">
        <f>'Real Time Coefficients'!I10</f>
        <v>22</v>
      </c>
      <c r="J10">
        <f>'Real Time Coefficients'!J10</f>
        <v>0</v>
      </c>
      <c r="K10">
        <f>'Real Time Coefficients'!K10</f>
        <v>1</v>
      </c>
      <c r="L10">
        <f>'Real Time Coefficients'!L10</f>
        <v>-879.80063618300051</v>
      </c>
    </row>
    <row r="11" spans="1:12" hidden="1">
      <c r="A11" t="str">
        <f>'Real Time Coefficients'!A11</f>
        <v>Cole Aldrich</v>
      </c>
      <c r="B11" t="str">
        <f>'Real Time Coefficients'!B11</f>
        <v>NYK</v>
      </c>
      <c r="C11" t="str">
        <f>'Real Time Coefficients'!C11</f>
        <v>New York Knicks</v>
      </c>
      <c r="D11" t="str">
        <f>'Real Time Coefficients'!D11</f>
        <v>New York Knicks</v>
      </c>
      <c r="E11">
        <f>'Real Time Coefficients'!E11</f>
        <v>18.3</v>
      </c>
      <c r="F11">
        <f>'Real Time Coefficients'!F11</f>
        <v>0.107</v>
      </c>
      <c r="G11">
        <f>'Real Time Coefficients'!G11</f>
        <v>0.9</v>
      </c>
      <c r="H11">
        <f>'Real Time Coefficients'!H11</f>
        <v>0.7</v>
      </c>
      <c r="I11">
        <f>'Real Time Coefficients'!I11</f>
        <v>20.7</v>
      </c>
      <c r="J11">
        <f>'Real Time Coefficients'!J11</f>
        <v>0</v>
      </c>
      <c r="K11">
        <f>'Real Time Coefficients'!K11</f>
        <v>1</v>
      </c>
      <c r="L11">
        <f>'Real Time Coefficients'!L11</f>
        <v>-849.29236675230834</v>
      </c>
    </row>
    <row r="12" spans="1:12">
      <c r="A12" t="str">
        <f>'Real Time Coefficients'!A12</f>
        <v>LaMarcus Aldridge</v>
      </c>
      <c r="B12" t="str">
        <f>'Real Time Coefficients'!B12</f>
        <v>POR</v>
      </c>
      <c r="C12" t="str">
        <f>'Real Time Coefficients'!C12</f>
        <v>Portland Trail Blazers</v>
      </c>
      <c r="D12" t="str">
        <f>'Real Time Coefficients'!D12</f>
        <v>Portland Trail Blazers</v>
      </c>
      <c r="E12">
        <f>'Real Time Coefficients'!E12</f>
        <v>30.2</v>
      </c>
      <c r="F12">
        <f>'Real Time Coefficients'!F12</f>
        <v>0.16500000000000001</v>
      </c>
      <c r="G12">
        <f>'Real Time Coefficients'!G12</f>
        <v>0.3</v>
      </c>
      <c r="H12">
        <f>'Real Time Coefficients'!H12</f>
        <v>1.4</v>
      </c>
      <c r="I12">
        <f>'Real Time Coefficients'!I12</f>
        <v>62.2</v>
      </c>
      <c r="J12">
        <f>'Real Time Coefficients'!J12</f>
        <v>0</v>
      </c>
      <c r="K12">
        <f>'Real Time Coefficients'!K12</f>
        <v>1</v>
      </c>
      <c r="L12">
        <f>'Real Time Coefficients'!L12</f>
        <v>87.019474474069014</v>
      </c>
    </row>
    <row r="13" spans="1:12" hidden="1">
      <c r="A13" t="str">
        <f>'Real Time Coefficients'!A13</f>
        <v>Lavoy Allen</v>
      </c>
      <c r="B13" t="str">
        <f>'Real Time Coefficients'!B13</f>
        <v>IND</v>
      </c>
      <c r="C13" t="str">
        <f>'Real Time Coefficients'!C13</f>
        <v>Indiana Pacers</v>
      </c>
      <c r="D13" t="str">
        <f>'Real Time Coefficients'!D13</f>
        <v>Indiana Pacers</v>
      </c>
      <c r="E13">
        <f>'Real Time Coefficients'!E13</f>
        <v>15.2</v>
      </c>
      <c r="F13">
        <f>'Real Time Coefficients'!F13</f>
        <v>0.127</v>
      </c>
      <c r="G13">
        <f>'Real Time Coefficients'!G13</f>
        <v>0.8</v>
      </c>
      <c r="H13">
        <f>'Real Time Coefficients'!H13</f>
        <v>0.8</v>
      </c>
      <c r="I13">
        <f>'Real Time Coefficients'!I13</f>
        <v>46.300000000000004</v>
      </c>
      <c r="J13">
        <f>'Real Time Coefficients'!J13</f>
        <v>0</v>
      </c>
      <c r="K13">
        <f>'Real Time Coefficients'!K13</f>
        <v>1</v>
      </c>
      <c r="L13">
        <f>'Real Time Coefficients'!L13</f>
        <v>-587.11681515451812</v>
      </c>
    </row>
    <row r="14" spans="1:12" hidden="1">
      <c r="A14" t="str">
        <f>'Real Time Coefficients'!A14</f>
        <v>Tony Allen</v>
      </c>
      <c r="B14" t="str">
        <f>'Real Time Coefficients'!B14</f>
        <v>MEM</v>
      </c>
      <c r="C14" t="str">
        <f>'Real Time Coefficients'!C14</f>
        <v>Memphis Grizzlies</v>
      </c>
      <c r="D14" t="str">
        <f>'Real Time Coefficients'!D14</f>
        <v>Memphis Grizzlies</v>
      </c>
      <c r="E14">
        <f>'Real Time Coefficients'!E14</f>
        <v>16.600000000000001</v>
      </c>
      <c r="F14">
        <f>'Real Time Coefficients'!F14</f>
        <v>0.11899999999999999</v>
      </c>
      <c r="G14">
        <f>'Real Time Coefficients'!G14</f>
        <v>3.3</v>
      </c>
      <c r="H14">
        <f>'Real Time Coefficients'!H14</f>
        <v>2.2000000000000002</v>
      </c>
      <c r="I14">
        <f>'Real Time Coefficients'!I14</f>
        <v>67.100000000000009</v>
      </c>
      <c r="J14">
        <f>'Real Time Coefficients'!J14</f>
        <v>0</v>
      </c>
      <c r="K14">
        <f>'Real Time Coefficients'!K14</f>
        <v>1</v>
      </c>
      <c r="L14">
        <f>'Real Time Coefficients'!L14</f>
        <v>-426.6257683039363</v>
      </c>
    </row>
    <row r="15" spans="1:12" hidden="1">
      <c r="A15" t="str">
        <f>'Real Time Coefficients'!A15</f>
        <v>Al-Farouq Aminu</v>
      </c>
      <c r="B15" t="str">
        <f>'Real Time Coefficients'!B15</f>
        <v>DAL</v>
      </c>
      <c r="C15" t="str">
        <f>'Real Time Coefficients'!C15</f>
        <v>Dallas Mavericks</v>
      </c>
      <c r="D15" t="str">
        <f>'Real Time Coefficients'!D15</f>
        <v>Dallas Mavericks</v>
      </c>
      <c r="E15">
        <f>'Real Time Coefficients'!E15</f>
        <v>15.2</v>
      </c>
      <c r="F15">
        <f>'Real Time Coefficients'!F15</f>
        <v>0.115</v>
      </c>
      <c r="G15">
        <f>'Real Time Coefficients'!G15</f>
        <v>2.4</v>
      </c>
      <c r="H15">
        <f>'Real Time Coefficients'!H15</f>
        <v>1.5</v>
      </c>
      <c r="I15">
        <f>'Real Time Coefficients'!I15</f>
        <v>61</v>
      </c>
      <c r="J15">
        <f>'Real Time Coefficients'!J15</f>
        <v>0</v>
      </c>
      <c r="K15">
        <f>'Real Time Coefficients'!K15</f>
        <v>1</v>
      </c>
      <c r="L15">
        <f>'Real Time Coefficients'!L15</f>
        <v>-535.59310593922135</v>
      </c>
    </row>
    <row r="16" spans="1:12" hidden="1">
      <c r="A16" t="str">
        <f>'Real Time Coefficients'!A16</f>
        <v>Louis Amundson</v>
      </c>
      <c r="B16" t="str">
        <f>'Real Time Coefficients'!B16</f>
        <v>TOT</v>
      </c>
      <c r="C16" t="e">
        <f>'Real Time Coefficients'!C16</f>
        <v>#N/A</v>
      </c>
      <c r="D16" t="str">
        <f>'Real Time Coefficients'!D16</f>
        <v>Cleveland Cavaliers</v>
      </c>
      <c r="E16">
        <f>'Real Time Coefficients'!E16</f>
        <v>17.399999999999999</v>
      </c>
      <c r="F16">
        <f>'Real Time Coefficients'!F16</f>
        <v>1.7000000000000001E-2</v>
      </c>
      <c r="G16">
        <f>'Real Time Coefficients'!G16</f>
        <v>-2</v>
      </c>
      <c r="H16">
        <f>'Real Time Coefficients'!H16</f>
        <v>0</v>
      </c>
      <c r="I16">
        <f>'Real Time Coefficients'!I16</f>
        <v>64.600000000000009</v>
      </c>
      <c r="J16">
        <f>'Real Time Coefficients'!J16</f>
        <v>0</v>
      </c>
      <c r="K16">
        <f>'Real Time Coefficients'!K16</f>
        <v>1</v>
      </c>
      <c r="L16">
        <f>'Real Time Coefficients'!L16</f>
        <v>-362.71748270871626</v>
      </c>
    </row>
    <row r="17" spans="1:12" hidden="1">
      <c r="A17" t="str">
        <f>'Real Time Coefficients'!A17</f>
        <v>Louis Amundson</v>
      </c>
      <c r="B17" t="str">
        <f>'Real Time Coefficients'!B17</f>
        <v>CLE</v>
      </c>
      <c r="C17" t="str">
        <f>'Real Time Coefficients'!C17</f>
        <v>Cleveland Cavaliers</v>
      </c>
      <c r="D17" t="str">
        <f>'Real Time Coefficients'!D17</f>
        <v>Cleveland Cavaliers</v>
      </c>
      <c r="E17">
        <f>'Real Time Coefficients'!E17</f>
        <v>17.399999999999999</v>
      </c>
      <c r="F17">
        <f>'Real Time Coefficients'!F17</f>
        <v>1.7000000000000001E-2</v>
      </c>
      <c r="G17">
        <f>'Real Time Coefficients'!G17</f>
        <v>-2</v>
      </c>
      <c r="H17">
        <f>'Real Time Coefficients'!H17</f>
        <v>0</v>
      </c>
      <c r="I17">
        <f>'Real Time Coefficients'!I17</f>
        <v>64.600000000000009</v>
      </c>
      <c r="J17">
        <f>'Real Time Coefficients'!J17</f>
        <v>0</v>
      </c>
      <c r="K17">
        <f>'Real Time Coefficients'!K17</f>
        <v>2</v>
      </c>
      <c r="L17">
        <f>'Real Time Coefficients'!L17</f>
        <v>-362.71748270871626</v>
      </c>
    </row>
    <row r="18" spans="1:12" hidden="1">
      <c r="A18" t="str">
        <f>'Real Time Coefficients'!A18</f>
        <v>Louis Amundson</v>
      </c>
      <c r="B18" t="str">
        <f>'Real Time Coefficients'!B18</f>
        <v>NYK</v>
      </c>
      <c r="C18" t="str">
        <f>'Real Time Coefficients'!C18</f>
        <v>New York Knicks</v>
      </c>
      <c r="D18" t="str">
        <f>'Real Time Coefficients'!D18</f>
        <v>New York Knicks</v>
      </c>
      <c r="E18">
        <f>'Real Time Coefficients'!E18</f>
        <v>17.399999999999999</v>
      </c>
      <c r="F18">
        <f>'Real Time Coefficients'!F18</f>
        <v>1.7000000000000001E-2</v>
      </c>
      <c r="G18">
        <f>'Real Time Coefficients'!G18</f>
        <v>-2</v>
      </c>
      <c r="H18">
        <f>'Real Time Coefficients'!H18</f>
        <v>0</v>
      </c>
      <c r="I18">
        <f>'Real Time Coefficients'!I18</f>
        <v>20.7</v>
      </c>
      <c r="J18">
        <f>'Real Time Coefficients'!J18</f>
        <v>0</v>
      </c>
      <c r="K18">
        <f>'Real Time Coefficients'!K18</f>
        <v>3</v>
      </c>
      <c r="L18">
        <f>'Real Time Coefficients'!L18</f>
        <v>-795.24371821795819</v>
      </c>
    </row>
    <row r="19" spans="1:12" hidden="1">
      <c r="A19" t="str">
        <f>'Real Time Coefficients'!A19</f>
        <v>Chris Andersen</v>
      </c>
      <c r="B19" t="str">
        <f>'Real Time Coefficients'!B19</f>
        <v>MIA</v>
      </c>
      <c r="C19" t="str">
        <f>'Real Time Coefficients'!C19</f>
        <v>Miami Heat</v>
      </c>
      <c r="D19" t="str">
        <f>'Real Time Coefficients'!D19</f>
        <v>Miami Heat</v>
      </c>
      <c r="E19">
        <f>'Real Time Coefficients'!E19</f>
        <v>12.3</v>
      </c>
      <c r="F19">
        <f>'Real Time Coefficients'!F19</f>
        <v>0.151</v>
      </c>
      <c r="G19">
        <f>'Real Time Coefficients'!G19</f>
        <v>1</v>
      </c>
      <c r="H19">
        <f>'Real Time Coefficients'!H19</f>
        <v>0.9</v>
      </c>
      <c r="I19">
        <f>'Real Time Coefficients'!I19</f>
        <v>45.1</v>
      </c>
      <c r="J19">
        <f>'Real Time Coefficients'!J19</f>
        <v>0</v>
      </c>
      <c r="K19">
        <f>'Real Time Coefficients'!K19</f>
        <v>1</v>
      </c>
      <c r="L19">
        <f>'Real Time Coefficients'!L19</f>
        <v>-615.49838908258812</v>
      </c>
    </row>
    <row r="20" spans="1:12" hidden="1">
      <c r="A20" t="str">
        <f>'Real Time Coefficients'!A20</f>
        <v>Alan Anderson</v>
      </c>
      <c r="B20" t="str">
        <f>'Real Time Coefficients'!B20</f>
        <v>BRK</v>
      </c>
      <c r="C20" t="str">
        <f>'Real Time Coefficients'!C20</f>
        <v>Brooklyn Nets</v>
      </c>
      <c r="D20" t="str">
        <f>'Real Time Coefficients'!D20</f>
        <v>Brooklyn Nets</v>
      </c>
      <c r="E20">
        <f>'Real Time Coefficients'!E20</f>
        <v>14.2</v>
      </c>
      <c r="F20">
        <f>'Real Time Coefficients'!F20</f>
        <v>7.4999999999999997E-2</v>
      </c>
      <c r="G20">
        <f>'Real Time Coefficients'!G20</f>
        <v>-0.5</v>
      </c>
      <c r="H20">
        <f>'Real Time Coefficients'!H20</f>
        <v>0.6</v>
      </c>
      <c r="I20">
        <f>'Real Time Coefficients'!I20</f>
        <v>46.300000000000004</v>
      </c>
      <c r="J20">
        <f>'Real Time Coefficients'!J20</f>
        <v>0</v>
      </c>
      <c r="K20">
        <f>'Real Time Coefficients'!K20</f>
        <v>1</v>
      </c>
      <c r="L20">
        <f>'Real Time Coefficients'!L20</f>
        <v>-574.1760437957887</v>
      </c>
    </row>
    <row r="21" spans="1:12" hidden="1">
      <c r="A21" t="str">
        <f>'Real Time Coefficients'!A21</f>
        <v>Kyle Anderson</v>
      </c>
      <c r="B21" t="str">
        <f>'Real Time Coefficients'!B21</f>
        <v>SAS</v>
      </c>
      <c r="C21" t="str">
        <f>'Real Time Coefficients'!C21</f>
        <v>San Antonio Spurs</v>
      </c>
      <c r="D21" t="str">
        <f>'Real Time Coefficients'!D21</f>
        <v>San Antonio Spurs</v>
      </c>
      <c r="E21">
        <f>'Real Time Coefficients'!E21</f>
        <v>13.4</v>
      </c>
      <c r="F21">
        <f>'Real Time Coefficients'!F21</f>
        <v>4.3999999999999997E-2</v>
      </c>
      <c r="G21">
        <f>'Real Time Coefficients'!G21</f>
        <v>-2.7</v>
      </c>
      <c r="H21">
        <f>'Real Time Coefficients'!H21</f>
        <v>-0.1</v>
      </c>
      <c r="I21">
        <f>'Real Time Coefficients'!I21</f>
        <v>67.100000000000009</v>
      </c>
      <c r="J21">
        <f>'Real Time Coefficients'!J21</f>
        <v>0</v>
      </c>
      <c r="K21">
        <f>'Real Time Coefficients'!K21</f>
        <v>1</v>
      </c>
      <c r="L21">
        <f>'Real Time Coefficients'!L21</f>
        <v>-293.74736853471222</v>
      </c>
    </row>
    <row r="22" spans="1:12" hidden="1">
      <c r="A22" t="str">
        <f>'Real Time Coefficients'!A22</f>
        <v>Ryan Anderson</v>
      </c>
      <c r="B22" t="str">
        <f>'Real Time Coefficients'!B22</f>
        <v>NOP</v>
      </c>
      <c r="C22" t="str">
        <f>'Real Time Coefficients'!C22</f>
        <v>New Orleans Pelicans</v>
      </c>
      <c r="D22" t="str">
        <f>'Real Time Coefficients'!D22</f>
        <v>New Orleans Pelicans</v>
      </c>
      <c r="E22">
        <f>'Real Time Coefficients'!E22</f>
        <v>23.4</v>
      </c>
      <c r="F22">
        <f>'Real Time Coefficients'!F22</f>
        <v>0.1</v>
      </c>
      <c r="G22">
        <f>'Real Time Coefficients'!G22</f>
        <v>-1.1000000000000001</v>
      </c>
      <c r="H22">
        <f>'Real Time Coefficients'!H22</f>
        <v>0.4</v>
      </c>
      <c r="I22">
        <f>'Real Time Coefficients'!I22</f>
        <v>54.900000000000006</v>
      </c>
      <c r="J22">
        <f>'Real Time Coefficients'!J22</f>
        <v>0</v>
      </c>
      <c r="K22">
        <f>'Real Time Coefficients'!K22</f>
        <v>1</v>
      </c>
      <c r="L22">
        <f>'Real Time Coefficients'!L22</f>
        <v>-236.36695097339418</v>
      </c>
    </row>
    <row r="23" spans="1:12" hidden="1">
      <c r="A23" t="str">
        <f>'Real Time Coefficients'!A23</f>
        <v>Giannis Antetokounmpo</v>
      </c>
      <c r="B23" t="str">
        <f>'Real Time Coefficients'!B23</f>
        <v>MIL</v>
      </c>
      <c r="C23" t="str">
        <f>'Real Time Coefficients'!C23</f>
        <v>Milwaukee Bucks</v>
      </c>
      <c r="D23" t="str">
        <f>'Real Time Coefficients'!D23</f>
        <v>Milwaukee Bucks</v>
      </c>
      <c r="E23">
        <f>'Real Time Coefficients'!E23</f>
        <v>19.600000000000001</v>
      </c>
      <c r="F23">
        <f>'Real Time Coefficients'!F23</f>
        <v>0.11700000000000001</v>
      </c>
      <c r="G23">
        <f>'Real Time Coefficients'!G23</f>
        <v>0.5</v>
      </c>
      <c r="H23">
        <f>'Real Time Coefficients'!H23</f>
        <v>1.6</v>
      </c>
      <c r="I23">
        <f>'Real Time Coefficients'!I23</f>
        <v>50</v>
      </c>
      <c r="J23">
        <f>'Real Time Coefficients'!J23</f>
        <v>0</v>
      </c>
      <c r="K23">
        <f>'Real Time Coefficients'!K23</f>
        <v>1</v>
      </c>
      <c r="L23">
        <f>'Real Time Coefficients'!L23</f>
        <v>-303.82367794998243</v>
      </c>
    </row>
    <row r="24" spans="1:12" hidden="1">
      <c r="A24" t="str">
        <f>'Real Time Coefficients'!A24</f>
        <v>Carmelo Anthony</v>
      </c>
      <c r="B24" t="str">
        <f>'Real Time Coefficients'!B24</f>
        <v>NYK</v>
      </c>
      <c r="C24" t="str">
        <f>'Real Time Coefficients'!C24</f>
        <v>New York Knicks</v>
      </c>
      <c r="D24" t="str">
        <f>'Real Time Coefficients'!D24</f>
        <v>New York Knicks</v>
      </c>
      <c r="E24">
        <f>'Real Time Coefficients'!E24</f>
        <v>32.200000000000003</v>
      </c>
      <c r="F24">
        <f>'Real Time Coefficients'!F24</f>
        <v>9.7000000000000003E-2</v>
      </c>
      <c r="G24">
        <f>'Real Time Coefficients'!G24</f>
        <v>1.4</v>
      </c>
      <c r="H24">
        <f>'Real Time Coefficients'!H24</f>
        <v>1.2</v>
      </c>
      <c r="I24">
        <f>'Real Time Coefficients'!I24</f>
        <v>20.7</v>
      </c>
      <c r="J24">
        <f>'Real Time Coefficients'!J24</f>
        <v>0</v>
      </c>
      <c r="K24">
        <f>'Real Time Coefficients'!K24</f>
        <v>1</v>
      </c>
      <c r="L24">
        <f>'Real Time Coefficients'!L24</f>
        <v>-582.23884434379545</v>
      </c>
    </row>
    <row r="25" spans="1:12" hidden="1">
      <c r="A25" t="str">
        <f>'Real Time Coefficients'!A25</f>
        <v>Joel Anthony</v>
      </c>
      <c r="B25" t="str">
        <f>'Real Time Coefficients'!B25</f>
        <v>DET</v>
      </c>
      <c r="C25" t="str">
        <f>'Real Time Coefficients'!C25</f>
        <v>Detroit Pistons</v>
      </c>
      <c r="D25" t="str">
        <f>'Real Time Coefficients'!D25</f>
        <v>Detroit Pistons</v>
      </c>
      <c r="E25">
        <f>'Real Time Coefficients'!E25</f>
        <v>9.1</v>
      </c>
      <c r="F25">
        <f>'Real Time Coefficients'!F25</f>
        <v>0.14199999999999999</v>
      </c>
      <c r="G25">
        <f>'Real Time Coefficients'!G25</f>
        <v>1.4</v>
      </c>
      <c r="H25">
        <f>'Real Time Coefficients'!H25</f>
        <v>0.3</v>
      </c>
      <c r="I25">
        <f>'Real Time Coefficients'!I25</f>
        <v>39</v>
      </c>
      <c r="J25">
        <f>'Real Time Coefficients'!J25</f>
        <v>0</v>
      </c>
      <c r="K25">
        <f>'Real Time Coefficients'!K25</f>
        <v>1</v>
      </c>
      <c r="L25">
        <f>'Real Time Coefficients'!L25</f>
        <v>-910.64758572810479</v>
      </c>
    </row>
    <row r="26" spans="1:12" hidden="1">
      <c r="A26" t="str">
        <f>'Real Time Coefficients'!A26</f>
        <v>Player</v>
      </c>
      <c r="B26" t="str">
        <f>'Real Time Coefficients'!B26</f>
        <v>Tm</v>
      </c>
      <c r="C26" t="e">
        <f>'Real Time Coefficients'!C26</f>
        <v>#N/A</v>
      </c>
      <c r="D26" t="str">
        <f>'Real Time Coefficients'!D26</f>
        <v>Atlanta Hawks</v>
      </c>
      <c r="E26" t="str">
        <f>'Real Time Coefficients'!E26</f>
        <v>USG%</v>
      </c>
      <c r="F26" t="str">
        <f>'Real Time Coefficients'!F26</f>
        <v>WS/48</v>
      </c>
      <c r="G26" t="str">
        <f>'Real Time Coefficients'!G26</f>
        <v>BPM</v>
      </c>
      <c r="H26" t="str">
        <f>'Real Time Coefficients'!H26</f>
        <v>VORP</v>
      </c>
      <c r="I26">
        <f>'Real Time Coefficients'!I26</f>
        <v>73.2</v>
      </c>
      <c r="J26">
        <f>'Real Time Coefficients'!J26</f>
        <v>2</v>
      </c>
      <c r="K26">
        <f>'Real Time Coefficients'!K26</f>
        <v>1</v>
      </c>
      <c r="L26" t="e">
        <f>'Real Time Coefficients'!L26</f>
        <v>#VALUE!</v>
      </c>
    </row>
    <row r="27" spans="1:12" hidden="1">
      <c r="A27" t="str">
        <f>'Real Time Coefficients'!A27</f>
        <v>Pero Antic</v>
      </c>
      <c r="B27" t="str">
        <f>'Real Time Coefficients'!B27</f>
        <v>ATL</v>
      </c>
      <c r="C27" t="str">
        <f>'Real Time Coefficients'!C27</f>
        <v>Atlanta Hawks</v>
      </c>
      <c r="D27" t="str">
        <f>'Real Time Coefficients'!D27</f>
        <v>Atlanta Hawks</v>
      </c>
      <c r="E27">
        <f>'Real Time Coefficients'!E27</f>
        <v>17.600000000000001</v>
      </c>
      <c r="F27">
        <f>'Real Time Coefficients'!F27</f>
        <v>7.0000000000000007E-2</v>
      </c>
      <c r="G27">
        <f>'Real Time Coefficients'!G27</f>
        <v>-2.7</v>
      </c>
      <c r="H27">
        <f>'Real Time Coefficients'!H27</f>
        <v>-0.2</v>
      </c>
      <c r="I27">
        <f>'Real Time Coefficients'!I27</f>
        <v>73.2</v>
      </c>
      <c r="J27">
        <f>'Real Time Coefficients'!J27</f>
        <v>0</v>
      </c>
      <c r="K27">
        <f>'Real Time Coefficients'!K27</f>
        <v>1</v>
      </c>
      <c r="L27">
        <f>'Real Time Coefficients'!L27</f>
        <v>-127.44445838487009</v>
      </c>
    </row>
    <row r="28" spans="1:12" hidden="1">
      <c r="A28" t="str">
        <f>'Real Time Coefficients'!A28</f>
        <v>Trevor Ariza</v>
      </c>
      <c r="B28" t="str">
        <f>'Real Time Coefficients'!B28</f>
        <v>HOU</v>
      </c>
      <c r="C28" t="str">
        <f>'Real Time Coefficients'!C28</f>
        <v>Houston Rockets</v>
      </c>
      <c r="D28" t="str">
        <f>'Real Time Coefficients'!D28</f>
        <v>Houston Rockets</v>
      </c>
      <c r="E28">
        <f>'Real Time Coefficients'!E28</f>
        <v>16.5</v>
      </c>
      <c r="F28">
        <f>'Real Time Coefficients'!F28</f>
        <v>0.108</v>
      </c>
      <c r="G28">
        <f>'Real Time Coefficients'!G28</f>
        <v>1.9</v>
      </c>
      <c r="H28">
        <f>'Real Time Coefficients'!H28</f>
        <v>2.9</v>
      </c>
      <c r="I28">
        <f>'Real Time Coefficients'!I28</f>
        <v>68.300000000000011</v>
      </c>
      <c r="J28">
        <f>'Real Time Coefficients'!J28</f>
        <v>0</v>
      </c>
      <c r="K28">
        <f>'Real Time Coefficients'!K28</f>
        <v>1</v>
      </c>
      <c r="L28">
        <f>'Real Time Coefficients'!L28</f>
        <v>-133.67738789145554</v>
      </c>
    </row>
    <row r="29" spans="1:12" hidden="1">
      <c r="A29" t="str">
        <f>'Real Time Coefficients'!A29</f>
        <v>Darrell Arthur</v>
      </c>
      <c r="B29" t="str">
        <f>'Real Time Coefficients'!B29</f>
        <v>DEN</v>
      </c>
      <c r="C29" t="str">
        <f>'Real Time Coefficients'!C29</f>
        <v>Denver Nuggets</v>
      </c>
      <c r="D29" t="str">
        <f>'Real Time Coefficients'!D29</f>
        <v>Denver Nuggets</v>
      </c>
      <c r="E29">
        <f>'Real Time Coefficients'!E29</f>
        <v>20</v>
      </c>
      <c r="F29">
        <f>'Real Time Coefficients'!F29</f>
        <v>4.2000000000000003E-2</v>
      </c>
      <c r="G29">
        <f>'Real Time Coefficients'!G29</f>
        <v>-1.1000000000000001</v>
      </c>
      <c r="H29">
        <f>'Real Time Coefficients'!H29</f>
        <v>0.2</v>
      </c>
      <c r="I29">
        <f>'Real Time Coefficients'!I29</f>
        <v>36.6</v>
      </c>
      <c r="J29">
        <f>'Real Time Coefficients'!J29</f>
        <v>0</v>
      </c>
      <c r="K29">
        <f>'Real Time Coefficients'!K29</f>
        <v>1</v>
      </c>
      <c r="L29">
        <f>'Real Time Coefficients'!L29</f>
        <v>-621.08425558660838</v>
      </c>
    </row>
    <row r="30" spans="1:12" hidden="1">
      <c r="A30" t="str">
        <f>'Real Time Coefficients'!A30</f>
        <v>Omer Asik</v>
      </c>
      <c r="B30" t="str">
        <f>'Real Time Coefficients'!B30</f>
        <v>NOP</v>
      </c>
      <c r="C30" t="str">
        <f>'Real Time Coefficients'!C30</f>
        <v>New Orleans Pelicans</v>
      </c>
      <c r="D30" t="str">
        <f>'Real Time Coefficients'!D30</f>
        <v>New Orleans Pelicans</v>
      </c>
      <c r="E30">
        <f>'Real Time Coefficients'!E30</f>
        <v>14</v>
      </c>
      <c r="F30">
        <f>'Real Time Coefficients'!F30</f>
        <v>0.12</v>
      </c>
      <c r="G30">
        <f>'Real Time Coefficients'!G30</f>
        <v>-0.7</v>
      </c>
      <c r="H30">
        <f>'Real Time Coefficients'!H30</f>
        <v>0.6</v>
      </c>
      <c r="I30">
        <f>'Real Time Coefficients'!I30</f>
        <v>54.900000000000006</v>
      </c>
      <c r="J30">
        <f>'Real Time Coefficients'!J30</f>
        <v>0</v>
      </c>
      <c r="K30">
        <f>'Real Time Coefficients'!K30</f>
        <v>1</v>
      </c>
      <c r="L30">
        <f>'Real Time Coefficients'!L30</f>
        <v>-386.56943466071584</v>
      </c>
    </row>
    <row r="31" spans="1:12" hidden="1">
      <c r="A31" t="str">
        <f>'Real Time Coefficients'!A31</f>
        <v>D.J. Augustin</v>
      </c>
      <c r="B31" t="str">
        <f>'Real Time Coefficients'!B31</f>
        <v>TOT</v>
      </c>
      <c r="C31" t="e">
        <f>'Real Time Coefficients'!C31</f>
        <v>#N/A</v>
      </c>
      <c r="D31" t="str">
        <f>'Real Time Coefficients'!D31</f>
        <v>Detroit Pistons</v>
      </c>
      <c r="E31">
        <f>'Real Time Coefficients'!E31</f>
        <v>19.8</v>
      </c>
      <c r="F31">
        <f>'Real Time Coefficients'!F31</f>
        <v>8.3000000000000004E-2</v>
      </c>
      <c r="G31">
        <f>'Real Time Coefficients'!G31</f>
        <v>-2.5</v>
      </c>
      <c r="H31">
        <f>'Real Time Coefficients'!H31</f>
        <v>-0.3</v>
      </c>
      <c r="I31">
        <f>'Real Time Coefficients'!I31</f>
        <v>39</v>
      </c>
      <c r="J31">
        <f>'Real Time Coefficients'!J31</f>
        <v>0</v>
      </c>
      <c r="K31">
        <f>'Real Time Coefficients'!K31</f>
        <v>1</v>
      </c>
      <c r="L31">
        <f>'Real Time Coefficients'!L31</f>
        <v>-443.57651947348955</v>
      </c>
    </row>
    <row r="32" spans="1:12" hidden="1">
      <c r="A32" t="str">
        <f>'Real Time Coefficients'!A32</f>
        <v>D.J. Augustin</v>
      </c>
      <c r="B32" t="str">
        <f>'Real Time Coefficients'!B32</f>
        <v>DET</v>
      </c>
      <c r="C32" t="str">
        <f>'Real Time Coefficients'!C32</f>
        <v>Detroit Pistons</v>
      </c>
      <c r="D32" t="str">
        <f>'Real Time Coefficients'!D32</f>
        <v>Detroit Pistons</v>
      </c>
      <c r="E32">
        <f>'Real Time Coefficients'!E32</f>
        <v>19.8</v>
      </c>
      <c r="F32">
        <f>'Real Time Coefficients'!F32</f>
        <v>8.3000000000000004E-2</v>
      </c>
      <c r="G32">
        <f>'Real Time Coefficients'!G32</f>
        <v>-2.5</v>
      </c>
      <c r="H32">
        <f>'Real Time Coefficients'!H32</f>
        <v>-0.3</v>
      </c>
      <c r="I32">
        <f>'Real Time Coefficients'!I32</f>
        <v>39</v>
      </c>
      <c r="J32">
        <f>'Real Time Coefficients'!J32</f>
        <v>0</v>
      </c>
      <c r="K32">
        <f>'Real Time Coefficients'!K32</f>
        <v>2</v>
      </c>
      <c r="L32">
        <f>'Real Time Coefficients'!L32</f>
        <v>-443.57651947348955</v>
      </c>
    </row>
    <row r="33" spans="1:12" hidden="1">
      <c r="A33" t="str">
        <f>'Real Time Coefficients'!A33</f>
        <v>D.J. Augustin</v>
      </c>
      <c r="B33" t="str">
        <f>'Real Time Coefficients'!B33</f>
        <v>OKC</v>
      </c>
      <c r="C33" t="str">
        <f>'Real Time Coefficients'!C33</f>
        <v>Oklahoma City Thunder</v>
      </c>
      <c r="D33" t="str">
        <f>'Real Time Coefficients'!D33</f>
        <v>Oklahoma City Thunder</v>
      </c>
      <c r="E33">
        <f>'Real Time Coefficients'!E33</f>
        <v>19.8</v>
      </c>
      <c r="F33">
        <f>'Real Time Coefficients'!F33</f>
        <v>8.3000000000000004E-2</v>
      </c>
      <c r="G33">
        <f>'Real Time Coefficients'!G33</f>
        <v>-2.5</v>
      </c>
      <c r="H33">
        <f>'Real Time Coefficients'!H33</f>
        <v>-0.3</v>
      </c>
      <c r="I33">
        <f>'Real Time Coefficients'!I33</f>
        <v>54.900000000000006</v>
      </c>
      <c r="J33">
        <f>'Real Time Coefficients'!J33</f>
        <v>0</v>
      </c>
      <c r="K33">
        <f>'Real Time Coefficients'!K33</f>
        <v>3</v>
      </c>
      <c r="L33">
        <f>'Real Time Coefficients'!L33</f>
        <v>-286.9212314416684</v>
      </c>
    </row>
    <row r="34" spans="1:12" hidden="1">
      <c r="A34" t="str">
        <f>'Real Time Coefficients'!A34</f>
        <v>Jeff Ayres</v>
      </c>
      <c r="B34" t="str">
        <f>'Real Time Coefficients'!B34</f>
        <v>SAS</v>
      </c>
      <c r="C34" t="str">
        <f>'Real Time Coefficients'!C34</f>
        <v>San Antonio Spurs</v>
      </c>
      <c r="D34" t="str">
        <f>'Real Time Coefficients'!D34</f>
        <v>San Antonio Spurs</v>
      </c>
      <c r="E34">
        <f>'Real Time Coefficients'!E34</f>
        <v>16.3</v>
      </c>
      <c r="F34">
        <f>'Real Time Coefficients'!F34</f>
        <v>0.14699999999999999</v>
      </c>
      <c r="G34">
        <f>'Real Time Coefficients'!G34</f>
        <v>-1.7</v>
      </c>
      <c r="H34">
        <f>'Real Time Coefficients'!H34</f>
        <v>0</v>
      </c>
      <c r="I34">
        <f>'Real Time Coefficients'!I34</f>
        <v>67.100000000000009</v>
      </c>
      <c r="J34">
        <f>'Real Time Coefficients'!J34</f>
        <v>0</v>
      </c>
      <c r="K34">
        <f>'Real Time Coefficients'!K34</f>
        <v>1</v>
      </c>
      <c r="L34">
        <f>'Real Time Coefficients'!L34</f>
        <v>-160.0770696070951</v>
      </c>
    </row>
    <row r="35" spans="1:12" hidden="1">
      <c r="A35" t="str">
        <f>'Real Time Coefficients'!A35</f>
        <v>Luke Babbitt</v>
      </c>
      <c r="B35" t="str">
        <f>'Real Time Coefficients'!B35</f>
        <v>NOP</v>
      </c>
      <c r="C35" t="str">
        <f>'Real Time Coefficients'!C35</f>
        <v>New Orleans Pelicans</v>
      </c>
      <c r="D35" t="str">
        <f>'Real Time Coefficients'!D35</f>
        <v>New Orleans Pelicans</v>
      </c>
      <c r="E35">
        <f>'Real Time Coefficients'!E35</f>
        <v>12.4</v>
      </c>
      <c r="F35">
        <f>'Real Time Coefficients'!F35</f>
        <v>9.1999999999999998E-2</v>
      </c>
      <c r="G35">
        <f>'Real Time Coefficients'!G35</f>
        <v>-1.4</v>
      </c>
      <c r="H35">
        <f>'Real Time Coefficients'!H35</f>
        <v>0.1</v>
      </c>
      <c r="I35">
        <f>'Real Time Coefficients'!I35</f>
        <v>54.900000000000006</v>
      </c>
      <c r="J35">
        <f>'Real Time Coefficients'!J35</f>
        <v>0</v>
      </c>
      <c r="K35">
        <f>'Real Time Coefficients'!K35</f>
        <v>1</v>
      </c>
      <c r="L35">
        <f>'Real Time Coefficients'!L35</f>
        <v>-470.98376313460142</v>
      </c>
    </row>
    <row r="36" spans="1:12" hidden="1">
      <c r="A36" t="str">
        <f>'Real Time Coefficients'!A36</f>
        <v>Cameron Bairstow</v>
      </c>
      <c r="B36" t="str">
        <f>'Real Time Coefficients'!B36</f>
        <v>CHI</v>
      </c>
      <c r="C36" t="str">
        <f>'Real Time Coefficients'!C36</f>
        <v>Chicago Bulls</v>
      </c>
      <c r="D36" t="str">
        <f>'Real Time Coefficients'!D36</f>
        <v>Chicago Bulls</v>
      </c>
      <c r="E36">
        <f>'Real Time Coefficients'!E36</f>
        <v>13.5</v>
      </c>
      <c r="F36">
        <f>'Real Time Coefficients'!F36</f>
        <v>-4.8000000000000001E-2</v>
      </c>
      <c r="G36">
        <f>'Real Time Coefficients'!G36</f>
        <v>-7.7</v>
      </c>
      <c r="H36">
        <f>'Real Time Coefficients'!H36</f>
        <v>-0.1</v>
      </c>
      <c r="I36">
        <f>'Real Time Coefficients'!I36</f>
        <v>61</v>
      </c>
      <c r="J36">
        <f>'Real Time Coefficients'!J36</f>
        <v>0</v>
      </c>
      <c r="K36">
        <f>'Real Time Coefficients'!K36</f>
        <v>1</v>
      </c>
      <c r="L36">
        <f>'Real Time Coefficients'!L36</f>
        <v>105.28277985961907</v>
      </c>
    </row>
    <row r="37" spans="1:12" hidden="1">
      <c r="A37" t="str">
        <f>'Real Time Coefficients'!A37</f>
        <v>Leandro Barbosa</v>
      </c>
      <c r="B37" t="str">
        <f>'Real Time Coefficients'!B37</f>
        <v>GSW</v>
      </c>
      <c r="C37" t="str">
        <f>'Real Time Coefficients'!C37</f>
        <v>Golden State Warriors</v>
      </c>
      <c r="D37" t="str">
        <f>'Real Time Coefficients'!D37</f>
        <v>Golden State Warriors</v>
      </c>
      <c r="E37">
        <f>'Real Time Coefficients'!E37</f>
        <v>20.5</v>
      </c>
      <c r="F37">
        <f>'Real Time Coefficients'!F37</f>
        <v>0.13700000000000001</v>
      </c>
      <c r="G37">
        <f>'Real Time Coefficients'!G37</f>
        <v>-0.8</v>
      </c>
      <c r="H37">
        <f>'Real Time Coefficients'!H37</f>
        <v>0.3</v>
      </c>
      <c r="I37">
        <f>'Real Time Coefficients'!I37</f>
        <v>81.699999999999989</v>
      </c>
      <c r="J37">
        <f>'Real Time Coefficients'!J37</f>
        <v>0</v>
      </c>
      <c r="K37">
        <f>'Real Time Coefficients'!K37</f>
        <v>1</v>
      </c>
      <c r="L37">
        <f>'Real Time Coefficients'!L37</f>
        <v>-14.405989171848965</v>
      </c>
    </row>
    <row r="38" spans="1:12" hidden="1">
      <c r="A38" t="str">
        <f>'Real Time Coefficients'!A38</f>
        <v>Jose Barea</v>
      </c>
      <c r="B38" t="str">
        <f>'Real Time Coefficients'!B38</f>
        <v>DAL</v>
      </c>
      <c r="C38" t="str">
        <f>'Real Time Coefficients'!C38</f>
        <v>Dallas Mavericks</v>
      </c>
      <c r="D38" t="str">
        <f>'Real Time Coefficients'!D38</f>
        <v>Dallas Mavericks</v>
      </c>
      <c r="E38">
        <f>'Real Time Coefficients'!E38</f>
        <v>21.2</v>
      </c>
      <c r="F38">
        <f>'Real Time Coefficients'!F38</f>
        <v>9.6000000000000002E-2</v>
      </c>
      <c r="G38">
        <f>'Real Time Coefficients'!G38</f>
        <v>-1.5</v>
      </c>
      <c r="H38">
        <f>'Real Time Coefficients'!H38</f>
        <v>0.2</v>
      </c>
      <c r="I38">
        <f>'Real Time Coefficients'!I38</f>
        <v>61</v>
      </c>
      <c r="J38">
        <f>'Real Time Coefficients'!J38</f>
        <v>0</v>
      </c>
      <c r="K38">
        <f>'Real Time Coefficients'!K38</f>
        <v>1</v>
      </c>
      <c r="L38">
        <f>'Real Time Coefficients'!L38</f>
        <v>-210.73517830466048</v>
      </c>
    </row>
    <row r="39" spans="1:12" hidden="1">
      <c r="A39" t="str">
        <f>'Real Time Coefficients'!A39</f>
        <v>Andrea Bargnani</v>
      </c>
      <c r="B39" t="str">
        <f>'Real Time Coefficients'!B39</f>
        <v>NYK</v>
      </c>
      <c r="C39" t="str">
        <f>'Real Time Coefficients'!C39</f>
        <v>New York Knicks</v>
      </c>
      <c r="D39" t="str">
        <f>'Real Time Coefficients'!D39</f>
        <v>New York Knicks</v>
      </c>
      <c r="E39">
        <f>'Real Time Coefficients'!E39</f>
        <v>26.4</v>
      </c>
      <c r="F39">
        <f>'Real Time Coefficients'!F39</f>
        <v>5.8000000000000003E-2</v>
      </c>
      <c r="G39">
        <f>'Real Time Coefficients'!G39</f>
        <v>-3.7</v>
      </c>
      <c r="H39">
        <f>'Real Time Coefficients'!H39</f>
        <v>-0.3</v>
      </c>
      <c r="I39">
        <f>'Real Time Coefficients'!I39</f>
        <v>20.7</v>
      </c>
      <c r="J39">
        <f>'Real Time Coefficients'!J39</f>
        <v>0</v>
      </c>
      <c r="K39">
        <f>'Real Time Coefficients'!K39</f>
        <v>1</v>
      </c>
      <c r="L39">
        <f>'Real Time Coefficients'!L39</f>
        <v>-397.84517844117215</v>
      </c>
    </row>
    <row r="40" spans="1:12" hidden="1">
      <c r="A40" t="str">
        <f>'Real Time Coefficients'!A40</f>
        <v>Harrison Barnes</v>
      </c>
      <c r="B40" t="str">
        <f>'Real Time Coefficients'!B40</f>
        <v>GSW</v>
      </c>
      <c r="C40" t="str">
        <f>'Real Time Coefficients'!C40</f>
        <v>Golden State Warriors</v>
      </c>
      <c r="D40" t="str">
        <f>'Real Time Coefficients'!D40</f>
        <v>Golden State Warriors</v>
      </c>
      <c r="E40">
        <f>'Real Time Coefficients'!E40</f>
        <v>14.9</v>
      </c>
      <c r="F40">
        <f>'Real Time Coefficients'!F40</f>
        <v>0.13900000000000001</v>
      </c>
      <c r="G40">
        <f>'Real Time Coefficients'!G40</f>
        <v>1.1000000000000001</v>
      </c>
      <c r="H40">
        <f>'Real Time Coefficients'!H40</f>
        <v>1.8</v>
      </c>
      <c r="I40">
        <f>'Real Time Coefficients'!I40</f>
        <v>81.699999999999989</v>
      </c>
      <c r="J40">
        <f>'Real Time Coefficients'!J40</f>
        <v>0</v>
      </c>
      <c r="K40">
        <f>'Real Time Coefficients'!K40</f>
        <v>1</v>
      </c>
      <c r="L40">
        <f>'Real Time Coefficients'!L40</f>
        <v>-76.460267525831512</v>
      </c>
    </row>
    <row r="41" spans="1:12" hidden="1">
      <c r="A41" t="str">
        <f>'Real Time Coefficients'!A41</f>
        <v>Matt Barnes</v>
      </c>
      <c r="B41" t="str">
        <f>'Real Time Coefficients'!B41</f>
        <v>LAC</v>
      </c>
      <c r="C41" t="str">
        <f>'Real Time Coefficients'!C41</f>
        <v>Los Angeles Clippers</v>
      </c>
      <c r="D41" t="str">
        <f>'Real Time Coefficients'!D41</f>
        <v>Los Angeles Clippers</v>
      </c>
      <c r="E41">
        <f>'Real Time Coefficients'!E41</f>
        <v>14.9</v>
      </c>
      <c r="F41">
        <f>'Real Time Coefficients'!F41</f>
        <v>9.0999999999999998E-2</v>
      </c>
      <c r="G41">
        <f>'Real Time Coefficients'!G41</f>
        <v>1.6</v>
      </c>
      <c r="H41">
        <f>'Real Time Coefficients'!H41</f>
        <v>2.1</v>
      </c>
      <c r="I41">
        <f>'Real Time Coefficients'!I41</f>
        <v>68.300000000000011</v>
      </c>
      <c r="J41">
        <f>'Real Time Coefficients'!J41</f>
        <v>0</v>
      </c>
      <c r="K41">
        <f>'Real Time Coefficients'!K41</f>
        <v>1</v>
      </c>
      <c r="L41">
        <f>'Real Time Coefficients'!L41</f>
        <v>-303.00191789114177</v>
      </c>
    </row>
    <row r="42" spans="1:12" hidden="1">
      <c r="A42" t="str">
        <f>'Real Time Coefficients'!A42</f>
        <v>Earl Barron</v>
      </c>
      <c r="B42" t="str">
        <f>'Real Time Coefficients'!B42</f>
        <v>PHO</v>
      </c>
      <c r="C42" t="str">
        <f>'Real Time Coefficients'!C42</f>
        <v>Phoenix Suns</v>
      </c>
      <c r="D42" t="str">
        <f>'Real Time Coefficients'!D42</f>
        <v>Phoenix Suns</v>
      </c>
      <c r="E42">
        <f>'Real Time Coefficients'!E42</f>
        <v>15.1</v>
      </c>
      <c r="F42">
        <f>'Real Time Coefficients'!F42</f>
        <v>-1.0999999999999999E-2</v>
      </c>
      <c r="G42">
        <f>'Real Time Coefficients'!G42</f>
        <v>-5.9</v>
      </c>
      <c r="H42">
        <f>'Real Time Coefficients'!H42</f>
        <v>-0.1</v>
      </c>
      <c r="I42">
        <f>'Real Time Coefficients'!I42</f>
        <v>47.599999999999994</v>
      </c>
      <c r="J42">
        <f>'Real Time Coefficients'!J42</f>
        <v>0</v>
      </c>
      <c r="K42">
        <f>'Real Time Coefficients'!K42</f>
        <v>1</v>
      </c>
      <c r="L42">
        <f>'Real Time Coefficients'!L42</f>
        <v>-154.85628153241171</v>
      </c>
    </row>
    <row r="43" spans="1:12" hidden="1">
      <c r="A43" t="str">
        <f>'Real Time Coefficients'!A43</f>
        <v>Will Barton</v>
      </c>
      <c r="B43" t="str">
        <f>'Real Time Coefficients'!B43</f>
        <v>TOT</v>
      </c>
      <c r="C43" t="e">
        <f>'Real Time Coefficients'!C43</f>
        <v>#N/A</v>
      </c>
      <c r="D43" t="str">
        <f>'Real Time Coefficients'!D43</f>
        <v>Portland Trail Blazers</v>
      </c>
      <c r="E43">
        <f>'Real Time Coefficients'!E43</f>
        <v>20.2</v>
      </c>
      <c r="F43">
        <f>'Real Time Coefficients'!F43</f>
        <v>6.3E-2</v>
      </c>
      <c r="G43">
        <f>'Real Time Coefficients'!G43</f>
        <v>-0.6</v>
      </c>
      <c r="H43">
        <f>'Real Time Coefficients'!H43</f>
        <v>0.3</v>
      </c>
      <c r="I43">
        <f>'Real Time Coefficients'!I43</f>
        <v>62.2</v>
      </c>
      <c r="J43">
        <f>'Real Time Coefficients'!J43</f>
        <v>0</v>
      </c>
      <c r="K43">
        <f>'Real Time Coefficients'!K43</f>
        <v>1</v>
      </c>
      <c r="L43">
        <f>'Real Time Coefficients'!L43</f>
        <v>-371.19900400257268</v>
      </c>
    </row>
    <row r="44" spans="1:12" hidden="1">
      <c r="A44" t="str">
        <f>'Real Time Coefficients'!A44</f>
        <v>Will Barton</v>
      </c>
      <c r="B44" t="str">
        <f>'Real Time Coefficients'!B44</f>
        <v>POR</v>
      </c>
      <c r="C44" t="str">
        <f>'Real Time Coefficients'!C44</f>
        <v>Portland Trail Blazers</v>
      </c>
      <c r="D44" t="str">
        <f>'Real Time Coefficients'!D44</f>
        <v>Portland Trail Blazers</v>
      </c>
      <c r="E44">
        <f>'Real Time Coefficients'!E44</f>
        <v>20.2</v>
      </c>
      <c r="F44">
        <f>'Real Time Coefficients'!F44</f>
        <v>6.3E-2</v>
      </c>
      <c r="G44">
        <f>'Real Time Coefficients'!G44</f>
        <v>-0.6</v>
      </c>
      <c r="H44">
        <f>'Real Time Coefficients'!H44</f>
        <v>0.3</v>
      </c>
      <c r="I44">
        <f>'Real Time Coefficients'!I44</f>
        <v>62.2</v>
      </c>
      <c r="J44">
        <f>'Real Time Coefficients'!J44</f>
        <v>0</v>
      </c>
      <c r="K44">
        <f>'Real Time Coefficients'!K44</f>
        <v>2</v>
      </c>
      <c r="L44">
        <f>'Real Time Coefficients'!L44</f>
        <v>-371.19900400257268</v>
      </c>
    </row>
    <row r="45" spans="1:12" hidden="1">
      <c r="A45" t="str">
        <f>'Real Time Coefficients'!A45</f>
        <v>Will Barton</v>
      </c>
      <c r="B45" t="str">
        <f>'Real Time Coefficients'!B45</f>
        <v>DEN</v>
      </c>
      <c r="C45" t="str">
        <f>'Real Time Coefficients'!C45</f>
        <v>Denver Nuggets</v>
      </c>
      <c r="D45" t="str">
        <f>'Real Time Coefficients'!D45</f>
        <v>Denver Nuggets</v>
      </c>
      <c r="E45">
        <f>'Real Time Coefficients'!E45</f>
        <v>20.2</v>
      </c>
      <c r="F45">
        <f>'Real Time Coefficients'!F45</f>
        <v>6.3E-2</v>
      </c>
      <c r="G45">
        <f>'Real Time Coefficients'!G45</f>
        <v>-0.6</v>
      </c>
      <c r="H45">
        <f>'Real Time Coefficients'!H45</f>
        <v>0.3</v>
      </c>
      <c r="I45">
        <f>'Real Time Coefficients'!I45</f>
        <v>36.6</v>
      </c>
      <c r="J45">
        <f>'Real Time Coefficients'!J45</f>
        <v>0</v>
      </c>
      <c r="K45">
        <f>'Real Time Coefficients'!K45</f>
        <v>3</v>
      </c>
      <c r="L45">
        <f>'Real Time Coefficients'!L45</f>
        <v>-623.423870267643</v>
      </c>
    </row>
    <row r="46" spans="1:12" hidden="1">
      <c r="A46" t="str">
        <f>'Real Time Coefficients'!A46</f>
        <v>Brandon Bass</v>
      </c>
      <c r="B46" t="str">
        <f>'Real Time Coefficients'!B46</f>
        <v>BOS</v>
      </c>
      <c r="C46" t="str">
        <f>'Real Time Coefficients'!C46</f>
        <v>Boston Celtics</v>
      </c>
      <c r="D46" t="str">
        <f>'Real Time Coefficients'!D46</f>
        <v>Boston Celtics</v>
      </c>
      <c r="E46">
        <f>'Real Time Coefficients'!E46</f>
        <v>19.5</v>
      </c>
      <c r="F46">
        <f>'Real Time Coefficients'!F46</f>
        <v>0.13200000000000001</v>
      </c>
      <c r="G46">
        <f>'Real Time Coefficients'!G46</f>
        <v>-0.5</v>
      </c>
      <c r="H46">
        <f>'Real Time Coefficients'!H46</f>
        <v>0.7</v>
      </c>
      <c r="I46">
        <f>'Real Time Coefficients'!I46</f>
        <v>48.8</v>
      </c>
      <c r="J46">
        <f>'Real Time Coefficients'!J46</f>
        <v>0</v>
      </c>
      <c r="K46">
        <f>'Real Time Coefficients'!K46</f>
        <v>1</v>
      </c>
      <c r="L46">
        <f>'Real Time Coefficients'!L46</f>
        <v>-330.2513244715372</v>
      </c>
    </row>
    <row r="47" spans="1:12" hidden="1">
      <c r="A47" t="str">
        <f>'Real Time Coefficients'!A47</f>
        <v>Nicolas Batum</v>
      </c>
      <c r="B47" t="str">
        <f>'Real Time Coefficients'!B47</f>
        <v>POR</v>
      </c>
      <c r="C47" t="str">
        <f>'Real Time Coefficients'!C47</f>
        <v>Portland Trail Blazers</v>
      </c>
      <c r="D47" t="str">
        <f>'Real Time Coefficients'!D47</f>
        <v>Portland Trail Blazers</v>
      </c>
      <c r="E47">
        <f>'Real Time Coefficients'!E47</f>
        <v>14.6</v>
      </c>
      <c r="F47">
        <f>'Real Time Coefficients'!F47</f>
        <v>0.105</v>
      </c>
      <c r="G47">
        <f>'Real Time Coefficients'!G47</f>
        <v>3.1</v>
      </c>
      <c r="H47">
        <f>'Real Time Coefficients'!H47</f>
        <v>3.1</v>
      </c>
      <c r="I47">
        <f>'Real Time Coefficients'!I47</f>
        <v>62.2</v>
      </c>
      <c r="J47">
        <f>'Real Time Coefficients'!J47</f>
        <v>0</v>
      </c>
      <c r="K47">
        <f>'Real Time Coefficients'!K47</f>
        <v>1</v>
      </c>
      <c r="L47">
        <f>'Real Time Coefficients'!L47</f>
        <v>-347.38418886895096</v>
      </c>
    </row>
    <row r="48" spans="1:12" hidden="1">
      <c r="A48" t="str">
        <f>'Real Time Coefficients'!A48</f>
        <v>Jerryd Bayless</v>
      </c>
      <c r="B48" t="str">
        <f>'Real Time Coefficients'!B48</f>
        <v>MIL</v>
      </c>
      <c r="C48" t="str">
        <f>'Real Time Coefficients'!C48</f>
        <v>Milwaukee Bucks</v>
      </c>
      <c r="D48" t="str">
        <f>'Real Time Coefficients'!D48</f>
        <v>Milwaukee Bucks</v>
      </c>
      <c r="E48">
        <f>'Real Time Coefficients'!E48</f>
        <v>18.600000000000001</v>
      </c>
      <c r="F48">
        <f>'Real Time Coefficients'!F48</f>
        <v>6.6000000000000003E-2</v>
      </c>
      <c r="G48">
        <f>'Real Time Coefficients'!G48</f>
        <v>-2.6</v>
      </c>
      <c r="H48">
        <f>'Real Time Coefficients'!H48</f>
        <v>-0.3</v>
      </c>
      <c r="I48">
        <f>'Real Time Coefficients'!I48</f>
        <v>50</v>
      </c>
      <c r="J48">
        <f>'Real Time Coefficients'!J48</f>
        <v>0</v>
      </c>
      <c r="K48">
        <f>'Real Time Coefficients'!K48</f>
        <v>1</v>
      </c>
      <c r="L48">
        <f>'Real Time Coefficients'!L48</f>
        <v>-375.64636731272765</v>
      </c>
    </row>
    <row r="49" spans="1:12" hidden="1">
      <c r="A49" t="str">
        <f>'Real Time Coefficients'!A49</f>
        <v>Aron Baynes</v>
      </c>
      <c r="B49" t="str">
        <f>'Real Time Coefficients'!B49</f>
        <v>SAS</v>
      </c>
      <c r="C49" t="str">
        <f>'Real Time Coefficients'!C49</f>
        <v>San Antonio Spurs</v>
      </c>
      <c r="D49" t="str">
        <f>'Real Time Coefficients'!D49</f>
        <v>San Antonio Spurs</v>
      </c>
      <c r="E49">
        <f>'Real Time Coefficients'!E49</f>
        <v>17.8</v>
      </c>
      <c r="F49">
        <f>'Real Time Coefficients'!F49</f>
        <v>0.16600000000000001</v>
      </c>
      <c r="G49">
        <f>'Real Time Coefficients'!G49</f>
        <v>-1</v>
      </c>
      <c r="H49">
        <f>'Real Time Coefficients'!H49</f>
        <v>0.3</v>
      </c>
      <c r="I49">
        <f>'Real Time Coefficients'!I49</f>
        <v>67.100000000000009</v>
      </c>
      <c r="J49">
        <f>'Real Time Coefficients'!J49</f>
        <v>0</v>
      </c>
      <c r="K49">
        <f>'Real Time Coefficients'!K49</f>
        <v>1</v>
      </c>
      <c r="L49">
        <f>'Real Time Coefficients'!L49</f>
        <v>-130.44195316793221</v>
      </c>
    </row>
    <row r="50" spans="1:12" hidden="1">
      <c r="A50" t="str">
        <f>'Real Time Coefficients'!A50</f>
        <v>Kent Bazemore</v>
      </c>
      <c r="B50" t="str">
        <f>'Real Time Coefficients'!B50</f>
        <v>ATL</v>
      </c>
      <c r="C50" t="str">
        <f>'Real Time Coefficients'!C50</f>
        <v>Atlanta Hawks</v>
      </c>
      <c r="D50" t="str">
        <f>'Real Time Coefficients'!D50</f>
        <v>Atlanta Hawks</v>
      </c>
      <c r="E50">
        <f>'Real Time Coefficients'!E50</f>
        <v>15.5</v>
      </c>
      <c r="F50">
        <f>'Real Time Coefficients'!F50</f>
        <v>5.7000000000000002E-2</v>
      </c>
      <c r="G50">
        <f>'Real Time Coefficients'!G50</f>
        <v>-1.8</v>
      </c>
      <c r="H50">
        <f>'Real Time Coefficients'!H50</f>
        <v>0.1</v>
      </c>
      <c r="I50">
        <f>'Real Time Coefficients'!I50</f>
        <v>73.2</v>
      </c>
      <c r="J50">
        <f>'Real Time Coefficients'!J50</f>
        <v>0</v>
      </c>
      <c r="K50">
        <f>'Real Time Coefficients'!K50</f>
        <v>1</v>
      </c>
      <c r="L50">
        <f>'Real Time Coefficients'!L50</f>
        <v>-247.11181518718357</v>
      </c>
    </row>
    <row r="51" spans="1:12" hidden="1">
      <c r="A51" t="str">
        <f>'Real Time Coefficients'!A51</f>
        <v>Player</v>
      </c>
      <c r="B51" t="str">
        <f>'Real Time Coefficients'!B51</f>
        <v>Tm</v>
      </c>
      <c r="C51" t="e">
        <f>'Real Time Coefficients'!C51</f>
        <v>#N/A</v>
      </c>
      <c r="D51" t="str">
        <f>'Real Time Coefficients'!D51</f>
        <v>Washington Wizards</v>
      </c>
      <c r="E51" t="str">
        <f>'Real Time Coefficients'!E51</f>
        <v>USG%</v>
      </c>
      <c r="F51" t="str">
        <f>'Real Time Coefficients'!F51</f>
        <v>WS/48</v>
      </c>
      <c r="G51" t="str">
        <f>'Real Time Coefficients'!G51</f>
        <v>BPM</v>
      </c>
      <c r="H51" t="str">
        <f>'Real Time Coefficients'!H51</f>
        <v>VORP</v>
      </c>
      <c r="I51">
        <f>'Real Time Coefficients'!I51</f>
        <v>56.100000000000009</v>
      </c>
      <c r="J51">
        <f>'Real Time Coefficients'!J51</f>
        <v>2</v>
      </c>
      <c r="K51">
        <f>'Real Time Coefficients'!K51</f>
        <v>2</v>
      </c>
      <c r="L51" t="e">
        <f>'Real Time Coefficients'!L51</f>
        <v>#VALUE!</v>
      </c>
    </row>
    <row r="52" spans="1:12" hidden="1">
      <c r="A52" t="str">
        <f>'Real Time Coefficients'!A52</f>
        <v>Bradley Beal</v>
      </c>
      <c r="B52" t="str">
        <f>'Real Time Coefficients'!B52</f>
        <v>WAS</v>
      </c>
      <c r="C52" t="str">
        <f>'Real Time Coefficients'!C52</f>
        <v>Washington Wizards</v>
      </c>
      <c r="D52" t="str">
        <f>'Real Time Coefficients'!D52</f>
        <v>Washington Wizards</v>
      </c>
      <c r="E52">
        <f>'Real Time Coefficients'!E52</f>
        <v>22.5</v>
      </c>
      <c r="F52">
        <f>'Real Time Coefficients'!F52</f>
        <v>8.5000000000000006E-2</v>
      </c>
      <c r="G52">
        <f>'Real Time Coefficients'!G52</f>
        <v>0.5</v>
      </c>
      <c r="H52">
        <f>'Real Time Coefficients'!H52</f>
        <v>1.3</v>
      </c>
      <c r="I52">
        <f>'Real Time Coefficients'!I52</f>
        <v>56.100000000000009</v>
      </c>
      <c r="J52">
        <f>'Real Time Coefficients'!J52</f>
        <v>0</v>
      </c>
      <c r="K52">
        <f>'Real Time Coefficients'!K52</f>
        <v>1</v>
      </c>
      <c r="L52">
        <f>'Real Time Coefficients'!L52</f>
        <v>-303.25277362487952</v>
      </c>
    </row>
    <row r="53" spans="1:12" hidden="1">
      <c r="A53" t="str">
        <f>'Real Time Coefficients'!A53</f>
        <v>Michael Beasley</v>
      </c>
      <c r="B53" t="str">
        <f>'Real Time Coefficients'!B53</f>
        <v>MIA</v>
      </c>
      <c r="C53" t="str">
        <f>'Real Time Coefficients'!C53</f>
        <v>Miami Heat</v>
      </c>
      <c r="D53" t="str">
        <f>'Real Time Coefficients'!D53</f>
        <v>Miami Heat</v>
      </c>
      <c r="E53">
        <f>'Real Time Coefficients'!E53</f>
        <v>24.2</v>
      </c>
      <c r="F53">
        <f>'Real Time Coefficients'!F53</f>
        <v>-7.0000000000000001E-3</v>
      </c>
      <c r="G53">
        <f>'Real Time Coefficients'!G53</f>
        <v>-4.7</v>
      </c>
      <c r="H53">
        <f>'Real Time Coefficients'!H53</f>
        <v>-0.3</v>
      </c>
      <c r="I53">
        <f>'Real Time Coefficients'!I53</f>
        <v>45.1</v>
      </c>
      <c r="J53">
        <f>'Real Time Coefficients'!J53</f>
        <v>0</v>
      </c>
      <c r="K53">
        <f>'Real Time Coefficients'!K53</f>
        <v>1</v>
      </c>
      <c r="L53">
        <f>'Real Time Coefficients'!L53</f>
        <v>-191.00763916743304</v>
      </c>
    </row>
    <row r="54" spans="1:12" hidden="1">
      <c r="A54" t="str">
        <f>'Real Time Coefficients'!A54</f>
        <v>Marco Belinelli</v>
      </c>
      <c r="B54" t="str">
        <f>'Real Time Coefficients'!B54</f>
        <v>SAS</v>
      </c>
      <c r="C54" t="str">
        <f>'Real Time Coefficients'!C54</f>
        <v>San Antonio Spurs</v>
      </c>
      <c r="D54" t="str">
        <f>'Real Time Coefficients'!D54</f>
        <v>San Antonio Spurs</v>
      </c>
      <c r="E54">
        <f>'Real Time Coefficients'!E54</f>
        <v>18.8</v>
      </c>
      <c r="F54">
        <f>'Real Time Coefficients'!F54</f>
        <v>0.1</v>
      </c>
      <c r="G54">
        <f>'Real Time Coefficients'!G54</f>
        <v>-0.5</v>
      </c>
      <c r="H54">
        <f>'Real Time Coefficients'!H54</f>
        <v>0.5</v>
      </c>
      <c r="I54">
        <f>'Real Time Coefficients'!I54</f>
        <v>67.100000000000009</v>
      </c>
      <c r="J54">
        <f>'Real Time Coefficients'!J54</f>
        <v>0</v>
      </c>
      <c r="K54">
        <f>'Real Time Coefficients'!K54</f>
        <v>1</v>
      </c>
      <c r="L54">
        <f>'Real Time Coefficients'!L54</f>
        <v>-257.48573687567011</v>
      </c>
    </row>
    <row r="55" spans="1:12" hidden="1">
      <c r="A55" t="str">
        <f>'Real Time Coefficients'!A55</f>
        <v>Jerrelle Benimon</v>
      </c>
      <c r="B55" t="str">
        <f>'Real Time Coefficients'!B55</f>
        <v>UTA</v>
      </c>
      <c r="C55" t="str">
        <f>'Real Time Coefficients'!C55</f>
        <v>Utah Jazz</v>
      </c>
      <c r="D55" t="str">
        <f>'Real Time Coefficients'!D55</f>
        <v>Utah Jazz</v>
      </c>
      <c r="E55">
        <f>'Real Time Coefficients'!E55</f>
        <v>15.3</v>
      </c>
      <c r="F55">
        <f>'Real Time Coefficients'!F55</f>
        <v>-0.215</v>
      </c>
      <c r="G55">
        <f>'Real Time Coefficients'!G55</f>
        <v>-26.9</v>
      </c>
      <c r="H55">
        <f>'Real Time Coefficients'!H55</f>
        <v>0</v>
      </c>
      <c r="I55">
        <f>'Real Time Coefficients'!I55</f>
        <v>46.300000000000004</v>
      </c>
      <c r="J55">
        <f>'Real Time Coefficients'!J55</f>
        <v>0</v>
      </c>
      <c r="K55">
        <f>'Real Time Coefficients'!K55</f>
        <v>1</v>
      </c>
      <c r="L55">
        <f>'Real Time Coefficients'!L55</f>
        <v>2105.6714381858988</v>
      </c>
    </row>
    <row r="56" spans="1:12" hidden="1">
      <c r="A56" t="str">
        <f>'Real Time Coefficients'!A56</f>
        <v>Anthony Bennett</v>
      </c>
      <c r="B56" t="str">
        <f>'Real Time Coefficients'!B56</f>
        <v>MIN</v>
      </c>
      <c r="C56" t="str">
        <f>'Real Time Coefficients'!C56</f>
        <v>Minnesota Timberwolves</v>
      </c>
      <c r="D56" t="str">
        <f>'Real Time Coefficients'!D56</f>
        <v>Minnesota Timberwolves</v>
      </c>
      <c r="E56">
        <f>'Real Time Coefficients'!E56</f>
        <v>17.8</v>
      </c>
      <c r="F56">
        <f>'Real Time Coefficients'!F56</f>
        <v>1.7000000000000001E-2</v>
      </c>
      <c r="G56">
        <f>'Real Time Coefficients'!G56</f>
        <v>-4.8</v>
      </c>
      <c r="H56">
        <f>'Real Time Coefficients'!H56</f>
        <v>-0.6</v>
      </c>
      <c r="I56">
        <f>'Real Time Coefficients'!I56</f>
        <v>19.5</v>
      </c>
      <c r="J56">
        <f>'Real Time Coefficients'!J56</f>
        <v>0</v>
      </c>
      <c r="K56">
        <f>'Real Time Coefficients'!K56</f>
        <v>1</v>
      </c>
      <c r="L56">
        <f>'Real Time Coefficients'!L56</f>
        <v>-560.0542924165602</v>
      </c>
    </row>
    <row r="57" spans="1:12" hidden="1">
      <c r="A57" t="str">
        <f>'Real Time Coefficients'!A57</f>
        <v>Patrick Beverley</v>
      </c>
      <c r="B57" t="str">
        <f>'Real Time Coefficients'!B57</f>
        <v>HOU</v>
      </c>
      <c r="C57" t="str">
        <f>'Real Time Coefficients'!C57</f>
        <v>Houston Rockets</v>
      </c>
      <c r="D57" t="str">
        <f>'Real Time Coefficients'!D57</f>
        <v>Houston Rockets</v>
      </c>
      <c r="E57">
        <f>'Real Time Coefficients'!E57</f>
        <v>16.100000000000001</v>
      </c>
      <c r="F57">
        <f>'Real Time Coefficients'!F57</f>
        <v>9.6000000000000002E-2</v>
      </c>
      <c r="G57">
        <f>'Real Time Coefficients'!G57</f>
        <v>0.8</v>
      </c>
      <c r="H57">
        <f>'Real Time Coefficients'!H57</f>
        <v>1.2</v>
      </c>
      <c r="I57">
        <f>'Real Time Coefficients'!I57</f>
        <v>68.300000000000011</v>
      </c>
      <c r="J57">
        <f>'Real Time Coefficients'!J57</f>
        <v>0</v>
      </c>
      <c r="K57">
        <f>'Real Time Coefficients'!K57</f>
        <v>1</v>
      </c>
      <c r="L57">
        <f>'Real Time Coefficients'!L57</f>
        <v>-336.75569465036642</v>
      </c>
    </row>
    <row r="58" spans="1:12" hidden="1">
      <c r="A58" t="str">
        <f>'Real Time Coefficients'!A58</f>
        <v>Sim Bhullar</v>
      </c>
      <c r="B58" t="str">
        <f>'Real Time Coefficients'!B58</f>
        <v>SAC</v>
      </c>
      <c r="C58" t="str">
        <f>'Real Time Coefficients'!C58</f>
        <v>Sacramento Kings</v>
      </c>
      <c r="D58" t="str">
        <f>'Real Time Coefficients'!D58</f>
        <v>Sacramento Kings</v>
      </c>
      <c r="E58">
        <f>'Real Time Coefficients'!E58</f>
        <v>29.4</v>
      </c>
      <c r="F58">
        <f>'Real Time Coefficients'!F58</f>
        <v>0.38900000000000001</v>
      </c>
      <c r="G58">
        <f>'Real Time Coefficients'!G58</f>
        <v>26.6</v>
      </c>
      <c r="H58">
        <f>'Real Time Coefficients'!H58</f>
        <v>0</v>
      </c>
      <c r="I58">
        <f>'Real Time Coefficients'!I58</f>
        <v>35.4</v>
      </c>
      <c r="J58">
        <f>'Real Time Coefficients'!J58</f>
        <v>1</v>
      </c>
      <c r="K58">
        <f>'Real Time Coefficients'!K58</f>
        <v>1</v>
      </c>
      <c r="L58">
        <f>'Real Time Coefficients'!L58</f>
        <v>-3137.7770111983718</v>
      </c>
    </row>
    <row r="59" spans="1:12" hidden="1">
      <c r="A59" t="str">
        <f>'Real Time Coefficients'!A59</f>
        <v>Bismack Biyombo</v>
      </c>
      <c r="B59" t="str">
        <f>'Real Time Coefficients'!B59</f>
        <v>CHO</v>
      </c>
      <c r="C59" t="e">
        <f>'Real Time Coefficients'!C59</f>
        <v>#N/A</v>
      </c>
      <c r="D59" t="e">
        <f>'Real Time Coefficients'!D59</f>
        <v>#N/A</v>
      </c>
      <c r="E59">
        <f>'Real Time Coefficients'!E59</f>
        <v>11.6</v>
      </c>
      <c r="F59">
        <f>'Real Time Coefficients'!F59</f>
        <v>0.155</v>
      </c>
      <c r="G59">
        <f>'Real Time Coefficients'!G59</f>
        <v>-0.4</v>
      </c>
      <c r="H59">
        <f>'Real Time Coefficients'!H59</f>
        <v>0.5</v>
      </c>
      <c r="I59" t="e">
        <f>'Real Time Coefficients'!I59</f>
        <v>#N/A</v>
      </c>
      <c r="J59">
        <f>'Real Time Coefficients'!J59</f>
        <v>0</v>
      </c>
      <c r="K59">
        <f>'Real Time Coefficients'!K59</f>
        <v>1</v>
      </c>
      <c r="L59" t="e">
        <f>'Real Time Coefficients'!L59</f>
        <v>#N/A</v>
      </c>
    </row>
    <row r="60" spans="1:12" hidden="1">
      <c r="A60" t="str">
        <f>'Real Time Coefficients'!A60</f>
        <v>Tarik Black</v>
      </c>
      <c r="B60" t="str">
        <f>'Real Time Coefficients'!B60</f>
        <v>TOT</v>
      </c>
      <c r="C60" t="e">
        <f>'Real Time Coefficients'!C60</f>
        <v>#N/A</v>
      </c>
      <c r="D60" t="str">
        <f>'Real Time Coefficients'!D60</f>
        <v>Houston Rockets</v>
      </c>
      <c r="E60">
        <f>'Real Time Coefficients'!E60</f>
        <v>13.8</v>
      </c>
      <c r="F60">
        <f>'Real Time Coefficients'!F60</f>
        <v>0.124</v>
      </c>
      <c r="G60">
        <f>'Real Time Coefficients'!G60</f>
        <v>-1.6</v>
      </c>
      <c r="H60">
        <f>'Real Time Coefficients'!H60</f>
        <v>0.1</v>
      </c>
      <c r="I60">
        <f>'Real Time Coefficients'!I60</f>
        <v>68.300000000000011</v>
      </c>
      <c r="J60">
        <f>'Real Time Coefficients'!J60</f>
        <v>0</v>
      </c>
      <c r="K60">
        <f>'Real Time Coefficients'!K60</f>
        <v>1</v>
      </c>
      <c r="L60">
        <f>'Real Time Coefficients'!L60</f>
        <v>-230.18335788486678</v>
      </c>
    </row>
    <row r="61" spans="1:12" hidden="1">
      <c r="A61" t="str">
        <f>'Real Time Coefficients'!A61</f>
        <v>Tarik Black</v>
      </c>
      <c r="B61" t="str">
        <f>'Real Time Coefficients'!B61</f>
        <v>HOU</v>
      </c>
      <c r="C61" t="str">
        <f>'Real Time Coefficients'!C61</f>
        <v>Houston Rockets</v>
      </c>
      <c r="D61" t="str">
        <f>'Real Time Coefficients'!D61</f>
        <v>Houston Rockets</v>
      </c>
      <c r="E61">
        <f>'Real Time Coefficients'!E61</f>
        <v>13.8</v>
      </c>
      <c r="F61">
        <f>'Real Time Coefficients'!F61</f>
        <v>0.124</v>
      </c>
      <c r="G61">
        <f>'Real Time Coefficients'!G61</f>
        <v>-1.6</v>
      </c>
      <c r="H61">
        <f>'Real Time Coefficients'!H61</f>
        <v>0.1</v>
      </c>
      <c r="I61">
        <f>'Real Time Coefficients'!I61</f>
        <v>68.300000000000011</v>
      </c>
      <c r="J61">
        <f>'Real Time Coefficients'!J61</f>
        <v>0</v>
      </c>
      <c r="K61">
        <f>'Real Time Coefficients'!K61</f>
        <v>2</v>
      </c>
      <c r="L61">
        <f>'Real Time Coefficients'!L61</f>
        <v>-230.18335788486678</v>
      </c>
    </row>
    <row r="62" spans="1:12" hidden="1">
      <c r="A62" t="str">
        <f>'Real Time Coefficients'!A62</f>
        <v>Tarik Black</v>
      </c>
      <c r="B62" t="str">
        <f>'Real Time Coefficients'!B62</f>
        <v>LAL</v>
      </c>
      <c r="C62" t="str">
        <f>'Real Time Coefficients'!C62</f>
        <v>Los Angeles Lakers</v>
      </c>
      <c r="D62" t="str">
        <f>'Real Time Coefficients'!D62</f>
        <v>Los Angeles Lakers</v>
      </c>
      <c r="E62">
        <f>'Real Time Coefficients'!E62</f>
        <v>13.8</v>
      </c>
      <c r="F62">
        <f>'Real Time Coefficients'!F62</f>
        <v>0.124</v>
      </c>
      <c r="G62">
        <f>'Real Time Coefficients'!G62</f>
        <v>-1.6</v>
      </c>
      <c r="H62">
        <f>'Real Time Coefficients'!H62</f>
        <v>0.1</v>
      </c>
      <c r="I62">
        <f>'Real Time Coefficients'!I62</f>
        <v>25.6</v>
      </c>
      <c r="J62">
        <f>'Real Time Coefficients'!J62</f>
        <v>0</v>
      </c>
      <c r="K62">
        <f>'Real Time Coefficients'!K62</f>
        <v>3</v>
      </c>
      <c r="L62">
        <f>'Real Time Coefficients'!L62</f>
        <v>-650.88655278793362</v>
      </c>
    </row>
    <row r="63" spans="1:12" hidden="1">
      <c r="A63" t="str">
        <f>'Real Time Coefficients'!A63</f>
        <v>DeJuan Blair</v>
      </c>
      <c r="B63" t="str">
        <f>'Real Time Coefficients'!B63</f>
        <v>WAS</v>
      </c>
      <c r="C63" t="str">
        <f>'Real Time Coefficients'!C63</f>
        <v>Washington Wizards</v>
      </c>
      <c r="D63" t="str">
        <f>'Real Time Coefficients'!D63</f>
        <v>Washington Wizards</v>
      </c>
      <c r="E63">
        <f>'Real Time Coefficients'!E63</f>
        <v>18.3</v>
      </c>
      <c r="F63">
        <f>'Real Time Coefficients'!F63</f>
        <v>3.3000000000000002E-2</v>
      </c>
      <c r="G63">
        <f>'Real Time Coefficients'!G63</f>
        <v>-7.4</v>
      </c>
      <c r="H63">
        <f>'Real Time Coefficients'!H63</f>
        <v>-0.2</v>
      </c>
      <c r="I63">
        <f>'Real Time Coefficients'!I63</f>
        <v>56.100000000000009</v>
      </c>
      <c r="J63">
        <f>'Real Time Coefficients'!J63</f>
        <v>0</v>
      </c>
      <c r="K63">
        <f>'Real Time Coefficients'!K63</f>
        <v>1</v>
      </c>
      <c r="L63">
        <f>'Real Time Coefficients'!L63</f>
        <v>236.54109423233081</v>
      </c>
    </row>
    <row r="64" spans="1:12" hidden="1">
      <c r="A64" t="str">
        <f>'Real Time Coefficients'!A64</f>
        <v>Steve Blake</v>
      </c>
      <c r="B64" t="str">
        <f>'Real Time Coefficients'!B64</f>
        <v>POR</v>
      </c>
      <c r="C64" t="str">
        <f>'Real Time Coefficients'!C64</f>
        <v>Portland Trail Blazers</v>
      </c>
      <c r="D64" t="str">
        <f>'Real Time Coefficients'!D64</f>
        <v>Portland Trail Blazers</v>
      </c>
      <c r="E64">
        <f>'Real Time Coefficients'!E64</f>
        <v>13.2</v>
      </c>
      <c r="F64">
        <f>'Real Time Coefficients'!F64</f>
        <v>6.6000000000000003E-2</v>
      </c>
      <c r="G64">
        <f>'Real Time Coefficients'!G64</f>
        <v>-2.1</v>
      </c>
      <c r="H64">
        <f>'Real Time Coefficients'!H64</f>
        <v>0</v>
      </c>
      <c r="I64">
        <f>'Real Time Coefficients'!I64</f>
        <v>62.2</v>
      </c>
      <c r="J64">
        <f>'Real Time Coefficients'!J64</f>
        <v>0</v>
      </c>
      <c r="K64">
        <f>'Real Time Coefficients'!K64</f>
        <v>1</v>
      </c>
      <c r="L64">
        <f>'Real Time Coefficients'!L64</f>
        <v>-362.401640092663</v>
      </c>
    </row>
    <row r="65" spans="1:12" hidden="1">
      <c r="A65" t="str">
        <f>'Real Time Coefficients'!A65</f>
        <v>Eric Bledsoe</v>
      </c>
      <c r="B65" t="str">
        <f>'Real Time Coefficients'!B65</f>
        <v>PHO</v>
      </c>
      <c r="C65" t="str">
        <f>'Real Time Coefficients'!C65</f>
        <v>Phoenix Suns</v>
      </c>
      <c r="D65" t="str">
        <f>'Real Time Coefficients'!D65</f>
        <v>Phoenix Suns</v>
      </c>
      <c r="E65">
        <f>'Real Time Coefficients'!E65</f>
        <v>23.7</v>
      </c>
      <c r="F65">
        <f>'Real Time Coefficients'!F65</f>
        <v>0.11899999999999999</v>
      </c>
      <c r="G65">
        <f>'Real Time Coefficients'!G65</f>
        <v>2.6</v>
      </c>
      <c r="H65">
        <f>'Real Time Coefficients'!H65</f>
        <v>3.3</v>
      </c>
      <c r="I65">
        <f>'Real Time Coefficients'!I65</f>
        <v>47.599999999999994</v>
      </c>
      <c r="J65">
        <f>'Real Time Coefficients'!J65</f>
        <v>0</v>
      </c>
      <c r="K65">
        <f>'Real Time Coefficients'!K65</f>
        <v>1</v>
      </c>
      <c r="L65">
        <f>'Real Time Coefficients'!L65</f>
        <v>-199.18715184367085</v>
      </c>
    </row>
    <row r="66" spans="1:12" hidden="1">
      <c r="A66" t="str">
        <f>'Real Time Coefficients'!A66</f>
        <v>Vander Blue</v>
      </c>
      <c r="B66" t="str">
        <f>'Real Time Coefficients'!B66</f>
        <v>LAL</v>
      </c>
      <c r="C66" t="str">
        <f>'Real Time Coefficients'!C66</f>
        <v>Los Angeles Lakers</v>
      </c>
      <c r="D66" t="str">
        <f>'Real Time Coefficients'!D66</f>
        <v>Los Angeles Lakers</v>
      </c>
      <c r="E66">
        <f>'Real Time Coefficients'!E66</f>
        <v>23</v>
      </c>
      <c r="F66">
        <f>'Real Time Coefficients'!F66</f>
        <v>-0.156</v>
      </c>
      <c r="G66">
        <f>'Real Time Coefficients'!G66</f>
        <v>-8.5</v>
      </c>
      <c r="H66">
        <f>'Real Time Coefficients'!H66</f>
        <v>-0.1</v>
      </c>
      <c r="I66">
        <f>'Real Time Coefficients'!I66</f>
        <v>25.6</v>
      </c>
      <c r="J66">
        <f>'Real Time Coefficients'!J66</f>
        <v>0</v>
      </c>
      <c r="K66">
        <f>'Real Time Coefficients'!K66</f>
        <v>1</v>
      </c>
      <c r="L66">
        <f>'Real Time Coefficients'!L66</f>
        <v>-164.46901960448548</v>
      </c>
    </row>
    <row r="67" spans="1:12" hidden="1">
      <c r="A67" t="str">
        <f>'Real Time Coefficients'!A67</f>
        <v>Bojan Bogdanovic</v>
      </c>
      <c r="B67" t="str">
        <f>'Real Time Coefficients'!B67</f>
        <v>BRK</v>
      </c>
      <c r="C67" t="str">
        <f>'Real Time Coefficients'!C67</f>
        <v>Brooklyn Nets</v>
      </c>
      <c r="D67" t="str">
        <f>'Real Time Coefficients'!D67</f>
        <v>Brooklyn Nets</v>
      </c>
      <c r="E67">
        <f>'Real Time Coefficients'!E67</f>
        <v>17.2</v>
      </c>
      <c r="F67">
        <f>'Real Time Coefficients'!F67</f>
        <v>6.2E-2</v>
      </c>
      <c r="G67">
        <f>'Real Time Coefficients'!G67</f>
        <v>-1.8</v>
      </c>
      <c r="H67">
        <f>'Real Time Coefficients'!H67</f>
        <v>0.1</v>
      </c>
      <c r="I67">
        <f>'Real Time Coefficients'!I67</f>
        <v>46.300000000000004</v>
      </c>
      <c r="J67">
        <f>'Real Time Coefficients'!J67</f>
        <v>0</v>
      </c>
      <c r="K67">
        <f>'Real Time Coefficients'!K67</f>
        <v>1</v>
      </c>
      <c r="L67">
        <f>'Real Time Coefficients'!L67</f>
        <v>-471.76332249213334</v>
      </c>
    </row>
    <row r="68" spans="1:12" hidden="1">
      <c r="A68" t="str">
        <f>'Real Time Coefficients'!A68</f>
        <v>Andrew Bogut</v>
      </c>
      <c r="B68" t="str">
        <f>'Real Time Coefficients'!B68</f>
        <v>GSW</v>
      </c>
      <c r="C68" t="str">
        <f>'Real Time Coefficients'!C68</f>
        <v>Golden State Warriors</v>
      </c>
      <c r="D68" t="str">
        <f>'Real Time Coefficients'!D68</f>
        <v>Golden State Warriors</v>
      </c>
      <c r="E68">
        <f>'Real Time Coefficients'!E68</f>
        <v>13.2</v>
      </c>
      <c r="F68">
        <f>'Real Time Coefficients'!F68</f>
        <v>0.159</v>
      </c>
      <c r="G68">
        <f>'Real Time Coefficients'!G68</f>
        <v>4.0999999999999996</v>
      </c>
      <c r="H68">
        <f>'Real Time Coefficients'!H68</f>
        <v>2.4</v>
      </c>
      <c r="I68">
        <f>'Real Time Coefficients'!I68</f>
        <v>81.699999999999989</v>
      </c>
      <c r="J68">
        <f>'Real Time Coefficients'!J68</f>
        <v>0</v>
      </c>
      <c r="K68">
        <f>'Real Time Coefficients'!K68</f>
        <v>1</v>
      </c>
      <c r="L68">
        <f>'Real Time Coefficients'!L68</f>
        <v>-336.11974810832839</v>
      </c>
    </row>
    <row r="69" spans="1:12" hidden="1">
      <c r="A69" t="str">
        <f>'Real Time Coefficients'!A69</f>
        <v>Matt Bonner</v>
      </c>
      <c r="B69" t="str">
        <f>'Real Time Coefficients'!B69</f>
        <v>SAS</v>
      </c>
      <c r="C69" t="str">
        <f>'Real Time Coefficients'!C69</f>
        <v>San Antonio Spurs</v>
      </c>
      <c r="D69" t="str">
        <f>'Real Time Coefficients'!D69</f>
        <v>San Antonio Spurs</v>
      </c>
      <c r="E69">
        <f>'Real Time Coefficients'!E69</f>
        <v>12.5</v>
      </c>
      <c r="F69">
        <f>'Real Time Coefficients'!F69</f>
        <v>0.11</v>
      </c>
      <c r="G69">
        <f>'Real Time Coefficients'!G69</f>
        <v>-0.9</v>
      </c>
      <c r="H69">
        <f>'Real Time Coefficients'!H69</f>
        <v>0.3</v>
      </c>
      <c r="I69">
        <f>'Real Time Coefficients'!I69</f>
        <v>67.100000000000009</v>
      </c>
      <c r="J69">
        <f>'Real Time Coefficients'!J69</f>
        <v>0</v>
      </c>
      <c r="K69">
        <f>'Real Time Coefficients'!K69</f>
        <v>1</v>
      </c>
      <c r="L69">
        <f>'Real Time Coefficients'!L69</f>
        <v>-342.09513320055419</v>
      </c>
    </row>
    <row r="70" spans="1:12" hidden="1">
      <c r="A70" t="str">
        <f>'Real Time Coefficients'!A70</f>
        <v>Trevor Booker</v>
      </c>
      <c r="B70" t="str">
        <f>'Real Time Coefficients'!B70</f>
        <v>UTA</v>
      </c>
      <c r="C70" t="str">
        <f>'Real Time Coefficients'!C70</f>
        <v>Utah Jazz</v>
      </c>
      <c r="D70" t="str">
        <f>'Real Time Coefficients'!D70</f>
        <v>Utah Jazz</v>
      </c>
      <c r="E70">
        <f>'Real Time Coefficients'!E70</f>
        <v>18.100000000000001</v>
      </c>
      <c r="F70">
        <f>'Real Time Coefficients'!F70</f>
        <v>0.11</v>
      </c>
      <c r="G70">
        <f>'Real Time Coefficients'!G70</f>
        <v>0.2</v>
      </c>
      <c r="H70">
        <f>'Real Time Coefficients'!H70</f>
        <v>0.9</v>
      </c>
      <c r="I70">
        <f>'Real Time Coefficients'!I70</f>
        <v>46.300000000000004</v>
      </c>
      <c r="J70">
        <f>'Real Time Coefficients'!J70</f>
        <v>0</v>
      </c>
      <c r="K70">
        <f>'Real Time Coefficients'!K70</f>
        <v>1</v>
      </c>
      <c r="L70">
        <f>'Real Time Coefficients'!L70</f>
        <v>-471.31923116125193</v>
      </c>
    </row>
    <row r="71" spans="1:12" hidden="1">
      <c r="A71" t="str">
        <f>'Real Time Coefficients'!A71</f>
        <v>Carlos Boozer</v>
      </c>
      <c r="B71" t="str">
        <f>'Real Time Coefficients'!B71</f>
        <v>LAL</v>
      </c>
      <c r="C71" t="str">
        <f>'Real Time Coefficients'!C71</f>
        <v>Los Angeles Lakers</v>
      </c>
      <c r="D71" t="str">
        <f>'Real Time Coefficients'!D71</f>
        <v>Los Angeles Lakers</v>
      </c>
      <c r="E71">
        <f>'Real Time Coefficients'!E71</f>
        <v>23.7</v>
      </c>
      <c r="F71">
        <f>'Real Time Coefficients'!F71</f>
        <v>6.2E-2</v>
      </c>
      <c r="G71">
        <f>'Real Time Coefficients'!G71</f>
        <v>-3.3</v>
      </c>
      <c r="H71">
        <f>'Real Time Coefficients'!H71</f>
        <v>-0.6</v>
      </c>
      <c r="I71">
        <f>'Real Time Coefficients'!I71</f>
        <v>25.6</v>
      </c>
      <c r="J71">
        <f>'Real Time Coefficients'!J71</f>
        <v>0</v>
      </c>
      <c r="K71">
        <f>'Real Time Coefficients'!K71</f>
        <v>1</v>
      </c>
      <c r="L71">
        <f>'Real Time Coefficients'!L71</f>
        <v>-496.90697231442425</v>
      </c>
    </row>
    <row r="72" spans="1:12" hidden="1">
      <c r="A72" t="str">
        <f>'Real Time Coefficients'!A72</f>
        <v>Chris Bosh</v>
      </c>
      <c r="B72" t="str">
        <f>'Real Time Coefficients'!B72</f>
        <v>MIA</v>
      </c>
      <c r="C72" t="str">
        <f>'Real Time Coefficients'!C72</f>
        <v>Miami Heat</v>
      </c>
      <c r="D72" t="str">
        <f>'Real Time Coefficients'!D72</f>
        <v>Miami Heat</v>
      </c>
      <c r="E72">
        <f>'Real Time Coefficients'!E72</f>
        <v>28.4</v>
      </c>
      <c r="F72">
        <f>'Real Time Coefficients'!F72</f>
        <v>0.111</v>
      </c>
      <c r="G72">
        <f>'Real Time Coefficients'!G72</f>
        <v>-0.1</v>
      </c>
      <c r="H72">
        <f>'Real Time Coefficients'!H72</f>
        <v>0.8</v>
      </c>
      <c r="I72">
        <f>'Real Time Coefficients'!I72</f>
        <v>45.1</v>
      </c>
      <c r="J72">
        <f>'Real Time Coefficients'!J72</f>
        <v>0</v>
      </c>
      <c r="K72">
        <f>'Real Time Coefficients'!K72</f>
        <v>1</v>
      </c>
      <c r="L72">
        <f>'Real Time Coefficients'!L72</f>
        <v>-272.45639268475952</v>
      </c>
    </row>
    <row r="73" spans="1:12" hidden="1">
      <c r="A73" t="str">
        <f>'Real Time Coefficients'!A73</f>
        <v>Avery Bradley</v>
      </c>
      <c r="B73" t="str">
        <f>'Real Time Coefficients'!B73</f>
        <v>BOS</v>
      </c>
      <c r="C73" t="str">
        <f>'Real Time Coefficients'!C73</f>
        <v>Boston Celtics</v>
      </c>
      <c r="D73" t="str">
        <f>'Real Time Coefficients'!D73</f>
        <v>Boston Celtics</v>
      </c>
      <c r="E73">
        <f>'Real Time Coefficients'!E73</f>
        <v>21</v>
      </c>
      <c r="F73">
        <f>'Real Time Coefficients'!F73</f>
        <v>4.9000000000000002E-2</v>
      </c>
      <c r="G73">
        <f>'Real Time Coefficients'!G73</f>
        <v>-1.7</v>
      </c>
      <c r="H73">
        <f>'Real Time Coefficients'!H73</f>
        <v>0.2</v>
      </c>
      <c r="I73">
        <f>'Real Time Coefficients'!I73</f>
        <v>48.8</v>
      </c>
      <c r="J73">
        <f>'Real Time Coefficients'!J73</f>
        <v>0</v>
      </c>
      <c r="K73">
        <f>'Real Time Coefficients'!K73</f>
        <v>1</v>
      </c>
      <c r="L73">
        <f>'Real Time Coefficients'!L73</f>
        <v>-394.87734627079573</v>
      </c>
    </row>
    <row r="74" spans="1:12" hidden="1">
      <c r="A74" t="str">
        <f>'Real Time Coefficients'!A74</f>
        <v>Player</v>
      </c>
      <c r="B74" t="str">
        <f>'Real Time Coefficients'!B74</f>
        <v>Tm</v>
      </c>
      <c r="C74" t="e">
        <f>'Real Time Coefficients'!C74</f>
        <v>#N/A</v>
      </c>
      <c r="D74" t="str">
        <f>'Real Time Coefficients'!D74</f>
        <v>Atlanta Hawks</v>
      </c>
      <c r="E74" t="str">
        <f>'Real Time Coefficients'!E74</f>
        <v>USG%</v>
      </c>
      <c r="F74" t="str">
        <f>'Real Time Coefficients'!F74</f>
        <v>WS/48</v>
      </c>
      <c r="G74" t="str">
        <f>'Real Time Coefficients'!G74</f>
        <v>BPM</v>
      </c>
      <c r="H74" t="str">
        <f>'Real Time Coefficients'!H74</f>
        <v>VORP</v>
      </c>
      <c r="I74">
        <f>'Real Time Coefficients'!I74</f>
        <v>73.2</v>
      </c>
      <c r="J74">
        <f>'Real Time Coefficients'!J74</f>
        <v>2</v>
      </c>
      <c r="K74">
        <f>'Real Time Coefficients'!K74</f>
        <v>3</v>
      </c>
      <c r="L74" t="e">
        <f>'Real Time Coefficients'!L74</f>
        <v>#VALUE!</v>
      </c>
    </row>
    <row r="75" spans="1:12" hidden="1">
      <c r="A75" t="str">
        <f>'Real Time Coefficients'!A75</f>
        <v>Elton Brand</v>
      </c>
      <c r="B75" t="str">
        <f>'Real Time Coefficients'!B75</f>
        <v>ATL</v>
      </c>
      <c r="C75" t="str">
        <f>'Real Time Coefficients'!C75</f>
        <v>Atlanta Hawks</v>
      </c>
      <c r="D75" t="str">
        <f>'Real Time Coefficients'!D75</f>
        <v>Atlanta Hawks</v>
      </c>
      <c r="E75">
        <f>'Real Time Coefficients'!E75</f>
        <v>11.6</v>
      </c>
      <c r="F75">
        <f>'Real Time Coefficients'!F75</f>
        <v>7.0000000000000007E-2</v>
      </c>
      <c r="G75">
        <f>'Real Time Coefficients'!G75</f>
        <v>-1.4</v>
      </c>
      <c r="H75">
        <f>'Real Time Coefficients'!H75</f>
        <v>0.1</v>
      </c>
      <c r="I75">
        <f>'Real Time Coefficients'!I75</f>
        <v>73.2</v>
      </c>
      <c r="J75">
        <f>'Real Time Coefficients'!J75</f>
        <v>0</v>
      </c>
      <c r="K75">
        <f>'Real Time Coefficients'!K75</f>
        <v>1</v>
      </c>
      <c r="L75">
        <f>'Real Time Coefficients'!L75</f>
        <v>-345.30992908251818</v>
      </c>
    </row>
    <row r="76" spans="1:12" hidden="1">
      <c r="A76" t="str">
        <f>'Real Time Coefficients'!A76</f>
        <v>Corey Brewer</v>
      </c>
      <c r="B76" t="str">
        <f>'Real Time Coefficients'!B76</f>
        <v>TOT</v>
      </c>
      <c r="C76" t="e">
        <f>'Real Time Coefficients'!C76</f>
        <v>#N/A</v>
      </c>
      <c r="D76" t="str">
        <f>'Real Time Coefficients'!D76</f>
        <v>Minnesota Timberwolves</v>
      </c>
      <c r="E76">
        <f>'Real Time Coefficients'!E76</f>
        <v>21.6</v>
      </c>
      <c r="F76">
        <f>'Real Time Coefficients'!F76</f>
        <v>7.0999999999999994E-2</v>
      </c>
      <c r="G76">
        <f>'Real Time Coefficients'!G76</f>
        <v>-1.1000000000000001</v>
      </c>
      <c r="H76">
        <f>'Real Time Coefficients'!H76</f>
        <v>0.5</v>
      </c>
      <c r="I76">
        <f>'Real Time Coefficients'!I76</f>
        <v>19.5</v>
      </c>
      <c r="J76">
        <f>'Real Time Coefficients'!J76</f>
        <v>0</v>
      </c>
      <c r="K76">
        <f>'Real Time Coefficients'!K76</f>
        <v>1</v>
      </c>
      <c r="L76">
        <f>'Real Time Coefficients'!L76</f>
        <v>-652.57855196004505</v>
      </c>
    </row>
    <row r="77" spans="1:12" hidden="1">
      <c r="A77" t="str">
        <f>'Real Time Coefficients'!A77</f>
        <v>Corey Brewer</v>
      </c>
      <c r="B77" t="str">
        <f>'Real Time Coefficients'!B77</f>
        <v>MIN</v>
      </c>
      <c r="C77" t="str">
        <f>'Real Time Coefficients'!C77</f>
        <v>Minnesota Timberwolves</v>
      </c>
      <c r="D77" t="str">
        <f>'Real Time Coefficients'!D77</f>
        <v>Minnesota Timberwolves</v>
      </c>
      <c r="E77">
        <f>'Real Time Coefficients'!E77</f>
        <v>21.6</v>
      </c>
      <c r="F77">
        <f>'Real Time Coefficients'!F77</f>
        <v>7.0999999999999994E-2</v>
      </c>
      <c r="G77">
        <f>'Real Time Coefficients'!G77</f>
        <v>-1.1000000000000001</v>
      </c>
      <c r="H77">
        <f>'Real Time Coefficients'!H77</f>
        <v>0.5</v>
      </c>
      <c r="I77">
        <f>'Real Time Coefficients'!I77</f>
        <v>19.5</v>
      </c>
      <c r="J77">
        <f>'Real Time Coefficients'!J77</f>
        <v>0</v>
      </c>
      <c r="K77">
        <f>'Real Time Coefficients'!K77</f>
        <v>2</v>
      </c>
      <c r="L77">
        <f>'Real Time Coefficients'!L77</f>
        <v>-652.57855196004505</v>
      </c>
    </row>
    <row r="78" spans="1:12" hidden="1">
      <c r="A78" t="str">
        <f>'Real Time Coefficients'!A78</f>
        <v>Corey Brewer</v>
      </c>
      <c r="B78" t="str">
        <f>'Real Time Coefficients'!B78</f>
        <v>HOU</v>
      </c>
      <c r="C78" t="str">
        <f>'Real Time Coefficients'!C78</f>
        <v>Houston Rockets</v>
      </c>
      <c r="D78" t="str">
        <f>'Real Time Coefficients'!D78</f>
        <v>Houston Rockets</v>
      </c>
      <c r="E78">
        <f>'Real Time Coefficients'!E78</f>
        <v>21.6</v>
      </c>
      <c r="F78">
        <f>'Real Time Coefficients'!F78</f>
        <v>7.0999999999999994E-2</v>
      </c>
      <c r="G78">
        <f>'Real Time Coefficients'!G78</f>
        <v>-1.1000000000000001</v>
      </c>
      <c r="H78">
        <f>'Real Time Coefficients'!H78</f>
        <v>0.5</v>
      </c>
      <c r="I78">
        <f>'Real Time Coefficients'!I78</f>
        <v>68.300000000000011</v>
      </c>
      <c r="J78">
        <f>'Real Time Coefficients'!J78</f>
        <v>0</v>
      </c>
      <c r="K78">
        <f>'Real Time Coefficients'!K78</f>
        <v>3</v>
      </c>
      <c r="L78">
        <f>'Real Time Coefficients'!L78</f>
        <v>-171.77490064225447</v>
      </c>
    </row>
    <row r="79" spans="1:12" hidden="1">
      <c r="A79" t="str">
        <f>'Real Time Coefficients'!A79</f>
        <v>Aaron Brooks</v>
      </c>
      <c r="B79" t="str">
        <f>'Real Time Coefficients'!B79</f>
        <v>CHI</v>
      </c>
      <c r="C79" t="str">
        <f>'Real Time Coefficients'!C79</f>
        <v>Chicago Bulls</v>
      </c>
      <c r="D79" t="str">
        <f>'Real Time Coefficients'!D79</f>
        <v>Chicago Bulls</v>
      </c>
      <c r="E79">
        <f>'Real Time Coefficients'!E79</f>
        <v>25</v>
      </c>
      <c r="F79">
        <f>'Real Time Coefficients'!F79</f>
        <v>8.3000000000000004E-2</v>
      </c>
      <c r="G79">
        <f>'Real Time Coefficients'!G79</f>
        <v>-1.4</v>
      </c>
      <c r="H79">
        <f>'Real Time Coefficients'!H79</f>
        <v>0.3</v>
      </c>
      <c r="I79">
        <f>'Real Time Coefficients'!I79</f>
        <v>61</v>
      </c>
      <c r="J79">
        <f>'Real Time Coefficients'!J79</f>
        <v>0</v>
      </c>
      <c r="K79">
        <f>'Real Time Coefficients'!K79</f>
        <v>1</v>
      </c>
      <c r="L79">
        <f>'Real Time Coefficients'!L79</f>
        <v>-158.48053667952104</v>
      </c>
    </row>
    <row r="80" spans="1:12" hidden="1">
      <c r="A80" t="str">
        <f>'Real Time Coefficients'!A80</f>
        <v>Jabari Brown</v>
      </c>
      <c r="B80" t="str">
        <f>'Real Time Coefficients'!B80</f>
        <v>LAL</v>
      </c>
      <c r="C80" t="str">
        <f>'Real Time Coefficients'!C80</f>
        <v>Los Angeles Lakers</v>
      </c>
      <c r="D80" t="str">
        <f>'Real Time Coefficients'!D80</f>
        <v>Los Angeles Lakers</v>
      </c>
      <c r="E80">
        <f>'Real Time Coefficients'!E80</f>
        <v>18.8</v>
      </c>
      <c r="F80">
        <f>'Real Time Coefficients'!F80</f>
        <v>3.3000000000000002E-2</v>
      </c>
      <c r="G80">
        <f>'Real Time Coefficients'!G80</f>
        <v>-3.8</v>
      </c>
      <c r="H80">
        <f>'Real Time Coefficients'!H80</f>
        <v>-0.3</v>
      </c>
      <c r="I80">
        <f>'Real Time Coefficients'!I80</f>
        <v>25.6</v>
      </c>
      <c r="J80">
        <f>'Real Time Coefficients'!J80</f>
        <v>0</v>
      </c>
      <c r="K80">
        <f>'Real Time Coefficients'!K80</f>
        <v>1</v>
      </c>
      <c r="L80">
        <f>'Real Time Coefficients'!L80</f>
        <v>-522.41510871204707</v>
      </c>
    </row>
    <row r="81" spans="1:12" hidden="1">
      <c r="A81" t="str">
        <f>'Real Time Coefficients'!A81</f>
        <v>Lorenzo Brown</v>
      </c>
      <c r="B81" t="str">
        <f>'Real Time Coefficients'!B81</f>
        <v>MIN</v>
      </c>
      <c r="C81" t="str">
        <f>'Real Time Coefficients'!C81</f>
        <v>Minnesota Timberwolves</v>
      </c>
      <c r="D81" t="str">
        <f>'Real Time Coefficients'!D81</f>
        <v>Minnesota Timberwolves</v>
      </c>
      <c r="E81">
        <f>'Real Time Coefficients'!E81</f>
        <v>12.9</v>
      </c>
      <c r="F81">
        <f>'Real Time Coefficients'!F81</f>
        <v>2.5000000000000001E-2</v>
      </c>
      <c r="G81">
        <f>'Real Time Coefficients'!G81</f>
        <v>-2.6</v>
      </c>
      <c r="H81">
        <f>'Real Time Coefficients'!H81</f>
        <v>-0.1</v>
      </c>
      <c r="I81">
        <f>'Real Time Coefficients'!I81</f>
        <v>19.5</v>
      </c>
      <c r="J81">
        <f>'Real Time Coefficients'!J81</f>
        <v>0</v>
      </c>
      <c r="K81">
        <f>'Real Time Coefficients'!K81</f>
        <v>1</v>
      </c>
      <c r="L81">
        <f>'Real Time Coefficients'!L81</f>
        <v>-818.87167595011294</v>
      </c>
    </row>
    <row r="82" spans="1:12" hidden="1">
      <c r="A82" t="str">
        <f>'Real Time Coefficients'!A82</f>
        <v>Markel Brown</v>
      </c>
      <c r="B82" t="str">
        <f>'Real Time Coefficients'!B82</f>
        <v>BRK</v>
      </c>
      <c r="C82" t="str">
        <f>'Real Time Coefficients'!C82</f>
        <v>Brooklyn Nets</v>
      </c>
      <c r="D82" t="str">
        <f>'Real Time Coefficients'!D82</f>
        <v>Brooklyn Nets</v>
      </c>
      <c r="E82">
        <f>'Real Time Coefficients'!E82</f>
        <v>15.3</v>
      </c>
      <c r="F82">
        <f>'Real Time Coefficients'!F82</f>
        <v>3.1E-2</v>
      </c>
      <c r="G82">
        <f>'Real Time Coefficients'!G82</f>
        <v>-2.7</v>
      </c>
      <c r="H82">
        <f>'Real Time Coefficients'!H82</f>
        <v>-0.1</v>
      </c>
      <c r="I82">
        <f>'Real Time Coefficients'!I82</f>
        <v>46.300000000000004</v>
      </c>
      <c r="J82">
        <f>'Real Time Coefficients'!J82</f>
        <v>0</v>
      </c>
      <c r="K82">
        <f>'Real Time Coefficients'!K82</f>
        <v>1</v>
      </c>
      <c r="L82">
        <f>'Real Time Coefficients'!L82</f>
        <v>-487.2521630359347</v>
      </c>
    </row>
    <row r="83" spans="1:12" hidden="1">
      <c r="A83" t="str">
        <f>'Real Time Coefficients'!A83</f>
        <v>Shannon Brown</v>
      </c>
      <c r="B83" t="str">
        <f>'Real Time Coefficients'!B83</f>
        <v>MIA</v>
      </c>
      <c r="C83" t="str">
        <f>'Real Time Coefficients'!C83</f>
        <v>Miami Heat</v>
      </c>
      <c r="D83" t="str">
        <f>'Real Time Coefficients'!D83</f>
        <v>Miami Heat</v>
      </c>
      <c r="E83">
        <f>'Real Time Coefficients'!E83</f>
        <v>13.1</v>
      </c>
      <c r="F83">
        <f>'Real Time Coefficients'!F83</f>
        <v>-1.6E-2</v>
      </c>
      <c r="G83">
        <f>'Real Time Coefficients'!G83</f>
        <v>-6.1</v>
      </c>
      <c r="H83">
        <f>'Real Time Coefficients'!H83</f>
        <v>-0.1</v>
      </c>
      <c r="I83">
        <f>'Real Time Coefficients'!I83</f>
        <v>45.1</v>
      </c>
      <c r="J83">
        <f>'Real Time Coefficients'!J83</f>
        <v>0</v>
      </c>
      <c r="K83">
        <f>'Real Time Coefficients'!K83</f>
        <v>1</v>
      </c>
      <c r="L83">
        <f>'Real Time Coefficients'!L83</f>
        <v>-200.43136128046655</v>
      </c>
    </row>
    <row r="84" spans="1:12" hidden="1">
      <c r="A84" t="str">
        <f>'Real Time Coefficients'!A84</f>
        <v>Kobe Bryant</v>
      </c>
      <c r="B84" t="str">
        <f>'Real Time Coefficients'!B84</f>
        <v>LAL</v>
      </c>
      <c r="C84" t="str">
        <f>'Real Time Coefficients'!C84</f>
        <v>Los Angeles Lakers</v>
      </c>
      <c r="D84" t="str">
        <f>'Real Time Coefficients'!D84</f>
        <v>Los Angeles Lakers</v>
      </c>
      <c r="E84">
        <f>'Real Time Coefficients'!E84</f>
        <v>34.9</v>
      </c>
      <c r="F84">
        <f>'Real Time Coefficients'!F84</f>
        <v>6.0000000000000001E-3</v>
      </c>
      <c r="G84">
        <f>'Real Time Coefficients'!G84</f>
        <v>0.3</v>
      </c>
      <c r="H84">
        <f>'Real Time Coefficients'!H84</f>
        <v>0.7</v>
      </c>
      <c r="I84">
        <f>'Real Time Coefficients'!I84</f>
        <v>25.6</v>
      </c>
      <c r="J84">
        <f>'Real Time Coefficients'!J84</f>
        <v>0</v>
      </c>
      <c r="K84">
        <f>'Real Time Coefficients'!K84</f>
        <v>1</v>
      </c>
      <c r="L84">
        <f>'Real Time Coefficients'!L84</f>
        <v>-603.47018496244038</v>
      </c>
    </row>
    <row r="85" spans="1:12" hidden="1">
      <c r="A85" t="str">
        <f>'Real Time Coefficients'!A85</f>
        <v>Chase Budinger</v>
      </c>
      <c r="B85" t="str">
        <f>'Real Time Coefficients'!B85</f>
        <v>MIN</v>
      </c>
      <c r="C85" t="str">
        <f>'Real Time Coefficients'!C85</f>
        <v>Minnesota Timberwolves</v>
      </c>
      <c r="D85" t="str">
        <f>'Real Time Coefficients'!D85</f>
        <v>Minnesota Timberwolves</v>
      </c>
      <c r="E85">
        <f>'Real Time Coefficients'!E85</f>
        <v>16.3</v>
      </c>
      <c r="F85">
        <f>'Real Time Coefficients'!F85</f>
        <v>4.9000000000000002E-2</v>
      </c>
      <c r="G85">
        <f>'Real Time Coefficients'!G85</f>
        <v>-2.8</v>
      </c>
      <c r="H85">
        <f>'Real Time Coefficients'!H85</f>
        <v>-0.3</v>
      </c>
      <c r="I85">
        <f>'Real Time Coefficients'!I85</f>
        <v>19.5</v>
      </c>
      <c r="J85">
        <f>'Real Time Coefficients'!J85</f>
        <v>0</v>
      </c>
      <c r="K85">
        <f>'Real Time Coefficients'!K85</f>
        <v>1</v>
      </c>
      <c r="L85">
        <f>'Real Time Coefficients'!L85</f>
        <v>-724.37728843880313</v>
      </c>
    </row>
    <row r="86" spans="1:12" hidden="1">
      <c r="A86" t="str">
        <f>'Real Time Coefficients'!A86</f>
        <v>Reggie Bullock</v>
      </c>
      <c r="B86" t="str">
        <f>'Real Time Coefficients'!B86</f>
        <v>TOT</v>
      </c>
      <c r="C86" t="e">
        <f>'Real Time Coefficients'!C86</f>
        <v>#N/A</v>
      </c>
      <c r="D86" t="str">
        <f>'Real Time Coefficients'!D86</f>
        <v>Los Angeles Clippers</v>
      </c>
      <c r="E86">
        <f>'Real Time Coefficients'!E86</f>
        <v>10.9</v>
      </c>
      <c r="F86">
        <f>'Real Time Coefficients'!F86</f>
        <v>1.9E-2</v>
      </c>
      <c r="G86">
        <f>'Real Time Coefficients'!G86</f>
        <v>-4</v>
      </c>
      <c r="H86">
        <f>'Real Time Coefficients'!H86</f>
        <v>-0.2</v>
      </c>
      <c r="I86">
        <f>'Real Time Coefficients'!I86</f>
        <v>68.300000000000011</v>
      </c>
      <c r="J86">
        <f>'Real Time Coefficients'!J86</f>
        <v>0</v>
      </c>
      <c r="K86">
        <f>'Real Time Coefficients'!K86</f>
        <v>1</v>
      </c>
      <c r="L86">
        <f>'Real Time Coefficients'!L86</f>
        <v>-229.34896551850724</v>
      </c>
    </row>
    <row r="87" spans="1:12" hidden="1">
      <c r="A87" t="str">
        <f>'Real Time Coefficients'!A87</f>
        <v>Reggie Bullock</v>
      </c>
      <c r="B87" t="str">
        <f>'Real Time Coefficients'!B87</f>
        <v>LAC</v>
      </c>
      <c r="C87" t="str">
        <f>'Real Time Coefficients'!C87</f>
        <v>Los Angeles Clippers</v>
      </c>
      <c r="D87" t="str">
        <f>'Real Time Coefficients'!D87</f>
        <v>Los Angeles Clippers</v>
      </c>
      <c r="E87">
        <f>'Real Time Coefficients'!E87</f>
        <v>10.9</v>
      </c>
      <c r="F87">
        <f>'Real Time Coefficients'!F87</f>
        <v>1.9E-2</v>
      </c>
      <c r="G87">
        <f>'Real Time Coefficients'!G87</f>
        <v>-4</v>
      </c>
      <c r="H87">
        <f>'Real Time Coefficients'!H87</f>
        <v>-0.2</v>
      </c>
      <c r="I87">
        <f>'Real Time Coefficients'!I87</f>
        <v>68.300000000000011</v>
      </c>
      <c r="J87">
        <f>'Real Time Coefficients'!J87</f>
        <v>0</v>
      </c>
      <c r="K87">
        <f>'Real Time Coefficients'!K87</f>
        <v>2</v>
      </c>
      <c r="L87">
        <f>'Real Time Coefficients'!L87</f>
        <v>-229.34896551850724</v>
      </c>
    </row>
    <row r="88" spans="1:12" hidden="1">
      <c r="A88" t="str">
        <f>'Real Time Coefficients'!A88</f>
        <v>Reggie Bullock</v>
      </c>
      <c r="B88" t="str">
        <f>'Real Time Coefficients'!B88</f>
        <v>PHO</v>
      </c>
      <c r="C88" t="str">
        <f>'Real Time Coefficients'!C88</f>
        <v>Phoenix Suns</v>
      </c>
      <c r="D88" t="str">
        <f>'Real Time Coefficients'!D88</f>
        <v>Phoenix Suns</v>
      </c>
      <c r="E88">
        <f>'Real Time Coefficients'!E88</f>
        <v>10.9</v>
      </c>
      <c r="F88">
        <f>'Real Time Coefficients'!F88</f>
        <v>1.9E-2</v>
      </c>
      <c r="G88">
        <f>'Real Time Coefficients'!G88</f>
        <v>-4</v>
      </c>
      <c r="H88">
        <f>'Real Time Coefficients'!H88</f>
        <v>-0.2</v>
      </c>
      <c r="I88">
        <f>'Real Time Coefficients'!I88</f>
        <v>47.599999999999994</v>
      </c>
      <c r="J88">
        <f>'Real Time Coefficients'!J88</f>
        <v>0</v>
      </c>
      <c r="K88">
        <f>'Real Time Coefficients'!K88</f>
        <v>3</v>
      </c>
      <c r="L88">
        <f>'Real Time Coefficients'!L88</f>
        <v>-433.29641597502928</v>
      </c>
    </row>
    <row r="89" spans="1:12" hidden="1">
      <c r="A89" t="str">
        <f>'Real Time Coefficients'!A89</f>
        <v>Trey Burke</v>
      </c>
      <c r="B89" t="str">
        <f>'Real Time Coefficients'!B89</f>
        <v>UTA</v>
      </c>
      <c r="C89" t="str">
        <f>'Real Time Coefficients'!C89</f>
        <v>Utah Jazz</v>
      </c>
      <c r="D89" t="str">
        <f>'Real Time Coefficients'!D89</f>
        <v>Utah Jazz</v>
      </c>
      <c r="E89">
        <f>'Real Time Coefficients'!E89</f>
        <v>23.9</v>
      </c>
      <c r="F89">
        <f>'Real Time Coefficients'!F89</f>
        <v>0.05</v>
      </c>
      <c r="G89">
        <f>'Real Time Coefficients'!G89</f>
        <v>-1.9</v>
      </c>
      <c r="H89">
        <f>'Real Time Coefficients'!H89</f>
        <v>0.1</v>
      </c>
      <c r="I89">
        <f>'Real Time Coefficients'!I89</f>
        <v>46.300000000000004</v>
      </c>
      <c r="J89">
        <f>'Real Time Coefficients'!J89</f>
        <v>0</v>
      </c>
      <c r="K89">
        <f>'Real Time Coefficients'!K89</f>
        <v>1</v>
      </c>
      <c r="L89">
        <f>'Real Time Coefficients'!L89</f>
        <v>-357.61969285465398</v>
      </c>
    </row>
    <row r="90" spans="1:12" hidden="1">
      <c r="A90" t="str">
        <f>'Real Time Coefficients'!A90</f>
        <v>Alec Burks</v>
      </c>
      <c r="B90" t="str">
        <f>'Real Time Coefficients'!B90</f>
        <v>UTA</v>
      </c>
      <c r="C90" t="str">
        <f>'Real Time Coefficients'!C90</f>
        <v>Utah Jazz</v>
      </c>
      <c r="D90" t="str">
        <f>'Real Time Coefficients'!D90</f>
        <v>Utah Jazz</v>
      </c>
      <c r="E90">
        <f>'Real Time Coefficients'!E90</f>
        <v>20.8</v>
      </c>
      <c r="F90">
        <f>'Real Time Coefficients'!F90</f>
        <v>8.8999999999999996E-2</v>
      </c>
      <c r="G90">
        <f>'Real Time Coefficients'!G90</f>
        <v>-1.6</v>
      </c>
      <c r="H90">
        <f>'Real Time Coefficients'!H90</f>
        <v>0.1</v>
      </c>
      <c r="I90">
        <f>'Real Time Coefficients'!I90</f>
        <v>46.300000000000004</v>
      </c>
      <c r="J90">
        <f>'Real Time Coefficients'!J90</f>
        <v>0</v>
      </c>
      <c r="K90">
        <f>'Real Time Coefficients'!K90</f>
        <v>1</v>
      </c>
      <c r="L90">
        <f>'Real Time Coefficients'!L90</f>
        <v>-381.4553070836925</v>
      </c>
    </row>
    <row r="91" spans="1:12" hidden="1">
      <c r="A91" t="str">
        <f>'Real Time Coefficients'!A91</f>
        <v>Caron Butler</v>
      </c>
      <c r="B91" t="str">
        <f>'Real Time Coefficients'!B91</f>
        <v>DET</v>
      </c>
      <c r="C91" t="str">
        <f>'Real Time Coefficients'!C91</f>
        <v>Detroit Pistons</v>
      </c>
      <c r="D91" t="str">
        <f>'Real Time Coefficients'!D91</f>
        <v>Detroit Pistons</v>
      </c>
      <c r="E91">
        <f>'Real Time Coefficients'!E91</f>
        <v>12.9</v>
      </c>
      <c r="F91">
        <f>'Real Time Coefficients'!F91</f>
        <v>7.0000000000000007E-2</v>
      </c>
      <c r="G91">
        <f>'Real Time Coefficients'!G91</f>
        <v>-1.5</v>
      </c>
      <c r="H91">
        <f>'Real Time Coefficients'!H91</f>
        <v>0.2</v>
      </c>
      <c r="I91">
        <f>'Real Time Coefficients'!I91</f>
        <v>39</v>
      </c>
      <c r="J91">
        <f>'Real Time Coefficients'!J91</f>
        <v>0</v>
      </c>
      <c r="K91">
        <f>'Real Time Coefficients'!K91</f>
        <v>1</v>
      </c>
      <c r="L91">
        <f>'Real Time Coefficients'!L91</f>
        <v>-627.5282219234175</v>
      </c>
    </row>
    <row r="92" spans="1:12" hidden="1">
      <c r="A92" t="str">
        <f>'Real Time Coefficients'!A92</f>
        <v>Jimmy Butler</v>
      </c>
      <c r="B92" t="str">
        <f>'Real Time Coefficients'!B92</f>
        <v>CHI</v>
      </c>
      <c r="C92" t="str">
        <f>'Real Time Coefficients'!C92</f>
        <v>Chicago Bulls</v>
      </c>
      <c r="D92" t="str">
        <f>'Real Time Coefficients'!D92</f>
        <v>Chicago Bulls</v>
      </c>
      <c r="E92">
        <f>'Real Time Coefficients'!E92</f>
        <v>21.6</v>
      </c>
      <c r="F92">
        <f>'Real Time Coefficients'!F92</f>
        <v>0.214</v>
      </c>
      <c r="G92">
        <f>'Real Time Coefficients'!G92</f>
        <v>4.7</v>
      </c>
      <c r="H92">
        <f>'Real Time Coefficients'!H92</f>
        <v>4.2</v>
      </c>
      <c r="I92">
        <f>'Real Time Coefficients'!I92</f>
        <v>61</v>
      </c>
      <c r="J92">
        <f>'Real Time Coefficients'!J92</f>
        <v>0</v>
      </c>
      <c r="K92">
        <f>'Real Time Coefficients'!K92</f>
        <v>1</v>
      </c>
      <c r="L92">
        <f>'Real Time Coefficients'!L92</f>
        <v>-30.933622243176817</v>
      </c>
    </row>
    <row r="93" spans="1:12" hidden="1">
      <c r="A93" t="str">
        <f>'Real Time Coefficients'!A93</f>
        <v>Rasual Butler</v>
      </c>
      <c r="B93" t="str">
        <f>'Real Time Coefficients'!B93</f>
        <v>WAS</v>
      </c>
      <c r="C93" t="str">
        <f>'Real Time Coefficients'!C93</f>
        <v>Washington Wizards</v>
      </c>
      <c r="D93" t="str">
        <f>'Real Time Coefficients'!D93</f>
        <v>Washington Wizards</v>
      </c>
      <c r="E93">
        <f>'Real Time Coefficients'!E93</f>
        <v>17.899999999999999</v>
      </c>
      <c r="F93">
        <f>'Real Time Coefficients'!F93</f>
        <v>8.4000000000000005E-2</v>
      </c>
      <c r="G93">
        <f>'Real Time Coefficients'!G93</f>
        <v>-1.7</v>
      </c>
      <c r="H93">
        <f>'Real Time Coefficients'!H93</f>
        <v>0.1</v>
      </c>
      <c r="I93">
        <f>'Real Time Coefficients'!I93</f>
        <v>56.100000000000009</v>
      </c>
      <c r="J93">
        <f>'Real Time Coefficients'!J93</f>
        <v>0</v>
      </c>
      <c r="K93">
        <f>'Real Time Coefficients'!K93</f>
        <v>1</v>
      </c>
      <c r="L93">
        <f>'Real Time Coefficients'!L93</f>
        <v>-334.90513928974684</v>
      </c>
    </row>
    <row r="94" spans="1:12" hidden="1">
      <c r="A94" t="str">
        <f>'Real Time Coefficients'!A94</f>
        <v>Dwight Buycks</v>
      </c>
      <c r="B94" t="str">
        <f>'Real Time Coefficients'!B94</f>
        <v>LAL</v>
      </c>
      <c r="C94" t="str">
        <f>'Real Time Coefficients'!C94</f>
        <v>Los Angeles Lakers</v>
      </c>
      <c r="D94" t="str">
        <f>'Real Time Coefficients'!D94</f>
        <v>Los Angeles Lakers</v>
      </c>
      <c r="E94">
        <f>'Real Time Coefficients'!E94</f>
        <v>20.399999999999999</v>
      </c>
      <c r="F94">
        <f>'Real Time Coefficients'!F94</f>
        <v>2.7E-2</v>
      </c>
      <c r="G94">
        <f>'Real Time Coefficients'!G94</f>
        <v>-4.9000000000000004</v>
      </c>
      <c r="H94">
        <f>'Real Time Coefficients'!H94</f>
        <v>-0.1</v>
      </c>
      <c r="I94">
        <f>'Real Time Coefficients'!I94</f>
        <v>25.6</v>
      </c>
      <c r="J94">
        <f>'Real Time Coefficients'!J94</f>
        <v>0</v>
      </c>
      <c r="K94">
        <f>'Real Time Coefficients'!K94</f>
        <v>1</v>
      </c>
      <c r="L94">
        <f>'Real Time Coefficients'!L94</f>
        <v>-329.89978228455811</v>
      </c>
    </row>
    <row r="95" spans="1:12" hidden="1">
      <c r="A95" t="str">
        <f>'Real Time Coefficients'!A95</f>
        <v>Will Bynum</v>
      </c>
      <c r="B95" t="str">
        <f>'Real Time Coefficients'!B95</f>
        <v>WAS</v>
      </c>
      <c r="C95" t="str">
        <f>'Real Time Coefficients'!C95</f>
        <v>Washington Wizards</v>
      </c>
      <c r="D95" t="str">
        <f>'Real Time Coefficients'!D95</f>
        <v>Washington Wizards</v>
      </c>
      <c r="E95">
        <f>'Real Time Coefficients'!E95</f>
        <v>27.6</v>
      </c>
      <c r="F95">
        <f>'Real Time Coefficients'!F95</f>
        <v>-0.13200000000000001</v>
      </c>
      <c r="G95">
        <f>'Real Time Coefficients'!G95</f>
        <v>-9.1</v>
      </c>
      <c r="H95">
        <f>'Real Time Coefficients'!H95</f>
        <v>-0.1</v>
      </c>
      <c r="I95">
        <f>'Real Time Coefficients'!I95</f>
        <v>56.100000000000009</v>
      </c>
      <c r="J95">
        <f>'Real Time Coefficients'!J95</f>
        <v>0</v>
      </c>
      <c r="K95">
        <f>'Real Time Coefficients'!K95</f>
        <v>1</v>
      </c>
      <c r="L95">
        <f>'Real Time Coefficients'!L95</f>
        <v>339.17927593523467</v>
      </c>
    </row>
    <row r="96" spans="1:12" hidden="1">
      <c r="A96" t="str">
        <f>'Real Time Coefficients'!A96</f>
        <v>Bruno Caboclo</v>
      </c>
      <c r="B96" t="str">
        <f>'Real Time Coefficients'!B96</f>
        <v>TOR</v>
      </c>
      <c r="C96" t="str">
        <f>'Real Time Coefficients'!C96</f>
        <v>Toronto Raptors</v>
      </c>
      <c r="D96" t="str">
        <f>'Real Time Coefficients'!D96</f>
        <v>Toronto Raptors</v>
      </c>
      <c r="E96">
        <f>'Real Time Coefficients'!E96</f>
        <v>31.5</v>
      </c>
      <c r="F96">
        <f>'Real Time Coefficients'!F96</f>
        <v>-0.27500000000000002</v>
      </c>
      <c r="G96">
        <f>'Real Time Coefficients'!G96</f>
        <v>-18.899999999999999</v>
      </c>
      <c r="H96">
        <f>'Real Time Coefficients'!H96</f>
        <v>-0.1</v>
      </c>
      <c r="I96">
        <f>'Real Time Coefficients'!I96</f>
        <v>59.8</v>
      </c>
      <c r="J96">
        <f>'Real Time Coefficients'!J96</f>
        <v>0</v>
      </c>
      <c r="K96">
        <f>'Real Time Coefficients'!K96</f>
        <v>1</v>
      </c>
      <c r="L96">
        <f>'Real Time Coefficients'!L96</f>
        <v>1411.4300226738703</v>
      </c>
    </row>
    <row r="97" spans="1:12" hidden="1">
      <c r="A97" t="str">
        <f>'Real Time Coefficients'!A97</f>
        <v>Nick Calathes</v>
      </c>
      <c r="B97" t="str">
        <f>'Real Time Coefficients'!B97</f>
        <v>MEM</v>
      </c>
      <c r="C97" t="str">
        <f>'Real Time Coefficients'!C97</f>
        <v>Memphis Grizzlies</v>
      </c>
      <c r="D97" t="str">
        <f>'Real Time Coefficients'!D97</f>
        <v>Memphis Grizzlies</v>
      </c>
      <c r="E97">
        <f>'Real Time Coefficients'!E97</f>
        <v>17.899999999999999</v>
      </c>
      <c r="F97">
        <f>'Real Time Coefficients'!F97</f>
        <v>6.5000000000000002E-2</v>
      </c>
      <c r="G97">
        <f>'Real Time Coefficients'!G97</f>
        <v>-0.3</v>
      </c>
      <c r="H97">
        <f>'Real Time Coefficients'!H97</f>
        <v>0.4</v>
      </c>
      <c r="I97">
        <f>'Real Time Coefficients'!I97</f>
        <v>67.100000000000009</v>
      </c>
      <c r="J97">
        <f>'Real Time Coefficients'!J97</f>
        <v>0</v>
      </c>
      <c r="K97">
        <f>'Real Time Coefficients'!K97</f>
        <v>1</v>
      </c>
      <c r="L97">
        <f>'Real Time Coefficients'!L97</f>
        <v>-380.80046206887539</v>
      </c>
    </row>
    <row r="98" spans="1:12" hidden="1">
      <c r="A98" t="str">
        <f>'Real Time Coefficients'!A98</f>
        <v>Jose Calderon</v>
      </c>
      <c r="B98" t="str">
        <f>'Real Time Coefficients'!B98</f>
        <v>NYK</v>
      </c>
      <c r="C98" t="str">
        <f>'Real Time Coefficients'!C98</f>
        <v>New York Knicks</v>
      </c>
      <c r="D98" t="str">
        <f>'Real Time Coefficients'!D98</f>
        <v>New York Knicks</v>
      </c>
      <c r="E98">
        <f>'Real Time Coefficients'!E98</f>
        <v>16.100000000000001</v>
      </c>
      <c r="F98">
        <f>'Real Time Coefficients'!F98</f>
        <v>3.3000000000000002E-2</v>
      </c>
      <c r="G98">
        <f>'Real Time Coefficients'!G98</f>
        <v>-3.2</v>
      </c>
      <c r="H98">
        <f>'Real Time Coefficients'!H98</f>
        <v>-0.4</v>
      </c>
      <c r="I98">
        <f>'Real Time Coefficients'!I98</f>
        <v>20.7</v>
      </c>
      <c r="J98">
        <f>'Real Time Coefficients'!J98</f>
        <v>0</v>
      </c>
      <c r="K98">
        <f>'Real Time Coefficients'!K98</f>
        <v>1</v>
      </c>
      <c r="L98">
        <f>'Real Time Coefficients'!L98</f>
        <v>-713.63063393724053</v>
      </c>
    </row>
    <row r="99" spans="1:12" hidden="1">
      <c r="A99" t="str">
        <f>'Real Time Coefficients'!A99</f>
        <v>Player</v>
      </c>
      <c r="B99" t="str">
        <f>'Real Time Coefficients'!B99</f>
        <v>Tm</v>
      </c>
      <c r="C99" t="e">
        <f>'Real Time Coefficients'!C99</f>
        <v>#N/A</v>
      </c>
      <c r="D99" t="str">
        <f>'Real Time Coefficients'!D99</f>
        <v>Detroit Pistons</v>
      </c>
      <c r="E99" t="str">
        <f>'Real Time Coefficients'!E99</f>
        <v>USG%</v>
      </c>
      <c r="F99" t="str">
        <f>'Real Time Coefficients'!F99</f>
        <v>WS/48</v>
      </c>
      <c r="G99" t="str">
        <f>'Real Time Coefficients'!G99</f>
        <v>BPM</v>
      </c>
      <c r="H99" t="str">
        <f>'Real Time Coefficients'!H99</f>
        <v>VORP</v>
      </c>
      <c r="I99">
        <f>'Real Time Coefficients'!I99</f>
        <v>39</v>
      </c>
      <c r="J99">
        <f>'Real Time Coefficients'!J99</f>
        <v>2</v>
      </c>
      <c r="K99">
        <f>'Real Time Coefficients'!K99</f>
        <v>4</v>
      </c>
      <c r="L99" t="e">
        <f>'Real Time Coefficients'!L99</f>
        <v>#VALUE!</v>
      </c>
    </row>
    <row r="100" spans="1:12" hidden="1">
      <c r="A100" t="str">
        <f>'Real Time Coefficients'!A100</f>
        <v>Kentavious Caldwell-Pope</v>
      </c>
      <c r="B100" t="str">
        <f>'Real Time Coefficients'!B100</f>
        <v>DET</v>
      </c>
      <c r="C100" t="str">
        <f>'Real Time Coefficients'!C100</f>
        <v>Detroit Pistons</v>
      </c>
      <c r="D100" t="str">
        <f>'Real Time Coefficients'!D100</f>
        <v>Detroit Pistons</v>
      </c>
      <c r="E100">
        <f>'Real Time Coefficients'!E100</f>
        <v>19.5</v>
      </c>
      <c r="F100">
        <f>'Real Time Coefficients'!F100</f>
        <v>5.1999999999999998E-2</v>
      </c>
      <c r="G100">
        <f>'Real Time Coefficients'!G100</f>
        <v>-1</v>
      </c>
      <c r="H100">
        <f>'Real Time Coefficients'!H100</f>
        <v>0.6</v>
      </c>
      <c r="I100">
        <f>'Real Time Coefficients'!I100</f>
        <v>39</v>
      </c>
      <c r="J100">
        <f>'Real Time Coefficients'!J100</f>
        <v>0</v>
      </c>
      <c r="K100">
        <f>'Real Time Coefficients'!K100</f>
        <v>1</v>
      </c>
      <c r="L100">
        <f>'Real Time Coefficients'!L100</f>
        <v>-527.76223071092625</v>
      </c>
    </row>
    <row r="101" spans="1:12" hidden="1">
      <c r="A101" t="str">
        <f>'Real Time Coefficients'!A101</f>
        <v>Isaiah Canaan</v>
      </c>
      <c r="B101" t="str">
        <f>'Real Time Coefficients'!B101</f>
        <v>TOT</v>
      </c>
      <c r="C101" t="e">
        <f>'Real Time Coefficients'!C101</f>
        <v>#N/A</v>
      </c>
      <c r="D101" t="str">
        <f>'Real Time Coefficients'!D101</f>
        <v>Houston Rockets</v>
      </c>
      <c r="E101">
        <f>'Real Time Coefficients'!E101</f>
        <v>21.6</v>
      </c>
      <c r="F101">
        <f>'Real Time Coefficients'!F101</f>
        <v>7.1999999999999995E-2</v>
      </c>
      <c r="G101">
        <f>'Real Time Coefficients'!G101</f>
        <v>-2.2000000000000002</v>
      </c>
      <c r="H101">
        <f>'Real Time Coefficients'!H101</f>
        <v>-0.1</v>
      </c>
      <c r="I101">
        <f>'Real Time Coefficients'!I101</f>
        <v>68.300000000000011</v>
      </c>
      <c r="J101">
        <f>'Real Time Coefficients'!J101</f>
        <v>0</v>
      </c>
      <c r="K101">
        <f>'Real Time Coefficients'!K101</f>
        <v>1</v>
      </c>
      <c r="L101">
        <f>'Real Time Coefficients'!L101</f>
        <v>-142.5131428828343</v>
      </c>
    </row>
    <row r="102" spans="1:12" hidden="1">
      <c r="A102" t="str">
        <f>'Real Time Coefficients'!A102</f>
        <v>Isaiah Canaan</v>
      </c>
      <c r="B102" t="str">
        <f>'Real Time Coefficients'!B102</f>
        <v>HOU</v>
      </c>
      <c r="C102" t="str">
        <f>'Real Time Coefficients'!C102</f>
        <v>Houston Rockets</v>
      </c>
      <c r="D102" t="str">
        <f>'Real Time Coefficients'!D102</f>
        <v>Houston Rockets</v>
      </c>
      <c r="E102">
        <f>'Real Time Coefficients'!E102</f>
        <v>21.6</v>
      </c>
      <c r="F102">
        <f>'Real Time Coefficients'!F102</f>
        <v>7.1999999999999995E-2</v>
      </c>
      <c r="G102">
        <f>'Real Time Coefficients'!G102</f>
        <v>-2.2000000000000002</v>
      </c>
      <c r="H102">
        <f>'Real Time Coefficients'!H102</f>
        <v>-0.1</v>
      </c>
      <c r="I102">
        <f>'Real Time Coefficients'!I102</f>
        <v>68.300000000000011</v>
      </c>
      <c r="J102">
        <f>'Real Time Coefficients'!J102</f>
        <v>0</v>
      </c>
      <c r="K102">
        <f>'Real Time Coefficients'!K102</f>
        <v>2</v>
      </c>
      <c r="L102">
        <f>'Real Time Coefficients'!L102</f>
        <v>-142.5131428828343</v>
      </c>
    </row>
    <row r="103" spans="1:12" hidden="1">
      <c r="A103" t="str">
        <f>'Real Time Coefficients'!A103</f>
        <v>Isaiah Canaan</v>
      </c>
      <c r="B103" t="str">
        <f>'Real Time Coefficients'!B103</f>
        <v>PHI</v>
      </c>
      <c r="C103" t="str">
        <f>'Real Time Coefficients'!C103</f>
        <v>Philadelphia 76ers</v>
      </c>
      <c r="D103" t="str">
        <f>'Real Time Coefficients'!D103</f>
        <v>Philadelphia 76ers</v>
      </c>
      <c r="E103">
        <f>'Real Time Coefficients'!E103</f>
        <v>21.6</v>
      </c>
      <c r="F103">
        <f>'Real Time Coefficients'!F103</f>
        <v>7.1999999999999995E-2</v>
      </c>
      <c r="G103">
        <f>'Real Time Coefficients'!G103</f>
        <v>-2.2000000000000002</v>
      </c>
      <c r="H103">
        <f>'Real Time Coefficients'!H103</f>
        <v>-0.1</v>
      </c>
      <c r="I103">
        <f>'Real Time Coefficients'!I103</f>
        <v>22</v>
      </c>
      <c r="J103">
        <f>'Real Time Coefficients'!J103</f>
        <v>0</v>
      </c>
      <c r="K103">
        <f>'Real Time Coefficients'!K103</f>
        <v>3</v>
      </c>
      <c r="L103">
        <f>'Real Time Coefficients'!L103</f>
        <v>-598.68545960442668</v>
      </c>
    </row>
    <row r="104" spans="1:12" hidden="1">
      <c r="A104" t="str">
        <f>'Real Time Coefficients'!A104</f>
        <v>Clint Capela</v>
      </c>
      <c r="B104" t="str">
        <f>'Real Time Coefficients'!B104</f>
        <v>HOU</v>
      </c>
      <c r="C104" t="str">
        <f>'Real Time Coefficients'!C104</f>
        <v>Houston Rockets</v>
      </c>
      <c r="D104" t="str">
        <f>'Real Time Coefficients'!D104</f>
        <v>Houston Rockets</v>
      </c>
      <c r="E104">
        <f>'Real Time Coefficients'!E104</f>
        <v>21.3</v>
      </c>
      <c r="F104">
        <f>'Real Time Coefficients'!F104</f>
        <v>1.9E-2</v>
      </c>
      <c r="G104">
        <f>'Real Time Coefficients'!G104</f>
        <v>-7.8</v>
      </c>
      <c r="H104">
        <f>'Real Time Coefficients'!H104</f>
        <v>-0.1</v>
      </c>
      <c r="I104">
        <f>'Real Time Coefficients'!I104</f>
        <v>68.300000000000011</v>
      </c>
      <c r="J104">
        <f>'Real Time Coefficients'!J104</f>
        <v>0</v>
      </c>
      <c r="K104">
        <f>'Real Time Coefficients'!K104</f>
        <v>1</v>
      </c>
      <c r="L104">
        <f>'Real Time Coefficients'!L104</f>
        <v>454.85715405348685</v>
      </c>
    </row>
    <row r="105" spans="1:12" hidden="1">
      <c r="A105" t="str">
        <f>'Real Time Coefficients'!A105</f>
        <v>DeMarre Carroll</v>
      </c>
      <c r="B105" t="str">
        <f>'Real Time Coefficients'!B105</f>
        <v>ATL</v>
      </c>
      <c r="C105" t="str">
        <f>'Real Time Coefficients'!C105</f>
        <v>Atlanta Hawks</v>
      </c>
      <c r="D105" t="str">
        <f>'Real Time Coefficients'!D105</f>
        <v>Atlanta Hawks</v>
      </c>
      <c r="E105">
        <f>'Real Time Coefficients'!E105</f>
        <v>16.899999999999999</v>
      </c>
      <c r="F105">
        <f>'Real Time Coefficients'!F105</f>
        <v>0.154</v>
      </c>
      <c r="G105">
        <f>'Real Time Coefficients'!G105</f>
        <v>2.9</v>
      </c>
      <c r="H105">
        <f>'Real Time Coefficients'!H105</f>
        <v>2.7</v>
      </c>
      <c r="I105">
        <f>'Real Time Coefficients'!I105</f>
        <v>73.2</v>
      </c>
      <c r="J105">
        <f>'Real Time Coefficients'!J105</f>
        <v>0</v>
      </c>
      <c r="K105">
        <f>'Real Time Coefficients'!K105</f>
        <v>1</v>
      </c>
      <c r="L105">
        <f>'Real Time Coefficients'!L105</f>
        <v>-156.06264162070599</v>
      </c>
    </row>
    <row r="106" spans="1:12" hidden="1">
      <c r="A106" t="str">
        <f>'Real Time Coefficients'!A106</f>
        <v>Vince Carter</v>
      </c>
      <c r="B106" t="str">
        <f>'Real Time Coefficients'!B106</f>
        <v>MEM</v>
      </c>
      <c r="C106" t="str">
        <f>'Real Time Coefficients'!C106</f>
        <v>Memphis Grizzlies</v>
      </c>
      <c r="D106" t="str">
        <f>'Real Time Coefficients'!D106</f>
        <v>Memphis Grizzlies</v>
      </c>
      <c r="E106">
        <f>'Real Time Coefficients'!E106</f>
        <v>19.899999999999999</v>
      </c>
      <c r="F106">
        <f>'Real Time Coefficients'!F106</f>
        <v>4.2999999999999997E-2</v>
      </c>
      <c r="G106">
        <f>'Real Time Coefficients'!G106</f>
        <v>-1.4</v>
      </c>
      <c r="H106">
        <f>'Real Time Coefficients'!H106</f>
        <v>0.2</v>
      </c>
      <c r="I106">
        <f>'Real Time Coefficients'!I106</f>
        <v>67.100000000000009</v>
      </c>
      <c r="J106">
        <f>'Real Time Coefficients'!J106</f>
        <v>0</v>
      </c>
      <c r="K106">
        <f>'Real Time Coefficients'!K106</f>
        <v>1</v>
      </c>
      <c r="L106">
        <f>'Real Time Coefficients'!L106</f>
        <v>-283.16457203722365</v>
      </c>
    </row>
    <row r="107" spans="1:12" hidden="1">
      <c r="A107" t="str">
        <f>'Real Time Coefficients'!A107</f>
        <v>Michael Carter-Williams</v>
      </c>
      <c r="B107" t="str">
        <f>'Real Time Coefficients'!B107</f>
        <v>TOT</v>
      </c>
      <c r="C107" t="e">
        <f>'Real Time Coefficients'!C107</f>
        <v>#N/A</v>
      </c>
      <c r="D107" t="str">
        <f>'Real Time Coefficients'!D107</f>
        <v>Philadelphia 76ers</v>
      </c>
      <c r="E107">
        <f>'Real Time Coefficients'!E107</f>
        <v>26.7</v>
      </c>
      <c r="F107">
        <f>'Real Time Coefficients'!F107</f>
        <v>1.7000000000000001E-2</v>
      </c>
      <c r="G107">
        <f>'Real Time Coefficients'!G107</f>
        <v>-0.7</v>
      </c>
      <c r="H107">
        <f>'Real Time Coefficients'!H107</f>
        <v>0.7</v>
      </c>
      <c r="I107">
        <f>'Real Time Coefficients'!I107</f>
        <v>22</v>
      </c>
      <c r="J107">
        <f>'Real Time Coefficients'!J107</f>
        <v>0</v>
      </c>
      <c r="K107">
        <f>'Real Time Coefficients'!K107</f>
        <v>1</v>
      </c>
      <c r="L107">
        <f>'Real Time Coefficients'!L107</f>
        <v>-645.22452389089074</v>
      </c>
    </row>
    <row r="108" spans="1:12" hidden="1">
      <c r="A108" t="str">
        <f>'Real Time Coefficients'!A108</f>
        <v>Michael Carter-Williams</v>
      </c>
      <c r="B108" t="str">
        <f>'Real Time Coefficients'!B108</f>
        <v>PHI</v>
      </c>
      <c r="C108" t="str">
        <f>'Real Time Coefficients'!C108</f>
        <v>Philadelphia 76ers</v>
      </c>
      <c r="D108" t="str">
        <f>'Real Time Coefficients'!D108</f>
        <v>Philadelphia 76ers</v>
      </c>
      <c r="E108">
        <f>'Real Time Coefficients'!E108</f>
        <v>26.7</v>
      </c>
      <c r="F108">
        <f>'Real Time Coefficients'!F108</f>
        <v>1.7000000000000001E-2</v>
      </c>
      <c r="G108">
        <f>'Real Time Coefficients'!G108</f>
        <v>-0.7</v>
      </c>
      <c r="H108">
        <f>'Real Time Coefficients'!H108</f>
        <v>0.7</v>
      </c>
      <c r="I108">
        <f>'Real Time Coefficients'!I108</f>
        <v>22</v>
      </c>
      <c r="J108">
        <f>'Real Time Coefficients'!J108</f>
        <v>0</v>
      </c>
      <c r="K108">
        <f>'Real Time Coefficients'!K108</f>
        <v>2</v>
      </c>
      <c r="L108">
        <f>'Real Time Coefficients'!L108</f>
        <v>-645.22452389089074</v>
      </c>
    </row>
    <row r="109" spans="1:12" hidden="1">
      <c r="A109" t="str">
        <f>'Real Time Coefficients'!A109</f>
        <v>Michael Carter-Williams</v>
      </c>
      <c r="B109" t="str">
        <f>'Real Time Coefficients'!B109</f>
        <v>MIL</v>
      </c>
      <c r="C109" t="str">
        <f>'Real Time Coefficients'!C109</f>
        <v>Milwaukee Bucks</v>
      </c>
      <c r="D109" t="str">
        <f>'Real Time Coefficients'!D109</f>
        <v>Milwaukee Bucks</v>
      </c>
      <c r="E109">
        <f>'Real Time Coefficients'!E109</f>
        <v>26.7</v>
      </c>
      <c r="F109">
        <f>'Real Time Coefficients'!F109</f>
        <v>1.7000000000000001E-2</v>
      </c>
      <c r="G109">
        <f>'Real Time Coefficients'!G109</f>
        <v>-0.7</v>
      </c>
      <c r="H109">
        <f>'Real Time Coefficients'!H109</f>
        <v>0.7</v>
      </c>
      <c r="I109">
        <f>'Real Time Coefficients'!I109</f>
        <v>50</v>
      </c>
      <c r="J109">
        <f>'Real Time Coefficients'!J109</f>
        <v>0</v>
      </c>
      <c r="K109">
        <f>'Real Time Coefficients'!K109</f>
        <v>3</v>
      </c>
      <c r="L109">
        <f>'Real Time Coefficients'!L109</f>
        <v>-369.35357641346991</v>
      </c>
    </row>
    <row r="110" spans="1:12" hidden="1">
      <c r="A110" t="str">
        <f>'Real Time Coefficients'!A110</f>
        <v>Omri Casspi</v>
      </c>
      <c r="B110" t="str">
        <f>'Real Time Coefficients'!B110</f>
        <v>SAC</v>
      </c>
      <c r="C110" t="str">
        <f>'Real Time Coefficients'!C110</f>
        <v>Sacramento Kings</v>
      </c>
      <c r="D110" t="str">
        <f>'Real Time Coefficients'!D110</f>
        <v>Sacramento Kings</v>
      </c>
      <c r="E110">
        <f>'Real Time Coefficients'!E110</f>
        <v>18.7</v>
      </c>
      <c r="F110">
        <f>'Real Time Coefficients'!F110</f>
        <v>9.0999999999999998E-2</v>
      </c>
      <c r="G110">
        <f>'Real Time Coefficients'!G110</f>
        <v>-1.3</v>
      </c>
      <c r="H110">
        <f>'Real Time Coefficients'!H110</f>
        <v>0.3</v>
      </c>
      <c r="I110">
        <f>'Real Time Coefficients'!I110</f>
        <v>35.4</v>
      </c>
      <c r="J110">
        <f>'Real Time Coefficients'!J110</f>
        <v>0</v>
      </c>
      <c r="K110">
        <f>'Real Time Coefficients'!K110</f>
        <v>1</v>
      </c>
      <c r="L110">
        <f>'Real Time Coefficients'!L110</f>
        <v>-524.73353780029367</v>
      </c>
    </row>
    <row r="111" spans="1:12" hidden="1">
      <c r="A111" t="str">
        <f>'Real Time Coefficients'!A111</f>
        <v>Mario Chalmers</v>
      </c>
      <c r="B111" t="str">
        <f>'Real Time Coefficients'!B111</f>
        <v>MIA</v>
      </c>
      <c r="C111" t="str">
        <f>'Real Time Coefficients'!C111</f>
        <v>Miami Heat</v>
      </c>
      <c r="D111" t="str">
        <f>'Real Time Coefficients'!D111</f>
        <v>Miami Heat</v>
      </c>
      <c r="E111">
        <f>'Real Time Coefficients'!E111</f>
        <v>18.899999999999999</v>
      </c>
      <c r="F111">
        <f>'Real Time Coefficients'!F111</f>
        <v>5.6000000000000001E-2</v>
      </c>
      <c r="G111">
        <f>'Real Time Coefficients'!G111</f>
        <v>-1</v>
      </c>
      <c r="H111">
        <f>'Real Time Coefficients'!H111</f>
        <v>0.6</v>
      </c>
      <c r="I111">
        <f>'Real Time Coefficients'!I111</f>
        <v>45.1</v>
      </c>
      <c r="J111">
        <f>'Real Time Coefficients'!J111</f>
        <v>0</v>
      </c>
      <c r="K111">
        <f>'Real Time Coefficients'!K111</f>
        <v>1</v>
      </c>
      <c r="L111">
        <f>'Real Time Coefficients'!L111</f>
        <v>-471.46145284410335</v>
      </c>
    </row>
    <row r="112" spans="1:12" hidden="1">
      <c r="A112" t="str">
        <f>'Real Time Coefficients'!A112</f>
        <v>Tyson Chandler</v>
      </c>
      <c r="B112" t="str">
        <f>'Real Time Coefficients'!B112</f>
        <v>DAL</v>
      </c>
      <c r="C112" t="str">
        <f>'Real Time Coefficients'!C112</f>
        <v>Dallas Mavericks</v>
      </c>
      <c r="D112" t="str">
        <f>'Real Time Coefficients'!D112</f>
        <v>Dallas Mavericks</v>
      </c>
      <c r="E112">
        <f>'Real Time Coefficients'!E112</f>
        <v>12.8</v>
      </c>
      <c r="F112">
        <f>'Real Time Coefficients'!F112</f>
        <v>0.216</v>
      </c>
      <c r="G112">
        <f>'Real Time Coefficients'!G112</f>
        <v>4.2</v>
      </c>
      <c r="H112">
        <f>'Real Time Coefficients'!H112</f>
        <v>3.6</v>
      </c>
      <c r="I112">
        <f>'Real Time Coefficients'!I112</f>
        <v>61</v>
      </c>
      <c r="J112">
        <f>'Real Time Coefficients'!J112</f>
        <v>0</v>
      </c>
      <c r="K112">
        <f>'Real Time Coefficients'!K112</f>
        <v>1</v>
      </c>
      <c r="L112">
        <f>'Real Time Coefficients'!L112</f>
        <v>-236.85528234801831</v>
      </c>
    </row>
    <row r="113" spans="1:12" hidden="1">
      <c r="A113" t="str">
        <f>'Real Time Coefficients'!A113</f>
        <v>Wilson Chandler</v>
      </c>
      <c r="B113" t="str">
        <f>'Real Time Coefficients'!B113</f>
        <v>DEN</v>
      </c>
      <c r="C113" t="str">
        <f>'Real Time Coefficients'!C113</f>
        <v>Denver Nuggets</v>
      </c>
      <c r="D113" t="str">
        <f>'Real Time Coefficients'!D113</f>
        <v>Denver Nuggets</v>
      </c>
      <c r="E113">
        <f>'Real Time Coefficients'!E113</f>
        <v>20.100000000000001</v>
      </c>
      <c r="F113">
        <f>'Real Time Coefficients'!F113</f>
        <v>7.0999999999999994E-2</v>
      </c>
      <c r="G113">
        <f>'Real Time Coefficients'!G113</f>
        <v>0.2</v>
      </c>
      <c r="H113">
        <f>'Real Time Coefficients'!H113</f>
        <v>1.3</v>
      </c>
      <c r="I113">
        <f>'Real Time Coefficients'!I113</f>
        <v>36.6</v>
      </c>
      <c r="J113">
        <f>'Real Time Coefficients'!J113</f>
        <v>0</v>
      </c>
      <c r="K113">
        <f>'Real Time Coefficients'!K113</f>
        <v>1</v>
      </c>
      <c r="L113">
        <f>'Real Time Coefficients'!L113</f>
        <v>-527.52616812415476</v>
      </c>
    </row>
    <row r="114" spans="1:12" hidden="1">
      <c r="A114" t="str">
        <f>'Real Time Coefficients'!A114</f>
        <v>Will Cherry</v>
      </c>
      <c r="B114" t="str">
        <f>'Real Time Coefficients'!B114</f>
        <v>CLE</v>
      </c>
      <c r="C114" t="str">
        <f>'Real Time Coefficients'!C114</f>
        <v>Cleveland Cavaliers</v>
      </c>
      <c r="D114" t="str">
        <f>'Real Time Coefficients'!D114</f>
        <v>Cleveland Cavaliers</v>
      </c>
      <c r="E114">
        <f>'Real Time Coefficients'!E114</f>
        <v>16.8</v>
      </c>
      <c r="F114">
        <f>'Real Time Coefficients'!F114</f>
        <v>-2.1000000000000001E-2</v>
      </c>
      <c r="G114">
        <f>'Real Time Coefficients'!G114</f>
        <v>-3.7</v>
      </c>
      <c r="H114">
        <f>'Real Time Coefficients'!H114</f>
        <v>0</v>
      </c>
      <c r="I114">
        <f>'Real Time Coefficients'!I114</f>
        <v>64.600000000000009</v>
      </c>
      <c r="J114">
        <f>'Real Time Coefficients'!J114</f>
        <v>0</v>
      </c>
      <c r="K114">
        <f>'Real Time Coefficients'!K114</f>
        <v>1</v>
      </c>
      <c r="L114">
        <f>'Real Time Coefficients'!L114</f>
        <v>-230.47676583304258</v>
      </c>
    </row>
    <row r="115" spans="1:12" hidden="1">
      <c r="A115" t="str">
        <f>'Real Time Coefficients'!A115</f>
        <v>Patrick Christopher</v>
      </c>
      <c r="B115" t="str">
        <f>'Real Time Coefficients'!B115</f>
        <v>UTA</v>
      </c>
      <c r="C115" t="str">
        <f>'Real Time Coefficients'!C115</f>
        <v>Utah Jazz</v>
      </c>
      <c r="D115" t="str">
        <f>'Real Time Coefficients'!D115</f>
        <v>Utah Jazz</v>
      </c>
      <c r="E115">
        <f>'Real Time Coefficients'!E115</f>
        <v>20.6</v>
      </c>
      <c r="F115">
        <f>'Real Time Coefficients'!F115</f>
        <v>-0.15</v>
      </c>
      <c r="G115">
        <f>'Real Time Coefficients'!G115</f>
        <v>-16.3</v>
      </c>
      <c r="H115">
        <f>'Real Time Coefficients'!H115</f>
        <v>-0.1</v>
      </c>
      <c r="I115">
        <f>'Real Time Coefficients'!I115</f>
        <v>46.300000000000004</v>
      </c>
      <c r="J115">
        <f>'Real Time Coefficients'!J115</f>
        <v>0</v>
      </c>
      <c r="K115">
        <f>'Real Time Coefficients'!K115</f>
        <v>1</v>
      </c>
      <c r="L115">
        <f>'Real Time Coefficients'!L115</f>
        <v>979.75068923571166</v>
      </c>
    </row>
    <row r="116" spans="1:12" hidden="1">
      <c r="A116" t="str">
        <f>'Real Time Coefficients'!A116</f>
        <v>Earl Clark</v>
      </c>
      <c r="B116" t="str">
        <f>'Real Time Coefficients'!B116</f>
        <v>BRK</v>
      </c>
      <c r="C116" t="str">
        <f>'Real Time Coefficients'!C116</f>
        <v>Brooklyn Nets</v>
      </c>
      <c r="D116" t="str">
        <f>'Real Time Coefficients'!D116</f>
        <v>Brooklyn Nets</v>
      </c>
      <c r="E116">
        <f>'Real Time Coefficients'!E116</f>
        <v>18.5</v>
      </c>
      <c r="F116">
        <f>'Real Time Coefficients'!F116</f>
        <v>-3.6999999999999998E-2</v>
      </c>
      <c r="G116">
        <f>'Real Time Coefficients'!G116</f>
        <v>-6.1</v>
      </c>
      <c r="H116">
        <f>'Real Time Coefficients'!H116</f>
        <v>-0.1</v>
      </c>
      <c r="I116">
        <f>'Real Time Coefficients'!I116</f>
        <v>46.300000000000004</v>
      </c>
      <c r="J116">
        <f>'Real Time Coefficients'!J116</f>
        <v>0</v>
      </c>
      <c r="K116">
        <f>'Real Time Coefficients'!K116</f>
        <v>1</v>
      </c>
      <c r="L116">
        <f>'Real Time Coefficients'!L116</f>
        <v>-127.21294092891515</v>
      </c>
    </row>
    <row r="117" spans="1:12" hidden="1">
      <c r="A117" t="str">
        <f>'Real Time Coefficients'!A117</f>
        <v>Ian Clark</v>
      </c>
      <c r="B117" t="str">
        <f>'Real Time Coefficients'!B117</f>
        <v>TOT</v>
      </c>
      <c r="C117" t="e">
        <f>'Real Time Coefficients'!C117</f>
        <v>#N/A</v>
      </c>
      <c r="D117" t="str">
        <f>'Real Time Coefficients'!D117</f>
        <v>Utah Jazz</v>
      </c>
      <c r="E117">
        <f>'Real Time Coefficients'!E117</f>
        <v>16</v>
      </c>
      <c r="F117">
        <f>'Real Time Coefficients'!F117</f>
        <v>0.05</v>
      </c>
      <c r="G117">
        <f>'Real Time Coefficients'!G117</f>
        <v>-2.8</v>
      </c>
      <c r="H117">
        <f>'Real Time Coefficients'!H117</f>
        <v>0</v>
      </c>
      <c r="I117">
        <f>'Real Time Coefficients'!I117</f>
        <v>46.300000000000004</v>
      </c>
      <c r="J117">
        <f>'Real Time Coefficients'!J117</f>
        <v>0</v>
      </c>
      <c r="K117">
        <f>'Real Time Coefficients'!K117</f>
        <v>1</v>
      </c>
      <c r="L117">
        <f>'Real Time Coefficients'!L117</f>
        <v>-409.11520433447538</v>
      </c>
    </row>
    <row r="118" spans="1:12" hidden="1">
      <c r="A118" t="str">
        <f>'Real Time Coefficients'!A118</f>
        <v>Ian Clark</v>
      </c>
      <c r="B118" t="str">
        <f>'Real Time Coefficients'!B118</f>
        <v>UTA</v>
      </c>
      <c r="C118" t="str">
        <f>'Real Time Coefficients'!C118</f>
        <v>Utah Jazz</v>
      </c>
      <c r="D118" t="str">
        <f>'Real Time Coefficients'!D118</f>
        <v>Utah Jazz</v>
      </c>
      <c r="E118">
        <f>'Real Time Coefficients'!E118</f>
        <v>16</v>
      </c>
      <c r="F118">
        <f>'Real Time Coefficients'!F118</f>
        <v>0.05</v>
      </c>
      <c r="G118">
        <f>'Real Time Coefficients'!G118</f>
        <v>-2.8</v>
      </c>
      <c r="H118">
        <f>'Real Time Coefficients'!H118</f>
        <v>0</v>
      </c>
      <c r="I118">
        <f>'Real Time Coefficients'!I118</f>
        <v>46.300000000000004</v>
      </c>
      <c r="J118">
        <f>'Real Time Coefficients'!J118</f>
        <v>0</v>
      </c>
      <c r="K118">
        <f>'Real Time Coefficients'!K118</f>
        <v>2</v>
      </c>
      <c r="L118">
        <f>'Real Time Coefficients'!L118</f>
        <v>-409.11520433447538</v>
      </c>
    </row>
    <row r="119" spans="1:12" hidden="1">
      <c r="A119" t="str">
        <f>'Real Time Coefficients'!A119</f>
        <v>Ian Clark</v>
      </c>
      <c r="B119" t="str">
        <f>'Real Time Coefficients'!B119</f>
        <v>DEN</v>
      </c>
      <c r="C119" t="str">
        <f>'Real Time Coefficients'!C119</f>
        <v>Denver Nuggets</v>
      </c>
      <c r="D119" t="str">
        <f>'Real Time Coefficients'!D119</f>
        <v>Denver Nuggets</v>
      </c>
      <c r="E119">
        <f>'Real Time Coefficients'!E119</f>
        <v>16</v>
      </c>
      <c r="F119">
        <f>'Real Time Coefficients'!F119</f>
        <v>0.05</v>
      </c>
      <c r="G119">
        <f>'Real Time Coefficients'!G119</f>
        <v>-2.8</v>
      </c>
      <c r="H119">
        <f>'Real Time Coefficients'!H119</f>
        <v>0</v>
      </c>
      <c r="I119">
        <f>'Real Time Coefficients'!I119</f>
        <v>36.6</v>
      </c>
      <c r="J119">
        <f>'Real Time Coefficients'!J119</f>
        <v>0</v>
      </c>
      <c r="K119">
        <f>'Real Time Coefficients'!K119</f>
        <v>3</v>
      </c>
      <c r="L119">
        <f>'Real Time Coefficients'!L119</f>
        <v>-504.68478256772471</v>
      </c>
    </row>
    <row r="120" spans="1:12" hidden="1">
      <c r="A120" t="str">
        <f>'Real Time Coefficients'!A120</f>
        <v>Jordan Clarkson</v>
      </c>
      <c r="B120" t="str">
        <f>'Real Time Coefficients'!B120</f>
        <v>LAL</v>
      </c>
      <c r="C120" t="str">
        <f>'Real Time Coefficients'!C120</f>
        <v>Los Angeles Lakers</v>
      </c>
      <c r="D120" t="str">
        <f>'Real Time Coefficients'!D120</f>
        <v>Los Angeles Lakers</v>
      </c>
      <c r="E120">
        <f>'Real Time Coefficients'!E120</f>
        <v>23</v>
      </c>
      <c r="F120">
        <f>'Real Time Coefficients'!F120</f>
        <v>7.8E-2</v>
      </c>
      <c r="G120">
        <f>'Real Time Coefficients'!G120</f>
        <v>-0.3</v>
      </c>
      <c r="H120">
        <f>'Real Time Coefficients'!H120</f>
        <v>0.6</v>
      </c>
      <c r="I120">
        <f>'Real Time Coefficients'!I120</f>
        <v>25.6</v>
      </c>
      <c r="J120">
        <f>'Real Time Coefficients'!J120</f>
        <v>0</v>
      </c>
      <c r="K120">
        <f>'Real Time Coefficients'!K120</f>
        <v>1</v>
      </c>
      <c r="L120">
        <f>'Real Time Coefficients'!L120</f>
        <v>-635.54393742747106</v>
      </c>
    </row>
    <row r="121" spans="1:12" hidden="1">
      <c r="A121" t="str">
        <f>'Real Time Coefficients'!A121</f>
        <v>Victor Claver</v>
      </c>
      <c r="B121" t="str">
        <f>'Real Time Coefficients'!B121</f>
        <v>POR</v>
      </c>
      <c r="C121" t="str">
        <f>'Real Time Coefficients'!C121</f>
        <v>Portland Trail Blazers</v>
      </c>
      <c r="D121" t="str">
        <f>'Real Time Coefficients'!D121</f>
        <v>Portland Trail Blazers</v>
      </c>
      <c r="E121">
        <f>'Real Time Coefficients'!E121</f>
        <v>14.1</v>
      </c>
      <c r="F121">
        <f>'Real Time Coefficients'!F121</f>
        <v>8.5999999999999993E-2</v>
      </c>
      <c r="G121">
        <f>'Real Time Coefficients'!G121</f>
        <v>-4.2</v>
      </c>
      <c r="H121">
        <f>'Real Time Coefficients'!H121</f>
        <v>0</v>
      </c>
      <c r="I121">
        <f>'Real Time Coefficients'!I121</f>
        <v>62.2</v>
      </c>
      <c r="J121">
        <f>'Real Time Coefficients'!J121</f>
        <v>0</v>
      </c>
      <c r="K121">
        <f>'Real Time Coefficients'!K121</f>
        <v>1</v>
      </c>
      <c r="L121">
        <f>'Real Time Coefficients'!L121</f>
        <v>-47.434523194279166</v>
      </c>
    </row>
    <row r="122" spans="1:12" hidden="1">
      <c r="A122" t="str">
        <f>'Real Time Coefficients'!A122</f>
        <v>Norris Cole</v>
      </c>
      <c r="B122" t="str">
        <f>'Real Time Coefficients'!B122</f>
        <v>TOT</v>
      </c>
      <c r="C122" t="e">
        <f>'Real Time Coefficients'!C122</f>
        <v>#N/A</v>
      </c>
      <c r="D122" t="str">
        <f>'Real Time Coefficients'!D122</f>
        <v>Miami Heat</v>
      </c>
      <c r="E122">
        <f>'Real Time Coefficients'!E122</f>
        <v>17.5</v>
      </c>
      <c r="F122">
        <f>'Real Time Coefficients'!F122</f>
        <v>3.5999999999999997E-2</v>
      </c>
      <c r="G122">
        <f>'Real Time Coefficients'!G122</f>
        <v>-3</v>
      </c>
      <c r="H122">
        <f>'Real Time Coefficients'!H122</f>
        <v>-0.5</v>
      </c>
      <c r="I122">
        <f>'Real Time Coefficients'!I122</f>
        <v>45.1</v>
      </c>
      <c r="J122">
        <f>'Real Time Coefficients'!J122</f>
        <v>0</v>
      </c>
      <c r="K122">
        <f>'Real Time Coefficients'!K122</f>
        <v>1</v>
      </c>
      <c r="L122">
        <f>'Real Time Coefficients'!L122</f>
        <v>-485.27312903164653</v>
      </c>
    </row>
    <row r="123" spans="1:12" hidden="1">
      <c r="A123" t="str">
        <f>'Real Time Coefficients'!A123</f>
        <v>Norris Cole</v>
      </c>
      <c r="B123" t="str">
        <f>'Real Time Coefficients'!B123</f>
        <v>MIA</v>
      </c>
      <c r="C123" t="str">
        <f>'Real Time Coefficients'!C123</f>
        <v>Miami Heat</v>
      </c>
      <c r="D123" t="str">
        <f>'Real Time Coefficients'!D123</f>
        <v>Miami Heat</v>
      </c>
      <c r="E123">
        <f>'Real Time Coefficients'!E123</f>
        <v>17.5</v>
      </c>
      <c r="F123">
        <f>'Real Time Coefficients'!F123</f>
        <v>3.5999999999999997E-2</v>
      </c>
      <c r="G123">
        <f>'Real Time Coefficients'!G123</f>
        <v>-3</v>
      </c>
      <c r="H123">
        <f>'Real Time Coefficients'!H123</f>
        <v>-0.5</v>
      </c>
      <c r="I123">
        <f>'Real Time Coefficients'!I123</f>
        <v>45.1</v>
      </c>
      <c r="J123">
        <f>'Real Time Coefficients'!J123</f>
        <v>0</v>
      </c>
      <c r="K123">
        <f>'Real Time Coefficients'!K123</f>
        <v>2</v>
      </c>
      <c r="L123">
        <f>'Real Time Coefficients'!L123</f>
        <v>-485.27312903164653</v>
      </c>
    </row>
    <row r="124" spans="1:12" hidden="1">
      <c r="A124" t="str">
        <f>'Real Time Coefficients'!A124</f>
        <v>Norris Cole</v>
      </c>
      <c r="B124" t="str">
        <f>'Real Time Coefficients'!B124</f>
        <v>NOP</v>
      </c>
      <c r="C124" t="str">
        <f>'Real Time Coefficients'!C124</f>
        <v>New Orleans Pelicans</v>
      </c>
      <c r="D124" t="str">
        <f>'Real Time Coefficients'!D124</f>
        <v>New Orleans Pelicans</v>
      </c>
      <c r="E124">
        <f>'Real Time Coefficients'!E124</f>
        <v>17.5</v>
      </c>
      <c r="F124">
        <f>'Real Time Coefficients'!F124</f>
        <v>3.5999999999999997E-2</v>
      </c>
      <c r="G124">
        <f>'Real Time Coefficients'!G124</f>
        <v>-3</v>
      </c>
      <c r="H124">
        <f>'Real Time Coefficients'!H124</f>
        <v>-0.5</v>
      </c>
      <c r="I124">
        <f>'Real Time Coefficients'!I124</f>
        <v>54.900000000000006</v>
      </c>
      <c r="J124">
        <f>'Real Time Coefficients'!J124</f>
        <v>0</v>
      </c>
      <c r="K124">
        <f>'Real Time Coefficients'!K124</f>
        <v>3</v>
      </c>
      <c r="L124">
        <f>'Real Time Coefficients'!L124</f>
        <v>-388.71829741454923</v>
      </c>
    </row>
    <row r="125" spans="1:12" hidden="1">
      <c r="A125" t="str">
        <f>'Real Time Coefficients'!A125</f>
        <v>Darren Collison</v>
      </c>
      <c r="B125" t="str">
        <f>'Real Time Coefficients'!B125</f>
        <v>SAC</v>
      </c>
      <c r="C125" t="str">
        <f>'Real Time Coefficients'!C125</f>
        <v>Sacramento Kings</v>
      </c>
      <c r="D125" t="str">
        <f>'Real Time Coefficients'!D125</f>
        <v>Sacramento Kings</v>
      </c>
      <c r="E125">
        <f>'Real Time Coefficients'!E125</f>
        <v>20.9</v>
      </c>
      <c r="F125">
        <f>'Real Time Coefficients'!F125</f>
        <v>0.11600000000000001</v>
      </c>
      <c r="G125">
        <f>'Real Time Coefficients'!G125</f>
        <v>1.5</v>
      </c>
      <c r="H125">
        <f>'Real Time Coefficients'!H125</f>
        <v>1.4</v>
      </c>
      <c r="I125">
        <f>'Real Time Coefficients'!I125</f>
        <v>35.4</v>
      </c>
      <c r="J125">
        <f>'Real Time Coefficients'!J125</f>
        <v>0</v>
      </c>
      <c r="K125">
        <f>'Real Time Coefficients'!K125</f>
        <v>1</v>
      </c>
      <c r="L125">
        <f>'Real Time Coefficients'!L125</f>
        <v>-586.97576940005808</v>
      </c>
    </row>
    <row r="126" spans="1:12" hidden="1">
      <c r="A126" t="str">
        <f>'Real Time Coefficients'!A126</f>
        <v>Nick Collison</v>
      </c>
      <c r="B126" t="str">
        <f>'Real Time Coefficients'!B126</f>
        <v>OKC</v>
      </c>
      <c r="C126" t="str">
        <f>'Real Time Coefficients'!C126</f>
        <v>Oklahoma City Thunder</v>
      </c>
      <c r="D126" t="str">
        <f>'Real Time Coefficients'!D126</f>
        <v>Oklahoma City Thunder</v>
      </c>
      <c r="E126">
        <f>'Real Time Coefficients'!E126</f>
        <v>12.8</v>
      </c>
      <c r="F126">
        <f>'Real Time Coefficients'!F126</f>
        <v>9.7000000000000003E-2</v>
      </c>
      <c r="G126">
        <f>'Real Time Coefficients'!G126</f>
        <v>0.1</v>
      </c>
      <c r="H126">
        <f>'Real Time Coefficients'!H126</f>
        <v>0.6</v>
      </c>
      <c r="I126">
        <f>'Real Time Coefficients'!I126</f>
        <v>54.900000000000006</v>
      </c>
      <c r="J126">
        <f>'Real Time Coefficients'!J126</f>
        <v>0</v>
      </c>
      <c r="K126">
        <f>'Real Time Coefficients'!K126</f>
        <v>1</v>
      </c>
      <c r="L126">
        <f>'Real Time Coefficients'!L126</f>
        <v>-550.23528936256309</v>
      </c>
    </row>
    <row r="127" spans="1:12" hidden="1">
      <c r="A127" t="str">
        <f>'Real Time Coefficients'!A127</f>
        <v>Mike Conley</v>
      </c>
      <c r="B127" t="str">
        <f>'Real Time Coefficients'!B127</f>
        <v>MEM</v>
      </c>
      <c r="C127" t="str">
        <f>'Real Time Coefficients'!C127</f>
        <v>Memphis Grizzlies</v>
      </c>
      <c r="D127" t="str">
        <f>'Real Time Coefficients'!D127</f>
        <v>Memphis Grizzlies</v>
      </c>
      <c r="E127">
        <f>'Real Time Coefficients'!E127</f>
        <v>23.7</v>
      </c>
      <c r="F127">
        <f>'Real Time Coefficients'!F127</f>
        <v>0.14699999999999999</v>
      </c>
      <c r="G127">
        <f>'Real Time Coefficients'!G127</f>
        <v>2.7</v>
      </c>
      <c r="H127">
        <f>'Real Time Coefficients'!H127</f>
        <v>2.6</v>
      </c>
      <c r="I127">
        <f>'Real Time Coefficients'!I127</f>
        <v>67.100000000000009</v>
      </c>
      <c r="J127">
        <f>'Real Time Coefficients'!J127</f>
        <v>0</v>
      </c>
      <c r="K127">
        <f>'Real Time Coefficients'!K127</f>
        <v>1</v>
      </c>
      <c r="L127">
        <f>'Real Time Coefficients'!L127</f>
        <v>-96.93827208461289</v>
      </c>
    </row>
    <row r="128" spans="1:12" hidden="1">
      <c r="A128" t="str">
        <f>'Real Time Coefficients'!A128</f>
        <v>Player</v>
      </c>
      <c r="B128" t="str">
        <f>'Real Time Coefficients'!B128</f>
        <v>Tm</v>
      </c>
      <c r="C128" t="e">
        <f>'Real Time Coefficients'!C128</f>
        <v>#N/A</v>
      </c>
      <c r="D128" t="str">
        <f>'Real Time Coefficients'!D128</f>
        <v>Utah Jazz</v>
      </c>
      <c r="E128" t="str">
        <f>'Real Time Coefficients'!E128</f>
        <v>USG%</v>
      </c>
      <c r="F128" t="str">
        <f>'Real Time Coefficients'!F128</f>
        <v>WS/48</v>
      </c>
      <c r="G128" t="str">
        <f>'Real Time Coefficients'!G128</f>
        <v>BPM</v>
      </c>
      <c r="H128" t="str">
        <f>'Real Time Coefficients'!H128</f>
        <v>VORP</v>
      </c>
      <c r="I128">
        <f>'Real Time Coefficients'!I128</f>
        <v>46.300000000000004</v>
      </c>
      <c r="J128">
        <f>'Real Time Coefficients'!J128</f>
        <v>2</v>
      </c>
      <c r="K128">
        <f>'Real Time Coefficients'!K128</f>
        <v>5</v>
      </c>
      <c r="L128" t="e">
        <f>'Real Time Coefficients'!L128</f>
        <v>#VALUE!</v>
      </c>
    </row>
    <row r="129" spans="1:12" hidden="1">
      <c r="A129" t="str">
        <f>'Real Time Coefficients'!A129</f>
        <v>Jack Cooley</v>
      </c>
      <c r="B129" t="str">
        <f>'Real Time Coefficients'!B129</f>
        <v>UTA</v>
      </c>
      <c r="C129" t="str">
        <f>'Real Time Coefficients'!C129</f>
        <v>Utah Jazz</v>
      </c>
      <c r="D129" t="str">
        <f>'Real Time Coefficients'!D129</f>
        <v>Utah Jazz</v>
      </c>
      <c r="E129">
        <f>'Real Time Coefficients'!E129</f>
        <v>18</v>
      </c>
      <c r="F129">
        <f>'Real Time Coefficients'!F129</f>
        <v>9.1999999999999998E-2</v>
      </c>
      <c r="G129">
        <f>'Real Time Coefficients'!G129</f>
        <v>-4</v>
      </c>
      <c r="H129">
        <f>'Real Time Coefficients'!H129</f>
        <v>0</v>
      </c>
      <c r="I129">
        <f>'Real Time Coefficients'!I129</f>
        <v>46.300000000000004</v>
      </c>
      <c r="J129">
        <f>'Real Time Coefficients'!J129</f>
        <v>0</v>
      </c>
      <c r="K129">
        <f>'Real Time Coefficients'!K129</f>
        <v>1</v>
      </c>
      <c r="L129">
        <f>'Real Time Coefficients'!L129</f>
        <v>-146.33310210844712</v>
      </c>
    </row>
    <row r="130" spans="1:12" hidden="1">
      <c r="A130" t="str">
        <f>'Real Time Coefficients'!A130</f>
        <v>Chris Copeland</v>
      </c>
      <c r="B130" t="str">
        <f>'Real Time Coefficients'!B130</f>
        <v>IND</v>
      </c>
      <c r="C130" t="str">
        <f>'Real Time Coefficients'!C130</f>
        <v>Indiana Pacers</v>
      </c>
      <c r="D130" t="str">
        <f>'Real Time Coefficients'!D130</f>
        <v>Indiana Pacers</v>
      </c>
      <c r="E130">
        <f>'Real Time Coefficients'!E130</f>
        <v>21.3</v>
      </c>
      <c r="F130">
        <f>'Real Time Coefficients'!F130</f>
        <v>-8.0000000000000002E-3</v>
      </c>
      <c r="G130">
        <f>'Real Time Coefficients'!G130</f>
        <v>-4.3</v>
      </c>
      <c r="H130">
        <f>'Real Time Coefficients'!H130</f>
        <v>-0.5</v>
      </c>
      <c r="I130">
        <f>'Real Time Coefficients'!I130</f>
        <v>46.300000000000004</v>
      </c>
      <c r="J130">
        <f>'Real Time Coefficients'!J130</f>
        <v>0</v>
      </c>
      <c r="K130">
        <f>'Real Time Coefficients'!K130</f>
        <v>1</v>
      </c>
      <c r="L130">
        <f>'Real Time Coefficients'!L130</f>
        <v>-320.96500471572159</v>
      </c>
    </row>
    <row r="131" spans="1:12" hidden="1">
      <c r="A131" t="str">
        <f>'Real Time Coefficients'!A131</f>
        <v>Bryce Cotton</v>
      </c>
      <c r="B131" t="str">
        <f>'Real Time Coefficients'!B131</f>
        <v>UTA</v>
      </c>
      <c r="C131" t="str">
        <f>'Real Time Coefficients'!C131</f>
        <v>Utah Jazz</v>
      </c>
      <c r="D131" t="str">
        <f>'Real Time Coefficients'!D131</f>
        <v>Utah Jazz</v>
      </c>
      <c r="E131">
        <f>'Real Time Coefficients'!E131</f>
        <v>25.6</v>
      </c>
      <c r="F131">
        <f>'Real Time Coefficients'!F131</f>
        <v>6.7000000000000004E-2</v>
      </c>
      <c r="G131">
        <f>'Real Time Coefficients'!G131</f>
        <v>-4.4000000000000004</v>
      </c>
      <c r="H131">
        <f>'Real Time Coefficients'!H131</f>
        <v>-0.1</v>
      </c>
      <c r="I131">
        <f>'Real Time Coefficients'!I131</f>
        <v>46.300000000000004</v>
      </c>
      <c r="J131">
        <f>'Real Time Coefficients'!J131</f>
        <v>0</v>
      </c>
      <c r="K131">
        <f>'Real Time Coefficients'!K131</f>
        <v>1</v>
      </c>
      <c r="L131">
        <f>'Real Time Coefficients'!L131</f>
        <v>-20.045285022780757</v>
      </c>
    </row>
    <row r="132" spans="1:12" hidden="1">
      <c r="A132" t="str">
        <f>'Real Time Coefficients'!A132</f>
        <v>DeMarcus Cousins</v>
      </c>
      <c r="B132" t="str">
        <f>'Real Time Coefficients'!B132</f>
        <v>SAC</v>
      </c>
      <c r="C132" t="str">
        <f>'Real Time Coefficients'!C132</f>
        <v>Sacramento Kings</v>
      </c>
      <c r="D132" t="str">
        <f>'Real Time Coefficients'!D132</f>
        <v>Sacramento Kings</v>
      </c>
      <c r="E132">
        <f>'Real Time Coefficients'!E132</f>
        <v>34.1</v>
      </c>
      <c r="F132">
        <f>'Real Time Coefficients'!F132</f>
        <v>0.14399999999999999</v>
      </c>
      <c r="G132">
        <f>'Real Time Coefficients'!G132</f>
        <v>4.7</v>
      </c>
      <c r="H132">
        <f>'Real Time Coefficients'!H132</f>
        <v>3.4</v>
      </c>
      <c r="I132">
        <f>'Real Time Coefficients'!I132</f>
        <v>35.4</v>
      </c>
      <c r="J132">
        <f>'Real Time Coefficients'!J132</f>
        <v>0</v>
      </c>
      <c r="K132">
        <f>'Real Time Coefficients'!K132</f>
        <v>1</v>
      </c>
      <c r="L132">
        <f>'Real Time Coefficients'!L132</f>
        <v>-326.29490211114046</v>
      </c>
    </row>
    <row r="133" spans="1:12" hidden="1">
      <c r="A133" t="str">
        <f>'Real Time Coefficients'!A133</f>
        <v>Robert Covington</v>
      </c>
      <c r="B133" t="str">
        <f>'Real Time Coefficients'!B133</f>
        <v>PHI</v>
      </c>
      <c r="C133" t="str">
        <f>'Real Time Coefficients'!C133</f>
        <v>Philadelphia 76ers</v>
      </c>
      <c r="D133" t="str">
        <f>'Real Time Coefficients'!D133</f>
        <v>Philadelphia 76ers</v>
      </c>
      <c r="E133">
        <f>'Real Time Coefficients'!E133</f>
        <v>21.8</v>
      </c>
      <c r="F133">
        <f>'Real Time Coefficients'!F133</f>
        <v>9.7000000000000003E-2</v>
      </c>
      <c r="G133">
        <f>'Real Time Coefficients'!G133</f>
        <v>0.2</v>
      </c>
      <c r="H133">
        <f>'Real Time Coefficients'!H133</f>
        <v>1.1000000000000001</v>
      </c>
      <c r="I133">
        <f>'Real Time Coefficients'!I133</f>
        <v>22</v>
      </c>
      <c r="J133">
        <f>'Real Time Coefficients'!J133</f>
        <v>0</v>
      </c>
      <c r="K133">
        <f>'Real Time Coefficients'!K133</f>
        <v>1</v>
      </c>
      <c r="L133">
        <f>'Real Time Coefficients'!L133</f>
        <v>-629.53208373893517</v>
      </c>
    </row>
    <row r="134" spans="1:12" hidden="1">
      <c r="A134" t="str">
        <f>'Real Time Coefficients'!A134</f>
        <v>Allen Crabbe</v>
      </c>
      <c r="B134" t="str">
        <f>'Real Time Coefficients'!B134</f>
        <v>POR</v>
      </c>
      <c r="C134" t="str">
        <f>'Real Time Coefficients'!C134</f>
        <v>Portland Trail Blazers</v>
      </c>
      <c r="D134" t="str">
        <f>'Real Time Coefficients'!D134</f>
        <v>Portland Trail Blazers</v>
      </c>
      <c r="E134">
        <f>'Real Time Coefficients'!E134</f>
        <v>11.5</v>
      </c>
      <c r="F134">
        <f>'Real Time Coefficients'!F134</f>
        <v>8.7999999999999995E-2</v>
      </c>
      <c r="G134">
        <f>'Real Time Coefficients'!G134</f>
        <v>-0.3</v>
      </c>
      <c r="H134">
        <f>'Real Time Coefficients'!H134</f>
        <v>0.3</v>
      </c>
      <c r="I134">
        <f>'Real Time Coefficients'!I134</f>
        <v>62.2</v>
      </c>
      <c r="J134">
        <f>'Real Time Coefficients'!J134</f>
        <v>0</v>
      </c>
      <c r="K134">
        <f>'Real Time Coefficients'!K134</f>
        <v>1</v>
      </c>
      <c r="L134">
        <f>'Real Time Coefficients'!L134</f>
        <v>-523.5768183097349</v>
      </c>
    </row>
    <row r="135" spans="1:12" hidden="1">
      <c r="A135" t="str">
        <f>'Real Time Coefficients'!A135</f>
        <v>Jamal Crawford</v>
      </c>
      <c r="B135" t="str">
        <f>'Real Time Coefficients'!B135</f>
        <v>LAC</v>
      </c>
      <c r="C135" t="str">
        <f>'Real Time Coefficients'!C135</f>
        <v>Los Angeles Clippers</v>
      </c>
      <c r="D135" t="str">
        <f>'Real Time Coefficients'!D135</f>
        <v>Los Angeles Clippers</v>
      </c>
      <c r="E135">
        <f>'Real Time Coefficients'!E135</f>
        <v>27.6</v>
      </c>
      <c r="F135">
        <f>'Real Time Coefficients'!F135</f>
        <v>0.10199999999999999</v>
      </c>
      <c r="G135">
        <f>'Real Time Coefficients'!G135</f>
        <v>-1</v>
      </c>
      <c r="H135">
        <f>'Real Time Coefficients'!H135</f>
        <v>0.4</v>
      </c>
      <c r="I135">
        <f>'Real Time Coefficients'!I135</f>
        <v>68.300000000000011</v>
      </c>
      <c r="J135">
        <f>'Real Time Coefficients'!J135</f>
        <v>0</v>
      </c>
      <c r="K135">
        <f>'Real Time Coefficients'!K135</f>
        <v>1</v>
      </c>
      <c r="L135">
        <f>'Real Time Coefficients'!L135</f>
        <v>-35.830793797666786</v>
      </c>
    </row>
    <row r="136" spans="1:12" hidden="1">
      <c r="A136" t="str">
        <f>'Real Time Coefficients'!A136</f>
        <v>Jae Crowder</v>
      </c>
      <c r="B136" t="str">
        <f>'Real Time Coefficients'!B136</f>
        <v>TOT</v>
      </c>
      <c r="C136" t="e">
        <f>'Real Time Coefficients'!C136</f>
        <v>#N/A</v>
      </c>
      <c r="D136" t="str">
        <f>'Real Time Coefficients'!D136</f>
        <v>Dallas Mavericks</v>
      </c>
      <c r="E136">
        <f>'Real Time Coefficients'!E136</f>
        <v>17.5</v>
      </c>
      <c r="F136">
        <f>'Real Time Coefficients'!F136</f>
        <v>0.113</v>
      </c>
      <c r="G136">
        <f>'Real Time Coefficients'!G136</f>
        <v>0.6</v>
      </c>
      <c r="H136">
        <f>'Real Time Coefficients'!H136</f>
        <v>1.1000000000000001</v>
      </c>
      <c r="I136">
        <f>'Real Time Coefficients'!I136</f>
        <v>61</v>
      </c>
      <c r="J136">
        <f>'Real Time Coefficients'!J136</f>
        <v>0</v>
      </c>
      <c r="K136">
        <f>'Real Time Coefficients'!K136</f>
        <v>1</v>
      </c>
      <c r="L136">
        <f>'Real Time Coefficients'!L136</f>
        <v>-345.41009090297104</v>
      </c>
    </row>
    <row r="137" spans="1:12" hidden="1">
      <c r="A137" t="str">
        <f>'Real Time Coefficients'!A137</f>
        <v>Jae Crowder</v>
      </c>
      <c r="B137" t="str">
        <f>'Real Time Coefficients'!B137</f>
        <v>DAL</v>
      </c>
      <c r="C137" t="str">
        <f>'Real Time Coefficients'!C137</f>
        <v>Dallas Mavericks</v>
      </c>
      <c r="D137" t="str">
        <f>'Real Time Coefficients'!D137</f>
        <v>Dallas Mavericks</v>
      </c>
      <c r="E137">
        <f>'Real Time Coefficients'!E137</f>
        <v>17.5</v>
      </c>
      <c r="F137">
        <f>'Real Time Coefficients'!F137</f>
        <v>0.113</v>
      </c>
      <c r="G137">
        <f>'Real Time Coefficients'!G137</f>
        <v>0.6</v>
      </c>
      <c r="H137">
        <f>'Real Time Coefficients'!H137</f>
        <v>1.1000000000000001</v>
      </c>
      <c r="I137">
        <f>'Real Time Coefficients'!I137</f>
        <v>61</v>
      </c>
      <c r="J137">
        <f>'Real Time Coefficients'!J137</f>
        <v>0</v>
      </c>
      <c r="K137">
        <f>'Real Time Coefficients'!K137</f>
        <v>2</v>
      </c>
      <c r="L137">
        <f>'Real Time Coefficients'!L137</f>
        <v>-345.41009090297104</v>
      </c>
    </row>
    <row r="138" spans="1:12" hidden="1">
      <c r="A138" t="str">
        <f>'Real Time Coefficients'!A138</f>
        <v>Jae Crowder</v>
      </c>
      <c r="B138" t="str">
        <f>'Real Time Coefficients'!B138</f>
        <v>BOS</v>
      </c>
      <c r="C138" t="str">
        <f>'Real Time Coefficients'!C138</f>
        <v>Boston Celtics</v>
      </c>
      <c r="D138" t="str">
        <f>'Real Time Coefficients'!D138</f>
        <v>Boston Celtics</v>
      </c>
      <c r="E138">
        <f>'Real Time Coefficients'!E138</f>
        <v>17.5</v>
      </c>
      <c r="F138">
        <f>'Real Time Coefficients'!F138</f>
        <v>0.113</v>
      </c>
      <c r="G138">
        <f>'Real Time Coefficients'!G138</f>
        <v>0.6</v>
      </c>
      <c r="H138">
        <f>'Real Time Coefficients'!H138</f>
        <v>1.1000000000000001</v>
      </c>
      <c r="I138">
        <f>'Real Time Coefficients'!I138</f>
        <v>48.8</v>
      </c>
      <c r="J138">
        <f>'Real Time Coefficients'!J138</f>
        <v>0</v>
      </c>
      <c r="K138">
        <f>'Real Time Coefficients'!K138</f>
        <v>3</v>
      </c>
      <c r="L138">
        <f>'Real Time Coefficients'!L138</f>
        <v>-465.61100373241874</v>
      </c>
    </row>
    <row r="139" spans="1:12" hidden="1">
      <c r="A139" t="str">
        <f>'Real Time Coefficients'!A139</f>
        <v>Dante Cunningham</v>
      </c>
      <c r="B139" t="str">
        <f>'Real Time Coefficients'!B139</f>
        <v>NOP</v>
      </c>
      <c r="C139" t="str">
        <f>'Real Time Coefficients'!C139</f>
        <v>New Orleans Pelicans</v>
      </c>
      <c r="D139" t="str">
        <f>'Real Time Coefficients'!D139</f>
        <v>New Orleans Pelicans</v>
      </c>
      <c r="E139">
        <f>'Real Time Coefficients'!E139</f>
        <v>10.9</v>
      </c>
      <c r="F139">
        <f>'Real Time Coefficients'!F139</f>
        <v>4.7E-2</v>
      </c>
      <c r="G139">
        <f>'Real Time Coefficients'!G139</f>
        <v>-1.6</v>
      </c>
      <c r="H139">
        <f>'Real Time Coefficients'!H139</f>
        <v>0.2</v>
      </c>
      <c r="I139">
        <f>'Real Time Coefficients'!I139</f>
        <v>54.900000000000006</v>
      </c>
      <c r="J139">
        <f>'Real Time Coefficients'!J139</f>
        <v>0</v>
      </c>
      <c r="K139">
        <f>'Real Time Coefficients'!K139</f>
        <v>1</v>
      </c>
      <c r="L139">
        <f>'Real Time Coefficients'!L139</f>
        <v>-536.93669814431007</v>
      </c>
    </row>
    <row r="140" spans="1:12" hidden="1">
      <c r="A140" t="str">
        <f>'Real Time Coefficients'!A140</f>
        <v>Jared Cunningham</v>
      </c>
      <c r="B140" t="str">
        <f>'Real Time Coefficients'!B140</f>
        <v>LAC</v>
      </c>
      <c r="C140" t="str">
        <f>'Real Time Coefficients'!C140</f>
        <v>Los Angeles Clippers</v>
      </c>
      <c r="D140" t="str">
        <f>'Real Time Coefficients'!D140</f>
        <v>Los Angeles Clippers</v>
      </c>
      <c r="E140">
        <f>'Real Time Coefficients'!E140</f>
        <v>23.2</v>
      </c>
      <c r="F140">
        <f>'Real Time Coefficients'!F140</f>
        <v>-2.4E-2</v>
      </c>
      <c r="G140">
        <f>'Real Time Coefficients'!G140</f>
        <v>-6.7</v>
      </c>
      <c r="H140">
        <f>'Real Time Coefficients'!H140</f>
        <v>-0.1</v>
      </c>
      <c r="I140">
        <f>'Real Time Coefficients'!I140</f>
        <v>68.300000000000011</v>
      </c>
      <c r="J140">
        <f>'Real Time Coefficients'!J140</f>
        <v>0</v>
      </c>
      <c r="K140">
        <f>'Real Time Coefficients'!K140</f>
        <v>1</v>
      </c>
      <c r="L140">
        <f>'Real Time Coefficients'!L140</f>
        <v>274.58550880299708</v>
      </c>
    </row>
    <row r="141" spans="1:12" hidden="1">
      <c r="A141" t="str">
        <f>'Real Time Coefficients'!A141</f>
        <v>Seth Curry</v>
      </c>
      <c r="B141" t="str">
        <f>'Real Time Coefficients'!B141</f>
        <v>PHO</v>
      </c>
      <c r="C141" t="str">
        <f>'Real Time Coefficients'!C141</f>
        <v>Phoenix Suns</v>
      </c>
      <c r="D141" t="str">
        <f>'Real Time Coefficients'!D141</f>
        <v>Phoenix Suns</v>
      </c>
      <c r="E141">
        <f>'Real Time Coefficients'!E141</f>
        <v>16.5</v>
      </c>
      <c r="F141">
        <f>'Real Time Coefficients'!F141</f>
        <v>-0.29799999999999999</v>
      </c>
      <c r="G141">
        <f>'Real Time Coefficients'!G141</f>
        <v>-15.9</v>
      </c>
      <c r="H141">
        <f>'Real Time Coefficients'!H141</f>
        <v>0</v>
      </c>
      <c r="I141">
        <f>'Real Time Coefficients'!I141</f>
        <v>47.599999999999994</v>
      </c>
      <c r="J141">
        <f>'Real Time Coefficients'!J141</f>
        <v>0</v>
      </c>
      <c r="K141">
        <f>'Real Time Coefficients'!K141</f>
        <v>1</v>
      </c>
      <c r="L141">
        <f>'Real Time Coefficients'!L141</f>
        <v>617.05763558935882</v>
      </c>
    </row>
    <row r="142" spans="1:12">
      <c r="A142" t="str">
        <f>'Real Time Coefficients'!A142</f>
        <v>Stephen Curry</v>
      </c>
      <c r="B142" t="str">
        <f>'Real Time Coefficients'!B142</f>
        <v>GSW</v>
      </c>
      <c r="C142" t="str">
        <f>'Real Time Coefficients'!C142</f>
        <v>Golden State Warriors</v>
      </c>
      <c r="D142" t="str">
        <f>'Real Time Coefficients'!D142</f>
        <v>Golden State Warriors</v>
      </c>
      <c r="E142">
        <f>'Real Time Coefficients'!E142</f>
        <v>28.9</v>
      </c>
      <c r="F142">
        <f>'Real Time Coefficients'!F142</f>
        <v>0.28799999999999998</v>
      </c>
      <c r="G142">
        <f>'Real Time Coefficients'!G142</f>
        <v>9.9</v>
      </c>
      <c r="H142">
        <f>'Real Time Coefficients'!H142</f>
        <v>7.9</v>
      </c>
      <c r="I142">
        <f>'Real Time Coefficients'!I142</f>
        <v>81.699999999999989</v>
      </c>
      <c r="J142">
        <f>'Real Time Coefficients'!J142</f>
        <v>2</v>
      </c>
      <c r="K142">
        <f>'Real Time Coefficients'!K142</f>
        <v>1</v>
      </c>
      <c r="L142">
        <f>'Real Time Coefficients'!L142</f>
        <v>843.92080813633652</v>
      </c>
    </row>
    <row r="143" spans="1:12" hidden="1">
      <c r="A143" t="str">
        <f>'Real Time Coefficients'!A143</f>
        <v>Samuel Dalembert</v>
      </c>
      <c r="B143" t="str">
        <f>'Real Time Coefficients'!B143</f>
        <v>NYK</v>
      </c>
      <c r="C143" t="str">
        <f>'Real Time Coefficients'!C143</f>
        <v>New York Knicks</v>
      </c>
      <c r="D143" t="str">
        <f>'Real Time Coefficients'!D143</f>
        <v>New York Knicks</v>
      </c>
      <c r="E143">
        <f>'Real Time Coefficients'!E143</f>
        <v>15</v>
      </c>
      <c r="F143">
        <f>'Real Time Coefficients'!F143</f>
        <v>2.3E-2</v>
      </c>
      <c r="G143">
        <f>'Real Time Coefficients'!G143</f>
        <v>-2.2000000000000002</v>
      </c>
      <c r="H143">
        <f>'Real Time Coefficients'!H143</f>
        <v>0</v>
      </c>
      <c r="I143">
        <f>'Real Time Coefficients'!I143</f>
        <v>20.7</v>
      </c>
      <c r="J143">
        <f>'Real Time Coefficients'!J143</f>
        <v>0</v>
      </c>
      <c r="K143">
        <f>'Real Time Coefficients'!K143</f>
        <v>1</v>
      </c>
      <c r="L143">
        <f>'Real Time Coefficients'!L143</f>
        <v>-803.61043083826689</v>
      </c>
    </row>
    <row r="144" spans="1:12" hidden="1">
      <c r="A144" t="str">
        <f>'Real Time Coefficients'!A144</f>
        <v>Troy Daniels</v>
      </c>
      <c r="B144" t="str">
        <f>'Real Time Coefficients'!B144</f>
        <v>TOT</v>
      </c>
      <c r="C144" t="e">
        <f>'Real Time Coefficients'!C144</f>
        <v>#N/A</v>
      </c>
      <c r="D144" t="str">
        <f>'Real Time Coefficients'!D144</f>
        <v>Houston Rockets</v>
      </c>
      <c r="E144">
        <f>'Real Time Coefficients'!E144</f>
        <v>21.3</v>
      </c>
      <c r="F144">
        <f>'Real Time Coefficients'!F144</f>
        <v>2.1999999999999999E-2</v>
      </c>
      <c r="G144">
        <f>'Real Time Coefficients'!G144</f>
        <v>-4.9000000000000004</v>
      </c>
      <c r="H144">
        <f>'Real Time Coefficients'!H144</f>
        <v>-0.3</v>
      </c>
      <c r="I144">
        <f>'Real Time Coefficients'!I144</f>
        <v>68.300000000000011</v>
      </c>
      <c r="J144">
        <f>'Real Time Coefficients'!J144</f>
        <v>0</v>
      </c>
      <c r="K144">
        <f>'Real Time Coefficients'!K144</f>
        <v>1</v>
      </c>
      <c r="L144">
        <f>'Real Time Coefficients'!L144</f>
        <v>61.697992164877832</v>
      </c>
    </row>
    <row r="145" spans="1:12" hidden="1">
      <c r="A145" t="str">
        <f>'Real Time Coefficients'!A145</f>
        <v>Troy Daniels</v>
      </c>
      <c r="B145" t="str">
        <f>'Real Time Coefficients'!B145</f>
        <v>HOU</v>
      </c>
      <c r="C145" t="str">
        <f>'Real Time Coefficients'!C145</f>
        <v>Houston Rockets</v>
      </c>
      <c r="D145" t="str">
        <f>'Real Time Coefficients'!D145</f>
        <v>Houston Rockets</v>
      </c>
      <c r="E145">
        <f>'Real Time Coefficients'!E145</f>
        <v>21.3</v>
      </c>
      <c r="F145">
        <f>'Real Time Coefficients'!F145</f>
        <v>2.1999999999999999E-2</v>
      </c>
      <c r="G145">
        <f>'Real Time Coefficients'!G145</f>
        <v>-4.9000000000000004</v>
      </c>
      <c r="H145">
        <f>'Real Time Coefficients'!H145</f>
        <v>-0.3</v>
      </c>
      <c r="I145">
        <f>'Real Time Coefficients'!I145</f>
        <v>68.300000000000011</v>
      </c>
      <c r="J145">
        <f>'Real Time Coefficients'!J145</f>
        <v>0</v>
      </c>
      <c r="K145">
        <f>'Real Time Coefficients'!K145</f>
        <v>2</v>
      </c>
      <c r="L145">
        <f>'Real Time Coefficients'!L145</f>
        <v>61.697992164877832</v>
      </c>
    </row>
    <row r="146" spans="1:12" hidden="1">
      <c r="A146" t="str">
        <f>'Real Time Coefficients'!A146</f>
        <v>Troy Daniels</v>
      </c>
      <c r="B146" t="str">
        <f>'Real Time Coefficients'!B146</f>
        <v>MIN</v>
      </c>
      <c r="C146" t="str">
        <f>'Real Time Coefficients'!C146</f>
        <v>Minnesota Timberwolves</v>
      </c>
      <c r="D146" t="str">
        <f>'Real Time Coefficients'!D146</f>
        <v>Minnesota Timberwolves</v>
      </c>
      <c r="E146">
        <f>'Real Time Coefficients'!E146</f>
        <v>21.3</v>
      </c>
      <c r="F146">
        <f>'Real Time Coefficients'!F146</f>
        <v>2.1999999999999999E-2</v>
      </c>
      <c r="G146">
        <f>'Real Time Coefficients'!G146</f>
        <v>-4.9000000000000004</v>
      </c>
      <c r="H146">
        <f>'Real Time Coefficients'!H146</f>
        <v>-0.3</v>
      </c>
      <c r="I146">
        <f>'Real Time Coefficients'!I146</f>
        <v>19.5</v>
      </c>
      <c r="J146">
        <f>'Real Time Coefficients'!J146</f>
        <v>0</v>
      </c>
      <c r="K146">
        <f>'Real Time Coefficients'!K146</f>
        <v>3</v>
      </c>
      <c r="L146">
        <f>'Real Time Coefficients'!L146</f>
        <v>-419.10565915291278</v>
      </c>
    </row>
    <row r="147" spans="1:12" hidden="1">
      <c r="A147" t="str">
        <f>'Real Time Coefficients'!A147</f>
        <v>Troy Daniels</v>
      </c>
      <c r="B147" t="str">
        <f>'Real Time Coefficients'!B147</f>
        <v>CHO</v>
      </c>
      <c r="C147" t="e">
        <f>'Real Time Coefficients'!C147</f>
        <v>#N/A</v>
      </c>
      <c r="D147" t="e">
        <f>'Real Time Coefficients'!D147</f>
        <v>#N/A</v>
      </c>
      <c r="E147">
        <f>'Real Time Coefficients'!E147</f>
        <v>21.3</v>
      </c>
      <c r="F147">
        <f>'Real Time Coefficients'!F147</f>
        <v>2.1999999999999999E-2</v>
      </c>
      <c r="G147">
        <f>'Real Time Coefficients'!G147</f>
        <v>-4.9000000000000004</v>
      </c>
      <c r="H147">
        <f>'Real Time Coefficients'!H147</f>
        <v>-0.3</v>
      </c>
      <c r="I147" t="e">
        <f>'Real Time Coefficients'!I147</f>
        <v>#N/A</v>
      </c>
      <c r="J147">
        <f>'Real Time Coefficients'!J147</f>
        <v>0</v>
      </c>
      <c r="K147">
        <f>'Real Time Coefficients'!K147</f>
        <v>4</v>
      </c>
      <c r="L147" t="e">
        <f>'Real Time Coefficients'!L147</f>
        <v>#N/A</v>
      </c>
    </row>
    <row r="148" spans="1:12" hidden="1">
      <c r="A148" t="str">
        <f>'Real Time Coefficients'!A148</f>
        <v>Luigi Datome</v>
      </c>
      <c r="B148" t="str">
        <f>'Real Time Coefficients'!B148</f>
        <v>TOT</v>
      </c>
      <c r="C148" t="e">
        <f>'Real Time Coefficients'!C148</f>
        <v>#N/A</v>
      </c>
      <c r="D148" t="str">
        <f>'Real Time Coefficients'!D148</f>
        <v>Detroit Pistons</v>
      </c>
      <c r="E148">
        <f>'Real Time Coefficients'!E148</f>
        <v>20.7</v>
      </c>
      <c r="F148">
        <f>'Real Time Coefficients'!F148</f>
        <v>9.5000000000000001E-2</v>
      </c>
      <c r="G148">
        <f>'Real Time Coefficients'!G148</f>
        <v>-2.1</v>
      </c>
      <c r="H148">
        <f>'Real Time Coefficients'!H148</f>
        <v>0</v>
      </c>
      <c r="I148">
        <f>'Real Time Coefficients'!I148</f>
        <v>39</v>
      </c>
      <c r="J148">
        <f>'Real Time Coefficients'!J148</f>
        <v>0</v>
      </c>
      <c r="K148">
        <f>'Real Time Coefficients'!K148</f>
        <v>1</v>
      </c>
      <c r="L148">
        <f>'Real Time Coefficients'!L148</f>
        <v>-400.24020647481365</v>
      </c>
    </row>
    <row r="149" spans="1:12" hidden="1">
      <c r="A149" t="str">
        <f>'Real Time Coefficients'!A149</f>
        <v>Luigi Datome</v>
      </c>
      <c r="B149" t="str">
        <f>'Real Time Coefficients'!B149</f>
        <v>DET</v>
      </c>
      <c r="C149" t="str">
        <f>'Real Time Coefficients'!C149</f>
        <v>Detroit Pistons</v>
      </c>
      <c r="D149" t="str">
        <f>'Real Time Coefficients'!D149</f>
        <v>Detroit Pistons</v>
      </c>
      <c r="E149">
        <f>'Real Time Coefficients'!E149</f>
        <v>20.7</v>
      </c>
      <c r="F149">
        <f>'Real Time Coefficients'!F149</f>
        <v>9.5000000000000001E-2</v>
      </c>
      <c r="G149">
        <f>'Real Time Coefficients'!G149</f>
        <v>-2.1</v>
      </c>
      <c r="H149">
        <f>'Real Time Coefficients'!H149</f>
        <v>0</v>
      </c>
      <c r="I149">
        <f>'Real Time Coefficients'!I149</f>
        <v>39</v>
      </c>
      <c r="J149">
        <f>'Real Time Coefficients'!J149</f>
        <v>0</v>
      </c>
      <c r="K149">
        <f>'Real Time Coefficients'!K149</f>
        <v>2</v>
      </c>
      <c r="L149">
        <f>'Real Time Coefficients'!L149</f>
        <v>-400.24020647481365</v>
      </c>
    </row>
    <row r="150" spans="1:12" hidden="1">
      <c r="A150" t="str">
        <f>'Real Time Coefficients'!A150</f>
        <v>Luigi Datome</v>
      </c>
      <c r="B150" t="str">
        <f>'Real Time Coefficients'!B150</f>
        <v>BOS</v>
      </c>
      <c r="C150" t="str">
        <f>'Real Time Coefficients'!C150</f>
        <v>Boston Celtics</v>
      </c>
      <c r="D150" t="str">
        <f>'Real Time Coefficients'!D150</f>
        <v>Boston Celtics</v>
      </c>
      <c r="E150">
        <f>'Real Time Coefficients'!E150</f>
        <v>20.7</v>
      </c>
      <c r="F150">
        <f>'Real Time Coefficients'!F150</f>
        <v>9.5000000000000001E-2</v>
      </c>
      <c r="G150">
        <f>'Real Time Coefficients'!G150</f>
        <v>-2.1</v>
      </c>
      <c r="H150">
        <f>'Real Time Coefficients'!H150</f>
        <v>0</v>
      </c>
      <c r="I150">
        <f>'Real Time Coefficients'!I150</f>
        <v>48.8</v>
      </c>
      <c r="J150">
        <f>'Real Time Coefficients'!J150</f>
        <v>0</v>
      </c>
      <c r="K150">
        <f>'Real Time Coefficients'!K150</f>
        <v>3</v>
      </c>
      <c r="L150">
        <f>'Real Time Coefficients'!L150</f>
        <v>-303.68537485771645</v>
      </c>
    </row>
    <row r="151" spans="1:12" hidden="1">
      <c r="A151" t="str">
        <f>'Real Time Coefficients'!A151</f>
        <v>Brandon Davies</v>
      </c>
      <c r="B151" t="str">
        <f>'Real Time Coefficients'!B151</f>
        <v>TOT</v>
      </c>
      <c r="C151" t="e">
        <f>'Real Time Coefficients'!C151</f>
        <v>#N/A</v>
      </c>
      <c r="D151" t="str">
        <f>'Real Time Coefficients'!D151</f>
        <v>Philadelphia 76ers</v>
      </c>
      <c r="E151">
        <f>'Real Time Coefficients'!E151</f>
        <v>18.899999999999999</v>
      </c>
      <c r="F151">
        <f>'Real Time Coefficients'!F151</f>
        <v>2.8000000000000001E-2</v>
      </c>
      <c r="G151">
        <f>'Real Time Coefficients'!G151</f>
        <v>-3.2</v>
      </c>
      <c r="H151">
        <f>'Real Time Coefficients'!H151</f>
        <v>-0.1</v>
      </c>
      <c r="I151">
        <f>'Real Time Coefficients'!I151</f>
        <v>22</v>
      </c>
      <c r="J151">
        <f>'Real Time Coefficients'!J151</f>
        <v>0</v>
      </c>
      <c r="K151">
        <f>'Real Time Coefficients'!K151</f>
        <v>1</v>
      </c>
      <c r="L151">
        <f>'Real Time Coefficients'!L151</f>
        <v>-603.38262346491911</v>
      </c>
    </row>
    <row r="152" spans="1:12" hidden="1">
      <c r="A152" t="str">
        <f>'Real Time Coefficients'!A152</f>
        <v>Brandon Davies</v>
      </c>
      <c r="B152" t="str">
        <f>'Real Time Coefficients'!B152</f>
        <v>PHI</v>
      </c>
      <c r="C152" t="str">
        <f>'Real Time Coefficients'!C152</f>
        <v>Philadelphia 76ers</v>
      </c>
      <c r="D152" t="str">
        <f>'Real Time Coefficients'!D152</f>
        <v>Philadelphia 76ers</v>
      </c>
      <c r="E152">
        <f>'Real Time Coefficients'!E152</f>
        <v>18.899999999999999</v>
      </c>
      <c r="F152">
        <f>'Real Time Coefficients'!F152</f>
        <v>2.8000000000000001E-2</v>
      </c>
      <c r="G152">
        <f>'Real Time Coefficients'!G152</f>
        <v>-3.2</v>
      </c>
      <c r="H152">
        <f>'Real Time Coefficients'!H152</f>
        <v>-0.1</v>
      </c>
      <c r="I152">
        <f>'Real Time Coefficients'!I152</f>
        <v>22</v>
      </c>
      <c r="J152">
        <f>'Real Time Coefficients'!J152</f>
        <v>0</v>
      </c>
      <c r="K152">
        <f>'Real Time Coefficients'!K152</f>
        <v>2</v>
      </c>
      <c r="L152">
        <f>'Real Time Coefficients'!L152</f>
        <v>-603.38262346491911</v>
      </c>
    </row>
    <row r="153" spans="1:12" hidden="1">
      <c r="A153" t="str">
        <f>'Real Time Coefficients'!A153</f>
        <v>Brandon Davies</v>
      </c>
      <c r="B153" t="str">
        <f>'Real Time Coefficients'!B153</f>
        <v>BRK</v>
      </c>
      <c r="C153" t="str">
        <f>'Real Time Coefficients'!C153</f>
        <v>Brooklyn Nets</v>
      </c>
      <c r="D153" t="str">
        <f>'Real Time Coefficients'!D153</f>
        <v>Brooklyn Nets</v>
      </c>
      <c r="E153">
        <f>'Real Time Coefficients'!E153</f>
        <v>18.899999999999999</v>
      </c>
      <c r="F153">
        <f>'Real Time Coefficients'!F153</f>
        <v>2.8000000000000001E-2</v>
      </c>
      <c r="G153">
        <f>'Real Time Coefficients'!G153</f>
        <v>-3.2</v>
      </c>
      <c r="H153">
        <f>'Real Time Coefficients'!H153</f>
        <v>-0.1</v>
      </c>
      <c r="I153">
        <f>'Real Time Coefficients'!I153</f>
        <v>46.300000000000004</v>
      </c>
      <c r="J153">
        <f>'Real Time Coefficients'!J153</f>
        <v>0</v>
      </c>
      <c r="K153">
        <f>'Real Time Coefficients'!K153</f>
        <v>3</v>
      </c>
      <c r="L153">
        <f>'Real Time Coefficients'!L153</f>
        <v>-363.96605118987173</v>
      </c>
    </row>
    <row r="154" spans="1:12">
      <c r="A154" t="str">
        <f>'Real Time Coefficients'!A154</f>
        <v>Anthony Davis</v>
      </c>
      <c r="B154" t="str">
        <f>'Real Time Coefficients'!B154</f>
        <v>NOP</v>
      </c>
      <c r="C154" t="str">
        <f>'Real Time Coefficients'!C154</f>
        <v>New Orleans Pelicans</v>
      </c>
      <c r="D154" t="str">
        <f>'Real Time Coefficients'!D154</f>
        <v>New Orleans Pelicans</v>
      </c>
      <c r="E154">
        <f>'Real Time Coefficients'!E154</f>
        <v>27.8</v>
      </c>
      <c r="F154">
        <f>'Real Time Coefficients'!F154</f>
        <v>0.27400000000000002</v>
      </c>
      <c r="G154">
        <f>'Real Time Coefficients'!G154</f>
        <v>7.1</v>
      </c>
      <c r="H154">
        <f>'Real Time Coefficients'!H154</f>
        <v>5.7</v>
      </c>
      <c r="I154">
        <f>'Real Time Coefficients'!I154</f>
        <v>54.900000000000006</v>
      </c>
      <c r="J154">
        <f>'Real Time Coefficients'!J154</f>
        <v>0</v>
      </c>
      <c r="K154">
        <f>'Real Time Coefficients'!K154</f>
        <v>1</v>
      </c>
      <c r="L154">
        <f>'Real Time Coefficients'!L154</f>
        <v>107.03468145258697</v>
      </c>
    </row>
    <row r="155" spans="1:12" hidden="1">
      <c r="A155" t="str">
        <f>'Real Time Coefficients'!A155</f>
        <v>Ed Davis</v>
      </c>
      <c r="B155" t="str">
        <f>'Real Time Coefficients'!B155</f>
        <v>LAL</v>
      </c>
      <c r="C155" t="str">
        <f>'Real Time Coefficients'!C155</f>
        <v>Los Angeles Lakers</v>
      </c>
      <c r="D155" t="str">
        <f>'Real Time Coefficients'!D155</f>
        <v>Los Angeles Lakers</v>
      </c>
      <c r="E155">
        <f>'Real Time Coefficients'!E155</f>
        <v>14.8</v>
      </c>
      <c r="F155">
        <f>'Real Time Coefficients'!F155</f>
        <v>0.16400000000000001</v>
      </c>
      <c r="G155">
        <f>'Real Time Coefficients'!G155</f>
        <v>3</v>
      </c>
      <c r="H155">
        <f>'Real Time Coefficients'!H155</f>
        <v>2.2999999999999998</v>
      </c>
      <c r="I155">
        <f>'Real Time Coefficients'!I155</f>
        <v>25.6</v>
      </c>
      <c r="J155">
        <f>'Real Time Coefficients'!J155</f>
        <v>0</v>
      </c>
      <c r="K155">
        <f>'Real Time Coefficients'!K155</f>
        <v>1</v>
      </c>
      <c r="L155">
        <f>'Real Time Coefficients'!L155</f>
        <v>-731.31340465038329</v>
      </c>
    </row>
    <row r="156" spans="1:12" hidden="1">
      <c r="A156" t="str">
        <f>'Real Time Coefficients'!A156</f>
        <v>Glen Davis</v>
      </c>
      <c r="B156" t="str">
        <f>'Real Time Coefficients'!B156</f>
        <v>LAC</v>
      </c>
      <c r="C156" t="str">
        <f>'Real Time Coefficients'!C156</f>
        <v>Los Angeles Clippers</v>
      </c>
      <c r="D156" t="str">
        <f>'Real Time Coefficients'!D156</f>
        <v>Los Angeles Clippers</v>
      </c>
      <c r="E156">
        <f>'Real Time Coefficients'!E156</f>
        <v>16.7</v>
      </c>
      <c r="F156">
        <f>'Real Time Coefficients'!F156</f>
        <v>7.1999999999999995E-2</v>
      </c>
      <c r="G156">
        <f>'Real Time Coefficients'!G156</f>
        <v>-2.5</v>
      </c>
      <c r="H156">
        <f>'Real Time Coefficients'!H156</f>
        <v>-0.1</v>
      </c>
      <c r="I156">
        <f>'Real Time Coefficients'!I156</f>
        <v>68.300000000000011</v>
      </c>
      <c r="J156">
        <f>'Real Time Coefficients'!J156</f>
        <v>0</v>
      </c>
      <c r="K156">
        <f>'Real Time Coefficients'!K156</f>
        <v>1</v>
      </c>
      <c r="L156">
        <f>'Real Time Coefficients'!L156</f>
        <v>-195.32936998166451</v>
      </c>
    </row>
    <row r="157" spans="1:12" hidden="1">
      <c r="A157" t="str">
        <f>'Real Time Coefficients'!A157</f>
        <v>Andre Dawkins</v>
      </c>
      <c r="B157" t="str">
        <f>'Real Time Coefficients'!B157</f>
        <v>MIA</v>
      </c>
      <c r="C157" t="str">
        <f>'Real Time Coefficients'!C157</f>
        <v>Miami Heat</v>
      </c>
      <c r="D157" t="str">
        <f>'Real Time Coefficients'!D157</f>
        <v>Miami Heat</v>
      </c>
      <c r="E157">
        <f>'Real Time Coefficients'!E157</f>
        <v>15</v>
      </c>
      <c r="F157">
        <f>'Real Time Coefficients'!F157</f>
        <v>-0.17199999999999999</v>
      </c>
      <c r="G157">
        <f>'Real Time Coefficients'!G157</f>
        <v>-11.5</v>
      </c>
      <c r="H157">
        <f>'Real Time Coefficients'!H157</f>
        <v>-0.1</v>
      </c>
      <c r="I157">
        <f>'Real Time Coefficients'!I157</f>
        <v>45.1</v>
      </c>
      <c r="J157">
        <f>'Real Time Coefficients'!J157</f>
        <v>0</v>
      </c>
      <c r="K157">
        <f>'Real Time Coefficients'!K157</f>
        <v>1</v>
      </c>
      <c r="L157">
        <f>'Real Time Coefficients'!L157</f>
        <v>225.73930031111215</v>
      </c>
    </row>
    <row r="158" spans="1:12" hidden="1">
      <c r="A158" t="str">
        <f>'Real Time Coefficients'!A158</f>
        <v>Player</v>
      </c>
      <c r="B158" t="str">
        <f>'Real Time Coefficients'!B158</f>
        <v>Tm</v>
      </c>
      <c r="C158" t="e">
        <f>'Real Time Coefficients'!C158</f>
        <v>#N/A</v>
      </c>
      <c r="D158" t="e">
        <f>'Real Time Coefficients'!D158</f>
        <v>#N/A</v>
      </c>
      <c r="E158" t="str">
        <f>'Real Time Coefficients'!E158</f>
        <v>USG%</v>
      </c>
      <c r="F158" t="str">
        <f>'Real Time Coefficients'!F158</f>
        <v>WS/48</v>
      </c>
      <c r="G158" t="str">
        <f>'Real Time Coefficients'!G158</f>
        <v>BPM</v>
      </c>
      <c r="H158" t="str">
        <f>'Real Time Coefficients'!H158</f>
        <v>VORP</v>
      </c>
      <c r="I158" t="e">
        <f>'Real Time Coefficients'!I158</f>
        <v>#N/A</v>
      </c>
      <c r="J158">
        <f>'Real Time Coefficients'!J158</f>
        <v>2</v>
      </c>
      <c r="K158">
        <f>'Real Time Coefficients'!K158</f>
        <v>6</v>
      </c>
      <c r="L158" t="e">
        <f>'Real Time Coefficients'!L158</f>
        <v>#VALUE!</v>
      </c>
    </row>
    <row r="159" spans="1:12" hidden="1">
      <c r="A159" t="str">
        <f>'Real Time Coefficients'!A159</f>
        <v>Austin Daye</v>
      </c>
      <c r="B159" t="str">
        <f>'Real Time Coefficients'!B159</f>
        <v>TOT</v>
      </c>
      <c r="C159" t="e">
        <f>'Real Time Coefficients'!C159</f>
        <v>#N/A</v>
      </c>
      <c r="D159" t="str">
        <f>'Real Time Coefficients'!D159</f>
        <v>San Antonio Spurs</v>
      </c>
      <c r="E159">
        <f>'Real Time Coefficients'!E159</f>
        <v>22.1</v>
      </c>
      <c r="F159">
        <f>'Real Time Coefficients'!F159</f>
        <v>-1E-3</v>
      </c>
      <c r="G159">
        <f>'Real Time Coefficients'!G159</f>
        <v>-5.4</v>
      </c>
      <c r="H159">
        <f>'Real Time Coefficients'!H159</f>
        <v>-0.3</v>
      </c>
      <c r="I159">
        <f>'Real Time Coefficients'!I159</f>
        <v>67.100000000000009</v>
      </c>
      <c r="J159">
        <f>'Real Time Coefficients'!J159</f>
        <v>0</v>
      </c>
      <c r="K159">
        <f>'Real Time Coefficients'!K159</f>
        <v>1</v>
      </c>
      <c r="L159">
        <f>'Real Time Coefficients'!L159</f>
        <v>85.318126926672377</v>
      </c>
    </row>
    <row r="160" spans="1:12" hidden="1">
      <c r="A160" t="str">
        <f>'Real Time Coefficients'!A160</f>
        <v>Austin Daye</v>
      </c>
      <c r="B160" t="str">
        <f>'Real Time Coefficients'!B160</f>
        <v>SAS</v>
      </c>
      <c r="C160" t="str">
        <f>'Real Time Coefficients'!C160</f>
        <v>San Antonio Spurs</v>
      </c>
      <c r="D160" t="str">
        <f>'Real Time Coefficients'!D160</f>
        <v>San Antonio Spurs</v>
      </c>
      <c r="E160">
        <f>'Real Time Coefficients'!E160</f>
        <v>22.1</v>
      </c>
      <c r="F160">
        <f>'Real Time Coefficients'!F160</f>
        <v>-1E-3</v>
      </c>
      <c r="G160">
        <f>'Real Time Coefficients'!G160</f>
        <v>-5.4</v>
      </c>
      <c r="H160">
        <f>'Real Time Coefficients'!H160</f>
        <v>-0.3</v>
      </c>
      <c r="I160">
        <f>'Real Time Coefficients'!I160</f>
        <v>67.100000000000009</v>
      </c>
      <c r="J160">
        <f>'Real Time Coefficients'!J160</f>
        <v>0</v>
      </c>
      <c r="K160">
        <f>'Real Time Coefficients'!K160</f>
        <v>2</v>
      </c>
      <c r="L160">
        <f>'Real Time Coefficients'!L160</f>
        <v>85.318126926672377</v>
      </c>
    </row>
    <row r="161" spans="1:12" hidden="1">
      <c r="A161" t="str">
        <f>'Real Time Coefficients'!A161</f>
        <v>Austin Daye</v>
      </c>
      <c r="B161" t="str">
        <f>'Real Time Coefficients'!B161</f>
        <v>ATL</v>
      </c>
      <c r="C161" t="str">
        <f>'Real Time Coefficients'!C161</f>
        <v>Atlanta Hawks</v>
      </c>
      <c r="D161" t="str">
        <f>'Real Time Coefficients'!D161</f>
        <v>Atlanta Hawks</v>
      </c>
      <c r="E161">
        <f>'Real Time Coefficients'!E161</f>
        <v>22.1</v>
      </c>
      <c r="F161">
        <f>'Real Time Coefficients'!F161</f>
        <v>-1E-3</v>
      </c>
      <c r="G161">
        <f>'Real Time Coefficients'!G161</f>
        <v>-5.4</v>
      </c>
      <c r="H161">
        <f>'Real Time Coefficients'!H161</f>
        <v>-0.3</v>
      </c>
      <c r="I161">
        <f>'Real Time Coefficients'!I161</f>
        <v>73.2</v>
      </c>
      <c r="J161">
        <f>'Real Time Coefficients'!J161</f>
        <v>0</v>
      </c>
      <c r="K161">
        <f>'Real Time Coefficients'!K161</f>
        <v>3</v>
      </c>
      <c r="L161">
        <f>'Real Time Coefficients'!L161</f>
        <v>145.41858334139616</v>
      </c>
    </row>
    <row r="162" spans="1:12" hidden="1">
      <c r="A162" t="str">
        <f>'Real Time Coefficients'!A162</f>
        <v>Dewayne Dedmon</v>
      </c>
      <c r="B162" t="str">
        <f>'Real Time Coefficients'!B162</f>
        <v>ORL</v>
      </c>
      <c r="C162" t="str">
        <f>'Real Time Coefficients'!C162</f>
        <v>Orlando Magic</v>
      </c>
      <c r="D162" t="str">
        <f>'Real Time Coefficients'!D162</f>
        <v>Orlando Magic</v>
      </c>
      <c r="E162">
        <f>'Real Time Coefficients'!E162</f>
        <v>13</v>
      </c>
      <c r="F162">
        <f>'Real Time Coefficients'!F162</f>
        <v>9.9000000000000005E-2</v>
      </c>
      <c r="G162">
        <f>'Real Time Coefficients'!G162</f>
        <v>-3.3</v>
      </c>
      <c r="H162">
        <f>'Real Time Coefficients'!H162</f>
        <v>-0.3</v>
      </c>
      <c r="I162">
        <f>'Real Time Coefficients'!I162</f>
        <v>30.5</v>
      </c>
      <c r="J162">
        <f>'Real Time Coefficients'!J162</f>
        <v>0</v>
      </c>
      <c r="K162">
        <f>'Real Time Coefficients'!K162</f>
        <v>1</v>
      </c>
      <c r="L162">
        <f>'Real Time Coefficients'!L162</f>
        <v>-523.71708035700431</v>
      </c>
    </row>
    <row r="163" spans="1:12" hidden="1">
      <c r="A163" t="str">
        <f>'Real Time Coefficients'!A163</f>
        <v>Matthew Dellavedova</v>
      </c>
      <c r="B163" t="str">
        <f>'Real Time Coefficients'!B163</f>
        <v>CLE</v>
      </c>
      <c r="C163" t="str">
        <f>'Real Time Coefficients'!C163</f>
        <v>Cleveland Cavaliers</v>
      </c>
      <c r="D163" t="str">
        <f>'Real Time Coefficients'!D163</f>
        <v>Cleveland Cavaliers</v>
      </c>
      <c r="E163">
        <f>'Real Time Coefficients'!E163</f>
        <v>12.6</v>
      </c>
      <c r="F163">
        <f>'Real Time Coefficients'!F163</f>
        <v>6.7000000000000004E-2</v>
      </c>
      <c r="G163">
        <f>'Real Time Coefficients'!G163</f>
        <v>-2.6</v>
      </c>
      <c r="H163">
        <f>'Real Time Coefficients'!H163</f>
        <v>-0.2</v>
      </c>
      <c r="I163">
        <f>'Real Time Coefficients'!I163</f>
        <v>64.600000000000009</v>
      </c>
      <c r="J163">
        <f>'Real Time Coefficients'!J163</f>
        <v>0</v>
      </c>
      <c r="K163">
        <f>'Real Time Coefficients'!K163</f>
        <v>1</v>
      </c>
      <c r="L163">
        <f>'Real Time Coefficients'!L163</f>
        <v>-322.20258983548405</v>
      </c>
    </row>
    <row r="164" spans="1:12" hidden="1">
      <c r="A164" t="str">
        <f>'Real Time Coefficients'!A164</f>
        <v>Luol Deng</v>
      </c>
      <c r="B164" t="str">
        <f>'Real Time Coefficients'!B164</f>
        <v>MIA</v>
      </c>
      <c r="C164" t="str">
        <f>'Real Time Coefficients'!C164</f>
        <v>Miami Heat</v>
      </c>
      <c r="D164" t="str">
        <f>'Real Time Coefficients'!D164</f>
        <v>Miami Heat</v>
      </c>
      <c r="E164">
        <f>'Real Time Coefficients'!E164</f>
        <v>19.5</v>
      </c>
      <c r="F164">
        <f>'Real Time Coefficients'!F164</f>
        <v>0.106</v>
      </c>
      <c r="G164">
        <f>'Real Time Coefficients'!G164</f>
        <v>0.5</v>
      </c>
      <c r="H164">
        <f>'Real Time Coefficients'!H164</f>
        <v>1.5</v>
      </c>
      <c r="I164">
        <f>'Real Time Coefficients'!I164</f>
        <v>45.1</v>
      </c>
      <c r="J164">
        <f>'Real Time Coefficients'!J164</f>
        <v>0</v>
      </c>
      <c r="K164">
        <f>'Real Time Coefficients'!K164</f>
        <v>1</v>
      </c>
      <c r="L164">
        <f>'Real Time Coefficients'!L164</f>
        <v>-392.19766393693891</v>
      </c>
    </row>
    <row r="165" spans="1:12" hidden="1">
      <c r="A165" t="str">
        <f>'Real Time Coefficients'!A165</f>
        <v>DeMar DeRozan</v>
      </c>
      <c r="B165" t="str">
        <f>'Real Time Coefficients'!B165</f>
        <v>TOR</v>
      </c>
      <c r="C165" t="str">
        <f>'Real Time Coefficients'!C165</f>
        <v>Toronto Raptors</v>
      </c>
      <c r="D165" t="str">
        <f>'Real Time Coefficients'!D165</f>
        <v>Toronto Raptors</v>
      </c>
      <c r="E165">
        <f>'Real Time Coefficients'!E165</f>
        <v>28.4</v>
      </c>
      <c r="F165">
        <f>'Real Time Coefficients'!F165</f>
        <v>0.09</v>
      </c>
      <c r="G165">
        <f>'Real Time Coefficients'!G165</f>
        <v>-1.6</v>
      </c>
      <c r="H165">
        <f>'Real Time Coefficients'!H165</f>
        <v>0.2</v>
      </c>
      <c r="I165">
        <f>'Real Time Coefficients'!I165</f>
        <v>59.8</v>
      </c>
      <c r="J165">
        <f>'Real Time Coefficients'!J165</f>
        <v>0</v>
      </c>
      <c r="K165">
        <f>'Real Time Coefficients'!K165</f>
        <v>1</v>
      </c>
      <c r="L165">
        <f>'Real Time Coefficients'!L165</f>
        <v>-88.324820732338878</v>
      </c>
    </row>
    <row r="166" spans="1:12" hidden="1">
      <c r="A166" t="str">
        <f>'Real Time Coefficients'!A166</f>
        <v>Boris Diaw</v>
      </c>
      <c r="B166" t="str">
        <f>'Real Time Coefficients'!B166</f>
        <v>SAS</v>
      </c>
      <c r="C166" t="str">
        <f>'Real Time Coefficients'!C166</f>
        <v>San Antonio Spurs</v>
      </c>
      <c r="D166" t="str">
        <f>'Real Time Coefficients'!D166</f>
        <v>San Antonio Spurs</v>
      </c>
      <c r="E166">
        <f>'Real Time Coefficients'!E166</f>
        <v>18.3</v>
      </c>
      <c r="F166">
        <f>'Real Time Coefficients'!F166</f>
        <v>8.7999999999999995E-2</v>
      </c>
      <c r="G166">
        <f>'Real Time Coefficients'!G166</f>
        <v>0.1</v>
      </c>
      <c r="H166">
        <f>'Real Time Coefficients'!H166</f>
        <v>1.1000000000000001</v>
      </c>
      <c r="I166">
        <f>'Real Time Coefficients'!I166</f>
        <v>67.100000000000009</v>
      </c>
      <c r="J166">
        <f>'Real Time Coefficients'!J166</f>
        <v>0</v>
      </c>
      <c r="K166">
        <f>'Real Time Coefficients'!K166</f>
        <v>1</v>
      </c>
      <c r="L166">
        <f>'Real Time Coefficients'!L166</f>
        <v>-253.4928954955131</v>
      </c>
    </row>
    <row r="167" spans="1:12" hidden="1">
      <c r="A167" t="str">
        <f>'Real Time Coefficients'!A167</f>
        <v>Gorgui Dieng</v>
      </c>
      <c r="B167" t="str">
        <f>'Real Time Coefficients'!B167</f>
        <v>MIN</v>
      </c>
      <c r="C167" t="str">
        <f>'Real Time Coefficients'!C167</f>
        <v>Minnesota Timberwolves</v>
      </c>
      <c r="D167" t="str">
        <f>'Real Time Coefficients'!D167</f>
        <v>Minnesota Timberwolves</v>
      </c>
      <c r="E167">
        <f>'Real Time Coefficients'!E167</f>
        <v>15</v>
      </c>
      <c r="F167">
        <f>'Real Time Coefficients'!F167</f>
        <v>0.108</v>
      </c>
      <c r="G167">
        <f>'Real Time Coefficients'!G167</f>
        <v>2.5</v>
      </c>
      <c r="H167">
        <f>'Real Time Coefficients'!H167</f>
        <v>2.5</v>
      </c>
      <c r="I167">
        <f>'Real Time Coefficients'!I167</f>
        <v>19.5</v>
      </c>
      <c r="J167">
        <f>'Real Time Coefficients'!J167</f>
        <v>0</v>
      </c>
      <c r="K167">
        <f>'Real Time Coefficients'!K167</f>
        <v>1</v>
      </c>
      <c r="L167">
        <f>'Real Time Coefficients'!L167</f>
        <v>-790.2412807237971</v>
      </c>
    </row>
    <row r="168" spans="1:12" hidden="1">
      <c r="A168" t="str">
        <f>'Real Time Coefficients'!A168</f>
        <v>Spencer Dinwiddie</v>
      </c>
      <c r="B168" t="str">
        <f>'Real Time Coefficients'!B168</f>
        <v>DET</v>
      </c>
      <c r="C168" t="str">
        <f>'Real Time Coefficients'!C168</f>
        <v>Detroit Pistons</v>
      </c>
      <c r="D168" t="str">
        <f>'Real Time Coefficients'!D168</f>
        <v>Detroit Pistons</v>
      </c>
      <c r="E168">
        <f>'Real Time Coefficients'!E168</f>
        <v>21.1</v>
      </c>
      <c r="F168">
        <f>'Real Time Coefficients'!F168</f>
        <v>8.9999999999999993E-3</v>
      </c>
      <c r="G168">
        <f>'Real Time Coefficients'!G168</f>
        <v>-4.2</v>
      </c>
      <c r="H168">
        <f>'Real Time Coefficients'!H168</f>
        <v>-0.2</v>
      </c>
      <c r="I168">
        <f>'Real Time Coefficients'!I168</f>
        <v>39</v>
      </c>
      <c r="J168">
        <f>'Real Time Coefficients'!J168</f>
        <v>0</v>
      </c>
      <c r="K168">
        <f>'Real Time Coefficients'!K168</f>
        <v>1</v>
      </c>
      <c r="L168">
        <f>'Real Time Coefficients'!L168</f>
        <v>-323.3028333423282</v>
      </c>
    </row>
    <row r="169" spans="1:12" hidden="1">
      <c r="A169" t="str">
        <f>'Real Time Coefficients'!A169</f>
        <v>Joey Dorsey</v>
      </c>
      <c r="B169" t="str">
        <f>'Real Time Coefficients'!B169</f>
        <v>HOU</v>
      </c>
      <c r="C169" t="str">
        <f>'Real Time Coefficients'!C169</f>
        <v>Houston Rockets</v>
      </c>
      <c r="D169" t="str">
        <f>'Real Time Coefficients'!D169</f>
        <v>Houston Rockets</v>
      </c>
      <c r="E169">
        <f>'Real Time Coefficients'!E169</f>
        <v>11.3</v>
      </c>
      <c r="F169">
        <f>'Real Time Coefficients'!F169</f>
        <v>0.108</v>
      </c>
      <c r="G169">
        <f>'Real Time Coefficients'!G169</f>
        <v>-1.4</v>
      </c>
      <c r="H169">
        <f>'Real Time Coefficients'!H169</f>
        <v>0.1</v>
      </c>
      <c r="I169">
        <f>'Real Time Coefficients'!I169</f>
        <v>68.300000000000011</v>
      </c>
      <c r="J169">
        <f>'Real Time Coefficients'!J169</f>
        <v>0</v>
      </c>
      <c r="K169">
        <f>'Real Time Coefficients'!K169</f>
        <v>1</v>
      </c>
      <c r="L169">
        <f>'Real Time Coefficients'!L169</f>
        <v>-330.21132941077616</v>
      </c>
    </row>
    <row r="170" spans="1:12" hidden="1">
      <c r="A170" t="str">
        <f>'Real Time Coefficients'!A170</f>
        <v>Toney Douglas</v>
      </c>
      <c r="B170" t="str">
        <f>'Real Time Coefficients'!B170</f>
        <v>NOP</v>
      </c>
      <c r="C170" t="str">
        <f>'Real Time Coefficients'!C170</f>
        <v>New Orleans Pelicans</v>
      </c>
      <c r="D170" t="str">
        <f>'Real Time Coefficients'!D170</f>
        <v>New Orleans Pelicans</v>
      </c>
      <c r="E170">
        <f>'Real Time Coefficients'!E170</f>
        <v>17.2</v>
      </c>
      <c r="F170">
        <f>'Real Time Coefficients'!F170</f>
        <v>4.5999999999999999E-2</v>
      </c>
      <c r="G170">
        <f>'Real Time Coefficients'!G170</f>
        <v>-1.3</v>
      </c>
      <c r="H170">
        <f>'Real Time Coefficients'!H170</f>
        <v>0</v>
      </c>
      <c r="I170">
        <f>'Real Time Coefficients'!I170</f>
        <v>54.900000000000006</v>
      </c>
      <c r="J170">
        <f>'Real Time Coefficients'!J170</f>
        <v>0</v>
      </c>
      <c r="K170">
        <f>'Real Time Coefficients'!K170</f>
        <v>1</v>
      </c>
      <c r="L170">
        <f>'Real Time Coefficients'!L170</f>
        <v>-496.76255933332953</v>
      </c>
    </row>
    <row r="171" spans="1:12" hidden="1">
      <c r="A171" t="str">
        <f>'Real Time Coefficients'!A171</f>
        <v>Chris Douglas-Roberts</v>
      </c>
      <c r="B171" t="str">
        <f>'Real Time Coefficients'!B171</f>
        <v>LAC</v>
      </c>
      <c r="C171" t="str">
        <f>'Real Time Coefficients'!C171</f>
        <v>Los Angeles Clippers</v>
      </c>
      <c r="D171" t="str">
        <f>'Real Time Coefficients'!D171</f>
        <v>Los Angeles Clippers</v>
      </c>
      <c r="E171">
        <f>'Real Time Coefficients'!E171</f>
        <v>10.7</v>
      </c>
      <c r="F171">
        <f>'Real Time Coefficients'!F171</f>
        <v>0.02</v>
      </c>
      <c r="G171">
        <f>'Real Time Coefficients'!G171</f>
        <v>-6.1</v>
      </c>
      <c r="H171">
        <f>'Real Time Coefficients'!H171</f>
        <v>-0.1</v>
      </c>
      <c r="I171">
        <f>'Real Time Coefficients'!I171</f>
        <v>68.300000000000011</v>
      </c>
      <c r="J171">
        <f>'Real Time Coefficients'!J171</f>
        <v>0</v>
      </c>
      <c r="K171">
        <f>'Real Time Coefficients'!K171</f>
        <v>1</v>
      </c>
      <c r="L171">
        <f>'Real Time Coefficients'!L171</f>
        <v>49.21307333300593</v>
      </c>
    </row>
    <row r="172" spans="1:12" hidden="1">
      <c r="A172" t="str">
        <f>'Real Time Coefficients'!A172</f>
        <v>Goran Dragic</v>
      </c>
      <c r="B172" t="str">
        <f>'Real Time Coefficients'!B172</f>
        <v>TOT</v>
      </c>
      <c r="C172" t="e">
        <f>'Real Time Coefficients'!C172</f>
        <v>#N/A</v>
      </c>
      <c r="D172" t="str">
        <f>'Real Time Coefficients'!D172</f>
        <v>Phoenix Suns</v>
      </c>
      <c r="E172">
        <f>'Real Time Coefficients'!E172</f>
        <v>21.8</v>
      </c>
      <c r="F172">
        <f>'Real Time Coefficients'!F172</f>
        <v>0.123</v>
      </c>
      <c r="G172">
        <f>'Real Time Coefficients'!G172</f>
        <v>1.1000000000000001</v>
      </c>
      <c r="H172">
        <f>'Real Time Coefficients'!H172</f>
        <v>2.1</v>
      </c>
      <c r="I172">
        <f>'Real Time Coefficients'!I172</f>
        <v>47.599999999999994</v>
      </c>
      <c r="J172">
        <f>'Real Time Coefficients'!J172</f>
        <v>0</v>
      </c>
      <c r="K172">
        <f>'Real Time Coefficients'!K172</f>
        <v>1</v>
      </c>
      <c r="L172">
        <f>'Real Time Coefficients'!L172</f>
        <v>-259.4115877939301</v>
      </c>
    </row>
    <row r="173" spans="1:12" hidden="1">
      <c r="A173" t="str">
        <f>'Real Time Coefficients'!A173</f>
        <v>Goran Dragic</v>
      </c>
      <c r="B173" t="str">
        <f>'Real Time Coefficients'!B173</f>
        <v>PHO</v>
      </c>
      <c r="C173" t="str">
        <f>'Real Time Coefficients'!C173</f>
        <v>Phoenix Suns</v>
      </c>
      <c r="D173" t="str">
        <f>'Real Time Coefficients'!D173</f>
        <v>Phoenix Suns</v>
      </c>
      <c r="E173">
        <f>'Real Time Coefficients'!E173</f>
        <v>21.8</v>
      </c>
      <c r="F173">
        <f>'Real Time Coefficients'!F173</f>
        <v>0.123</v>
      </c>
      <c r="G173">
        <f>'Real Time Coefficients'!G173</f>
        <v>1.1000000000000001</v>
      </c>
      <c r="H173">
        <f>'Real Time Coefficients'!H173</f>
        <v>2.1</v>
      </c>
      <c r="I173">
        <f>'Real Time Coefficients'!I173</f>
        <v>47.599999999999994</v>
      </c>
      <c r="J173">
        <f>'Real Time Coefficients'!J173</f>
        <v>0</v>
      </c>
      <c r="K173">
        <f>'Real Time Coefficients'!K173</f>
        <v>2</v>
      </c>
      <c r="L173">
        <f>'Real Time Coefficients'!L173</f>
        <v>-259.4115877939301</v>
      </c>
    </row>
    <row r="174" spans="1:12" hidden="1">
      <c r="A174" t="str">
        <f>'Real Time Coefficients'!A174</f>
        <v>Goran Dragic</v>
      </c>
      <c r="B174" t="str">
        <f>'Real Time Coefficients'!B174</f>
        <v>MIA</v>
      </c>
      <c r="C174" t="str">
        <f>'Real Time Coefficients'!C174</f>
        <v>Miami Heat</v>
      </c>
      <c r="D174" t="str">
        <f>'Real Time Coefficients'!D174</f>
        <v>Miami Heat</v>
      </c>
      <c r="E174">
        <f>'Real Time Coefficients'!E174</f>
        <v>21.8</v>
      </c>
      <c r="F174">
        <f>'Real Time Coefficients'!F174</f>
        <v>0.123</v>
      </c>
      <c r="G174">
        <f>'Real Time Coefficients'!G174</f>
        <v>1.1000000000000001</v>
      </c>
      <c r="H174">
        <f>'Real Time Coefficients'!H174</f>
        <v>2.1</v>
      </c>
      <c r="I174">
        <f>'Real Time Coefficients'!I174</f>
        <v>45.1</v>
      </c>
      <c r="J174">
        <f>'Real Time Coefficients'!J174</f>
        <v>0</v>
      </c>
      <c r="K174">
        <f>'Real Time Coefficients'!K174</f>
        <v>3</v>
      </c>
      <c r="L174">
        <f>'Real Time Coefficients'!L174</f>
        <v>-284.0429223901283</v>
      </c>
    </row>
    <row r="175" spans="1:12" hidden="1">
      <c r="A175" t="str">
        <f>'Real Time Coefficients'!A175</f>
        <v>Zoran Dragic</v>
      </c>
      <c r="B175" t="str">
        <f>'Real Time Coefficients'!B175</f>
        <v>TOT</v>
      </c>
      <c r="C175" t="e">
        <f>'Real Time Coefficients'!C175</f>
        <v>#N/A</v>
      </c>
      <c r="D175" t="str">
        <f>'Real Time Coefficients'!D175</f>
        <v>Phoenix Suns</v>
      </c>
      <c r="E175">
        <f>'Real Time Coefficients'!E175</f>
        <v>22.9</v>
      </c>
      <c r="F175">
        <f>'Real Time Coefficients'!F175</f>
        <v>-4.2000000000000003E-2</v>
      </c>
      <c r="G175">
        <f>'Real Time Coefficients'!G175</f>
        <v>-6.5</v>
      </c>
      <c r="H175">
        <f>'Real Time Coefficients'!H175</f>
        <v>-0.1</v>
      </c>
      <c r="I175">
        <f>'Real Time Coefficients'!I175</f>
        <v>47.599999999999994</v>
      </c>
      <c r="J175">
        <f>'Real Time Coefficients'!J175</f>
        <v>0</v>
      </c>
      <c r="K175">
        <f>'Real Time Coefficients'!K175</f>
        <v>1</v>
      </c>
      <c r="L175">
        <f>'Real Time Coefficients'!L175</f>
        <v>7.5096718726949341</v>
      </c>
    </row>
    <row r="176" spans="1:12" hidden="1">
      <c r="A176" t="str">
        <f>'Real Time Coefficients'!A176</f>
        <v>Zoran Dragic</v>
      </c>
      <c r="B176" t="str">
        <f>'Real Time Coefficients'!B176</f>
        <v>PHO</v>
      </c>
      <c r="C176" t="str">
        <f>'Real Time Coefficients'!C176</f>
        <v>Phoenix Suns</v>
      </c>
      <c r="D176" t="str">
        <f>'Real Time Coefficients'!D176</f>
        <v>Phoenix Suns</v>
      </c>
      <c r="E176">
        <f>'Real Time Coefficients'!E176</f>
        <v>22.9</v>
      </c>
      <c r="F176">
        <f>'Real Time Coefficients'!F176</f>
        <v>-4.2000000000000003E-2</v>
      </c>
      <c r="G176">
        <f>'Real Time Coefficients'!G176</f>
        <v>-6.5</v>
      </c>
      <c r="H176">
        <f>'Real Time Coefficients'!H176</f>
        <v>-0.1</v>
      </c>
      <c r="I176">
        <f>'Real Time Coefficients'!I176</f>
        <v>47.599999999999994</v>
      </c>
      <c r="J176">
        <f>'Real Time Coefficients'!J176</f>
        <v>0</v>
      </c>
      <c r="K176">
        <f>'Real Time Coefficients'!K176</f>
        <v>2</v>
      </c>
      <c r="L176">
        <f>'Real Time Coefficients'!L176</f>
        <v>7.5096718726949341</v>
      </c>
    </row>
    <row r="177" spans="1:12" hidden="1">
      <c r="A177" t="str">
        <f>'Real Time Coefficients'!A177</f>
        <v>Zoran Dragic</v>
      </c>
      <c r="B177" t="str">
        <f>'Real Time Coefficients'!B177</f>
        <v>MIA</v>
      </c>
      <c r="C177" t="str">
        <f>'Real Time Coefficients'!C177</f>
        <v>Miami Heat</v>
      </c>
      <c r="D177" t="str">
        <f>'Real Time Coefficients'!D177</f>
        <v>Miami Heat</v>
      </c>
      <c r="E177">
        <f>'Real Time Coefficients'!E177</f>
        <v>22.9</v>
      </c>
      <c r="F177">
        <f>'Real Time Coefficients'!F177</f>
        <v>-4.2000000000000003E-2</v>
      </c>
      <c r="G177">
        <f>'Real Time Coefficients'!G177</f>
        <v>-6.5</v>
      </c>
      <c r="H177">
        <f>'Real Time Coefficients'!H177</f>
        <v>-0.1</v>
      </c>
      <c r="I177">
        <f>'Real Time Coefficients'!I177</f>
        <v>45.1</v>
      </c>
      <c r="J177">
        <f>'Real Time Coefficients'!J177</f>
        <v>0</v>
      </c>
      <c r="K177">
        <f>'Real Time Coefficients'!K177</f>
        <v>3</v>
      </c>
      <c r="L177">
        <f>'Real Time Coefficients'!L177</f>
        <v>-17.121662723503217</v>
      </c>
    </row>
    <row r="178" spans="1:12" hidden="1">
      <c r="A178" t="str">
        <f>'Real Time Coefficients'!A178</f>
        <v>Larry Drew</v>
      </c>
      <c r="B178" t="str">
        <f>'Real Time Coefficients'!B178</f>
        <v>PHI</v>
      </c>
      <c r="C178" t="str">
        <f>'Real Time Coefficients'!C178</f>
        <v>Philadelphia 76ers</v>
      </c>
      <c r="D178" t="str">
        <f>'Real Time Coefficients'!D178</f>
        <v>Philadelphia 76ers</v>
      </c>
      <c r="E178">
        <f>'Real Time Coefficients'!E178</f>
        <v>16.8</v>
      </c>
      <c r="F178">
        <f>'Real Time Coefficients'!F178</f>
        <v>-8.6999999999999994E-2</v>
      </c>
      <c r="G178">
        <f>'Real Time Coefficients'!G178</f>
        <v>-11.4</v>
      </c>
      <c r="H178">
        <f>'Real Time Coefficients'!H178</f>
        <v>-0.5</v>
      </c>
      <c r="I178">
        <f>'Real Time Coefficients'!I178</f>
        <v>22</v>
      </c>
      <c r="J178">
        <f>'Real Time Coefficients'!J178</f>
        <v>0</v>
      </c>
      <c r="K178">
        <f>'Real Time Coefficients'!K178</f>
        <v>1</v>
      </c>
      <c r="L178">
        <f>'Real Time Coefficients'!L178</f>
        <v>99.708563834933358</v>
      </c>
    </row>
    <row r="179" spans="1:12" hidden="1">
      <c r="A179" t="str">
        <f>'Real Time Coefficients'!A179</f>
        <v>Andre Drummond</v>
      </c>
      <c r="B179" t="str">
        <f>'Real Time Coefficients'!B179</f>
        <v>DET</v>
      </c>
      <c r="C179" t="str">
        <f>'Real Time Coefficients'!C179</f>
        <v>Detroit Pistons</v>
      </c>
      <c r="D179" t="str">
        <f>'Real Time Coefficients'!D179</f>
        <v>Detroit Pistons</v>
      </c>
      <c r="E179">
        <f>'Real Time Coefficients'!E179</f>
        <v>22</v>
      </c>
      <c r="F179">
        <f>'Real Time Coefficients'!F179</f>
        <v>0.14699999999999999</v>
      </c>
      <c r="G179">
        <f>'Real Time Coefficients'!G179</f>
        <v>-0.2</v>
      </c>
      <c r="H179">
        <f>'Real Time Coefficients'!H179</f>
        <v>1.2</v>
      </c>
      <c r="I179">
        <f>'Real Time Coefficients'!I179</f>
        <v>39</v>
      </c>
      <c r="J179">
        <f>'Real Time Coefficients'!J179</f>
        <v>0</v>
      </c>
      <c r="K179">
        <f>'Real Time Coefficients'!K179</f>
        <v>1</v>
      </c>
      <c r="L179">
        <f>'Real Time Coefficients'!L179</f>
        <v>-299.45647021127553</v>
      </c>
    </row>
    <row r="180" spans="1:12" hidden="1">
      <c r="A180" t="str">
        <f>'Real Time Coefficients'!A180</f>
        <v>Jared Dudley</v>
      </c>
      <c r="B180" t="str">
        <f>'Real Time Coefficients'!B180</f>
        <v>MIL</v>
      </c>
      <c r="C180" t="str">
        <f>'Real Time Coefficients'!C180</f>
        <v>Milwaukee Bucks</v>
      </c>
      <c r="D180" t="str">
        <f>'Real Time Coefficients'!D180</f>
        <v>Milwaukee Bucks</v>
      </c>
      <c r="E180">
        <f>'Real Time Coefficients'!E180</f>
        <v>13.5</v>
      </c>
      <c r="F180">
        <f>'Real Time Coefficients'!F180</f>
        <v>0.11600000000000001</v>
      </c>
      <c r="G180">
        <f>'Real Time Coefficients'!G180</f>
        <v>0.6</v>
      </c>
      <c r="H180">
        <f>'Real Time Coefficients'!H180</f>
        <v>1.1000000000000001</v>
      </c>
      <c r="I180">
        <f>'Real Time Coefficients'!I180</f>
        <v>50</v>
      </c>
      <c r="J180">
        <f>'Real Time Coefficients'!J180</f>
        <v>0</v>
      </c>
      <c r="K180">
        <f>'Real Time Coefficients'!K180</f>
        <v>1</v>
      </c>
      <c r="L180">
        <f>'Real Time Coefficients'!L180</f>
        <v>-522.0319838858718</v>
      </c>
    </row>
    <row r="181" spans="1:12" hidden="1">
      <c r="A181" t="str">
        <f>'Real Time Coefficients'!A181</f>
        <v>Tim Duncan</v>
      </c>
      <c r="B181" t="str">
        <f>'Real Time Coefficients'!B181</f>
        <v>SAS</v>
      </c>
      <c r="C181" t="str">
        <f>'Real Time Coefficients'!C181</f>
        <v>San Antonio Spurs</v>
      </c>
      <c r="D181" t="str">
        <f>'Real Time Coefficients'!D181</f>
        <v>San Antonio Spurs</v>
      </c>
      <c r="E181">
        <f>'Real Time Coefficients'!E181</f>
        <v>22.2</v>
      </c>
      <c r="F181">
        <f>'Real Time Coefficients'!F181</f>
        <v>0.20699999999999999</v>
      </c>
      <c r="G181">
        <f>'Real Time Coefficients'!G181</f>
        <v>5.5</v>
      </c>
      <c r="H181">
        <f>'Real Time Coefficients'!H181</f>
        <v>4.2</v>
      </c>
      <c r="I181">
        <f>'Real Time Coefficients'!I181</f>
        <v>67.100000000000009</v>
      </c>
      <c r="J181">
        <f>'Real Time Coefficients'!J181</f>
        <v>0</v>
      </c>
      <c r="K181">
        <f>'Real Time Coefficients'!K181</f>
        <v>1</v>
      </c>
      <c r="L181">
        <f>'Real Time Coefficients'!L181</f>
        <v>-72.329875633298442</v>
      </c>
    </row>
    <row r="182" spans="1:12" hidden="1">
      <c r="A182" t="str">
        <f>'Real Time Coefficients'!A182</f>
        <v>Mike Dunleavy</v>
      </c>
      <c r="B182" t="str">
        <f>'Real Time Coefficients'!B182</f>
        <v>CHI</v>
      </c>
      <c r="C182" t="str">
        <f>'Real Time Coefficients'!C182</f>
        <v>Chicago Bulls</v>
      </c>
      <c r="D182" t="str">
        <f>'Real Time Coefficients'!D182</f>
        <v>Chicago Bulls</v>
      </c>
      <c r="E182">
        <f>'Real Time Coefficients'!E182</f>
        <v>14.2</v>
      </c>
      <c r="F182">
        <f>'Real Time Coefficients'!F182</f>
        <v>0.108</v>
      </c>
      <c r="G182">
        <f>'Real Time Coefficients'!G182</f>
        <v>0.4</v>
      </c>
      <c r="H182">
        <f>'Real Time Coefficients'!H182</f>
        <v>1.1000000000000001</v>
      </c>
      <c r="I182">
        <f>'Real Time Coefficients'!I182</f>
        <v>61</v>
      </c>
      <c r="J182">
        <f>'Real Time Coefficients'!J182</f>
        <v>0</v>
      </c>
      <c r="K182">
        <f>'Real Time Coefficients'!K182</f>
        <v>1</v>
      </c>
      <c r="L182">
        <f>'Real Time Coefficients'!L182</f>
        <v>-390.30103053463421</v>
      </c>
    </row>
    <row r="183" spans="1:12" hidden="1">
      <c r="A183" t="str">
        <f>'Real Time Coefficients'!A183</f>
        <v>Kevin Durant</v>
      </c>
      <c r="B183" t="str">
        <f>'Real Time Coefficients'!B183</f>
        <v>OKC</v>
      </c>
      <c r="C183" t="str">
        <f>'Real Time Coefficients'!C183</f>
        <v>Oklahoma City Thunder</v>
      </c>
      <c r="D183" t="str">
        <f>'Real Time Coefficients'!D183</f>
        <v>Oklahoma City Thunder</v>
      </c>
      <c r="E183">
        <f>'Real Time Coefficients'!E183</f>
        <v>29.1</v>
      </c>
      <c r="F183">
        <f>'Real Time Coefficients'!F183</f>
        <v>0.252</v>
      </c>
      <c r="G183">
        <f>'Real Time Coefficients'!G183</f>
        <v>6.1</v>
      </c>
      <c r="H183">
        <f>'Real Time Coefficients'!H183</f>
        <v>1.9</v>
      </c>
      <c r="I183">
        <f>'Real Time Coefficients'!I183</f>
        <v>54.900000000000006</v>
      </c>
      <c r="J183">
        <f>'Real Time Coefficients'!J183</f>
        <v>0</v>
      </c>
      <c r="K183">
        <f>'Real Time Coefficients'!K183</f>
        <v>1</v>
      </c>
      <c r="L183">
        <f>'Real Time Coefficients'!L183</f>
        <v>-479.83297975673656</v>
      </c>
    </row>
    <row r="184" spans="1:12" hidden="1">
      <c r="A184" t="str">
        <f>'Real Time Coefficients'!A184</f>
        <v>Cleanthony Early</v>
      </c>
      <c r="B184" t="str">
        <f>'Real Time Coefficients'!B184</f>
        <v>NYK</v>
      </c>
      <c r="C184" t="str">
        <f>'Real Time Coefficients'!C184</f>
        <v>New York Knicks</v>
      </c>
      <c r="D184" t="str">
        <f>'Real Time Coefficients'!D184</f>
        <v>New York Knicks</v>
      </c>
      <c r="E184">
        <f>'Real Time Coefficients'!E184</f>
        <v>19.600000000000001</v>
      </c>
      <c r="F184">
        <f>'Real Time Coefficients'!F184</f>
        <v>-0.03</v>
      </c>
      <c r="G184">
        <f>'Real Time Coefficients'!G184</f>
        <v>-5.2</v>
      </c>
      <c r="H184">
        <f>'Real Time Coefficients'!H184</f>
        <v>-0.5</v>
      </c>
      <c r="I184">
        <f>'Real Time Coefficients'!I184</f>
        <v>20.7</v>
      </c>
      <c r="J184">
        <f>'Real Time Coefficients'!J184</f>
        <v>0</v>
      </c>
      <c r="K184">
        <f>'Real Time Coefficients'!K184</f>
        <v>1</v>
      </c>
      <c r="L184">
        <f>'Real Time Coefficients'!L184</f>
        <v>-532.05740760680874</v>
      </c>
    </row>
    <row r="185" spans="1:12" hidden="1">
      <c r="A185" t="str">
        <f>'Real Time Coefficients'!A185</f>
        <v>Player</v>
      </c>
      <c r="B185" t="str">
        <f>'Real Time Coefficients'!B185</f>
        <v>Tm</v>
      </c>
      <c r="C185" t="e">
        <f>'Real Time Coefficients'!C185</f>
        <v>#N/A</v>
      </c>
      <c r="D185" t="str">
        <f>'Real Time Coefficients'!D185</f>
        <v>Los Angeles Lakers</v>
      </c>
      <c r="E185" t="str">
        <f>'Real Time Coefficients'!E185</f>
        <v>USG%</v>
      </c>
      <c r="F185" t="str">
        <f>'Real Time Coefficients'!F185</f>
        <v>WS/48</v>
      </c>
      <c r="G185" t="str">
        <f>'Real Time Coefficients'!G185</f>
        <v>BPM</v>
      </c>
      <c r="H185" t="str">
        <f>'Real Time Coefficients'!H185</f>
        <v>VORP</v>
      </c>
      <c r="I185">
        <f>'Real Time Coefficients'!I185</f>
        <v>25.6</v>
      </c>
      <c r="J185">
        <f>'Real Time Coefficients'!J185</f>
        <v>2</v>
      </c>
      <c r="K185">
        <f>'Real Time Coefficients'!K185</f>
        <v>7</v>
      </c>
      <c r="L185" t="e">
        <f>'Real Time Coefficients'!L185</f>
        <v>#VALUE!</v>
      </c>
    </row>
    <row r="186" spans="1:12" hidden="1">
      <c r="A186" t="str">
        <f>'Real Time Coefficients'!A186</f>
        <v>Wayne Ellington</v>
      </c>
      <c r="B186" t="str">
        <f>'Real Time Coefficients'!B186</f>
        <v>LAL</v>
      </c>
      <c r="C186" t="str">
        <f>'Real Time Coefficients'!C186</f>
        <v>Los Angeles Lakers</v>
      </c>
      <c r="D186" t="str">
        <f>'Real Time Coefficients'!D186</f>
        <v>Los Angeles Lakers</v>
      </c>
      <c r="E186">
        <f>'Real Time Coefficients'!E186</f>
        <v>18.5</v>
      </c>
      <c r="F186">
        <f>'Real Time Coefficients'!F186</f>
        <v>3.4000000000000002E-2</v>
      </c>
      <c r="G186">
        <f>'Real Time Coefficients'!G186</f>
        <v>-3</v>
      </c>
      <c r="H186">
        <f>'Real Time Coefficients'!H186</f>
        <v>-0.4</v>
      </c>
      <c r="I186">
        <f>'Real Time Coefficients'!I186</f>
        <v>25.6</v>
      </c>
      <c r="J186">
        <f>'Real Time Coefficients'!J186</f>
        <v>0</v>
      </c>
      <c r="K186">
        <f>'Real Time Coefficients'!K186</f>
        <v>1</v>
      </c>
      <c r="L186">
        <f>'Real Time Coefficients'!L186</f>
        <v>-644.29397819505846</v>
      </c>
    </row>
    <row r="187" spans="1:12" hidden="1">
      <c r="A187" t="str">
        <f>'Real Time Coefficients'!A187</f>
        <v>Monta Ellis</v>
      </c>
      <c r="B187" t="str">
        <f>'Real Time Coefficients'!B187</f>
        <v>DAL</v>
      </c>
      <c r="C187" t="str">
        <f>'Real Time Coefficients'!C187</f>
        <v>Dallas Mavericks</v>
      </c>
      <c r="D187" t="str">
        <f>'Real Time Coefficients'!D187</f>
        <v>Dallas Mavericks</v>
      </c>
      <c r="E187">
        <f>'Real Time Coefficients'!E187</f>
        <v>27.9</v>
      </c>
      <c r="F187">
        <f>'Real Time Coefficients'!F187</f>
        <v>6.5000000000000002E-2</v>
      </c>
      <c r="G187">
        <f>'Real Time Coefficients'!G187</f>
        <v>-0.1</v>
      </c>
      <c r="H187">
        <f>'Real Time Coefficients'!H187</f>
        <v>1.3</v>
      </c>
      <c r="I187">
        <f>'Real Time Coefficients'!I187</f>
        <v>61</v>
      </c>
      <c r="J187">
        <f>'Real Time Coefficients'!J187</f>
        <v>0</v>
      </c>
      <c r="K187">
        <f>'Real Time Coefficients'!K187</f>
        <v>1</v>
      </c>
      <c r="L187">
        <f>'Real Time Coefficients'!L187</f>
        <v>-116.87420954091738</v>
      </c>
    </row>
    <row r="188" spans="1:12" hidden="1">
      <c r="A188" t="str">
        <f>'Real Time Coefficients'!A188</f>
        <v>James Ennis</v>
      </c>
      <c r="B188" t="str">
        <f>'Real Time Coefficients'!B188</f>
        <v>MIA</v>
      </c>
      <c r="C188" t="str">
        <f>'Real Time Coefficients'!C188</f>
        <v>Miami Heat</v>
      </c>
      <c r="D188" t="str">
        <f>'Real Time Coefficients'!D188</f>
        <v>Miami Heat</v>
      </c>
      <c r="E188">
        <f>'Real Time Coefficients'!E188</f>
        <v>14.6</v>
      </c>
      <c r="F188">
        <f>'Real Time Coefficients'!F188</f>
        <v>8.7999999999999995E-2</v>
      </c>
      <c r="G188">
        <f>'Real Time Coefficients'!G188</f>
        <v>-1.5</v>
      </c>
      <c r="H188">
        <f>'Real Time Coefficients'!H188</f>
        <v>0.1</v>
      </c>
      <c r="I188">
        <f>'Real Time Coefficients'!I188</f>
        <v>45.1</v>
      </c>
      <c r="J188">
        <f>'Real Time Coefficients'!J188</f>
        <v>0</v>
      </c>
      <c r="K188">
        <f>'Real Time Coefficients'!K188</f>
        <v>1</v>
      </c>
      <c r="L188">
        <f>'Real Time Coefficients'!L188</f>
        <v>-521.78335435106851</v>
      </c>
    </row>
    <row r="189" spans="1:12" hidden="1">
      <c r="A189" t="str">
        <f>'Real Time Coefficients'!A189</f>
        <v>Tyler Ennis</v>
      </c>
      <c r="B189" t="str">
        <f>'Real Time Coefficients'!B189</f>
        <v>TOT</v>
      </c>
      <c r="C189" t="e">
        <f>'Real Time Coefficients'!C189</f>
        <v>#N/A</v>
      </c>
      <c r="D189" t="str">
        <f>'Real Time Coefficients'!D189</f>
        <v>Phoenix Suns</v>
      </c>
      <c r="E189">
        <f>'Real Time Coefficients'!E189</f>
        <v>20.6</v>
      </c>
      <c r="F189">
        <f>'Real Time Coefficients'!F189</f>
        <v>-0.04</v>
      </c>
      <c r="G189">
        <f>'Real Time Coefficients'!G189</f>
        <v>-6.7</v>
      </c>
      <c r="H189">
        <f>'Real Time Coefficients'!H189</f>
        <v>-0.5</v>
      </c>
      <c r="I189">
        <f>'Real Time Coefficients'!I189</f>
        <v>47.599999999999994</v>
      </c>
      <c r="J189">
        <f>'Real Time Coefficients'!J189</f>
        <v>0</v>
      </c>
      <c r="K189">
        <f>'Real Time Coefficients'!K189</f>
        <v>1</v>
      </c>
      <c r="L189">
        <f>'Real Time Coefficients'!L189</f>
        <v>-79.504134541223422</v>
      </c>
    </row>
    <row r="190" spans="1:12" hidden="1">
      <c r="A190" t="str">
        <f>'Real Time Coefficients'!A190</f>
        <v>Tyler Ennis</v>
      </c>
      <c r="B190" t="str">
        <f>'Real Time Coefficients'!B190</f>
        <v>PHO</v>
      </c>
      <c r="C190" t="str">
        <f>'Real Time Coefficients'!C190</f>
        <v>Phoenix Suns</v>
      </c>
      <c r="D190" t="str">
        <f>'Real Time Coefficients'!D190</f>
        <v>Phoenix Suns</v>
      </c>
      <c r="E190">
        <f>'Real Time Coefficients'!E190</f>
        <v>20.6</v>
      </c>
      <c r="F190">
        <f>'Real Time Coefficients'!F190</f>
        <v>-0.04</v>
      </c>
      <c r="G190">
        <f>'Real Time Coefficients'!G190</f>
        <v>-6.7</v>
      </c>
      <c r="H190">
        <f>'Real Time Coefficients'!H190</f>
        <v>-0.5</v>
      </c>
      <c r="I190">
        <f>'Real Time Coefficients'!I190</f>
        <v>47.599999999999994</v>
      </c>
      <c r="J190">
        <f>'Real Time Coefficients'!J190</f>
        <v>0</v>
      </c>
      <c r="K190">
        <f>'Real Time Coefficients'!K190</f>
        <v>2</v>
      </c>
      <c r="L190">
        <f>'Real Time Coefficients'!L190</f>
        <v>-79.504134541223422</v>
      </c>
    </row>
    <row r="191" spans="1:12" hidden="1">
      <c r="A191" t="str">
        <f>'Real Time Coefficients'!A191</f>
        <v>Tyler Ennis</v>
      </c>
      <c r="B191" t="str">
        <f>'Real Time Coefficients'!B191</f>
        <v>MIL</v>
      </c>
      <c r="C191" t="str">
        <f>'Real Time Coefficients'!C191</f>
        <v>Milwaukee Bucks</v>
      </c>
      <c r="D191" t="str">
        <f>'Real Time Coefficients'!D191</f>
        <v>Milwaukee Bucks</v>
      </c>
      <c r="E191">
        <f>'Real Time Coefficients'!E191</f>
        <v>20.6</v>
      </c>
      <c r="F191">
        <f>'Real Time Coefficients'!F191</f>
        <v>-0.04</v>
      </c>
      <c r="G191">
        <f>'Real Time Coefficients'!G191</f>
        <v>-6.7</v>
      </c>
      <c r="H191">
        <f>'Real Time Coefficients'!H191</f>
        <v>-0.5</v>
      </c>
      <c r="I191">
        <f>'Real Time Coefficients'!I191</f>
        <v>50</v>
      </c>
      <c r="J191">
        <f>'Real Time Coefficients'!J191</f>
        <v>0</v>
      </c>
      <c r="K191">
        <f>'Real Time Coefficients'!K191</f>
        <v>3</v>
      </c>
      <c r="L191">
        <f>'Real Time Coefficients'!L191</f>
        <v>-55.85805332887297</v>
      </c>
    </row>
    <row r="192" spans="1:12" hidden="1">
      <c r="A192" t="str">
        <f>'Real Time Coefficients'!A192</f>
        <v>Jeremy Evans</v>
      </c>
      <c r="B192" t="str">
        <f>'Real Time Coefficients'!B192</f>
        <v>UTA</v>
      </c>
      <c r="C192" t="str">
        <f>'Real Time Coefficients'!C192</f>
        <v>Utah Jazz</v>
      </c>
      <c r="D192" t="str">
        <f>'Real Time Coefficients'!D192</f>
        <v>Utah Jazz</v>
      </c>
      <c r="E192">
        <f>'Real Time Coefficients'!E192</f>
        <v>13.1</v>
      </c>
      <c r="F192">
        <f>'Real Time Coefficients'!F192</f>
        <v>0.24099999999999999</v>
      </c>
      <c r="G192">
        <f>'Real Time Coefficients'!G192</f>
        <v>3.5</v>
      </c>
      <c r="H192">
        <f>'Real Time Coefficients'!H192</f>
        <v>0.4</v>
      </c>
      <c r="I192">
        <f>'Real Time Coefficients'!I192</f>
        <v>46.300000000000004</v>
      </c>
      <c r="J192">
        <f>'Real Time Coefficients'!J192</f>
        <v>0</v>
      </c>
      <c r="K192">
        <f>'Real Time Coefficients'!K192</f>
        <v>1</v>
      </c>
      <c r="L192">
        <f>'Real Time Coefficients'!L192</f>
        <v>-829.34666077748</v>
      </c>
    </row>
    <row r="193" spans="1:12" hidden="1">
      <c r="A193" t="str">
        <f>'Real Time Coefficients'!A193</f>
        <v>Reggie Evans</v>
      </c>
      <c r="B193" t="str">
        <f>'Real Time Coefficients'!B193</f>
        <v>SAC</v>
      </c>
      <c r="C193" t="str">
        <f>'Real Time Coefficients'!C193</f>
        <v>Sacramento Kings</v>
      </c>
      <c r="D193" t="str">
        <f>'Real Time Coefficients'!D193</f>
        <v>Sacramento Kings</v>
      </c>
      <c r="E193">
        <f>'Real Time Coefficients'!E193</f>
        <v>13</v>
      </c>
      <c r="F193">
        <f>'Real Time Coefficients'!F193</f>
        <v>7.3999999999999996E-2</v>
      </c>
      <c r="G193">
        <f>'Real Time Coefficients'!G193</f>
        <v>-2.7</v>
      </c>
      <c r="H193">
        <f>'Real Time Coefficients'!H193</f>
        <v>-0.1</v>
      </c>
      <c r="I193">
        <f>'Real Time Coefficients'!I193</f>
        <v>35.4</v>
      </c>
      <c r="J193">
        <f>'Real Time Coefficients'!J193</f>
        <v>0</v>
      </c>
      <c r="K193">
        <f>'Real Time Coefficients'!K193</f>
        <v>1</v>
      </c>
      <c r="L193">
        <f>'Real Time Coefficients'!L193</f>
        <v>-559.04451311822049</v>
      </c>
    </row>
    <row r="194" spans="1:12" hidden="1">
      <c r="A194" t="str">
        <f>'Real Time Coefficients'!A194</f>
        <v>Tyreke Evans</v>
      </c>
      <c r="B194" t="str">
        <f>'Real Time Coefficients'!B194</f>
        <v>NOP</v>
      </c>
      <c r="C194" t="str">
        <f>'Real Time Coefficients'!C194</f>
        <v>New Orleans Pelicans</v>
      </c>
      <c r="D194" t="str">
        <f>'Real Time Coefficients'!D194</f>
        <v>New Orleans Pelicans</v>
      </c>
      <c r="E194">
        <f>'Real Time Coefficients'!E194</f>
        <v>26.1</v>
      </c>
      <c r="F194">
        <f>'Real Time Coefficients'!F194</f>
        <v>8.2000000000000003E-2</v>
      </c>
      <c r="G194">
        <f>'Real Time Coefficients'!G194</f>
        <v>1.9</v>
      </c>
      <c r="H194">
        <f>'Real Time Coefficients'!H194</f>
        <v>2.6</v>
      </c>
      <c r="I194">
        <f>'Real Time Coefficients'!I194</f>
        <v>54.900000000000006</v>
      </c>
      <c r="J194">
        <f>'Real Time Coefficients'!J194</f>
        <v>0</v>
      </c>
      <c r="K194">
        <f>'Real Time Coefficients'!K194</f>
        <v>1</v>
      </c>
      <c r="L194">
        <f>'Real Time Coefficients'!L194</f>
        <v>-190.93142812583591</v>
      </c>
    </row>
    <row r="195" spans="1:12" hidden="1">
      <c r="A195" t="str">
        <f>'Real Time Coefficients'!A195</f>
        <v>Dante Exum</v>
      </c>
      <c r="B195" t="str">
        <f>'Real Time Coefficients'!B195</f>
        <v>UTA</v>
      </c>
      <c r="C195" t="str">
        <f>'Real Time Coefficients'!C195</f>
        <v>Utah Jazz</v>
      </c>
      <c r="D195" t="str">
        <f>'Real Time Coefficients'!D195</f>
        <v>Utah Jazz</v>
      </c>
      <c r="E195">
        <f>'Real Time Coefficients'!E195</f>
        <v>13.8</v>
      </c>
      <c r="F195">
        <f>'Real Time Coefficients'!F195</f>
        <v>-3.0000000000000001E-3</v>
      </c>
      <c r="G195">
        <f>'Real Time Coefficients'!G195</f>
        <v>-3.8</v>
      </c>
      <c r="H195">
        <f>'Real Time Coefficients'!H195</f>
        <v>-0.8</v>
      </c>
      <c r="I195">
        <f>'Real Time Coefficients'!I195</f>
        <v>46.300000000000004</v>
      </c>
      <c r="J195">
        <f>'Real Time Coefficients'!J195</f>
        <v>0</v>
      </c>
      <c r="K195">
        <f>'Real Time Coefficients'!K195</f>
        <v>1</v>
      </c>
      <c r="L195">
        <f>'Real Time Coefficients'!L195</f>
        <v>-567.39349832061885</v>
      </c>
    </row>
    <row r="196" spans="1:12" hidden="1">
      <c r="A196" t="str">
        <f>'Real Time Coefficients'!A196</f>
        <v>Festus Ezeli</v>
      </c>
      <c r="B196" t="str">
        <f>'Real Time Coefficients'!B196</f>
        <v>GSW</v>
      </c>
      <c r="C196" t="str">
        <f>'Real Time Coefficients'!C196</f>
        <v>Golden State Warriors</v>
      </c>
      <c r="D196" t="str">
        <f>'Real Time Coefficients'!D196</f>
        <v>Golden State Warriors</v>
      </c>
      <c r="E196">
        <f>'Real Time Coefficients'!E196</f>
        <v>17.7</v>
      </c>
      <c r="F196">
        <f>'Real Time Coefficients'!F196</f>
        <v>0.159</v>
      </c>
      <c r="G196">
        <f>'Real Time Coefficients'!G196</f>
        <v>-1.8</v>
      </c>
      <c r="H196">
        <f>'Real Time Coefficients'!H196</f>
        <v>0</v>
      </c>
      <c r="I196">
        <f>'Real Time Coefficients'!I196</f>
        <v>81.699999999999989</v>
      </c>
      <c r="J196">
        <f>'Real Time Coefficients'!J196</f>
        <v>0</v>
      </c>
      <c r="K196">
        <f>'Real Time Coefficients'!K196</f>
        <v>1</v>
      </c>
      <c r="L196">
        <f>'Real Time Coefficients'!L196</f>
        <v>43.799920772721812</v>
      </c>
    </row>
    <row r="197" spans="1:12" hidden="1">
      <c r="A197" t="str">
        <f>'Real Time Coefficients'!A197</f>
        <v>Kenneth Faried</v>
      </c>
      <c r="B197" t="str">
        <f>'Real Time Coefficients'!B197</f>
        <v>DEN</v>
      </c>
      <c r="C197" t="str">
        <f>'Real Time Coefficients'!C197</f>
        <v>Denver Nuggets</v>
      </c>
      <c r="D197" t="str">
        <f>'Real Time Coefficients'!D197</f>
        <v>Denver Nuggets</v>
      </c>
      <c r="E197">
        <f>'Real Time Coefficients'!E197</f>
        <v>20.3</v>
      </c>
      <c r="F197">
        <f>'Real Time Coefficients'!F197</f>
        <v>0.13</v>
      </c>
      <c r="G197">
        <f>'Real Time Coefficients'!G197</f>
        <v>0.8</v>
      </c>
      <c r="H197">
        <f>'Real Time Coefficients'!H197</f>
        <v>1.4</v>
      </c>
      <c r="I197">
        <f>'Real Time Coefficients'!I197</f>
        <v>36.6</v>
      </c>
      <c r="J197">
        <f>'Real Time Coefficients'!J197</f>
        <v>0</v>
      </c>
      <c r="K197">
        <f>'Real Time Coefficients'!K197</f>
        <v>1</v>
      </c>
      <c r="L197">
        <f>'Real Time Coefficients'!L197</f>
        <v>-473.44558339944916</v>
      </c>
    </row>
    <row r="198" spans="1:12" hidden="1">
      <c r="A198" t="str">
        <f>'Real Time Coefficients'!A198</f>
        <v>Jordan Farmar</v>
      </c>
      <c r="B198" t="str">
        <f>'Real Time Coefficients'!B198</f>
        <v>LAC</v>
      </c>
      <c r="C198" t="str">
        <f>'Real Time Coefficients'!C198</f>
        <v>Los Angeles Clippers</v>
      </c>
      <c r="D198" t="str">
        <f>'Real Time Coefficients'!D198</f>
        <v>Los Angeles Clippers</v>
      </c>
      <c r="E198">
        <f>'Real Time Coefficients'!E198</f>
        <v>16.600000000000001</v>
      </c>
      <c r="F198">
        <f>'Real Time Coefficients'!F198</f>
        <v>5.2999999999999999E-2</v>
      </c>
      <c r="G198">
        <f>'Real Time Coefficients'!G198</f>
        <v>-2</v>
      </c>
      <c r="H198">
        <f>'Real Time Coefficients'!H198</f>
        <v>0</v>
      </c>
      <c r="I198">
        <f>'Real Time Coefficients'!I198</f>
        <v>68.300000000000011</v>
      </c>
      <c r="J198">
        <f>'Real Time Coefficients'!J198</f>
        <v>0</v>
      </c>
      <c r="K198">
        <f>'Real Time Coefficients'!K198</f>
        <v>1</v>
      </c>
      <c r="L198">
        <f>'Real Time Coefficients'!L198</f>
        <v>-275.72398781659786</v>
      </c>
    </row>
    <row r="199" spans="1:12" hidden="1">
      <c r="A199" t="str">
        <f>'Real Time Coefficients'!A199</f>
        <v>Derrick Favors</v>
      </c>
      <c r="B199" t="str">
        <f>'Real Time Coefficients'!B199</f>
        <v>UTA</v>
      </c>
      <c r="C199" t="str">
        <f>'Real Time Coefficients'!C199</f>
        <v>Utah Jazz</v>
      </c>
      <c r="D199" t="str">
        <f>'Real Time Coefficients'!D199</f>
        <v>Utah Jazz</v>
      </c>
      <c r="E199">
        <f>'Real Time Coefficients'!E199</f>
        <v>23.8</v>
      </c>
      <c r="F199">
        <f>'Real Time Coefficients'!F199</f>
        <v>0.17499999999999999</v>
      </c>
      <c r="G199">
        <f>'Real Time Coefficients'!G199</f>
        <v>2.4</v>
      </c>
      <c r="H199">
        <f>'Real Time Coefficients'!H199</f>
        <v>2.6</v>
      </c>
      <c r="I199">
        <f>'Real Time Coefficients'!I199</f>
        <v>46.300000000000004</v>
      </c>
      <c r="J199">
        <f>'Real Time Coefficients'!J199</f>
        <v>0</v>
      </c>
      <c r="K199">
        <f>'Real Time Coefficients'!K199</f>
        <v>1</v>
      </c>
      <c r="L199">
        <f>'Real Time Coefficients'!L199</f>
        <v>-211.81249961741182</v>
      </c>
    </row>
    <row r="200" spans="1:12" hidden="1">
      <c r="A200" t="str">
        <f>'Real Time Coefficients'!A200</f>
        <v>Raymond Felton</v>
      </c>
      <c r="B200" t="str">
        <f>'Real Time Coefficients'!B200</f>
        <v>DAL</v>
      </c>
      <c r="C200" t="str">
        <f>'Real Time Coefficients'!C200</f>
        <v>Dallas Mavericks</v>
      </c>
      <c r="D200" t="str">
        <f>'Real Time Coefficients'!D200</f>
        <v>Dallas Mavericks</v>
      </c>
      <c r="E200">
        <f>'Real Time Coefficients'!E200</f>
        <v>20.7</v>
      </c>
      <c r="F200">
        <f>'Real Time Coefficients'!F200</f>
        <v>3.9E-2</v>
      </c>
      <c r="G200">
        <f>'Real Time Coefficients'!G200</f>
        <v>-3</v>
      </c>
      <c r="H200">
        <f>'Real Time Coefficients'!H200</f>
        <v>-0.1</v>
      </c>
      <c r="I200">
        <f>'Real Time Coefficients'!I200</f>
        <v>61</v>
      </c>
      <c r="J200">
        <f>'Real Time Coefficients'!J200</f>
        <v>0</v>
      </c>
      <c r="K200">
        <f>'Real Time Coefficients'!K200</f>
        <v>1</v>
      </c>
      <c r="L200">
        <f>'Real Time Coefficients'!L200</f>
        <v>-190.99493325278667</v>
      </c>
    </row>
    <row r="201" spans="1:12" hidden="1">
      <c r="A201" t="str">
        <f>'Real Time Coefficients'!A201</f>
        <v>Landry Fields</v>
      </c>
      <c r="B201" t="str">
        <f>'Real Time Coefficients'!B201</f>
        <v>TOR</v>
      </c>
      <c r="C201" t="str">
        <f>'Real Time Coefficients'!C201</f>
        <v>Toronto Raptors</v>
      </c>
      <c r="D201" t="str">
        <f>'Real Time Coefficients'!D201</f>
        <v>Toronto Raptors</v>
      </c>
      <c r="E201">
        <f>'Real Time Coefficients'!E201</f>
        <v>10.8</v>
      </c>
      <c r="F201">
        <f>'Real Time Coefficients'!F201</f>
        <v>7.1999999999999995E-2</v>
      </c>
      <c r="G201">
        <f>'Real Time Coefficients'!G201</f>
        <v>-1.5</v>
      </c>
      <c r="H201">
        <f>'Real Time Coefficients'!H201</f>
        <v>0</v>
      </c>
      <c r="I201">
        <f>'Real Time Coefficients'!I201</f>
        <v>59.8</v>
      </c>
      <c r="J201">
        <f>'Real Time Coefficients'!J201</f>
        <v>0</v>
      </c>
      <c r="K201">
        <f>'Real Time Coefficients'!K201</f>
        <v>1</v>
      </c>
      <c r="L201">
        <f>'Real Time Coefficients'!L201</f>
        <v>-494.2711677152152</v>
      </c>
    </row>
    <row r="202" spans="1:12" hidden="1">
      <c r="A202" t="str">
        <f>'Real Time Coefficients'!A202</f>
        <v>Evan Fournier</v>
      </c>
      <c r="B202" t="str">
        <f>'Real Time Coefficients'!B202</f>
        <v>ORL</v>
      </c>
      <c r="C202" t="str">
        <f>'Real Time Coefficients'!C202</f>
        <v>Orlando Magic</v>
      </c>
      <c r="D202" t="str">
        <f>'Real Time Coefficients'!D202</f>
        <v>Orlando Magic</v>
      </c>
      <c r="E202">
        <f>'Real Time Coefficients'!E202</f>
        <v>19.7</v>
      </c>
      <c r="F202">
        <f>'Real Time Coefficients'!F202</f>
        <v>5.8999999999999997E-2</v>
      </c>
      <c r="G202">
        <f>'Real Time Coefficients'!G202</f>
        <v>-2.1</v>
      </c>
      <c r="H202">
        <f>'Real Time Coefficients'!H202</f>
        <v>-0.1</v>
      </c>
      <c r="I202">
        <f>'Real Time Coefficients'!I202</f>
        <v>30.5</v>
      </c>
      <c r="J202">
        <f>'Real Time Coefficients'!J202</f>
        <v>0</v>
      </c>
      <c r="K202">
        <f>'Real Time Coefficients'!K202</f>
        <v>1</v>
      </c>
      <c r="L202">
        <f>'Real Time Coefficients'!L202</f>
        <v>-585.99259591829946</v>
      </c>
    </row>
    <row r="203" spans="1:12" hidden="1">
      <c r="A203" t="str">
        <f>'Real Time Coefficients'!A203</f>
        <v>Randy Foye</v>
      </c>
      <c r="B203" t="str">
        <f>'Real Time Coefficients'!B203</f>
        <v>DEN</v>
      </c>
      <c r="C203" t="str">
        <f>'Real Time Coefficients'!C203</f>
        <v>Denver Nuggets</v>
      </c>
      <c r="D203" t="str">
        <f>'Real Time Coefficients'!D203</f>
        <v>Denver Nuggets</v>
      </c>
      <c r="E203">
        <f>'Real Time Coefficients'!E203</f>
        <v>19.3</v>
      </c>
      <c r="F203">
        <f>'Real Time Coefficients'!F203</f>
        <v>4.4999999999999998E-2</v>
      </c>
      <c r="G203">
        <f>'Real Time Coefficients'!G203</f>
        <v>-1.1000000000000001</v>
      </c>
      <c r="H203">
        <f>'Real Time Coefficients'!H203</f>
        <v>0.2</v>
      </c>
      <c r="I203">
        <f>'Real Time Coefficients'!I203</f>
        <v>36.6</v>
      </c>
      <c r="J203">
        <f>'Real Time Coefficients'!J203</f>
        <v>0</v>
      </c>
      <c r="K203">
        <f>'Real Time Coefficients'!K203</f>
        <v>1</v>
      </c>
      <c r="L203">
        <f>'Real Time Coefficients'!L203</f>
        <v>-628.53924420518899</v>
      </c>
    </row>
    <row r="204" spans="1:12" hidden="1">
      <c r="A204" t="str">
        <f>'Real Time Coefficients'!A204</f>
        <v>Jamaal Franklin</v>
      </c>
      <c r="B204" t="str">
        <f>'Real Time Coefficients'!B204</f>
        <v>DEN</v>
      </c>
      <c r="C204" t="str">
        <f>'Real Time Coefficients'!C204</f>
        <v>Denver Nuggets</v>
      </c>
      <c r="D204" t="str">
        <f>'Real Time Coefficients'!D204</f>
        <v>Denver Nuggets</v>
      </c>
      <c r="E204">
        <f>'Real Time Coefficients'!E204</f>
        <v>16.600000000000001</v>
      </c>
      <c r="F204">
        <f>'Real Time Coefficients'!F204</f>
        <v>-6.3E-2</v>
      </c>
      <c r="G204">
        <f>'Real Time Coefficients'!G204</f>
        <v>-5.0999999999999996</v>
      </c>
      <c r="H204">
        <f>'Real Time Coefficients'!H204</f>
        <v>0</v>
      </c>
      <c r="I204">
        <f>'Real Time Coefficients'!I204</f>
        <v>36.6</v>
      </c>
      <c r="J204">
        <f>'Real Time Coefficients'!J204</f>
        <v>0</v>
      </c>
      <c r="K204">
        <f>'Real Time Coefficients'!K204</f>
        <v>1</v>
      </c>
      <c r="L204">
        <f>'Real Time Coefficients'!L204</f>
        <v>-411.43777682422262</v>
      </c>
    </row>
    <row r="205" spans="1:12" hidden="1">
      <c r="A205" t="str">
        <f>'Real Time Coefficients'!A205</f>
        <v>Tim Frazier</v>
      </c>
      <c r="B205" t="str">
        <f>'Real Time Coefficients'!B205</f>
        <v>TOT</v>
      </c>
      <c r="C205" t="e">
        <f>'Real Time Coefficients'!C205</f>
        <v>#N/A</v>
      </c>
      <c r="D205" t="str">
        <f>'Real Time Coefficients'!D205</f>
        <v>Philadelphia 76ers</v>
      </c>
      <c r="E205">
        <f>'Real Time Coefficients'!E205</f>
        <v>17.5</v>
      </c>
      <c r="F205">
        <f>'Real Time Coefficients'!F205</f>
        <v>-1.7000000000000001E-2</v>
      </c>
      <c r="G205">
        <f>'Real Time Coefficients'!G205</f>
        <v>-7.3</v>
      </c>
      <c r="H205">
        <f>'Real Time Coefficients'!H205</f>
        <v>-0.3</v>
      </c>
      <c r="I205">
        <f>'Real Time Coefficients'!I205</f>
        <v>22</v>
      </c>
      <c r="J205">
        <f>'Real Time Coefficients'!J205</f>
        <v>0</v>
      </c>
      <c r="K205">
        <f>'Real Time Coefficients'!K205</f>
        <v>1</v>
      </c>
      <c r="L205">
        <f>'Real Time Coefficients'!L205</f>
        <v>-235.61912406048745</v>
      </c>
    </row>
    <row r="206" spans="1:12" hidden="1">
      <c r="A206" t="str">
        <f>'Real Time Coefficients'!A206</f>
        <v>Tim Frazier</v>
      </c>
      <c r="B206" t="str">
        <f>'Real Time Coefficients'!B206</f>
        <v>PHI</v>
      </c>
      <c r="C206" t="str">
        <f>'Real Time Coefficients'!C206</f>
        <v>Philadelphia 76ers</v>
      </c>
      <c r="D206" t="str">
        <f>'Real Time Coefficients'!D206</f>
        <v>Philadelphia 76ers</v>
      </c>
      <c r="E206">
        <f>'Real Time Coefficients'!E206</f>
        <v>17.5</v>
      </c>
      <c r="F206">
        <f>'Real Time Coefficients'!F206</f>
        <v>-1.7000000000000001E-2</v>
      </c>
      <c r="G206">
        <f>'Real Time Coefficients'!G206</f>
        <v>-7.3</v>
      </c>
      <c r="H206">
        <f>'Real Time Coefficients'!H206</f>
        <v>-0.3</v>
      </c>
      <c r="I206">
        <f>'Real Time Coefficients'!I206</f>
        <v>22</v>
      </c>
      <c r="J206">
        <f>'Real Time Coefficients'!J206</f>
        <v>0</v>
      </c>
      <c r="K206">
        <f>'Real Time Coefficients'!K206</f>
        <v>2</v>
      </c>
      <c r="L206">
        <f>'Real Time Coefficients'!L206</f>
        <v>-235.61912406048745</v>
      </c>
    </row>
    <row r="207" spans="1:12" hidden="1">
      <c r="A207" t="str">
        <f>'Real Time Coefficients'!A207</f>
        <v>Tim Frazier</v>
      </c>
      <c r="B207" t="str">
        <f>'Real Time Coefficients'!B207</f>
        <v>POR</v>
      </c>
      <c r="C207" t="str">
        <f>'Real Time Coefficients'!C207</f>
        <v>Portland Trail Blazers</v>
      </c>
      <c r="D207" t="str">
        <f>'Real Time Coefficients'!D207</f>
        <v>Portland Trail Blazers</v>
      </c>
      <c r="E207">
        <f>'Real Time Coefficients'!E207</f>
        <v>17.5</v>
      </c>
      <c r="F207">
        <f>'Real Time Coefficients'!F207</f>
        <v>-1.7000000000000001E-2</v>
      </c>
      <c r="G207">
        <f>'Real Time Coefficients'!G207</f>
        <v>-7.3</v>
      </c>
      <c r="H207">
        <f>'Real Time Coefficients'!H207</f>
        <v>-0.3</v>
      </c>
      <c r="I207">
        <f>'Real Time Coefficients'!I207</f>
        <v>62.2</v>
      </c>
      <c r="J207">
        <f>'Real Time Coefficients'!J207</f>
        <v>0</v>
      </c>
      <c r="K207">
        <f>'Real Time Coefficients'!K207</f>
        <v>3</v>
      </c>
      <c r="L207">
        <f>'Real Time Coefficients'!L207</f>
        <v>160.45273624638094</v>
      </c>
    </row>
    <row r="208" spans="1:12" hidden="1">
      <c r="A208" t="str">
        <f>'Real Time Coefficients'!A208</f>
        <v>Jimmer Fredette</v>
      </c>
      <c r="B208" t="str">
        <f>'Real Time Coefficients'!B208</f>
        <v>NOP</v>
      </c>
      <c r="C208" t="str">
        <f>'Real Time Coefficients'!C208</f>
        <v>New Orleans Pelicans</v>
      </c>
      <c r="D208" t="str">
        <f>'Real Time Coefficients'!D208</f>
        <v>New Orleans Pelicans</v>
      </c>
      <c r="E208">
        <f>'Real Time Coefficients'!E208</f>
        <v>19.600000000000001</v>
      </c>
      <c r="F208">
        <f>'Real Time Coefficients'!F208</f>
        <v>2.1000000000000001E-2</v>
      </c>
      <c r="G208">
        <f>'Real Time Coefficients'!G208</f>
        <v>-5.5</v>
      </c>
      <c r="H208">
        <f>'Real Time Coefficients'!H208</f>
        <v>-0.4</v>
      </c>
      <c r="I208">
        <f>'Real Time Coefficients'!I208</f>
        <v>54.900000000000006</v>
      </c>
      <c r="J208">
        <f>'Real Time Coefficients'!J208</f>
        <v>0</v>
      </c>
      <c r="K208">
        <f>'Real Time Coefficients'!K208</f>
        <v>1</v>
      </c>
      <c r="L208">
        <f>'Real Time Coefficients'!L208</f>
        <v>-46.871269359547881</v>
      </c>
    </row>
    <row r="209" spans="1:12" hidden="1">
      <c r="A209" t="str">
        <f>'Real Time Coefficients'!A209</f>
        <v>Joel Freeland</v>
      </c>
      <c r="B209" t="str">
        <f>'Real Time Coefficients'!B209</f>
        <v>POR</v>
      </c>
      <c r="C209" t="str">
        <f>'Real Time Coefficients'!C209</f>
        <v>Portland Trail Blazers</v>
      </c>
      <c r="D209" t="str">
        <f>'Real Time Coefficients'!D209</f>
        <v>Portland Trail Blazers</v>
      </c>
      <c r="E209">
        <f>'Real Time Coefficients'!E209</f>
        <v>13.4</v>
      </c>
      <c r="F209">
        <f>'Real Time Coefficients'!F209</f>
        <v>0.122</v>
      </c>
      <c r="G209">
        <f>'Real Time Coefficients'!G209</f>
        <v>-1.8</v>
      </c>
      <c r="H209">
        <f>'Real Time Coefficients'!H209</f>
        <v>0</v>
      </c>
      <c r="I209">
        <f>'Real Time Coefficients'!I209</f>
        <v>62.2</v>
      </c>
      <c r="J209">
        <f>'Real Time Coefficients'!J209</f>
        <v>0</v>
      </c>
      <c r="K209">
        <f>'Real Time Coefficients'!K209</f>
        <v>1</v>
      </c>
      <c r="L209">
        <f>'Real Time Coefficients'!L209</f>
        <v>-294.62351299115124</v>
      </c>
    </row>
    <row r="210" spans="1:12" hidden="1">
      <c r="A210" t="str">
        <f>'Real Time Coefficients'!A210</f>
        <v>Player</v>
      </c>
      <c r="B210" t="str">
        <f>'Real Time Coefficients'!B210</f>
        <v>Tm</v>
      </c>
      <c r="C210" t="e">
        <f>'Real Time Coefficients'!C210</f>
        <v>#N/A</v>
      </c>
      <c r="D210" t="str">
        <f>'Real Time Coefficients'!D210</f>
        <v>Orlando Magic</v>
      </c>
      <c r="E210" t="str">
        <f>'Real Time Coefficients'!E210</f>
        <v>USG%</v>
      </c>
      <c r="F210" t="str">
        <f>'Real Time Coefficients'!F210</f>
        <v>WS/48</v>
      </c>
      <c r="G210" t="str">
        <f>'Real Time Coefficients'!G210</f>
        <v>BPM</v>
      </c>
      <c r="H210" t="str">
        <f>'Real Time Coefficients'!H210</f>
        <v>VORP</v>
      </c>
      <c r="I210">
        <f>'Real Time Coefficients'!I210</f>
        <v>30.5</v>
      </c>
      <c r="J210">
        <f>'Real Time Coefficients'!J210</f>
        <v>2</v>
      </c>
      <c r="K210">
        <f>'Real Time Coefficients'!K210</f>
        <v>8</v>
      </c>
      <c r="L210" t="e">
        <f>'Real Time Coefficients'!L210</f>
        <v>#VALUE!</v>
      </c>
    </row>
    <row r="211" spans="1:12" hidden="1">
      <c r="A211" t="str">
        <f>'Real Time Coefficients'!A211</f>
        <v>Channing Frye</v>
      </c>
      <c r="B211" t="str">
        <f>'Real Time Coefficients'!B211</f>
        <v>ORL</v>
      </c>
      <c r="C211" t="str">
        <f>'Real Time Coefficients'!C211</f>
        <v>Orlando Magic</v>
      </c>
      <c r="D211" t="str">
        <f>'Real Time Coefficients'!D211</f>
        <v>Orlando Magic</v>
      </c>
      <c r="E211">
        <f>'Real Time Coefficients'!E211</f>
        <v>14.1</v>
      </c>
      <c r="F211">
        <f>'Real Time Coefficients'!F211</f>
        <v>5.2999999999999999E-2</v>
      </c>
      <c r="G211">
        <f>'Real Time Coefficients'!G211</f>
        <v>-0.9</v>
      </c>
      <c r="H211">
        <f>'Real Time Coefficients'!H211</f>
        <v>0.5</v>
      </c>
      <c r="I211">
        <f>'Real Time Coefficients'!I211</f>
        <v>30.5</v>
      </c>
      <c r="J211">
        <f>'Real Time Coefficients'!J211</f>
        <v>0</v>
      </c>
      <c r="K211">
        <f>'Real Time Coefficients'!K211</f>
        <v>1</v>
      </c>
      <c r="L211">
        <f>'Real Time Coefficients'!L211</f>
        <v>-739.95968179101942</v>
      </c>
    </row>
    <row r="212" spans="1:12" hidden="1">
      <c r="A212" t="str">
        <f>'Real Time Coefficients'!A212</f>
        <v>Danilo Gallinari</v>
      </c>
      <c r="B212" t="str">
        <f>'Real Time Coefficients'!B212</f>
        <v>DEN</v>
      </c>
      <c r="C212" t="str">
        <f>'Real Time Coefficients'!C212</f>
        <v>Denver Nuggets</v>
      </c>
      <c r="D212" t="str">
        <f>'Real Time Coefficients'!D212</f>
        <v>Denver Nuggets</v>
      </c>
      <c r="E212">
        <f>'Real Time Coefficients'!E212</f>
        <v>21.5</v>
      </c>
      <c r="F212">
        <f>'Real Time Coefficients'!F212</f>
        <v>0.13200000000000001</v>
      </c>
      <c r="G212">
        <f>'Real Time Coefficients'!G212</f>
        <v>1.3</v>
      </c>
      <c r="H212">
        <f>'Real Time Coefficients'!H212</f>
        <v>1.2</v>
      </c>
      <c r="I212">
        <f>'Real Time Coefficients'!I212</f>
        <v>36.6</v>
      </c>
      <c r="J212">
        <f>'Real Time Coefficients'!J212</f>
        <v>0</v>
      </c>
      <c r="K212">
        <f>'Real Time Coefficients'!K212</f>
        <v>1</v>
      </c>
      <c r="L212">
        <f>'Real Time Coefficients'!L212</f>
        <v>-546.7426595092528</v>
      </c>
    </row>
    <row r="213" spans="1:12" hidden="1">
      <c r="A213" t="str">
        <f>'Real Time Coefficients'!A213</f>
        <v>Langston Galloway</v>
      </c>
      <c r="B213" t="str">
        <f>'Real Time Coefficients'!B213</f>
        <v>NYK</v>
      </c>
      <c r="C213" t="str">
        <f>'Real Time Coefficients'!C213</f>
        <v>New York Knicks</v>
      </c>
      <c r="D213" t="str">
        <f>'Real Time Coefficients'!D213</f>
        <v>New York Knicks</v>
      </c>
      <c r="E213">
        <f>'Real Time Coefficients'!E213</f>
        <v>19.2</v>
      </c>
      <c r="F213">
        <f>'Real Time Coefficients'!F213</f>
        <v>4.2999999999999997E-2</v>
      </c>
      <c r="G213">
        <f>'Real Time Coefficients'!G213</f>
        <v>-1.1000000000000001</v>
      </c>
      <c r="H213">
        <f>'Real Time Coefficients'!H213</f>
        <v>0.3</v>
      </c>
      <c r="I213">
        <f>'Real Time Coefficients'!I213</f>
        <v>20.7</v>
      </c>
      <c r="J213">
        <f>'Real Time Coefficients'!J213</f>
        <v>0</v>
      </c>
      <c r="K213">
        <f>'Real Time Coefficients'!K213</f>
        <v>1</v>
      </c>
      <c r="L213">
        <f>'Real Time Coefficients'!L213</f>
        <v>-772.35398226375787</v>
      </c>
    </row>
    <row r="214" spans="1:12" hidden="1">
      <c r="A214" t="str">
        <f>'Real Time Coefficients'!A214</f>
        <v>Francisco Garcia</v>
      </c>
      <c r="B214" t="str">
        <f>'Real Time Coefficients'!B214</f>
        <v>HOU</v>
      </c>
      <c r="C214" t="str">
        <f>'Real Time Coefficients'!C214</f>
        <v>Houston Rockets</v>
      </c>
      <c r="D214" t="str">
        <f>'Real Time Coefficients'!D214</f>
        <v>Houston Rockets</v>
      </c>
      <c r="E214">
        <f>'Real Time Coefficients'!E214</f>
        <v>16.2</v>
      </c>
      <c r="F214">
        <f>'Real Time Coefficients'!F214</f>
        <v>-4.3999999999999997E-2</v>
      </c>
      <c r="G214">
        <f>'Real Time Coefficients'!G214</f>
        <v>-5.3</v>
      </c>
      <c r="H214">
        <f>'Real Time Coefficients'!H214</f>
        <v>-0.2</v>
      </c>
      <c r="I214">
        <f>'Real Time Coefficients'!I214</f>
        <v>68.300000000000011</v>
      </c>
      <c r="J214">
        <f>'Real Time Coefficients'!J214</f>
        <v>0</v>
      </c>
      <c r="K214">
        <f>'Real Time Coefficients'!K214</f>
        <v>1</v>
      </c>
      <c r="L214">
        <f>'Real Time Coefficients'!L214</f>
        <v>-83.683649127565033</v>
      </c>
    </row>
    <row r="215" spans="1:12" hidden="1">
      <c r="A215" t="str">
        <f>'Real Time Coefficients'!A215</f>
        <v>Kevin Garnett</v>
      </c>
      <c r="B215" t="str">
        <f>'Real Time Coefficients'!B215</f>
        <v>TOT</v>
      </c>
      <c r="C215" t="e">
        <f>'Real Time Coefficients'!C215</f>
        <v>#N/A</v>
      </c>
      <c r="D215" t="str">
        <f>'Real Time Coefficients'!D215</f>
        <v>Brooklyn Nets</v>
      </c>
      <c r="E215">
        <f>'Real Time Coefficients'!E215</f>
        <v>17.8</v>
      </c>
      <c r="F215">
        <f>'Real Time Coefficients'!F215</f>
        <v>9.6000000000000002E-2</v>
      </c>
      <c r="G215">
        <f>'Real Time Coefficients'!G215</f>
        <v>-0.2</v>
      </c>
      <c r="H215">
        <f>'Real Time Coefficients'!H215</f>
        <v>0.4</v>
      </c>
      <c r="I215">
        <f>'Real Time Coefficients'!I215</f>
        <v>46.300000000000004</v>
      </c>
      <c r="J215">
        <f>'Real Time Coefficients'!J215</f>
        <v>0</v>
      </c>
      <c r="K215">
        <f>'Real Time Coefficients'!K215</f>
        <v>1</v>
      </c>
      <c r="L215">
        <f>'Real Time Coefficients'!L215</f>
        <v>-543.8475856998914</v>
      </c>
    </row>
    <row r="216" spans="1:12" hidden="1">
      <c r="A216" t="str">
        <f>'Real Time Coefficients'!A216</f>
        <v>Kevin Garnett</v>
      </c>
      <c r="B216" t="str">
        <f>'Real Time Coefficients'!B216</f>
        <v>BRK</v>
      </c>
      <c r="C216" t="str">
        <f>'Real Time Coefficients'!C216</f>
        <v>Brooklyn Nets</v>
      </c>
      <c r="D216" t="str">
        <f>'Real Time Coefficients'!D216</f>
        <v>Brooklyn Nets</v>
      </c>
      <c r="E216">
        <f>'Real Time Coefficients'!E216</f>
        <v>17.8</v>
      </c>
      <c r="F216">
        <f>'Real Time Coefficients'!F216</f>
        <v>9.6000000000000002E-2</v>
      </c>
      <c r="G216">
        <f>'Real Time Coefficients'!G216</f>
        <v>-0.2</v>
      </c>
      <c r="H216">
        <f>'Real Time Coefficients'!H216</f>
        <v>0.4</v>
      </c>
      <c r="I216">
        <f>'Real Time Coefficients'!I216</f>
        <v>46.300000000000004</v>
      </c>
      <c r="J216">
        <f>'Real Time Coefficients'!J216</f>
        <v>0</v>
      </c>
      <c r="K216">
        <f>'Real Time Coefficients'!K216</f>
        <v>2</v>
      </c>
      <c r="L216">
        <f>'Real Time Coefficients'!L216</f>
        <v>-543.8475856998914</v>
      </c>
    </row>
    <row r="217" spans="1:12" hidden="1">
      <c r="A217" t="str">
        <f>'Real Time Coefficients'!A217</f>
        <v>Kevin Garnett</v>
      </c>
      <c r="B217" t="str">
        <f>'Real Time Coefficients'!B217</f>
        <v>MIN</v>
      </c>
      <c r="C217" t="str">
        <f>'Real Time Coefficients'!C217</f>
        <v>Minnesota Timberwolves</v>
      </c>
      <c r="D217" t="str">
        <f>'Real Time Coefficients'!D217</f>
        <v>Minnesota Timberwolves</v>
      </c>
      <c r="E217">
        <f>'Real Time Coefficients'!E217</f>
        <v>17.8</v>
      </c>
      <c r="F217">
        <f>'Real Time Coefficients'!F217</f>
        <v>9.6000000000000002E-2</v>
      </c>
      <c r="G217">
        <f>'Real Time Coefficients'!G217</f>
        <v>-0.2</v>
      </c>
      <c r="H217">
        <f>'Real Time Coefficients'!H217</f>
        <v>0.4</v>
      </c>
      <c r="I217">
        <f>'Real Time Coefficients'!I217</f>
        <v>19.5</v>
      </c>
      <c r="J217">
        <f>'Real Time Coefficients'!J217</f>
        <v>0</v>
      </c>
      <c r="K217">
        <f>'Real Time Coefficients'!K217</f>
        <v>3</v>
      </c>
      <c r="L217">
        <f>'Real Time Coefficients'!L217</f>
        <v>-807.89549257113697</v>
      </c>
    </row>
    <row r="218" spans="1:12">
      <c r="A218" t="str">
        <f>'Real Time Coefficients'!A218</f>
        <v>Marc Gasol</v>
      </c>
      <c r="B218" t="str">
        <f>'Real Time Coefficients'!B218</f>
        <v>MEM</v>
      </c>
      <c r="C218" t="str">
        <f>'Real Time Coefficients'!C218</f>
        <v>Memphis Grizzlies</v>
      </c>
      <c r="D218" t="str">
        <f>'Real Time Coefficients'!D218</f>
        <v>Memphis Grizzlies</v>
      </c>
      <c r="E218">
        <f>'Real Time Coefficients'!E218</f>
        <v>24.6</v>
      </c>
      <c r="F218">
        <f>'Real Time Coefficients'!F218</f>
        <v>0.182</v>
      </c>
      <c r="G218">
        <f>'Real Time Coefficients'!G218</f>
        <v>4.8</v>
      </c>
      <c r="H218">
        <f>'Real Time Coefficients'!H218</f>
        <v>4.5999999999999996</v>
      </c>
      <c r="I218">
        <f>'Real Time Coefficients'!I218</f>
        <v>67.100000000000009</v>
      </c>
      <c r="J218">
        <f>'Real Time Coefficients'!J218</f>
        <v>0</v>
      </c>
      <c r="K218">
        <f>'Real Time Coefficients'!K218</f>
        <v>1</v>
      </c>
      <c r="L218">
        <f>'Real Time Coefficients'!L218</f>
        <v>87.160829862101963</v>
      </c>
    </row>
    <row r="219" spans="1:12">
      <c r="A219" t="str">
        <f>'Real Time Coefficients'!A219</f>
        <v>Pau Gasol</v>
      </c>
      <c r="B219" t="str">
        <f>'Real Time Coefficients'!B219</f>
        <v>CHI</v>
      </c>
      <c r="C219" t="str">
        <f>'Real Time Coefficients'!C219</f>
        <v>Chicago Bulls</v>
      </c>
      <c r="D219" t="str">
        <f>'Real Time Coefficients'!D219</f>
        <v>Chicago Bulls</v>
      </c>
      <c r="E219">
        <f>'Real Time Coefficients'!E219</f>
        <v>24.7</v>
      </c>
      <c r="F219">
        <f>'Real Time Coefficients'!F219</f>
        <v>0.187</v>
      </c>
      <c r="G219">
        <f>'Real Time Coefficients'!G219</f>
        <v>2.8</v>
      </c>
      <c r="H219">
        <f>'Real Time Coefficients'!H219</f>
        <v>3.2</v>
      </c>
      <c r="I219">
        <f>'Real Time Coefficients'!I219</f>
        <v>61</v>
      </c>
      <c r="J219">
        <f>'Real Time Coefficients'!J219</f>
        <v>0</v>
      </c>
      <c r="K219">
        <f>'Real Time Coefficients'!K219</f>
        <v>1</v>
      </c>
      <c r="L219">
        <f>'Real Time Coefficients'!L219</f>
        <v>31.283295501560282</v>
      </c>
    </row>
    <row r="220" spans="1:12" hidden="1">
      <c r="A220" t="str">
        <f>'Real Time Coefficients'!A220</f>
        <v>Rudy Gay</v>
      </c>
      <c r="B220" t="str">
        <f>'Real Time Coefficients'!B220</f>
        <v>SAC</v>
      </c>
      <c r="C220" t="str">
        <f>'Real Time Coefficients'!C220</f>
        <v>Sacramento Kings</v>
      </c>
      <c r="D220" t="str">
        <f>'Real Time Coefficients'!D220</f>
        <v>Sacramento Kings</v>
      </c>
      <c r="E220">
        <f>'Real Time Coefficients'!E220</f>
        <v>27</v>
      </c>
      <c r="F220">
        <f>'Real Time Coefficients'!F220</f>
        <v>0.122</v>
      </c>
      <c r="G220">
        <f>'Real Time Coefficients'!G220</f>
        <v>2.1</v>
      </c>
      <c r="H220">
        <f>'Real Time Coefficients'!H220</f>
        <v>2.5</v>
      </c>
      <c r="I220">
        <f>'Real Time Coefficients'!I220</f>
        <v>35.4</v>
      </c>
      <c r="J220">
        <f>'Real Time Coefficients'!J220</f>
        <v>0</v>
      </c>
      <c r="K220">
        <f>'Real Time Coefficients'!K220</f>
        <v>1</v>
      </c>
      <c r="L220">
        <f>'Real Time Coefficients'!L220</f>
        <v>-337.22154520293566</v>
      </c>
    </row>
    <row r="221" spans="1:12" hidden="1">
      <c r="A221" t="str">
        <f>'Real Time Coefficients'!A221</f>
        <v>Alonzo Gee</v>
      </c>
      <c r="B221" t="str">
        <f>'Real Time Coefficients'!B221</f>
        <v>TOT</v>
      </c>
      <c r="C221" t="e">
        <f>'Real Time Coefficients'!C221</f>
        <v>#N/A</v>
      </c>
      <c r="D221" t="str">
        <f>'Real Time Coefficients'!D221</f>
        <v>Denver Nuggets</v>
      </c>
      <c r="E221">
        <f>'Real Time Coefficients'!E221</f>
        <v>16.7</v>
      </c>
      <c r="F221">
        <f>'Real Time Coefficients'!F221</f>
        <v>8.5999999999999993E-2</v>
      </c>
      <c r="G221">
        <f>'Real Time Coefficients'!G221</f>
        <v>-1</v>
      </c>
      <c r="H221">
        <f>'Real Time Coefficients'!H221</f>
        <v>0.2</v>
      </c>
      <c r="I221">
        <f>'Real Time Coefficients'!I221</f>
        <v>36.6</v>
      </c>
      <c r="J221">
        <f>'Real Time Coefficients'!J221</f>
        <v>0</v>
      </c>
      <c r="K221">
        <f>'Real Time Coefficients'!K221</f>
        <v>1</v>
      </c>
      <c r="L221">
        <f>'Real Time Coefficients'!L221</f>
        <v>-614.57377919620853</v>
      </c>
    </row>
    <row r="222" spans="1:12" hidden="1">
      <c r="A222" t="str">
        <f>'Real Time Coefficients'!A222</f>
        <v>Alonzo Gee</v>
      </c>
      <c r="B222" t="str">
        <f>'Real Time Coefficients'!B222</f>
        <v>DEN</v>
      </c>
      <c r="C222" t="str">
        <f>'Real Time Coefficients'!C222</f>
        <v>Denver Nuggets</v>
      </c>
      <c r="D222" t="str">
        <f>'Real Time Coefficients'!D222</f>
        <v>Denver Nuggets</v>
      </c>
      <c r="E222">
        <f>'Real Time Coefficients'!E222</f>
        <v>16.7</v>
      </c>
      <c r="F222">
        <f>'Real Time Coefficients'!F222</f>
        <v>8.5999999999999993E-2</v>
      </c>
      <c r="G222">
        <f>'Real Time Coefficients'!G222</f>
        <v>-1</v>
      </c>
      <c r="H222">
        <f>'Real Time Coefficients'!H222</f>
        <v>0.2</v>
      </c>
      <c r="I222">
        <f>'Real Time Coefficients'!I222</f>
        <v>36.6</v>
      </c>
      <c r="J222">
        <f>'Real Time Coefficients'!J222</f>
        <v>0</v>
      </c>
      <c r="K222">
        <f>'Real Time Coefficients'!K222</f>
        <v>2</v>
      </c>
      <c r="L222">
        <f>'Real Time Coefficients'!L222</f>
        <v>-614.57377919620853</v>
      </c>
    </row>
    <row r="223" spans="1:12" hidden="1">
      <c r="A223" t="str">
        <f>'Real Time Coefficients'!A223</f>
        <v>Alonzo Gee</v>
      </c>
      <c r="B223" t="str">
        <f>'Real Time Coefficients'!B223</f>
        <v>POR</v>
      </c>
      <c r="C223" t="str">
        <f>'Real Time Coefficients'!C223</f>
        <v>Portland Trail Blazers</v>
      </c>
      <c r="D223" t="str">
        <f>'Real Time Coefficients'!D223</f>
        <v>Portland Trail Blazers</v>
      </c>
      <c r="E223">
        <f>'Real Time Coefficients'!E223</f>
        <v>16.7</v>
      </c>
      <c r="F223">
        <f>'Real Time Coefficients'!F223</f>
        <v>8.5999999999999993E-2</v>
      </c>
      <c r="G223">
        <f>'Real Time Coefficients'!G223</f>
        <v>-1</v>
      </c>
      <c r="H223">
        <f>'Real Time Coefficients'!H223</f>
        <v>0.2</v>
      </c>
      <c r="I223">
        <f>'Real Time Coefficients'!I223</f>
        <v>62.2</v>
      </c>
      <c r="J223">
        <f>'Real Time Coefficients'!J223</f>
        <v>0</v>
      </c>
      <c r="K223">
        <f>'Real Time Coefficients'!K223</f>
        <v>3</v>
      </c>
      <c r="L223">
        <f>'Real Time Coefficients'!L223</f>
        <v>-362.34891293113822</v>
      </c>
    </row>
    <row r="224" spans="1:12" hidden="1">
      <c r="A224" t="str">
        <f>'Real Time Coefficients'!A224</f>
        <v>Paul George</v>
      </c>
      <c r="B224" t="str">
        <f>'Real Time Coefficients'!B224</f>
        <v>IND</v>
      </c>
      <c r="C224" t="str">
        <f>'Real Time Coefficients'!C224</f>
        <v>Indiana Pacers</v>
      </c>
      <c r="D224" t="str">
        <f>'Real Time Coefficients'!D224</f>
        <v>Indiana Pacers</v>
      </c>
      <c r="E224">
        <f>'Real Time Coefficients'!E224</f>
        <v>32.799999999999997</v>
      </c>
      <c r="F224">
        <f>'Real Time Coefficients'!F224</f>
        <v>-8.0000000000000002E-3</v>
      </c>
      <c r="G224">
        <f>'Real Time Coefficients'!G224</f>
        <v>-3.3</v>
      </c>
      <c r="H224">
        <f>'Real Time Coefficients'!H224</f>
        <v>0</v>
      </c>
      <c r="I224">
        <f>'Real Time Coefficients'!I224</f>
        <v>46.300000000000004</v>
      </c>
      <c r="J224">
        <f>'Real Time Coefficients'!J224</f>
        <v>0</v>
      </c>
      <c r="K224">
        <f>'Real Time Coefficients'!K224</f>
        <v>1</v>
      </c>
      <c r="L224">
        <f>'Real Time Coefficients'!L224</f>
        <v>-142.39996424320296</v>
      </c>
    </row>
    <row r="225" spans="1:12" hidden="1">
      <c r="A225" t="str">
        <f>'Real Time Coefficients'!A225</f>
        <v>Taj Gibson</v>
      </c>
      <c r="B225" t="str">
        <f>'Real Time Coefficients'!B225</f>
        <v>CHI</v>
      </c>
      <c r="C225" t="str">
        <f>'Real Time Coefficients'!C225</f>
        <v>Chicago Bulls</v>
      </c>
      <c r="D225" t="str">
        <f>'Real Time Coefficients'!D225</f>
        <v>Chicago Bulls</v>
      </c>
      <c r="E225">
        <f>'Real Time Coefficients'!E225</f>
        <v>17.600000000000001</v>
      </c>
      <c r="F225">
        <f>'Real Time Coefficients'!F225</f>
        <v>0.13700000000000001</v>
      </c>
      <c r="G225">
        <f>'Real Time Coefficients'!G225</f>
        <v>0.6</v>
      </c>
      <c r="H225">
        <f>'Real Time Coefficients'!H225</f>
        <v>1.1000000000000001</v>
      </c>
      <c r="I225">
        <f>'Real Time Coefficients'!I225</f>
        <v>61</v>
      </c>
      <c r="J225">
        <f>'Real Time Coefficients'!J225</f>
        <v>0</v>
      </c>
      <c r="K225">
        <f>'Real Time Coefficients'!K225</f>
        <v>1</v>
      </c>
      <c r="L225">
        <f>'Real Time Coefficients'!L225</f>
        <v>-300.05076251708169</v>
      </c>
    </row>
    <row r="226" spans="1:12" hidden="1">
      <c r="A226" t="str">
        <f>'Real Time Coefficients'!A226</f>
        <v>Manu Ginobili</v>
      </c>
      <c r="B226" t="str">
        <f>'Real Time Coefficients'!B226</f>
        <v>SAS</v>
      </c>
      <c r="C226" t="str">
        <f>'Real Time Coefficients'!C226</f>
        <v>San Antonio Spurs</v>
      </c>
      <c r="D226" t="str">
        <f>'Real Time Coefficients'!D226</f>
        <v>San Antonio Spurs</v>
      </c>
      <c r="E226">
        <f>'Real Time Coefficients'!E226</f>
        <v>23.9</v>
      </c>
      <c r="F226">
        <f>'Real Time Coefficients'!F226</f>
        <v>0.111</v>
      </c>
      <c r="G226">
        <f>'Real Time Coefficients'!G226</f>
        <v>1.7</v>
      </c>
      <c r="H226">
        <f>'Real Time Coefficients'!H226</f>
        <v>1.5</v>
      </c>
      <c r="I226">
        <f>'Real Time Coefficients'!I226</f>
        <v>67.100000000000009</v>
      </c>
      <c r="J226">
        <f>'Real Time Coefficients'!J226</f>
        <v>0</v>
      </c>
      <c r="K226">
        <f>'Real Time Coefficients'!K226</f>
        <v>1</v>
      </c>
      <c r="L226">
        <f>'Real Time Coefficients'!L226</f>
        <v>-235.10888638241488</v>
      </c>
    </row>
    <row r="227" spans="1:12" hidden="1">
      <c r="A227" t="str">
        <f>'Real Time Coefficients'!A227</f>
        <v>Rudy Gobert</v>
      </c>
      <c r="B227" t="str">
        <f>'Real Time Coefficients'!B227</f>
        <v>UTA</v>
      </c>
      <c r="C227" t="str">
        <f>'Real Time Coefficients'!C227</f>
        <v>Utah Jazz</v>
      </c>
      <c r="D227" t="str">
        <f>'Real Time Coefficients'!D227</f>
        <v>Utah Jazz</v>
      </c>
      <c r="E227">
        <f>'Real Time Coefficients'!E227</f>
        <v>14</v>
      </c>
      <c r="F227">
        <f>'Real Time Coefficients'!F227</f>
        <v>0.20599999999999999</v>
      </c>
      <c r="G227">
        <f>'Real Time Coefficients'!G227</f>
        <v>5.8</v>
      </c>
      <c r="H227">
        <f>'Real Time Coefficients'!H227</f>
        <v>4.3</v>
      </c>
      <c r="I227">
        <f>'Real Time Coefficients'!I227</f>
        <v>46.300000000000004</v>
      </c>
      <c r="J227">
        <f>'Real Time Coefficients'!J227</f>
        <v>0</v>
      </c>
      <c r="K227">
        <f>'Real Time Coefficients'!K227</f>
        <v>1</v>
      </c>
      <c r="L227">
        <f>'Real Time Coefficients'!L227</f>
        <v>-449.26452901203299</v>
      </c>
    </row>
    <row r="228" spans="1:12" hidden="1">
      <c r="A228" t="str">
        <f>'Real Time Coefficients'!A228</f>
        <v>Drew Gooden</v>
      </c>
      <c r="B228" t="str">
        <f>'Real Time Coefficients'!B228</f>
        <v>WAS</v>
      </c>
      <c r="C228" t="str">
        <f>'Real Time Coefficients'!C228</f>
        <v>Washington Wizards</v>
      </c>
      <c r="D228" t="str">
        <f>'Real Time Coefficients'!D228</f>
        <v>Washington Wizards</v>
      </c>
      <c r="E228">
        <f>'Real Time Coefficients'!E228</f>
        <v>17</v>
      </c>
      <c r="F228">
        <f>'Real Time Coefficients'!F228</f>
        <v>9.4E-2</v>
      </c>
      <c r="G228">
        <f>'Real Time Coefficients'!G228</f>
        <v>-1.6</v>
      </c>
      <c r="H228">
        <f>'Real Time Coefficients'!H228</f>
        <v>0.1</v>
      </c>
      <c r="I228">
        <f>'Real Time Coefficients'!I228</f>
        <v>56.100000000000009</v>
      </c>
      <c r="J228">
        <f>'Real Time Coefficients'!J228</f>
        <v>0</v>
      </c>
      <c r="K228">
        <f>'Real Time Coefficients'!K228</f>
        <v>1</v>
      </c>
      <c r="L228">
        <f>'Real Time Coefficients'!L228</f>
        <v>-345.8338760848635</v>
      </c>
    </row>
    <row r="229" spans="1:12" hidden="1">
      <c r="A229" t="str">
        <f>'Real Time Coefficients'!A229</f>
        <v>Archie Goodwin</v>
      </c>
      <c r="B229" t="str">
        <f>'Real Time Coefficients'!B229</f>
        <v>PHO</v>
      </c>
      <c r="C229" t="str">
        <f>'Real Time Coefficients'!C229</f>
        <v>Phoenix Suns</v>
      </c>
      <c r="D229" t="str">
        <f>'Real Time Coefficients'!D229</f>
        <v>Phoenix Suns</v>
      </c>
      <c r="E229">
        <f>'Real Time Coefficients'!E229</f>
        <v>23.4</v>
      </c>
      <c r="F229">
        <f>'Real Time Coefficients'!F229</f>
        <v>1.4E-2</v>
      </c>
      <c r="G229">
        <f>'Real Time Coefficients'!G229</f>
        <v>-4.5</v>
      </c>
      <c r="H229">
        <f>'Real Time Coefficients'!H229</f>
        <v>-0.3</v>
      </c>
      <c r="I229">
        <f>'Real Time Coefficients'!I229</f>
        <v>47.599999999999994</v>
      </c>
      <c r="J229">
        <f>'Real Time Coefficients'!J229</f>
        <v>0</v>
      </c>
      <c r="K229">
        <f>'Real Time Coefficients'!K229</f>
        <v>1</v>
      </c>
      <c r="L229">
        <f>'Real Time Coefficients'!L229</f>
        <v>-167.99964114323043</v>
      </c>
    </row>
    <row r="230" spans="1:12" hidden="1">
      <c r="A230" t="str">
        <f>'Real Time Coefficients'!A230</f>
        <v>Aaron Gordon</v>
      </c>
      <c r="B230" t="str">
        <f>'Real Time Coefficients'!B230</f>
        <v>ORL</v>
      </c>
      <c r="C230" t="str">
        <f>'Real Time Coefficients'!C230</f>
        <v>Orlando Magic</v>
      </c>
      <c r="D230" t="str">
        <f>'Real Time Coefficients'!D230</f>
        <v>Orlando Magic</v>
      </c>
      <c r="E230">
        <f>'Real Time Coefficients'!E230</f>
        <v>15.5</v>
      </c>
      <c r="F230">
        <f>'Real Time Coefficients'!F230</f>
        <v>0.06</v>
      </c>
      <c r="G230">
        <f>'Real Time Coefficients'!G230</f>
        <v>-2.8</v>
      </c>
      <c r="H230">
        <f>'Real Time Coefficients'!H230</f>
        <v>-0.2</v>
      </c>
      <c r="I230">
        <f>'Real Time Coefficients'!I230</f>
        <v>30.5</v>
      </c>
      <c r="J230">
        <f>'Real Time Coefficients'!J230</f>
        <v>0</v>
      </c>
      <c r="K230">
        <f>'Real Time Coefficients'!K230</f>
        <v>1</v>
      </c>
      <c r="L230">
        <f>'Real Time Coefficients'!L230</f>
        <v>-592.48167298468104</v>
      </c>
    </row>
    <row r="231" spans="1:12" hidden="1">
      <c r="A231" t="str">
        <f>'Real Time Coefficients'!A231</f>
        <v>Ben Gordon</v>
      </c>
      <c r="B231" t="str">
        <f>'Real Time Coefficients'!B231</f>
        <v>ORL</v>
      </c>
      <c r="C231" t="str">
        <f>'Real Time Coefficients'!C231</f>
        <v>Orlando Magic</v>
      </c>
      <c r="D231" t="str">
        <f>'Real Time Coefficients'!D231</f>
        <v>Orlando Magic</v>
      </c>
      <c r="E231">
        <f>'Real Time Coefficients'!E231</f>
        <v>21.8</v>
      </c>
      <c r="F231">
        <f>'Real Time Coefficients'!F231</f>
        <v>1.4999999999999999E-2</v>
      </c>
      <c r="G231">
        <f>'Real Time Coefficients'!G231</f>
        <v>-6.1</v>
      </c>
      <c r="H231">
        <f>'Real Time Coefficients'!H231</f>
        <v>-0.8</v>
      </c>
      <c r="I231">
        <f>'Real Time Coefficients'!I231</f>
        <v>30.5</v>
      </c>
      <c r="J231">
        <f>'Real Time Coefficients'!J231</f>
        <v>0</v>
      </c>
      <c r="K231">
        <f>'Real Time Coefficients'!K231</f>
        <v>1</v>
      </c>
      <c r="L231">
        <f>'Real Time Coefficients'!L231</f>
        <v>-255.97014530056592</v>
      </c>
    </row>
    <row r="232" spans="1:12" hidden="1">
      <c r="A232" t="str">
        <f>'Real Time Coefficients'!A232</f>
        <v>Drew Gordon</v>
      </c>
      <c r="B232" t="str">
        <f>'Real Time Coefficients'!B232</f>
        <v>PHI</v>
      </c>
      <c r="C232" t="str">
        <f>'Real Time Coefficients'!C232</f>
        <v>Philadelphia 76ers</v>
      </c>
      <c r="D232" t="str">
        <f>'Real Time Coefficients'!D232</f>
        <v>Philadelphia 76ers</v>
      </c>
      <c r="E232">
        <f>'Real Time Coefficients'!E232</f>
        <v>17.100000000000001</v>
      </c>
      <c r="F232">
        <f>'Real Time Coefficients'!F232</f>
        <v>-9.2999999999999999E-2</v>
      </c>
      <c r="G232">
        <f>'Real Time Coefficients'!G232</f>
        <v>-11.3</v>
      </c>
      <c r="H232">
        <f>'Real Time Coefficients'!H232</f>
        <v>-0.2</v>
      </c>
      <c r="I232">
        <f>'Real Time Coefficients'!I232</f>
        <v>22</v>
      </c>
      <c r="J232">
        <f>'Real Time Coefficients'!J232</f>
        <v>0</v>
      </c>
      <c r="K232">
        <f>'Real Time Coefficients'!K232</f>
        <v>1</v>
      </c>
      <c r="L232">
        <f>'Real Time Coefficients'!L232</f>
        <v>136.80067332932646</v>
      </c>
    </row>
    <row r="233" spans="1:12" hidden="1">
      <c r="A233" t="str">
        <f>'Real Time Coefficients'!A233</f>
        <v>Eric Gordon</v>
      </c>
      <c r="B233" t="str">
        <f>'Real Time Coefficients'!B233</f>
        <v>NOP</v>
      </c>
      <c r="C233" t="str">
        <f>'Real Time Coefficients'!C233</f>
        <v>New Orleans Pelicans</v>
      </c>
      <c r="D233" t="str">
        <f>'Real Time Coefficients'!D233</f>
        <v>New Orleans Pelicans</v>
      </c>
      <c r="E233">
        <f>'Real Time Coefficients'!E233</f>
        <v>19.8</v>
      </c>
      <c r="F233">
        <f>'Real Time Coefficients'!F233</f>
        <v>6.9000000000000006E-2</v>
      </c>
      <c r="G233">
        <f>'Real Time Coefficients'!G233</f>
        <v>-0.6</v>
      </c>
      <c r="H233">
        <f>'Real Time Coefficients'!H233</f>
        <v>0.7</v>
      </c>
      <c r="I233">
        <f>'Real Time Coefficients'!I233</f>
        <v>54.900000000000006</v>
      </c>
      <c r="J233">
        <f>'Real Time Coefficients'!J233</f>
        <v>0</v>
      </c>
      <c r="K233">
        <f>'Real Time Coefficients'!K233</f>
        <v>1</v>
      </c>
      <c r="L233">
        <f>'Real Time Coefficients'!L233</f>
        <v>-366.37524650381243</v>
      </c>
    </row>
    <row r="234" spans="1:12" hidden="1">
      <c r="A234" t="str">
        <f>'Real Time Coefficients'!A234</f>
        <v>Marcin Gortat</v>
      </c>
      <c r="B234" t="str">
        <f>'Real Time Coefficients'!B234</f>
        <v>WAS</v>
      </c>
      <c r="C234" t="str">
        <f>'Real Time Coefficients'!C234</f>
        <v>Washington Wizards</v>
      </c>
      <c r="D234" t="str">
        <f>'Real Time Coefficients'!D234</f>
        <v>Washington Wizards</v>
      </c>
      <c r="E234">
        <f>'Real Time Coefficients'!E234</f>
        <v>17.600000000000001</v>
      </c>
      <c r="F234">
        <f>'Real Time Coefficients'!F234</f>
        <v>0.16800000000000001</v>
      </c>
      <c r="G234">
        <f>'Real Time Coefficients'!G234</f>
        <v>1.8</v>
      </c>
      <c r="H234">
        <f>'Real Time Coefficients'!H234</f>
        <v>2.4</v>
      </c>
      <c r="I234">
        <f>'Real Time Coefficients'!I234</f>
        <v>56.100000000000009</v>
      </c>
      <c r="J234">
        <f>'Real Time Coefficients'!J234</f>
        <v>0</v>
      </c>
      <c r="K234">
        <f>'Real Time Coefficients'!K234</f>
        <v>1</v>
      </c>
      <c r="L234">
        <f>'Real Time Coefficients'!L234</f>
        <v>-203.88549818416618</v>
      </c>
    </row>
    <row r="235" spans="1:12" hidden="1">
      <c r="A235" t="str">
        <f>'Real Time Coefficients'!A235</f>
        <v>Player</v>
      </c>
      <c r="B235" t="str">
        <f>'Real Time Coefficients'!B235</f>
        <v>Tm</v>
      </c>
      <c r="C235" t="e">
        <f>'Real Time Coefficients'!C235</f>
        <v>#N/A</v>
      </c>
      <c r="D235" t="str">
        <f>'Real Time Coefficients'!D235</f>
        <v>Miami Heat</v>
      </c>
      <c r="E235" t="str">
        <f>'Real Time Coefficients'!E235</f>
        <v>USG%</v>
      </c>
      <c r="F235" t="str">
        <f>'Real Time Coefficients'!F235</f>
        <v>WS/48</v>
      </c>
      <c r="G235" t="str">
        <f>'Real Time Coefficients'!G235</f>
        <v>BPM</v>
      </c>
      <c r="H235" t="str">
        <f>'Real Time Coefficients'!H235</f>
        <v>VORP</v>
      </c>
      <c r="I235">
        <f>'Real Time Coefficients'!I235</f>
        <v>45.1</v>
      </c>
      <c r="J235">
        <f>'Real Time Coefficients'!J235</f>
        <v>2</v>
      </c>
      <c r="K235">
        <f>'Real Time Coefficients'!K235</f>
        <v>9</v>
      </c>
      <c r="L235" t="e">
        <f>'Real Time Coefficients'!L235</f>
        <v>#VALUE!</v>
      </c>
    </row>
    <row r="236" spans="1:12" hidden="1">
      <c r="A236" t="str">
        <f>'Real Time Coefficients'!A236</f>
        <v>Danny Granger</v>
      </c>
      <c r="B236" t="str">
        <f>'Real Time Coefficients'!B236</f>
        <v>MIA</v>
      </c>
      <c r="C236" t="str">
        <f>'Real Time Coefficients'!C236</f>
        <v>Miami Heat</v>
      </c>
      <c r="D236" t="str">
        <f>'Real Time Coefficients'!D236</f>
        <v>Miami Heat</v>
      </c>
      <c r="E236">
        <f>'Real Time Coefficients'!E236</f>
        <v>15.5</v>
      </c>
      <c r="F236">
        <f>'Real Time Coefficients'!F236</f>
        <v>4.5999999999999999E-2</v>
      </c>
      <c r="G236">
        <f>'Real Time Coefficients'!G236</f>
        <v>-3.2</v>
      </c>
      <c r="H236">
        <f>'Real Time Coefficients'!H236</f>
        <v>-0.2</v>
      </c>
      <c r="I236">
        <f>'Real Time Coefficients'!I236</f>
        <v>45.1</v>
      </c>
      <c r="J236">
        <f>'Real Time Coefficients'!J236</f>
        <v>0</v>
      </c>
      <c r="K236">
        <f>'Real Time Coefficients'!K236</f>
        <v>1</v>
      </c>
      <c r="L236">
        <f>'Real Time Coefficients'!L236</f>
        <v>-424.09136667458586</v>
      </c>
    </row>
    <row r="237" spans="1:12" hidden="1">
      <c r="A237" t="str">
        <f>'Real Time Coefficients'!A237</f>
        <v>Jerami Grant</v>
      </c>
      <c r="B237" t="str">
        <f>'Real Time Coefficients'!B237</f>
        <v>PHI</v>
      </c>
      <c r="C237" t="str">
        <f>'Real Time Coefficients'!C237</f>
        <v>Philadelphia 76ers</v>
      </c>
      <c r="D237" t="str">
        <f>'Real Time Coefficients'!D237</f>
        <v>Philadelphia 76ers</v>
      </c>
      <c r="E237">
        <f>'Real Time Coefficients'!E237</f>
        <v>16.5</v>
      </c>
      <c r="F237">
        <f>'Real Time Coefficients'!F237</f>
        <v>1.9E-2</v>
      </c>
      <c r="G237">
        <f>'Real Time Coefficients'!G237</f>
        <v>-3.3</v>
      </c>
      <c r="H237">
        <f>'Real Time Coefficients'!H237</f>
        <v>-0.5</v>
      </c>
      <c r="I237">
        <f>'Real Time Coefficients'!I237</f>
        <v>22</v>
      </c>
      <c r="J237">
        <f>'Real Time Coefficients'!J237</f>
        <v>0</v>
      </c>
      <c r="K237">
        <f>'Real Time Coefficients'!K237</f>
        <v>1</v>
      </c>
      <c r="L237">
        <f>'Real Time Coefficients'!L237</f>
        <v>-724.66601354943214</v>
      </c>
    </row>
    <row r="238" spans="1:12" hidden="1">
      <c r="A238" t="str">
        <f>'Real Time Coefficients'!A238</f>
        <v>Danny Green</v>
      </c>
      <c r="B238" t="str">
        <f>'Real Time Coefficients'!B238</f>
        <v>SAS</v>
      </c>
      <c r="C238" t="str">
        <f>'Real Time Coefficients'!C238</f>
        <v>San Antonio Spurs</v>
      </c>
      <c r="D238" t="str">
        <f>'Real Time Coefficients'!D238</f>
        <v>San Antonio Spurs</v>
      </c>
      <c r="E238">
        <f>'Real Time Coefficients'!E238</f>
        <v>17.5</v>
      </c>
      <c r="F238">
        <f>'Real Time Coefficients'!F238</f>
        <v>0.16300000000000001</v>
      </c>
      <c r="G238">
        <f>'Real Time Coefficients'!G238</f>
        <v>5</v>
      </c>
      <c r="H238">
        <f>'Real Time Coefficients'!H238</f>
        <v>4.0999999999999996</v>
      </c>
      <c r="I238">
        <f>'Real Time Coefficients'!I238</f>
        <v>67.100000000000009</v>
      </c>
      <c r="J238">
        <f>'Real Time Coefficients'!J238</f>
        <v>0</v>
      </c>
      <c r="K238">
        <f>'Real Time Coefficients'!K238</f>
        <v>1</v>
      </c>
      <c r="L238">
        <f>'Real Time Coefficients'!L238</f>
        <v>-194.58841400526481</v>
      </c>
    </row>
    <row r="239" spans="1:12" hidden="1">
      <c r="A239" t="str">
        <f>'Real Time Coefficients'!A239</f>
        <v>Draymond Green</v>
      </c>
      <c r="B239" t="str">
        <f>'Real Time Coefficients'!B239</f>
        <v>GSW</v>
      </c>
      <c r="C239" t="str">
        <f>'Real Time Coefficients'!C239</f>
        <v>Golden State Warriors</v>
      </c>
      <c r="D239" t="str">
        <f>'Real Time Coefficients'!D239</f>
        <v>Golden State Warriors</v>
      </c>
      <c r="E239">
        <f>'Real Time Coefficients'!E239</f>
        <v>17.2</v>
      </c>
      <c r="F239">
        <f>'Real Time Coefficients'!F239</f>
        <v>0.16300000000000001</v>
      </c>
      <c r="G239">
        <f>'Real Time Coefficients'!G239</f>
        <v>5</v>
      </c>
      <c r="H239">
        <f>'Real Time Coefficients'!H239</f>
        <v>4.4000000000000004</v>
      </c>
      <c r="I239">
        <f>'Real Time Coefficients'!I239</f>
        <v>81.699999999999989</v>
      </c>
      <c r="J239">
        <f>'Real Time Coefficients'!J239</f>
        <v>0</v>
      </c>
      <c r="K239">
        <f>'Real Time Coefficients'!K239</f>
        <v>1</v>
      </c>
      <c r="L239">
        <f>'Real Time Coefficients'!L239</f>
        <v>-1.3404609180028615</v>
      </c>
    </row>
    <row r="240" spans="1:12" hidden="1">
      <c r="A240" t="str">
        <f>'Real Time Coefficients'!A240</f>
        <v>Erick Green</v>
      </c>
      <c r="B240" t="str">
        <f>'Real Time Coefficients'!B240</f>
        <v>DEN</v>
      </c>
      <c r="C240" t="str">
        <f>'Real Time Coefficients'!C240</f>
        <v>Denver Nuggets</v>
      </c>
      <c r="D240" t="str">
        <f>'Real Time Coefficients'!D240</f>
        <v>Denver Nuggets</v>
      </c>
      <c r="E240">
        <f>'Real Time Coefficients'!E240</f>
        <v>19.100000000000001</v>
      </c>
      <c r="F240">
        <f>'Real Time Coefficients'!F240</f>
        <v>0</v>
      </c>
      <c r="G240">
        <f>'Real Time Coefficients'!G240</f>
        <v>-5.4</v>
      </c>
      <c r="H240">
        <f>'Real Time Coefficients'!H240</f>
        <v>-0.3</v>
      </c>
      <c r="I240">
        <f>'Real Time Coefficients'!I240</f>
        <v>36.6</v>
      </c>
      <c r="J240">
        <f>'Real Time Coefficients'!J240</f>
        <v>0</v>
      </c>
      <c r="K240">
        <f>'Real Time Coefficients'!K240</f>
        <v>1</v>
      </c>
      <c r="L240">
        <f>'Real Time Coefficients'!L240</f>
        <v>-268.63369345119003</v>
      </c>
    </row>
    <row r="241" spans="1:12" hidden="1">
      <c r="A241" t="str">
        <f>'Real Time Coefficients'!A241</f>
        <v>Gerald Green</v>
      </c>
      <c r="B241" t="str">
        <f>'Real Time Coefficients'!B241</f>
        <v>PHO</v>
      </c>
      <c r="C241" t="str">
        <f>'Real Time Coefficients'!C241</f>
        <v>Phoenix Suns</v>
      </c>
      <c r="D241" t="str">
        <f>'Real Time Coefficients'!D241</f>
        <v>Phoenix Suns</v>
      </c>
      <c r="E241">
        <f>'Real Time Coefficients'!E241</f>
        <v>28.4</v>
      </c>
      <c r="F241">
        <f>'Real Time Coefficients'!F241</f>
        <v>6.5000000000000002E-2</v>
      </c>
      <c r="G241">
        <f>'Real Time Coefficients'!G241</f>
        <v>-2.4</v>
      </c>
      <c r="H241">
        <f>'Real Time Coefficients'!H241</f>
        <v>-0.2</v>
      </c>
      <c r="I241">
        <f>'Real Time Coefficients'!I241</f>
        <v>47.599999999999994</v>
      </c>
      <c r="J241">
        <f>'Real Time Coefficients'!J241</f>
        <v>0</v>
      </c>
      <c r="K241">
        <f>'Real Time Coefficients'!K241</f>
        <v>1</v>
      </c>
      <c r="L241">
        <f>'Real Time Coefficients'!L241</f>
        <v>-227.23576738853933</v>
      </c>
    </row>
    <row r="242" spans="1:12" hidden="1">
      <c r="A242" t="str">
        <f>'Real Time Coefficients'!A242</f>
        <v>JaMychal Green</v>
      </c>
      <c r="B242" t="str">
        <f>'Real Time Coefficients'!B242</f>
        <v>TOT</v>
      </c>
      <c r="C242" t="e">
        <f>'Real Time Coefficients'!C242</f>
        <v>#N/A</v>
      </c>
      <c r="D242" t="str">
        <f>'Real Time Coefficients'!D242</f>
        <v>San Antonio Spurs</v>
      </c>
      <c r="E242">
        <f>'Real Time Coefficients'!E242</f>
        <v>18.3</v>
      </c>
      <c r="F242">
        <f>'Real Time Coefficients'!F242</f>
        <v>0.11899999999999999</v>
      </c>
      <c r="G242">
        <f>'Real Time Coefficients'!G242</f>
        <v>-2.1</v>
      </c>
      <c r="H242">
        <f>'Real Time Coefficients'!H242</f>
        <v>0</v>
      </c>
      <c r="I242">
        <f>'Real Time Coefficients'!I242</f>
        <v>67.100000000000009</v>
      </c>
      <c r="J242">
        <f>'Real Time Coefficients'!J242</f>
        <v>0</v>
      </c>
      <c r="K242">
        <f>'Real Time Coefficients'!K242</f>
        <v>1</v>
      </c>
      <c r="L242">
        <f>'Real Time Coefficients'!L242</f>
        <v>-124.07697430420637</v>
      </c>
    </row>
    <row r="243" spans="1:12" hidden="1">
      <c r="A243" t="str">
        <f>'Real Time Coefficients'!A243</f>
        <v>JaMychal Green</v>
      </c>
      <c r="B243" t="str">
        <f>'Real Time Coefficients'!B243</f>
        <v>SAS</v>
      </c>
      <c r="C243" t="str">
        <f>'Real Time Coefficients'!C243</f>
        <v>San Antonio Spurs</v>
      </c>
      <c r="D243" t="str">
        <f>'Real Time Coefficients'!D243</f>
        <v>San Antonio Spurs</v>
      </c>
      <c r="E243">
        <f>'Real Time Coefficients'!E243</f>
        <v>18.3</v>
      </c>
      <c r="F243">
        <f>'Real Time Coefficients'!F243</f>
        <v>0.11899999999999999</v>
      </c>
      <c r="G243">
        <f>'Real Time Coefficients'!G243</f>
        <v>-2.1</v>
      </c>
      <c r="H243">
        <f>'Real Time Coefficients'!H243</f>
        <v>0</v>
      </c>
      <c r="I243">
        <f>'Real Time Coefficients'!I243</f>
        <v>67.100000000000009</v>
      </c>
      <c r="J243">
        <f>'Real Time Coefficients'!J243</f>
        <v>0</v>
      </c>
      <c r="K243">
        <f>'Real Time Coefficients'!K243</f>
        <v>2</v>
      </c>
      <c r="L243">
        <f>'Real Time Coefficients'!L243</f>
        <v>-124.07697430420637</v>
      </c>
    </row>
    <row r="244" spans="1:12" hidden="1">
      <c r="A244" t="str">
        <f>'Real Time Coefficients'!A244</f>
        <v>JaMychal Green</v>
      </c>
      <c r="B244" t="str">
        <f>'Real Time Coefficients'!B244</f>
        <v>MEM</v>
      </c>
      <c r="C244" t="str">
        <f>'Real Time Coefficients'!C244</f>
        <v>Memphis Grizzlies</v>
      </c>
      <c r="D244" t="str">
        <f>'Real Time Coefficients'!D244</f>
        <v>Memphis Grizzlies</v>
      </c>
      <c r="E244">
        <f>'Real Time Coefficients'!E244</f>
        <v>18.3</v>
      </c>
      <c r="F244">
        <f>'Real Time Coefficients'!F244</f>
        <v>0.11899999999999999</v>
      </c>
      <c r="G244">
        <f>'Real Time Coefficients'!G244</f>
        <v>-2.1</v>
      </c>
      <c r="H244">
        <f>'Real Time Coefficients'!H244</f>
        <v>0</v>
      </c>
      <c r="I244">
        <f>'Real Time Coefficients'!I244</f>
        <v>67.100000000000009</v>
      </c>
      <c r="J244">
        <f>'Real Time Coefficients'!J244</f>
        <v>0</v>
      </c>
      <c r="K244">
        <f>'Real Time Coefficients'!K244</f>
        <v>3</v>
      </c>
      <c r="L244">
        <f>'Real Time Coefficients'!L244</f>
        <v>-124.07697430420637</v>
      </c>
    </row>
    <row r="245" spans="1:12" hidden="1">
      <c r="A245" t="str">
        <f>'Real Time Coefficients'!A245</f>
        <v>Jeff Green</v>
      </c>
      <c r="B245" t="str">
        <f>'Real Time Coefficients'!B245</f>
        <v>TOT</v>
      </c>
      <c r="C245" t="e">
        <f>'Real Time Coefficients'!C245</f>
        <v>#N/A</v>
      </c>
      <c r="D245" t="str">
        <f>'Real Time Coefficients'!D245</f>
        <v>Boston Celtics</v>
      </c>
      <c r="E245">
        <f>'Real Time Coefficients'!E245</f>
        <v>21.9</v>
      </c>
      <c r="F245">
        <f>'Real Time Coefficients'!F245</f>
        <v>0.10100000000000001</v>
      </c>
      <c r="G245">
        <f>'Real Time Coefficients'!G245</f>
        <v>-0.7</v>
      </c>
      <c r="H245">
        <f>'Real Time Coefficients'!H245</f>
        <v>0.8</v>
      </c>
      <c r="I245">
        <f>'Real Time Coefficients'!I245</f>
        <v>48.8</v>
      </c>
      <c r="J245">
        <f>'Real Time Coefficients'!J245</f>
        <v>0</v>
      </c>
      <c r="K245">
        <f>'Real Time Coefficients'!K245</f>
        <v>1</v>
      </c>
      <c r="L245">
        <f>'Real Time Coefficients'!L245</f>
        <v>-298.977621415177</v>
      </c>
    </row>
    <row r="246" spans="1:12" hidden="1">
      <c r="A246" t="str">
        <f>'Real Time Coefficients'!A246</f>
        <v>Jeff Green</v>
      </c>
      <c r="B246" t="str">
        <f>'Real Time Coefficients'!B246</f>
        <v>BOS</v>
      </c>
      <c r="C246" t="str">
        <f>'Real Time Coefficients'!C246</f>
        <v>Boston Celtics</v>
      </c>
      <c r="D246" t="str">
        <f>'Real Time Coefficients'!D246</f>
        <v>Boston Celtics</v>
      </c>
      <c r="E246">
        <f>'Real Time Coefficients'!E246</f>
        <v>21.9</v>
      </c>
      <c r="F246">
        <f>'Real Time Coefficients'!F246</f>
        <v>0.10100000000000001</v>
      </c>
      <c r="G246">
        <f>'Real Time Coefficients'!G246</f>
        <v>-0.7</v>
      </c>
      <c r="H246">
        <f>'Real Time Coefficients'!H246</f>
        <v>0.8</v>
      </c>
      <c r="I246">
        <f>'Real Time Coefficients'!I246</f>
        <v>48.8</v>
      </c>
      <c r="J246">
        <f>'Real Time Coefficients'!J246</f>
        <v>0</v>
      </c>
      <c r="K246">
        <f>'Real Time Coefficients'!K246</f>
        <v>2</v>
      </c>
      <c r="L246">
        <f>'Real Time Coefficients'!L246</f>
        <v>-298.977621415177</v>
      </c>
    </row>
    <row r="247" spans="1:12" hidden="1">
      <c r="A247" t="str">
        <f>'Real Time Coefficients'!A247</f>
        <v>Jeff Green</v>
      </c>
      <c r="B247" t="str">
        <f>'Real Time Coefficients'!B247</f>
        <v>MEM</v>
      </c>
      <c r="C247" t="str">
        <f>'Real Time Coefficients'!C247</f>
        <v>Memphis Grizzlies</v>
      </c>
      <c r="D247" t="str">
        <f>'Real Time Coefficients'!D247</f>
        <v>Memphis Grizzlies</v>
      </c>
      <c r="E247">
        <f>'Real Time Coefficients'!E247</f>
        <v>21.9</v>
      </c>
      <c r="F247">
        <f>'Real Time Coefficients'!F247</f>
        <v>0.10100000000000001</v>
      </c>
      <c r="G247">
        <f>'Real Time Coefficients'!G247</f>
        <v>-0.7</v>
      </c>
      <c r="H247">
        <f>'Real Time Coefficients'!H247</f>
        <v>0.8</v>
      </c>
      <c r="I247">
        <f>'Real Time Coefficients'!I247</f>
        <v>67.100000000000009</v>
      </c>
      <c r="J247">
        <f>'Real Time Coefficients'!J247</f>
        <v>0</v>
      </c>
      <c r="K247">
        <f>'Real Time Coefficients'!K247</f>
        <v>3</v>
      </c>
      <c r="L247">
        <f>'Real Time Coefficients'!L247</f>
        <v>-118.67625217100546</v>
      </c>
    </row>
    <row r="248" spans="1:12" hidden="1">
      <c r="A248" t="str">
        <f>'Real Time Coefficients'!A248</f>
        <v>Willie Green</v>
      </c>
      <c r="B248" t="str">
        <f>'Real Time Coefficients'!B248</f>
        <v>ORL</v>
      </c>
      <c r="C248" t="str">
        <f>'Real Time Coefficients'!C248</f>
        <v>Orlando Magic</v>
      </c>
      <c r="D248" t="str">
        <f>'Real Time Coefficients'!D248</f>
        <v>Orlando Magic</v>
      </c>
      <c r="E248">
        <f>'Real Time Coefficients'!E248</f>
        <v>17.600000000000001</v>
      </c>
      <c r="F248">
        <f>'Real Time Coefficients'!F248</f>
        <v>-3.0000000000000001E-3</v>
      </c>
      <c r="G248">
        <f>'Real Time Coefficients'!G248</f>
        <v>-4.9000000000000004</v>
      </c>
      <c r="H248">
        <f>'Real Time Coefficients'!H248</f>
        <v>-0.7</v>
      </c>
      <c r="I248">
        <f>'Real Time Coefficients'!I248</f>
        <v>30.5</v>
      </c>
      <c r="J248">
        <f>'Real Time Coefficients'!J248</f>
        <v>0</v>
      </c>
      <c r="K248">
        <f>'Real Time Coefficients'!K248</f>
        <v>1</v>
      </c>
      <c r="L248">
        <f>'Real Time Coefficients'!L248</f>
        <v>-497.45195421958164</v>
      </c>
    </row>
    <row r="249" spans="1:12">
      <c r="A249" t="str">
        <f>'Real Time Coefficients'!A249</f>
        <v>Blake Griffin</v>
      </c>
      <c r="B249" t="str">
        <f>'Real Time Coefficients'!B249</f>
        <v>LAC</v>
      </c>
      <c r="C249" t="str">
        <f>'Real Time Coefficients'!C249</f>
        <v>Los Angeles Clippers</v>
      </c>
      <c r="D249" t="str">
        <f>'Real Time Coefficients'!D249</f>
        <v>Los Angeles Clippers</v>
      </c>
      <c r="E249">
        <f>'Real Time Coefficients'!E249</f>
        <v>28.4</v>
      </c>
      <c r="F249">
        <f>'Real Time Coefficients'!F249</f>
        <v>0.183</v>
      </c>
      <c r="G249">
        <f>'Real Time Coefficients'!G249</f>
        <v>4.0999999999999996</v>
      </c>
      <c r="H249">
        <f>'Real Time Coefficients'!H249</f>
        <v>3.6</v>
      </c>
      <c r="I249">
        <f>'Real Time Coefficients'!I249</f>
        <v>68.300000000000011</v>
      </c>
      <c r="J249">
        <f>'Real Time Coefficients'!J249</f>
        <v>0</v>
      </c>
      <c r="K249">
        <f>'Real Time Coefficients'!K249</f>
        <v>1</v>
      </c>
      <c r="L249">
        <f>'Real Time Coefficients'!L249</f>
        <v>75.080439962907874</v>
      </c>
    </row>
    <row r="250" spans="1:12" hidden="1">
      <c r="A250" t="str">
        <f>'Real Time Coefficients'!A250</f>
        <v>Jorge Gutierrez</v>
      </c>
      <c r="B250" t="str">
        <f>'Real Time Coefficients'!B250</f>
        <v>TOT</v>
      </c>
      <c r="C250" t="e">
        <f>'Real Time Coefficients'!C250</f>
        <v>#N/A</v>
      </c>
      <c r="D250" t="str">
        <f>'Real Time Coefficients'!D250</f>
        <v>Brooklyn Nets</v>
      </c>
      <c r="E250">
        <f>'Real Time Coefficients'!E250</f>
        <v>15.2</v>
      </c>
      <c r="F250">
        <f>'Real Time Coefficients'!F250</f>
        <v>8.7999999999999995E-2</v>
      </c>
      <c r="G250">
        <f>'Real Time Coefficients'!G250</f>
        <v>-3.1</v>
      </c>
      <c r="H250">
        <f>'Real Time Coefficients'!H250</f>
        <v>0</v>
      </c>
      <c r="I250">
        <f>'Real Time Coefficients'!I250</f>
        <v>46.300000000000004</v>
      </c>
      <c r="J250">
        <f>'Real Time Coefficients'!J250</f>
        <v>0</v>
      </c>
      <c r="K250">
        <f>'Real Time Coefficients'!K250</f>
        <v>1</v>
      </c>
      <c r="L250">
        <f>'Real Time Coefficients'!L250</f>
        <v>-317.50337309828512</v>
      </c>
    </row>
    <row r="251" spans="1:12" hidden="1">
      <c r="A251" t="str">
        <f>'Real Time Coefficients'!A251</f>
        <v>Jorge Gutierrez</v>
      </c>
      <c r="B251" t="str">
        <f>'Real Time Coefficients'!B251</f>
        <v>BRK</v>
      </c>
      <c r="C251" t="str">
        <f>'Real Time Coefficients'!C251</f>
        <v>Brooklyn Nets</v>
      </c>
      <c r="D251" t="str">
        <f>'Real Time Coefficients'!D251</f>
        <v>Brooklyn Nets</v>
      </c>
      <c r="E251">
        <f>'Real Time Coefficients'!E251</f>
        <v>15.2</v>
      </c>
      <c r="F251">
        <f>'Real Time Coefficients'!F251</f>
        <v>8.7999999999999995E-2</v>
      </c>
      <c r="G251">
        <f>'Real Time Coefficients'!G251</f>
        <v>-3.1</v>
      </c>
      <c r="H251">
        <f>'Real Time Coefficients'!H251</f>
        <v>0</v>
      </c>
      <c r="I251">
        <f>'Real Time Coefficients'!I251</f>
        <v>46.300000000000004</v>
      </c>
      <c r="J251">
        <f>'Real Time Coefficients'!J251</f>
        <v>0</v>
      </c>
      <c r="K251">
        <f>'Real Time Coefficients'!K251</f>
        <v>2</v>
      </c>
      <c r="L251">
        <f>'Real Time Coefficients'!L251</f>
        <v>-317.50337309828512</v>
      </c>
    </row>
    <row r="252" spans="1:12" hidden="1">
      <c r="A252" t="str">
        <f>'Real Time Coefficients'!A252</f>
        <v>Jorge Gutierrez</v>
      </c>
      <c r="B252" t="str">
        <f>'Real Time Coefficients'!B252</f>
        <v>MIL</v>
      </c>
      <c r="C252" t="str">
        <f>'Real Time Coefficients'!C252</f>
        <v>Milwaukee Bucks</v>
      </c>
      <c r="D252" t="str">
        <f>'Real Time Coefficients'!D252</f>
        <v>Milwaukee Bucks</v>
      </c>
      <c r="E252">
        <f>'Real Time Coefficients'!E252</f>
        <v>15.2</v>
      </c>
      <c r="F252">
        <f>'Real Time Coefficients'!F252</f>
        <v>8.7999999999999995E-2</v>
      </c>
      <c r="G252">
        <f>'Real Time Coefficients'!G252</f>
        <v>-3.1</v>
      </c>
      <c r="H252">
        <f>'Real Time Coefficients'!H252</f>
        <v>0</v>
      </c>
      <c r="I252">
        <f>'Real Time Coefficients'!I252</f>
        <v>50</v>
      </c>
      <c r="J252">
        <f>'Real Time Coefficients'!J252</f>
        <v>0</v>
      </c>
      <c r="K252">
        <f>'Real Time Coefficients'!K252</f>
        <v>3</v>
      </c>
      <c r="L252">
        <f>'Real Time Coefficients'!L252</f>
        <v>-281.04899789591167</v>
      </c>
    </row>
    <row r="253" spans="1:12" hidden="1">
      <c r="A253" t="str">
        <f>'Real Time Coefficients'!A253</f>
        <v>P.J. Hairston</v>
      </c>
      <c r="B253" t="str">
        <f>'Real Time Coefficients'!B253</f>
        <v>CHO</v>
      </c>
      <c r="C253" t="e">
        <f>'Real Time Coefficients'!C253</f>
        <v>#N/A</v>
      </c>
      <c r="D253" t="str">
        <f>'Real Time Coefficients'!D253</f>
        <v>Los Angeles Clippers</v>
      </c>
      <c r="E253">
        <f>'Real Time Coefficients'!E253</f>
        <v>20.399999999999999</v>
      </c>
      <c r="F253">
        <f>'Real Time Coefficients'!F253</f>
        <v>2.1999999999999999E-2</v>
      </c>
      <c r="G253">
        <f>'Real Time Coefficients'!G253</f>
        <v>-3.5</v>
      </c>
      <c r="H253">
        <f>'Real Time Coefficients'!H253</f>
        <v>-0.3</v>
      </c>
      <c r="I253">
        <f>'Real Time Coefficients'!I253</f>
        <v>68.300000000000011</v>
      </c>
      <c r="J253">
        <f>'Real Time Coefficients'!J253</f>
        <v>0</v>
      </c>
      <c r="K253">
        <f>'Real Time Coefficients'!K253</f>
        <v>1</v>
      </c>
      <c r="L253">
        <f>'Real Time Coefficients'!L253</f>
        <v>-129.63011891499337</v>
      </c>
    </row>
    <row r="254" spans="1:12" hidden="1">
      <c r="A254" t="str">
        <f>'Real Time Coefficients'!A254</f>
        <v>Jordan Hamilton</v>
      </c>
      <c r="B254" t="str">
        <f>'Real Time Coefficients'!B254</f>
        <v>LAC</v>
      </c>
      <c r="C254" t="str">
        <f>'Real Time Coefficients'!C254</f>
        <v>Los Angeles Clippers</v>
      </c>
      <c r="D254" t="str">
        <f>'Real Time Coefficients'!D254</f>
        <v>Los Angeles Clippers</v>
      </c>
      <c r="E254">
        <f>'Real Time Coefficients'!E254</f>
        <v>14.4</v>
      </c>
      <c r="F254">
        <f>'Real Time Coefficients'!F254</f>
        <v>5.8999999999999997E-2</v>
      </c>
      <c r="G254">
        <f>'Real Time Coefficients'!G254</f>
        <v>-3.2</v>
      </c>
      <c r="H254">
        <f>'Real Time Coefficients'!H254</f>
        <v>0</v>
      </c>
      <c r="I254">
        <f>'Real Time Coefficients'!I254</f>
        <v>68.300000000000011</v>
      </c>
      <c r="J254">
        <f>'Real Time Coefficients'!J254</f>
        <v>0</v>
      </c>
      <c r="K254">
        <f>'Real Time Coefficients'!K254</f>
        <v>1</v>
      </c>
      <c r="L254">
        <f>'Real Time Coefficients'!L254</f>
        <v>-155.58559943341618</v>
      </c>
    </row>
    <row r="255" spans="1:12" hidden="1">
      <c r="A255" t="str">
        <f>'Real Time Coefficients'!A255</f>
        <v>Justin Hamilton</v>
      </c>
      <c r="B255" t="str">
        <f>'Real Time Coefficients'!B255</f>
        <v>TOT</v>
      </c>
      <c r="C255" t="e">
        <f>'Real Time Coefficients'!C255</f>
        <v>#N/A</v>
      </c>
      <c r="D255" t="str">
        <f>'Real Time Coefficients'!D255</f>
        <v>Miami Heat</v>
      </c>
      <c r="E255">
        <f>'Real Time Coefficients'!E255</f>
        <v>14.2</v>
      </c>
      <c r="F255">
        <f>'Real Time Coefficients'!F255</f>
        <v>0.10199999999999999</v>
      </c>
      <c r="G255">
        <f>'Real Time Coefficients'!G255</f>
        <v>0.7</v>
      </c>
      <c r="H255">
        <f>'Real Time Coefficients'!H255</f>
        <v>0.5</v>
      </c>
      <c r="I255">
        <f>'Real Time Coefficients'!I255</f>
        <v>45.1</v>
      </c>
      <c r="J255">
        <f>'Real Time Coefficients'!J255</f>
        <v>0</v>
      </c>
      <c r="K255">
        <f>'Real Time Coefficients'!K255</f>
        <v>1</v>
      </c>
      <c r="L255">
        <f>'Real Time Coefficients'!L255</f>
        <v>-705.1363722526728</v>
      </c>
    </row>
    <row r="256" spans="1:12" hidden="1">
      <c r="A256" t="str">
        <f>'Real Time Coefficients'!A256</f>
        <v>Justin Hamilton</v>
      </c>
      <c r="B256" t="str">
        <f>'Real Time Coefficients'!B256</f>
        <v>MIA</v>
      </c>
      <c r="C256" t="str">
        <f>'Real Time Coefficients'!C256</f>
        <v>Miami Heat</v>
      </c>
      <c r="D256" t="str">
        <f>'Real Time Coefficients'!D256</f>
        <v>Miami Heat</v>
      </c>
      <c r="E256">
        <f>'Real Time Coefficients'!E256</f>
        <v>14.2</v>
      </c>
      <c r="F256">
        <f>'Real Time Coefficients'!F256</f>
        <v>0.10199999999999999</v>
      </c>
      <c r="G256">
        <f>'Real Time Coefficients'!G256</f>
        <v>0.7</v>
      </c>
      <c r="H256">
        <f>'Real Time Coefficients'!H256</f>
        <v>0.5</v>
      </c>
      <c r="I256">
        <f>'Real Time Coefficients'!I256</f>
        <v>45.1</v>
      </c>
      <c r="J256">
        <f>'Real Time Coefficients'!J256</f>
        <v>0</v>
      </c>
      <c r="K256">
        <f>'Real Time Coefficients'!K256</f>
        <v>2</v>
      </c>
      <c r="L256">
        <f>'Real Time Coefficients'!L256</f>
        <v>-705.1363722526728</v>
      </c>
    </row>
    <row r="257" spans="1:12" hidden="1">
      <c r="A257" t="str">
        <f>'Real Time Coefficients'!A257</f>
        <v>Justin Hamilton</v>
      </c>
      <c r="B257" t="str">
        <f>'Real Time Coefficients'!B257</f>
        <v>MIN</v>
      </c>
      <c r="C257" t="str">
        <f>'Real Time Coefficients'!C257</f>
        <v>Minnesota Timberwolves</v>
      </c>
      <c r="D257" t="str">
        <f>'Real Time Coefficients'!D257</f>
        <v>Minnesota Timberwolves</v>
      </c>
      <c r="E257">
        <f>'Real Time Coefficients'!E257</f>
        <v>14.2</v>
      </c>
      <c r="F257">
        <f>'Real Time Coefficients'!F257</f>
        <v>0.10199999999999999</v>
      </c>
      <c r="G257">
        <f>'Real Time Coefficients'!G257</f>
        <v>0.7</v>
      </c>
      <c r="H257">
        <f>'Real Time Coefficients'!H257</f>
        <v>0.5</v>
      </c>
      <c r="I257">
        <f>'Real Time Coefficients'!I257</f>
        <v>19.5</v>
      </c>
      <c r="J257">
        <f>'Real Time Coefficients'!J257</f>
        <v>0</v>
      </c>
      <c r="K257">
        <f>'Real Time Coefficients'!K257</f>
        <v>3</v>
      </c>
      <c r="L257">
        <f>'Real Time Coefficients'!L257</f>
        <v>-957.36123851774323</v>
      </c>
    </row>
    <row r="258" spans="1:12" hidden="1">
      <c r="A258" t="str">
        <f>'Real Time Coefficients'!A258</f>
        <v>Tyler Hansbrough</v>
      </c>
      <c r="B258" t="str">
        <f>'Real Time Coefficients'!B258</f>
        <v>TOR</v>
      </c>
      <c r="C258" t="str">
        <f>'Real Time Coefficients'!C258</f>
        <v>Toronto Raptors</v>
      </c>
      <c r="D258" t="str">
        <f>'Real Time Coefficients'!D258</f>
        <v>Toronto Raptors</v>
      </c>
      <c r="E258">
        <f>'Real Time Coefficients'!E258</f>
        <v>10.5</v>
      </c>
      <c r="F258">
        <f>'Real Time Coefficients'!F258</f>
        <v>0.156</v>
      </c>
      <c r="G258">
        <f>'Real Time Coefficients'!G258</f>
        <v>-0.5</v>
      </c>
      <c r="H258">
        <f>'Real Time Coefficients'!H258</f>
        <v>0.4</v>
      </c>
      <c r="I258">
        <f>'Real Time Coefficients'!I258</f>
        <v>59.8</v>
      </c>
      <c r="J258">
        <f>'Real Time Coefficients'!J258</f>
        <v>0</v>
      </c>
      <c r="K258">
        <f>'Real Time Coefficients'!K258</f>
        <v>1</v>
      </c>
      <c r="L258">
        <f>'Real Time Coefficients'!L258</f>
        <v>-399.07171991567105</v>
      </c>
    </row>
    <row r="259" spans="1:12" hidden="1">
      <c r="A259" t="str">
        <f>'Real Time Coefficients'!A259</f>
        <v>Tim Hardaway</v>
      </c>
      <c r="B259" t="str">
        <f>'Real Time Coefficients'!B259</f>
        <v>NYK</v>
      </c>
      <c r="C259" t="str">
        <f>'Real Time Coefficients'!C259</f>
        <v>New York Knicks</v>
      </c>
      <c r="D259" t="str">
        <f>'Real Time Coefficients'!D259</f>
        <v>New York Knicks</v>
      </c>
      <c r="E259">
        <f>'Real Time Coefficients'!E259</f>
        <v>23.8</v>
      </c>
      <c r="F259">
        <f>'Real Time Coefficients'!F259</f>
        <v>2.3E-2</v>
      </c>
      <c r="G259">
        <f>'Real Time Coefficients'!G259</f>
        <v>-4.0999999999999996</v>
      </c>
      <c r="H259">
        <f>'Real Time Coefficients'!H259</f>
        <v>-0.9</v>
      </c>
      <c r="I259">
        <f>'Real Time Coefficients'!I259</f>
        <v>20.7</v>
      </c>
      <c r="J259">
        <f>'Real Time Coefficients'!J259</f>
        <v>0</v>
      </c>
      <c r="K259">
        <f>'Real Time Coefficients'!K259</f>
        <v>1</v>
      </c>
      <c r="L259">
        <f>'Real Time Coefficients'!L259</f>
        <v>-569.12830646176269</v>
      </c>
    </row>
    <row r="260" spans="1:12">
      <c r="A260" t="str">
        <f>'Real Time Coefficients'!A260</f>
        <v>James Harden</v>
      </c>
      <c r="B260" t="str">
        <f>'Real Time Coefficients'!B260</f>
        <v>HOU</v>
      </c>
      <c r="C260" t="str">
        <f>'Real Time Coefficients'!C260</f>
        <v>Houston Rockets</v>
      </c>
      <c r="D260" t="str">
        <f>'Real Time Coefficients'!D260</f>
        <v>Houston Rockets</v>
      </c>
      <c r="E260">
        <f>'Real Time Coefficients'!E260</f>
        <v>31.3</v>
      </c>
      <c r="F260">
        <f>'Real Time Coefficients'!F260</f>
        <v>0.26500000000000001</v>
      </c>
      <c r="G260">
        <f>'Real Time Coefficients'!G260</f>
        <v>8.4</v>
      </c>
      <c r="H260">
        <f>'Real Time Coefficients'!H260</f>
        <v>7.8</v>
      </c>
      <c r="I260">
        <f>'Real Time Coefficients'!I260</f>
        <v>68.300000000000011</v>
      </c>
      <c r="J260">
        <f>'Real Time Coefficients'!J260</f>
        <v>1</v>
      </c>
      <c r="K260">
        <f>'Real Time Coefficients'!K260</f>
        <v>1</v>
      </c>
      <c r="L260">
        <f>'Real Time Coefficients'!L260</f>
        <v>696.38083838214527</v>
      </c>
    </row>
    <row r="261" spans="1:12" hidden="1">
      <c r="A261" t="str">
        <f>'Real Time Coefficients'!A261</f>
        <v>Maurice Harkless</v>
      </c>
      <c r="B261" t="str">
        <f>'Real Time Coefficients'!B261</f>
        <v>ORL</v>
      </c>
      <c r="C261" t="str">
        <f>'Real Time Coefficients'!C261</f>
        <v>Orlando Magic</v>
      </c>
      <c r="D261" t="str">
        <f>'Real Time Coefficients'!D261</f>
        <v>Orlando Magic</v>
      </c>
      <c r="E261">
        <f>'Real Time Coefficients'!E261</f>
        <v>13.7</v>
      </c>
      <c r="F261">
        <f>'Real Time Coefficients'!F261</f>
        <v>2.1000000000000001E-2</v>
      </c>
      <c r="G261">
        <f>'Real Time Coefficients'!G261</f>
        <v>-2.9</v>
      </c>
      <c r="H261">
        <f>'Real Time Coefficients'!H261</f>
        <v>-0.1</v>
      </c>
      <c r="I261">
        <f>'Real Time Coefficients'!I261</f>
        <v>30.5</v>
      </c>
      <c r="J261">
        <f>'Real Time Coefficients'!J261</f>
        <v>0</v>
      </c>
      <c r="K261">
        <f>'Real Time Coefficients'!K261</f>
        <v>1</v>
      </c>
      <c r="L261">
        <f>'Real Time Coefficients'!L261</f>
        <v>-665.56366624160557</v>
      </c>
    </row>
    <row r="262" spans="1:12" hidden="1">
      <c r="A262" t="str">
        <f>'Real Time Coefficients'!A262</f>
        <v>Devin Harris</v>
      </c>
      <c r="B262" t="str">
        <f>'Real Time Coefficients'!B262</f>
        <v>DAL</v>
      </c>
      <c r="C262" t="str">
        <f>'Real Time Coefficients'!C262</f>
        <v>Dallas Mavericks</v>
      </c>
      <c r="D262" t="str">
        <f>'Real Time Coefficients'!D262</f>
        <v>Dallas Mavericks</v>
      </c>
      <c r="E262">
        <f>'Real Time Coefficients'!E262</f>
        <v>18</v>
      </c>
      <c r="F262">
        <f>'Real Time Coefficients'!F262</f>
        <v>0.12</v>
      </c>
      <c r="G262">
        <f>'Real Time Coefficients'!G262</f>
        <v>1.2</v>
      </c>
      <c r="H262">
        <f>'Real Time Coefficients'!H262</f>
        <v>1.3</v>
      </c>
      <c r="I262">
        <f>'Real Time Coefficients'!I262</f>
        <v>61</v>
      </c>
      <c r="J262">
        <f>'Real Time Coefficients'!J262</f>
        <v>0</v>
      </c>
      <c r="K262">
        <f>'Real Time Coefficients'!K262</f>
        <v>1</v>
      </c>
      <c r="L262">
        <f>'Real Time Coefficients'!L262</f>
        <v>-361.78149805365598</v>
      </c>
    </row>
    <row r="263" spans="1:12" hidden="1">
      <c r="A263" t="str">
        <f>'Real Time Coefficients'!A263</f>
        <v>Gary Harris</v>
      </c>
      <c r="B263" t="str">
        <f>'Real Time Coefficients'!B263</f>
        <v>DEN</v>
      </c>
      <c r="C263" t="str">
        <f>'Real Time Coefficients'!C263</f>
        <v>Denver Nuggets</v>
      </c>
      <c r="D263" t="str">
        <f>'Real Time Coefficients'!D263</f>
        <v>Denver Nuggets</v>
      </c>
      <c r="E263">
        <f>'Real Time Coefficients'!E263</f>
        <v>16.600000000000001</v>
      </c>
      <c r="F263">
        <f>'Real Time Coefficients'!F263</f>
        <v>-4.5999999999999999E-2</v>
      </c>
      <c r="G263">
        <f>'Real Time Coefficients'!G263</f>
        <v>-4.3</v>
      </c>
      <c r="H263">
        <f>'Real Time Coefficients'!H263</f>
        <v>-0.4</v>
      </c>
      <c r="I263">
        <f>'Real Time Coefficients'!I263</f>
        <v>36.6</v>
      </c>
      <c r="J263">
        <f>'Real Time Coefficients'!J263</f>
        <v>0</v>
      </c>
      <c r="K263">
        <f>'Real Time Coefficients'!K263</f>
        <v>1</v>
      </c>
      <c r="L263">
        <f>'Real Time Coefficients'!L263</f>
        <v>-553.70611435081332</v>
      </c>
    </row>
    <row r="264" spans="1:12" hidden="1">
      <c r="A264" t="str">
        <f>'Real Time Coefficients'!A264</f>
        <v>Player</v>
      </c>
      <c r="B264" t="str">
        <f>'Real Time Coefficients'!B264</f>
        <v>Tm</v>
      </c>
      <c r="C264" t="e">
        <f>'Real Time Coefficients'!C264</f>
        <v>#N/A</v>
      </c>
      <c r="D264" t="str">
        <f>'Real Time Coefficients'!D264</f>
        <v>Cleveland Cavaliers</v>
      </c>
      <c r="E264" t="str">
        <f>'Real Time Coefficients'!E264</f>
        <v>USG%</v>
      </c>
      <c r="F264" t="str">
        <f>'Real Time Coefficients'!F264</f>
        <v>WS/48</v>
      </c>
      <c r="G264" t="str">
        <f>'Real Time Coefficients'!G264</f>
        <v>BPM</v>
      </c>
      <c r="H264" t="str">
        <f>'Real Time Coefficients'!H264</f>
        <v>VORP</v>
      </c>
      <c r="I264">
        <f>'Real Time Coefficients'!I264</f>
        <v>64.600000000000009</v>
      </c>
      <c r="J264">
        <f>'Real Time Coefficients'!J264</f>
        <v>2</v>
      </c>
      <c r="K264">
        <f>'Real Time Coefficients'!K264</f>
        <v>10</v>
      </c>
      <c r="L264" t="e">
        <f>'Real Time Coefficients'!L264</f>
        <v>#VALUE!</v>
      </c>
    </row>
    <row r="265" spans="1:12" hidden="1">
      <c r="A265" t="str">
        <f>'Real Time Coefficients'!A265</f>
        <v>Joe Harris</v>
      </c>
      <c r="B265" t="str">
        <f>'Real Time Coefficients'!B265</f>
        <v>CLE</v>
      </c>
      <c r="C265" t="str">
        <f>'Real Time Coefficients'!C265</f>
        <v>Cleveland Cavaliers</v>
      </c>
      <c r="D265" t="str">
        <f>'Real Time Coefficients'!D265</f>
        <v>Cleveland Cavaliers</v>
      </c>
      <c r="E265">
        <f>'Real Time Coefficients'!E265</f>
        <v>14.1</v>
      </c>
      <c r="F265">
        <f>'Real Time Coefficients'!F265</f>
        <v>1.7999999999999999E-2</v>
      </c>
      <c r="G265">
        <f>'Real Time Coefficients'!G265</f>
        <v>-4.5</v>
      </c>
      <c r="H265">
        <f>'Real Time Coefficients'!H265</f>
        <v>-0.3</v>
      </c>
      <c r="I265">
        <f>'Real Time Coefficients'!I265</f>
        <v>64.600000000000009</v>
      </c>
      <c r="J265">
        <f>'Real Time Coefficients'!J265</f>
        <v>0</v>
      </c>
      <c r="K265">
        <f>'Real Time Coefficients'!K265</f>
        <v>1</v>
      </c>
      <c r="L265">
        <f>'Real Time Coefficients'!L265</f>
        <v>-164.56823826338018</v>
      </c>
    </row>
    <row r="266" spans="1:12" hidden="1">
      <c r="A266" t="str">
        <f>'Real Time Coefficients'!A266</f>
        <v>Tobias Harris</v>
      </c>
      <c r="B266" t="str">
        <f>'Real Time Coefficients'!B266</f>
        <v>ORL</v>
      </c>
      <c r="C266" t="str">
        <f>'Real Time Coefficients'!C266</f>
        <v>Orlando Magic</v>
      </c>
      <c r="D266" t="str">
        <f>'Real Time Coefficients'!D266</f>
        <v>Orlando Magic</v>
      </c>
      <c r="E266">
        <f>'Real Time Coefficients'!E266</f>
        <v>22.5</v>
      </c>
      <c r="F266">
        <f>'Real Time Coefficients'!F266</f>
        <v>9.8000000000000004E-2</v>
      </c>
      <c r="G266">
        <f>'Real Time Coefficients'!G266</f>
        <v>-0.3</v>
      </c>
      <c r="H266">
        <f>'Real Time Coefficients'!H266</f>
        <v>1</v>
      </c>
      <c r="I266">
        <f>'Real Time Coefficients'!I266</f>
        <v>30.5</v>
      </c>
      <c r="J266">
        <f>'Real Time Coefficients'!J266</f>
        <v>0</v>
      </c>
      <c r="K266">
        <f>'Real Time Coefficients'!K266</f>
        <v>1</v>
      </c>
      <c r="L266">
        <f>'Real Time Coefficients'!L266</f>
        <v>-486.97630435567606</v>
      </c>
    </row>
    <row r="267" spans="1:12" hidden="1">
      <c r="A267" t="str">
        <f>'Real Time Coefficients'!A267</f>
        <v>Udonis Haslem</v>
      </c>
      <c r="B267" t="str">
        <f>'Real Time Coefficients'!B267</f>
        <v>MIA</v>
      </c>
      <c r="C267" t="str">
        <f>'Real Time Coefficients'!C267</f>
        <v>Miami Heat</v>
      </c>
      <c r="D267" t="str">
        <f>'Real Time Coefficients'!D267</f>
        <v>Miami Heat</v>
      </c>
      <c r="E267">
        <f>'Real Time Coefficients'!E267</f>
        <v>14.6</v>
      </c>
      <c r="F267">
        <f>'Real Time Coefficients'!F267</f>
        <v>6.6000000000000003E-2</v>
      </c>
      <c r="G267">
        <f>'Real Time Coefficients'!G267</f>
        <v>-3.4</v>
      </c>
      <c r="H267">
        <f>'Real Time Coefficients'!H267</f>
        <v>-0.4</v>
      </c>
      <c r="I267">
        <f>'Real Time Coefficients'!I267</f>
        <v>45.1</v>
      </c>
      <c r="J267">
        <f>'Real Time Coefficients'!J267</f>
        <v>0</v>
      </c>
      <c r="K267">
        <f>'Real Time Coefficients'!K267</f>
        <v>1</v>
      </c>
      <c r="L267">
        <f>'Real Time Coefficients'!L267</f>
        <v>-416.05980288541502</v>
      </c>
    </row>
    <row r="268" spans="1:12" hidden="1">
      <c r="A268" t="str">
        <f>'Real Time Coefficients'!A268</f>
        <v>Spencer Hawes</v>
      </c>
      <c r="B268" t="str">
        <f>'Real Time Coefficients'!B268</f>
        <v>LAC</v>
      </c>
      <c r="C268" t="str">
        <f>'Real Time Coefficients'!C268</f>
        <v>Los Angeles Clippers</v>
      </c>
      <c r="D268" t="str">
        <f>'Real Time Coefficients'!D268</f>
        <v>Los Angeles Clippers</v>
      </c>
      <c r="E268">
        <f>'Real Time Coefficients'!E268</f>
        <v>17.899999999999999</v>
      </c>
      <c r="F268">
        <f>'Real Time Coefficients'!F268</f>
        <v>4.3999999999999997E-2</v>
      </c>
      <c r="G268">
        <f>'Real Time Coefficients'!G268</f>
        <v>-1.9</v>
      </c>
      <c r="H268">
        <f>'Real Time Coefficients'!H268</f>
        <v>0</v>
      </c>
      <c r="I268">
        <f>'Real Time Coefficients'!I268</f>
        <v>68.300000000000011</v>
      </c>
      <c r="J268">
        <f>'Real Time Coefficients'!J268</f>
        <v>0</v>
      </c>
      <c r="K268">
        <f>'Real Time Coefficients'!K268</f>
        <v>1</v>
      </c>
      <c r="L268">
        <f>'Real Time Coefficients'!L268</f>
        <v>-280.57784874908822</v>
      </c>
    </row>
    <row r="269" spans="1:12" hidden="1">
      <c r="A269" t="str">
        <f>'Real Time Coefficients'!A269</f>
        <v>Chuck Hayes</v>
      </c>
      <c r="B269" t="str">
        <f>'Real Time Coefficients'!B269</f>
        <v>TOR</v>
      </c>
      <c r="C269" t="str">
        <f>'Real Time Coefficients'!C269</f>
        <v>Toronto Raptors</v>
      </c>
      <c r="D269" t="str">
        <f>'Real Time Coefficients'!D269</f>
        <v>Toronto Raptors</v>
      </c>
      <c r="E269">
        <f>'Real Time Coefficients'!E269</f>
        <v>10.4</v>
      </c>
      <c r="F269">
        <f>'Real Time Coefficients'!F269</f>
        <v>9.0999999999999998E-2</v>
      </c>
      <c r="G269">
        <f>'Real Time Coefficients'!G269</f>
        <v>-0.4</v>
      </c>
      <c r="H269">
        <f>'Real Time Coefficients'!H269</f>
        <v>0.1</v>
      </c>
      <c r="I269">
        <f>'Real Time Coefficients'!I269</f>
        <v>59.8</v>
      </c>
      <c r="J269">
        <f>'Real Time Coefficients'!J269</f>
        <v>0</v>
      </c>
      <c r="K269">
        <f>'Real Time Coefficients'!K269</f>
        <v>1</v>
      </c>
      <c r="L269">
        <f>'Real Time Coefficients'!L269</f>
        <v>-586.18232041227782</v>
      </c>
    </row>
    <row r="270" spans="1:12" hidden="1">
      <c r="A270" t="str">
        <f>'Real Time Coefficients'!A270</f>
        <v>Gordon Hayward</v>
      </c>
      <c r="B270" t="str">
        <f>'Real Time Coefficients'!B270</f>
        <v>UTA</v>
      </c>
      <c r="C270" t="str">
        <f>'Real Time Coefficients'!C270</f>
        <v>Utah Jazz</v>
      </c>
      <c r="D270" t="str">
        <f>'Real Time Coefficients'!D270</f>
        <v>Utah Jazz</v>
      </c>
      <c r="E270">
        <f>'Real Time Coefficients'!E270</f>
        <v>26.2</v>
      </c>
      <c r="F270">
        <f>'Real Time Coefficients'!F270</f>
        <v>0.159</v>
      </c>
      <c r="G270">
        <f>'Real Time Coefficients'!G270</f>
        <v>3.4</v>
      </c>
      <c r="H270">
        <f>'Real Time Coefficients'!H270</f>
        <v>3.6</v>
      </c>
      <c r="I270">
        <f>'Real Time Coefficients'!I270</f>
        <v>46.300000000000004</v>
      </c>
      <c r="J270">
        <f>'Real Time Coefficients'!J270</f>
        <v>0</v>
      </c>
      <c r="K270">
        <f>'Real Time Coefficients'!K270</f>
        <v>1</v>
      </c>
      <c r="L270">
        <f>'Real Time Coefficients'!L270</f>
        <v>-138.34392034767316</v>
      </c>
    </row>
    <row r="271" spans="1:12" hidden="1">
      <c r="A271" t="str">
        <f>'Real Time Coefficients'!A271</f>
        <v>Brendan Haywood</v>
      </c>
      <c r="B271" t="str">
        <f>'Real Time Coefficients'!B271</f>
        <v>CLE</v>
      </c>
      <c r="C271" t="str">
        <f>'Real Time Coefficients'!C271</f>
        <v>Cleveland Cavaliers</v>
      </c>
      <c r="D271" t="str">
        <f>'Real Time Coefficients'!D271</f>
        <v>Cleveland Cavaliers</v>
      </c>
      <c r="E271">
        <f>'Real Time Coefficients'!E271</f>
        <v>17.3</v>
      </c>
      <c r="F271">
        <f>'Real Time Coefficients'!F271</f>
        <v>8.0000000000000002E-3</v>
      </c>
      <c r="G271">
        <f>'Real Time Coefficients'!G271</f>
        <v>-6.6</v>
      </c>
      <c r="H271">
        <f>'Real Time Coefficients'!H271</f>
        <v>-0.1</v>
      </c>
      <c r="I271">
        <f>'Real Time Coefficients'!I271</f>
        <v>64.600000000000009</v>
      </c>
      <c r="J271">
        <f>'Real Time Coefficients'!J271</f>
        <v>0</v>
      </c>
      <c r="K271">
        <f>'Real Time Coefficients'!K271</f>
        <v>1</v>
      </c>
      <c r="L271">
        <f>'Real Time Coefficients'!L271</f>
        <v>174.98860277999643</v>
      </c>
    </row>
    <row r="272" spans="1:12" hidden="1">
      <c r="A272" t="str">
        <f>'Real Time Coefficients'!A272</f>
        <v>Gerald Henderson</v>
      </c>
      <c r="B272" t="str">
        <f>'Real Time Coefficients'!B272</f>
        <v>CHO</v>
      </c>
      <c r="C272" t="e">
        <f>'Real Time Coefficients'!C272</f>
        <v>#N/A</v>
      </c>
      <c r="D272" t="str">
        <f>'Real Time Coefficients'!D272</f>
        <v>Los Angeles Lakers</v>
      </c>
      <c r="E272">
        <f>'Real Time Coefficients'!E272</f>
        <v>20.7</v>
      </c>
      <c r="F272">
        <f>'Real Time Coefficients'!F272</f>
        <v>7.3999999999999996E-2</v>
      </c>
      <c r="G272">
        <f>'Real Time Coefficients'!G272</f>
        <v>-1.5</v>
      </c>
      <c r="H272">
        <f>'Real Time Coefficients'!H272</f>
        <v>0.3</v>
      </c>
      <c r="I272">
        <f>'Real Time Coefficients'!I272</f>
        <v>25.6</v>
      </c>
      <c r="J272">
        <f>'Real Time Coefficients'!J272</f>
        <v>0</v>
      </c>
      <c r="K272">
        <f>'Real Time Coefficients'!K272</f>
        <v>1</v>
      </c>
      <c r="L272">
        <f>'Real Time Coefficients'!L272</f>
        <v>-590.30705749817992</v>
      </c>
    </row>
    <row r="273" spans="1:12" hidden="1">
      <c r="A273" t="str">
        <f>'Real Time Coefficients'!A273</f>
        <v>Xavier Henry</v>
      </c>
      <c r="B273" t="str">
        <f>'Real Time Coefficients'!B273</f>
        <v>LAL</v>
      </c>
      <c r="C273" t="str">
        <f>'Real Time Coefficients'!C273</f>
        <v>Los Angeles Lakers</v>
      </c>
      <c r="D273" t="str">
        <f>'Real Time Coefficients'!D273</f>
        <v>Los Angeles Lakers</v>
      </c>
      <c r="E273">
        <f>'Real Time Coefficients'!E273</f>
        <v>13.7</v>
      </c>
      <c r="F273">
        <f>'Real Time Coefficients'!F273</f>
        <v>-0.03</v>
      </c>
      <c r="G273">
        <f>'Real Time Coefficients'!G273</f>
        <v>-7.9</v>
      </c>
      <c r="H273">
        <f>'Real Time Coefficients'!H273</f>
        <v>-0.1</v>
      </c>
      <c r="I273">
        <f>'Real Time Coefficients'!I273</f>
        <v>25.6</v>
      </c>
      <c r="J273">
        <f>'Real Time Coefficients'!J273</f>
        <v>0</v>
      </c>
      <c r="K273">
        <f>'Real Time Coefficients'!K273</f>
        <v>1</v>
      </c>
      <c r="L273">
        <f>'Real Time Coefficients'!L273</f>
        <v>-182.21062343183095</v>
      </c>
    </row>
    <row r="274" spans="1:12" hidden="1">
      <c r="A274" t="str">
        <f>'Real Time Coefficients'!A274</f>
        <v>John Henson</v>
      </c>
      <c r="B274" t="str">
        <f>'Real Time Coefficients'!B274</f>
        <v>MIL</v>
      </c>
      <c r="C274" t="str">
        <f>'Real Time Coefficients'!C274</f>
        <v>Milwaukee Bucks</v>
      </c>
      <c r="D274" t="str">
        <f>'Real Time Coefficients'!D274</f>
        <v>Milwaukee Bucks</v>
      </c>
      <c r="E274">
        <f>'Real Time Coefficients'!E274</f>
        <v>18.100000000000001</v>
      </c>
      <c r="F274">
        <f>'Real Time Coefficients'!F274</f>
        <v>0.14199999999999999</v>
      </c>
      <c r="G274">
        <f>'Real Time Coefficients'!G274</f>
        <v>2.7</v>
      </c>
      <c r="H274">
        <f>'Real Time Coefficients'!H274</f>
        <v>1.5</v>
      </c>
      <c r="I274">
        <f>'Real Time Coefficients'!I274</f>
        <v>50</v>
      </c>
      <c r="J274">
        <f>'Real Time Coefficients'!J274</f>
        <v>0</v>
      </c>
      <c r="K274">
        <f>'Real Time Coefficients'!K274</f>
        <v>1</v>
      </c>
      <c r="L274">
        <f>'Real Time Coefficients'!L274</f>
        <v>-579.03969765922363</v>
      </c>
    </row>
    <row r="275" spans="1:12" hidden="1">
      <c r="A275" t="str">
        <f>'Real Time Coefficients'!A275</f>
        <v>Roy Hibbert</v>
      </c>
      <c r="B275" t="str">
        <f>'Real Time Coefficients'!B275</f>
        <v>IND</v>
      </c>
      <c r="C275" t="str">
        <f>'Real Time Coefficients'!C275</f>
        <v>Indiana Pacers</v>
      </c>
      <c r="D275" t="str">
        <f>'Real Time Coefficients'!D275</f>
        <v>Indiana Pacers</v>
      </c>
      <c r="E275">
        <f>'Real Time Coefficients'!E275</f>
        <v>21.3</v>
      </c>
      <c r="F275">
        <f>'Real Time Coefficients'!F275</f>
        <v>0.105</v>
      </c>
      <c r="G275">
        <f>'Real Time Coefficients'!G275</f>
        <v>-1</v>
      </c>
      <c r="H275">
        <f>'Real Time Coefficients'!H275</f>
        <v>0.5</v>
      </c>
      <c r="I275">
        <f>'Real Time Coefficients'!I275</f>
        <v>46.300000000000004</v>
      </c>
      <c r="J275">
        <f>'Real Time Coefficients'!J275</f>
        <v>0</v>
      </c>
      <c r="K275">
        <f>'Real Time Coefficients'!K275</f>
        <v>1</v>
      </c>
      <c r="L275">
        <f>'Real Time Coefficients'!L275</f>
        <v>-344.88959408271666</v>
      </c>
    </row>
    <row r="276" spans="1:12" hidden="1">
      <c r="A276" t="str">
        <f>'Real Time Coefficients'!A276</f>
        <v>J.J. Hickson</v>
      </c>
      <c r="B276" t="str">
        <f>'Real Time Coefficients'!B276</f>
        <v>DEN</v>
      </c>
      <c r="C276" t="str">
        <f>'Real Time Coefficients'!C276</f>
        <v>Denver Nuggets</v>
      </c>
      <c r="D276" t="str">
        <f>'Real Time Coefficients'!D276</f>
        <v>Denver Nuggets</v>
      </c>
      <c r="E276">
        <f>'Real Time Coefficients'!E276</f>
        <v>19.7</v>
      </c>
      <c r="F276">
        <f>'Real Time Coefficients'!F276</f>
        <v>6.2E-2</v>
      </c>
      <c r="G276">
        <f>'Real Time Coefficients'!G276</f>
        <v>-2.7</v>
      </c>
      <c r="H276">
        <f>'Real Time Coefficients'!H276</f>
        <v>-0.3</v>
      </c>
      <c r="I276">
        <f>'Real Time Coefficients'!I276</f>
        <v>36.6</v>
      </c>
      <c r="J276">
        <f>'Real Time Coefficients'!J276</f>
        <v>0</v>
      </c>
      <c r="K276">
        <f>'Real Time Coefficients'!K276</f>
        <v>1</v>
      </c>
      <c r="L276">
        <f>'Real Time Coefficients'!L276</f>
        <v>-482.17809106140254</v>
      </c>
    </row>
    <row r="277" spans="1:12" hidden="1">
      <c r="A277" t="str">
        <f>'Real Time Coefficients'!A277</f>
        <v>Nene Hilario</v>
      </c>
      <c r="B277" t="str">
        <f>'Real Time Coefficients'!B277</f>
        <v>WAS</v>
      </c>
      <c r="C277" t="str">
        <f>'Real Time Coefficients'!C277</f>
        <v>Washington Wizards</v>
      </c>
      <c r="D277" t="str">
        <f>'Real Time Coefficients'!D277</f>
        <v>Washington Wizards</v>
      </c>
      <c r="E277">
        <f>'Real Time Coefficients'!E277</f>
        <v>21.8</v>
      </c>
      <c r="F277">
        <f>'Real Time Coefficients'!F277</f>
        <v>8.5999999999999993E-2</v>
      </c>
      <c r="G277">
        <f>'Real Time Coefficients'!G277</f>
        <v>-0.6</v>
      </c>
      <c r="H277">
        <f>'Real Time Coefficients'!H277</f>
        <v>0.6</v>
      </c>
      <c r="I277">
        <f>'Real Time Coefficients'!I277</f>
        <v>56.100000000000009</v>
      </c>
      <c r="J277">
        <f>'Real Time Coefficients'!J277</f>
        <v>0</v>
      </c>
      <c r="K277">
        <f>'Real Time Coefficients'!K277</f>
        <v>1</v>
      </c>
      <c r="L277">
        <f>'Real Time Coefficients'!L277</f>
        <v>-305.19473727844382</v>
      </c>
    </row>
    <row r="278" spans="1:12" hidden="1">
      <c r="A278" t="str">
        <f>'Real Time Coefficients'!A278</f>
        <v>George Hill</v>
      </c>
      <c r="B278" t="str">
        <f>'Real Time Coefficients'!B278</f>
        <v>IND</v>
      </c>
      <c r="C278" t="str">
        <f>'Real Time Coefficients'!C278</f>
        <v>Indiana Pacers</v>
      </c>
      <c r="D278" t="str">
        <f>'Real Time Coefficients'!D278</f>
        <v>Indiana Pacers</v>
      </c>
      <c r="E278">
        <f>'Real Time Coefficients'!E278</f>
        <v>23.8</v>
      </c>
      <c r="F278">
        <f>'Real Time Coefficients'!F278</f>
        <v>0.20300000000000001</v>
      </c>
      <c r="G278">
        <f>'Real Time Coefficients'!G278</f>
        <v>5.6</v>
      </c>
      <c r="H278">
        <f>'Real Time Coefficients'!H278</f>
        <v>2.4</v>
      </c>
      <c r="I278">
        <f>'Real Time Coefficients'!I278</f>
        <v>46.300000000000004</v>
      </c>
      <c r="J278">
        <f>'Real Time Coefficients'!J278</f>
        <v>0</v>
      </c>
      <c r="K278">
        <f>'Real Time Coefficients'!K278</f>
        <v>1</v>
      </c>
      <c r="L278">
        <f>'Real Time Coefficients'!L278</f>
        <v>-597.08748198678563</v>
      </c>
    </row>
    <row r="279" spans="1:12" hidden="1">
      <c r="A279" t="str">
        <f>'Real Time Coefficients'!A279</f>
        <v>Jordan Hill</v>
      </c>
      <c r="B279" t="str">
        <f>'Real Time Coefficients'!B279</f>
        <v>LAL</v>
      </c>
      <c r="C279" t="str">
        <f>'Real Time Coefficients'!C279</f>
        <v>Los Angeles Lakers</v>
      </c>
      <c r="D279" t="str">
        <f>'Real Time Coefficients'!D279</f>
        <v>Los Angeles Lakers</v>
      </c>
      <c r="E279">
        <f>'Real Time Coefficients'!E279</f>
        <v>22.7</v>
      </c>
      <c r="F279">
        <f>'Real Time Coefficients'!F279</f>
        <v>5.5E-2</v>
      </c>
      <c r="G279">
        <f>'Real Time Coefficients'!G279</f>
        <v>-2.6</v>
      </c>
      <c r="H279">
        <f>'Real Time Coefficients'!H279</f>
        <v>-0.3</v>
      </c>
      <c r="I279">
        <f>'Real Time Coefficients'!I279</f>
        <v>25.6</v>
      </c>
      <c r="J279">
        <f>'Real Time Coefficients'!J279</f>
        <v>0</v>
      </c>
      <c r="K279">
        <f>'Real Time Coefficients'!K279</f>
        <v>1</v>
      </c>
      <c r="L279">
        <f>'Real Time Coefficients'!L279</f>
        <v>-560.46782582987521</v>
      </c>
    </row>
    <row r="280" spans="1:12" hidden="1">
      <c r="A280" t="str">
        <f>'Real Time Coefficients'!A280</f>
        <v>Solomon Hill</v>
      </c>
      <c r="B280" t="str">
        <f>'Real Time Coefficients'!B280</f>
        <v>IND</v>
      </c>
      <c r="C280" t="str">
        <f>'Real Time Coefficients'!C280</f>
        <v>Indiana Pacers</v>
      </c>
      <c r="D280" t="str">
        <f>'Real Time Coefficients'!D280</f>
        <v>Indiana Pacers</v>
      </c>
      <c r="E280">
        <f>'Real Time Coefficients'!E280</f>
        <v>15.9</v>
      </c>
      <c r="F280">
        <f>'Real Time Coefficients'!F280</f>
        <v>7.1999999999999995E-2</v>
      </c>
      <c r="G280">
        <f>'Real Time Coefficients'!G280</f>
        <v>-0.3</v>
      </c>
      <c r="H280">
        <f>'Real Time Coefficients'!H280</f>
        <v>1</v>
      </c>
      <c r="I280">
        <f>'Real Time Coefficients'!I280</f>
        <v>46.300000000000004</v>
      </c>
      <c r="J280">
        <f>'Real Time Coefficients'!J280</f>
        <v>0</v>
      </c>
      <c r="K280">
        <f>'Real Time Coefficients'!K280</f>
        <v>1</v>
      </c>
      <c r="L280">
        <f>'Real Time Coefficients'!L280</f>
        <v>-500.02800686786031</v>
      </c>
    </row>
    <row r="281" spans="1:12" hidden="1">
      <c r="A281" t="str">
        <f>'Real Time Coefficients'!A281</f>
        <v>Kirk Hinrich</v>
      </c>
      <c r="B281" t="str">
        <f>'Real Time Coefficients'!B281</f>
        <v>CHI</v>
      </c>
      <c r="C281" t="str">
        <f>'Real Time Coefficients'!C281</f>
        <v>Chicago Bulls</v>
      </c>
      <c r="D281" t="str">
        <f>'Real Time Coefficients'!D281</f>
        <v>Chicago Bulls</v>
      </c>
      <c r="E281">
        <f>'Real Time Coefficients'!E281</f>
        <v>13.3</v>
      </c>
      <c r="F281">
        <f>'Real Time Coefficients'!F281</f>
        <v>0.03</v>
      </c>
      <c r="G281">
        <f>'Real Time Coefficients'!G281</f>
        <v>-2.8</v>
      </c>
      <c r="H281">
        <f>'Real Time Coefficients'!H281</f>
        <v>-0.3</v>
      </c>
      <c r="I281">
        <f>'Real Time Coefficients'!I281</f>
        <v>61</v>
      </c>
      <c r="J281">
        <f>'Real Time Coefficients'!J281</f>
        <v>0</v>
      </c>
      <c r="K281">
        <f>'Real Time Coefficients'!K281</f>
        <v>1</v>
      </c>
      <c r="L281">
        <f>'Real Time Coefficients'!L281</f>
        <v>-405.21103619851112</v>
      </c>
    </row>
    <row r="282" spans="1:12" hidden="1">
      <c r="A282" t="str">
        <f>'Real Time Coefficients'!A282</f>
        <v>Jrue Holiday</v>
      </c>
      <c r="B282" t="str">
        <f>'Real Time Coefficients'!B282</f>
        <v>NOP</v>
      </c>
      <c r="C282" t="str">
        <f>'Real Time Coefficients'!C282</f>
        <v>New Orleans Pelicans</v>
      </c>
      <c r="D282" t="str">
        <f>'Real Time Coefficients'!D282</f>
        <v>New Orleans Pelicans</v>
      </c>
      <c r="E282">
        <f>'Real Time Coefficients'!E282</f>
        <v>23.1</v>
      </c>
      <c r="F282">
        <f>'Real Time Coefficients'!F282</f>
        <v>0.124</v>
      </c>
      <c r="G282">
        <f>'Real Time Coefficients'!G282</f>
        <v>2.2999999999999998</v>
      </c>
      <c r="H282">
        <f>'Real Time Coefficients'!H282</f>
        <v>1.4</v>
      </c>
      <c r="I282">
        <f>'Real Time Coefficients'!I282</f>
        <v>54.900000000000006</v>
      </c>
      <c r="J282">
        <f>'Real Time Coefficients'!J282</f>
        <v>0</v>
      </c>
      <c r="K282">
        <f>'Real Time Coefficients'!K282</f>
        <v>1</v>
      </c>
      <c r="L282">
        <f>'Real Time Coefficients'!L282</f>
        <v>-439.67632641129717</v>
      </c>
    </row>
    <row r="283" spans="1:12" hidden="1">
      <c r="A283" t="str">
        <f>'Real Time Coefficients'!A283</f>
        <v>Justin Holiday</v>
      </c>
      <c r="B283" t="str">
        <f>'Real Time Coefficients'!B283</f>
        <v>GSW</v>
      </c>
      <c r="C283" t="str">
        <f>'Real Time Coefficients'!C283</f>
        <v>Golden State Warriors</v>
      </c>
      <c r="D283" t="str">
        <f>'Real Time Coefficients'!D283</f>
        <v>Golden State Warriors</v>
      </c>
      <c r="E283">
        <f>'Real Time Coefficients'!E283</f>
        <v>18.8</v>
      </c>
      <c r="F283">
        <f>'Real Time Coefficients'!F283</f>
        <v>9.1999999999999998E-2</v>
      </c>
      <c r="G283">
        <f>'Real Time Coefficients'!G283</f>
        <v>-1</v>
      </c>
      <c r="H283">
        <f>'Real Time Coefficients'!H283</f>
        <v>0.2</v>
      </c>
      <c r="I283">
        <f>'Real Time Coefficients'!I283</f>
        <v>81.699999999999989</v>
      </c>
      <c r="J283">
        <f>'Real Time Coefficients'!J283</f>
        <v>0</v>
      </c>
      <c r="K283">
        <f>'Real Time Coefficients'!K283</f>
        <v>1</v>
      </c>
      <c r="L283">
        <f>'Real Time Coefficients'!L283</f>
        <v>-120.66126441078211</v>
      </c>
    </row>
    <row r="284" spans="1:12" hidden="1">
      <c r="A284" t="str">
        <f>'Real Time Coefficients'!A284</f>
        <v>Ryan Hollins</v>
      </c>
      <c r="B284" t="str">
        <f>'Real Time Coefficients'!B284</f>
        <v>SAC</v>
      </c>
      <c r="C284" t="str">
        <f>'Real Time Coefficients'!C284</f>
        <v>Sacramento Kings</v>
      </c>
      <c r="D284" t="str">
        <f>'Real Time Coefficients'!D284</f>
        <v>Sacramento Kings</v>
      </c>
      <c r="E284">
        <f>'Real Time Coefficients'!E284</f>
        <v>13.1</v>
      </c>
      <c r="F284">
        <f>'Real Time Coefficients'!F284</f>
        <v>0.104</v>
      </c>
      <c r="G284">
        <f>'Real Time Coefficients'!G284</f>
        <v>-1.4</v>
      </c>
      <c r="H284">
        <f>'Real Time Coefficients'!H284</f>
        <v>0.1</v>
      </c>
      <c r="I284">
        <f>'Real Time Coefficients'!I284</f>
        <v>35.4</v>
      </c>
      <c r="J284">
        <f>'Real Time Coefficients'!J284</f>
        <v>0</v>
      </c>
      <c r="K284">
        <f>'Real Time Coefficients'!K284</f>
        <v>1</v>
      </c>
      <c r="L284">
        <f>'Real Time Coefficients'!L284</f>
        <v>-628.45491155210004</v>
      </c>
    </row>
    <row r="285" spans="1:12" hidden="1">
      <c r="A285" t="str">
        <f>'Real Time Coefficients'!A285</f>
        <v>Player</v>
      </c>
      <c r="B285" t="str">
        <f>'Real Time Coefficients'!B285</f>
        <v>Tm</v>
      </c>
      <c r="C285" t="e">
        <f>'Real Time Coefficients'!C285</f>
        <v>#N/A</v>
      </c>
      <c r="D285" t="str">
        <f>'Real Time Coefficients'!D285</f>
        <v>Utah Jazz</v>
      </c>
      <c r="E285" t="str">
        <f>'Real Time Coefficients'!E285</f>
        <v>USG%</v>
      </c>
      <c r="F285" t="str">
        <f>'Real Time Coefficients'!F285</f>
        <v>WS/48</v>
      </c>
      <c r="G285" t="str">
        <f>'Real Time Coefficients'!G285</f>
        <v>BPM</v>
      </c>
      <c r="H285" t="str">
        <f>'Real Time Coefficients'!H285</f>
        <v>VORP</v>
      </c>
      <c r="I285">
        <f>'Real Time Coefficients'!I285</f>
        <v>46.300000000000004</v>
      </c>
      <c r="J285">
        <f>'Real Time Coefficients'!J285</f>
        <v>2</v>
      </c>
      <c r="K285">
        <f>'Real Time Coefficients'!K285</f>
        <v>11</v>
      </c>
      <c r="L285" t="e">
        <f>'Real Time Coefficients'!L285</f>
        <v>#VALUE!</v>
      </c>
    </row>
    <row r="286" spans="1:12" hidden="1">
      <c r="A286" t="str">
        <f>'Real Time Coefficients'!A286</f>
        <v>Rodney Hood</v>
      </c>
      <c r="B286" t="str">
        <f>'Real Time Coefficients'!B286</f>
        <v>UTA</v>
      </c>
      <c r="C286" t="str">
        <f>'Real Time Coefficients'!C286</f>
        <v>Utah Jazz</v>
      </c>
      <c r="D286" t="str">
        <f>'Real Time Coefficients'!D286</f>
        <v>Utah Jazz</v>
      </c>
      <c r="E286">
        <f>'Real Time Coefficients'!E286</f>
        <v>19.600000000000001</v>
      </c>
      <c r="F286">
        <f>'Real Time Coefficients'!F286</f>
        <v>9.8000000000000004E-2</v>
      </c>
      <c r="G286">
        <f>'Real Time Coefficients'!G286</f>
        <v>-1.1000000000000001</v>
      </c>
      <c r="H286">
        <f>'Real Time Coefficients'!H286</f>
        <v>0.2</v>
      </c>
      <c r="I286">
        <f>'Real Time Coefficients'!I286</f>
        <v>46.300000000000004</v>
      </c>
      <c r="J286">
        <f>'Real Time Coefficients'!J286</f>
        <v>0</v>
      </c>
      <c r="K286">
        <f>'Real Time Coefficients'!K286</f>
        <v>1</v>
      </c>
      <c r="L286">
        <f>'Real Time Coefficients'!L286</f>
        <v>-431.34282637900981</v>
      </c>
    </row>
    <row r="287" spans="1:12">
      <c r="A287" t="str">
        <f>'Real Time Coefficients'!A287</f>
        <v>Al Horford</v>
      </c>
      <c r="B287" t="str">
        <f>'Real Time Coefficients'!B287</f>
        <v>ATL</v>
      </c>
      <c r="C287" t="str">
        <f>'Real Time Coefficients'!C287</f>
        <v>Atlanta Hawks</v>
      </c>
      <c r="D287" t="str">
        <f>'Real Time Coefficients'!D287</f>
        <v>Atlanta Hawks</v>
      </c>
      <c r="E287">
        <f>'Real Time Coefficients'!E287</f>
        <v>22.2</v>
      </c>
      <c r="F287">
        <f>'Real Time Coefficients'!F287</f>
        <v>0.17899999999999999</v>
      </c>
      <c r="G287">
        <f>'Real Time Coefficients'!G287</f>
        <v>3.8</v>
      </c>
      <c r="H287">
        <f>'Real Time Coefficients'!H287</f>
        <v>3.4</v>
      </c>
      <c r="I287">
        <f>'Real Time Coefficients'!I287</f>
        <v>73.2</v>
      </c>
      <c r="J287">
        <f>'Real Time Coefficients'!J287</f>
        <v>0</v>
      </c>
      <c r="K287">
        <f>'Real Time Coefficients'!K287</f>
        <v>1</v>
      </c>
      <c r="L287">
        <f>'Real Time Coefficients'!L287</f>
        <v>2.7234049792483006</v>
      </c>
    </row>
    <row r="288" spans="1:12" hidden="1">
      <c r="A288" t="str">
        <f>'Real Time Coefficients'!A288</f>
        <v>Dwight Howard</v>
      </c>
      <c r="B288" t="str">
        <f>'Real Time Coefficients'!B288</f>
        <v>HOU</v>
      </c>
      <c r="C288" t="str">
        <f>'Real Time Coefficients'!C288</f>
        <v>Houston Rockets</v>
      </c>
      <c r="D288" t="str">
        <f>'Real Time Coefficients'!D288</f>
        <v>Houston Rockets</v>
      </c>
      <c r="E288">
        <f>'Real Time Coefficients'!E288</f>
        <v>23.3</v>
      </c>
      <c r="F288">
        <f>'Real Time Coefficients'!F288</f>
        <v>0.14000000000000001</v>
      </c>
      <c r="G288">
        <f>'Real Time Coefficients'!G288</f>
        <v>-1.2</v>
      </c>
      <c r="H288">
        <f>'Real Time Coefficients'!H288</f>
        <v>0.3</v>
      </c>
      <c r="I288">
        <f>'Real Time Coefficients'!I288</f>
        <v>68.300000000000011</v>
      </c>
      <c r="J288">
        <f>'Real Time Coefficients'!J288</f>
        <v>0</v>
      </c>
      <c r="K288">
        <f>'Real Time Coefficients'!K288</f>
        <v>1</v>
      </c>
      <c r="L288">
        <f>'Real Time Coefficients'!L288</f>
        <v>-39.483348423934487</v>
      </c>
    </row>
    <row r="289" spans="1:12" hidden="1">
      <c r="A289" t="str">
        <f>'Real Time Coefficients'!A289</f>
        <v>Lester Hudson</v>
      </c>
      <c r="B289" t="str">
        <f>'Real Time Coefficients'!B289</f>
        <v>LAC</v>
      </c>
      <c r="C289" t="str">
        <f>'Real Time Coefficients'!C289</f>
        <v>Los Angeles Clippers</v>
      </c>
      <c r="D289" t="str">
        <f>'Real Time Coefficients'!D289</f>
        <v>Los Angeles Clippers</v>
      </c>
      <c r="E289">
        <f>'Real Time Coefficients'!E289</f>
        <v>15.1</v>
      </c>
      <c r="F289">
        <f>'Real Time Coefficients'!F289</f>
        <v>0.14099999999999999</v>
      </c>
      <c r="G289">
        <f>'Real Time Coefficients'!G289</f>
        <v>3.3</v>
      </c>
      <c r="H289">
        <f>'Real Time Coefficients'!H289</f>
        <v>0.1</v>
      </c>
      <c r="I289">
        <f>'Real Time Coefficients'!I289</f>
        <v>68.300000000000011</v>
      </c>
      <c r="J289">
        <f>'Real Time Coefficients'!J289</f>
        <v>0</v>
      </c>
      <c r="K289">
        <f>'Real Time Coefficients'!K289</f>
        <v>1</v>
      </c>
      <c r="L289">
        <f>'Real Time Coefficients'!L289</f>
        <v>-787.03394867865245</v>
      </c>
    </row>
    <row r="290" spans="1:12" hidden="1">
      <c r="A290" t="str">
        <f>'Real Time Coefficients'!A290</f>
        <v>Robbie Hummel</v>
      </c>
      <c r="B290" t="str">
        <f>'Real Time Coefficients'!B290</f>
        <v>MIN</v>
      </c>
      <c r="C290" t="str">
        <f>'Real Time Coefficients'!C290</f>
        <v>Minnesota Timberwolves</v>
      </c>
      <c r="D290" t="str">
        <f>'Real Time Coefficients'!D290</f>
        <v>Minnesota Timberwolves</v>
      </c>
      <c r="E290">
        <f>'Real Time Coefficients'!E290</f>
        <v>12.1</v>
      </c>
      <c r="F290">
        <f>'Real Time Coefficients'!F290</f>
        <v>0.05</v>
      </c>
      <c r="G290">
        <f>'Real Time Coefficients'!G290</f>
        <v>-3.5</v>
      </c>
      <c r="H290">
        <f>'Real Time Coefficients'!H290</f>
        <v>-0.3</v>
      </c>
      <c r="I290">
        <f>'Real Time Coefficients'!I290</f>
        <v>19.5</v>
      </c>
      <c r="J290">
        <f>'Real Time Coefficients'!J290</f>
        <v>0</v>
      </c>
      <c r="K290">
        <f>'Real Time Coefficients'!K290</f>
        <v>1</v>
      </c>
      <c r="L290">
        <f>'Real Time Coefficients'!L290</f>
        <v>-712.55728727363453</v>
      </c>
    </row>
    <row r="291" spans="1:12" hidden="1">
      <c r="A291" t="str">
        <f>'Real Time Coefficients'!A291</f>
        <v>Kris Humphries</v>
      </c>
      <c r="B291" t="str">
        <f>'Real Time Coefficients'!B291</f>
        <v>WAS</v>
      </c>
      <c r="C291" t="str">
        <f>'Real Time Coefficients'!C291</f>
        <v>Washington Wizards</v>
      </c>
      <c r="D291" t="str">
        <f>'Real Time Coefficients'!D291</f>
        <v>Washington Wizards</v>
      </c>
      <c r="E291">
        <f>'Real Time Coefficients'!E291</f>
        <v>18.3</v>
      </c>
      <c r="F291">
        <f>'Real Time Coefficients'!F291</f>
        <v>0.13400000000000001</v>
      </c>
      <c r="G291">
        <f>'Real Time Coefficients'!G291</f>
        <v>-1.3</v>
      </c>
      <c r="H291">
        <f>'Real Time Coefficients'!H291</f>
        <v>0.2</v>
      </c>
      <c r="I291">
        <f>'Real Time Coefficients'!I291</f>
        <v>56.100000000000009</v>
      </c>
      <c r="J291">
        <f>'Real Time Coefficients'!J291</f>
        <v>0</v>
      </c>
      <c r="K291">
        <f>'Real Time Coefficients'!K291</f>
        <v>1</v>
      </c>
      <c r="L291">
        <f>'Real Time Coefficients'!L291</f>
        <v>-268.49515104000437</v>
      </c>
    </row>
    <row r="292" spans="1:12" hidden="1">
      <c r="A292" t="str">
        <f>'Real Time Coefficients'!A292</f>
        <v>Serge Ibaka</v>
      </c>
      <c r="B292" t="str">
        <f>'Real Time Coefficients'!B292</f>
        <v>OKC</v>
      </c>
      <c r="C292" t="str">
        <f>'Real Time Coefficients'!C292</f>
        <v>Oklahoma City Thunder</v>
      </c>
      <c r="D292" t="str">
        <f>'Real Time Coefficients'!D292</f>
        <v>Oklahoma City Thunder</v>
      </c>
      <c r="E292">
        <f>'Real Time Coefficients'!E292</f>
        <v>18.899999999999999</v>
      </c>
      <c r="F292">
        <f>'Real Time Coefficients'!F292</f>
        <v>0.127</v>
      </c>
      <c r="G292">
        <f>'Real Time Coefficients'!G292</f>
        <v>0.8</v>
      </c>
      <c r="H292">
        <f>'Real Time Coefficients'!H292</f>
        <v>1.5</v>
      </c>
      <c r="I292">
        <f>'Real Time Coefficients'!I292</f>
        <v>54.900000000000006</v>
      </c>
      <c r="J292">
        <f>'Real Time Coefficients'!J292</f>
        <v>0</v>
      </c>
      <c r="K292">
        <f>'Real Time Coefficients'!K292</f>
        <v>1</v>
      </c>
      <c r="L292">
        <f>'Real Time Coefficients'!L292</f>
        <v>-306.06407684944975</v>
      </c>
    </row>
    <row r="293" spans="1:12" hidden="1">
      <c r="A293" t="str">
        <f>'Real Time Coefficients'!A293</f>
        <v>Andre Iguodala</v>
      </c>
      <c r="B293" t="str">
        <f>'Real Time Coefficients'!B293</f>
        <v>GSW</v>
      </c>
      <c r="C293" t="str">
        <f>'Real Time Coefficients'!C293</f>
        <v>Golden State Warriors</v>
      </c>
      <c r="D293" t="str">
        <f>'Real Time Coefficients'!D293</f>
        <v>Golden State Warriors</v>
      </c>
      <c r="E293">
        <f>'Real Time Coefficients'!E293</f>
        <v>13.3</v>
      </c>
      <c r="F293">
        <f>'Real Time Coefficients'!F293</f>
        <v>0.11700000000000001</v>
      </c>
      <c r="G293">
        <f>'Real Time Coefficients'!G293</f>
        <v>1.6</v>
      </c>
      <c r="H293">
        <f>'Real Time Coefficients'!H293</f>
        <v>1.9</v>
      </c>
      <c r="I293">
        <f>'Real Time Coefficients'!I293</f>
        <v>81.699999999999989</v>
      </c>
      <c r="J293">
        <f>'Real Time Coefficients'!J293</f>
        <v>0</v>
      </c>
      <c r="K293">
        <f>'Real Time Coefficients'!K293</f>
        <v>1</v>
      </c>
      <c r="L293">
        <f>'Real Time Coefficients'!L293</f>
        <v>-189.92591816954913</v>
      </c>
    </row>
    <row r="294" spans="1:12" hidden="1">
      <c r="A294" t="str">
        <f>'Real Time Coefficients'!A294</f>
        <v>Ersan Ilyasova</v>
      </c>
      <c r="B294" t="str">
        <f>'Real Time Coefficients'!B294</f>
        <v>MIL</v>
      </c>
      <c r="C294" t="str">
        <f>'Real Time Coefficients'!C294</f>
        <v>Milwaukee Bucks</v>
      </c>
      <c r="D294" t="str">
        <f>'Real Time Coefficients'!D294</f>
        <v>Milwaukee Bucks</v>
      </c>
      <c r="E294">
        <f>'Real Time Coefficients'!E294</f>
        <v>22.1</v>
      </c>
      <c r="F294">
        <f>'Real Time Coefficients'!F294</f>
        <v>0.14599999999999999</v>
      </c>
      <c r="G294">
        <f>'Real Time Coefficients'!G294</f>
        <v>-0.2</v>
      </c>
      <c r="H294">
        <f>'Real Time Coefficients'!H294</f>
        <v>0.6</v>
      </c>
      <c r="I294">
        <f>'Real Time Coefficients'!I294</f>
        <v>50</v>
      </c>
      <c r="J294">
        <f>'Real Time Coefficients'!J294</f>
        <v>0</v>
      </c>
      <c r="K294">
        <f>'Real Time Coefficients'!K294</f>
        <v>1</v>
      </c>
      <c r="L294">
        <f>'Real Time Coefficients'!L294</f>
        <v>-300.90419368185957</v>
      </c>
    </row>
    <row r="295" spans="1:12" hidden="1">
      <c r="A295" t="str">
        <f>'Real Time Coefficients'!A295</f>
        <v>Joe Ingles</v>
      </c>
      <c r="B295" t="str">
        <f>'Real Time Coefficients'!B295</f>
        <v>UTA</v>
      </c>
      <c r="C295" t="str">
        <f>'Real Time Coefficients'!C295</f>
        <v>Utah Jazz</v>
      </c>
      <c r="D295" t="str">
        <f>'Real Time Coefficients'!D295</f>
        <v>Utah Jazz</v>
      </c>
      <c r="E295">
        <f>'Real Time Coefficients'!E295</f>
        <v>12.9</v>
      </c>
      <c r="F295">
        <f>'Real Time Coefficients'!F295</f>
        <v>6.2E-2</v>
      </c>
      <c r="G295">
        <f>'Real Time Coefficients'!G295</f>
        <v>-0.8</v>
      </c>
      <c r="H295">
        <f>'Real Time Coefficients'!H295</f>
        <v>0.5</v>
      </c>
      <c r="I295">
        <f>'Real Time Coefficients'!I295</f>
        <v>46.300000000000004</v>
      </c>
      <c r="J295">
        <f>'Real Time Coefficients'!J295</f>
        <v>0</v>
      </c>
      <c r="K295">
        <f>'Real Time Coefficients'!K295</f>
        <v>1</v>
      </c>
      <c r="L295">
        <f>'Real Time Coefficients'!L295</f>
        <v>-602.5578777749671</v>
      </c>
    </row>
    <row r="296" spans="1:12">
      <c r="A296" t="str">
        <f>'Real Time Coefficients'!A296</f>
        <v>Kyrie Irving</v>
      </c>
      <c r="B296" t="str">
        <f>'Real Time Coefficients'!B296</f>
        <v>CLE</v>
      </c>
      <c r="C296" t="str">
        <f>'Real Time Coefficients'!C296</f>
        <v>Cleveland Cavaliers</v>
      </c>
      <c r="D296" t="str">
        <f>'Real Time Coefficients'!D296</f>
        <v>Cleveland Cavaliers</v>
      </c>
      <c r="E296">
        <f>'Real Time Coefficients'!E296</f>
        <v>26.2</v>
      </c>
      <c r="F296">
        <f>'Real Time Coefficients'!F296</f>
        <v>0.183</v>
      </c>
      <c r="G296">
        <f>'Real Time Coefficients'!G296</f>
        <v>3.3</v>
      </c>
      <c r="H296">
        <f>'Real Time Coefficients'!H296</f>
        <v>3.7</v>
      </c>
      <c r="I296">
        <f>'Real Time Coefficients'!I296</f>
        <v>64.600000000000009</v>
      </c>
      <c r="J296">
        <f>'Real Time Coefficients'!J296</f>
        <v>0</v>
      </c>
      <c r="K296">
        <f>'Real Time Coefficients'!K296</f>
        <v>1</v>
      </c>
      <c r="L296">
        <f>'Real Time Coefficients'!L296</f>
        <v>116.26585535461248</v>
      </c>
    </row>
    <row r="297" spans="1:12" hidden="1">
      <c r="A297" t="str">
        <f>'Real Time Coefficients'!A297</f>
        <v>Jarrett Jack</v>
      </c>
      <c r="B297" t="str">
        <f>'Real Time Coefficients'!B297</f>
        <v>BRK</v>
      </c>
      <c r="C297" t="str">
        <f>'Real Time Coefficients'!C297</f>
        <v>Brooklyn Nets</v>
      </c>
      <c r="D297" t="str">
        <f>'Real Time Coefficients'!D297</f>
        <v>Brooklyn Nets</v>
      </c>
      <c r="E297">
        <f>'Real Time Coefficients'!E297</f>
        <v>22.6</v>
      </c>
      <c r="F297">
        <f>'Real Time Coefficients'!F297</f>
        <v>5.5E-2</v>
      </c>
      <c r="G297">
        <f>'Real Time Coefficients'!G297</f>
        <v>-1.5</v>
      </c>
      <c r="H297">
        <f>'Real Time Coefficients'!H297</f>
        <v>0.3</v>
      </c>
      <c r="I297">
        <f>'Real Time Coefficients'!I297</f>
        <v>46.300000000000004</v>
      </c>
      <c r="J297">
        <f>'Real Time Coefficients'!J297</f>
        <v>0</v>
      </c>
      <c r="K297">
        <f>'Real Time Coefficients'!K297</f>
        <v>1</v>
      </c>
      <c r="L297">
        <f>'Real Time Coefficients'!L297</f>
        <v>-385.81100682821773</v>
      </c>
    </row>
    <row r="298" spans="1:12" hidden="1">
      <c r="A298" t="str">
        <f>'Real Time Coefficients'!A298</f>
        <v>Reggie Jackson</v>
      </c>
      <c r="B298" t="str">
        <f>'Real Time Coefficients'!B298</f>
        <v>TOT</v>
      </c>
      <c r="C298" t="e">
        <f>'Real Time Coefficients'!C298</f>
        <v>#N/A</v>
      </c>
      <c r="D298" t="str">
        <f>'Real Time Coefficients'!D298</f>
        <v>Oklahoma City Thunder</v>
      </c>
      <c r="E298">
        <f>'Real Time Coefficients'!E298</f>
        <v>24.6</v>
      </c>
      <c r="F298">
        <f>'Real Time Coefficients'!F298</f>
        <v>0.104</v>
      </c>
      <c r="G298">
        <f>'Real Time Coefficients'!G298</f>
        <v>0.8</v>
      </c>
      <c r="H298">
        <f>'Real Time Coefficients'!H298</f>
        <v>1.6</v>
      </c>
      <c r="I298">
        <f>'Real Time Coefficients'!I298</f>
        <v>54.900000000000006</v>
      </c>
      <c r="J298">
        <f>'Real Time Coefficients'!J298</f>
        <v>0</v>
      </c>
      <c r="K298">
        <f>'Real Time Coefficients'!K298</f>
        <v>1</v>
      </c>
      <c r="L298">
        <f>'Real Time Coefficients'!L298</f>
        <v>-224.45977959857314</v>
      </c>
    </row>
    <row r="299" spans="1:12" hidden="1">
      <c r="A299" t="str">
        <f>'Real Time Coefficients'!A299</f>
        <v>Reggie Jackson</v>
      </c>
      <c r="B299" t="str">
        <f>'Real Time Coefficients'!B299</f>
        <v>OKC</v>
      </c>
      <c r="C299" t="str">
        <f>'Real Time Coefficients'!C299</f>
        <v>Oklahoma City Thunder</v>
      </c>
      <c r="D299" t="str">
        <f>'Real Time Coefficients'!D299</f>
        <v>Oklahoma City Thunder</v>
      </c>
      <c r="E299">
        <f>'Real Time Coefficients'!E299</f>
        <v>24.6</v>
      </c>
      <c r="F299">
        <f>'Real Time Coefficients'!F299</f>
        <v>0.104</v>
      </c>
      <c r="G299">
        <f>'Real Time Coefficients'!G299</f>
        <v>0.8</v>
      </c>
      <c r="H299">
        <f>'Real Time Coefficients'!H299</f>
        <v>1.6</v>
      </c>
      <c r="I299">
        <f>'Real Time Coefficients'!I299</f>
        <v>54.900000000000006</v>
      </c>
      <c r="J299">
        <f>'Real Time Coefficients'!J299</f>
        <v>0</v>
      </c>
      <c r="K299">
        <f>'Real Time Coefficients'!K299</f>
        <v>2</v>
      </c>
      <c r="L299">
        <f>'Real Time Coefficients'!L299</f>
        <v>-224.45977959857314</v>
      </c>
    </row>
    <row r="300" spans="1:12" hidden="1">
      <c r="A300" t="str">
        <f>'Real Time Coefficients'!A300</f>
        <v>Reggie Jackson</v>
      </c>
      <c r="B300" t="str">
        <f>'Real Time Coefficients'!B300</f>
        <v>DET</v>
      </c>
      <c r="C300" t="str">
        <f>'Real Time Coefficients'!C300</f>
        <v>Detroit Pistons</v>
      </c>
      <c r="D300" t="str">
        <f>'Real Time Coefficients'!D300</f>
        <v>Detroit Pistons</v>
      </c>
      <c r="E300">
        <f>'Real Time Coefficients'!E300</f>
        <v>24.6</v>
      </c>
      <c r="F300">
        <f>'Real Time Coefficients'!F300</f>
        <v>0.104</v>
      </c>
      <c r="G300">
        <f>'Real Time Coefficients'!G300</f>
        <v>0.8</v>
      </c>
      <c r="H300">
        <f>'Real Time Coefficients'!H300</f>
        <v>1.6</v>
      </c>
      <c r="I300">
        <f>'Real Time Coefficients'!I300</f>
        <v>39</v>
      </c>
      <c r="J300">
        <f>'Real Time Coefficients'!J300</f>
        <v>0</v>
      </c>
      <c r="K300">
        <f>'Real Time Coefficients'!K300</f>
        <v>3</v>
      </c>
      <c r="L300">
        <f>'Real Time Coefficients'!L300</f>
        <v>-381.11506763039432</v>
      </c>
    </row>
    <row r="301" spans="1:12" hidden="1">
      <c r="A301" t="str">
        <f>'Real Time Coefficients'!A301</f>
        <v>Bernard James</v>
      </c>
      <c r="B301" t="str">
        <f>'Real Time Coefficients'!B301</f>
        <v>DAL</v>
      </c>
      <c r="C301" t="str">
        <f>'Real Time Coefficients'!C301</f>
        <v>Dallas Mavericks</v>
      </c>
      <c r="D301" t="str">
        <f>'Real Time Coefficients'!D301</f>
        <v>Dallas Mavericks</v>
      </c>
      <c r="E301">
        <f>'Real Time Coefficients'!E301</f>
        <v>12.2</v>
      </c>
      <c r="F301">
        <f>'Real Time Coefficients'!F301</f>
        <v>0.16500000000000001</v>
      </c>
      <c r="G301">
        <f>'Real Time Coefficients'!G301</f>
        <v>1.6</v>
      </c>
      <c r="H301">
        <f>'Real Time Coefficients'!H301</f>
        <v>0.1</v>
      </c>
      <c r="I301">
        <f>'Real Time Coefficients'!I301</f>
        <v>61</v>
      </c>
      <c r="J301">
        <f>'Real Time Coefficients'!J301</f>
        <v>0</v>
      </c>
      <c r="K301">
        <f>'Real Time Coefficients'!K301</f>
        <v>1</v>
      </c>
      <c r="L301">
        <f>'Real Time Coefficients'!L301</f>
        <v>-656.66531450200068</v>
      </c>
    </row>
    <row r="302" spans="1:12">
      <c r="A302" t="str">
        <f>'Real Time Coefficients'!A302</f>
        <v>LeBron James</v>
      </c>
      <c r="B302" t="str">
        <f>'Real Time Coefficients'!B302</f>
        <v>CLE</v>
      </c>
      <c r="C302" t="str">
        <f>'Real Time Coefficients'!C302</f>
        <v>Cleveland Cavaliers</v>
      </c>
      <c r="D302" t="str">
        <f>'Real Time Coefficients'!D302</f>
        <v>Cleveland Cavaliers</v>
      </c>
      <c r="E302">
        <f>'Real Time Coefficients'!E302</f>
        <v>32.299999999999997</v>
      </c>
      <c r="F302">
        <f>'Real Time Coefficients'!F302</f>
        <v>0.19900000000000001</v>
      </c>
      <c r="G302">
        <f>'Real Time Coefficients'!G302</f>
        <v>7.4</v>
      </c>
      <c r="H302">
        <f>'Real Time Coefficients'!H302</f>
        <v>5.9</v>
      </c>
      <c r="I302">
        <f>'Real Time Coefficients'!I302</f>
        <v>64.600000000000009</v>
      </c>
      <c r="J302">
        <f>'Real Time Coefficients'!J302</f>
        <v>0</v>
      </c>
      <c r="K302">
        <f>'Real Time Coefficients'!K302</f>
        <v>1</v>
      </c>
      <c r="L302">
        <f>'Real Time Coefficients'!L302</f>
        <v>148.67891164418259</v>
      </c>
    </row>
    <row r="303" spans="1:12" hidden="1">
      <c r="A303" t="str">
        <f>'Real Time Coefficients'!A303</f>
        <v>Al Jefferson</v>
      </c>
      <c r="B303" t="str">
        <f>'Real Time Coefficients'!B303</f>
        <v>CHO</v>
      </c>
      <c r="C303" t="e">
        <f>'Real Time Coefficients'!C303</f>
        <v>#N/A</v>
      </c>
      <c r="D303" t="str">
        <f>'Real Time Coefficients'!D303</f>
        <v>Brooklyn Nets</v>
      </c>
      <c r="E303">
        <f>'Real Time Coefficients'!E303</f>
        <v>26.3</v>
      </c>
      <c r="F303">
        <f>'Real Time Coefficients'!F303</f>
        <v>0.113</v>
      </c>
      <c r="G303">
        <f>'Real Time Coefficients'!G303</f>
        <v>0.2</v>
      </c>
      <c r="H303">
        <f>'Real Time Coefficients'!H303</f>
        <v>1.1000000000000001</v>
      </c>
      <c r="I303">
        <f>'Real Time Coefficients'!I303</f>
        <v>46.300000000000004</v>
      </c>
      <c r="J303">
        <f>'Real Time Coefficients'!J303</f>
        <v>0</v>
      </c>
      <c r="K303">
        <f>'Real Time Coefficients'!K303</f>
        <v>1</v>
      </c>
      <c r="L303">
        <f>'Real Time Coefficients'!L303</f>
        <v>-278.20988572421106</v>
      </c>
    </row>
    <row r="304" spans="1:12" hidden="1">
      <c r="A304" t="str">
        <f>'Real Time Coefficients'!A304</f>
        <v>Cory Jefferson</v>
      </c>
      <c r="B304" t="str">
        <f>'Real Time Coefficients'!B304</f>
        <v>BRK</v>
      </c>
      <c r="C304" t="str">
        <f>'Real Time Coefficients'!C304</f>
        <v>Brooklyn Nets</v>
      </c>
      <c r="D304" t="str">
        <f>'Real Time Coefficients'!D304</f>
        <v>Brooklyn Nets</v>
      </c>
      <c r="E304">
        <f>'Real Time Coefficients'!E304</f>
        <v>18.100000000000001</v>
      </c>
      <c r="F304">
        <f>'Real Time Coefficients'!F304</f>
        <v>7.0999999999999994E-2</v>
      </c>
      <c r="G304">
        <f>'Real Time Coefficients'!G304</f>
        <v>-3.7</v>
      </c>
      <c r="H304">
        <f>'Real Time Coefficients'!H304</f>
        <v>-0.2</v>
      </c>
      <c r="I304">
        <f>'Real Time Coefficients'!I304</f>
        <v>46.300000000000004</v>
      </c>
      <c r="J304">
        <f>'Real Time Coefficients'!J304</f>
        <v>0</v>
      </c>
      <c r="K304">
        <f>'Real Time Coefficients'!K304</f>
        <v>1</v>
      </c>
      <c r="L304">
        <f>'Real Time Coefficients'!L304</f>
        <v>-256.63302379966922</v>
      </c>
    </row>
    <row r="305" spans="1:12" hidden="1">
      <c r="A305" t="str">
        <f>'Real Time Coefficients'!A305</f>
        <v>Richard Jefferson</v>
      </c>
      <c r="B305" t="str">
        <f>'Real Time Coefficients'!B305</f>
        <v>DAL</v>
      </c>
      <c r="C305" t="str">
        <f>'Real Time Coefficients'!C305</f>
        <v>Dallas Mavericks</v>
      </c>
      <c r="D305" t="str">
        <f>'Real Time Coefficients'!D305</f>
        <v>Dallas Mavericks</v>
      </c>
      <c r="E305">
        <f>'Real Time Coefficients'!E305</f>
        <v>15.3</v>
      </c>
      <c r="F305">
        <f>'Real Time Coefficients'!F305</f>
        <v>8.7999999999999995E-2</v>
      </c>
      <c r="G305">
        <f>'Real Time Coefficients'!G305</f>
        <v>-0.7</v>
      </c>
      <c r="H305">
        <f>'Real Time Coefficients'!H305</f>
        <v>0.4</v>
      </c>
      <c r="I305">
        <f>'Real Time Coefficients'!I305</f>
        <v>61</v>
      </c>
      <c r="J305">
        <f>'Real Time Coefficients'!J305</f>
        <v>0</v>
      </c>
      <c r="K305">
        <f>'Real Time Coefficients'!K305</f>
        <v>1</v>
      </c>
      <c r="L305">
        <f>'Real Time Coefficients'!L305</f>
        <v>-397.16292223305578</v>
      </c>
    </row>
    <row r="306" spans="1:12" hidden="1">
      <c r="A306" t="str">
        <f>'Real Time Coefficients'!A306</f>
        <v>John Jenkins</v>
      </c>
      <c r="B306" t="str">
        <f>'Real Time Coefficients'!B306</f>
        <v>ATL</v>
      </c>
      <c r="C306" t="str">
        <f>'Real Time Coefficients'!C306</f>
        <v>Atlanta Hawks</v>
      </c>
      <c r="D306" t="str">
        <f>'Real Time Coefficients'!D306</f>
        <v>Atlanta Hawks</v>
      </c>
      <c r="E306">
        <f>'Real Time Coefficients'!E306</f>
        <v>17.8</v>
      </c>
      <c r="F306">
        <f>'Real Time Coefficients'!F306</f>
        <v>0.14699999999999999</v>
      </c>
      <c r="G306">
        <f>'Real Time Coefficients'!G306</f>
        <v>-0.9</v>
      </c>
      <c r="H306">
        <f>'Real Time Coefficients'!H306</f>
        <v>0.1</v>
      </c>
      <c r="I306">
        <f>'Real Time Coefficients'!I306</f>
        <v>73.2</v>
      </c>
      <c r="J306">
        <f>'Real Time Coefficients'!J306</f>
        <v>0</v>
      </c>
      <c r="K306">
        <f>'Real Time Coefficients'!K306</f>
        <v>1</v>
      </c>
      <c r="L306">
        <f>'Real Time Coefficients'!L306</f>
        <v>-153.89289050478371</v>
      </c>
    </row>
    <row r="307" spans="1:12" hidden="1">
      <c r="A307" t="str">
        <f>'Real Time Coefficients'!A307</f>
        <v>Brandon Jennings</v>
      </c>
      <c r="B307" t="str">
        <f>'Real Time Coefficients'!B307</f>
        <v>DET</v>
      </c>
      <c r="C307" t="str">
        <f>'Real Time Coefficients'!C307</f>
        <v>Detroit Pistons</v>
      </c>
      <c r="D307" t="str">
        <f>'Real Time Coefficients'!D307</f>
        <v>Detroit Pistons</v>
      </c>
      <c r="E307">
        <f>'Real Time Coefficients'!E307</f>
        <v>26.3</v>
      </c>
      <c r="F307">
        <f>'Real Time Coefficients'!F307</f>
        <v>0.13600000000000001</v>
      </c>
      <c r="G307">
        <f>'Real Time Coefficients'!G307</f>
        <v>1.8</v>
      </c>
      <c r="H307">
        <f>'Real Time Coefficients'!H307</f>
        <v>1.1000000000000001</v>
      </c>
      <c r="I307">
        <f>'Real Time Coefficients'!I307</f>
        <v>39</v>
      </c>
      <c r="J307">
        <f>'Real Time Coefficients'!J307</f>
        <v>0</v>
      </c>
      <c r="K307">
        <f>'Real Time Coefficients'!K307</f>
        <v>1</v>
      </c>
      <c r="L307">
        <f>'Real Time Coefficients'!L307</f>
        <v>-508.14283200968663</v>
      </c>
    </row>
    <row r="308" spans="1:12" hidden="1">
      <c r="A308" t="str">
        <f>'Real Time Coefficients'!A308</f>
        <v>Player</v>
      </c>
      <c r="B308" t="str">
        <f>'Real Time Coefficients'!B308</f>
        <v>Tm</v>
      </c>
      <c r="C308" t="e">
        <f>'Real Time Coefficients'!C308</f>
        <v>#N/A</v>
      </c>
      <c r="D308" t="e">
        <f>'Real Time Coefficients'!D308</f>
        <v>#N/A</v>
      </c>
      <c r="E308" t="str">
        <f>'Real Time Coefficients'!E308</f>
        <v>USG%</v>
      </c>
      <c r="F308" t="str">
        <f>'Real Time Coefficients'!F308</f>
        <v>WS/48</v>
      </c>
      <c r="G308" t="str">
        <f>'Real Time Coefficients'!G308</f>
        <v>BPM</v>
      </c>
      <c r="H308" t="str">
        <f>'Real Time Coefficients'!H308</f>
        <v>VORP</v>
      </c>
      <c r="I308" t="e">
        <f>'Real Time Coefficients'!I308</f>
        <v>#N/A</v>
      </c>
      <c r="J308">
        <f>'Real Time Coefficients'!J308</f>
        <v>2</v>
      </c>
      <c r="K308">
        <f>'Real Time Coefficients'!K308</f>
        <v>12</v>
      </c>
      <c r="L308" t="e">
        <f>'Real Time Coefficients'!L308</f>
        <v>#VALUE!</v>
      </c>
    </row>
    <row r="309" spans="1:12" hidden="1">
      <c r="A309" t="str">
        <f>'Real Time Coefficients'!A309</f>
        <v>Jonas Jerebko</v>
      </c>
      <c r="B309" t="str">
        <f>'Real Time Coefficients'!B309</f>
        <v>TOT</v>
      </c>
      <c r="C309" t="e">
        <f>'Real Time Coefficients'!C309</f>
        <v>#N/A</v>
      </c>
      <c r="D309" t="str">
        <f>'Real Time Coefficients'!D309</f>
        <v>Detroit Pistons</v>
      </c>
      <c r="E309">
        <f>'Real Time Coefficients'!E309</f>
        <v>16.2</v>
      </c>
      <c r="F309">
        <f>'Real Time Coefficients'!F309</f>
        <v>0.13500000000000001</v>
      </c>
      <c r="G309">
        <f>'Real Time Coefficients'!G309</f>
        <v>0.8</v>
      </c>
      <c r="H309">
        <f>'Real Time Coefficients'!H309</f>
        <v>0.9</v>
      </c>
      <c r="I309">
        <f>'Real Time Coefficients'!I309</f>
        <v>39</v>
      </c>
      <c r="J309">
        <f>'Real Time Coefficients'!J309</f>
        <v>0</v>
      </c>
      <c r="K309">
        <f>'Real Time Coefficients'!K309</f>
        <v>1</v>
      </c>
      <c r="L309">
        <f>'Real Time Coefficients'!L309</f>
        <v>-607.80456961230402</v>
      </c>
    </row>
    <row r="310" spans="1:12" hidden="1">
      <c r="A310" t="str">
        <f>'Real Time Coefficients'!A310</f>
        <v>Jonas Jerebko</v>
      </c>
      <c r="B310" t="str">
        <f>'Real Time Coefficients'!B310</f>
        <v>DET</v>
      </c>
      <c r="C310" t="str">
        <f>'Real Time Coefficients'!C310</f>
        <v>Detroit Pistons</v>
      </c>
      <c r="D310" t="str">
        <f>'Real Time Coefficients'!D310</f>
        <v>Detroit Pistons</v>
      </c>
      <c r="E310">
        <f>'Real Time Coefficients'!E310</f>
        <v>16.2</v>
      </c>
      <c r="F310">
        <f>'Real Time Coefficients'!F310</f>
        <v>0.13500000000000001</v>
      </c>
      <c r="G310">
        <f>'Real Time Coefficients'!G310</f>
        <v>0.8</v>
      </c>
      <c r="H310">
        <f>'Real Time Coefficients'!H310</f>
        <v>0.9</v>
      </c>
      <c r="I310">
        <f>'Real Time Coefficients'!I310</f>
        <v>39</v>
      </c>
      <c r="J310">
        <f>'Real Time Coefficients'!J310</f>
        <v>0</v>
      </c>
      <c r="K310">
        <f>'Real Time Coefficients'!K310</f>
        <v>2</v>
      </c>
      <c r="L310">
        <f>'Real Time Coefficients'!L310</f>
        <v>-607.80456961230402</v>
      </c>
    </row>
    <row r="311" spans="1:12" hidden="1">
      <c r="A311" t="str">
        <f>'Real Time Coefficients'!A311</f>
        <v>Jonas Jerebko</v>
      </c>
      <c r="B311" t="str">
        <f>'Real Time Coefficients'!B311</f>
        <v>BOS</v>
      </c>
      <c r="C311" t="str">
        <f>'Real Time Coefficients'!C311</f>
        <v>Boston Celtics</v>
      </c>
      <c r="D311" t="str">
        <f>'Real Time Coefficients'!D311</f>
        <v>Boston Celtics</v>
      </c>
      <c r="E311">
        <f>'Real Time Coefficients'!E311</f>
        <v>16.2</v>
      </c>
      <c r="F311">
        <f>'Real Time Coefficients'!F311</f>
        <v>0.13500000000000001</v>
      </c>
      <c r="G311">
        <f>'Real Time Coefficients'!G311</f>
        <v>0.8</v>
      </c>
      <c r="H311">
        <f>'Real Time Coefficients'!H311</f>
        <v>0.9</v>
      </c>
      <c r="I311">
        <f>'Real Time Coefficients'!I311</f>
        <v>48.8</v>
      </c>
      <c r="J311">
        <f>'Real Time Coefficients'!J311</f>
        <v>0</v>
      </c>
      <c r="K311">
        <f>'Real Time Coefficients'!K311</f>
        <v>3</v>
      </c>
      <c r="L311">
        <f>'Real Time Coefficients'!L311</f>
        <v>-511.24973799520683</v>
      </c>
    </row>
    <row r="312" spans="1:12" hidden="1">
      <c r="A312" t="str">
        <f>'Real Time Coefficients'!A312</f>
        <v>Grant Jerrett</v>
      </c>
      <c r="B312" t="str">
        <f>'Real Time Coefficients'!B312</f>
        <v>TOT</v>
      </c>
      <c r="C312" t="e">
        <f>'Real Time Coefficients'!C312</f>
        <v>#N/A</v>
      </c>
      <c r="D312" t="str">
        <f>'Real Time Coefficients'!D312</f>
        <v>Oklahoma City Thunder</v>
      </c>
      <c r="E312">
        <f>'Real Time Coefficients'!E312</f>
        <v>25.4</v>
      </c>
      <c r="F312">
        <f>'Real Time Coefficients'!F312</f>
        <v>-0.128</v>
      </c>
      <c r="G312">
        <f>'Real Time Coefficients'!G312</f>
        <v>-8.4</v>
      </c>
      <c r="H312">
        <f>'Real Time Coefficients'!H312</f>
        <v>-0.1</v>
      </c>
      <c r="I312">
        <f>'Real Time Coefficients'!I312</f>
        <v>54.900000000000006</v>
      </c>
      <c r="J312">
        <f>'Real Time Coefficients'!J312</f>
        <v>0</v>
      </c>
      <c r="K312">
        <f>'Real Time Coefficients'!K312</f>
        <v>1</v>
      </c>
      <c r="L312">
        <f>'Real Time Coefficients'!L312</f>
        <v>206.70844458600931</v>
      </c>
    </row>
    <row r="313" spans="1:12" hidden="1">
      <c r="A313" t="str">
        <f>'Real Time Coefficients'!A313</f>
        <v>Grant Jerrett</v>
      </c>
      <c r="B313" t="str">
        <f>'Real Time Coefficients'!B313</f>
        <v>OKC</v>
      </c>
      <c r="C313" t="str">
        <f>'Real Time Coefficients'!C313</f>
        <v>Oklahoma City Thunder</v>
      </c>
      <c r="D313" t="str">
        <f>'Real Time Coefficients'!D313</f>
        <v>Oklahoma City Thunder</v>
      </c>
      <c r="E313">
        <f>'Real Time Coefficients'!E313</f>
        <v>25.4</v>
      </c>
      <c r="F313">
        <f>'Real Time Coefficients'!F313</f>
        <v>-0.128</v>
      </c>
      <c r="G313">
        <f>'Real Time Coefficients'!G313</f>
        <v>-8.4</v>
      </c>
      <c r="H313">
        <f>'Real Time Coefficients'!H313</f>
        <v>-0.1</v>
      </c>
      <c r="I313">
        <f>'Real Time Coefficients'!I313</f>
        <v>54.900000000000006</v>
      </c>
      <c r="J313">
        <f>'Real Time Coefficients'!J313</f>
        <v>0</v>
      </c>
      <c r="K313">
        <f>'Real Time Coefficients'!K313</f>
        <v>2</v>
      </c>
      <c r="L313">
        <f>'Real Time Coefficients'!L313</f>
        <v>206.70844458600931</v>
      </c>
    </row>
    <row r="314" spans="1:12" hidden="1">
      <c r="A314" t="str">
        <f>'Real Time Coefficients'!A314</f>
        <v>Grant Jerrett</v>
      </c>
      <c r="B314" t="str">
        <f>'Real Time Coefficients'!B314</f>
        <v>UTA</v>
      </c>
      <c r="C314" t="str">
        <f>'Real Time Coefficients'!C314</f>
        <v>Utah Jazz</v>
      </c>
      <c r="D314" t="str">
        <f>'Real Time Coefficients'!D314</f>
        <v>Utah Jazz</v>
      </c>
      <c r="E314">
        <f>'Real Time Coefficients'!E314</f>
        <v>25.4</v>
      </c>
      <c r="F314">
        <f>'Real Time Coefficients'!F314</f>
        <v>-0.128</v>
      </c>
      <c r="G314">
        <f>'Real Time Coefficients'!G314</f>
        <v>-8.4</v>
      </c>
      <c r="H314">
        <f>'Real Time Coefficients'!H314</f>
        <v>-0.1</v>
      </c>
      <c r="I314">
        <f>'Real Time Coefficients'!I314</f>
        <v>46.300000000000004</v>
      </c>
      <c r="J314">
        <f>'Real Time Coefficients'!J314</f>
        <v>0</v>
      </c>
      <c r="K314">
        <f>'Real Time Coefficients'!K314</f>
        <v>3</v>
      </c>
      <c r="L314">
        <f>'Real Time Coefficients'!L314</f>
        <v>121.9766535750872</v>
      </c>
    </row>
    <row r="315" spans="1:12" hidden="1">
      <c r="A315" t="str">
        <f>'Real Time Coefficients'!A315</f>
        <v>Amir Johnson</v>
      </c>
      <c r="B315" t="str">
        <f>'Real Time Coefficients'!B315</f>
        <v>TOR</v>
      </c>
      <c r="C315" t="str">
        <f>'Real Time Coefficients'!C315</f>
        <v>Toronto Raptors</v>
      </c>
      <c r="D315" t="str">
        <f>'Real Time Coefficients'!D315</f>
        <v>Toronto Raptors</v>
      </c>
      <c r="E315">
        <f>'Real Time Coefficients'!E315</f>
        <v>15.7</v>
      </c>
      <c r="F315">
        <f>'Real Time Coefficients'!F315</f>
        <v>0.124</v>
      </c>
      <c r="G315">
        <f>'Real Time Coefficients'!G315</f>
        <v>1.8</v>
      </c>
      <c r="H315">
        <f>'Real Time Coefficients'!H315</f>
        <v>1.9</v>
      </c>
      <c r="I315">
        <f>'Real Time Coefficients'!I315</f>
        <v>59.8</v>
      </c>
      <c r="J315">
        <f>'Real Time Coefficients'!J315</f>
        <v>0</v>
      </c>
      <c r="K315">
        <f>'Real Time Coefficients'!K315</f>
        <v>1</v>
      </c>
      <c r="L315">
        <f>'Real Time Coefficients'!L315</f>
        <v>-373.75786017290568</v>
      </c>
    </row>
    <row r="316" spans="1:12" hidden="1">
      <c r="A316" t="str">
        <f>'Real Time Coefficients'!A316</f>
        <v>Chris Johnson</v>
      </c>
      <c r="B316" t="str">
        <f>'Real Time Coefficients'!B316</f>
        <v>TOT</v>
      </c>
      <c r="C316" t="e">
        <f>'Real Time Coefficients'!C316</f>
        <v>#N/A</v>
      </c>
      <c r="D316" t="str">
        <f>'Real Time Coefficients'!D316</f>
        <v>Philadelphia 76ers</v>
      </c>
      <c r="E316">
        <f>'Real Time Coefficients'!E316</f>
        <v>15</v>
      </c>
      <c r="F316">
        <f>'Real Time Coefficients'!F316</f>
        <v>7.3999999999999996E-2</v>
      </c>
      <c r="G316">
        <f>'Real Time Coefficients'!G316</f>
        <v>-2.2000000000000002</v>
      </c>
      <c r="H316">
        <f>'Real Time Coefficients'!H316</f>
        <v>0</v>
      </c>
      <c r="I316">
        <f>'Real Time Coefficients'!I316</f>
        <v>22</v>
      </c>
      <c r="J316">
        <f>'Real Time Coefficients'!J316</f>
        <v>0</v>
      </c>
      <c r="K316">
        <f>'Real Time Coefficients'!K316</f>
        <v>1</v>
      </c>
      <c r="L316">
        <f>'Real Time Coefficients'!L316</f>
        <v>-698.32800927973551</v>
      </c>
    </row>
    <row r="317" spans="1:12" hidden="1">
      <c r="A317" t="str">
        <f>'Real Time Coefficients'!A317</f>
        <v>Chris Johnson</v>
      </c>
      <c r="B317" t="str">
        <f>'Real Time Coefficients'!B317</f>
        <v>PHI</v>
      </c>
      <c r="C317" t="str">
        <f>'Real Time Coefficients'!C317</f>
        <v>Philadelphia 76ers</v>
      </c>
      <c r="D317" t="str">
        <f>'Real Time Coefficients'!D317</f>
        <v>Philadelphia 76ers</v>
      </c>
      <c r="E317">
        <f>'Real Time Coefficients'!E317</f>
        <v>15</v>
      </c>
      <c r="F317">
        <f>'Real Time Coefficients'!F317</f>
        <v>7.3999999999999996E-2</v>
      </c>
      <c r="G317">
        <f>'Real Time Coefficients'!G317</f>
        <v>-2.2000000000000002</v>
      </c>
      <c r="H317">
        <f>'Real Time Coefficients'!H317</f>
        <v>0</v>
      </c>
      <c r="I317">
        <f>'Real Time Coefficients'!I317</f>
        <v>22</v>
      </c>
      <c r="J317">
        <f>'Real Time Coefficients'!J317</f>
        <v>0</v>
      </c>
      <c r="K317">
        <f>'Real Time Coefficients'!K317</f>
        <v>2</v>
      </c>
      <c r="L317">
        <f>'Real Time Coefficients'!L317</f>
        <v>-698.32800927973551</v>
      </c>
    </row>
    <row r="318" spans="1:12" hidden="1">
      <c r="A318" t="str">
        <f>'Real Time Coefficients'!A318</f>
        <v>Chris Johnson</v>
      </c>
      <c r="B318" t="str">
        <f>'Real Time Coefficients'!B318</f>
        <v>UTA</v>
      </c>
      <c r="C318" t="str">
        <f>'Real Time Coefficients'!C318</f>
        <v>Utah Jazz</v>
      </c>
      <c r="D318" t="str">
        <f>'Real Time Coefficients'!D318</f>
        <v>Utah Jazz</v>
      </c>
      <c r="E318">
        <f>'Real Time Coefficients'!E318</f>
        <v>15</v>
      </c>
      <c r="F318">
        <f>'Real Time Coefficients'!F318</f>
        <v>7.3999999999999996E-2</v>
      </c>
      <c r="G318">
        <f>'Real Time Coefficients'!G318</f>
        <v>-2.2000000000000002</v>
      </c>
      <c r="H318">
        <f>'Real Time Coefficients'!H318</f>
        <v>0</v>
      </c>
      <c r="I318">
        <f>'Real Time Coefficients'!I318</f>
        <v>46.300000000000004</v>
      </c>
      <c r="J318">
        <f>'Real Time Coefficients'!J318</f>
        <v>0</v>
      </c>
      <c r="K318">
        <f>'Real Time Coefficients'!K318</f>
        <v>3</v>
      </c>
      <c r="L318">
        <f>'Real Time Coefficients'!L318</f>
        <v>-458.91143700468814</v>
      </c>
    </row>
    <row r="319" spans="1:12" hidden="1">
      <c r="A319" t="str">
        <f>'Real Time Coefficients'!A319</f>
        <v>Chris Johnson</v>
      </c>
      <c r="B319" t="str">
        <f>'Real Time Coefficients'!B319</f>
        <v>MIL</v>
      </c>
      <c r="C319" t="str">
        <f>'Real Time Coefficients'!C319</f>
        <v>Milwaukee Bucks</v>
      </c>
      <c r="D319" t="str">
        <f>'Real Time Coefficients'!D319</f>
        <v>Milwaukee Bucks</v>
      </c>
      <c r="E319">
        <f>'Real Time Coefficients'!E319</f>
        <v>15</v>
      </c>
      <c r="F319">
        <f>'Real Time Coefficients'!F319</f>
        <v>7.3999999999999996E-2</v>
      </c>
      <c r="G319">
        <f>'Real Time Coefficients'!G319</f>
        <v>-2.2000000000000002</v>
      </c>
      <c r="H319">
        <f>'Real Time Coefficients'!H319</f>
        <v>0</v>
      </c>
      <c r="I319">
        <f>'Real Time Coefficients'!I319</f>
        <v>50</v>
      </c>
      <c r="J319">
        <f>'Real Time Coefficients'!J319</f>
        <v>0</v>
      </c>
      <c r="K319">
        <f>'Real Time Coefficients'!K319</f>
        <v>4</v>
      </c>
      <c r="L319">
        <f>'Real Time Coefficients'!L319</f>
        <v>-422.45706180231474</v>
      </c>
    </row>
    <row r="320" spans="1:12" hidden="1">
      <c r="A320" t="str">
        <f>'Real Time Coefficients'!A320</f>
        <v>James Johnson</v>
      </c>
      <c r="B320" t="str">
        <f>'Real Time Coefficients'!B320</f>
        <v>TOR</v>
      </c>
      <c r="C320" t="str">
        <f>'Real Time Coefficients'!C320</f>
        <v>Toronto Raptors</v>
      </c>
      <c r="D320" t="str">
        <f>'Real Time Coefficients'!D320</f>
        <v>Toronto Raptors</v>
      </c>
      <c r="E320">
        <f>'Real Time Coefficients'!E320</f>
        <v>17.399999999999999</v>
      </c>
      <c r="F320">
        <f>'Real Time Coefficients'!F320</f>
        <v>0.14299999999999999</v>
      </c>
      <c r="G320">
        <f>'Real Time Coefficients'!G320</f>
        <v>2.7</v>
      </c>
      <c r="H320">
        <f>'Real Time Coefficients'!H320</f>
        <v>1.6</v>
      </c>
      <c r="I320">
        <f>'Real Time Coefficients'!I320</f>
        <v>59.8</v>
      </c>
      <c r="J320">
        <f>'Real Time Coefficients'!J320</f>
        <v>0</v>
      </c>
      <c r="K320">
        <f>'Real Time Coefficients'!K320</f>
        <v>1</v>
      </c>
      <c r="L320">
        <f>'Real Time Coefficients'!L320</f>
        <v>-475.25721280439279</v>
      </c>
    </row>
    <row r="321" spans="1:12" hidden="1">
      <c r="A321" t="str">
        <f>'Real Time Coefficients'!A321</f>
        <v>Joe Johnson</v>
      </c>
      <c r="B321" t="str">
        <f>'Real Time Coefficients'!B321</f>
        <v>BRK</v>
      </c>
      <c r="C321" t="str">
        <f>'Real Time Coefficients'!C321</f>
        <v>Brooklyn Nets</v>
      </c>
      <c r="D321" t="str">
        <f>'Real Time Coefficients'!D321</f>
        <v>Brooklyn Nets</v>
      </c>
      <c r="E321">
        <f>'Real Time Coefficients'!E321</f>
        <v>20.3</v>
      </c>
      <c r="F321">
        <f>'Real Time Coefficients'!F321</f>
        <v>7.0000000000000007E-2</v>
      </c>
      <c r="G321">
        <f>'Real Time Coefficients'!G321</f>
        <v>0.2</v>
      </c>
      <c r="H321">
        <f>'Real Time Coefficients'!H321</f>
        <v>1.5</v>
      </c>
      <c r="I321">
        <f>'Real Time Coefficients'!I321</f>
        <v>46.300000000000004</v>
      </c>
      <c r="J321">
        <f>'Real Time Coefficients'!J321</f>
        <v>0</v>
      </c>
      <c r="K321">
        <f>'Real Time Coefficients'!K321</f>
        <v>1</v>
      </c>
      <c r="L321">
        <f>'Real Time Coefficients'!L321</f>
        <v>-393.46746784929883</v>
      </c>
    </row>
    <row r="322" spans="1:12" hidden="1">
      <c r="A322" t="str">
        <f>'Real Time Coefficients'!A322</f>
        <v>Nick Johnson</v>
      </c>
      <c r="B322" t="str">
        <f>'Real Time Coefficients'!B322</f>
        <v>HOU</v>
      </c>
      <c r="C322" t="str">
        <f>'Real Time Coefficients'!C322</f>
        <v>Houston Rockets</v>
      </c>
      <c r="D322" t="str">
        <f>'Real Time Coefficients'!D322</f>
        <v>Houston Rockets</v>
      </c>
      <c r="E322">
        <f>'Real Time Coefficients'!E322</f>
        <v>17.399999999999999</v>
      </c>
      <c r="F322">
        <f>'Real Time Coefficients'!F322</f>
        <v>-0.02</v>
      </c>
      <c r="G322">
        <f>'Real Time Coefficients'!G322</f>
        <v>-7.3</v>
      </c>
      <c r="H322">
        <f>'Real Time Coefficients'!H322</f>
        <v>-0.3</v>
      </c>
      <c r="I322">
        <f>'Real Time Coefficients'!I322</f>
        <v>68.300000000000011</v>
      </c>
      <c r="J322">
        <f>'Real Time Coefficients'!J322</f>
        <v>0</v>
      </c>
      <c r="K322">
        <f>'Real Time Coefficients'!K322</f>
        <v>1</v>
      </c>
      <c r="L322">
        <f>'Real Time Coefficients'!L322</f>
        <v>213.27144621518946</v>
      </c>
    </row>
    <row r="323" spans="1:12" hidden="1">
      <c r="A323" t="str">
        <f>'Real Time Coefficients'!A323</f>
        <v>Tyler Johnson</v>
      </c>
      <c r="B323" t="str">
        <f>'Real Time Coefficients'!B323</f>
        <v>MIA</v>
      </c>
      <c r="C323" t="str">
        <f>'Real Time Coefficients'!C323</f>
        <v>Miami Heat</v>
      </c>
      <c r="D323" t="str">
        <f>'Real Time Coefficients'!D323</f>
        <v>Miami Heat</v>
      </c>
      <c r="E323">
        <f>'Real Time Coefficients'!E323</f>
        <v>17</v>
      </c>
      <c r="F323">
        <f>'Real Time Coefficients'!F323</f>
        <v>0.06</v>
      </c>
      <c r="G323">
        <f>'Real Time Coefficients'!G323</f>
        <v>-1.1000000000000001</v>
      </c>
      <c r="H323">
        <f>'Real Time Coefficients'!H323</f>
        <v>0.1</v>
      </c>
      <c r="I323">
        <f>'Real Time Coefficients'!I323</f>
        <v>45.1</v>
      </c>
      <c r="J323">
        <f>'Real Time Coefficients'!J323</f>
        <v>0</v>
      </c>
      <c r="K323">
        <f>'Real Time Coefficients'!K323</f>
        <v>1</v>
      </c>
      <c r="L323">
        <f>'Real Time Coefficients'!L323</f>
        <v>-578.27162530582484</v>
      </c>
    </row>
    <row r="324" spans="1:12" hidden="1">
      <c r="A324" t="str">
        <f>'Real Time Coefficients'!A324</f>
        <v>Wesley Johnson</v>
      </c>
      <c r="B324" t="str">
        <f>'Real Time Coefficients'!B324</f>
        <v>LAL</v>
      </c>
      <c r="C324" t="str">
        <f>'Real Time Coefficients'!C324</f>
        <v>Los Angeles Lakers</v>
      </c>
      <c r="D324" t="str">
        <f>'Real Time Coefficients'!D324</f>
        <v>Los Angeles Lakers</v>
      </c>
      <c r="E324">
        <f>'Real Time Coefficients'!E324</f>
        <v>16.399999999999999</v>
      </c>
      <c r="F324">
        <f>'Real Time Coefficients'!F324</f>
        <v>3.6999999999999998E-2</v>
      </c>
      <c r="G324">
        <f>'Real Time Coefficients'!G324</f>
        <v>-1.5</v>
      </c>
      <c r="H324">
        <f>'Real Time Coefficients'!H324</f>
        <v>0.3</v>
      </c>
      <c r="I324">
        <f>'Real Time Coefficients'!I324</f>
        <v>25.6</v>
      </c>
      <c r="J324">
        <f>'Real Time Coefficients'!J324</f>
        <v>0</v>
      </c>
      <c r="K324">
        <f>'Real Time Coefficients'!K324</f>
        <v>1</v>
      </c>
      <c r="L324">
        <f>'Real Time Coefficients'!L324</f>
        <v>-736.60608141170655</v>
      </c>
    </row>
    <row r="325" spans="1:12" hidden="1">
      <c r="A325" t="str">
        <f>'Real Time Coefficients'!A325</f>
        <v>Dahntay Jones</v>
      </c>
      <c r="B325" t="str">
        <f>'Real Time Coefficients'!B325</f>
        <v>LAC</v>
      </c>
      <c r="C325" t="str">
        <f>'Real Time Coefficients'!C325</f>
        <v>Los Angeles Clippers</v>
      </c>
      <c r="D325" t="str">
        <f>'Real Time Coefficients'!D325</f>
        <v>Los Angeles Clippers</v>
      </c>
      <c r="E325">
        <f>'Real Time Coefficients'!E325</f>
        <v>9.8000000000000007</v>
      </c>
      <c r="F325">
        <f>'Real Time Coefficients'!F325</f>
        <v>1.2999999999999999E-2</v>
      </c>
      <c r="G325">
        <f>'Real Time Coefficients'!G325</f>
        <v>-6.4</v>
      </c>
      <c r="H325">
        <f>'Real Time Coefficients'!H325</f>
        <v>-0.1</v>
      </c>
      <c r="I325">
        <f>'Real Time Coefficients'!I325</f>
        <v>68.300000000000011</v>
      </c>
      <c r="J325">
        <f>'Real Time Coefficients'!J325</f>
        <v>0</v>
      </c>
      <c r="K325">
        <f>'Real Time Coefficients'!K325</f>
        <v>1</v>
      </c>
      <c r="L325">
        <f>'Real Time Coefficients'!L325</f>
        <v>57.387994243332855</v>
      </c>
    </row>
    <row r="326" spans="1:12" hidden="1">
      <c r="A326" t="str">
        <f>'Real Time Coefficients'!A326</f>
        <v>James Jones</v>
      </c>
      <c r="B326" t="str">
        <f>'Real Time Coefficients'!B326</f>
        <v>CLE</v>
      </c>
      <c r="C326" t="str">
        <f>'Real Time Coefficients'!C326</f>
        <v>Cleveland Cavaliers</v>
      </c>
      <c r="D326" t="str">
        <f>'Real Time Coefficients'!D326</f>
        <v>Cleveland Cavaliers</v>
      </c>
      <c r="E326">
        <f>'Real Time Coefficients'!E326</f>
        <v>15.8</v>
      </c>
      <c r="F326">
        <f>'Real Time Coefficients'!F326</f>
        <v>0.11</v>
      </c>
      <c r="G326">
        <f>'Real Time Coefficients'!G326</f>
        <v>-1.4</v>
      </c>
      <c r="H326">
        <f>'Real Time Coefficients'!H326</f>
        <v>0.1</v>
      </c>
      <c r="I326">
        <f>'Real Time Coefficients'!I326</f>
        <v>64.600000000000009</v>
      </c>
      <c r="J326">
        <f>'Real Time Coefficients'!J326</f>
        <v>0</v>
      </c>
      <c r="K326">
        <f>'Real Time Coefficients'!K326</f>
        <v>1</v>
      </c>
      <c r="L326">
        <f>'Real Time Coefficients'!L326</f>
        <v>-280.14513350012226</v>
      </c>
    </row>
    <row r="327" spans="1:12" hidden="1">
      <c r="A327" t="str">
        <f>'Real Time Coefficients'!A327</f>
        <v>Perry Jones</v>
      </c>
      <c r="B327" t="str">
        <f>'Real Time Coefficients'!B327</f>
        <v>OKC</v>
      </c>
      <c r="C327" t="str">
        <f>'Real Time Coefficients'!C327</f>
        <v>Oklahoma City Thunder</v>
      </c>
      <c r="D327" t="str">
        <f>'Real Time Coefficients'!D327</f>
        <v>Oklahoma City Thunder</v>
      </c>
      <c r="E327">
        <f>'Real Time Coefficients'!E327</f>
        <v>15.3</v>
      </c>
      <c r="F327">
        <f>'Real Time Coefficients'!F327</f>
        <v>1.4999999999999999E-2</v>
      </c>
      <c r="G327">
        <f>'Real Time Coefficients'!G327</f>
        <v>-5.4</v>
      </c>
      <c r="H327">
        <f>'Real Time Coefficients'!H327</f>
        <v>-0.5</v>
      </c>
      <c r="I327">
        <f>'Real Time Coefficients'!I327</f>
        <v>54.900000000000006</v>
      </c>
      <c r="J327">
        <f>'Real Time Coefficients'!J327</f>
        <v>0</v>
      </c>
      <c r="K327">
        <f>'Real Time Coefficients'!K327</f>
        <v>1</v>
      </c>
      <c r="L327">
        <f>'Real Time Coefficients'!L327</f>
        <v>-167.75169941220901</v>
      </c>
    </row>
    <row r="328" spans="1:12" hidden="1">
      <c r="A328" t="str">
        <f>'Real Time Coefficients'!A328</f>
        <v>Terrence Jones</v>
      </c>
      <c r="B328" t="str">
        <f>'Real Time Coefficients'!B328</f>
        <v>HOU</v>
      </c>
      <c r="C328" t="str">
        <f>'Real Time Coefficients'!C328</f>
        <v>Houston Rockets</v>
      </c>
      <c r="D328" t="str">
        <f>'Real Time Coefficients'!D328</f>
        <v>Houston Rockets</v>
      </c>
      <c r="E328">
        <f>'Real Time Coefficients'!E328</f>
        <v>18.399999999999999</v>
      </c>
      <c r="F328">
        <f>'Real Time Coefficients'!F328</f>
        <v>0.16</v>
      </c>
      <c r="G328">
        <f>'Real Time Coefficients'!G328</f>
        <v>1.3</v>
      </c>
      <c r="H328">
        <f>'Real Time Coefficients'!H328</f>
        <v>0.7</v>
      </c>
      <c r="I328">
        <f>'Real Time Coefficients'!I328</f>
        <v>68.300000000000011</v>
      </c>
      <c r="J328">
        <f>'Real Time Coefficients'!J328</f>
        <v>0</v>
      </c>
      <c r="K328">
        <f>'Real Time Coefficients'!K328</f>
        <v>1</v>
      </c>
      <c r="L328">
        <f>'Real Time Coefficients'!L328</f>
        <v>-332.29746710883364</v>
      </c>
    </row>
    <row r="329" spans="1:12" hidden="1">
      <c r="A329" t="str">
        <f>'Real Time Coefficients'!A329</f>
        <v>DeAndre Jordan</v>
      </c>
      <c r="B329" t="str">
        <f>'Real Time Coefficients'!B329</f>
        <v>LAC</v>
      </c>
      <c r="C329" t="str">
        <f>'Real Time Coefficients'!C329</f>
        <v>Los Angeles Clippers</v>
      </c>
      <c r="D329" t="str">
        <f>'Real Time Coefficients'!D329</f>
        <v>Los Angeles Clippers</v>
      </c>
      <c r="E329">
        <f>'Real Time Coefficients'!E329</f>
        <v>13.6</v>
      </c>
      <c r="F329">
        <f>'Real Time Coefficients'!F329</f>
        <v>0.217</v>
      </c>
      <c r="G329">
        <f>'Real Time Coefficients'!G329</f>
        <v>4.0999999999999996</v>
      </c>
      <c r="H329">
        <f>'Real Time Coefficients'!H329</f>
        <v>4.3</v>
      </c>
      <c r="I329">
        <f>'Real Time Coefficients'!I329</f>
        <v>68.300000000000011</v>
      </c>
      <c r="J329">
        <f>'Real Time Coefficients'!J329</f>
        <v>0</v>
      </c>
      <c r="K329">
        <f>'Real Time Coefficients'!K329</f>
        <v>1</v>
      </c>
      <c r="L329">
        <f>'Real Time Coefficients'!L329</f>
        <v>-7.7361927304174571</v>
      </c>
    </row>
    <row r="330" spans="1:12" hidden="1">
      <c r="A330" t="str">
        <f>'Real Time Coefficients'!A330</f>
        <v>Jerome Jordan</v>
      </c>
      <c r="B330" t="str">
        <f>'Real Time Coefficients'!B330</f>
        <v>BRK</v>
      </c>
      <c r="C330" t="str">
        <f>'Real Time Coefficients'!C330</f>
        <v>Brooklyn Nets</v>
      </c>
      <c r="D330" t="str">
        <f>'Real Time Coefficients'!D330</f>
        <v>Brooklyn Nets</v>
      </c>
      <c r="E330">
        <f>'Real Time Coefficients'!E330</f>
        <v>16.100000000000001</v>
      </c>
      <c r="F330">
        <f>'Real Time Coefficients'!F330</f>
        <v>0.156</v>
      </c>
      <c r="G330">
        <f>'Real Time Coefficients'!G330</f>
        <v>-0.2</v>
      </c>
      <c r="H330">
        <f>'Real Time Coefficients'!H330</f>
        <v>0.2</v>
      </c>
      <c r="I330">
        <f>'Real Time Coefficients'!I330</f>
        <v>46.300000000000004</v>
      </c>
      <c r="J330">
        <f>'Real Time Coefficients'!J330</f>
        <v>0</v>
      </c>
      <c r="K330">
        <f>'Real Time Coefficients'!K330</f>
        <v>1</v>
      </c>
      <c r="L330">
        <f>'Real Time Coefficients'!L330</f>
        <v>-502.98821291797759</v>
      </c>
    </row>
    <row r="331" spans="1:12" hidden="1">
      <c r="A331" t="str">
        <f>'Real Time Coefficients'!A331</f>
        <v>Cory Joseph</v>
      </c>
      <c r="B331" t="str">
        <f>'Real Time Coefficients'!B331</f>
        <v>SAS</v>
      </c>
      <c r="C331" t="str">
        <f>'Real Time Coefficients'!C331</f>
        <v>San Antonio Spurs</v>
      </c>
      <c r="D331" t="str">
        <f>'Real Time Coefficients'!D331</f>
        <v>San Antonio Spurs</v>
      </c>
      <c r="E331">
        <f>'Real Time Coefficients'!E331</f>
        <v>17</v>
      </c>
      <c r="F331">
        <f>'Real Time Coefficients'!F331</f>
        <v>0.14899999999999999</v>
      </c>
      <c r="G331">
        <f>'Real Time Coefficients'!G331</f>
        <v>0.7</v>
      </c>
      <c r="H331">
        <f>'Real Time Coefficients'!H331</f>
        <v>1</v>
      </c>
      <c r="I331">
        <f>'Real Time Coefficients'!I331</f>
        <v>67.100000000000009</v>
      </c>
      <c r="J331">
        <f>'Real Time Coefficients'!J331</f>
        <v>0</v>
      </c>
      <c r="K331">
        <f>'Real Time Coefficients'!K331</f>
        <v>1</v>
      </c>
      <c r="L331">
        <f>'Real Time Coefficients'!L331</f>
        <v>-260.03540910460322</v>
      </c>
    </row>
    <row r="332" spans="1:12" hidden="1">
      <c r="A332" t="str">
        <f>'Real Time Coefficients'!A332</f>
        <v>Chris Kaman</v>
      </c>
      <c r="B332" t="str">
        <f>'Real Time Coefficients'!B332</f>
        <v>POR</v>
      </c>
      <c r="C332" t="str">
        <f>'Real Time Coefficients'!C332</f>
        <v>Portland Trail Blazers</v>
      </c>
      <c r="D332" t="str">
        <f>'Real Time Coefficients'!D332</f>
        <v>Portland Trail Blazers</v>
      </c>
      <c r="E332">
        <f>'Real Time Coefficients'!E332</f>
        <v>22.5</v>
      </c>
      <c r="F332">
        <f>'Real Time Coefficients'!F332</f>
        <v>0.112</v>
      </c>
      <c r="G332">
        <f>'Real Time Coefficients'!G332</f>
        <v>-1.4</v>
      </c>
      <c r="H332">
        <f>'Real Time Coefficients'!H332</f>
        <v>0.2</v>
      </c>
      <c r="I332">
        <f>'Real Time Coefficients'!I332</f>
        <v>62.2</v>
      </c>
      <c r="J332">
        <f>'Real Time Coefficients'!J332</f>
        <v>0</v>
      </c>
      <c r="K332">
        <f>'Real Time Coefficients'!K332</f>
        <v>1</v>
      </c>
      <c r="L332">
        <f>'Real Time Coefficients'!L332</f>
        <v>-158.43554394053055</v>
      </c>
    </row>
    <row r="333" spans="1:12" hidden="1">
      <c r="A333" t="str">
        <f>'Real Time Coefficients'!A333</f>
        <v>Enes Kanter</v>
      </c>
      <c r="B333" t="str">
        <f>'Real Time Coefficients'!B333</f>
        <v>TOT</v>
      </c>
      <c r="C333" t="e">
        <f>'Real Time Coefficients'!C333</f>
        <v>#N/A</v>
      </c>
      <c r="D333" t="str">
        <f>'Real Time Coefficients'!D333</f>
        <v>Utah Jazz</v>
      </c>
      <c r="E333">
        <f>'Real Time Coefficients'!E333</f>
        <v>24.7</v>
      </c>
      <c r="F333">
        <f>'Real Time Coefficients'!F333</f>
        <v>0.14499999999999999</v>
      </c>
      <c r="G333">
        <f>'Real Time Coefficients'!G333</f>
        <v>-2.1</v>
      </c>
      <c r="H333">
        <f>'Real Time Coefficients'!H333</f>
        <v>-0.1</v>
      </c>
      <c r="I333">
        <f>'Real Time Coefficients'!I333</f>
        <v>46.300000000000004</v>
      </c>
      <c r="J333">
        <f>'Real Time Coefficients'!J333</f>
        <v>0</v>
      </c>
      <c r="K333">
        <f>'Real Time Coefficients'!K333</f>
        <v>1</v>
      </c>
      <c r="L333">
        <f>'Real Time Coefficients'!L333</f>
        <v>-182.28120298209279</v>
      </c>
    </row>
    <row r="334" spans="1:12" hidden="1">
      <c r="A334" t="str">
        <f>'Real Time Coefficients'!A334</f>
        <v>Enes Kanter</v>
      </c>
      <c r="B334" t="str">
        <f>'Real Time Coefficients'!B334</f>
        <v>UTA</v>
      </c>
      <c r="C334" t="str">
        <f>'Real Time Coefficients'!C334</f>
        <v>Utah Jazz</v>
      </c>
      <c r="D334" t="str">
        <f>'Real Time Coefficients'!D334</f>
        <v>Utah Jazz</v>
      </c>
      <c r="E334">
        <f>'Real Time Coefficients'!E334</f>
        <v>24.7</v>
      </c>
      <c r="F334">
        <f>'Real Time Coefficients'!F334</f>
        <v>0.14499999999999999</v>
      </c>
      <c r="G334">
        <f>'Real Time Coefficients'!G334</f>
        <v>-2.1</v>
      </c>
      <c r="H334">
        <f>'Real Time Coefficients'!H334</f>
        <v>-0.1</v>
      </c>
      <c r="I334">
        <f>'Real Time Coefficients'!I334</f>
        <v>46.300000000000004</v>
      </c>
      <c r="J334">
        <f>'Real Time Coefficients'!J334</f>
        <v>0</v>
      </c>
      <c r="K334">
        <f>'Real Time Coefficients'!K334</f>
        <v>2</v>
      </c>
      <c r="L334">
        <f>'Real Time Coefficients'!L334</f>
        <v>-182.28120298209279</v>
      </c>
    </row>
    <row r="335" spans="1:12" hidden="1">
      <c r="A335" t="str">
        <f>'Real Time Coefficients'!A335</f>
        <v>Enes Kanter</v>
      </c>
      <c r="B335" t="str">
        <f>'Real Time Coefficients'!B335</f>
        <v>OKC</v>
      </c>
      <c r="C335" t="str">
        <f>'Real Time Coefficients'!C335</f>
        <v>Oklahoma City Thunder</v>
      </c>
      <c r="D335" t="str">
        <f>'Real Time Coefficients'!D335</f>
        <v>Oklahoma City Thunder</v>
      </c>
      <c r="E335">
        <f>'Real Time Coefficients'!E335</f>
        <v>24.7</v>
      </c>
      <c r="F335">
        <f>'Real Time Coefficients'!F335</f>
        <v>0.14499999999999999</v>
      </c>
      <c r="G335">
        <f>'Real Time Coefficients'!G335</f>
        <v>-2.1</v>
      </c>
      <c r="H335">
        <f>'Real Time Coefficients'!H335</f>
        <v>-0.1</v>
      </c>
      <c r="I335">
        <f>'Real Time Coefficients'!I335</f>
        <v>54.900000000000006</v>
      </c>
      <c r="J335">
        <f>'Real Time Coefficients'!J335</f>
        <v>0</v>
      </c>
      <c r="K335">
        <f>'Real Time Coefficients'!K335</f>
        <v>3</v>
      </c>
      <c r="L335">
        <f>'Real Time Coefficients'!L335</f>
        <v>-97.549411971170656</v>
      </c>
    </row>
    <row r="336" spans="1:12" hidden="1">
      <c r="A336" t="str">
        <f>'Real Time Coefficients'!A336</f>
        <v>Sergey Karasev</v>
      </c>
      <c r="B336" t="str">
        <f>'Real Time Coefficients'!B336</f>
        <v>BRK</v>
      </c>
      <c r="C336" t="str">
        <f>'Real Time Coefficients'!C336</f>
        <v>Brooklyn Nets</v>
      </c>
      <c r="D336" t="str">
        <f>'Real Time Coefficients'!D336</f>
        <v>Brooklyn Nets</v>
      </c>
      <c r="E336">
        <f>'Real Time Coefficients'!E336</f>
        <v>14.4</v>
      </c>
      <c r="F336">
        <f>'Real Time Coefficients'!F336</f>
        <v>6.0999999999999999E-2</v>
      </c>
      <c r="G336">
        <f>'Real Time Coefficients'!G336</f>
        <v>-1.2</v>
      </c>
      <c r="H336">
        <f>'Real Time Coefficients'!H336</f>
        <v>0.1</v>
      </c>
      <c r="I336">
        <f>'Real Time Coefficients'!I336</f>
        <v>46.300000000000004</v>
      </c>
      <c r="J336">
        <f>'Real Time Coefficients'!J336</f>
        <v>0</v>
      </c>
      <c r="K336">
        <f>'Real Time Coefficients'!K336</f>
        <v>1</v>
      </c>
      <c r="L336">
        <f>'Real Time Coefficients'!L336</f>
        <v>-600.04766374790813</v>
      </c>
    </row>
    <row r="337" spans="1:12" hidden="1">
      <c r="A337" t="str">
        <f>'Real Time Coefficients'!A337</f>
        <v>Ryan Kelly</v>
      </c>
      <c r="B337" t="str">
        <f>'Real Time Coefficients'!B337</f>
        <v>LAL</v>
      </c>
      <c r="C337" t="str">
        <f>'Real Time Coefficients'!C337</f>
        <v>Los Angeles Lakers</v>
      </c>
      <c r="D337" t="str">
        <f>'Real Time Coefficients'!D337</f>
        <v>Los Angeles Lakers</v>
      </c>
      <c r="E337">
        <f>'Real Time Coefficients'!E337</f>
        <v>14</v>
      </c>
      <c r="F337">
        <f>'Real Time Coefficients'!F337</f>
        <v>2.7E-2</v>
      </c>
      <c r="G337">
        <f>'Real Time Coefficients'!G337</f>
        <v>-2.8</v>
      </c>
      <c r="H337">
        <f>'Real Time Coefficients'!H337</f>
        <v>-0.3</v>
      </c>
      <c r="I337">
        <f>'Real Time Coefficients'!I337</f>
        <v>25.6</v>
      </c>
      <c r="J337">
        <f>'Real Time Coefficients'!J337</f>
        <v>0</v>
      </c>
      <c r="K337">
        <f>'Real Time Coefficients'!K337</f>
        <v>1</v>
      </c>
      <c r="L337">
        <f>'Real Time Coefficients'!L337</f>
        <v>-746.53574546209791</v>
      </c>
    </row>
    <row r="338" spans="1:12" hidden="1">
      <c r="A338" t="str">
        <f>'Real Time Coefficients'!A338</f>
        <v>Player</v>
      </c>
      <c r="B338" t="str">
        <f>'Real Time Coefficients'!B338</f>
        <v>Tm</v>
      </c>
      <c r="C338" t="e">
        <f>'Real Time Coefficients'!C338</f>
        <v>#N/A</v>
      </c>
      <c r="D338" t="e">
        <f>'Real Time Coefficients'!D338</f>
        <v>#N/A</v>
      </c>
      <c r="E338" t="str">
        <f>'Real Time Coefficients'!E338</f>
        <v>USG%</v>
      </c>
      <c r="F338" t="str">
        <f>'Real Time Coefficients'!F338</f>
        <v>WS/48</v>
      </c>
      <c r="G338" t="str">
        <f>'Real Time Coefficients'!G338</f>
        <v>BPM</v>
      </c>
      <c r="H338" t="str">
        <f>'Real Time Coefficients'!H338</f>
        <v>VORP</v>
      </c>
      <c r="I338" t="e">
        <f>'Real Time Coefficients'!I338</f>
        <v>#N/A</v>
      </c>
      <c r="J338">
        <f>'Real Time Coefficients'!J338</f>
        <v>2</v>
      </c>
      <c r="K338">
        <f>'Real Time Coefficients'!K338</f>
        <v>13</v>
      </c>
      <c r="L338" t="e">
        <f>'Real Time Coefficients'!L338</f>
        <v>#VALUE!</v>
      </c>
    </row>
    <row r="339" spans="1:12" hidden="1">
      <c r="A339" t="str">
        <f>'Real Time Coefficients'!A339</f>
        <v>Michael Kidd-Gilchrist</v>
      </c>
      <c r="B339" t="str">
        <f>'Real Time Coefficients'!B339</f>
        <v>CHO</v>
      </c>
      <c r="C339" t="e">
        <f>'Real Time Coefficients'!C339</f>
        <v>#N/A</v>
      </c>
      <c r="D339" t="str">
        <f>'Real Time Coefficients'!D339</f>
        <v>Minnesota Timberwolves</v>
      </c>
      <c r="E339">
        <f>'Real Time Coefficients'!E339</f>
        <v>18.399999999999999</v>
      </c>
      <c r="F339">
        <f>'Real Time Coefficients'!F339</f>
        <v>0.114</v>
      </c>
      <c r="G339">
        <f>'Real Time Coefficients'!G339</f>
        <v>-0.8</v>
      </c>
      <c r="H339">
        <f>'Real Time Coefficients'!H339</f>
        <v>0.5</v>
      </c>
      <c r="I339">
        <f>'Real Time Coefficients'!I339</f>
        <v>19.5</v>
      </c>
      <c r="J339">
        <f>'Real Time Coefficients'!J339</f>
        <v>0</v>
      </c>
      <c r="K339">
        <f>'Real Time Coefficients'!K339</f>
        <v>1</v>
      </c>
      <c r="L339">
        <f>'Real Time Coefficients'!L339</f>
        <v>-671.00338532167427</v>
      </c>
    </row>
    <row r="340" spans="1:12" hidden="1">
      <c r="A340" t="str">
        <f>'Real Time Coefficients'!A340</f>
        <v>Sean Kilpatrick</v>
      </c>
      <c r="B340" t="str">
        <f>'Real Time Coefficients'!B340</f>
        <v>MIN</v>
      </c>
      <c r="C340" t="str">
        <f>'Real Time Coefficients'!C340</f>
        <v>Minnesota Timberwolves</v>
      </c>
      <c r="D340" t="str">
        <f>'Real Time Coefficients'!D340</f>
        <v>Minnesota Timberwolves</v>
      </c>
      <c r="E340">
        <f>'Real Time Coefficients'!E340</f>
        <v>14.6</v>
      </c>
      <c r="F340">
        <f>'Real Time Coefficients'!F340</f>
        <v>3.3000000000000002E-2</v>
      </c>
      <c r="G340">
        <f>'Real Time Coefficients'!G340</f>
        <v>-3.8</v>
      </c>
      <c r="H340">
        <f>'Real Time Coefficients'!H340</f>
        <v>0</v>
      </c>
      <c r="I340">
        <f>'Real Time Coefficients'!I340</f>
        <v>19.5</v>
      </c>
      <c r="J340">
        <f>'Real Time Coefficients'!J340</f>
        <v>0</v>
      </c>
      <c r="K340">
        <f>'Real Time Coefficients'!K340</f>
        <v>1</v>
      </c>
      <c r="L340">
        <f>'Real Time Coefficients'!L340</f>
        <v>-604.95618952072596</v>
      </c>
    </row>
    <row r="341" spans="1:12" hidden="1">
      <c r="A341" t="str">
        <f>'Real Time Coefficients'!A341</f>
        <v>Andrei Kirilenko</v>
      </c>
      <c r="B341" t="str">
        <f>'Real Time Coefficients'!B341</f>
        <v>BRK</v>
      </c>
      <c r="C341" t="str">
        <f>'Real Time Coefficients'!C341</f>
        <v>Brooklyn Nets</v>
      </c>
      <c r="D341" t="str">
        <f>'Real Time Coefficients'!D341</f>
        <v>Brooklyn Nets</v>
      </c>
      <c r="E341">
        <f>'Real Time Coefficients'!E341</f>
        <v>9.8000000000000007</v>
      </c>
      <c r="F341">
        <f>'Real Time Coefficients'!F341</f>
        <v>-5.8000000000000003E-2</v>
      </c>
      <c r="G341">
        <f>'Real Time Coefficients'!G341</f>
        <v>-8.3000000000000007</v>
      </c>
      <c r="H341">
        <f>'Real Time Coefficients'!H341</f>
        <v>-0.1</v>
      </c>
      <c r="I341">
        <f>'Real Time Coefficients'!I341</f>
        <v>46.300000000000004</v>
      </c>
      <c r="J341">
        <f>'Real Time Coefficients'!J341</f>
        <v>0</v>
      </c>
      <c r="K341">
        <f>'Real Time Coefficients'!K341</f>
        <v>1</v>
      </c>
      <c r="L341">
        <f>'Real Time Coefficients'!L341</f>
        <v>-50.946498773080592</v>
      </c>
    </row>
    <row r="342" spans="1:12" hidden="1">
      <c r="A342" t="str">
        <f>'Real Time Coefficients'!A342</f>
        <v>Alex Kirk</v>
      </c>
      <c r="B342" t="str">
        <f>'Real Time Coefficients'!B342</f>
        <v>CLE</v>
      </c>
      <c r="C342" t="str">
        <f>'Real Time Coefficients'!C342</f>
        <v>Cleveland Cavaliers</v>
      </c>
      <c r="D342" t="str">
        <f>'Real Time Coefficients'!D342</f>
        <v>Cleveland Cavaliers</v>
      </c>
      <c r="E342">
        <f>'Real Time Coefficients'!E342</f>
        <v>15.7</v>
      </c>
      <c r="F342">
        <f>'Real Time Coefficients'!F342</f>
        <v>6.0999999999999999E-2</v>
      </c>
      <c r="G342">
        <f>'Real Time Coefficients'!G342</f>
        <v>-7.4</v>
      </c>
      <c r="H342">
        <f>'Real Time Coefficients'!H342</f>
        <v>0</v>
      </c>
      <c r="I342">
        <f>'Real Time Coefficients'!I342</f>
        <v>64.600000000000009</v>
      </c>
      <c r="J342">
        <f>'Real Time Coefficients'!J342</f>
        <v>0</v>
      </c>
      <c r="K342">
        <f>'Real Time Coefficients'!K342</f>
        <v>1</v>
      </c>
      <c r="L342">
        <f>'Real Time Coefficients'!L342</f>
        <v>359.78150861619093</v>
      </c>
    </row>
    <row r="343" spans="1:12" hidden="1">
      <c r="A343" t="str">
        <f>'Real Time Coefficients'!A343</f>
        <v>Brandon Knight</v>
      </c>
      <c r="B343" t="str">
        <f>'Real Time Coefficients'!B343</f>
        <v>TOT</v>
      </c>
      <c r="C343" t="e">
        <f>'Real Time Coefficients'!C343</f>
        <v>#N/A</v>
      </c>
      <c r="D343" t="str">
        <f>'Real Time Coefficients'!D343</f>
        <v>Milwaukee Bucks</v>
      </c>
      <c r="E343">
        <f>'Real Time Coefficients'!E343</f>
        <v>25.9</v>
      </c>
      <c r="F343">
        <f>'Real Time Coefficients'!F343</f>
        <v>0.106</v>
      </c>
      <c r="G343">
        <f>'Real Time Coefficients'!G343</f>
        <v>1.1000000000000001</v>
      </c>
      <c r="H343">
        <f>'Real Time Coefficients'!H343</f>
        <v>1.6</v>
      </c>
      <c r="I343">
        <f>'Real Time Coefficients'!I343</f>
        <v>50</v>
      </c>
      <c r="J343">
        <f>'Real Time Coefficients'!J343</f>
        <v>0</v>
      </c>
      <c r="K343">
        <f>'Real Time Coefficients'!K343</f>
        <v>1</v>
      </c>
      <c r="L343">
        <f>'Real Time Coefficients'!L343</f>
        <v>-282.60983972328955</v>
      </c>
    </row>
    <row r="344" spans="1:12" hidden="1">
      <c r="A344" t="str">
        <f>'Real Time Coefficients'!A344</f>
        <v>Brandon Knight</v>
      </c>
      <c r="B344" t="str">
        <f>'Real Time Coefficients'!B344</f>
        <v>MIL</v>
      </c>
      <c r="C344" t="str">
        <f>'Real Time Coefficients'!C344</f>
        <v>Milwaukee Bucks</v>
      </c>
      <c r="D344" t="str">
        <f>'Real Time Coefficients'!D344</f>
        <v>Milwaukee Bucks</v>
      </c>
      <c r="E344">
        <f>'Real Time Coefficients'!E344</f>
        <v>25.9</v>
      </c>
      <c r="F344">
        <f>'Real Time Coefficients'!F344</f>
        <v>0.106</v>
      </c>
      <c r="G344">
        <f>'Real Time Coefficients'!G344</f>
        <v>1.1000000000000001</v>
      </c>
      <c r="H344">
        <f>'Real Time Coefficients'!H344</f>
        <v>1.6</v>
      </c>
      <c r="I344">
        <f>'Real Time Coefficients'!I344</f>
        <v>50</v>
      </c>
      <c r="J344">
        <f>'Real Time Coefficients'!J344</f>
        <v>0</v>
      </c>
      <c r="K344">
        <f>'Real Time Coefficients'!K344</f>
        <v>2</v>
      </c>
      <c r="L344">
        <f>'Real Time Coefficients'!L344</f>
        <v>-282.60983972328955</v>
      </c>
    </row>
    <row r="345" spans="1:12" hidden="1">
      <c r="A345" t="str">
        <f>'Real Time Coefficients'!A345</f>
        <v>Brandon Knight</v>
      </c>
      <c r="B345" t="str">
        <f>'Real Time Coefficients'!B345</f>
        <v>PHO</v>
      </c>
      <c r="C345" t="str">
        <f>'Real Time Coefficients'!C345</f>
        <v>Phoenix Suns</v>
      </c>
      <c r="D345" t="str">
        <f>'Real Time Coefficients'!D345</f>
        <v>Phoenix Suns</v>
      </c>
      <c r="E345">
        <f>'Real Time Coefficients'!E345</f>
        <v>25.9</v>
      </c>
      <c r="F345">
        <f>'Real Time Coefficients'!F345</f>
        <v>0.106</v>
      </c>
      <c r="G345">
        <f>'Real Time Coefficients'!G345</f>
        <v>1.1000000000000001</v>
      </c>
      <c r="H345">
        <f>'Real Time Coefficients'!H345</f>
        <v>1.6</v>
      </c>
      <c r="I345">
        <f>'Real Time Coefficients'!I345</f>
        <v>47.599999999999994</v>
      </c>
      <c r="J345">
        <f>'Real Time Coefficients'!J345</f>
        <v>0</v>
      </c>
      <c r="K345">
        <f>'Real Time Coefficients'!K345</f>
        <v>3</v>
      </c>
      <c r="L345">
        <f>'Real Time Coefficients'!L345</f>
        <v>-306.25592093564001</v>
      </c>
    </row>
    <row r="346" spans="1:12" hidden="1">
      <c r="A346" t="str">
        <f>'Real Time Coefficients'!A346</f>
        <v>Kyle Korver</v>
      </c>
      <c r="B346" t="str">
        <f>'Real Time Coefficients'!B346</f>
        <v>ATL</v>
      </c>
      <c r="C346" t="str">
        <f>'Real Time Coefficients'!C346</f>
        <v>Atlanta Hawks</v>
      </c>
      <c r="D346" t="str">
        <f>'Real Time Coefficients'!D346</f>
        <v>Atlanta Hawks</v>
      </c>
      <c r="E346">
        <f>'Real Time Coefficients'!E346</f>
        <v>14.4</v>
      </c>
      <c r="F346">
        <f>'Real Time Coefficients'!F346</f>
        <v>0.14799999999999999</v>
      </c>
      <c r="G346">
        <f>'Real Time Coefficients'!G346</f>
        <v>3.3</v>
      </c>
      <c r="H346">
        <f>'Real Time Coefficients'!H346</f>
        <v>3.3</v>
      </c>
      <c r="I346">
        <f>'Real Time Coefficients'!I346</f>
        <v>73.2</v>
      </c>
      <c r="J346">
        <f>'Real Time Coefficients'!J346</f>
        <v>0</v>
      </c>
      <c r="K346">
        <f>'Real Time Coefficients'!K346</f>
        <v>1</v>
      </c>
      <c r="L346">
        <f>'Real Time Coefficients'!L346</f>
        <v>-153.06814532860972</v>
      </c>
    </row>
    <row r="347" spans="1:12" hidden="1">
      <c r="A347" t="str">
        <f>'Real Time Coefficients'!A347</f>
        <v>Kosta Koufos</v>
      </c>
      <c r="B347" t="str">
        <f>'Real Time Coefficients'!B347</f>
        <v>MEM</v>
      </c>
      <c r="C347" t="str">
        <f>'Real Time Coefficients'!C347</f>
        <v>Memphis Grizzlies</v>
      </c>
      <c r="D347" t="str">
        <f>'Real Time Coefficients'!D347</f>
        <v>Memphis Grizzlies</v>
      </c>
      <c r="E347">
        <f>'Real Time Coefficients'!E347</f>
        <v>15.8</v>
      </c>
      <c r="F347">
        <f>'Real Time Coefficients'!F347</f>
        <v>0.11799999999999999</v>
      </c>
      <c r="G347">
        <f>'Real Time Coefficients'!G347</f>
        <v>-1.5</v>
      </c>
      <c r="H347">
        <f>'Real Time Coefficients'!H347</f>
        <v>0.2</v>
      </c>
      <c r="I347">
        <f>'Real Time Coefficients'!I347</f>
        <v>67.100000000000009</v>
      </c>
      <c r="J347">
        <f>'Real Time Coefficients'!J347</f>
        <v>0</v>
      </c>
      <c r="K347">
        <f>'Real Time Coefficients'!K347</f>
        <v>1</v>
      </c>
      <c r="L347">
        <f>'Real Time Coefficients'!L347</f>
        <v>-210.2168834476947</v>
      </c>
    </row>
    <row r="348" spans="1:12" hidden="1">
      <c r="A348" t="str">
        <f>'Real Time Coefficients'!A348</f>
        <v>Ognjen Kuzmic</v>
      </c>
      <c r="B348" t="str">
        <f>'Real Time Coefficients'!B348</f>
        <v>GSW</v>
      </c>
      <c r="C348" t="str">
        <f>'Real Time Coefficients'!C348</f>
        <v>Golden State Warriors</v>
      </c>
      <c r="D348" t="str">
        <f>'Real Time Coefficients'!D348</f>
        <v>Golden State Warriors</v>
      </c>
      <c r="E348">
        <f>'Real Time Coefficients'!E348</f>
        <v>11.3</v>
      </c>
      <c r="F348">
        <f>'Real Time Coefficients'!F348</f>
        <v>0.17100000000000001</v>
      </c>
      <c r="G348">
        <f>'Real Time Coefficients'!G348</f>
        <v>0.8</v>
      </c>
      <c r="H348">
        <f>'Real Time Coefficients'!H348</f>
        <v>0.1</v>
      </c>
      <c r="I348">
        <f>'Real Time Coefficients'!I348</f>
        <v>81.699999999999989</v>
      </c>
      <c r="J348">
        <f>'Real Time Coefficients'!J348</f>
        <v>0</v>
      </c>
      <c r="K348">
        <f>'Real Time Coefficients'!K348</f>
        <v>1</v>
      </c>
      <c r="L348">
        <f>'Real Time Coefficients'!L348</f>
        <v>-358.56064807743718</v>
      </c>
    </row>
    <row r="349" spans="1:12" hidden="1">
      <c r="A349" t="str">
        <f>'Real Time Coefficients'!A349</f>
        <v>Jeremy Lamb</v>
      </c>
      <c r="B349" t="str">
        <f>'Real Time Coefficients'!B349</f>
        <v>OKC</v>
      </c>
      <c r="C349" t="str">
        <f>'Real Time Coefficients'!C349</f>
        <v>Oklahoma City Thunder</v>
      </c>
      <c r="D349" t="str">
        <f>'Real Time Coefficients'!D349</f>
        <v>Oklahoma City Thunder</v>
      </c>
      <c r="E349">
        <f>'Real Time Coefficients'!E349</f>
        <v>20.5</v>
      </c>
      <c r="F349">
        <f>'Real Time Coefficients'!F349</f>
        <v>0.123</v>
      </c>
      <c r="G349">
        <f>'Real Time Coefficients'!G349</f>
        <v>-1.6</v>
      </c>
      <c r="H349">
        <f>'Real Time Coefficients'!H349</f>
        <v>0.1</v>
      </c>
      <c r="I349">
        <f>'Real Time Coefficients'!I349</f>
        <v>54.900000000000006</v>
      </c>
      <c r="J349">
        <f>'Real Time Coefficients'!J349</f>
        <v>0</v>
      </c>
      <c r="K349">
        <f>'Real Time Coefficients'!K349</f>
        <v>1</v>
      </c>
      <c r="L349">
        <f>'Real Time Coefficients'!L349</f>
        <v>-240.60037334295092</v>
      </c>
    </row>
    <row r="350" spans="1:12" hidden="1">
      <c r="A350" t="str">
        <f>'Real Time Coefficients'!A350</f>
        <v>Carl Landry</v>
      </c>
      <c r="B350" t="str">
        <f>'Real Time Coefficients'!B350</f>
        <v>SAC</v>
      </c>
      <c r="C350" t="str">
        <f>'Real Time Coefficients'!C350</f>
        <v>Sacramento Kings</v>
      </c>
      <c r="D350" t="str">
        <f>'Real Time Coefficients'!D350</f>
        <v>Sacramento Kings</v>
      </c>
      <c r="E350">
        <f>'Real Time Coefficients'!E350</f>
        <v>18.100000000000001</v>
      </c>
      <c r="F350">
        <f>'Real Time Coefficients'!F350</f>
        <v>0.112</v>
      </c>
      <c r="G350">
        <f>'Real Time Coefficients'!G350</f>
        <v>-3.6</v>
      </c>
      <c r="H350">
        <f>'Real Time Coefficients'!H350</f>
        <v>-0.5</v>
      </c>
      <c r="I350">
        <f>'Real Time Coefficients'!I350</f>
        <v>35.4</v>
      </c>
      <c r="J350">
        <f>'Real Time Coefficients'!J350</f>
        <v>0</v>
      </c>
      <c r="K350">
        <f>'Real Time Coefficients'!K350</f>
        <v>1</v>
      </c>
      <c r="L350">
        <f>'Real Time Coefficients'!L350</f>
        <v>-357.09302336515054</v>
      </c>
    </row>
    <row r="351" spans="1:12" hidden="1">
      <c r="A351" t="str">
        <f>'Real Time Coefficients'!A351</f>
        <v>Shane Larkin</v>
      </c>
      <c r="B351" t="str">
        <f>'Real Time Coefficients'!B351</f>
        <v>NYK</v>
      </c>
      <c r="C351" t="str">
        <f>'Real Time Coefficients'!C351</f>
        <v>New York Knicks</v>
      </c>
      <c r="D351" t="str">
        <f>'Real Time Coefficients'!D351</f>
        <v>New York Knicks</v>
      </c>
      <c r="E351">
        <f>'Real Time Coefficients'!E351</f>
        <v>13.6</v>
      </c>
      <c r="F351">
        <f>'Real Time Coefficients'!F351</f>
        <v>4.4999999999999998E-2</v>
      </c>
      <c r="G351">
        <f>'Real Time Coefficients'!G351</f>
        <v>-2.4</v>
      </c>
      <c r="H351">
        <f>'Real Time Coefficients'!H351</f>
        <v>-0.2</v>
      </c>
      <c r="I351">
        <f>'Real Time Coefficients'!I351</f>
        <v>20.7</v>
      </c>
      <c r="J351">
        <f>'Real Time Coefficients'!J351</f>
        <v>0</v>
      </c>
      <c r="K351">
        <f>'Real Time Coefficients'!K351</f>
        <v>1</v>
      </c>
      <c r="L351">
        <f>'Real Time Coefficients'!L351</f>
        <v>-801.16289008917056</v>
      </c>
    </row>
    <row r="352" spans="1:12" hidden="1">
      <c r="A352" t="str">
        <f>'Real Time Coefficients'!A352</f>
        <v>Joffrey Lauvergne</v>
      </c>
      <c r="B352" t="str">
        <f>'Real Time Coefficients'!B352</f>
        <v>DEN</v>
      </c>
      <c r="C352" t="str">
        <f>'Real Time Coefficients'!C352</f>
        <v>Denver Nuggets</v>
      </c>
      <c r="D352" t="str">
        <f>'Real Time Coefficients'!D352</f>
        <v>Denver Nuggets</v>
      </c>
      <c r="E352">
        <f>'Real Time Coefficients'!E352</f>
        <v>19.899999999999999</v>
      </c>
      <c r="F352">
        <f>'Real Time Coefficients'!F352</f>
        <v>1.2E-2</v>
      </c>
      <c r="G352">
        <f>'Real Time Coefficients'!G352</f>
        <v>-3.6</v>
      </c>
      <c r="H352">
        <f>'Real Time Coefficients'!H352</f>
        <v>-0.1</v>
      </c>
      <c r="I352">
        <f>'Real Time Coefficients'!I352</f>
        <v>36.6</v>
      </c>
      <c r="J352">
        <f>'Real Time Coefficients'!J352</f>
        <v>0</v>
      </c>
      <c r="K352">
        <f>'Real Time Coefficients'!K352</f>
        <v>1</v>
      </c>
      <c r="L352">
        <f>'Real Time Coefficients'!L352</f>
        <v>-420.19783469943911</v>
      </c>
    </row>
    <row r="353" spans="1:12" hidden="1">
      <c r="A353" t="str">
        <f>'Real Time Coefficients'!A353</f>
        <v>Zach LaVine</v>
      </c>
      <c r="B353" t="str">
        <f>'Real Time Coefficients'!B353</f>
        <v>MIN</v>
      </c>
      <c r="C353" t="str">
        <f>'Real Time Coefficients'!C353</f>
        <v>Minnesota Timberwolves</v>
      </c>
      <c r="D353" t="str">
        <f>'Real Time Coefficients'!D353</f>
        <v>Minnesota Timberwolves</v>
      </c>
      <c r="E353">
        <f>'Real Time Coefficients'!E353</f>
        <v>22</v>
      </c>
      <c r="F353">
        <f>'Real Time Coefficients'!F353</f>
        <v>-1.7999999999999999E-2</v>
      </c>
      <c r="G353">
        <f>'Real Time Coefficients'!G353</f>
        <v>-4.5</v>
      </c>
      <c r="H353">
        <f>'Real Time Coefficients'!H353</f>
        <v>-1.2</v>
      </c>
      <c r="I353">
        <f>'Real Time Coefficients'!I353</f>
        <v>19.5</v>
      </c>
      <c r="J353">
        <f>'Real Time Coefficients'!J353</f>
        <v>0</v>
      </c>
      <c r="K353">
        <f>'Real Time Coefficients'!K353</f>
        <v>1</v>
      </c>
      <c r="L353">
        <f>'Real Time Coefficients'!L353</f>
        <v>-693.44981445508847</v>
      </c>
    </row>
    <row r="354" spans="1:12" hidden="1">
      <c r="A354" t="str">
        <f>'Real Time Coefficients'!A354</f>
        <v>Ty Lawson</v>
      </c>
      <c r="B354" t="str">
        <f>'Real Time Coefficients'!B354</f>
        <v>DEN</v>
      </c>
      <c r="C354" t="str">
        <f>'Real Time Coefficients'!C354</f>
        <v>Denver Nuggets</v>
      </c>
      <c r="D354" t="str">
        <f>'Real Time Coefficients'!D354</f>
        <v>Denver Nuggets</v>
      </c>
      <c r="E354">
        <f>'Real Time Coefficients'!E354</f>
        <v>20.6</v>
      </c>
      <c r="F354">
        <f>'Real Time Coefficients'!F354</f>
        <v>0.126</v>
      </c>
      <c r="G354">
        <f>'Real Time Coefficients'!G354</f>
        <v>0.5</v>
      </c>
      <c r="H354">
        <f>'Real Time Coefficients'!H354</f>
        <v>1.7</v>
      </c>
      <c r="I354">
        <f>'Real Time Coefficients'!I354</f>
        <v>36.6</v>
      </c>
      <c r="J354">
        <f>'Real Time Coefficients'!J354</f>
        <v>0</v>
      </c>
      <c r="K354">
        <f>'Real Time Coefficients'!K354</f>
        <v>1</v>
      </c>
      <c r="L354">
        <f>'Real Time Coefficients'!L354</f>
        <v>-382.7986706348741</v>
      </c>
    </row>
    <row r="355" spans="1:12" hidden="1">
      <c r="A355" t="str">
        <f>'Real Time Coefficients'!A355</f>
        <v>Ricky Ledo</v>
      </c>
      <c r="B355" t="str">
        <f>'Real Time Coefficients'!B355</f>
        <v>TOT</v>
      </c>
      <c r="C355" t="e">
        <f>'Real Time Coefficients'!C355</f>
        <v>#N/A</v>
      </c>
      <c r="D355" t="str">
        <f>'Real Time Coefficients'!D355</f>
        <v>Dallas Mavericks</v>
      </c>
      <c r="E355">
        <f>'Real Time Coefficients'!E355</f>
        <v>24.8</v>
      </c>
      <c r="F355">
        <f>'Real Time Coefficients'!F355</f>
        <v>-0.112</v>
      </c>
      <c r="G355">
        <f>'Real Time Coefficients'!G355</f>
        <v>-7.9</v>
      </c>
      <c r="H355">
        <f>'Real Time Coefficients'!H355</f>
        <v>-0.4</v>
      </c>
      <c r="I355">
        <f>'Real Time Coefficients'!I355</f>
        <v>61</v>
      </c>
      <c r="J355">
        <f>'Real Time Coefficients'!J355</f>
        <v>0</v>
      </c>
      <c r="K355">
        <f>'Real Time Coefficients'!K355</f>
        <v>1</v>
      </c>
      <c r="L355">
        <f>'Real Time Coefficients'!L355</f>
        <v>167.43014739091217</v>
      </c>
    </row>
    <row r="356" spans="1:12" hidden="1">
      <c r="A356" t="str">
        <f>'Real Time Coefficients'!A356</f>
        <v>Ricky Ledo</v>
      </c>
      <c r="B356" t="str">
        <f>'Real Time Coefficients'!B356</f>
        <v>DAL</v>
      </c>
      <c r="C356" t="str">
        <f>'Real Time Coefficients'!C356</f>
        <v>Dallas Mavericks</v>
      </c>
      <c r="D356" t="str">
        <f>'Real Time Coefficients'!D356</f>
        <v>Dallas Mavericks</v>
      </c>
      <c r="E356">
        <f>'Real Time Coefficients'!E356</f>
        <v>24.8</v>
      </c>
      <c r="F356">
        <f>'Real Time Coefficients'!F356</f>
        <v>-0.112</v>
      </c>
      <c r="G356">
        <f>'Real Time Coefficients'!G356</f>
        <v>-7.9</v>
      </c>
      <c r="H356">
        <f>'Real Time Coefficients'!H356</f>
        <v>-0.4</v>
      </c>
      <c r="I356">
        <f>'Real Time Coefficients'!I356</f>
        <v>61</v>
      </c>
      <c r="J356">
        <f>'Real Time Coefficients'!J356</f>
        <v>0</v>
      </c>
      <c r="K356">
        <f>'Real Time Coefficients'!K356</f>
        <v>2</v>
      </c>
      <c r="L356">
        <f>'Real Time Coefficients'!L356</f>
        <v>167.43014739091217</v>
      </c>
    </row>
    <row r="357" spans="1:12" hidden="1">
      <c r="A357" t="str">
        <f>'Real Time Coefficients'!A357</f>
        <v>Ricky Ledo</v>
      </c>
      <c r="B357" t="str">
        <f>'Real Time Coefficients'!B357</f>
        <v>NYK</v>
      </c>
      <c r="C357" t="str">
        <f>'Real Time Coefficients'!C357</f>
        <v>New York Knicks</v>
      </c>
      <c r="D357" t="str">
        <f>'Real Time Coefficients'!D357</f>
        <v>New York Knicks</v>
      </c>
      <c r="E357">
        <f>'Real Time Coefficients'!E357</f>
        <v>24.8</v>
      </c>
      <c r="F357">
        <f>'Real Time Coefficients'!F357</f>
        <v>-0.112</v>
      </c>
      <c r="G357">
        <f>'Real Time Coefficients'!G357</f>
        <v>-7.9</v>
      </c>
      <c r="H357">
        <f>'Real Time Coefficients'!H357</f>
        <v>-0.4</v>
      </c>
      <c r="I357">
        <f>'Real Time Coefficients'!I357</f>
        <v>20.7</v>
      </c>
      <c r="J357">
        <f>'Real Time Coefficients'!J357</f>
        <v>0</v>
      </c>
      <c r="K357">
        <f>'Real Time Coefficients'!K357</f>
        <v>3</v>
      </c>
      <c r="L357">
        <f>'Real Time Coefficients'!L357</f>
        <v>-229.62696629980414</v>
      </c>
    </row>
    <row r="358" spans="1:12" hidden="1">
      <c r="A358" t="str">
        <f>'Real Time Coefficients'!A358</f>
        <v>Courtney Lee</v>
      </c>
      <c r="B358" t="str">
        <f>'Real Time Coefficients'!B358</f>
        <v>MEM</v>
      </c>
      <c r="C358" t="str">
        <f>'Real Time Coefficients'!C358</f>
        <v>Memphis Grizzlies</v>
      </c>
      <c r="D358" t="str">
        <f>'Real Time Coefficients'!D358</f>
        <v>Memphis Grizzlies</v>
      </c>
      <c r="E358">
        <f>'Real Time Coefficients'!E358</f>
        <v>15.2</v>
      </c>
      <c r="F358">
        <f>'Real Time Coefficients'!F358</f>
        <v>9.9000000000000005E-2</v>
      </c>
      <c r="G358">
        <f>'Real Time Coefficients'!G358</f>
        <v>0.5</v>
      </c>
      <c r="H358">
        <f>'Real Time Coefficients'!H358</f>
        <v>1.5</v>
      </c>
      <c r="I358">
        <f>'Real Time Coefficients'!I358</f>
        <v>67.100000000000009</v>
      </c>
      <c r="J358">
        <f>'Real Time Coefficients'!J358</f>
        <v>0</v>
      </c>
      <c r="K358">
        <f>'Real Time Coefficients'!K358</f>
        <v>1</v>
      </c>
      <c r="L358">
        <f>'Real Time Coefficients'!L358</f>
        <v>-267.34439777538626</v>
      </c>
    </row>
    <row r="359" spans="1:12" hidden="1">
      <c r="A359" t="str">
        <f>'Real Time Coefficients'!A359</f>
        <v>David Lee</v>
      </c>
      <c r="B359" t="str">
        <f>'Real Time Coefficients'!B359</f>
        <v>GSW</v>
      </c>
      <c r="C359" t="str">
        <f>'Real Time Coefficients'!C359</f>
        <v>Golden State Warriors</v>
      </c>
      <c r="D359" t="str">
        <f>'Real Time Coefficients'!D359</f>
        <v>Golden State Warriors</v>
      </c>
      <c r="E359">
        <f>'Real Time Coefficients'!E359</f>
        <v>19.600000000000001</v>
      </c>
      <c r="F359">
        <f>'Real Time Coefficients'!F359</f>
        <v>0.16800000000000001</v>
      </c>
      <c r="G359">
        <f>'Real Time Coefficients'!G359</f>
        <v>1.4</v>
      </c>
      <c r="H359">
        <f>'Real Time Coefficients'!H359</f>
        <v>0.8</v>
      </c>
      <c r="I359">
        <f>'Real Time Coefficients'!I359</f>
        <v>81.699999999999989</v>
      </c>
      <c r="J359">
        <f>'Real Time Coefficients'!J359</f>
        <v>0</v>
      </c>
      <c r="K359">
        <f>'Real Time Coefficients'!K359</f>
        <v>1</v>
      </c>
      <c r="L359">
        <f>'Real Time Coefficients'!L359</f>
        <v>-157.83567906771054</v>
      </c>
    </row>
    <row r="360" spans="1:12" hidden="1">
      <c r="A360" t="str">
        <f>'Real Time Coefficients'!A360</f>
        <v>Malcolm Lee</v>
      </c>
      <c r="B360" t="str">
        <f>'Real Time Coefficients'!B360</f>
        <v>PHI</v>
      </c>
      <c r="C360" t="str">
        <f>'Real Time Coefficients'!C360</f>
        <v>Philadelphia 76ers</v>
      </c>
      <c r="D360" t="str">
        <f>'Real Time Coefficients'!D360</f>
        <v>Philadelphia 76ers</v>
      </c>
      <c r="E360">
        <f>'Real Time Coefficients'!E360</f>
        <v>21.8</v>
      </c>
      <c r="F360">
        <f>'Real Time Coefficients'!F360</f>
        <v>-0.52700000000000002</v>
      </c>
      <c r="G360">
        <f>'Real Time Coefficients'!G360</f>
        <v>-28.5</v>
      </c>
      <c r="H360">
        <f>'Real Time Coefficients'!H360</f>
        <v>0</v>
      </c>
      <c r="I360">
        <f>'Real Time Coefficients'!I360</f>
        <v>22</v>
      </c>
      <c r="J360">
        <f>'Real Time Coefficients'!J360</f>
        <v>0</v>
      </c>
      <c r="K360">
        <f>'Real Time Coefficients'!K360</f>
        <v>1</v>
      </c>
      <c r="L360">
        <f>'Real Time Coefficients'!L360</f>
        <v>1619.9802313529137</v>
      </c>
    </row>
    <row r="361" spans="1:12" hidden="1">
      <c r="A361" t="str">
        <f>'Real Time Coefficients'!A361</f>
        <v>Alex Len</v>
      </c>
      <c r="B361" t="str">
        <f>'Real Time Coefficients'!B361</f>
        <v>PHO</v>
      </c>
      <c r="C361" t="str">
        <f>'Real Time Coefficients'!C361</f>
        <v>Phoenix Suns</v>
      </c>
      <c r="D361" t="str">
        <f>'Real Time Coefficients'!D361</f>
        <v>Phoenix Suns</v>
      </c>
      <c r="E361">
        <f>'Real Time Coefficients'!E361</f>
        <v>13.7</v>
      </c>
      <c r="F361">
        <f>'Real Time Coefficients'!F361</f>
        <v>0.107</v>
      </c>
      <c r="G361">
        <f>'Real Time Coefficients'!G361</f>
        <v>-1</v>
      </c>
      <c r="H361">
        <f>'Real Time Coefficients'!H361</f>
        <v>0.4</v>
      </c>
      <c r="I361">
        <f>'Real Time Coefficients'!I361</f>
        <v>47.599999999999994</v>
      </c>
      <c r="J361">
        <f>'Real Time Coefficients'!J361</f>
        <v>0</v>
      </c>
      <c r="K361">
        <f>'Real Time Coefficients'!K361</f>
        <v>1</v>
      </c>
      <c r="L361">
        <f>'Real Time Coefficients'!L361</f>
        <v>-486.76292506172319</v>
      </c>
    </row>
    <row r="362" spans="1:12" hidden="1">
      <c r="A362" t="str">
        <f>'Real Time Coefficients'!A362</f>
        <v>Kawhi Leonard</v>
      </c>
      <c r="B362" t="str">
        <f>'Real Time Coefficients'!B362</f>
        <v>SAS</v>
      </c>
      <c r="C362" t="str">
        <f>'Real Time Coefficients'!C362</f>
        <v>San Antonio Spurs</v>
      </c>
      <c r="D362" t="str">
        <f>'Real Time Coefficients'!D362</f>
        <v>San Antonio Spurs</v>
      </c>
      <c r="E362">
        <f>'Real Time Coefficients'!E362</f>
        <v>23</v>
      </c>
      <c r="F362">
        <f>'Real Time Coefficients'!F362</f>
        <v>0.20399999999999999</v>
      </c>
      <c r="G362">
        <f>'Real Time Coefficients'!G362</f>
        <v>6.1</v>
      </c>
      <c r="H362">
        <f>'Real Time Coefficients'!H362</f>
        <v>4.0999999999999996</v>
      </c>
      <c r="I362">
        <f>'Real Time Coefficients'!I362</f>
        <v>67.100000000000009</v>
      </c>
      <c r="J362">
        <f>'Real Time Coefficients'!J362</f>
        <v>0</v>
      </c>
      <c r="K362">
        <f>'Real Time Coefficients'!K362</f>
        <v>1</v>
      </c>
      <c r="L362">
        <f>'Real Time Coefficients'!L362</f>
        <v>-156.23442370562586</v>
      </c>
    </row>
    <row r="363" spans="1:12" hidden="1">
      <c r="A363" t="str">
        <f>'Real Time Coefficients'!A363</f>
        <v>Player</v>
      </c>
      <c r="B363" t="str">
        <f>'Real Time Coefficients'!B363</f>
        <v>Tm</v>
      </c>
      <c r="C363" t="e">
        <f>'Real Time Coefficients'!C363</f>
        <v>#N/A</v>
      </c>
      <c r="D363" t="str">
        <f>'Real Time Coefficients'!D363</f>
        <v>Portland Trail Blazers</v>
      </c>
      <c r="E363" t="str">
        <f>'Real Time Coefficients'!E363</f>
        <v>USG%</v>
      </c>
      <c r="F363" t="str">
        <f>'Real Time Coefficients'!F363</f>
        <v>WS/48</v>
      </c>
      <c r="G363" t="str">
        <f>'Real Time Coefficients'!G363</f>
        <v>BPM</v>
      </c>
      <c r="H363" t="str">
        <f>'Real Time Coefficients'!H363</f>
        <v>VORP</v>
      </c>
      <c r="I363">
        <f>'Real Time Coefficients'!I363</f>
        <v>62.2</v>
      </c>
      <c r="J363">
        <f>'Real Time Coefficients'!J363</f>
        <v>2</v>
      </c>
      <c r="K363">
        <f>'Real Time Coefficients'!K363</f>
        <v>14</v>
      </c>
      <c r="L363" t="e">
        <f>'Real Time Coefficients'!L363</f>
        <v>#VALUE!</v>
      </c>
    </row>
    <row r="364" spans="1:12" hidden="1">
      <c r="A364" t="str">
        <f>'Real Time Coefficients'!A364</f>
        <v>Meyers Leonard</v>
      </c>
      <c r="B364" t="str">
        <f>'Real Time Coefficients'!B364</f>
        <v>POR</v>
      </c>
      <c r="C364" t="str">
        <f>'Real Time Coefficients'!C364</f>
        <v>Portland Trail Blazers</v>
      </c>
      <c r="D364" t="str">
        <f>'Real Time Coefficients'!D364</f>
        <v>Portland Trail Blazers</v>
      </c>
      <c r="E364">
        <f>'Real Time Coefficients'!E364</f>
        <v>15.8</v>
      </c>
      <c r="F364">
        <f>'Real Time Coefficients'!F364</f>
        <v>0.158</v>
      </c>
      <c r="G364">
        <f>'Real Time Coefficients'!G364</f>
        <v>0.2</v>
      </c>
      <c r="H364">
        <f>'Real Time Coefficients'!H364</f>
        <v>0.5</v>
      </c>
      <c r="I364">
        <f>'Real Time Coefficients'!I364</f>
        <v>62.2</v>
      </c>
      <c r="J364">
        <f>'Real Time Coefficients'!J364</f>
        <v>0</v>
      </c>
      <c r="K364">
        <f>'Real Time Coefficients'!K364</f>
        <v>1</v>
      </c>
      <c r="L364">
        <f>'Real Time Coefficients'!L364</f>
        <v>-343.23389636040338</v>
      </c>
    </row>
    <row r="365" spans="1:12" hidden="1">
      <c r="A365" t="str">
        <f>'Real Time Coefficients'!A365</f>
        <v>Jon Leuer</v>
      </c>
      <c r="B365" t="str">
        <f>'Real Time Coefficients'!B365</f>
        <v>MEM</v>
      </c>
      <c r="C365" t="str">
        <f>'Real Time Coefficients'!C365</f>
        <v>Memphis Grizzlies</v>
      </c>
      <c r="D365" t="str">
        <f>'Real Time Coefficients'!D365</f>
        <v>Memphis Grizzlies</v>
      </c>
      <c r="E365">
        <f>'Real Time Coefficients'!E365</f>
        <v>18.600000000000001</v>
      </c>
      <c r="F365">
        <f>'Real Time Coefficients'!F365</f>
        <v>7.8E-2</v>
      </c>
      <c r="G365">
        <f>'Real Time Coefficients'!G365</f>
        <v>-3.1</v>
      </c>
      <c r="H365">
        <f>'Real Time Coefficients'!H365</f>
        <v>-0.2</v>
      </c>
      <c r="I365">
        <f>'Real Time Coefficients'!I365</f>
        <v>67.100000000000009</v>
      </c>
      <c r="J365">
        <f>'Real Time Coefficients'!J365</f>
        <v>0</v>
      </c>
      <c r="K365">
        <f>'Real Time Coefficients'!K365</f>
        <v>1</v>
      </c>
      <c r="L365">
        <f>'Real Time Coefficients'!L365</f>
        <v>-104.68988357308433</v>
      </c>
    </row>
    <row r="366" spans="1:12">
      <c r="A366" t="str">
        <f>'Real Time Coefficients'!A366</f>
        <v>Damian Lillard</v>
      </c>
      <c r="B366" t="str">
        <f>'Real Time Coefficients'!B366</f>
        <v>POR</v>
      </c>
      <c r="C366" t="str">
        <f>'Real Time Coefficients'!C366</f>
        <v>Portland Trail Blazers</v>
      </c>
      <c r="D366" t="str">
        <f>'Real Time Coefficients'!D366</f>
        <v>Portland Trail Blazers</v>
      </c>
      <c r="E366">
        <f>'Real Time Coefficients'!E366</f>
        <v>26.9</v>
      </c>
      <c r="F366">
        <f>'Real Time Coefficients'!F366</f>
        <v>0.17399999999999999</v>
      </c>
      <c r="G366">
        <f>'Real Time Coefficients'!G366</f>
        <v>5.0999999999999996</v>
      </c>
      <c r="H366">
        <f>'Real Time Coefficients'!H366</f>
        <v>5.2</v>
      </c>
      <c r="I366">
        <f>'Real Time Coefficients'!I366</f>
        <v>62.2</v>
      </c>
      <c r="J366">
        <f>'Real Time Coefficients'!J366</f>
        <v>0</v>
      </c>
      <c r="K366">
        <f>'Real Time Coefficients'!K366</f>
        <v>1</v>
      </c>
      <c r="L366">
        <f>'Real Time Coefficients'!L366</f>
        <v>139.15397608112858</v>
      </c>
    </row>
    <row r="367" spans="1:12" hidden="1">
      <c r="A367" t="str">
        <f>'Real Time Coefficients'!A367</f>
        <v>Jeremy Lin</v>
      </c>
      <c r="B367" t="str">
        <f>'Real Time Coefficients'!B367</f>
        <v>LAL</v>
      </c>
      <c r="C367" t="str">
        <f>'Real Time Coefficients'!C367</f>
        <v>Los Angeles Lakers</v>
      </c>
      <c r="D367" t="str">
        <f>'Real Time Coefficients'!D367</f>
        <v>Los Angeles Lakers</v>
      </c>
      <c r="E367">
        <f>'Real Time Coefficients'!E367</f>
        <v>21.9</v>
      </c>
      <c r="F367">
        <f>'Real Time Coefficients'!F367</f>
        <v>6.8000000000000005E-2</v>
      </c>
      <c r="G367">
        <f>'Real Time Coefficients'!G367</f>
        <v>-0.8</v>
      </c>
      <c r="H367">
        <f>'Real Time Coefficients'!H367</f>
        <v>0.6</v>
      </c>
      <c r="I367">
        <f>'Real Time Coefficients'!I367</f>
        <v>25.6</v>
      </c>
      <c r="J367">
        <f>'Real Time Coefficients'!J367</f>
        <v>0</v>
      </c>
      <c r="K367">
        <f>'Real Time Coefficients'!K367</f>
        <v>1</v>
      </c>
      <c r="L367">
        <f>'Real Time Coefficients'!L367</f>
        <v>-611.52867139864838</v>
      </c>
    </row>
    <row r="368" spans="1:12" hidden="1">
      <c r="A368" t="str">
        <f>'Real Time Coefficients'!A368</f>
        <v>Shaun Livingston</v>
      </c>
      <c r="B368" t="str">
        <f>'Real Time Coefficients'!B368</f>
        <v>GSW</v>
      </c>
      <c r="C368" t="str">
        <f>'Real Time Coefficients'!C368</f>
        <v>Golden State Warriors</v>
      </c>
      <c r="D368" t="str">
        <f>'Real Time Coefficients'!D368</f>
        <v>Golden State Warriors</v>
      </c>
      <c r="E368">
        <f>'Real Time Coefficients'!E368</f>
        <v>15.9</v>
      </c>
      <c r="F368">
        <f>'Real Time Coefficients'!F368</f>
        <v>0.107</v>
      </c>
      <c r="G368">
        <f>'Real Time Coefficients'!G368</f>
        <v>-1.7</v>
      </c>
      <c r="H368">
        <f>'Real Time Coefficients'!H368</f>
        <v>0.1</v>
      </c>
      <c r="I368">
        <f>'Real Time Coefficients'!I368</f>
        <v>81.699999999999989</v>
      </c>
      <c r="J368">
        <f>'Real Time Coefficients'!J368</f>
        <v>0</v>
      </c>
      <c r="K368">
        <f>'Real Time Coefficients'!K368</f>
        <v>1</v>
      </c>
      <c r="L368">
        <f>'Real Time Coefficients'!L368</f>
        <v>-77.818092370707774</v>
      </c>
    </row>
    <row r="369" spans="1:12" hidden="1">
      <c r="A369" t="str">
        <f>'Real Time Coefficients'!A369</f>
        <v>Brook Lopez</v>
      </c>
      <c r="B369" t="str">
        <f>'Real Time Coefficients'!B369</f>
        <v>BRK</v>
      </c>
      <c r="C369" t="str">
        <f>'Real Time Coefficients'!C369</f>
        <v>Brooklyn Nets</v>
      </c>
      <c r="D369" t="str">
        <f>'Real Time Coefficients'!D369</f>
        <v>Brooklyn Nets</v>
      </c>
      <c r="E369">
        <f>'Real Time Coefficients'!E369</f>
        <v>26.3</v>
      </c>
      <c r="F369">
        <f>'Real Time Coefficients'!F369</f>
        <v>0.159</v>
      </c>
      <c r="G369">
        <f>'Real Time Coefficients'!G369</f>
        <v>0.2</v>
      </c>
      <c r="H369">
        <f>'Real Time Coefficients'!H369</f>
        <v>1.1000000000000001</v>
      </c>
      <c r="I369">
        <f>'Real Time Coefficients'!I369</f>
        <v>46.300000000000004</v>
      </c>
      <c r="J369">
        <f>'Real Time Coefficients'!J369</f>
        <v>0</v>
      </c>
      <c r="K369">
        <f>'Real Time Coefficients'!K369</f>
        <v>1</v>
      </c>
      <c r="L369">
        <f>'Real Time Coefficients'!L369</f>
        <v>-194.80184909379182</v>
      </c>
    </row>
    <row r="370" spans="1:12" hidden="1">
      <c r="A370" t="str">
        <f>'Real Time Coefficients'!A370</f>
        <v>Robin Lopez</v>
      </c>
      <c r="B370" t="str">
        <f>'Real Time Coefficients'!B370</f>
        <v>POR</v>
      </c>
      <c r="C370" t="str">
        <f>'Real Time Coefficients'!C370</f>
        <v>Portland Trail Blazers</v>
      </c>
      <c r="D370" t="str">
        <f>'Real Time Coefficients'!D370</f>
        <v>Portland Trail Blazers</v>
      </c>
      <c r="E370">
        <f>'Real Time Coefficients'!E370</f>
        <v>15.5</v>
      </c>
      <c r="F370">
        <f>'Real Time Coefficients'!F370</f>
        <v>0.15</v>
      </c>
      <c r="G370">
        <f>'Real Time Coefficients'!G370</f>
        <v>2.1</v>
      </c>
      <c r="H370">
        <f>'Real Time Coefficients'!H370</f>
        <v>1.7</v>
      </c>
      <c r="I370">
        <f>'Real Time Coefficients'!I370</f>
        <v>62.2</v>
      </c>
      <c r="J370">
        <f>'Real Time Coefficients'!J370</f>
        <v>0</v>
      </c>
      <c r="K370">
        <f>'Real Time Coefficients'!K370</f>
        <v>1</v>
      </c>
      <c r="L370">
        <f>'Real Time Coefficients'!L370</f>
        <v>-380.71672148292652</v>
      </c>
    </row>
    <row r="371" spans="1:12" hidden="1">
      <c r="A371" t="str">
        <f>'Real Time Coefficients'!A371</f>
        <v>Kevin Love</v>
      </c>
      <c r="B371" t="str">
        <f>'Real Time Coefficients'!B371</f>
        <v>CLE</v>
      </c>
      <c r="C371" t="str">
        <f>'Real Time Coefficients'!C371</f>
        <v>Cleveland Cavaliers</v>
      </c>
      <c r="D371" t="str">
        <f>'Real Time Coefficients'!D371</f>
        <v>Cleveland Cavaliers</v>
      </c>
      <c r="E371">
        <f>'Real Time Coefficients'!E371</f>
        <v>21.7</v>
      </c>
      <c r="F371">
        <f>'Real Time Coefficients'!F371</f>
        <v>0.16500000000000001</v>
      </c>
      <c r="G371">
        <f>'Real Time Coefficients'!G371</f>
        <v>1.9</v>
      </c>
      <c r="H371">
        <f>'Real Time Coefficients'!H371</f>
        <v>2.5</v>
      </c>
      <c r="I371">
        <f>'Real Time Coefficients'!I371</f>
        <v>64.600000000000009</v>
      </c>
      <c r="J371">
        <f>'Real Time Coefficients'!J371</f>
        <v>0</v>
      </c>
      <c r="K371">
        <f>'Real Time Coefficients'!K371</f>
        <v>1</v>
      </c>
      <c r="L371">
        <f>'Real Time Coefficients'!L371</f>
        <v>-44.225861406588329</v>
      </c>
    </row>
    <row r="372" spans="1:12" hidden="1">
      <c r="A372" t="str">
        <f>'Real Time Coefficients'!A372</f>
        <v>Kyle Lowry</v>
      </c>
      <c r="B372" t="str">
        <f>'Real Time Coefficients'!B372</f>
        <v>TOR</v>
      </c>
      <c r="C372" t="str">
        <f>'Real Time Coefficients'!C372</f>
        <v>Toronto Raptors</v>
      </c>
      <c r="D372" t="str">
        <f>'Real Time Coefficients'!D372</f>
        <v>Toronto Raptors</v>
      </c>
      <c r="E372">
        <f>'Real Time Coefficients'!E372</f>
        <v>25.4</v>
      </c>
      <c r="F372">
        <f>'Real Time Coefficients'!F372</f>
        <v>0.14099999999999999</v>
      </c>
      <c r="G372">
        <f>'Real Time Coefficients'!G372</f>
        <v>3.6</v>
      </c>
      <c r="H372">
        <f>'Real Time Coefficients'!H372</f>
        <v>3.4</v>
      </c>
      <c r="I372">
        <f>'Real Time Coefficients'!I372</f>
        <v>59.8</v>
      </c>
      <c r="J372">
        <f>'Real Time Coefficients'!J372</f>
        <v>0</v>
      </c>
      <c r="K372">
        <f>'Real Time Coefficients'!K372</f>
        <v>1</v>
      </c>
      <c r="L372">
        <f>'Real Time Coefficients'!L372</f>
        <v>-114.29171588039297</v>
      </c>
    </row>
    <row r="373" spans="1:12" hidden="1">
      <c r="A373" t="str">
        <f>'Real Time Coefficients'!A373</f>
        <v>John Lucas</v>
      </c>
      <c r="B373" t="str">
        <f>'Real Time Coefficients'!B373</f>
        <v>DET</v>
      </c>
      <c r="C373" t="str">
        <f>'Real Time Coefficients'!C373</f>
        <v>Detroit Pistons</v>
      </c>
      <c r="D373" t="str">
        <f>'Real Time Coefficients'!D373</f>
        <v>Detroit Pistons</v>
      </c>
      <c r="E373">
        <f>'Real Time Coefficients'!E373</f>
        <v>19.899999999999999</v>
      </c>
      <c r="F373">
        <f>'Real Time Coefficients'!F373</f>
        <v>5.8000000000000003E-2</v>
      </c>
      <c r="G373">
        <f>'Real Time Coefficients'!G373</f>
        <v>-5.5</v>
      </c>
      <c r="H373">
        <f>'Real Time Coefficients'!H373</f>
        <v>-0.2</v>
      </c>
      <c r="I373">
        <f>'Real Time Coefficients'!I373</f>
        <v>39</v>
      </c>
      <c r="J373">
        <f>'Real Time Coefficients'!J373</f>
        <v>0</v>
      </c>
      <c r="K373">
        <f>'Real Time Coefficients'!K373</f>
        <v>1</v>
      </c>
      <c r="L373">
        <f>'Real Time Coefficients'!L373</f>
        <v>-94.293052337223671</v>
      </c>
    </row>
    <row r="374" spans="1:12" hidden="1">
      <c r="A374" t="str">
        <f>'Real Time Coefficients'!A374</f>
        <v>Kalin Lucas</v>
      </c>
      <c r="B374" t="str">
        <f>'Real Time Coefficients'!B374</f>
        <v>MEM</v>
      </c>
      <c r="C374" t="str">
        <f>'Real Time Coefficients'!C374</f>
        <v>Memphis Grizzlies</v>
      </c>
      <c r="D374" t="str">
        <f>'Real Time Coefficients'!D374</f>
        <v>Memphis Grizzlies</v>
      </c>
      <c r="E374">
        <f>'Real Time Coefficients'!E374</f>
        <v>7.6</v>
      </c>
      <c r="F374">
        <f>'Real Time Coefficients'!F374</f>
        <v>-5.7000000000000002E-2</v>
      </c>
      <c r="G374">
        <f>'Real Time Coefficients'!G374</f>
        <v>-1.3</v>
      </c>
      <c r="H374">
        <f>'Real Time Coefficients'!H374</f>
        <v>0</v>
      </c>
      <c r="I374">
        <f>'Real Time Coefficients'!I374</f>
        <v>67.100000000000009</v>
      </c>
      <c r="J374">
        <f>'Real Time Coefficients'!J374</f>
        <v>0</v>
      </c>
      <c r="K374">
        <f>'Real Time Coefficients'!K374</f>
        <v>1</v>
      </c>
      <c r="L374">
        <f>'Real Time Coefficients'!L374</f>
        <v>-740.16394060247194</v>
      </c>
    </row>
    <row r="375" spans="1:12" hidden="1">
      <c r="A375" t="str">
        <f>'Real Time Coefficients'!A375</f>
        <v>Shelvin Mack</v>
      </c>
      <c r="B375" t="str">
        <f>'Real Time Coefficients'!B375</f>
        <v>ATL</v>
      </c>
      <c r="C375" t="str">
        <f>'Real Time Coefficients'!C375</f>
        <v>Atlanta Hawks</v>
      </c>
      <c r="D375" t="str">
        <f>'Real Time Coefficients'!D375</f>
        <v>Atlanta Hawks</v>
      </c>
      <c r="E375">
        <f>'Real Time Coefficients'!E375</f>
        <v>19.5</v>
      </c>
      <c r="F375">
        <f>'Real Time Coefficients'!F375</f>
        <v>7.4999999999999997E-2</v>
      </c>
      <c r="G375">
        <f>'Real Time Coefficients'!G375</f>
        <v>-3.1</v>
      </c>
      <c r="H375">
        <f>'Real Time Coefficients'!H375</f>
        <v>-0.2</v>
      </c>
      <c r="I375">
        <f>'Real Time Coefficients'!I375</f>
        <v>73.2</v>
      </c>
      <c r="J375">
        <f>'Real Time Coefficients'!J375</f>
        <v>0</v>
      </c>
      <c r="K375">
        <f>'Real Time Coefficients'!K375</f>
        <v>1</v>
      </c>
      <c r="L375">
        <f>'Real Time Coefficients'!L375</f>
        <v>-33.4502547736558</v>
      </c>
    </row>
    <row r="376" spans="1:12" hidden="1">
      <c r="A376" t="str">
        <f>'Real Time Coefficients'!A376</f>
        <v>Ian Mahinmi</v>
      </c>
      <c r="B376" t="str">
        <f>'Real Time Coefficients'!B376</f>
        <v>IND</v>
      </c>
      <c r="C376" t="str">
        <f>'Real Time Coefficients'!C376</f>
        <v>Indiana Pacers</v>
      </c>
      <c r="D376" t="str">
        <f>'Real Time Coefficients'!D376</f>
        <v>Indiana Pacers</v>
      </c>
      <c r="E376">
        <f>'Real Time Coefficients'!E376</f>
        <v>12.5</v>
      </c>
      <c r="F376">
        <f>'Real Time Coefficients'!F376</f>
        <v>0.09</v>
      </c>
      <c r="G376">
        <f>'Real Time Coefficients'!G376</f>
        <v>-1.2</v>
      </c>
      <c r="H376">
        <f>'Real Time Coefficients'!H376</f>
        <v>0.2</v>
      </c>
      <c r="I376">
        <f>'Real Time Coefficients'!I376</f>
        <v>46.300000000000004</v>
      </c>
      <c r="J376">
        <f>'Real Time Coefficients'!J376</f>
        <v>0</v>
      </c>
      <c r="K376">
        <f>'Real Time Coefficients'!K376</f>
        <v>1</v>
      </c>
      <c r="L376">
        <f>'Real Time Coefficients'!L376</f>
        <v>-564.15500385362009</v>
      </c>
    </row>
    <row r="377" spans="1:12" hidden="1">
      <c r="A377" t="str">
        <f>'Real Time Coefficients'!A377</f>
        <v>Devyn Marble</v>
      </c>
      <c r="B377" t="str">
        <f>'Real Time Coefficients'!B377</f>
        <v>ORL</v>
      </c>
      <c r="C377" t="str">
        <f>'Real Time Coefficients'!C377</f>
        <v>Orlando Magic</v>
      </c>
      <c r="D377" t="str">
        <f>'Real Time Coefficients'!D377</f>
        <v>Orlando Magic</v>
      </c>
      <c r="E377">
        <f>'Real Time Coefficients'!E377</f>
        <v>13.1</v>
      </c>
      <c r="F377">
        <f>'Real Time Coefficients'!F377</f>
        <v>-3.1E-2</v>
      </c>
      <c r="G377">
        <f>'Real Time Coefficients'!G377</f>
        <v>-4.5</v>
      </c>
      <c r="H377">
        <f>'Real Time Coefficients'!H377</f>
        <v>-0.1</v>
      </c>
      <c r="I377">
        <f>'Real Time Coefficients'!I377</f>
        <v>30.5</v>
      </c>
      <c r="J377">
        <f>'Real Time Coefficients'!J377</f>
        <v>0</v>
      </c>
      <c r="K377">
        <f>'Real Time Coefficients'!K377</f>
        <v>1</v>
      </c>
      <c r="L377">
        <f>'Real Time Coefficients'!L377</f>
        <v>-571.19009571631784</v>
      </c>
    </row>
    <row r="378" spans="1:12" hidden="1">
      <c r="A378" t="str">
        <f>'Real Time Coefficients'!A378</f>
        <v>Shawn Marion</v>
      </c>
      <c r="B378" t="str">
        <f>'Real Time Coefficients'!B378</f>
        <v>CLE</v>
      </c>
      <c r="C378" t="str">
        <f>'Real Time Coefficients'!C378</f>
        <v>Cleveland Cavaliers</v>
      </c>
      <c r="D378" t="str">
        <f>'Real Time Coefficients'!D378</f>
        <v>Cleveland Cavaliers</v>
      </c>
      <c r="E378">
        <f>'Real Time Coefficients'!E378</f>
        <v>12.9</v>
      </c>
      <c r="F378">
        <f>'Real Time Coefficients'!F378</f>
        <v>7.3999999999999996E-2</v>
      </c>
      <c r="G378">
        <f>'Real Time Coefficients'!G378</f>
        <v>-1.3</v>
      </c>
      <c r="H378">
        <f>'Real Time Coefficients'!H378</f>
        <v>0.2</v>
      </c>
      <c r="I378">
        <f>'Real Time Coefficients'!I378</f>
        <v>64.600000000000009</v>
      </c>
      <c r="J378">
        <f>'Real Time Coefficients'!J378</f>
        <v>0</v>
      </c>
      <c r="K378">
        <f>'Real Time Coefficients'!K378</f>
        <v>1</v>
      </c>
      <c r="L378">
        <f>'Real Time Coefficients'!L378</f>
        <v>-393.01466635534894</v>
      </c>
    </row>
    <row r="379" spans="1:12" hidden="1">
      <c r="A379" t="str">
        <f>'Real Time Coefficients'!A379</f>
        <v>Kendall Marshall</v>
      </c>
      <c r="B379" t="str">
        <f>'Real Time Coefficients'!B379</f>
        <v>MIL</v>
      </c>
      <c r="C379" t="str">
        <f>'Real Time Coefficients'!C379</f>
        <v>Milwaukee Bucks</v>
      </c>
      <c r="D379" t="str">
        <f>'Real Time Coefficients'!D379</f>
        <v>Milwaukee Bucks</v>
      </c>
      <c r="E379">
        <f>'Real Time Coefficients'!E379</f>
        <v>15.1</v>
      </c>
      <c r="F379">
        <f>'Real Time Coefficients'!F379</f>
        <v>8.7999999999999995E-2</v>
      </c>
      <c r="G379">
        <f>'Real Time Coefficients'!G379</f>
        <v>-4.0999999999999996</v>
      </c>
      <c r="H379">
        <f>'Real Time Coefficients'!H379</f>
        <v>-0.2</v>
      </c>
      <c r="I379">
        <f>'Real Time Coefficients'!I379</f>
        <v>50</v>
      </c>
      <c r="J379">
        <f>'Real Time Coefficients'!J379</f>
        <v>0</v>
      </c>
      <c r="K379">
        <f>'Real Time Coefficients'!K379</f>
        <v>1</v>
      </c>
      <c r="L379">
        <f>'Real Time Coefficients'!L379</f>
        <v>-194.68832900470775</v>
      </c>
    </row>
    <row r="380" spans="1:12" hidden="1">
      <c r="A380" t="str">
        <f>'Real Time Coefficients'!A380</f>
        <v>Cartier Martin</v>
      </c>
      <c r="B380" t="str">
        <f>'Real Time Coefficients'!B380</f>
        <v>DET</v>
      </c>
      <c r="C380" t="str">
        <f>'Real Time Coefficients'!C380</f>
        <v>Detroit Pistons</v>
      </c>
      <c r="D380" t="str">
        <f>'Real Time Coefficients'!D380</f>
        <v>Detroit Pistons</v>
      </c>
      <c r="E380">
        <f>'Real Time Coefficients'!E380</f>
        <v>13</v>
      </c>
      <c r="F380">
        <f>'Real Time Coefficients'!F380</f>
        <v>-5.2999999999999999E-2</v>
      </c>
      <c r="G380">
        <f>'Real Time Coefficients'!G380</f>
        <v>-7.1</v>
      </c>
      <c r="H380">
        <f>'Real Time Coefficients'!H380</f>
        <v>-0.3</v>
      </c>
      <c r="I380">
        <f>'Real Time Coefficients'!I380</f>
        <v>39</v>
      </c>
      <c r="J380">
        <f>'Real Time Coefficients'!J380</f>
        <v>0</v>
      </c>
      <c r="K380">
        <f>'Real Time Coefficients'!K380</f>
        <v>1</v>
      </c>
      <c r="L380">
        <f>'Real Time Coefficients'!L380</f>
        <v>-241.26022174584554</v>
      </c>
    </row>
    <row r="381" spans="1:12" hidden="1">
      <c r="A381" t="str">
        <f>'Real Time Coefficients'!A381</f>
        <v>Kenyon Martin</v>
      </c>
      <c r="B381" t="str">
        <f>'Real Time Coefficients'!B381</f>
        <v>MIL</v>
      </c>
      <c r="C381" t="str">
        <f>'Real Time Coefficients'!C381</f>
        <v>Milwaukee Bucks</v>
      </c>
      <c r="D381" t="str">
        <f>'Real Time Coefficients'!D381</f>
        <v>Milwaukee Bucks</v>
      </c>
      <c r="E381">
        <f>'Real Time Coefficients'!E381</f>
        <v>11.2</v>
      </c>
      <c r="F381">
        <f>'Real Time Coefficients'!F381</f>
        <v>8.5999999999999993E-2</v>
      </c>
      <c r="G381">
        <f>'Real Time Coefficients'!G381</f>
        <v>-0.8</v>
      </c>
      <c r="H381">
        <f>'Real Time Coefficients'!H381</f>
        <v>0</v>
      </c>
      <c r="I381">
        <f>'Real Time Coefficients'!I381</f>
        <v>50</v>
      </c>
      <c r="J381">
        <f>'Real Time Coefficients'!J381</f>
        <v>0</v>
      </c>
      <c r="K381">
        <f>'Real Time Coefficients'!K381</f>
        <v>1</v>
      </c>
      <c r="L381">
        <f>'Real Time Coefficients'!L381</f>
        <v>-645.4472192395715</v>
      </c>
    </row>
    <row r="382" spans="1:12" hidden="1">
      <c r="A382" t="str">
        <f>'Real Time Coefficients'!A382</f>
        <v>Kevin Martin</v>
      </c>
      <c r="B382" t="str">
        <f>'Real Time Coefficients'!B382</f>
        <v>MIN</v>
      </c>
      <c r="C382" t="str">
        <f>'Real Time Coefficients'!C382</f>
        <v>Minnesota Timberwolves</v>
      </c>
      <c r="D382" t="str">
        <f>'Real Time Coefficients'!D382</f>
        <v>Minnesota Timberwolves</v>
      </c>
      <c r="E382">
        <f>'Real Time Coefficients'!E382</f>
        <v>26.6</v>
      </c>
      <c r="F382">
        <f>'Real Time Coefficients'!F382</f>
        <v>6.9000000000000006E-2</v>
      </c>
      <c r="G382">
        <f>'Real Time Coefficients'!G382</f>
        <v>-2.1</v>
      </c>
      <c r="H382">
        <f>'Real Time Coefficients'!H382</f>
        <v>0</v>
      </c>
      <c r="I382">
        <f>'Real Time Coefficients'!I382</f>
        <v>19.5</v>
      </c>
      <c r="J382">
        <f>'Real Time Coefficients'!J382</f>
        <v>0</v>
      </c>
      <c r="K382">
        <f>'Real Time Coefficients'!K382</f>
        <v>1</v>
      </c>
      <c r="L382">
        <f>'Real Time Coefficients'!L382</f>
        <v>-530.82486810256319</v>
      </c>
    </row>
    <row r="383" spans="1:12" hidden="1">
      <c r="A383" t="str">
        <f>'Real Time Coefficients'!A383</f>
        <v>Wesley Matthews</v>
      </c>
      <c r="B383" t="str">
        <f>'Real Time Coefficients'!B383</f>
        <v>POR</v>
      </c>
      <c r="C383" t="str">
        <f>'Real Time Coefficients'!C383</f>
        <v>Portland Trail Blazers</v>
      </c>
      <c r="D383" t="str">
        <f>'Real Time Coefficients'!D383</f>
        <v>Portland Trail Blazers</v>
      </c>
      <c r="E383">
        <f>'Real Time Coefficients'!E383</f>
        <v>19.8</v>
      </c>
      <c r="F383">
        <f>'Real Time Coefficients'!F383</f>
        <v>0.14699999999999999</v>
      </c>
      <c r="G383">
        <f>'Real Time Coefficients'!G383</f>
        <v>3.9</v>
      </c>
      <c r="H383">
        <f>'Real Time Coefficients'!H383</f>
        <v>3</v>
      </c>
      <c r="I383">
        <f>'Real Time Coefficients'!I383</f>
        <v>62.2</v>
      </c>
      <c r="J383">
        <f>'Real Time Coefficients'!J383</f>
        <v>0</v>
      </c>
      <c r="K383">
        <f>'Real Time Coefficients'!K383</f>
        <v>1</v>
      </c>
      <c r="L383">
        <f>'Real Time Coefficients'!L383</f>
        <v>-293.60605909121989</v>
      </c>
    </row>
    <row r="384" spans="1:12" hidden="1">
      <c r="A384" t="str">
        <f>'Real Time Coefficients'!A384</f>
        <v>Player</v>
      </c>
      <c r="B384" t="str">
        <f>'Real Time Coefficients'!B384</f>
        <v>Tm</v>
      </c>
      <c r="C384" t="e">
        <f>'Real Time Coefficients'!C384</f>
        <v>#N/A</v>
      </c>
      <c r="D384" t="e">
        <f>'Real Time Coefficients'!D384</f>
        <v>#N/A</v>
      </c>
      <c r="E384" t="str">
        <f>'Real Time Coefficients'!E384</f>
        <v>USG%</v>
      </c>
      <c r="F384" t="str">
        <f>'Real Time Coefficients'!F384</f>
        <v>WS/48</v>
      </c>
      <c r="G384" t="str">
        <f>'Real Time Coefficients'!G384</f>
        <v>BPM</v>
      </c>
      <c r="H384" t="str">
        <f>'Real Time Coefficients'!H384</f>
        <v>VORP</v>
      </c>
      <c r="I384" t="e">
        <f>'Real Time Coefficients'!I384</f>
        <v>#N/A</v>
      </c>
      <c r="J384">
        <f>'Real Time Coefficients'!J384</f>
        <v>2</v>
      </c>
      <c r="K384">
        <f>'Real Time Coefficients'!K384</f>
        <v>15</v>
      </c>
      <c r="L384" t="e">
        <f>'Real Time Coefficients'!L384</f>
        <v>#VALUE!</v>
      </c>
    </row>
    <row r="385" spans="1:12" hidden="1">
      <c r="A385" t="str">
        <f>'Real Time Coefficients'!A385</f>
        <v>Jason Maxiell</v>
      </c>
      <c r="B385" t="str">
        <f>'Real Time Coefficients'!B385</f>
        <v>CHO</v>
      </c>
      <c r="C385" t="e">
        <f>'Real Time Coefficients'!C385</f>
        <v>#N/A</v>
      </c>
      <c r="D385" t="str">
        <f>'Real Time Coefficients'!D385</f>
        <v>Milwaukee Bucks</v>
      </c>
      <c r="E385">
        <f>'Real Time Coefficients'!E385</f>
        <v>13.1</v>
      </c>
      <c r="F385">
        <f>'Real Time Coefficients'!F385</f>
        <v>7.3999999999999996E-2</v>
      </c>
      <c r="G385">
        <f>'Real Time Coefficients'!G385</f>
        <v>-2.6</v>
      </c>
      <c r="H385">
        <f>'Real Time Coefficients'!H385</f>
        <v>-0.1</v>
      </c>
      <c r="I385">
        <f>'Real Time Coefficients'!I385</f>
        <v>50</v>
      </c>
      <c r="J385">
        <f>'Real Time Coefficients'!J385</f>
        <v>0</v>
      </c>
      <c r="K385">
        <f>'Real Time Coefficients'!K385</f>
        <v>1</v>
      </c>
      <c r="L385">
        <f>'Real Time Coefficients'!L385</f>
        <v>-425.83751891709716</v>
      </c>
    </row>
    <row r="386" spans="1:12" hidden="1">
      <c r="A386" t="str">
        <f>'Real Time Coefficients'!A386</f>
        <v>O.J. Mayo</v>
      </c>
      <c r="B386" t="str">
        <f>'Real Time Coefficients'!B386</f>
        <v>MIL</v>
      </c>
      <c r="C386" t="str">
        <f>'Real Time Coefficients'!C386</f>
        <v>Milwaukee Bucks</v>
      </c>
      <c r="D386" t="str">
        <f>'Real Time Coefficients'!D386</f>
        <v>Milwaukee Bucks</v>
      </c>
      <c r="E386">
        <f>'Real Time Coefficients'!E386</f>
        <v>23.6</v>
      </c>
      <c r="F386">
        <f>'Real Time Coefficients'!F386</f>
        <v>7.9000000000000001E-2</v>
      </c>
      <c r="G386">
        <f>'Real Time Coefficients'!G386</f>
        <v>-1.3</v>
      </c>
      <c r="H386">
        <f>'Real Time Coefficients'!H386</f>
        <v>0.3</v>
      </c>
      <c r="I386">
        <f>'Real Time Coefficients'!I386</f>
        <v>50</v>
      </c>
      <c r="J386">
        <f>'Real Time Coefficients'!J386</f>
        <v>0</v>
      </c>
      <c r="K386">
        <f>'Real Time Coefficients'!K386</f>
        <v>1</v>
      </c>
      <c r="L386">
        <f>'Real Time Coefficients'!L386</f>
        <v>-312.38265973986972</v>
      </c>
    </row>
    <row r="387" spans="1:12" hidden="1">
      <c r="A387" t="str">
        <f>'Real Time Coefficients'!A387</f>
        <v>Luc Mbah a Moute</v>
      </c>
      <c r="B387" t="str">
        <f>'Real Time Coefficients'!B387</f>
        <v>PHI</v>
      </c>
      <c r="C387" t="str">
        <f>'Real Time Coefficients'!C387</f>
        <v>Philadelphia 76ers</v>
      </c>
      <c r="D387" t="str">
        <f>'Real Time Coefficients'!D387</f>
        <v>Philadelphia 76ers</v>
      </c>
      <c r="E387">
        <f>'Real Time Coefficients'!E387</f>
        <v>18.3</v>
      </c>
      <c r="F387">
        <f>'Real Time Coefficients'!F387</f>
        <v>2.7E-2</v>
      </c>
      <c r="G387">
        <f>'Real Time Coefficients'!G387</f>
        <v>-3.2</v>
      </c>
      <c r="H387">
        <f>'Real Time Coefficients'!H387</f>
        <v>-0.6</v>
      </c>
      <c r="I387">
        <f>'Real Time Coefficients'!I387</f>
        <v>22</v>
      </c>
      <c r="J387">
        <f>'Real Time Coefficients'!J387</f>
        <v>0</v>
      </c>
      <c r="K387">
        <f>'Real Time Coefficients'!K387</f>
        <v>1</v>
      </c>
      <c r="L387">
        <f>'Real Time Coefficients'!L387</f>
        <v>-707.79378410865968</v>
      </c>
    </row>
    <row r="388" spans="1:12" hidden="1">
      <c r="A388" t="str">
        <f>'Real Time Coefficients'!A388</f>
        <v>James Michael McAdoo</v>
      </c>
      <c r="B388" t="str">
        <f>'Real Time Coefficients'!B388</f>
        <v>GSW</v>
      </c>
      <c r="C388" t="str">
        <f>'Real Time Coefficients'!C388</f>
        <v>Golden State Warriors</v>
      </c>
      <c r="D388" t="str">
        <f>'Real Time Coefficients'!D388</f>
        <v>Golden State Warriors</v>
      </c>
      <c r="E388">
        <f>'Real Time Coefficients'!E388</f>
        <v>19.399999999999999</v>
      </c>
      <c r="F388">
        <f>'Real Time Coefficients'!F388</f>
        <v>0.17699999999999999</v>
      </c>
      <c r="G388">
        <f>'Real Time Coefficients'!G388</f>
        <v>-1.8</v>
      </c>
      <c r="H388">
        <f>'Real Time Coefficients'!H388</f>
        <v>0</v>
      </c>
      <c r="I388">
        <f>'Real Time Coefficients'!I388</f>
        <v>81.699999999999989</v>
      </c>
      <c r="J388">
        <f>'Real Time Coefficients'!J388</f>
        <v>0</v>
      </c>
      <c r="K388">
        <f>'Real Time Coefficients'!K388</f>
        <v>1</v>
      </c>
      <c r="L388">
        <f>'Real Time Coefficients'!L388</f>
        <v>107.75341016189674</v>
      </c>
    </row>
    <row r="389" spans="1:12" hidden="1">
      <c r="A389" t="str">
        <f>'Real Time Coefficients'!A389</f>
        <v>Ray McCallum</v>
      </c>
      <c r="B389" t="str">
        <f>'Real Time Coefficients'!B389</f>
        <v>SAC</v>
      </c>
      <c r="C389" t="str">
        <f>'Real Time Coefficients'!C389</f>
        <v>Sacramento Kings</v>
      </c>
      <c r="D389" t="str">
        <f>'Real Time Coefficients'!D389</f>
        <v>Sacramento Kings</v>
      </c>
      <c r="E389">
        <f>'Real Time Coefficients'!E389</f>
        <v>18.2</v>
      </c>
      <c r="F389">
        <f>'Real Time Coefficients'!F389</f>
        <v>4.4999999999999998E-2</v>
      </c>
      <c r="G389">
        <f>'Real Time Coefficients'!G389</f>
        <v>-1.7</v>
      </c>
      <c r="H389">
        <f>'Real Time Coefficients'!H389</f>
        <v>0.1</v>
      </c>
      <c r="I389">
        <f>'Real Time Coefficients'!I389</f>
        <v>35.4</v>
      </c>
      <c r="J389">
        <f>'Real Time Coefficients'!J389</f>
        <v>0</v>
      </c>
      <c r="K389">
        <f>'Real Time Coefficients'!K389</f>
        <v>1</v>
      </c>
      <c r="L389">
        <f>'Real Time Coefficients'!L389</f>
        <v>-604.04182341417697</v>
      </c>
    </row>
    <row r="390" spans="1:12" hidden="1">
      <c r="A390" t="str">
        <f>'Real Time Coefficients'!A390</f>
        <v>C.J. McCollum</v>
      </c>
      <c r="B390" t="str">
        <f>'Real Time Coefficients'!B390</f>
        <v>POR</v>
      </c>
      <c r="C390" t="str">
        <f>'Real Time Coefficients'!C390</f>
        <v>Portland Trail Blazers</v>
      </c>
      <c r="D390" t="str">
        <f>'Real Time Coefficients'!D390</f>
        <v>Portland Trail Blazers</v>
      </c>
      <c r="E390">
        <f>'Real Time Coefficients'!E390</f>
        <v>20.5</v>
      </c>
      <c r="F390">
        <f>'Real Time Coefficients'!F390</f>
        <v>8.8999999999999996E-2</v>
      </c>
      <c r="G390">
        <f>'Real Time Coefficients'!G390</f>
        <v>-0.7</v>
      </c>
      <c r="H390">
        <f>'Real Time Coefficients'!H390</f>
        <v>0.3</v>
      </c>
      <c r="I390">
        <f>'Real Time Coefficients'!I390</f>
        <v>62.2</v>
      </c>
      <c r="J390">
        <f>'Real Time Coefficients'!J390</f>
        <v>0</v>
      </c>
      <c r="K390">
        <f>'Real Time Coefficients'!K390</f>
        <v>1</v>
      </c>
      <c r="L390">
        <f>'Real Time Coefficients'!L390</f>
        <v>-306.04696375158704</v>
      </c>
    </row>
    <row r="391" spans="1:12" hidden="1">
      <c r="A391" t="str">
        <f>'Real Time Coefficients'!A391</f>
        <v>K.J. McDaniels</v>
      </c>
      <c r="B391" t="str">
        <f>'Real Time Coefficients'!B391</f>
        <v>TOT</v>
      </c>
      <c r="C391" t="e">
        <f>'Real Time Coefficients'!C391</f>
        <v>#N/A</v>
      </c>
      <c r="D391" t="str">
        <f>'Real Time Coefficients'!D391</f>
        <v>Philadelphia 76ers</v>
      </c>
      <c r="E391">
        <f>'Real Time Coefficients'!E391</f>
        <v>19.3</v>
      </c>
      <c r="F391">
        <f>'Real Time Coefficients'!F391</f>
        <v>0.02</v>
      </c>
      <c r="G391">
        <f>'Real Time Coefficients'!G391</f>
        <v>-2.7</v>
      </c>
      <c r="H391">
        <f>'Real Time Coefficients'!H391</f>
        <v>-0.2</v>
      </c>
      <c r="I391">
        <f>'Real Time Coefficients'!I391</f>
        <v>22</v>
      </c>
      <c r="J391">
        <f>'Real Time Coefficients'!J391</f>
        <v>0</v>
      </c>
      <c r="K391">
        <f>'Real Time Coefficients'!K391</f>
        <v>1</v>
      </c>
      <c r="L391">
        <f>'Real Time Coefficients'!L391</f>
        <v>-691.23953828384674</v>
      </c>
    </row>
    <row r="392" spans="1:12" hidden="1">
      <c r="A392" t="str">
        <f>'Real Time Coefficients'!A392</f>
        <v>K.J. McDaniels</v>
      </c>
      <c r="B392" t="str">
        <f>'Real Time Coefficients'!B392</f>
        <v>PHI</v>
      </c>
      <c r="C392" t="str">
        <f>'Real Time Coefficients'!C392</f>
        <v>Philadelphia 76ers</v>
      </c>
      <c r="D392" t="str">
        <f>'Real Time Coefficients'!D392</f>
        <v>Philadelphia 76ers</v>
      </c>
      <c r="E392">
        <f>'Real Time Coefficients'!E392</f>
        <v>19.3</v>
      </c>
      <c r="F392">
        <f>'Real Time Coefficients'!F392</f>
        <v>0.02</v>
      </c>
      <c r="G392">
        <f>'Real Time Coefficients'!G392</f>
        <v>-2.7</v>
      </c>
      <c r="H392">
        <f>'Real Time Coefficients'!H392</f>
        <v>-0.2</v>
      </c>
      <c r="I392">
        <f>'Real Time Coefficients'!I392</f>
        <v>22</v>
      </c>
      <c r="J392">
        <f>'Real Time Coefficients'!J392</f>
        <v>0</v>
      </c>
      <c r="K392">
        <f>'Real Time Coefficients'!K392</f>
        <v>2</v>
      </c>
      <c r="L392">
        <f>'Real Time Coefficients'!L392</f>
        <v>-691.23953828384674</v>
      </c>
    </row>
    <row r="393" spans="1:12" hidden="1">
      <c r="A393" t="str">
        <f>'Real Time Coefficients'!A393</f>
        <v>K.J. McDaniels</v>
      </c>
      <c r="B393" t="str">
        <f>'Real Time Coefficients'!B393</f>
        <v>HOU</v>
      </c>
      <c r="C393" t="str">
        <f>'Real Time Coefficients'!C393</f>
        <v>Houston Rockets</v>
      </c>
      <c r="D393" t="str">
        <f>'Real Time Coefficients'!D393</f>
        <v>Houston Rockets</v>
      </c>
      <c r="E393">
        <f>'Real Time Coefficients'!E393</f>
        <v>19.3</v>
      </c>
      <c r="F393">
        <f>'Real Time Coefficients'!F393</f>
        <v>0.02</v>
      </c>
      <c r="G393">
        <f>'Real Time Coefficients'!G393</f>
        <v>-2.7</v>
      </c>
      <c r="H393">
        <f>'Real Time Coefficients'!H393</f>
        <v>-0.2</v>
      </c>
      <c r="I393">
        <f>'Real Time Coefficients'!I393</f>
        <v>68.300000000000011</v>
      </c>
      <c r="J393">
        <f>'Real Time Coefficients'!J393</f>
        <v>0</v>
      </c>
      <c r="K393">
        <f>'Real Time Coefficients'!K393</f>
        <v>3</v>
      </c>
      <c r="L393">
        <f>'Real Time Coefficients'!L393</f>
        <v>-235.06722156225442</v>
      </c>
    </row>
    <row r="394" spans="1:12" hidden="1">
      <c r="A394" t="str">
        <f>'Real Time Coefficients'!A394</f>
        <v>Doug McDermott</v>
      </c>
      <c r="B394" t="str">
        <f>'Real Time Coefficients'!B394</f>
        <v>CHI</v>
      </c>
      <c r="C394" t="str">
        <f>'Real Time Coefficients'!C394</f>
        <v>Chicago Bulls</v>
      </c>
      <c r="D394" t="str">
        <f>'Real Time Coefficients'!D394</f>
        <v>Chicago Bulls</v>
      </c>
      <c r="E394">
        <f>'Real Time Coefficients'!E394</f>
        <v>18.3</v>
      </c>
      <c r="F394">
        <f>'Real Time Coefficients'!F394</f>
        <v>-5.0000000000000001E-3</v>
      </c>
      <c r="G394">
        <f>'Real Time Coefficients'!G394</f>
        <v>-8</v>
      </c>
      <c r="H394">
        <f>'Real Time Coefficients'!H394</f>
        <v>-0.5</v>
      </c>
      <c r="I394">
        <f>'Real Time Coefficients'!I394</f>
        <v>61</v>
      </c>
      <c r="J394">
        <f>'Real Time Coefficients'!J394</f>
        <v>0</v>
      </c>
      <c r="K394">
        <f>'Real Time Coefficients'!K394</f>
        <v>1</v>
      </c>
      <c r="L394">
        <f>'Real Time Coefficients'!L394</f>
        <v>235.88153455917205</v>
      </c>
    </row>
    <row r="395" spans="1:12" hidden="1">
      <c r="A395" t="str">
        <f>'Real Time Coefficients'!A395</f>
        <v>Mitch McGary</v>
      </c>
      <c r="B395" t="str">
        <f>'Real Time Coefficients'!B395</f>
        <v>OKC</v>
      </c>
      <c r="C395" t="str">
        <f>'Real Time Coefficients'!C395</f>
        <v>Oklahoma City Thunder</v>
      </c>
      <c r="D395" t="str">
        <f>'Real Time Coefficients'!D395</f>
        <v>Oklahoma City Thunder</v>
      </c>
      <c r="E395">
        <f>'Real Time Coefficients'!E395</f>
        <v>19</v>
      </c>
      <c r="F395">
        <f>'Real Time Coefficients'!F395</f>
        <v>0.127</v>
      </c>
      <c r="G395">
        <f>'Real Time Coefficients'!G395</f>
        <v>-2.4</v>
      </c>
      <c r="H395">
        <f>'Real Time Coefficients'!H395</f>
        <v>-0.1</v>
      </c>
      <c r="I395">
        <f>'Real Time Coefficients'!I395</f>
        <v>54.900000000000006</v>
      </c>
      <c r="J395">
        <f>'Real Time Coefficients'!J395</f>
        <v>0</v>
      </c>
      <c r="K395">
        <f>'Real Time Coefficients'!K395</f>
        <v>1</v>
      </c>
      <c r="L395">
        <f>'Real Time Coefficients'!L395</f>
        <v>-197.7403015116173</v>
      </c>
    </row>
    <row r="396" spans="1:12" hidden="1">
      <c r="A396" t="str">
        <f>'Real Time Coefficients'!A396</f>
        <v>JaVale McGee</v>
      </c>
      <c r="B396" t="str">
        <f>'Real Time Coefficients'!B396</f>
        <v>TOT</v>
      </c>
      <c r="C396" t="e">
        <f>'Real Time Coefficients'!C396</f>
        <v>#N/A</v>
      </c>
      <c r="D396" t="str">
        <f>'Real Time Coefficients'!D396</f>
        <v>Denver Nuggets</v>
      </c>
      <c r="E396">
        <f>'Real Time Coefficients'!E396</f>
        <v>18.899999999999999</v>
      </c>
      <c r="F396">
        <f>'Real Time Coefficients'!F396</f>
        <v>7.0999999999999994E-2</v>
      </c>
      <c r="G396">
        <f>'Real Time Coefficients'!G396</f>
        <v>-5.6</v>
      </c>
      <c r="H396">
        <f>'Real Time Coefficients'!H396</f>
        <v>-0.2</v>
      </c>
      <c r="I396">
        <f>'Real Time Coefficients'!I396</f>
        <v>36.6</v>
      </c>
      <c r="J396">
        <f>'Real Time Coefficients'!J396</f>
        <v>0</v>
      </c>
      <c r="K396">
        <f>'Real Time Coefficients'!K396</f>
        <v>1</v>
      </c>
      <c r="L396">
        <f>'Real Time Coefficients'!L396</f>
        <v>-100.3061242174263</v>
      </c>
    </row>
    <row r="397" spans="1:12" hidden="1">
      <c r="A397" t="str">
        <f>'Real Time Coefficients'!A397</f>
        <v>JaVale McGee</v>
      </c>
      <c r="B397" t="str">
        <f>'Real Time Coefficients'!B397</f>
        <v>DEN</v>
      </c>
      <c r="C397" t="str">
        <f>'Real Time Coefficients'!C397</f>
        <v>Denver Nuggets</v>
      </c>
      <c r="D397" t="str">
        <f>'Real Time Coefficients'!D397</f>
        <v>Denver Nuggets</v>
      </c>
      <c r="E397">
        <f>'Real Time Coefficients'!E397</f>
        <v>18.899999999999999</v>
      </c>
      <c r="F397">
        <f>'Real Time Coefficients'!F397</f>
        <v>7.0999999999999994E-2</v>
      </c>
      <c r="G397">
        <f>'Real Time Coefficients'!G397</f>
        <v>-5.6</v>
      </c>
      <c r="H397">
        <f>'Real Time Coefficients'!H397</f>
        <v>-0.2</v>
      </c>
      <c r="I397">
        <f>'Real Time Coefficients'!I397</f>
        <v>36.6</v>
      </c>
      <c r="J397">
        <f>'Real Time Coefficients'!J397</f>
        <v>0</v>
      </c>
      <c r="K397">
        <f>'Real Time Coefficients'!K397</f>
        <v>2</v>
      </c>
      <c r="L397">
        <f>'Real Time Coefficients'!L397</f>
        <v>-100.3061242174263</v>
      </c>
    </row>
    <row r="398" spans="1:12" hidden="1">
      <c r="A398" t="str">
        <f>'Real Time Coefficients'!A398</f>
        <v>JaVale McGee</v>
      </c>
      <c r="B398" t="str">
        <f>'Real Time Coefficients'!B398</f>
        <v>PHI</v>
      </c>
      <c r="C398" t="str">
        <f>'Real Time Coefficients'!C398</f>
        <v>Philadelphia 76ers</v>
      </c>
      <c r="D398" t="str">
        <f>'Real Time Coefficients'!D398</f>
        <v>Philadelphia 76ers</v>
      </c>
      <c r="E398">
        <f>'Real Time Coefficients'!E398</f>
        <v>18.899999999999999</v>
      </c>
      <c r="F398">
        <f>'Real Time Coefficients'!F398</f>
        <v>7.0999999999999994E-2</v>
      </c>
      <c r="G398">
        <f>'Real Time Coefficients'!G398</f>
        <v>-5.6</v>
      </c>
      <c r="H398">
        <f>'Real Time Coefficients'!H398</f>
        <v>-0.2</v>
      </c>
      <c r="I398">
        <f>'Real Time Coefficients'!I398</f>
        <v>22</v>
      </c>
      <c r="J398">
        <f>'Real Time Coefficients'!J398</f>
        <v>0</v>
      </c>
      <c r="K398">
        <f>'Real Time Coefficients'!K398</f>
        <v>3</v>
      </c>
      <c r="L398">
        <f>'Real Time Coefficients'!L398</f>
        <v>-244.1531182592243</v>
      </c>
    </row>
    <row r="399" spans="1:12" hidden="1">
      <c r="A399" t="str">
        <f>'Real Time Coefficients'!A399</f>
        <v>Ben McLemore</v>
      </c>
      <c r="B399" t="str">
        <f>'Real Time Coefficients'!B399</f>
        <v>SAC</v>
      </c>
      <c r="C399" t="str">
        <f>'Real Time Coefficients'!C399</f>
        <v>Sacramento Kings</v>
      </c>
      <c r="D399" t="str">
        <f>'Real Time Coefficients'!D399</f>
        <v>Sacramento Kings</v>
      </c>
      <c r="E399">
        <f>'Real Time Coefficients'!E399</f>
        <v>17.2</v>
      </c>
      <c r="F399">
        <f>'Real Time Coefficients'!F399</f>
        <v>4.4999999999999998E-2</v>
      </c>
      <c r="G399">
        <f>'Real Time Coefficients'!G399</f>
        <v>-0.8</v>
      </c>
      <c r="H399">
        <f>'Real Time Coefficients'!H399</f>
        <v>0.8</v>
      </c>
      <c r="I399">
        <f>'Real Time Coefficients'!I399</f>
        <v>35.4</v>
      </c>
      <c r="J399">
        <f>'Real Time Coefficients'!J399</f>
        <v>0</v>
      </c>
      <c r="K399">
        <f>'Real Time Coefficients'!K399</f>
        <v>1</v>
      </c>
      <c r="L399">
        <f>'Real Time Coefficients'!L399</f>
        <v>-606.63802013757606</v>
      </c>
    </row>
    <row r="400" spans="1:12" hidden="1">
      <c r="A400" t="str">
        <f>'Real Time Coefficients'!A400</f>
        <v>Jerel McNeal</v>
      </c>
      <c r="B400" t="str">
        <f>'Real Time Coefficients'!B400</f>
        <v>PHO</v>
      </c>
      <c r="C400" t="str">
        <f>'Real Time Coefficients'!C400</f>
        <v>Phoenix Suns</v>
      </c>
      <c r="D400" t="str">
        <f>'Real Time Coefficients'!D400</f>
        <v>Phoenix Suns</v>
      </c>
      <c r="E400">
        <f>'Real Time Coefficients'!E400</f>
        <v>20.6</v>
      </c>
      <c r="F400">
        <f>'Real Time Coefficients'!F400</f>
        <v>-0.14899999999999999</v>
      </c>
      <c r="G400">
        <f>'Real Time Coefficients'!G400</f>
        <v>-8.5</v>
      </c>
      <c r="H400">
        <f>'Real Time Coefficients'!H400</f>
        <v>-0.1</v>
      </c>
      <c r="I400">
        <f>'Real Time Coefficients'!I400</f>
        <v>47.599999999999994</v>
      </c>
      <c r="J400">
        <f>'Real Time Coefficients'!J400</f>
        <v>0</v>
      </c>
      <c r="K400">
        <f>'Real Time Coefficients'!K400</f>
        <v>1</v>
      </c>
      <c r="L400">
        <f>'Real Time Coefficients'!L400</f>
        <v>20.769046961895032</v>
      </c>
    </row>
    <row r="401" spans="1:12" hidden="1">
      <c r="A401" t="str">
        <f>'Real Time Coefficients'!A401</f>
        <v>Josh McRoberts</v>
      </c>
      <c r="B401" t="str">
        <f>'Real Time Coefficients'!B401</f>
        <v>MIA</v>
      </c>
      <c r="C401" t="str">
        <f>'Real Time Coefficients'!C401</f>
        <v>Miami Heat</v>
      </c>
      <c r="D401" t="str">
        <f>'Real Time Coefficients'!D401</f>
        <v>Miami Heat</v>
      </c>
      <c r="E401">
        <f>'Real Time Coefficients'!E401</f>
        <v>12.8</v>
      </c>
      <c r="F401">
        <f>'Real Time Coefficients'!F401</f>
        <v>7.0000000000000007E-2</v>
      </c>
      <c r="G401">
        <f>'Real Time Coefficients'!G401</f>
        <v>-1.1000000000000001</v>
      </c>
      <c r="H401">
        <f>'Real Time Coefficients'!H401</f>
        <v>0.1</v>
      </c>
      <c r="I401">
        <f>'Real Time Coefficients'!I401</f>
        <v>45.1</v>
      </c>
      <c r="J401">
        <f>'Real Time Coefficients'!J401</f>
        <v>0</v>
      </c>
      <c r="K401">
        <f>'Real Time Coefficients'!K401</f>
        <v>1</v>
      </c>
      <c r="L401">
        <f>'Real Time Coefficients'!L401</f>
        <v>-637.50730251825223</v>
      </c>
    </row>
    <row r="402" spans="1:12" hidden="1">
      <c r="A402" t="str">
        <f>'Real Time Coefficients'!A402</f>
        <v>Jodie Meeks</v>
      </c>
      <c r="B402" t="str">
        <f>'Real Time Coefficients'!B402</f>
        <v>DET</v>
      </c>
      <c r="C402" t="str">
        <f>'Real Time Coefficients'!C402</f>
        <v>Detroit Pistons</v>
      </c>
      <c r="D402" t="str">
        <f>'Real Time Coefficients'!D402</f>
        <v>Detroit Pistons</v>
      </c>
      <c r="E402">
        <f>'Real Time Coefficients'!E402</f>
        <v>20.100000000000001</v>
      </c>
      <c r="F402">
        <f>'Real Time Coefficients'!F402</f>
        <v>0.10299999999999999</v>
      </c>
      <c r="G402">
        <f>'Real Time Coefficients'!G402</f>
        <v>-0.9</v>
      </c>
      <c r="H402">
        <f>'Real Time Coefficients'!H402</f>
        <v>0.4</v>
      </c>
      <c r="I402">
        <f>'Real Time Coefficients'!I402</f>
        <v>39</v>
      </c>
      <c r="J402">
        <f>'Real Time Coefficients'!J402</f>
        <v>0</v>
      </c>
      <c r="K402">
        <f>'Real Time Coefficients'!K402</f>
        <v>1</v>
      </c>
      <c r="L402">
        <f>'Real Time Coefficients'!L402</f>
        <v>-473.33580003088269</v>
      </c>
    </row>
    <row r="403" spans="1:12" hidden="1">
      <c r="A403" t="str">
        <f>'Real Time Coefficients'!A403</f>
        <v>Gal Mekel</v>
      </c>
      <c r="B403" t="str">
        <f>'Real Time Coefficients'!B403</f>
        <v>NOP</v>
      </c>
      <c r="C403" t="str">
        <f>'Real Time Coefficients'!C403</f>
        <v>New Orleans Pelicans</v>
      </c>
      <c r="D403" t="str">
        <f>'Real Time Coefficients'!D403</f>
        <v>New Orleans Pelicans</v>
      </c>
      <c r="E403">
        <f>'Real Time Coefficients'!E403</f>
        <v>23.3</v>
      </c>
      <c r="F403">
        <f>'Real Time Coefficients'!F403</f>
        <v>-0.23799999999999999</v>
      </c>
      <c r="G403">
        <f>'Real Time Coefficients'!G403</f>
        <v>-16.600000000000001</v>
      </c>
      <c r="H403">
        <f>'Real Time Coefficients'!H403</f>
        <v>-0.2</v>
      </c>
      <c r="I403">
        <f>'Real Time Coefficients'!I403</f>
        <v>54.900000000000006</v>
      </c>
      <c r="J403">
        <f>'Real Time Coefficients'!J403</f>
        <v>0</v>
      </c>
      <c r="K403">
        <f>'Real Time Coefficients'!K403</f>
        <v>1</v>
      </c>
      <c r="L403">
        <f>'Real Time Coefficients'!L403</f>
        <v>973.79295751860138</v>
      </c>
    </row>
    <row r="404" spans="1:12" hidden="1">
      <c r="A404" t="str">
        <f>'Real Time Coefficients'!A404</f>
        <v>Khris Middleton</v>
      </c>
      <c r="B404" t="str">
        <f>'Real Time Coefficients'!B404</f>
        <v>MIL</v>
      </c>
      <c r="C404" t="str">
        <f>'Real Time Coefficients'!C404</f>
        <v>Milwaukee Bucks</v>
      </c>
      <c r="D404" t="str">
        <f>'Real Time Coefficients'!D404</f>
        <v>Milwaukee Bucks</v>
      </c>
      <c r="E404">
        <f>'Real Time Coefficients'!E404</f>
        <v>19.899999999999999</v>
      </c>
      <c r="F404">
        <f>'Real Time Coefficients'!F404</f>
        <v>0.13500000000000001</v>
      </c>
      <c r="G404">
        <f>'Real Time Coefficients'!G404</f>
        <v>1.4</v>
      </c>
      <c r="H404">
        <f>'Real Time Coefficients'!H404</f>
        <v>2</v>
      </c>
      <c r="I404">
        <f>'Real Time Coefficients'!I404</f>
        <v>50</v>
      </c>
      <c r="J404">
        <f>'Real Time Coefficients'!J404</f>
        <v>0</v>
      </c>
      <c r="K404">
        <f>'Real Time Coefficients'!K404</f>
        <v>1</v>
      </c>
      <c r="L404">
        <f>'Real Time Coefficients'!L404</f>
        <v>-304.76198751110462</v>
      </c>
    </row>
    <row r="405" spans="1:12" hidden="1">
      <c r="A405" t="str">
        <f>'Real Time Coefficients'!A405</f>
        <v>C.J. Miles</v>
      </c>
      <c r="B405" t="str">
        <f>'Real Time Coefficients'!B405</f>
        <v>IND</v>
      </c>
      <c r="C405" t="str">
        <f>'Real Time Coefficients'!C405</f>
        <v>Indiana Pacers</v>
      </c>
      <c r="D405" t="str">
        <f>'Real Time Coefficients'!D405</f>
        <v>Indiana Pacers</v>
      </c>
      <c r="E405">
        <f>'Real Time Coefficients'!E405</f>
        <v>23.9</v>
      </c>
      <c r="F405">
        <f>'Real Time Coefficients'!F405</f>
        <v>9.2999999999999999E-2</v>
      </c>
      <c r="G405">
        <f>'Real Time Coefficients'!G405</f>
        <v>-0.3</v>
      </c>
      <c r="H405">
        <f>'Real Time Coefficients'!H405</f>
        <v>0.8</v>
      </c>
      <c r="I405">
        <f>'Real Time Coefficients'!I405</f>
        <v>46.300000000000004</v>
      </c>
      <c r="J405">
        <f>'Real Time Coefficients'!J405</f>
        <v>0</v>
      </c>
      <c r="K405">
        <f>'Real Time Coefficients'!K405</f>
        <v>1</v>
      </c>
      <c r="L405">
        <f>'Real Time Coefficients'!L405</f>
        <v>-351.20123074602344</v>
      </c>
    </row>
    <row r="406" spans="1:12" hidden="1">
      <c r="A406" t="str">
        <f>'Real Time Coefficients'!A406</f>
        <v>Andre Miller</v>
      </c>
      <c r="B406" t="str">
        <f>'Real Time Coefficients'!B406</f>
        <v>TOT</v>
      </c>
      <c r="C406" t="e">
        <f>'Real Time Coefficients'!C406</f>
        <v>#N/A</v>
      </c>
      <c r="D406" t="str">
        <f>'Real Time Coefficients'!D406</f>
        <v>Washington Wizards</v>
      </c>
      <c r="E406">
        <f>'Real Time Coefficients'!E406</f>
        <v>15.3</v>
      </c>
      <c r="F406">
        <f>'Real Time Coefficients'!F406</f>
        <v>8.4000000000000005E-2</v>
      </c>
      <c r="G406">
        <f>'Real Time Coefficients'!G406</f>
        <v>-3</v>
      </c>
      <c r="H406">
        <f>'Real Time Coefficients'!H406</f>
        <v>-0.3</v>
      </c>
      <c r="I406">
        <f>'Real Time Coefficients'!I406</f>
        <v>56.100000000000009</v>
      </c>
      <c r="J406">
        <f>'Real Time Coefficients'!J406</f>
        <v>0</v>
      </c>
      <c r="K406">
        <f>'Real Time Coefficients'!K406</f>
        <v>1</v>
      </c>
      <c r="L406">
        <f>'Real Time Coefficients'!L406</f>
        <v>-293.7686487669838</v>
      </c>
    </row>
    <row r="407" spans="1:12" hidden="1">
      <c r="A407" t="str">
        <f>'Real Time Coefficients'!A407</f>
        <v>Andre Miller</v>
      </c>
      <c r="B407" t="str">
        <f>'Real Time Coefficients'!B407</f>
        <v>WAS</v>
      </c>
      <c r="C407" t="str">
        <f>'Real Time Coefficients'!C407</f>
        <v>Washington Wizards</v>
      </c>
      <c r="D407" t="str">
        <f>'Real Time Coefficients'!D407</f>
        <v>Washington Wizards</v>
      </c>
      <c r="E407">
        <f>'Real Time Coefficients'!E407</f>
        <v>15.3</v>
      </c>
      <c r="F407">
        <f>'Real Time Coefficients'!F407</f>
        <v>8.4000000000000005E-2</v>
      </c>
      <c r="G407">
        <f>'Real Time Coefficients'!G407</f>
        <v>-3</v>
      </c>
      <c r="H407">
        <f>'Real Time Coefficients'!H407</f>
        <v>-0.3</v>
      </c>
      <c r="I407">
        <f>'Real Time Coefficients'!I407</f>
        <v>56.100000000000009</v>
      </c>
      <c r="J407">
        <f>'Real Time Coefficients'!J407</f>
        <v>0</v>
      </c>
      <c r="K407">
        <f>'Real Time Coefficients'!K407</f>
        <v>2</v>
      </c>
      <c r="L407">
        <f>'Real Time Coefficients'!L407</f>
        <v>-293.7686487669838</v>
      </c>
    </row>
    <row r="408" spans="1:12" hidden="1">
      <c r="A408" t="str">
        <f>'Real Time Coefficients'!A408</f>
        <v>Andre Miller</v>
      </c>
      <c r="B408" t="str">
        <f>'Real Time Coefficients'!B408</f>
        <v>SAC</v>
      </c>
      <c r="C408" t="str">
        <f>'Real Time Coefficients'!C408</f>
        <v>Sacramento Kings</v>
      </c>
      <c r="D408" t="str">
        <f>'Real Time Coefficients'!D408</f>
        <v>Sacramento Kings</v>
      </c>
      <c r="E408">
        <f>'Real Time Coefficients'!E408</f>
        <v>15.3</v>
      </c>
      <c r="F408">
        <f>'Real Time Coefficients'!F408</f>
        <v>8.4000000000000005E-2</v>
      </c>
      <c r="G408">
        <f>'Real Time Coefficients'!G408</f>
        <v>-3</v>
      </c>
      <c r="H408">
        <f>'Real Time Coefficients'!H408</f>
        <v>-0.3</v>
      </c>
      <c r="I408">
        <f>'Real Time Coefficients'!I408</f>
        <v>35.4</v>
      </c>
      <c r="J408">
        <f>'Real Time Coefficients'!J408</f>
        <v>0</v>
      </c>
      <c r="K408">
        <f>'Real Time Coefficients'!K408</f>
        <v>3</v>
      </c>
      <c r="L408">
        <f>'Real Time Coefficients'!L408</f>
        <v>-497.71609922350564</v>
      </c>
    </row>
    <row r="409" spans="1:12" hidden="1">
      <c r="A409" t="str">
        <f>'Real Time Coefficients'!A409</f>
        <v>Darius Miller</v>
      </c>
      <c r="B409" t="str">
        <f>'Real Time Coefficients'!B409</f>
        <v>NOP</v>
      </c>
      <c r="C409" t="str">
        <f>'Real Time Coefficients'!C409</f>
        <v>New Orleans Pelicans</v>
      </c>
      <c r="D409" t="str">
        <f>'Real Time Coefficients'!D409</f>
        <v>New Orleans Pelicans</v>
      </c>
      <c r="E409">
        <f>'Real Time Coefficients'!E409</f>
        <v>8.5</v>
      </c>
      <c r="F409">
        <f>'Real Time Coefficients'!F409</f>
        <v>-0.122</v>
      </c>
      <c r="G409">
        <f>'Real Time Coefficients'!G409</f>
        <v>-9.9</v>
      </c>
      <c r="H409">
        <f>'Real Time Coefficients'!H409</f>
        <v>-0.1</v>
      </c>
      <c r="I409">
        <f>'Real Time Coefficients'!I409</f>
        <v>54.900000000000006</v>
      </c>
      <c r="J409">
        <f>'Real Time Coefficients'!J409</f>
        <v>0</v>
      </c>
      <c r="K409">
        <f>'Real Time Coefficients'!K409</f>
        <v>1</v>
      </c>
      <c r="L409">
        <f>'Real Time Coefficients'!L409</f>
        <v>93.505601330281422</v>
      </c>
    </row>
    <row r="410" spans="1:12" hidden="1">
      <c r="A410" t="str">
        <f>'Real Time Coefficients'!A410</f>
        <v>Mike Miller</v>
      </c>
      <c r="B410" t="str">
        <f>'Real Time Coefficients'!B410</f>
        <v>CLE</v>
      </c>
      <c r="C410" t="str">
        <f>'Real Time Coefficients'!C410</f>
        <v>Cleveland Cavaliers</v>
      </c>
      <c r="D410" t="str">
        <f>'Real Time Coefficients'!D410</f>
        <v>Cleveland Cavaliers</v>
      </c>
      <c r="E410">
        <f>'Real Time Coefficients'!E410</f>
        <v>8.9</v>
      </c>
      <c r="F410">
        <f>'Real Time Coefficients'!F410</f>
        <v>2.8000000000000001E-2</v>
      </c>
      <c r="G410">
        <f>'Real Time Coefficients'!G410</f>
        <v>-3</v>
      </c>
      <c r="H410">
        <f>'Real Time Coefficients'!H410</f>
        <v>-0.2</v>
      </c>
      <c r="I410">
        <f>'Real Time Coefficients'!I410</f>
        <v>64.600000000000009</v>
      </c>
      <c r="J410">
        <f>'Real Time Coefficients'!J410</f>
        <v>0</v>
      </c>
      <c r="K410">
        <f>'Real Time Coefficients'!K410</f>
        <v>1</v>
      </c>
      <c r="L410">
        <f>'Real Time Coefficients'!L410</f>
        <v>-411.14713193092729</v>
      </c>
    </row>
    <row r="411" spans="1:12" hidden="1">
      <c r="A411" t="str">
        <f>'Real Time Coefficients'!A411</f>
        <v>Player</v>
      </c>
      <c r="B411" t="str">
        <f>'Real Time Coefficients'!B411</f>
        <v>Tm</v>
      </c>
      <c r="C411" t="e">
        <f>'Real Time Coefficients'!C411</f>
        <v>#N/A</v>
      </c>
      <c r="D411" t="e">
        <f>'Real Time Coefficients'!D411</f>
        <v>#N/A</v>
      </c>
      <c r="E411" t="str">
        <f>'Real Time Coefficients'!E411</f>
        <v>USG%</v>
      </c>
      <c r="F411" t="str">
        <f>'Real Time Coefficients'!F411</f>
        <v>WS/48</v>
      </c>
      <c r="G411" t="str">
        <f>'Real Time Coefficients'!G411</f>
        <v>BPM</v>
      </c>
      <c r="H411" t="str">
        <f>'Real Time Coefficients'!H411</f>
        <v>VORP</v>
      </c>
      <c r="I411" t="e">
        <f>'Real Time Coefficients'!I411</f>
        <v>#N/A</v>
      </c>
      <c r="J411">
        <f>'Real Time Coefficients'!J411</f>
        <v>2</v>
      </c>
      <c r="K411">
        <f>'Real Time Coefficients'!K411</f>
        <v>16</v>
      </c>
      <c r="L411" t="e">
        <f>'Real Time Coefficients'!L411</f>
        <v>#VALUE!</v>
      </c>
    </row>
    <row r="412" spans="1:12" hidden="1">
      <c r="A412" t="str">
        <f>'Real Time Coefficients'!A412</f>
        <v>Quincy Miller</v>
      </c>
      <c r="B412" t="str">
        <f>'Real Time Coefficients'!B412</f>
        <v>TOT</v>
      </c>
      <c r="C412" t="e">
        <f>'Real Time Coefficients'!C412</f>
        <v>#N/A</v>
      </c>
      <c r="D412" t="str">
        <f>'Real Time Coefficients'!D412</f>
        <v>Sacramento Kings</v>
      </c>
      <c r="E412">
        <f>'Real Time Coefficients'!E412</f>
        <v>17.8</v>
      </c>
      <c r="F412">
        <f>'Real Time Coefficients'!F412</f>
        <v>-0.03</v>
      </c>
      <c r="G412">
        <f>'Real Time Coefficients'!G412</f>
        <v>-3.7</v>
      </c>
      <c r="H412">
        <f>'Real Time Coefficients'!H412</f>
        <v>-0.1</v>
      </c>
      <c r="I412">
        <f>'Real Time Coefficients'!I412</f>
        <v>35.4</v>
      </c>
      <c r="J412">
        <f>'Real Time Coefficients'!J412</f>
        <v>0</v>
      </c>
      <c r="K412">
        <f>'Real Time Coefficients'!K412</f>
        <v>1</v>
      </c>
      <c r="L412">
        <f>'Real Time Coefficients'!L412</f>
        <v>-534.37787700612864</v>
      </c>
    </row>
    <row r="413" spans="1:12" hidden="1">
      <c r="A413" t="str">
        <f>'Real Time Coefficients'!A413</f>
        <v>Quincy Miller</v>
      </c>
      <c r="B413" t="str">
        <f>'Real Time Coefficients'!B413</f>
        <v>SAC</v>
      </c>
      <c r="C413" t="str">
        <f>'Real Time Coefficients'!C413</f>
        <v>Sacramento Kings</v>
      </c>
      <c r="D413" t="str">
        <f>'Real Time Coefficients'!D413</f>
        <v>Sacramento Kings</v>
      </c>
      <c r="E413">
        <f>'Real Time Coefficients'!E413</f>
        <v>17.8</v>
      </c>
      <c r="F413">
        <f>'Real Time Coefficients'!F413</f>
        <v>-0.03</v>
      </c>
      <c r="G413">
        <f>'Real Time Coefficients'!G413</f>
        <v>-3.7</v>
      </c>
      <c r="H413">
        <f>'Real Time Coefficients'!H413</f>
        <v>-0.1</v>
      </c>
      <c r="I413">
        <f>'Real Time Coefficients'!I413</f>
        <v>35.4</v>
      </c>
      <c r="J413">
        <f>'Real Time Coefficients'!J413</f>
        <v>0</v>
      </c>
      <c r="K413">
        <f>'Real Time Coefficients'!K413</f>
        <v>2</v>
      </c>
      <c r="L413">
        <f>'Real Time Coefficients'!L413</f>
        <v>-534.37787700612864</v>
      </c>
    </row>
    <row r="414" spans="1:12" hidden="1">
      <c r="A414" t="str">
        <f>'Real Time Coefficients'!A414</f>
        <v>Quincy Miller</v>
      </c>
      <c r="B414" t="str">
        <f>'Real Time Coefficients'!B414</f>
        <v>DET</v>
      </c>
      <c r="C414" t="str">
        <f>'Real Time Coefficients'!C414</f>
        <v>Detroit Pistons</v>
      </c>
      <c r="D414" t="str">
        <f>'Real Time Coefficients'!D414</f>
        <v>Detroit Pistons</v>
      </c>
      <c r="E414">
        <f>'Real Time Coefficients'!E414</f>
        <v>17.8</v>
      </c>
      <c r="F414">
        <f>'Real Time Coefficients'!F414</f>
        <v>-0.03</v>
      </c>
      <c r="G414">
        <f>'Real Time Coefficients'!G414</f>
        <v>-3.7</v>
      </c>
      <c r="H414">
        <f>'Real Time Coefficients'!H414</f>
        <v>-0.1</v>
      </c>
      <c r="I414">
        <f>'Real Time Coefficients'!I414</f>
        <v>39</v>
      </c>
      <c r="J414">
        <f>'Real Time Coefficients'!J414</f>
        <v>0</v>
      </c>
      <c r="K414">
        <f>'Real Time Coefficients'!K414</f>
        <v>3</v>
      </c>
      <c r="L414">
        <f>'Real Time Coefficients'!L414</f>
        <v>-498.90875518760316</v>
      </c>
    </row>
    <row r="415" spans="1:12" hidden="1">
      <c r="A415" t="str">
        <f>'Real Time Coefficients'!A415</f>
        <v>Patrick Mills</v>
      </c>
      <c r="B415" t="str">
        <f>'Real Time Coefficients'!B415</f>
        <v>SAS</v>
      </c>
      <c r="C415" t="str">
        <f>'Real Time Coefficients'!C415</f>
        <v>San Antonio Spurs</v>
      </c>
      <c r="D415" t="str">
        <f>'Real Time Coefficients'!D415</f>
        <v>San Antonio Spurs</v>
      </c>
      <c r="E415">
        <f>'Real Time Coefficients'!E415</f>
        <v>22.1</v>
      </c>
      <c r="F415">
        <f>'Real Time Coefficients'!F415</f>
        <v>8.6999999999999994E-2</v>
      </c>
      <c r="G415">
        <f>'Real Time Coefficients'!G415</f>
        <v>-0.7</v>
      </c>
      <c r="H415">
        <f>'Real Time Coefficients'!H415</f>
        <v>0.3</v>
      </c>
      <c r="I415">
        <f>'Real Time Coefficients'!I415</f>
        <v>67.100000000000009</v>
      </c>
      <c r="J415">
        <f>'Real Time Coefficients'!J415</f>
        <v>0</v>
      </c>
      <c r="K415">
        <f>'Real Time Coefficients'!K415</f>
        <v>1</v>
      </c>
      <c r="L415">
        <f>'Real Time Coefficients'!L415</f>
        <v>-231.92251418928134</v>
      </c>
    </row>
    <row r="416" spans="1:12" hidden="1">
      <c r="A416" t="str">
        <f>'Real Time Coefficients'!A416</f>
        <v>Elijah Millsap</v>
      </c>
      <c r="B416" t="str">
        <f>'Real Time Coefficients'!B416</f>
        <v>UTA</v>
      </c>
      <c r="C416" t="str">
        <f>'Real Time Coefficients'!C416</f>
        <v>Utah Jazz</v>
      </c>
      <c r="D416" t="str">
        <f>'Real Time Coefficients'!D416</f>
        <v>Utah Jazz</v>
      </c>
      <c r="E416">
        <f>'Real Time Coefficients'!E416</f>
        <v>17</v>
      </c>
      <c r="F416">
        <f>'Real Time Coefficients'!F416</f>
        <v>0.02</v>
      </c>
      <c r="G416">
        <f>'Real Time Coefficients'!G416</f>
        <v>-1.6</v>
      </c>
      <c r="H416">
        <f>'Real Time Coefficients'!H416</f>
        <v>0.1</v>
      </c>
      <c r="I416">
        <f>'Real Time Coefficients'!I416</f>
        <v>46.300000000000004</v>
      </c>
      <c r="J416">
        <f>'Real Time Coefficients'!J416</f>
        <v>0</v>
      </c>
      <c r="K416">
        <f>'Real Time Coefficients'!K416</f>
        <v>1</v>
      </c>
      <c r="L416">
        <f>'Real Time Coefficients'!L416</f>
        <v>-576.56685358567893</v>
      </c>
    </row>
    <row r="417" spans="1:12">
      <c r="A417" t="str">
        <f>'Real Time Coefficients'!A417</f>
        <v>Paul Millsap</v>
      </c>
      <c r="B417" t="str">
        <f>'Real Time Coefficients'!B417</f>
        <v>ATL</v>
      </c>
      <c r="C417" t="str">
        <f>'Real Time Coefficients'!C417</f>
        <v>Atlanta Hawks</v>
      </c>
      <c r="D417" t="str">
        <f>'Real Time Coefficients'!D417</f>
        <v>Atlanta Hawks</v>
      </c>
      <c r="E417">
        <f>'Real Time Coefficients'!E417</f>
        <v>23.8</v>
      </c>
      <c r="F417">
        <f>'Real Time Coefficients'!F417</f>
        <v>0.16700000000000001</v>
      </c>
      <c r="G417">
        <f>'Real Time Coefficients'!G417</f>
        <v>4.2</v>
      </c>
      <c r="H417">
        <f>'Real Time Coefficients'!H417</f>
        <v>3.7</v>
      </c>
      <c r="I417">
        <f>'Real Time Coefficients'!I417</f>
        <v>73.2</v>
      </c>
      <c r="J417">
        <f>'Real Time Coefficients'!J417</f>
        <v>0</v>
      </c>
      <c r="K417">
        <f>'Real Time Coefficients'!K417</f>
        <v>1</v>
      </c>
      <c r="L417">
        <f>'Real Time Coefficients'!L417</f>
        <v>15.437124656531154</v>
      </c>
    </row>
    <row r="418" spans="1:12" hidden="1">
      <c r="A418" t="str">
        <f>'Real Time Coefficients'!A418</f>
        <v>Nikola Mirotic</v>
      </c>
      <c r="B418" t="str">
        <f>'Real Time Coefficients'!B418</f>
        <v>CHI</v>
      </c>
      <c r="C418" t="str">
        <f>'Real Time Coefficients'!C418</f>
        <v>Chicago Bulls</v>
      </c>
      <c r="D418" t="str">
        <f>'Real Time Coefficients'!D418</f>
        <v>Chicago Bulls</v>
      </c>
      <c r="E418">
        <f>'Real Time Coefficients'!E418</f>
        <v>22.8</v>
      </c>
      <c r="F418">
        <f>'Real Time Coefficients'!F418</f>
        <v>0.16500000000000001</v>
      </c>
      <c r="G418">
        <f>'Real Time Coefficients'!G418</f>
        <v>1.2</v>
      </c>
      <c r="H418">
        <f>'Real Time Coefficients'!H418</f>
        <v>1.3</v>
      </c>
      <c r="I418">
        <f>'Real Time Coefficients'!I418</f>
        <v>61</v>
      </c>
      <c r="J418">
        <f>'Real Time Coefficients'!J418</f>
        <v>0</v>
      </c>
      <c r="K418">
        <f>'Real Time Coefficients'!K418</f>
        <v>1</v>
      </c>
      <c r="L418">
        <f>'Real Time Coefficients'!L418</f>
        <v>-191.76626922387658</v>
      </c>
    </row>
    <row r="419" spans="1:12" hidden="1">
      <c r="A419" t="str">
        <f>'Real Time Coefficients'!A419</f>
        <v>Nazr Mohammed</v>
      </c>
      <c r="B419" t="str">
        <f>'Real Time Coefficients'!B419</f>
        <v>CHI</v>
      </c>
      <c r="C419" t="str">
        <f>'Real Time Coefficients'!C419</f>
        <v>Chicago Bulls</v>
      </c>
      <c r="D419" t="str">
        <f>'Real Time Coefficients'!D419</f>
        <v>Chicago Bulls</v>
      </c>
      <c r="E419">
        <f>'Real Time Coefficients'!E419</f>
        <v>13.4</v>
      </c>
      <c r="F419">
        <f>'Real Time Coefficients'!F419</f>
        <v>0.04</v>
      </c>
      <c r="G419">
        <f>'Real Time Coefficients'!G419</f>
        <v>-5.3</v>
      </c>
      <c r="H419">
        <f>'Real Time Coefficients'!H419</f>
        <v>-0.1</v>
      </c>
      <c r="I419">
        <f>'Real Time Coefficients'!I419</f>
        <v>61</v>
      </c>
      <c r="J419">
        <f>'Real Time Coefficients'!J419</f>
        <v>0</v>
      </c>
      <c r="K419">
        <f>'Real Time Coefficients'!K419</f>
        <v>1</v>
      </c>
      <c r="L419">
        <f>'Real Time Coefficients'!L419</f>
        <v>-36.566312882754914</v>
      </c>
    </row>
    <row r="420" spans="1:12" hidden="1">
      <c r="A420" t="str">
        <f>'Real Time Coefficients'!A420</f>
        <v>Greg Monroe</v>
      </c>
      <c r="B420" t="str">
        <f>'Real Time Coefficients'!B420</f>
        <v>DET</v>
      </c>
      <c r="C420" t="str">
        <f>'Real Time Coefficients'!C420</f>
        <v>Detroit Pistons</v>
      </c>
      <c r="D420" t="str">
        <f>'Real Time Coefficients'!D420</f>
        <v>Detroit Pistons</v>
      </c>
      <c r="E420">
        <f>'Real Time Coefficients'!E420</f>
        <v>23.9</v>
      </c>
      <c r="F420">
        <f>'Real Time Coefficients'!F420</f>
        <v>0.153</v>
      </c>
      <c r="G420">
        <f>'Real Time Coefficients'!G420</f>
        <v>1.9</v>
      </c>
      <c r="H420">
        <f>'Real Time Coefficients'!H420</f>
        <v>2.1</v>
      </c>
      <c r="I420">
        <f>'Real Time Coefficients'!I420</f>
        <v>39</v>
      </c>
      <c r="J420">
        <f>'Real Time Coefficients'!J420</f>
        <v>0</v>
      </c>
      <c r="K420">
        <f>'Real Time Coefficients'!K420</f>
        <v>1</v>
      </c>
      <c r="L420">
        <f>'Real Time Coefficients'!L420</f>
        <v>-350.91963742190825</v>
      </c>
    </row>
    <row r="421" spans="1:12" hidden="1">
      <c r="A421" t="str">
        <f>'Real Time Coefficients'!A421</f>
        <v>E'Twaun Moore</v>
      </c>
      <c r="B421" t="str">
        <f>'Real Time Coefficients'!B421</f>
        <v>CHI</v>
      </c>
      <c r="C421" t="str">
        <f>'Real Time Coefficients'!C421</f>
        <v>Chicago Bulls</v>
      </c>
      <c r="D421" t="str">
        <f>'Real Time Coefficients'!D421</f>
        <v>Chicago Bulls</v>
      </c>
      <c r="E421">
        <f>'Real Time Coefficients'!E421</f>
        <v>14.4</v>
      </c>
      <c r="F421">
        <f>'Real Time Coefficients'!F421</f>
        <v>0.08</v>
      </c>
      <c r="G421">
        <f>'Real Time Coefficients'!G421</f>
        <v>-2.5</v>
      </c>
      <c r="H421">
        <f>'Real Time Coefficients'!H421</f>
        <v>-0.1</v>
      </c>
      <c r="I421">
        <f>'Real Time Coefficients'!I421</f>
        <v>61</v>
      </c>
      <c r="J421">
        <f>'Real Time Coefficients'!J421</f>
        <v>0</v>
      </c>
      <c r="K421">
        <f>'Real Time Coefficients'!K421</f>
        <v>1</v>
      </c>
      <c r="L421">
        <f>'Real Time Coefficients'!L421</f>
        <v>-295.11523481204785</v>
      </c>
    </row>
    <row r="422" spans="1:12" hidden="1">
      <c r="A422" t="str">
        <f>'Real Time Coefficients'!A422</f>
        <v>Eric Moreland</v>
      </c>
      <c r="B422" t="str">
        <f>'Real Time Coefficients'!B422</f>
        <v>SAC</v>
      </c>
      <c r="C422" t="str">
        <f>'Real Time Coefficients'!C422</f>
        <v>Sacramento Kings</v>
      </c>
      <c r="D422" t="str">
        <f>'Real Time Coefficients'!D422</f>
        <v>Sacramento Kings</v>
      </c>
      <c r="E422">
        <f>'Real Time Coefficients'!E422</f>
        <v>22</v>
      </c>
      <c r="F422">
        <f>'Real Time Coefficients'!F422</f>
        <v>0.43099999999999999</v>
      </c>
      <c r="G422">
        <f>'Real Time Coefficients'!G422</f>
        <v>-4.5</v>
      </c>
      <c r="H422">
        <f>'Real Time Coefficients'!H422</f>
        <v>0</v>
      </c>
      <c r="I422">
        <f>'Real Time Coefficients'!I422</f>
        <v>35.4</v>
      </c>
      <c r="J422">
        <f>'Real Time Coefficients'!J422</f>
        <v>1</v>
      </c>
      <c r="K422">
        <f>'Real Time Coefficients'!K422</f>
        <v>1</v>
      </c>
      <c r="L422">
        <f>'Real Time Coefficients'!L422</f>
        <v>683.99387941707846</v>
      </c>
    </row>
    <row r="423" spans="1:12" hidden="1">
      <c r="A423" t="str">
        <f>'Real Time Coefficients'!A423</f>
        <v>Darius Morris</v>
      </c>
      <c r="B423" t="str">
        <f>'Real Time Coefficients'!B423</f>
        <v>BRK</v>
      </c>
      <c r="C423" t="str">
        <f>'Real Time Coefficients'!C423</f>
        <v>Brooklyn Nets</v>
      </c>
      <c r="D423" t="str">
        <f>'Real Time Coefficients'!D423</f>
        <v>Brooklyn Nets</v>
      </c>
      <c r="E423">
        <f>'Real Time Coefficients'!E423</f>
        <v>20</v>
      </c>
      <c r="F423">
        <f>'Real Time Coefficients'!F423</f>
        <v>-6.8000000000000005E-2</v>
      </c>
      <c r="G423">
        <f>'Real Time Coefficients'!G423</f>
        <v>-7.2</v>
      </c>
      <c r="H423">
        <f>'Real Time Coefficients'!H423</f>
        <v>-0.4</v>
      </c>
      <c r="I423">
        <f>'Real Time Coefficients'!I423</f>
        <v>46.300000000000004</v>
      </c>
      <c r="J423">
        <f>'Real Time Coefficients'!J423</f>
        <v>0</v>
      </c>
      <c r="K423">
        <f>'Real Time Coefficients'!K423</f>
        <v>1</v>
      </c>
      <c r="L423">
        <f>'Real Time Coefficients'!L423</f>
        <v>-73.415552232684163</v>
      </c>
    </row>
    <row r="424" spans="1:12" hidden="1">
      <c r="A424" t="str">
        <f>'Real Time Coefficients'!A424</f>
        <v>Marcus Morris</v>
      </c>
      <c r="B424" t="str">
        <f>'Real Time Coefficients'!B424</f>
        <v>PHO</v>
      </c>
      <c r="C424" t="str">
        <f>'Real Time Coefficients'!C424</f>
        <v>Phoenix Suns</v>
      </c>
      <c r="D424" t="str">
        <f>'Real Time Coefficients'!D424</f>
        <v>Phoenix Suns</v>
      </c>
      <c r="E424">
        <f>'Real Time Coefficients'!E424</f>
        <v>19</v>
      </c>
      <c r="F424">
        <f>'Real Time Coefficients'!F424</f>
        <v>9.2999999999999999E-2</v>
      </c>
      <c r="G424">
        <f>'Real Time Coefficients'!G424</f>
        <v>-0.4</v>
      </c>
      <c r="H424">
        <f>'Real Time Coefficients'!H424</f>
        <v>0.8</v>
      </c>
      <c r="I424">
        <f>'Real Time Coefficients'!I424</f>
        <v>47.599999999999994</v>
      </c>
      <c r="J424">
        <f>'Real Time Coefficients'!J424</f>
        <v>0</v>
      </c>
      <c r="K424">
        <f>'Real Time Coefficients'!K424</f>
        <v>1</v>
      </c>
      <c r="L424">
        <f>'Real Time Coefficients'!L424</f>
        <v>-416.17334730230368</v>
      </c>
    </row>
    <row r="425" spans="1:12" hidden="1">
      <c r="A425" t="str">
        <f>'Real Time Coefficients'!A425</f>
        <v>Markieff Morris</v>
      </c>
      <c r="B425" t="str">
        <f>'Real Time Coefficients'!B425</f>
        <v>PHO</v>
      </c>
      <c r="C425" t="str">
        <f>'Real Time Coefficients'!C425</f>
        <v>Phoenix Suns</v>
      </c>
      <c r="D425" t="str">
        <f>'Real Time Coefficients'!D425</f>
        <v>Phoenix Suns</v>
      </c>
      <c r="E425">
        <f>'Real Time Coefficients'!E425</f>
        <v>23.3</v>
      </c>
      <c r="F425">
        <f>'Real Time Coefficients'!F425</f>
        <v>8.5000000000000006E-2</v>
      </c>
      <c r="G425">
        <f>'Real Time Coefficients'!G425</f>
        <v>-0.2</v>
      </c>
      <c r="H425">
        <f>'Real Time Coefficients'!H425</f>
        <v>1.2</v>
      </c>
      <c r="I425">
        <f>'Real Time Coefficients'!I425</f>
        <v>47.599999999999994</v>
      </c>
      <c r="J425">
        <f>'Real Time Coefficients'!J425</f>
        <v>0</v>
      </c>
      <c r="K425">
        <f>'Real Time Coefficients'!K425</f>
        <v>1</v>
      </c>
      <c r="L425">
        <f>'Real Time Coefficients'!L425</f>
        <v>-303.19701235285123</v>
      </c>
    </row>
    <row r="426" spans="1:12" hidden="1">
      <c r="A426" t="str">
        <f>'Real Time Coefficients'!A426</f>
        <v>Anthony Morrow</v>
      </c>
      <c r="B426" t="str">
        <f>'Real Time Coefficients'!B426</f>
        <v>OKC</v>
      </c>
      <c r="C426" t="str">
        <f>'Real Time Coefficients'!C426</f>
        <v>Oklahoma City Thunder</v>
      </c>
      <c r="D426" t="str">
        <f>'Real Time Coefficients'!D426</f>
        <v>Oklahoma City Thunder</v>
      </c>
      <c r="E426">
        <f>'Real Time Coefficients'!E426</f>
        <v>16.5</v>
      </c>
      <c r="F426">
        <f>'Real Time Coefficients'!F426</f>
        <v>0.151</v>
      </c>
      <c r="G426">
        <f>'Real Time Coefficients'!G426</f>
        <v>0.6</v>
      </c>
      <c r="H426">
        <f>'Real Time Coefficients'!H426</f>
        <v>1.2</v>
      </c>
      <c r="I426">
        <f>'Real Time Coefficients'!I426</f>
        <v>54.900000000000006</v>
      </c>
      <c r="J426">
        <f>'Real Time Coefficients'!J426</f>
        <v>0</v>
      </c>
      <c r="K426">
        <f>'Real Time Coefficients'!K426</f>
        <v>1</v>
      </c>
      <c r="L426">
        <f>'Real Time Coefficients'!L426</f>
        <v>-336.7200967872883</v>
      </c>
    </row>
    <row r="427" spans="1:12" hidden="1">
      <c r="A427" t="str">
        <f>'Real Time Coefficients'!A427</f>
        <v>Donatas Motiejunas</v>
      </c>
      <c r="B427" t="str">
        <f>'Real Time Coefficients'!B427</f>
        <v>HOU</v>
      </c>
      <c r="C427" t="str">
        <f>'Real Time Coefficients'!C427</f>
        <v>Houston Rockets</v>
      </c>
      <c r="D427" t="str">
        <f>'Real Time Coefficients'!D427</f>
        <v>Houston Rockets</v>
      </c>
      <c r="E427">
        <f>'Real Time Coefficients'!E427</f>
        <v>19.100000000000001</v>
      </c>
      <c r="F427">
        <f>'Real Time Coefficients'!F427</f>
        <v>0.11</v>
      </c>
      <c r="G427">
        <f>'Real Time Coefficients'!G427</f>
        <v>-0.1</v>
      </c>
      <c r="H427">
        <f>'Real Time Coefficients'!H427</f>
        <v>1</v>
      </c>
      <c r="I427">
        <f>'Real Time Coefficients'!I427</f>
        <v>68.300000000000011</v>
      </c>
      <c r="J427">
        <f>'Real Time Coefficients'!J427</f>
        <v>0</v>
      </c>
      <c r="K427">
        <f>'Real Time Coefficients'!K427</f>
        <v>1</v>
      </c>
      <c r="L427">
        <f>'Real Time Coefficients'!L427</f>
        <v>-180.38721448132645</v>
      </c>
    </row>
    <row r="428" spans="1:12" hidden="1">
      <c r="A428" t="str">
        <f>'Real Time Coefficients'!A428</f>
        <v>Timofey Mozgov</v>
      </c>
      <c r="B428" t="str">
        <f>'Real Time Coefficients'!B428</f>
        <v>TOT</v>
      </c>
      <c r="C428" t="e">
        <f>'Real Time Coefficients'!C428</f>
        <v>#N/A</v>
      </c>
      <c r="D428" t="str">
        <f>'Real Time Coefficients'!D428</f>
        <v>Denver Nuggets</v>
      </c>
      <c r="E428">
        <f>'Real Time Coefficients'!E428</f>
        <v>16.899999999999999</v>
      </c>
      <c r="F428">
        <f>'Real Time Coefficients'!F428</f>
        <v>0.13300000000000001</v>
      </c>
      <c r="G428">
        <f>'Real Time Coefficients'!G428</f>
        <v>-0.4</v>
      </c>
      <c r="H428">
        <f>'Real Time Coefficients'!H428</f>
        <v>0.8</v>
      </c>
      <c r="I428">
        <f>'Real Time Coefficients'!I428</f>
        <v>36.6</v>
      </c>
      <c r="J428">
        <f>'Real Time Coefficients'!J428</f>
        <v>0</v>
      </c>
      <c r="K428">
        <f>'Real Time Coefficients'!K428</f>
        <v>1</v>
      </c>
      <c r="L428">
        <f>'Real Time Coefficients'!L428</f>
        <v>-490.70642156516635</v>
      </c>
    </row>
    <row r="429" spans="1:12" hidden="1">
      <c r="A429" t="str">
        <f>'Real Time Coefficients'!A429</f>
        <v>Timofey Mozgov</v>
      </c>
      <c r="B429" t="str">
        <f>'Real Time Coefficients'!B429</f>
        <v>DEN</v>
      </c>
      <c r="C429" t="str">
        <f>'Real Time Coefficients'!C429</f>
        <v>Denver Nuggets</v>
      </c>
      <c r="D429" t="str">
        <f>'Real Time Coefficients'!D429</f>
        <v>Denver Nuggets</v>
      </c>
      <c r="E429">
        <f>'Real Time Coefficients'!E429</f>
        <v>16.899999999999999</v>
      </c>
      <c r="F429">
        <f>'Real Time Coefficients'!F429</f>
        <v>0.13300000000000001</v>
      </c>
      <c r="G429">
        <f>'Real Time Coefficients'!G429</f>
        <v>-0.4</v>
      </c>
      <c r="H429">
        <f>'Real Time Coefficients'!H429</f>
        <v>0.8</v>
      </c>
      <c r="I429">
        <f>'Real Time Coefficients'!I429</f>
        <v>36.6</v>
      </c>
      <c r="J429">
        <f>'Real Time Coefficients'!J429</f>
        <v>0</v>
      </c>
      <c r="K429">
        <f>'Real Time Coefficients'!K429</f>
        <v>2</v>
      </c>
      <c r="L429">
        <f>'Real Time Coefficients'!L429</f>
        <v>-490.70642156516635</v>
      </c>
    </row>
    <row r="430" spans="1:12" hidden="1">
      <c r="A430" t="str">
        <f>'Real Time Coefficients'!A430</f>
        <v>Timofey Mozgov</v>
      </c>
      <c r="B430" t="str">
        <f>'Real Time Coefficients'!B430</f>
        <v>CLE</v>
      </c>
      <c r="C430" t="str">
        <f>'Real Time Coefficients'!C430</f>
        <v>Cleveland Cavaliers</v>
      </c>
      <c r="D430" t="str">
        <f>'Real Time Coefficients'!D430</f>
        <v>Cleveland Cavaliers</v>
      </c>
      <c r="E430">
        <f>'Real Time Coefficients'!E430</f>
        <v>16.899999999999999</v>
      </c>
      <c r="F430">
        <f>'Real Time Coefficients'!F430</f>
        <v>0.13300000000000001</v>
      </c>
      <c r="G430">
        <f>'Real Time Coefficients'!G430</f>
        <v>-0.4</v>
      </c>
      <c r="H430">
        <f>'Real Time Coefficients'!H430</f>
        <v>0.8</v>
      </c>
      <c r="I430">
        <f>'Real Time Coefficients'!I430</f>
        <v>64.600000000000009</v>
      </c>
      <c r="J430">
        <f>'Real Time Coefficients'!J430</f>
        <v>0</v>
      </c>
      <c r="K430">
        <f>'Real Time Coefficients'!K430</f>
        <v>3</v>
      </c>
      <c r="L430">
        <f>'Real Time Coefficients'!L430</f>
        <v>-214.83547408774558</v>
      </c>
    </row>
    <row r="431" spans="1:12" hidden="1">
      <c r="A431" t="str">
        <f>'Real Time Coefficients'!A431</f>
        <v>Shabazz Muhammad</v>
      </c>
      <c r="B431" t="str">
        <f>'Real Time Coefficients'!B431</f>
        <v>MIN</v>
      </c>
      <c r="C431" t="str">
        <f>'Real Time Coefficients'!C431</f>
        <v>Minnesota Timberwolves</v>
      </c>
      <c r="D431" t="str">
        <f>'Real Time Coefficients'!D431</f>
        <v>Minnesota Timberwolves</v>
      </c>
      <c r="E431">
        <f>'Real Time Coefficients'!E431</f>
        <v>25.3</v>
      </c>
      <c r="F431">
        <f>'Real Time Coefficients'!F431</f>
        <v>0.11</v>
      </c>
      <c r="G431">
        <f>'Real Time Coefficients'!G431</f>
        <v>-1.8</v>
      </c>
      <c r="H431">
        <f>'Real Time Coefficients'!H431</f>
        <v>0</v>
      </c>
      <c r="I431">
        <f>'Real Time Coefficients'!I431</f>
        <v>19.5</v>
      </c>
      <c r="J431">
        <f>'Real Time Coefficients'!J431</f>
        <v>0</v>
      </c>
      <c r="K431">
        <f>'Real Time Coefficients'!K431</f>
        <v>1</v>
      </c>
      <c r="L431">
        <f>'Real Time Coefficients'!L431</f>
        <v>-517.87639206124925</v>
      </c>
    </row>
    <row r="432" spans="1:12" hidden="1">
      <c r="A432" t="str">
        <f>'Real Time Coefficients'!A432</f>
        <v>Toure' Murry</v>
      </c>
      <c r="B432" t="str">
        <f>'Real Time Coefficients'!B432</f>
        <v>TOT</v>
      </c>
      <c r="C432" t="e">
        <f>'Real Time Coefficients'!C432</f>
        <v>#N/A</v>
      </c>
      <c r="D432" t="str">
        <f>'Real Time Coefficients'!D432</f>
        <v>Utah Jazz</v>
      </c>
      <c r="E432">
        <f>'Real Time Coefficients'!E432</f>
        <v>24.9</v>
      </c>
      <c r="F432">
        <f>'Real Time Coefficients'!F432</f>
        <v>-0.17100000000000001</v>
      </c>
      <c r="G432">
        <f>'Real Time Coefficients'!G432</f>
        <v>-11.2</v>
      </c>
      <c r="H432">
        <f>'Real Time Coefficients'!H432</f>
        <v>0</v>
      </c>
      <c r="I432">
        <f>'Real Time Coefficients'!I432</f>
        <v>46.300000000000004</v>
      </c>
      <c r="J432">
        <f>'Real Time Coefficients'!J432</f>
        <v>0</v>
      </c>
      <c r="K432">
        <f>'Real Time Coefficients'!K432</f>
        <v>1</v>
      </c>
      <c r="L432">
        <f>'Real Time Coefficients'!L432</f>
        <v>402.60545858838708</v>
      </c>
    </row>
    <row r="433" spans="1:12" hidden="1">
      <c r="A433" t="str">
        <f>'Real Time Coefficients'!A433</f>
        <v>Toure' Murry</v>
      </c>
      <c r="B433" t="str">
        <f>'Real Time Coefficients'!B433</f>
        <v>UTA</v>
      </c>
      <c r="C433" t="str">
        <f>'Real Time Coefficients'!C433</f>
        <v>Utah Jazz</v>
      </c>
      <c r="D433" t="str">
        <f>'Real Time Coefficients'!D433</f>
        <v>Utah Jazz</v>
      </c>
      <c r="E433">
        <f>'Real Time Coefficients'!E433</f>
        <v>24.9</v>
      </c>
      <c r="F433">
        <f>'Real Time Coefficients'!F433</f>
        <v>-0.17100000000000001</v>
      </c>
      <c r="G433">
        <f>'Real Time Coefficients'!G433</f>
        <v>-11.2</v>
      </c>
      <c r="H433">
        <f>'Real Time Coefficients'!H433</f>
        <v>0</v>
      </c>
      <c r="I433">
        <f>'Real Time Coefficients'!I433</f>
        <v>46.300000000000004</v>
      </c>
      <c r="J433">
        <f>'Real Time Coefficients'!J433</f>
        <v>0</v>
      </c>
      <c r="K433">
        <f>'Real Time Coefficients'!K433</f>
        <v>2</v>
      </c>
      <c r="L433">
        <f>'Real Time Coefficients'!L433</f>
        <v>402.60545858838708</v>
      </c>
    </row>
    <row r="434" spans="1:12" hidden="1">
      <c r="A434" t="str">
        <f>'Real Time Coefficients'!A434</f>
        <v>Toure' Murry</v>
      </c>
      <c r="B434" t="str">
        <f>'Real Time Coefficients'!B434</f>
        <v>WAS</v>
      </c>
      <c r="C434" t="str">
        <f>'Real Time Coefficients'!C434</f>
        <v>Washington Wizards</v>
      </c>
      <c r="D434" t="str">
        <f>'Real Time Coefficients'!D434</f>
        <v>Washington Wizards</v>
      </c>
      <c r="E434">
        <f>'Real Time Coefficients'!E434</f>
        <v>24.9</v>
      </c>
      <c r="F434">
        <f>'Real Time Coefficients'!F434</f>
        <v>-0.17100000000000001</v>
      </c>
      <c r="G434">
        <f>'Real Time Coefficients'!G434</f>
        <v>-11.2</v>
      </c>
      <c r="H434">
        <f>'Real Time Coefficients'!H434</f>
        <v>0</v>
      </c>
      <c r="I434">
        <f>'Real Time Coefficients'!I434</f>
        <v>56.100000000000009</v>
      </c>
      <c r="J434">
        <f>'Real Time Coefficients'!J434</f>
        <v>0</v>
      </c>
      <c r="K434">
        <f>'Real Time Coefficients'!K434</f>
        <v>3</v>
      </c>
      <c r="L434">
        <f>'Real Time Coefficients'!L434</f>
        <v>499.16029020548433</v>
      </c>
    </row>
    <row r="435" spans="1:12" hidden="1">
      <c r="A435" t="str">
        <f>'Real Time Coefficients'!A435</f>
        <v>Mike Muscala</v>
      </c>
      <c r="B435" t="str">
        <f>'Real Time Coefficients'!B435</f>
        <v>ATL</v>
      </c>
      <c r="C435" t="str">
        <f>'Real Time Coefficients'!C435</f>
        <v>Atlanta Hawks</v>
      </c>
      <c r="D435" t="str">
        <f>'Real Time Coefficients'!D435</f>
        <v>Atlanta Hawks</v>
      </c>
      <c r="E435">
        <f>'Real Time Coefficients'!E435</f>
        <v>16.7</v>
      </c>
      <c r="F435">
        <f>'Real Time Coefficients'!F435</f>
        <v>0.17899999999999999</v>
      </c>
      <c r="G435">
        <f>'Real Time Coefficients'!G435</f>
        <v>1.7</v>
      </c>
      <c r="H435">
        <f>'Real Time Coefficients'!H435</f>
        <v>0.5</v>
      </c>
      <c r="I435">
        <f>'Real Time Coefficients'!I435</f>
        <v>73.2</v>
      </c>
      <c r="J435">
        <f>'Real Time Coefficients'!J435</f>
        <v>0</v>
      </c>
      <c r="K435">
        <f>'Real Time Coefficients'!K435</f>
        <v>1</v>
      </c>
      <c r="L435">
        <f>'Real Time Coefficients'!L435</f>
        <v>-367.43099110564816</v>
      </c>
    </row>
    <row r="436" spans="1:12" hidden="1">
      <c r="A436" t="str">
        <f>'Real Time Coefficients'!A436</f>
        <v>Shabazz Napier</v>
      </c>
      <c r="B436" t="str">
        <f>'Real Time Coefficients'!B436</f>
        <v>MIA</v>
      </c>
      <c r="C436" t="str">
        <f>'Real Time Coefficients'!C436</f>
        <v>Miami Heat</v>
      </c>
      <c r="D436" t="str">
        <f>'Real Time Coefficients'!D436</f>
        <v>Miami Heat</v>
      </c>
      <c r="E436">
        <f>'Real Time Coefficients'!E436</f>
        <v>15.5</v>
      </c>
      <c r="F436">
        <f>'Real Time Coefficients'!F436</f>
        <v>2.4E-2</v>
      </c>
      <c r="G436">
        <f>'Real Time Coefficients'!G436</f>
        <v>-2.6</v>
      </c>
      <c r="H436">
        <f>'Real Time Coefficients'!H436</f>
        <v>-0.2</v>
      </c>
      <c r="I436">
        <f>'Real Time Coefficients'!I436</f>
        <v>45.1</v>
      </c>
      <c r="J436">
        <f>'Real Time Coefficients'!J436</f>
        <v>0</v>
      </c>
      <c r="K436">
        <f>'Real Time Coefficients'!K436</f>
        <v>1</v>
      </c>
      <c r="L436">
        <f>'Real Time Coefficients'!L436</f>
        <v>-538.87471714459753</v>
      </c>
    </row>
    <row r="437" spans="1:12" hidden="1">
      <c r="A437" t="str">
        <f>'Real Time Coefficients'!A437</f>
        <v>Gary Neal</v>
      </c>
      <c r="B437" t="str">
        <f>'Real Time Coefficients'!B437</f>
        <v>TOT</v>
      </c>
      <c r="C437" t="e">
        <f>'Real Time Coefficients'!C437</f>
        <v>#N/A</v>
      </c>
      <c r="D437" t="e">
        <f>'Real Time Coefficients'!D437</f>
        <v>#N/A</v>
      </c>
      <c r="E437">
        <f>'Real Time Coefficients'!E437</f>
        <v>23.8</v>
      </c>
      <c r="F437">
        <f>'Real Time Coefficients'!F437</f>
        <v>2.1999999999999999E-2</v>
      </c>
      <c r="G437">
        <f>'Real Time Coefficients'!G437</f>
        <v>-4.3</v>
      </c>
      <c r="H437">
        <f>'Real Time Coefficients'!H437</f>
        <v>-0.7</v>
      </c>
      <c r="I437" t="e">
        <f>'Real Time Coefficients'!I437</f>
        <v>#N/A</v>
      </c>
      <c r="J437">
        <f>'Real Time Coefficients'!J437</f>
        <v>0</v>
      </c>
      <c r="K437">
        <f>'Real Time Coefficients'!K437</f>
        <v>1</v>
      </c>
      <c r="L437" t="e">
        <f>'Real Time Coefficients'!L437</f>
        <v>#N/A</v>
      </c>
    </row>
    <row r="438" spans="1:12" hidden="1">
      <c r="A438" t="str">
        <f>'Real Time Coefficients'!A438</f>
        <v>Gary Neal</v>
      </c>
      <c r="B438" t="str">
        <f>'Real Time Coefficients'!B438</f>
        <v>CHO</v>
      </c>
      <c r="C438" t="e">
        <f>'Real Time Coefficients'!C438</f>
        <v>#N/A</v>
      </c>
      <c r="D438" t="str">
        <f>'Real Time Coefficients'!D438</f>
        <v>Minnesota Timberwolves</v>
      </c>
      <c r="E438">
        <f>'Real Time Coefficients'!E438</f>
        <v>23.8</v>
      </c>
      <c r="F438">
        <f>'Real Time Coefficients'!F438</f>
        <v>2.1999999999999999E-2</v>
      </c>
      <c r="G438">
        <f>'Real Time Coefficients'!G438</f>
        <v>-4.3</v>
      </c>
      <c r="H438">
        <f>'Real Time Coefficients'!H438</f>
        <v>-0.7</v>
      </c>
      <c r="I438">
        <f>'Real Time Coefficients'!I438</f>
        <v>19.5</v>
      </c>
      <c r="J438">
        <f>'Real Time Coefficients'!J438</f>
        <v>0</v>
      </c>
      <c r="K438">
        <f>'Real Time Coefficients'!K438</f>
        <v>2</v>
      </c>
      <c r="L438">
        <f>'Real Time Coefficients'!L438</f>
        <v>-521.18222534498204</v>
      </c>
    </row>
    <row r="439" spans="1:12" hidden="1">
      <c r="A439" t="str">
        <f>'Real Time Coefficients'!A439</f>
        <v>Gary Neal</v>
      </c>
      <c r="B439" t="str">
        <f>'Real Time Coefficients'!B439</f>
        <v>MIN</v>
      </c>
      <c r="C439" t="str">
        <f>'Real Time Coefficients'!C439</f>
        <v>Minnesota Timberwolves</v>
      </c>
      <c r="D439" t="str">
        <f>'Real Time Coefficients'!D439</f>
        <v>Minnesota Timberwolves</v>
      </c>
      <c r="E439">
        <f>'Real Time Coefficients'!E439</f>
        <v>23.8</v>
      </c>
      <c r="F439">
        <f>'Real Time Coefficients'!F439</f>
        <v>2.1999999999999999E-2</v>
      </c>
      <c r="G439">
        <f>'Real Time Coefficients'!G439</f>
        <v>-4.3</v>
      </c>
      <c r="H439">
        <f>'Real Time Coefficients'!H439</f>
        <v>-0.7</v>
      </c>
      <c r="I439">
        <f>'Real Time Coefficients'!I439</f>
        <v>19.5</v>
      </c>
      <c r="J439">
        <f>'Real Time Coefficients'!J439</f>
        <v>0</v>
      </c>
      <c r="K439">
        <f>'Real Time Coefficients'!K439</f>
        <v>3</v>
      </c>
      <c r="L439">
        <f>'Real Time Coefficients'!L439</f>
        <v>-521.18222534498204</v>
      </c>
    </row>
    <row r="440" spans="1:12" hidden="1">
      <c r="A440" t="str">
        <f>'Real Time Coefficients'!A440</f>
        <v>Player</v>
      </c>
      <c r="B440" t="str">
        <f>'Real Time Coefficients'!B440</f>
        <v>Tm</v>
      </c>
      <c r="C440" t="e">
        <f>'Real Time Coefficients'!C440</f>
        <v>#N/A</v>
      </c>
      <c r="D440" t="e">
        <f>'Real Time Coefficients'!D440</f>
        <v>#N/A</v>
      </c>
      <c r="E440" t="str">
        <f>'Real Time Coefficients'!E440</f>
        <v>USG%</v>
      </c>
      <c r="F440" t="str">
        <f>'Real Time Coefficients'!F440</f>
        <v>WS/48</v>
      </c>
      <c r="G440" t="str">
        <f>'Real Time Coefficients'!G440</f>
        <v>BPM</v>
      </c>
      <c r="H440" t="str">
        <f>'Real Time Coefficients'!H440</f>
        <v>VORP</v>
      </c>
      <c r="I440" t="e">
        <f>'Real Time Coefficients'!I440</f>
        <v>#N/A</v>
      </c>
      <c r="J440">
        <f>'Real Time Coefficients'!J440</f>
        <v>2</v>
      </c>
      <c r="K440">
        <f>'Real Time Coefficients'!K440</f>
        <v>17</v>
      </c>
      <c r="L440" t="e">
        <f>'Real Time Coefficients'!L440</f>
        <v>#VALUE!</v>
      </c>
    </row>
    <row r="441" spans="1:12" hidden="1">
      <c r="A441" t="str">
        <f>'Real Time Coefficients'!A441</f>
        <v>Jameer Nelson</v>
      </c>
      <c r="B441" t="str">
        <f>'Real Time Coefficients'!B441</f>
        <v>TOT</v>
      </c>
      <c r="C441" t="e">
        <f>'Real Time Coefficients'!C441</f>
        <v>#N/A</v>
      </c>
      <c r="D441" t="str">
        <f>'Real Time Coefficients'!D441</f>
        <v>Dallas Mavericks</v>
      </c>
      <c r="E441">
        <f>'Real Time Coefficients'!E441</f>
        <v>19.5</v>
      </c>
      <c r="F441">
        <f>'Real Time Coefficients'!F441</f>
        <v>4.7E-2</v>
      </c>
      <c r="G441">
        <f>'Real Time Coefficients'!G441</f>
        <v>-1</v>
      </c>
      <c r="H441">
        <f>'Real Time Coefficients'!H441</f>
        <v>0.4</v>
      </c>
      <c r="I441">
        <f>'Real Time Coefficients'!I441</f>
        <v>61</v>
      </c>
      <c r="J441">
        <f>'Real Time Coefficients'!J441</f>
        <v>0</v>
      </c>
      <c r="K441">
        <f>'Real Time Coefficients'!K441</f>
        <v>1</v>
      </c>
      <c r="L441">
        <f>'Real Time Coefficients'!L441</f>
        <v>-356.69073366557063</v>
      </c>
    </row>
    <row r="442" spans="1:12" hidden="1">
      <c r="A442" t="str">
        <f>'Real Time Coefficients'!A442</f>
        <v>Jameer Nelson</v>
      </c>
      <c r="B442" t="str">
        <f>'Real Time Coefficients'!B442</f>
        <v>DAL</v>
      </c>
      <c r="C442" t="str">
        <f>'Real Time Coefficients'!C442</f>
        <v>Dallas Mavericks</v>
      </c>
      <c r="D442" t="str">
        <f>'Real Time Coefficients'!D442</f>
        <v>Dallas Mavericks</v>
      </c>
      <c r="E442">
        <f>'Real Time Coefficients'!E442</f>
        <v>19.5</v>
      </c>
      <c r="F442">
        <f>'Real Time Coefficients'!F442</f>
        <v>4.7E-2</v>
      </c>
      <c r="G442">
        <f>'Real Time Coefficients'!G442</f>
        <v>-1</v>
      </c>
      <c r="H442">
        <f>'Real Time Coefficients'!H442</f>
        <v>0.4</v>
      </c>
      <c r="I442">
        <f>'Real Time Coefficients'!I442</f>
        <v>61</v>
      </c>
      <c r="J442">
        <f>'Real Time Coefficients'!J442</f>
        <v>0</v>
      </c>
      <c r="K442">
        <f>'Real Time Coefficients'!K442</f>
        <v>2</v>
      </c>
      <c r="L442">
        <f>'Real Time Coefficients'!L442</f>
        <v>-356.69073366557063</v>
      </c>
    </row>
    <row r="443" spans="1:12" hidden="1">
      <c r="A443" t="str">
        <f>'Real Time Coefficients'!A443</f>
        <v>Jameer Nelson</v>
      </c>
      <c r="B443" t="str">
        <f>'Real Time Coefficients'!B443</f>
        <v>BOS</v>
      </c>
      <c r="C443" t="str">
        <f>'Real Time Coefficients'!C443</f>
        <v>Boston Celtics</v>
      </c>
      <c r="D443" t="str">
        <f>'Real Time Coefficients'!D443</f>
        <v>Boston Celtics</v>
      </c>
      <c r="E443">
        <f>'Real Time Coefficients'!E443</f>
        <v>19.5</v>
      </c>
      <c r="F443">
        <f>'Real Time Coefficients'!F443</f>
        <v>4.7E-2</v>
      </c>
      <c r="G443">
        <f>'Real Time Coefficients'!G443</f>
        <v>-1</v>
      </c>
      <c r="H443">
        <f>'Real Time Coefficients'!H443</f>
        <v>0.4</v>
      </c>
      <c r="I443">
        <f>'Real Time Coefficients'!I443</f>
        <v>48.8</v>
      </c>
      <c r="J443">
        <f>'Real Time Coefficients'!J443</f>
        <v>0</v>
      </c>
      <c r="K443">
        <f>'Real Time Coefficients'!K443</f>
        <v>3</v>
      </c>
      <c r="L443">
        <f>'Real Time Coefficients'!L443</f>
        <v>-476.89164649501834</v>
      </c>
    </row>
    <row r="444" spans="1:12" hidden="1">
      <c r="A444" t="str">
        <f>'Real Time Coefficients'!A444</f>
        <v>Jameer Nelson</v>
      </c>
      <c r="B444" t="str">
        <f>'Real Time Coefficients'!B444</f>
        <v>DEN</v>
      </c>
      <c r="C444" t="str">
        <f>'Real Time Coefficients'!C444</f>
        <v>Denver Nuggets</v>
      </c>
      <c r="D444" t="str">
        <f>'Real Time Coefficients'!D444</f>
        <v>Denver Nuggets</v>
      </c>
      <c r="E444">
        <f>'Real Time Coefficients'!E444</f>
        <v>19.5</v>
      </c>
      <c r="F444">
        <f>'Real Time Coefficients'!F444</f>
        <v>4.7E-2</v>
      </c>
      <c r="G444">
        <f>'Real Time Coefficients'!G444</f>
        <v>-1</v>
      </c>
      <c r="H444">
        <f>'Real Time Coefficients'!H444</f>
        <v>0.4</v>
      </c>
      <c r="I444">
        <f>'Real Time Coefficients'!I444</f>
        <v>36.6</v>
      </c>
      <c r="J444">
        <f>'Real Time Coefficients'!J444</f>
        <v>0</v>
      </c>
      <c r="K444">
        <f>'Real Time Coefficients'!K444</f>
        <v>4</v>
      </c>
      <c r="L444">
        <f>'Real Time Coefficients'!L444</f>
        <v>-597.09255932446581</v>
      </c>
    </row>
    <row r="445" spans="1:12" hidden="1">
      <c r="A445" t="str">
        <f>'Real Time Coefficients'!A445</f>
        <v>Andrew Nicholson</v>
      </c>
      <c r="B445" t="str">
        <f>'Real Time Coefficients'!B445</f>
        <v>ORL</v>
      </c>
      <c r="C445" t="str">
        <f>'Real Time Coefficients'!C445</f>
        <v>Orlando Magic</v>
      </c>
      <c r="D445" t="str">
        <f>'Real Time Coefficients'!D445</f>
        <v>Orlando Magic</v>
      </c>
      <c r="E445">
        <f>'Real Time Coefficients'!E445</f>
        <v>20.8</v>
      </c>
      <c r="F445">
        <f>'Real Time Coefficients'!F445</f>
        <v>7.0000000000000001E-3</v>
      </c>
      <c r="G445">
        <f>'Real Time Coefficients'!G445</f>
        <v>-6.2</v>
      </c>
      <c r="H445">
        <f>'Real Time Coefficients'!H445</f>
        <v>-0.5</v>
      </c>
      <c r="I445">
        <f>'Real Time Coefficients'!I445</f>
        <v>30.5</v>
      </c>
      <c r="J445">
        <f>'Real Time Coefficients'!J445</f>
        <v>0</v>
      </c>
      <c r="K445">
        <f>'Real Time Coefficients'!K445</f>
        <v>1</v>
      </c>
      <c r="L445">
        <f>'Real Time Coefficients'!L445</f>
        <v>-221.4874832137416</v>
      </c>
    </row>
    <row r="446" spans="1:12" hidden="1">
      <c r="A446" t="str">
        <f>'Real Time Coefficients'!A446</f>
        <v>Joakim Noah</v>
      </c>
      <c r="B446" t="str">
        <f>'Real Time Coefficients'!B446</f>
        <v>CHI</v>
      </c>
      <c r="C446" t="str">
        <f>'Real Time Coefficients'!C446</f>
        <v>Chicago Bulls</v>
      </c>
      <c r="D446" t="str">
        <f>'Real Time Coefficients'!D446</f>
        <v>Chicago Bulls</v>
      </c>
      <c r="E446">
        <f>'Real Time Coefficients'!E446</f>
        <v>13.7</v>
      </c>
      <c r="F446">
        <f>'Real Time Coefficients'!F446</f>
        <v>0.13</v>
      </c>
      <c r="G446">
        <f>'Real Time Coefficients'!G446</f>
        <v>3.4</v>
      </c>
      <c r="H446">
        <f>'Real Time Coefficients'!H446</f>
        <v>2.8</v>
      </c>
      <c r="I446">
        <f>'Real Time Coefficients'!I446</f>
        <v>61</v>
      </c>
      <c r="J446">
        <f>'Real Time Coefficients'!J446</f>
        <v>0</v>
      </c>
      <c r="K446">
        <f>'Real Time Coefficients'!K446</f>
        <v>1</v>
      </c>
      <c r="L446">
        <f>'Real Time Coefficients'!L446</f>
        <v>-422.82911159809942</v>
      </c>
    </row>
    <row r="447" spans="1:12" hidden="1">
      <c r="A447" t="str">
        <f>'Real Time Coefficients'!A447</f>
        <v>Nerlens Noel</v>
      </c>
      <c r="B447" t="str">
        <f>'Real Time Coefficients'!B447</f>
        <v>PHI</v>
      </c>
      <c r="C447" t="str">
        <f>'Real Time Coefficients'!C447</f>
        <v>Philadelphia 76ers</v>
      </c>
      <c r="D447" t="str">
        <f>'Real Time Coefficients'!D447</f>
        <v>Philadelphia 76ers</v>
      </c>
      <c r="E447">
        <f>'Real Time Coefficients'!E447</f>
        <v>17</v>
      </c>
      <c r="F447">
        <f>'Real Time Coefficients'!F447</f>
        <v>8.3000000000000004E-2</v>
      </c>
      <c r="G447">
        <f>'Real Time Coefficients'!G447</f>
        <v>0.8</v>
      </c>
      <c r="H447">
        <f>'Real Time Coefficients'!H447</f>
        <v>1.6</v>
      </c>
      <c r="I447">
        <f>'Real Time Coefficients'!I447</f>
        <v>22</v>
      </c>
      <c r="J447">
        <f>'Real Time Coefficients'!J447</f>
        <v>0</v>
      </c>
      <c r="K447">
        <f>'Real Time Coefficients'!K447</f>
        <v>1</v>
      </c>
      <c r="L447">
        <f>'Real Time Coefficients'!L447</f>
        <v>-726.68470793723145</v>
      </c>
    </row>
    <row r="448" spans="1:12" hidden="1">
      <c r="A448" t="str">
        <f>'Real Time Coefficients'!A448</f>
        <v>Lucas Nogueira</v>
      </c>
      <c r="B448" t="str">
        <f>'Real Time Coefficients'!B448</f>
        <v>TOR</v>
      </c>
      <c r="C448" t="str">
        <f>'Real Time Coefficients'!C448</f>
        <v>Toronto Raptors</v>
      </c>
      <c r="D448" t="str">
        <f>'Real Time Coefficients'!D448</f>
        <v>Toronto Raptors</v>
      </c>
      <c r="E448">
        <f>'Real Time Coefficients'!E448</f>
        <v>23.1</v>
      </c>
      <c r="F448">
        <f>'Real Time Coefficients'!F448</f>
        <v>-7.0999999999999994E-2</v>
      </c>
      <c r="G448">
        <f>'Real Time Coefficients'!G448</f>
        <v>-10.3</v>
      </c>
      <c r="H448">
        <f>'Real Time Coefficients'!H448</f>
        <v>0</v>
      </c>
      <c r="I448">
        <f>'Real Time Coefficients'!I448</f>
        <v>59.8</v>
      </c>
      <c r="J448">
        <f>'Real Time Coefficients'!J448</f>
        <v>0</v>
      </c>
      <c r="K448">
        <f>'Real Time Coefficients'!K448</f>
        <v>1</v>
      </c>
      <c r="L448">
        <f>'Real Time Coefficients'!L448</f>
        <v>571.44000476089263</v>
      </c>
    </row>
    <row r="449" spans="1:12" hidden="1">
      <c r="A449" t="str">
        <f>'Real Time Coefficients'!A449</f>
        <v>Steve Novak</v>
      </c>
      <c r="B449" t="str">
        <f>'Real Time Coefficients'!B449</f>
        <v>TOT</v>
      </c>
      <c r="C449" t="e">
        <f>'Real Time Coefficients'!C449</f>
        <v>#N/A</v>
      </c>
      <c r="D449" t="str">
        <f>'Real Time Coefficients'!D449</f>
        <v>Utah Jazz</v>
      </c>
      <c r="E449">
        <f>'Real Time Coefficients'!E449</f>
        <v>14.1</v>
      </c>
      <c r="F449">
        <f>'Real Time Coefficients'!F449</f>
        <v>7.4999999999999997E-2</v>
      </c>
      <c r="G449">
        <f>'Real Time Coefficients'!G449</f>
        <v>-3.4</v>
      </c>
      <c r="H449">
        <f>'Real Time Coefficients'!H449</f>
        <v>-0.1</v>
      </c>
      <c r="I449">
        <f>'Real Time Coefficients'!I449</f>
        <v>46.300000000000004</v>
      </c>
      <c r="J449">
        <f>'Real Time Coefficients'!J449</f>
        <v>0</v>
      </c>
      <c r="K449">
        <f>'Real Time Coefficients'!K449</f>
        <v>1</v>
      </c>
      <c r="L449">
        <f>'Real Time Coefficients'!L449</f>
        <v>-342.20102331133938</v>
      </c>
    </row>
    <row r="450" spans="1:12" hidden="1">
      <c r="A450" t="str">
        <f>'Real Time Coefficients'!A450</f>
        <v>Steve Novak</v>
      </c>
      <c r="B450" t="str">
        <f>'Real Time Coefficients'!B450</f>
        <v>UTA</v>
      </c>
      <c r="C450" t="str">
        <f>'Real Time Coefficients'!C450</f>
        <v>Utah Jazz</v>
      </c>
      <c r="D450" t="str">
        <f>'Real Time Coefficients'!D450</f>
        <v>Utah Jazz</v>
      </c>
      <c r="E450">
        <f>'Real Time Coefficients'!E450</f>
        <v>14.1</v>
      </c>
      <c r="F450">
        <f>'Real Time Coefficients'!F450</f>
        <v>7.4999999999999997E-2</v>
      </c>
      <c r="G450">
        <f>'Real Time Coefficients'!G450</f>
        <v>-3.4</v>
      </c>
      <c r="H450">
        <f>'Real Time Coefficients'!H450</f>
        <v>-0.1</v>
      </c>
      <c r="I450">
        <f>'Real Time Coefficients'!I450</f>
        <v>46.300000000000004</v>
      </c>
      <c r="J450">
        <f>'Real Time Coefficients'!J450</f>
        <v>0</v>
      </c>
      <c r="K450">
        <f>'Real Time Coefficients'!K450</f>
        <v>2</v>
      </c>
      <c r="L450">
        <f>'Real Time Coefficients'!L450</f>
        <v>-342.20102331133938</v>
      </c>
    </row>
    <row r="451" spans="1:12" hidden="1">
      <c r="A451" t="str">
        <f>'Real Time Coefficients'!A451</f>
        <v>Steve Novak</v>
      </c>
      <c r="B451" t="str">
        <f>'Real Time Coefficients'!B451</f>
        <v>OKC</v>
      </c>
      <c r="C451" t="str">
        <f>'Real Time Coefficients'!C451</f>
        <v>Oklahoma City Thunder</v>
      </c>
      <c r="D451" t="str">
        <f>'Real Time Coefficients'!D451</f>
        <v>Oklahoma City Thunder</v>
      </c>
      <c r="E451">
        <f>'Real Time Coefficients'!E451</f>
        <v>14.1</v>
      </c>
      <c r="F451">
        <f>'Real Time Coefficients'!F451</f>
        <v>7.4999999999999997E-2</v>
      </c>
      <c r="G451">
        <f>'Real Time Coefficients'!G451</f>
        <v>-3.4</v>
      </c>
      <c r="H451">
        <f>'Real Time Coefficients'!H451</f>
        <v>-0.1</v>
      </c>
      <c r="I451">
        <f>'Real Time Coefficients'!I451</f>
        <v>54.900000000000006</v>
      </c>
      <c r="J451">
        <f>'Real Time Coefficients'!J451</f>
        <v>0</v>
      </c>
      <c r="K451">
        <f>'Real Time Coefficients'!K451</f>
        <v>3</v>
      </c>
      <c r="L451">
        <f>'Real Time Coefficients'!L451</f>
        <v>-257.46923230041727</v>
      </c>
    </row>
    <row r="452" spans="1:12" hidden="1">
      <c r="A452" t="str">
        <f>'Real Time Coefficients'!A452</f>
        <v>Dirk Nowitzki</v>
      </c>
      <c r="B452" t="str">
        <f>'Real Time Coefficients'!B452</f>
        <v>DAL</v>
      </c>
      <c r="C452" t="str">
        <f>'Real Time Coefficients'!C452</f>
        <v>Dallas Mavericks</v>
      </c>
      <c r="D452" t="str">
        <f>'Real Time Coefficients'!D452</f>
        <v>Dallas Mavericks</v>
      </c>
      <c r="E452">
        <f>'Real Time Coefficients'!E452</f>
        <v>24.9</v>
      </c>
      <c r="F452">
        <f>'Real Time Coefficients'!F452</f>
        <v>0.152</v>
      </c>
      <c r="G452">
        <f>'Real Time Coefficients'!G452</f>
        <v>0.7</v>
      </c>
      <c r="H452">
        <f>'Real Time Coefficients'!H452</f>
        <v>1.5</v>
      </c>
      <c r="I452">
        <f>'Real Time Coefficients'!I452</f>
        <v>61</v>
      </c>
      <c r="J452">
        <f>'Real Time Coefficients'!J452</f>
        <v>0</v>
      </c>
      <c r="K452">
        <f>'Real Time Coefficients'!K452</f>
        <v>1</v>
      </c>
      <c r="L452">
        <f>'Real Time Coefficients'!L452</f>
        <v>-77.625561036822077</v>
      </c>
    </row>
    <row r="453" spans="1:12" hidden="1">
      <c r="A453" t="str">
        <f>'Real Time Coefficients'!A453</f>
        <v>Jusuf Nurkic</v>
      </c>
      <c r="B453" t="str">
        <f>'Real Time Coefficients'!B453</f>
        <v>DEN</v>
      </c>
      <c r="C453" t="str">
        <f>'Real Time Coefficients'!C453</f>
        <v>Denver Nuggets</v>
      </c>
      <c r="D453" t="str">
        <f>'Real Time Coefficients'!D453</f>
        <v>Denver Nuggets</v>
      </c>
      <c r="E453">
        <f>'Real Time Coefficients'!E453</f>
        <v>20.7</v>
      </c>
      <c r="F453">
        <f>'Real Time Coefficients'!F453</f>
        <v>6.9000000000000006E-2</v>
      </c>
      <c r="G453">
        <f>'Real Time Coefficients'!G453</f>
        <v>-0.6</v>
      </c>
      <c r="H453">
        <f>'Real Time Coefficients'!H453</f>
        <v>0.4</v>
      </c>
      <c r="I453">
        <f>'Real Time Coefficients'!I453</f>
        <v>36.6</v>
      </c>
      <c r="J453">
        <f>'Real Time Coefficients'!J453</f>
        <v>0</v>
      </c>
      <c r="K453">
        <f>'Real Time Coefficients'!K453</f>
        <v>1</v>
      </c>
      <c r="L453">
        <f>'Real Time Coefficients'!L453</f>
        <v>-585.02502349507597</v>
      </c>
    </row>
    <row r="454" spans="1:12" hidden="1">
      <c r="A454" t="str">
        <f>'Real Time Coefficients'!A454</f>
        <v>Johnny O'Bryant</v>
      </c>
      <c r="B454" t="str">
        <f>'Real Time Coefficients'!B454</f>
        <v>MIL</v>
      </c>
      <c r="C454" t="str">
        <f>'Real Time Coefficients'!C454</f>
        <v>Milwaukee Bucks</v>
      </c>
      <c r="D454" t="str">
        <f>'Real Time Coefficients'!D454</f>
        <v>Milwaukee Bucks</v>
      </c>
      <c r="E454">
        <f>'Real Time Coefficients'!E454</f>
        <v>19.2</v>
      </c>
      <c r="F454">
        <f>'Real Time Coefficients'!F454</f>
        <v>-6.3E-2</v>
      </c>
      <c r="G454">
        <f>'Real Time Coefficients'!G454</f>
        <v>-9</v>
      </c>
      <c r="H454">
        <f>'Real Time Coefficients'!H454</f>
        <v>-0.7</v>
      </c>
      <c r="I454">
        <f>'Real Time Coefficients'!I454</f>
        <v>50</v>
      </c>
      <c r="J454">
        <f>'Real Time Coefficients'!J454</f>
        <v>0</v>
      </c>
      <c r="K454">
        <f>'Real Time Coefficients'!K454</f>
        <v>1</v>
      </c>
      <c r="L454">
        <f>'Real Time Coefficients'!L454</f>
        <v>127.1185951758909</v>
      </c>
    </row>
    <row r="455" spans="1:12" hidden="1">
      <c r="A455" t="str">
        <f>'Real Time Coefficients'!A455</f>
        <v>Kyle O'Quinn</v>
      </c>
      <c r="B455" t="str">
        <f>'Real Time Coefficients'!B455</f>
        <v>ORL</v>
      </c>
      <c r="C455" t="str">
        <f>'Real Time Coefficients'!C455</f>
        <v>Orlando Magic</v>
      </c>
      <c r="D455" t="str">
        <f>'Real Time Coefficients'!D455</f>
        <v>Orlando Magic</v>
      </c>
      <c r="E455">
        <f>'Real Time Coefficients'!E455</f>
        <v>17.7</v>
      </c>
      <c r="F455">
        <f>'Real Time Coefficients'!F455</f>
        <v>9.0999999999999998E-2</v>
      </c>
      <c r="G455">
        <f>'Real Time Coefficients'!G455</f>
        <v>-0.2</v>
      </c>
      <c r="H455">
        <f>'Real Time Coefficients'!H455</f>
        <v>0.4</v>
      </c>
      <c r="I455">
        <f>'Real Time Coefficients'!I455</f>
        <v>30.5</v>
      </c>
      <c r="J455">
        <f>'Real Time Coefficients'!J455</f>
        <v>0</v>
      </c>
      <c r="K455">
        <f>'Real Time Coefficients'!K455</f>
        <v>1</v>
      </c>
      <c r="L455">
        <f>'Real Time Coefficients'!L455</f>
        <v>-710.42580316901558</v>
      </c>
    </row>
    <row r="456" spans="1:12" hidden="1">
      <c r="A456" t="str">
        <f>'Real Time Coefficients'!A456</f>
        <v>Victor Oladipo</v>
      </c>
      <c r="B456" t="str">
        <f>'Real Time Coefficients'!B456</f>
        <v>ORL</v>
      </c>
      <c r="C456" t="str">
        <f>'Real Time Coefficients'!C456</f>
        <v>Orlando Magic</v>
      </c>
      <c r="D456" t="str">
        <f>'Real Time Coefficients'!D456</f>
        <v>Orlando Magic</v>
      </c>
      <c r="E456">
        <f>'Real Time Coefficients'!E456</f>
        <v>25.2</v>
      </c>
      <c r="F456">
        <f>'Real Time Coefficients'!F456</f>
        <v>6.5000000000000002E-2</v>
      </c>
      <c r="G456">
        <f>'Real Time Coefficients'!G456</f>
        <v>0</v>
      </c>
      <c r="H456">
        <f>'Real Time Coefficients'!H456</f>
        <v>1.3</v>
      </c>
      <c r="I456">
        <f>'Real Time Coefficients'!I456</f>
        <v>30.5</v>
      </c>
      <c r="J456">
        <f>'Real Time Coefficients'!J456</f>
        <v>0</v>
      </c>
      <c r="K456">
        <f>'Real Time Coefficients'!K456</f>
        <v>1</v>
      </c>
      <c r="L456">
        <f>'Real Time Coefficients'!L456</f>
        <v>-479.59506418094816</v>
      </c>
    </row>
    <row r="457" spans="1:12" hidden="1">
      <c r="A457" t="str">
        <f>'Real Time Coefficients'!A457</f>
        <v>Kelly Olynyk</v>
      </c>
      <c r="B457" t="str">
        <f>'Real Time Coefficients'!B457</f>
        <v>BOS</v>
      </c>
      <c r="C457" t="str">
        <f>'Real Time Coefficients'!C457</f>
        <v>Boston Celtics</v>
      </c>
      <c r="D457" t="str">
        <f>'Real Time Coefficients'!D457</f>
        <v>Boston Celtics</v>
      </c>
      <c r="E457">
        <f>'Real Time Coefficients'!E457</f>
        <v>21.1</v>
      </c>
      <c r="F457">
        <f>'Real Time Coefficients'!F457</f>
        <v>0.121</v>
      </c>
      <c r="G457">
        <f>'Real Time Coefficients'!G457</f>
        <v>2.1</v>
      </c>
      <c r="H457">
        <f>'Real Time Coefficients'!H457</f>
        <v>1.5</v>
      </c>
      <c r="I457">
        <f>'Real Time Coefficients'!I457</f>
        <v>48.8</v>
      </c>
      <c r="J457">
        <f>'Real Time Coefficients'!J457</f>
        <v>0</v>
      </c>
      <c r="K457">
        <f>'Real Time Coefficients'!K457</f>
        <v>1</v>
      </c>
      <c r="L457">
        <f>'Real Time Coefficients'!L457</f>
        <v>-498.78501337109202</v>
      </c>
    </row>
    <row r="458" spans="1:12" hidden="1">
      <c r="A458" t="str">
        <f>'Real Time Coefficients'!A458</f>
        <v>Arinze Onuaku</v>
      </c>
      <c r="B458" t="str">
        <f>'Real Time Coefficients'!B458</f>
        <v>MIN</v>
      </c>
      <c r="C458" t="str">
        <f>'Real Time Coefficients'!C458</f>
        <v>Minnesota Timberwolves</v>
      </c>
      <c r="D458" t="str">
        <f>'Real Time Coefficients'!D458</f>
        <v>Minnesota Timberwolves</v>
      </c>
      <c r="E458">
        <f>'Real Time Coefficients'!E458</f>
        <v>12.7</v>
      </c>
      <c r="F458">
        <f>'Real Time Coefficients'!F458</f>
        <v>0.19700000000000001</v>
      </c>
      <c r="G458">
        <f>'Real Time Coefficients'!G458</f>
        <v>2.2999999999999998</v>
      </c>
      <c r="H458">
        <f>'Real Time Coefficients'!H458</f>
        <v>0.1</v>
      </c>
      <c r="I458">
        <f>'Real Time Coefficients'!I458</f>
        <v>19.5</v>
      </c>
      <c r="J458">
        <f>'Real Time Coefficients'!J458</f>
        <v>0</v>
      </c>
      <c r="K458">
        <f>'Real Time Coefficients'!K458</f>
        <v>1</v>
      </c>
      <c r="L458">
        <f>'Real Time Coefficients'!L458</f>
        <v>-1085.6866694459682</v>
      </c>
    </row>
    <row r="459" spans="1:12" hidden="1">
      <c r="A459" t="str">
        <f>'Real Time Coefficients'!A459</f>
        <v>Zaza Pachulia</v>
      </c>
      <c r="B459" t="str">
        <f>'Real Time Coefficients'!B459</f>
        <v>MIL</v>
      </c>
      <c r="C459" t="str">
        <f>'Real Time Coefficients'!C459</f>
        <v>Milwaukee Bucks</v>
      </c>
      <c r="D459" t="str">
        <f>'Real Time Coefficients'!D459</f>
        <v>Milwaukee Bucks</v>
      </c>
      <c r="E459">
        <f>'Real Time Coefficients'!E459</f>
        <v>19.100000000000001</v>
      </c>
      <c r="F459">
        <f>'Real Time Coefficients'!F459</f>
        <v>0.11600000000000001</v>
      </c>
      <c r="G459">
        <f>'Real Time Coefficients'!G459</f>
        <v>1.4</v>
      </c>
      <c r="H459">
        <f>'Real Time Coefficients'!H459</f>
        <v>1.5</v>
      </c>
      <c r="I459">
        <f>'Real Time Coefficients'!I459</f>
        <v>50</v>
      </c>
      <c r="J459">
        <f>'Real Time Coefficients'!J459</f>
        <v>0</v>
      </c>
      <c r="K459">
        <f>'Real Time Coefficients'!K459</f>
        <v>1</v>
      </c>
      <c r="L459">
        <f>'Real Time Coefficients'!L459</f>
        <v>-445.49525929809005</v>
      </c>
    </row>
    <row r="460" spans="1:12" hidden="1">
      <c r="A460" t="str">
        <f>'Real Time Coefficients'!A460</f>
        <v>Kostas Papanikolaou</v>
      </c>
      <c r="B460" t="str">
        <f>'Real Time Coefficients'!B460</f>
        <v>HOU</v>
      </c>
      <c r="C460" t="str">
        <f>'Real Time Coefficients'!C460</f>
        <v>Houston Rockets</v>
      </c>
      <c r="D460" t="str">
        <f>'Real Time Coefficients'!D460</f>
        <v>Houston Rockets</v>
      </c>
      <c r="E460">
        <f>'Real Time Coefficients'!E460</f>
        <v>14.2</v>
      </c>
      <c r="F460">
        <f>'Real Time Coefficients'!F460</f>
        <v>2.9000000000000001E-2</v>
      </c>
      <c r="G460">
        <f>'Real Time Coefficients'!G460</f>
        <v>-2.2999999999999998</v>
      </c>
      <c r="H460">
        <f>'Real Time Coefficients'!H460</f>
        <v>-0.1</v>
      </c>
      <c r="I460">
        <f>'Real Time Coefficients'!I460</f>
        <v>68.300000000000011</v>
      </c>
      <c r="J460">
        <f>'Real Time Coefficients'!J460</f>
        <v>0</v>
      </c>
      <c r="K460">
        <f>'Real Time Coefficients'!K460</f>
        <v>1</v>
      </c>
      <c r="L460">
        <f>'Real Time Coefficients'!L460</f>
        <v>-344.31423257325457</v>
      </c>
    </row>
    <row r="461" spans="1:12" hidden="1">
      <c r="A461" t="str">
        <f>'Real Time Coefficients'!A461</f>
        <v>Jannero Pargo</v>
      </c>
      <c r="B461" t="str">
        <f>'Real Time Coefficients'!B461</f>
        <v>CHO</v>
      </c>
      <c r="C461" t="e">
        <f>'Real Time Coefficients'!C461</f>
        <v>#N/A</v>
      </c>
      <c r="D461" t="str">
        <f>'Real Time Coefficients'!D461</f>
        <v>Milwaukee Bucks</v>
      </c>
      <c r="E461">
        <f>'Real Time Coefficients'!E461</f>
        <v>24.3</v>
      </c>
      <c r="F461">
        <f>'Real Time Coefficients'!F461</f>
        <v>0.112</v>
      </c>
      <c r="G461">
        <f>'Real Time Coefficients'!G461</f>
        <v>-3.2</v>
      </c>
      <c r="H461">
        <f>'Real Time Coefficients'!H461</f>
        <v>0</v>
      </c>
      <c r="I461">
        <f>'Real Time Coefficients'!I461</f>
        <v>50</v>
      </c>
      <c r="J461">
        <f>'Real Time Coefficients'!J461</f>
        <v>0</v>
      </c>
      <c r="K461">
        <f>'Real Time Coefficients'!K461</f>
        <v>1</v>
      </c>
      <c r="L461">
        <f>'Real Time Coefficients'!L461</f>
        <v>-57.4193083107021</v>
      </c>
    </row>
    <row r="462" spans="1:12" hidden="1">
      <c r="A462" t="str">
        <f>'Real Time Coefficients'!A462</f>
        <v>Jabari Parker</v>
      </c>
      <c r="B462" t="str">
        <f>'Real Time Coefficients'!B462</f>
        <v>MIL</v>
      </c>
      <c r="C462" t="str">
        <f>'Real Time Coefficients'!C462</f>
        <v>Milwaukee Bucks</v>
      </c>
      <c r="D462" t="str">
        <f>'Real Time Coefficients'!D462</f>
        <v>Milwaukee Bucks</v>
      </c>
      <c r="E462">
        <f>'Real Time Coefficients'!E462</f>
        <v>20.7</v>
      </c>
      <c r="F462">
        <f>'Real Time Coefficients'!F462</f>
        <v>8.7999999999999995E-2</v>
      </c>
      <c r="G462">
        <f>'Real Time Coefficients'!G462</f>
        <v>-1.2</v>
      </c>
      <c r="H462">
        <f>'Real Time Coefficients'!H462</f>
        <v>0.1</v>
      </c>
      <c r="I462">
        <f>'Real Time Coefficients'!I462</f>
        <v>50</v>
      </c>
      <c r="J462">
        <f>'Real Time Coefficients'!J462</f>
        <v>0</v>
      </c>
      <c r="K462">
        <f>'Real Time Coefficients'!K462</f>
        <v>1</v>
      </c>
      <c r="L462">
        <f>'Real Time Coefficients'!L462</f>
        <v>-398.58460884694546</v>
      </c>
    </row>
    <row r="463" spans="1:12" hidden="1">
      <c r="A463" t="str">
        <f>'Real Time Coefficients'!A463</f>
        <v>Tony Parker</v>
      </c>
      <c r="B463" t="str">
        <f>'Real Time Coefficients'!B463</f>
        <v>SAS</v>
      </c>
      <c r="C463" t="str">
        <f>'Real Time Coefficients'!C463</f>
        <v>San Antonio Spurs</v>
      </c>
      <c r="D463" t="str">
        <f>'Real Time Coefficients'!D463</f>
        <v>San Antonio Spurs</v>
      </c>
      <c r="E463">
        <f>'Real Time Coefficients'!E463</f>
        <v>24.5</v>
      </c>
      <c r="F463">
        <f>'Real Time Coefficients'!F463</f>
        <v>0.1</v>
      </c>
      <c r="G463">
        <f>'Real Time Coefficients'!G463</f>
        <v>-2</v>
      </c>
      <c r="H463">
        <f>'Real Time Coefficients'!H463</f>
        <v>0</v>
      </c>
      <c r="I463">
        <f>'Real Time Coefficients'!I463</f>
        <v>67.100000000000009</v>
      </c>
      <c r="J463">
        <f>'Real Time Coefficients'!J463</f>
        <v>0</v>
      </c>
      <c r="K463">
        <f>'Real Time Coefficients'!K463</f>
        <v>1</v>
      </c>
      <c r="L463">
        <f>'Real Time Coefficients'!L463</f>
        <v>-56.80051484283517</v>
      </c>
    </row>
    <row r="464" spans="1:12" hidden="1">
      <c r="A464" t="str">
        <f>'Real Time Coefficients'!A464</f>
        <v>Chandler Parsons</v>
      </c>
      <c r="B464" t="str">
        <f>'Real Time Coefficients'!B464</f>
        <v>DAL</v>
      </c>
      <c r="C464" t="str">
        <f>'Real Time Coefficients'!C464</f>
        <v>Dallas Mavericks</v>
      </c>
      <c r="D464" t="str">
        <f>'Real Time Coefficients'!D464</f>
        <v>Dallas Mavericks</v>
      </c>
      <c r="E464">
        <f>'Real Time Coefficients'!E464</f>
        <v>20.6</v>
      </c>
      <c r="F464">
        <f>'Real Time Coefficients'!F464</f>
        <v>0.121</v>
      </c>
      <c r="G464">
        <f>'Real Time Coefficients'!G464</f>
        <v>2.5</v>
      </c>
      <c r="H464">
        <f>'Real Time Coefficients'!H464</f>
        <v>2.5</v>
      </c>
      <c r="I464">
        <f>'Real Time Coefficients'!I464</f>
        <v>61</v>
      </c>
      <c r="J464">
        <f>'Real Time Coefficients'!J464</f>
        <v>0</v>
      </c>
      <c r="K464">
        <f>'Real Time Coefficients'!K464</f>
        <v>1</v>
      </c>
      <c r="L464">
        <f>'Real Time Coefficients'!L464</f>
        <v>-254.63214453639972</v>
      </c>
    </row>
    <row r="465" spans="1:12" hidden="1">
      <c r="A465" t="str">
        <f>'Real Time Coefficients'!A465</f>
        <v>Patrick Patterson</v>
      </c>
      <c r="B465" t="str">
        <f>'Real Time Coefficients'!B465</f>
        <v>TOR</v>
      </c>
      <c r="C465" t="str">
        <f>'Real Time Coefficients'!C465</f>
        <v>Toronto Raptors</v>
      </c>
      <c r="D465" t="str">
        <f>'Real Time Coefficients'!D465</f>
        <v>Toronto Raptors</v>
      </c>
      <c r="E465">
        <f>'Real Time Coefficients'!E465</f>
        <v>13.1</v>
      </c>
      <c r="F465">
        <f>'Real Time Coefficients'!F465</f>
        <v>0.13700000000000001</v>
      </c>
      <c r="G465">
        <f>'Real Time Coefficients'!G465</f>
        <v>3.2</v>
      </c>
      <c r="H465">
        <f>'Real Time Coefficients'!H465</f>
        <v>2.8</v>
      </c>
      <c r="I465">
        <f>'Real Time Coefficients'!I465</f>
        <v>59.8</v>
      </c>
      <c r="J465">
        <f>'Real Time Coefficients'!J465</f>
        <v>0</v>
      </c>
      <c r="K465">
        <f>'Real Time Coefficients'!K465</f>
        <v>1</v>
      </c>
      <c r="L465">
        <f>'Real Time Coefficients'!L465</f>
        <v>-408.0479927418491</v>
      </c>
    </row>
    <row r="466" spans="1:12" hidden="1">
      <c r="A466" t="str">
        <f>'Real Time Coefficients'!A466</f>
        <v>Player</v>
      </c>
      <c r="B466" t="str">
        <f>'Real Time Coefficients'!B466</f>
        <v>Tm</v>
      </c>
      <c r="C466" t="e">
        <f>'Real Time Coefficients'!C466</f>
        <v>#N/A</v>
      </c>
      <c r="D466" t="str">
        <f>'Real Time Coefficients'!D466</f>
        <v>Los Angeles Clippers</v>
      </c>
      <c r="E466" t="str">
        <f>'Real Time Coefficients'!E466</f>
        <v>USG%</v>
      </c>
      <c r="F466" t="str">
        <f>'Real Time Coefficients'!F466</f>
        <v>WS/48</v>
      </c>
      <c r="G466" t="str">
        <f>'Real Time Coefficients'!G466</f>
        <v>BPM</v>
      </c>
      <c r="H466" t="str">
        <f>'Real Time Coefficients'!H466</f>
        <v>VORP</v>
      </c>
      <c r="I466">
        <f>'Real Time Coefficients'!I466</f>
        <v>68.300000000000011</v>
      </c>
      <c r="J466">
        <f>'Real Time Coefficients'!J466</f>
        <v>2</v>
      </c>
      <c r="K466">
        <f>'Real Time Coefficients'!K466</f>
        <v>18</v>
      </c>
      <c r="L466" t="e">
        <f>'Real Time Coefficients'!L466</f>
        <v>#VALUE!</v>
      </c>
    </row>
    <row r="467" spans="1:12">
      <c r="A467" t="str">
        <f>'Real Time Coefficients'!A467</f>
        <v>Chris Paul</v>
      </c>
      <c r="B467" t="str">
        <f>'Real Time Coefficients'!B467</f>
        <v>LAC</v>
      </c>
      <c r="C467" t="str">
        <f>'Real Time Coefficients'!C467</f>
        <v>Los Angeles Clippers</v>
      </c>
      <c r="D467" t="str">
        <f>'Real Time Coefficients'!D467</f>
        <v>Los Angeles Clippers</v>
      </c>
      <c r="E467">
        <f>'Real Time Coefficients'!E467</f>
        <v>23.7</v>
      </c>
      <c r="F467">
        <f>'Real Time Coefficients'!F467</f>
        <v>0.27</v>
      </c>
      <c r="G467">
        <f>'Real Time Coefficients'!G467</f>
        <v>7.5</v>
      </c>
      <c r="H467">
        <f>'Real Time Coefficients'!H467</f>
        <v>6.9</v>
      </c>
      <c r="I467">
        <f>'Real Time Coefficients'!I467</f>
        <v>68.300000000000011</v>
      </c>
      <c r="J467">
        <f>'Real Time Coefficients'!J467</f>
        <v>0</v>
      </c>
      <c r="K467">
        <f>'Real Time Coefficients'!K467</f>
        <v>1</v>
      </c>
      <c r="L467">
        <f>'Real Time Coefficients'!L467</f>
        <v>326.06056681585</v>
      </c>
    </row>
    <row r="468" spans="1:12" hidden="1">
      <c r="A468" t="str">
        <f>'Real Time Coefficients'!A468</f>
        <v>Adreian Payne</v>
      </c>
      <c r="B468" t="str">
        <f>'Real Time Coefficients'!B468</f>
        <v>TOT</v>
      </c>
      <c r="C468" t="e">
        <f>'Real Time Coefficients'!C468</f>
        <v>#N/A</v>
      </c>
      <c r="D468" t="str">
        <f>'Real Time Coefficients'!D468</f>
        <v>Atlanta Hawks</v>
      </c>
      <c r="E468">
        <f>'Real Time Coefficients'!E468</f>
        <v>17</v>
      </c>
      <c r="F468">
        <f>'Real Time Coefficients'!F468</f>
        <v>-3.3000000000000002E-2</v>
      </c>
      <c r="G468">
        <f>'Real Time Coefficients'!G468</f>
        <v>-5.9</v>
      </c>
      <c r="H468">
        <f>'Real Time Coefficients'!H468</f>
        <v>-0.7</v>
      </c>
      <c r="I468">
        <f>'Real Time Coefficients'!I468</f>
        <v>73.2</v>
      </c>
      <c r="J468">
        <f>'Real Time Coefficients'!J468</f>
        <v>0</v>
      </c>
      <c r="K468">
        <f>'Real Time Coefficients'!K468</f>
        <v>1</v>
      </c>
      <c r="L468">
        <f>'Real Time Coefficients'!L468</f>
        <v>-17.376939006055014</v>
      </c>
    </row>
    <row r="469" spans="1:12" hidden="1">
      <c r="A469" t="str">
        <f>'Real Time Coefficients'!A469</f>
        <v>Adreian Payne</v>
      </c>
      <c r="B469" t="str">
        <f>'Real Time Coefficients'!B469</f>
        <v>ATL</v>
      </c>
      <c r="C469" t="str">
        <f>'Real Time Coefficients'!C469</f>
        <v>Atlanta Hawks</v>
      </c>
      <c r="D469" t="str">
        <f>'Real Time Coefficients'!D469</f>
        <v>Atlanta Hawks</v>
      </c>
      <c r="E469">
        <f>'Real Time Coefficients'!E469</f>
        <v>17</v>
      </c>
      <c r="F469">
        <f>'Real Time Coefficients'!F469</f>
        <v>-3.3000000000000002E-2</v>
      </c>
      <c r="G469">
        <f>'Real Time Coefficients'!G469</f>
        <v>-5.9</v>
      </c>
      <c r="H469">
        <f>'Real Time Coefficients'!H469</f>
        <v>-0.7</v>
      </c>
      <c r="I469">
        <f>'Real Time Coefficients'!I469</f>
        <v>73.2</v>
      </c>
      <c r="J469">
        <f>'Real Time Coefficients'!J469</f>
        <v>0</v>
      </c>
      <c r="K469">
        <f>'Real Time Coefficients'!K469</f>
        <v>2</v>
      </c>
      <c r="L469">
        <f>'Real Time Coefficients'!L469</f>
        <v>-17.376939006055014</v>
      </c>
    </row>
    <row r="470" spans="1:12" hidden="1">
      <c r="A470" t="str">
        <f>'Real Time Coefficients'!A470</f>
        <v>Adreian Payne</v>
      </c>
      <c r="B470" t="str">
        <f>'Real Time Coefficients'!B470</f>
        <v>MIN</v>
      </c>
      <c r="C470" t="str">
        <f>'Real Time Coefficients'!C470</f>
        <v>Minnesota Timberwolves</v>
      </c>
      <c r="D470" t="str">
        <f>'Real Time Coefficients'!D470</f>
        <v>Minnesota Timberwolves</v>
      </c>
      <c r="E470">
        <f>'Real Time Coefficients'!E470</f>
        <v>17</v>
      </c>
      <c r="F470">
        <f>'Real Time Coefficients'!F470</f>
        <v>-3.3000000000000002E-2</v>
      </c>
      <c r="G470">
        <f>'Real Time Coefficients'!G470</f>
        <v>-5.9</v>
      </c>
      <c r="H470">
        <f>'Real Time Coefficients'!H470</f>
        <v>-0.7</v>
      </c>
      <c r="I470">
        <f>'Real Time Coefficients'!I470</f>
        <v>19.5</v>
      </c>
      <c r="J470">
        <f>'Real Time Coefficients'!J470</f>
        <v>0</v>
      </c>
      <c r="K470">
        <f>'Real Time Coefficients'!K470</f>
        <v>3</v>
      </c>
      <c r="L470">
        <f>'Real Time Coefficients'!L470</f>
        <v>-546.45800613239408</v>
      </c>
    </row>
    <row r="471" spans="1:12" hidden="1">
      <c r="A471" t="str">
        <f>'Real Time Coefficients'!A471</f>
        <v>Elfrid Payton</v>
      </c>
      <c r="B471" t="str">
        <f>'Real Time Coefficients'!B471</f>
        <v>ORL</v>
      </c>
      <c r="C471" t="str">
        <f>'Real Time Coefficients'!C471</f>
        <v>Orlando Magic</v>
      </c>
      <c r="D471" t="str">
        <f>'Real Time Coefficients'!D471</f>
        <v>Orlando Magic</v>
      </c>
      <c r="E471">
        <f>'Real Time Coefficients'!E471</f>
        <v>18.3</v>
      </c>
      <c r="F471">
        <f>'Real Time Coefficients'!F471</f>
        <v>4.3999999999999997E-2</v>
      </c>
      <c r="G471">
        <f>'Real Time Coefficients'!G471</f>
        <v>-0.7</v>
      </c>
      <c r="H471">
        <f>'Real Time Coefficients'!H471</f>
        <v>0.8</v>
      </c>
      <c r="I471">
        <f>'Real Time Coefficients'!I471</f>
        <v>30.5</v>
      </c>
      <c r="J471">
        <f>'Real Time Coefficients'!J471</f>
        <v>0</v>
      </c>
      <c r="K471">
        <f>'Real Time Coefficients'!K471</f>
        <v>1</v>
      </c>
      <c r="L471">
        <f>'Real Time Coefficients'!L471</f>
        <v>-648.94773514379676</v>
      </c>
    </row>
    <row r="472" spans="1:12" hidden="1">
      <c r="A472" t="str">
        <f>'Real Time Coefficients'!A472</f>
        <v>Nikola Pekovic</v>
      </c>
      <c r="B472" t="str">
        <f>'Real Time Coefficients'!B472</f>
        <v>MIN</v>
      </c>
      <c r="C472" t="str">
        <f>'Real Time Coefficients'!C472</f>
        <v>Minnesota Timberwolves</v>
      </c>
      <c r="D472" t="str">
        <f>'Real Time Coefficients'!D472</f>
        <v>Minnesota Timberwolves</v>
      </c>
      <c r="E472">
        <f>'Real Time Coefficients'!E472</f>
        <v>23.1</v>
      </c>
      <c r="F472">
        <f>'Real Time Coefficients'!F472</f>
        <v>6.9000000000000006E-2</v>
      </c>
      <c r="G472">
        <f>'Real Time Coefficients'!G472</f>
        <v>-4.5</v>
      </c>
      <c r="H472">
        <f>'Real Time Coefficients'!H472</f>
        <v>-0.5</v>
      </c>
      <c r="I472">
        <f>'Real Time Coefficients'!I472</f>
        <v>19.5</v>
      </c>
      <c r="J472">
        <f>'Real Time Coefficients'!J472</f>
        <v>0</v>
      </c>
      <c r="K472">
        <f>'Real Time Coefficients'!K472</f>
        <v>1</v>
      </c>
      <c r="L472">
        <f>'Real Time Coefficients'!L472</f>
        <v>-387.27327379780576</v>
      </c>
    </row>
    <row r="473" spans="1:12" hidden="1">
      <c r="A473" t="str">
        <f>'Real Time Coefficients'!A473</f>
        <v>Kendrick Perkins</v>
      </c>
      <c r="B473" t="str">
        <f>'Real Time Coefficients'!B473</f>
        <v>TOT</v>
      </c>
      <c r="C473" t="e">
        <f>'Real Time Coefficients'!C473</f>
        <v>#N/A</v>
      </c>
      <c r="D473" t="str">
        <f>'Real Time Coefficients'!D473</f>
        <v>Oklahoma City Thunder</v>
      </c>
      <c r="E473">
        <f>'Real Time Coefficients'!E473</f>
        <v>13.6</v>
      </c>
      <c r="F473">
        <f>'Real Time Coefficients'!F473</f>
        <v>6.0000000000000001E-3</v>
      </c>
      <c r="G473">
        <f>'Real Time Coefficients'!G473</f>
        <v>-4.2</v>
      </c>
      <c r="H473">
        <f>'Real Time Coefficients'!H473</f>
        <v>-0.6</v>
      </c>
      <c r="I473">
        <f>'Real Time Coefficients'!I473</f>
        <v>54.900000000000006</v>
      </c>
      <c r="J473">
        <f>'Real Time Coefficients'!J473</f>
        <v>0</v>
      </c>
      <c r="K473">
        <f>'Real Time Coefficients'!K473</f>
        <v>1</v>
      </c>
      <c r="L473">
        <f>'Real Time Coefficients'!L473</f>
        <v>-383.48040402921379</v>
      </c>
    </row>
    <row r="474" spans="1:12" hidden="1">
      <c r="A474" t="str">
        <f>'Real Time Coefficients'!A474</f>
        <v>Kendrick Perkins</v>
      </c>
      <c r="B474" t="str">
        <f>'Real Time Coefficients'!B474</f>
        <v>OKC</v>
      </c>
      <c r="C474" t="str">
        <f>'Real Time Coefficients'!C474</f>
        <v>Oklahoma City Thunder</v>
      </c>
      <c r="D474" t="str">
        <f>'Real Time Coefficients'!D474</f>
        <v>Oklahoma City Thunder</v>
      </c>
      <c r="E474">
        <f>'Real Time Coefficients'!E474</f>
        <v>13.6</v>
      </c>
      <c r="F474">
        <f>'Real Time Coefficients'!F474</f>
        <v>6.0000000000000001E-3</v>
      </c>
      <c r="G474">
        <f>'Real Time Coefficients'!G474</f>
        <v>-4.2</v>
      </c>
      <c r="H474">
        <f>'Real Time Coefficients'!H474</f>
        <v>-0.6</v>
      </c>
      <c r="I474">
        <f>'Real Time Coefficients'!I474</f>
        <v>54.900000000000006</v>
      </c>
      <c r="J474">
        <f>'Real Time Coefficients'!J474</f>
        <v>0</v>
      </c>
      <c r="K474">
        <f>'Real Time Coefficients'!K474</f>
        <v>2</v>
      </c>
      <c r="L474">
        <f>'Real Time Coefficients'!L474</f>
        <v>-383.48040402921379</v>
      </c>
    </row>
    <row r="475" spans="1:12" hidden="1">
      <c r="A475" t="str">
        <f>'Real Time Coefficients'!A475</f>
        <v>Kendrick Perkins</v>
      </c>
      <c r="B475" t="str">
        <f>'Real Time Coefficients'!B475</f>
        <v>CLE</v>
      </c>
      <c r="C475" t="str">
        <f>'Real Time Coefficients'!C475</f>
        <v>Cleveland Cavaliers</v>
      </c>
      <c r="D475" t="str">
        <f>'Real Time Coefficients'!D475</f>
        <v>Cleveland Cavaliers</v>
      </c>
      <c r="E475">
        <f>'Real Time Coefficients'!E475</f>
        <v>13.6</v>
      </c>
      <c r="F475">
        <f>'Real Time Coefficients'!F475</f>
        <v>6.0000000000000001E-3</v>
      </c>
      <c r="G475">
        <f>'Real Time Coefficients'!G475</f>
        <v>-4.2</v>
      </c>
      <c r="H475">
        <f>'Real Time Coefficients'!H475</f>
        <v>-0.6</v>
      </c>
      <c r="I475">
        <f>'Real Time Coefficients'!I475</f>
        <v>64.600000000000009</v>
      </c>
      <c r="J475">
        <f>'Real Time Coefficients'!J475</f>
        <v>0</v>
      </c>
      <c r="K475">
        <f>'Real Time Coefficients'!K475</f>
        <v>3</v>
      </c>
      <c r="L475">
        <f>'Real Time Coefficients'!L475</f>
        <v>-287.91082579596446</v>
      </c>
    </row>
    <row r="476" spans="1:12" hidden="1">
      <c r="A476" t="str">
        <f>'Real Time Coefficients'!A476</f>
        <v>Paul Pierce</v>
      </c>
      <c r="B476" t="str">
        <f>'Real Time Coefficients'!B476</f>
        <v>WAS</v>
      </c>
      <c r="C476" t="str">
        <f>'Real Time Coefficients'!C476</f>
        <v>Washington Wizards</v>
      </c>
      <c r="D476" t="str">
        <f>'Real Time Coefficients'!D476</f>
        <v>Washington Wizards</v>
      </c>
      <c r="E476">
        <f>'Real Time Coefficients'!E476</f>
        <v>19.899999999999999</v>
      </c>
      <c r="F476">
        <f>'Real Time Coefficients'!F476</f>
        <v>0.13800000000000001</v>
      </c>
      <c r="G476">
        <f>'Real Time Coefficients'!G476</f>
        <v>1.5</v>
      </c>
      <c r="H476">
        <f>'Real Time Coefficients'!H476</f>
        <v>1.7</v>
      </c>
      <c r="I476">
        <f>'Real Time Coefficients'!I476</f>
        <v>56.100000000000009</v>
      </c>
      <c r="J476">
        <f>'Real Time Coefficients'!J476</f>
        <v>0</v>
      </c>
      <c r="K476">
        <f>'Real Time Coefficients'!K476</f>
        <v>1</v>
      </c>
      <c r="L476">
        <f>'Real Time Coefficients'!L476</f>
        <v>-306.63120295191442</v>
      </c>
    </row>
    <row r="477" spans="1:12" hidden="1">
      <c r="A477" t="str">
        <f>'Real Time Coefficients'!A477</f>
        <v>Mason Plumlee</v>
      </c>
      <c r="B477" t="str">
        <f>'Real Time Coefficients'!B477</f>
        <v>BRK</v>
      </c>
      <c r="C477" t="str">
        <f>'Real Time Coefficients'!C477</f>
        <v>Brooklyn Nets</v>
      </c>
      <c r="D477" t="str">
        <f>'Real Time Coefficients'!D477</f>
        <v>Brooklyn Nets</v>
      </c>
      <c r="E477">
        <f>'Real Time Coefficients'!E477</f>
        <v>19.2</v>
      </c>
      <c r="F477">
        <f>'Real Time Coefficients'!F477</f>
        <v>0.13100000000000001</v>
      </c>
      <c r="G477">
        <f>'Real Time Coefficients'!G477</f>
        <v>0.8</v>
      </c>
      <c r="H477">
        <f>'Real Time Coefficients'!H477</f>
        <v>1.2</v>
      </c>
      <c r="I477">
        <f>'Real Time Coefficients'!I477</f>
        <v>46.300000000000004</v>
      </c>
      <c r="J477">
        <f>'Real Time Coefficients'!J477</f>
        <v>0</v>
      </c>
      <c r="K477">
        <f>'Real Time Coefficients'!K477</f>
        <v>1</v>
      </c>
      <c r="L477">
        <f>'Real Time Coefficients'!L477</f>
        <v>-432.94395415536479</v>
      </c>
    </row>
    <row r="478" spans="1:12" hidden="1">
      <c r="A478" t="str">
        <f>'Real Time Coefficients'!A478</f>
        <v>Miles Plumlee</v>
      </c>
      <c r="B478" t="str">
        <f>'Real Time Coefficients'!B478</f>
        <v>TOT</v>
      </c>
      <c r="C478" t="e">
        <f>'Real Time Coefficients'!C478</f>
        <v>#N/A</v>
      </c>
      <c r="D478" t="str">
        <f>'Real Time Coefficients'!D478</f>
        <v>Phoenix Suns</v>
      </c>
      <c r="E478">
        <f>'Real Time Coefficients'!E478</f>
        <v>12</v>
      </c>
      <c r="F478">
        <f>'Real Time Coefficients'!F478</f>
        <v>0.10299999999999999</v>
      </c>
      <c r="G478">
        <f>'Real Time Coefficients'!G478</f>
        <v>-0.2</v>
      </c>
      <c r="H478">
        <f>'Real Time Coefficients'!H478</f>
        <v>0.5</v>
      </c>
      <c r="I478">
        <f>'Real Time Coefficients'!I478</f>
        <v>47.599999999999994</v>
      </c>
      <c r="J478">
        <f>'Real Time Coefficients'!J478</f>
        <v>0</v>
      </c>
      <c r="K478">
        <f>'Real Time Coefficients'!K478</f>
        <v>1</v>
      </c>
      <c r="L478">
        <f>'Real Time Coefficients'!L478</f>
        <v>-606.87901538259177</v>
      </c>
    </row>
    <row r="479" spans="1:12" hidden="1">
      <c r="A479" t="str">
        <f>'Real Time Coefficients'!A479</f>
        <v>Miles Plumlee</v>
      </c>
      <c r="B479" t="str">
        <f>'Real Time Coefficients'!B479</f>
        <v>PHO</v>
      </c>
      <c r="C479" t="str">
        <f>'Real Time Coefficients'!C479</f>
        <v>Phoenix Suns</v>
      </c>
      <c r="D479" t="str">
        <f>'Real Time Coefficients'!D479</f>
        <v>Phoenix Suns</v>
      </c>
      <c r="E479">
        <f>'Real Time Coefficients'!E479</f>
        <v>12</v>
      </c>
      <c r="F479">
        <f>'Real Time Coefficients'!F479</f>
        <v>0.10299999999999999</v>
      </c>
      <c r="G479">
        <f>'Real Time Coefficients'!G479</f>
        <v>-0.2</v>
      </c>
      <c r="H479">
        <f>'Real Time Coefficients'!H479</f>
        <v>0.5</v>
      </c>
      <c r="I479">
        <f>'Real Time Coefficients'!I479</f>
        <v>47.599999999999994</v>
      </c>
      <c r="J479">
        <f>'Real Time Coefficients'!J479</f>
        <v>0</v>
      </c>
      <c r="K479">
        <f>'Real Time Coefficients'!K479</f>
        <v>2</v>
      </c>
      <c r="L479">
        <f>'Real Time Coefficients'!L479</f>
        <v>-606.87901538259177</v>
      </c>
    </row>
    <row r="480" spans="1:12" hidden="1">
      <c r="A480" t="str">
        <f>'Real Time Coefficients'!A480</f>
        <v>Miles Plumlee</v>
      </c>
      <c r="B480" t="str">
        <f>'Real Time Coefficients'!B480</f>
        <v>MIL</v>
      </c>
      <c r="C480" t="str">
        <f>'Real Time Coefficients'!C480</f>
        <v>Milwaukee Bucks</v>
      </c>
      <c r="D480" t="str">
        <f>'Real Time Coefficients'!D480</f>
        <v>Milwaukee Bucks</v>
      </c>
      <c r="E480">
        <f>'Real Time Coefficients'!E480</f>
        <v>12</v>
      </c>
      <c r="F480">
        <f>'Real Time Coefficients'!F480</f>
        <v>0.10299999999999999</v>
      </c>
      <c r="G480">
        <f>'Real Time Coefficients'!G480</f>
        <v>-0.2</v>
      </c>
      <c r="H480">
        <f>'Real Time Coefficients'!H480</f>
        <v>0.5</v>
      </c>
      <c r="I480">
        <f>'Real Time Coefficients'!I480</f>
        <v>50</v>
      </c>
      <c r="J480">
        <f>'Real Time Coefficients'!J480</f>
        <v>0</v>
      </c>
      <c r="K480">
        <f>'Real Time Coefficients'!K480</f>
        <v>3</v>
      </c>
      <c r="L480">
        <f>'Real Time Coefficients'!L480</f>
        <v>-583.23293417024138</v>
      </c>
    </row>
    <row r="481" spans="1:12" hidden="1">
      <c r="A481" t="str">
        <f>'Real Time Coefficients'!A481</f>
        <v>Quincy Pondexter</v>
      </c>
      <c r="B481" t="str">
        <f>'Real Time Coefficients'!B481</f>
        <v>TOT</v>
      </c>
      <c r="C481" t="e">
        <f>'Real Time Coefficients'!C481</f>
        <v>#N/A</v>
      </c>
      <c r="D481" t="str">
        <f>'Real Time Coefficients'!D481</f>
        <v>Memphis Grizzlies</v>
      </c>
      <c r="E481">
        <f>'Real Time Coefficients'!E481</f>
        <v>13.8</v>
      </c>
      <c r="F481">
        <f>'Real Time Coefficients'!F481</f>
        <v>7.8E-2</v>
      </c>
      <c r="G481">
        <f>'Real Time Coefficients'!G481</f>
        <v>-0.7</v>
      </c>
      <c r="H481">
        <f>'Real Time Coefficients'!H481</f>
        <v>0.6</v>
      </c>
      <c r="I481">
        <f>'Real Time Coefficients'!I481</f>
        <v>67.100000000000009</v>
      </c>
      <c r="J481">
        <f>'Real Time Coefficients'!J481</f>
        <v>0</v>
      </c>
      <c r="K481">
        <f>'Real Time Coefficients'!K481</f>
        <v>1</v>
      </c>
      <c r="L481">
        <f>'Real Time Coefficients'!L481</f>
        <v>-346.2078694773403</v>
      </c>
    </row>
    <row r="482" spans="1:12" hidden="1">
      <c r="A482" t="str">
        <f>'Real Time Coefficients'!A482</f>
        <v>Quincy Pondexter</v>
      </c>
      <c r="B482" t="str">
        <f>'Real Time Coefficients'!B482</f>
        <v>MEM</v>
      </c>
      <c r="C482" t="str">
        <f>'Real Time Coefficients'!C482</f>
        <v>Memphis Grizzlies</v>
      </c>
      <c r="D482" t="str">
        <f>'Real Time Coefficients'!D482</f>
        <v>Memphis Grizzlies</v>
      </c>
      <c r="E482">
        <f>'Real Time Coefficients'!E482</f>
        <v>13.8</v>
      </c>
      <c r="F482">
        <f>'Real Time Coefficients'!F482</f>
        <v>7.8E-2</v>
      </c>
      <c r="G482">
        <f>'Real Time Coefficients'!G482</f>
        <v>-0.7</v>
      </c>
      <c r="H482">
        <f>'Real Time Coefficients'!H482</f>
        <v>0.6</v>
      </c>
      <c r="I482">
        <f>'Real Time Coefficients'!I482</f>
        <v>67.100000000000009</v>
      </c>
      <c r="J482">
        <f>'Real Time Coefficients'!J482</f>
        <v>0</v>
      </c>
      <c r="K482">
        <f>'Real Time Coefficients'!K482</f>
        <v>2</v>
      </c>
      <c r="L482">
        <f>'Real Time Coefficients'!L482</f>
        <v>-346.2078694773403</v>
      </c>
    </row>
    <row r="483" spans="1:12" hidden="1">
      <c r="A483" t="str">
        <f>'Real Time Coefficients'!A483</f>
        <v>Quincy Pondexter</v>
      </c>
      <c r="B483" t="str">
        <f>'Real Time Coefficients'!B483</f>
        <v>NOP</v>
      </c>
      <c r="C483" t="str">
        <f>'Real Time Coefficients'!C483</f>
        <v>New Orleans Pelicans</v>
      </c>
      <c r="D483" t="str">
        <f>'Real Time Coefficients'!D483</f>
        <v>New Orleans Pelicans</v>
      </c>
      <c r="E483">
        <f>'Real Time Coefficients'!E483</f>
        <v>13.8</v>
      </c>
      <c r="F483">
        <f>'Real Time Coefficients'!F483</f>
        <v>7.8E-2</v>
      </c>
      <c r="G483">
        <f>'Real Time Coefficients'!G483</f>
        <v>-0.7</v>
      </c>
      <c r="H483">
        <f>'Real Time Coefficients'!H483</f>
        <v>0.6</v>
      </c>
      <c r="I483">
        <f>'Real Time Coefficients'!I483</f>
        <v>54.900000000000006</v>
      </c>
      <c r="J483">
        <f>'Real Time Coefficients'!J483</f>
        <v>0</v>
      </c>
      <c r="K483">
        <f>'Real Time Coefficients'!K483</f>
        <v>3</v>
      </c>
      <c r="L483">
        <f>'Real Time Coefficients'!L483</f>
        <v>-466.40878230678788</v>
      </c>
    </row>
    <row r="484" spans="1:12" hidden="1">
      <c r="A484" t="str">
        <f>'Real Time Coefficients'!A484</f>
        <v>Otto Porter</v>
      </c>
      <c r="B484" t="str">
        <f>'Real Time Coefficients'!B484</f>
        <v>WAS</v>
      </c>
      <c r="C484" t="str">
        <f>'Real Time Coefficients'!C484</f>
        <v>Washington Wizards</v>
      </c>
      <c r="D484" t="str">
        <f>'Real Time Coefficients'!D484</f>
        <v>Washington Wizards</v>
      </c>
      <c r="E484">
        <f>'Real Time Coefficients'!E484</f>
        <v>15.1</v>
      </c>
      <c r="F484">
        <f>'Real Time Coefficients'!F484</f>
        <v>9.1999999999999998E-2</v>
      </c>
      <c r="G484">
        <f>'Real Time Coefficients'!G484</f>
        <v>-0.4</v>
      </c>
      <c r="H484">
        <f>'Real Time Coefficients'!H484</f>
        <v>0.6</v>
      </c>
      <c r="I484">
        <f>'Real Time Coefficients'!I484</f>
        <v>56.100000000000009</v>
      </c>
      <c r="J484">
        <f>'Real Time Coefficients'!J484</f>
        <v>0</v>
      </c>
      <c r="K484">
        <f>'Real Time Coefficients'!K484</f>
        <v>1</v>
      </c>
      <c r="L484">
        <f>'Real Time Coefficients'!L484</f>
        <v>-442.69976776536703</v>
      </c>
    </row>
    <row r="485" spans="1:12" hidden="1">
      <c r="A485" t="str">
        <f>'Real Time Coefficients'!A485</f>
        <v>Dwight Powell</v>
      </c>
      <c r="B485" t="str">
        <f>'Real Time Coefficients'!B485</f>
        <v>TOT</v>
      </c>
      <c r="C485" t="e">
        <f>'Real Time Coefficients'!C485</f>
        <v>#N/A</v>
      </c>
      <c r="D485" t="str">
        <f>'Real Time Coefficients'!D485</f>
        <v>Boston Celtics</v>
      </c>
      <c r="E485">
        <f>'Real Time Coefficients'!E485</f>
        <v>17.5</v>
      </c>
      <c r="F485">
        <f>'Real Time Coefficients'!F485</f>
        <v>0.122</v>
      </c>
      <c r="G485">
        <f>'Real Time Coefficients'!G485</f>
        <v>-0.9</v>
      </c>
      <c r="H485">
        <f>'Real Time Coefficients'!H485</f>
        <v>0.1</v>
      </c>
      <c r="I485">
        <f>'Real Time Coefficients'!I485</f>
        <v>48.8</v>
      </c>
      <c r="J485">
        <f>'Real Time Coefficients'!J485</f>
        <v>0</v>
      </c>
      <c r="K485">
        <f>'Real Time Coefficients'!K485</f>
        <v>1</v>
      </c>
      <c r="L485">
        <f>'Real Time Coefficients'!L485</f>
        <v>-445.15144650331024</v>
      </c>
    </row>
    <row r="486" spans="1:12" hidden="1">
      <c r="A486" t="str">
        <f>'Real Time Coefficients'!A486</f>
        <v>Dwight Powell</v>
      </c>
      <c r="B486" t="str">
        <f>'Real Time Coefficients'!B486</f>
        <v>BOS</v>
      </c>
      <c r="C486" t="str">
        <f>'Real Time Coefficients'!C486</f>
        <v>Boston Celtics</v>
      </c>
      <c r="D486" t="str">
        <f>'Real Time Coefficients'!D486</f>
        <v>Boston Celtics</v>
      </c>
      <c r="E486">
        <f>'Real Time Coefficients'!E486</f>
        <v>17.5</v>
      </c>
      <c r="F486">
        <f>'Real Time Coefficients'!F486</f>
        <v>0.122</v>
      </c>
      <c r="G486">
        <f>'Real Time Coefficients'!G486</f>
        <v>-0.9</v>
      </c>
      <c r="H486">
        <f>'Real Time Coefficients'!H486</f>
        <v>0.1</v>
      </c>
      <c r="I486">
        <f>'Real Time Coefficients'!I486</f>
        <v>48.8</v>
      </c>
      <c r="J486">
        <f>'Real Time Coefficients'!J486</f>
        <v>0</v>
      </c>
      <c r="K486">
        <f>'Real Time Coefficients'!K486</f>
        <v>2</v>
      </c>
      <c r="L486">
        <f>'Real Time Coefficients'!L486</f>
        <v>-445.15144650331024</v>
      </c>
    </row>
    <row r="487" spans="1:12" hidden="1">
      <c r="A487" t="str">
        <f>'Real Time Coefficients'!A487</f>
        <v>Dwight Powell</v>
      </c>
      <c r="B487" t="str">
        <f>'Real Time Coefficients'!B487</f>
        <v>DAL</v>
      </c>
      <c r="C487" t="str">
        <f>'Real Time Coefficients'!C487</f>
        <v>Dallas Mavericks</v>
      </c>
      <c r="D487" t="str">
        <f>'Real Time Coefficients'!D487</f>
        <v>Dallas Mavericks</v>
      </c>
      <c r="E487">
        <f>'Real Time Coefficients'!E487</f>
        <v>17.5</v>
      </c>
      <c r="F487">
        <f>'Real Time Coefficients'!F487</f>
        <v>0.122</v>
      </c>
      <c r="G487">
        <f>'Real Time Coefficients'!G487</f>
        <v>-0.9</v>
      </c>
      <c r="H487">
        <f>'Real Time Coefficients'!H487</f>
        <v>0.1</v>
      </c>
      <c r="I487">
        <f>'Real Time Coefficients'!I487</f>
        <v>61</v>
      </c>
      <c r="J487">
        <f>'Real Time Coefficients'!J487</f>
        <v>0</v>
      </c>
      <c r="K487">
        <f>'Real Time Coefficients'!K487</f>
        <v>3</v>
      </c>
      <c r="L487">
        <f>'Real Time Coefficients'!L487</f>
        <v>-324.95053367386254</v>
      </c>
    </row>
    <row r="488" spans="1:12" hidden="1">
      <c r="A488" t="str">
        <f>'Real Time Coefficients'!A488</f>
        <v>Phil Pressey</v>
      </c>
      <c r="B488" t="str">
        <f>'Real Time Coefficients'!B488</f>
        <v>BOS</v>
      </c>
      <c r="C488" t="str">
        <f>'Real Time Coefficients'!C488</f>
        <v>Boston Celtics</v>
      </c>
      <c r="D488" t="str">
        <f>'Real Time Coefficients'!D488</f>
        <v>Boston Celtics</v>
      </c>
      <c r="E488">
        <f>'Real Time Coefficients'!E488</f>
        <v>17.3</v>
      </c>
      <c r="F488">
        <f>'Real Time Coefficients'!F488</f>
        <v>0.06</v>
      </c>
      <c r="G488">
        <f>'Real Time Coefficients'!G488</f>
        <v>-2.2000000000000002</v>
      </c>
      <c r="H488">
        <f>'Real Time Coefficients'!H488</f>
        <v>0</v>
      </c>
      <c r="I488">
        <f>'Real Time Coefficients'!I488</f>
        <v>48.8</v>
      </c>
      <c r="J488">
        <f>'Real Time Coefficients'!J488</f>
        <v>0</v>
      </c>
      <c r="K488">
        <f>'Real Time Coefficients'!K488</f>
        <v>1</v>
      </c>
      <c r="L488">
        <f>'Real Time Coefficients'!L488</f>
        <v>-417.29704372471241</v>
      </c>
    </row>
    <row r="489" spans="1:12" hidden="1">
      <c r="A489" t="str">
        <f>'Real Time Coefficients'!A489</f>
        <v>A.J. Price</v>
      </c>
      <c r="B489" t="str">
        <f>'Real Time Coefficients'!B489</f>
        <v>TOT</v>
      </c>
      <c r="C489" t="e">
        <f>'Real Time Coefficients'!C489</f>
        <v>#N/A</v>
      </c>
      <c r="D489" t="str">
        <f>'Real Time Coefficients'!D489</f>
        <v>Indiana Pacers</v>
      </c>
      <c r="E489">
        <f>'Real Time Coefficients'!E489</f>
        <v>22.5</v>
      </c>
      <c r="F489">
        <f>'Real Time Coefficients'!F489</f>
        <v>4.1000000000000002E-2</v>
      </c>
      <c r="G489">
        <f>'Real Time Coefficients'!G489</f>
        <v>-3.7</v>
      </c>
      <c r="H489">
        <f>'Real Time Coefficients'!H489</f>
        <v>-0.1</v>
      </c>
      <c r="I489">
        <f>'Real Time Coefficients'!I489</f>
        <v>46.300000000000004</v>
      </c>
      <c r="J489">
        <f>'Real Time Coefficients'!J489</f>
        <v>0</v>
      </c>
      <c r="K489">
        <f>'Real Time Coefficients'!K489</f>
        <v>1</v>
      </c>
      <c r="L489">
        <f>'Real Time Coefficients'!L489</f>
        <v>-211.66844834192372</v>
      </c>
    </row>
    <row r="490" spans="1:12" hidden="1">
      <c r="A490" t="str">
        <f>'Real Time Coefficients'!A490</f>
        <v>A.J. Price</v>
      </c>
      <c r="B490" t="str">
        <f>'Real Time Coefficients'!B490</f>
        <v>IND</v>
      </c>
      <c r="C490" t="str">
        <f>'Real Time Coefficients'!C490</f>
        <v>Indiana Pacers</v>
      </c>
      <c r="D490" t="str">
        <f>'Real Time Coefficients'!D490</f>
        <v>Indiana Pacers</v>
      </c>
      <c r="E490">
        <f>'Real Time Coefficients'!E490</f>
        <v>22.5</v>
      </c>
      <c r="F490">
        <f>'Real Time Coefficients'!F490</f>
        <v>4.1000000000000002E-2</v>
      </c>
      <c r="G490">
        <f>'Real Time Coefficients'!G490</f>
        <v>-3.7</v>
      </c>
      <c r="H490">
        <f>'Real Time Coefficients'!H490</f>
        <v>-0.1</v>
      </c>
      <c r="I490">
        <f>'Real Time Coefficients'!I490</f>
        <v>46.300000000000004</v>
      </c>
      <c r="J490">
        <f>'Real Time Coefficients'!J490</f>
        <v>0</v>
      </c>
      <c r="K490">
        <f>'Real Time Coefficients'!K490</f>
        <v>2</v>
      </c>
      <c r="L490">
        <f>'Real Time Coefficients'!L490</f>
        <v>-211.66844834192372</v>
      </c>
    </row>
    <row r="491" spans="1:12" hidden="1">
      <c r="A491" t="str">
        <f>'Real Time Coefficients'!A491</f>
        <v>A.J. Price</v>
      </c>
      <c r="B491" t="str">
        <f>'Real Time Coefficients'!B491</f>
        <v>CLE</v>
      </c>
      <c r="C491" t="str">
        <f>'Real Time Coefficients'!C491</f>
        <v>Cleveland Cavaliers</v>
      </c>
      <c r="D491" t="str">
        <f>'Real Time Coefficients'!D491</f>
        <v>Cleveland Cavaliers</v>
      </c>
      <c r="E491">
        <f>'Real Time Coefficients'!E491</f>
        <v>22.5</v>
      </c>
      <c r="F491">
        <f>'Real Time Coefficients'!F491</f>
        <v>4.1000000000000002E-2</v>
      </c>
      <c r="G491">
        <f>'Real Time Coefficients'!G491</f>
        <v>-3.7</v>
      </c>
      <c r="H491">
        <f>'Real Time Coefficients'!H491</f>
        <v>-0.1</v>
      </c>
      <c r="I491">
        <f>'Real Time Coefficients'!I491</f>
        <v>64.600000000000009</v>
      </c>
      <c r="J491">
        <f>'Real Time Coefficients'!J491</f>
        <v>0</v>
      </c>
      <c r="K491">
        <f>'Real Time Coefficients'!K491</f>
        <v>3</v>
      </c>
      <c r="L491">
        <f>'Real Time Coefficients'!L491</f>
        <v>-31.367079097752271</v>
      </c>
    </row>
    <row r="492" spans="1:12" hidden="1">
      <c r="A492" t="str">
        <f>'Real Time Coefficients'!A492</f>
        <v>A.J. Price</v>
      </c>
      <c r="B492" t="str">
        <f>'Real Time Coefficients'!B492</f>
        <v>PHO</v>
      </c>
      <c r="C492" t="str">
        <f>'Real Time Coefficients'!C492</f>
        <v>Phoenix Suns</v>
      </c>
      <c r="D492" t="str">
        <f>'Real Time Coefficients'!D492</f>
        <v>Phoenix Suns</v>
      </c>
      <c r="E492">
        <f>'Real Time Coefficients'!E492</f>
        <v>22.5</v>
      </c>
      <c r="F492">
        <f>'Real Time Coefficients'!F492</f>
        <v>4.1000000000000002E-2</v>
      </c>
      <c r="G492">
        <f>'Real Time Coefficients'!G492</f>
        <v>-3.7</v>
      </c>
      <c r="H492">
        <f>'Real Time Coefficients'!H492</f>
        <v>-0.1</v>
      </c>
      <c r="I492">
        <f>'Real Time Coefficients'!I492</f>
        <v>47.599999999999994</v>
      </c>
      <c r="J492">
        <f>'Real Time Coefficients'!J492</f>
        <v>0</v>
      </c>
      <c r="K492">
        <f>'Real Time Coefficients'!K492</f>
        <v>4</v>
      </c>
      <c r="L492">
        <f>'Real Time Coefficients'!L492</f>
        <v>-198.86015435190077</v>
      </c>
    </row>
    <row r="493" spans="1:12" hidden="1">
      <c r="A493" t="str">
        <f>'Real Time Coefficients'!A493</f>
        <v>Ronnie Price</v>
      </c>
      <c r="B493" t="str">
        <f>'Real Time Coefficients'!B493</f>
        <v>LAL</v>
      </c>
      <c r="C493" t="str">
        <f>'Real Time Coefficients'!C493</f>
        <v>Los Angeles Lakers</v>
      </c>
      <c r="D493" t="str">
        <f>'Real Time Coefficients'!D493</f>
        <v>Los Angeles Lakers</v>
      </c>
      <c r="E493">
        <f>'Real Time Coefficients'!E493</f>
        <v>13.4</v>
      </c>
      <c r="F493">
        <f>'Real Time Coefficients'!F493</f>
        <v>3.5999999999999997E-2</v>
      </c>
      <c r="G493">
        <f>'Real Time Coefficients'!G493</f>
        <v>-2</v>
      </c>
      <c r="H493">
        <f>'Real Time Coefficients'!H493</f>
        <v>0</v>
      </c>
      <c r="I493">
        <f>'Real Time Coefficients'!I493</f>
        <v>25.6</v>
      </c>
      <c r="J493">
        <f>'Real Time Coefficients'!J493</f>
        <v>0</v>
      </c>
      <c r="K493">
        <f>'Real Time Coefficients'!K493</f>
        <v>1</v>
      </c>
      <c r="L493">
        <f>'Real Time Coefficients'!L493</f>
        <v>-786.19883216715266</v>
      </c>
    </row>
    <row r="494" spans="1:12" hidden="1">
      <c r="A494" t="str">
        <f>'Real Time Coefficients'!A494</f>
        <v>Pablo Prigioni</v>
      </c>
      <c r="B494" t="str">
        <f>'Real Time Coefficients'!B494</f>
        <v>TOT</v>
      </c>
      <c r="C494" t="e">
        <f>'Real Time Coefficients'!C494</f>
        <v>#N/A</v>
      </c>
      <c r="D494" t="str">
        <f>'Real Time Coefficients'!D494</f>
        <v>New York Knicks</v>
      </c>
      <c r="E494">
        <f>'Real Time Coefficients'!E494</f>
        <v>11.6</v>
      </c>
      <c r="F494">
        <f>'Real Time Coefficients'!F494</f>
        <v>9.1999999999999998E-2</v>
      </c>
      <c r="G494">
        <f>'Real Time Coefficients'!G494</f>
        <v>-0.5</v>
      </c>
      <c r="H494">
        <f>'Real Time Coefficients'!H494</f>
        <v>0.5</v>
      </c>
      <c r="I494">
        <f>'Real Time Coefficients'!I494</f>
        <v>20.7</v>
      </c>
      <c r="J494">
        <f>'Real Time Coefficients'!J494</f>
        <v>0</v>
      </c>
      <c r="K494">
        <f>'Real Time Coefficients'!K494</f>
        <v>1</v>
      </c>
      <c r="L494">
        <f>'Real Time Coefficients'!L494</f>
        <v>-861.77966806251936</v>
      </c>
    </row>
    <row r="495" spans="1:12" hidden="1">
      <c r="A495" t="str">
        <f>'Real Time Coefficients'!A495</f>
        <v>Pablo Prigioni</v>
      </c>
      <c r="B495" t="str">
        <f>'Real Time Coefficients'!B495</f>
        <v>NYK</v>
      </c>
      <c r="C495" t="str">
        <f>'Real Time Coefficients'!C495</f>
        <v>New York Knicks</v>
      </c>
      <c r="D495" t="str">
        <f>'Real Time Coefficients'!D495</f>
        <v>New York Knicks</v>
      </c>
      <c r="E495">
        <f>'Real Time Coefficients'!E495</f>
        <v>11.6</v>
      </c>
      <c r="F495">
        <f>'Real Time Coefficients'!F495</f>
        <v>9.1999999999999998E-2</v>
      </c>
      <c r="G495">
        <f>'Real Time Coefficients'!G495</f>
        <v>-0.5</v>
      </c>
      <c r="H495">
        <f>'Real Time Coefficients'!H495</f>
        <v>0.5</v>
      </c>
      <c r="I495">
        <f>'Real Time Coefficients'!I495</f>
        <v>20.7</v>
      </c>
      <c r="J495">
        <f>'Real Time Coefficients'!J495</f>
        <v>0</v>
      </c>
      <c r="K495">
        <f>'Real Time Coefficients'!K495</f>
        <v>2</v>
      </c>
      <c r="L495">
        <f>'Real Time Coefficients'!L495</f>
        <v>-861.77966806251936</v>
      </c>
    </row>
    <row r="496" spans="1:12" hidden="1">
      <c r="A496" t="str">
        <f>'Real Time Coefficients'!A496</f>
        <v>Pablo Prigioni</v>
      </c>
      <c r="B496" t="str">
        <f>'Real Time Coefficients'!B496</f>
        <v>HOU</v>
      </c>
      <c r="C496" t="str">
        <f>'Real Time Coefficients'!C496</f>
        <v>Houston Rockets</v>
      </c>
      <c r="D496" t="str">
        <f>'Real Time Coefficients'!D496</f>
        <v>Houston Rockets</v>
      </c>
      <c r="E496">
        <f>'Real Time Coefficients'!E496</f>
        <v>11.6</v>
      </c>
      <c r="F496">
        <f>'Real Time Coefficients'!F496</f>
        <v>9.1999999999999998E-2</v>
      </c>
      <c r="G496">
        <f>'Real Time Coefficients'!G496</f>
        <v>-0.5</v>
      </c>
      <c r="H496">
        <f>'Real Time Coefficients'!H496</f>
        <v>0.5</v>
      </c>
      <c r="I496">
        <f>'Real Time Coefficients'!I496</f>
        <v>68.300000000000011</v>
      </c>
      <c r="J496">
        <f>'Real Time Coefficients'!J496</f>
        <v>0</v>
      </c>
      <c r="K496">
        <f>'Real Time Coefficients'!K496</f>
        <v>3</v>
      </c>
      <c r="L496">
        <f>'Real Time Coefficients'!L496</f>
        <v>-392.79905735090398</v>
      </c>
    </row>
    <row r="497" spans="1:12" hidden="1">
      <c r="A497" t="str">
        <f>'Real Time Coefficients'!A497</f>
        <v>Tayshaun Prince</v>
      </c>
      <c r="B497" t="str">
        <f>'Real Time Coefficients'!B497</f>
        <v>TOT</v>
      </c>
      <c r="C497" t="e">
        <f>'Real Time Coefficients'!C497</f>
        <v>#N/A</v>
      </c>
      <c r="D497" t="str">
        <f>'Real Time Coefficients'!D497</f>
        <v>Memphis Grizzlies</v>
      </c>
      <c r="E497">
        <f>'Real Time Coefficients'!E497</f>
        <v>15</v>
      </c>
      <c r="F497">
        <f>'Real Time Coefficients'!F497</f>
        <v>8.5999999999999993E-2</v>
      </c>
      <c r="G497">
        <f>'Real Time Coefficients'!G497</f>
        <v>-1.3</v>
      </c>
      <c r="H497">
        <f>'Real Time Coefficients'!H497</f>
        <v>0.2</v>
      </c>
      <c r="I497">
        <f>'Real Time Coefficients'!I497</f>
        <v>67.100000000000009</v>
      </c>
      <c r="J497">
        <f>'Real Time Coefficients'!J497</f>
        <v>0</v>
      </c>
      <c r="K497">
        <f>'Real Time Coefficients'!K497</f>
        <v>1</v>
      </c>
      <c r="L497">
        <f>'Real Time Coefficients'!L497</f>
        <v>-307.94078396343406</v>
      </c>
    </row>
    <row r="498" spans="1:12" hidden="1">
      <c r="A498" t="str">
        <f>'Real Time Coefficients'!A498</f>
        <v>Tayshaun Prince</v>
      </c>
      <c r="B498" t="str">
        <f>'Real Time Coefficients'!B498</f>
        <v>MEM</v>
      </c>
      <c r="C498" t="str">
        <f>'Real Time Coefficients'!C498</f>
        <v>Memphis Grizzlies</v>
      </c>
      <c r="D498" t="str">
        <f>'Real Time Coefficients'!D498</f>
        <v>Memphis Grizzlies</v>
      </c>
      <c r="E498">
        <f>'Real Time Coefficients'!E498</f>
        <v>15</v>
      </c>
      <c r="F498">
        <f>'Real Time Coefficients'!F498</f>
        <v>8.5999999999999993E-2</v>
      </c>
      <c r="G498">
        <f>'Real Time Coefficients'!G498</f>
        <v>-1.3</v>
      </c>
      <c r="H498">
        <f>'Real Time Coefficients'!H498</f>
        <v>0.2</v>
      </c>
      <c r="I498">
        <f>'Real Time Coefficients'!I498</f>
        <v>67.100000000000009</v>
      </c>
      <c r="J498">
        <f>'Real Time Coefficients'!J498</f>
        <v>0</v>
      </c>
      <c r="K498">
        <f>'Real Time Coefficients'!K498</f>
        <v>2</v>
      </c>
      <c r="L498">
        <f>'Real Time Coefficients'!L498</f>
        <v>-307.94078396343406</v>
      </c>
    </row>
    <row r="499" spans="1:12" hidden="1">
      <c r="A499" t="str">
        <f>'Real Time Coefficients'!A499</f>
        <v>Tayshaun Prince</v>
      </c>
      <c r="B499" t="str">
        <f>'Real Time Coefficients'!B499</f>
        <v>BOS</v>
      </c>
      <c r="C499" t="str">
        <f>'Real Time Coefficients'!C499</f>
        <v>Boston Celtics</v>
      </c>
      <c r="D499" t="str">
        <f>'Real Time Coefficients'!D499</f>
        <v>Boston Celtics</v>
      </c>
      <c r="E499">
        <f>'Real Time Coefficients'!E499</f>
        <v>15</v>
      </c>
      <c r="F499">
        <f>'Real Time Coefficients'!F499</f>
        <v>8.5999999999999993E-2</v>
      </c>
      <c r="G499">
        <f>'Real Time Coefficients'!G499</f>
        <v>-1.3</v>
      </c>
      <c r="H499">
        <f>'Real Time Coefficients'!H499</f>
        <v>0.2</v>
      </c>
      <c r="I499">
        <f>'Real Time Coefficients'!I499</f>
        <v>48.8</v>
      </c>
      <c r="J499">
        <f>'Real Time Coefficients'!J499</f>
        <v>0</v>
      </c>
      <c r="K499">
        <f>'Real Time Coefficients'!K499</f>
        <v>3</v>
      </c>
      <c r="L499">
        <f>'Real Time Coefficients'!L499</f>
        <v>-488.24215320760561</v>
      </c>
    </row>
    <row r="500" spans="1:12" hidden="1">
      <c r="A500" t="str">
        <f>'Real Time Coefficients'!A500</f>
        <v>Tayshaun Prince</v>
      </c>
      <c r="B500" t="str">
        <f>'Real Time Coefficients'!B500</f>
        <v>DET</v>
      </c>
      <c r="C500" t="str">
        <f>'Real Time Coefficients'!C500</f>
        <v>Detroit Pistons</v>
      </c>
      <c r="D500" t="str">
        <f>'Real Time Coefficients'!D500</f>
        <v>Detroit Pistons</v>
      </c>
      <c r="E500">
        <f>'Real Time Coefficients'!E500</f>
        <v>15</v>
      </c>
      <c r="F500">
        <f>'Real Time Coefficients'!F500</f>
        <v>8.5999999999999993E-2</v>
      </c>
      <c r="G500">
        <f>'Real Time Coefficients'!G500</f>
        <v>-1.3</v>
      </c>
      <c r="H500">
        <f>'Real Time Coefficients'!H500</f>
        <v>0.2</v>
      </c>
      <c r="I500">
        <f>'Real Time Coefficients'!I500</f>
        <v>39</v>
      </c>
      <c r="J500">
        <f>'Real Time Coefficients'!J500</f>
        <v>0</v>
      </c>
      <c r="K500">
        <f>'Real Time Coefficients'!K500</f>
        <v>4</v>
      </c>
      <c r="L500">
        <f>'Real Time Coefficients'!L500</f>
        <v>-584.7969848247028</v>
      </c>
    </row>
    <row r="501" spans="1:12" hidden="1">
      <c r="A501" t="str">
        <f>'Real Time Coefficients'!A501</f>
        <v>Miroslav Raduljica</v>
      </c>
      <c r="B501" t="str">
        <f>'Real Time Coefficients'!B501</f>
        <v>MIN</v>
      </c>
      <c r="C501" t="str">
        <f>'Real Time Coefficients'!C501</f>
        <v>Minnesota Timberwolves</v>
      </c>
      <c r="D501" t="str">
        <f>'Real Time Coefficients'!D501</f>
        <v>Minnesota Timberwolves</v>
      </c>
      <c r="E501">
        <f>'Real Time Coefficients'!E501</f>
        <v>20.9</v>
      </c>
      <c r="F501">
        <f>'Real Time Coefficients'!F501</f>
        <v>-5.7000000000000002E-2</v>
      </c>
      <c r="G501">
        <f>'Real Time Coefficients'!G501</f>
        <v>-14.4</v>
      </c>
      <c r="H501">
        <f>'Real Time Coefficients'!H501</f>
        <v>-0.1</v>
      </c>
      <c r="I501">
        <f>'Real Time Coefficients'!I501</f>
        <v>19.5</v>
      </c>
      <c r="J501">
        <f>'Real Time Coefficients'!J501</f>
        <v>0</v>
      </c>
      <c r="K501">
        <f>'Real Time Coefficients'!K501</f>
        <v>1</v>
      </c>
      <c r="L501">
        <f>'Real Time Coefficients'!L501</f>
        <v>652.69860671111246</v>
      </c>
    </row>
    <row r="502" spans="1:12" hidden="1">
      <c r="A502" t="str">
        <f>'Real Time Coefficients'!A502</f>
        <v>Julius Randle</v>
      </c>
      <c r="B502" t="str">
        <f>'Real Time Coefficients'!B502</f>
        <v>LAL</v>
      </c>
      <c r="C502" t="str">
        <f>'Real Time Coefficients'!C502</f>
        <v>Los Angeles Lakers</v>
      </c>
      <c r="D502" t="str">
        <f>'Real Time Coefficients'!D502</f>
        <v>Los Angeles Lakers</v>
      </c>
      <c r="E502">
        <f>'Real Time Coefficients'!E502</f>
        <v>15.5</v>
      </c>
      <c r="F502">
        <f>'Real Time Coefficients'!F502</f>
        <v>-0.27600000000000002</v>
      </c>
      <c r="G502">
        <f>'Real Time Coefficients'!G502</f>
        <v>-16.8</v>
      </c>
      <c r="H502">
        <f>'Real Time Coefficients'!H502</f>
        <v>-0.1</v>
      </c>
      <c r="I502">
        <f>'Real Time Coefficients'!I502</f>
        <v>25.6</v>
      </c>
      <c r="J502">
        <f>'Real Time Coefficients'!J502</f>
        <v>0</v>
      </c>
      <c r="K502">
        <f>'Real Time Coefficients'!K502</f>
        <v>1</v>
      </c>
      <c r="L502">
        <f>'Real Time Coefficients'!L502</f>
        <v>515.80151972186479</v>
      </c>
    </row>
    <row r="503" spans="1:12" hidden="1">
      <c r="A503" t="str">
        <f>'Real Time Coefficients'!A503</f>
        <v>Shavlik Randolph</v>
      </c>
      <c r="B503" t="str">
        <f>'Real Time Coefficients'!B503</f>
        <v>TOT</v>
      </c>
      <c r="C503" t="e">
        <f>'Real Time Coefficients'!C503</f>
        <v>#N/A</v>
      </c>
      <c r="D503" t="str">
        <f>'Real Time Coefficients'!D503</f>
        <v>Phoenix Suns</v>
      </c>
      <c r="E503">
        <f>'Real Time Coefficients'!E503</f>
        <v>15.1</v>
      </c>
      <c r="F503">
        <f>'Real Time Coefficients'!F503</f>
        <v>-4.0000000000000001E-3</v>
      </c>
      <c r="G503">
        <f>'Real Time Coefficients'!G503</f>
        <v>-5.8</v>
      </c>
      <c r="H503">
        <f>'Real Time Coefficients'!H503</f>
        <v>-0.1</v>
      </c>
      <c r="I503">
        <f>'Real Time Coefficients'!I503</f>
        <v>47.599999999999994</v>
      </c>
      <c r="J503">
        <f>'Real Time Coefficients'!J503</f>
        <v>0</v>
      </c>
      <c r="K503">
        <f>'Real Time Coefficients'!K503</f>
        <v>1</v>
      </c>
      <c r="L503">
        <f>'Real Time Coefficients'!L503</f>
        <v>-154.6458459428238</v>
      </c>
    </row>
    <row r="504" spans="1:12" hidden="1">
      <c r="A504" t="str">
        <f>'Real Time Coefficients'!A504</f>
        <v>Shavlik Randolph</v>
      </c>
      <c r="B504" t="str">
        <f>'Real Time Coefficients'!B504</f>
        <v>PHO</v>
      </c>
      <c r="C504" t="str">
        <f>'Real Time Coefficients'!C504</f>
        <v>Phoenix Suns</v>
      </c>
      <c r="D504" t="str">
        <f>'Real Time Coefficients'!D504</f>
        <v>Phoenix Suns</v>
      </c>
      <c r="E504">
        <f>'Real Time Coefficients'!E504</f>
        <v>15.1</v>
      </c>
      <c r="F504">
        <f>'Real Time Coefficients'!F504</f>
        <v>-4.0000000000000001E-3</v>
      </c>
      <c r="G504">
        <f>'Real Time Coefficients'!G504</f>
        <v>-5.8</v>
      </c>
      <c r="H504">
        <f>'Real Time Coefficients'!H504</f>
        <v>-0.1</v>
      </c>
      <c r="I504">
        <f>'Real Time Coefficients'!I504</f>
        <v>47.599999999999994</v>
      </c>
      <c r="J504">
        <f>'Real Time Coefficients'!J504</f>
        <v>0</v>
      </c>
      <c r="K504">
        <f>'Real Time Coefficients'!K504</f>
        <v>2</v>
      </c>
      <c r="L504">
        <f>'Real Time Coefficients'!L504</f>
        <v>-154.6458459428238</v>
      </c>
    </row>
    <row r="505" spans="1:12" hidden="1">
      <c r="A505" t="str">
        <f>'Real Time Coefficients'!A505</f>
        <v>Shavlik Randolph</v>
      </c>
      <c r="B505" t="str">
        <f>'Real Time Coefficients'!B505</f>
        <v>BOS</v>
      </c>
      <c r="C505" t="str">
        <f>'Real Time Coefficients'!C505</f>
        <v>Boston Celtics</v>
      </c>
      <c r="D505" t="str">
        <f>'Real Time Coefficients'!D505</f>
        <v>Boston Celtics</v>
      </c>
      <c r="E505">
        <f>'Real Time Coefficients'!E505</f>
        <v>15.1</v>
      </c>
      <c r="F505">
        <f>'Real Time Coefficients'!F505</f>
        <v>-4.0000000000000001E-3</v>
      </c>
      <c r="G505">
        <f>'Real Time Coefficients'!G505</f>
        <v>-5.8</v>
      </c>
      <c r="H505">
        <f>'Real Time Coefficients'!H505</f>
        <v>-0.1</v>
      </c>
      <c r="I505">
        <f>'Real Time Coefficients'!I505</f>
        <v>48.8</v>
      </c>
      <c r="J505">
        <f>'Real Time Coefficients'!J505</f>
        <v>0</v>
      </c>
      <c r="K505">
        <f>'Real Time Coefficients'!K505</f>
        <v>3</v>
      </c>
      <c r="L505">
        <f>'Real Time Coefficients'!L505</f>
        <v>-142.82280533664863</v>
      </c>
    </row>
    <row r="506" spans="1:12" hidden="1">
      <c r="A506" t="str">
        <f>'Real Time Coefficients'!A506</f>
        <v>Zach Randolph</v>
      </c>
      <c r="B506" t="str">
        <f>'Real Time Coefficients'!B506</f>
        <v>MEM</v>
      </c>
      <c r="C506" t="str">
        <f>'Real Time Coefficients'!C506</f>
        <v>Memphis Grizzlies</v>
      </c>
      <c r="D506" t="str">
        <f>'Real Time Coefficients'!D506</f>
        <v>Memphis Grizzlies</v>
      </c>
      <c r="E506">
        <f>'Real Time Coefficients'!E506</f>
        <v>24.3</v>
      </c>
      <c r="F506">
        <f>'Real Time Coefficients'!F506</f>
        <v>0.14899999999999999</v>
      </c>
      <c r="G506">
        <f>'Real Time Coefficients'!G506</f>
        <v>1.5</v>
      </c>
      <c r="H506">
        <f>'Real Time Coefficients'!H506</f>
        <v>2</v>
      </c>
      <c r="I506">
        <f>'Real Time Coefficients'!I506</f>
        <v>67.100000000000009</v>
      </c>
      <c r="J506">
        <f>'Real Time Coefficients'!J506</f>
        <v>0</v>
      </c>
      <c r="K506">
        <f>'Real Time Coefficients'!K506</f>
        <v>1</v>
      </c>
      <c r="L506">
        <f>'Real Time Coefficients'!L506</f>
        <v>-42.328653115465897</v>
      </c>
    </row>
    <row r="507" spans="1:12" hidden="1">
      <c r="A507" t="str">
        <f>'Real Time Coefficients'!A507</f>
        <v>Player</v>
      </c>
      <c r="B507" t="str">
        <f>'Real Time Coefficients'!B507</f>
        <v>Tm</v>
      </c>
      <c r="C507" t="e">
        <f>'Real Time Coefficients'!C507</f>
        <v>#N/A</v>
      </c>
      <c r="D507" t="str">
        <f>'Real Time Coefficients'!D507</f>
        <v>Los Angeles Clippers</v>
      </c>
      <c r="E507" t="str">
        <f>'Real Time Coefficients'!E507</f>
        <v>USG%</v>
      </c>
      <c r="F507" t="str">
        <f>'Real Time Coefficients'!F507</f>
        <v>WS/48</v>
      </c>
      <c r="G507" t="str">
        <f>'Real Time Coefficients'!G507</f>
        <v>BPM</v>
      </c>
      <c r="H507" t="str">
        <f>'Real Time Coefficients'!H507</f>
        <v>VORP</v>
      </c>
      <c r="I507">
        <f>'Real Time Coefficients'!I507</f>
        <v>68.300000000000011</v>
      </c>
      <c r="J507">
        <f>'Real Time Coefficients'!J507</f>
        <v>2</v>
      </c>
      <c r="K507">
        <f>'Real Time Coefficients'!K507</f>
        <v>19</v>
      </c>
      <c r="L507" t="e">
        <f>'Real Time Coefficients'!L507</f>
        <v>#VALUE!</v>
      </c>
    </row>
    <row r="508" spans="1:12" hidden="1">
      <c r="A508" t="str">
        <f>'Real Time Coefficients'!A508</f>
        <v>J.J. Redick</v>
      </c>
      <c r="B508" t="str">
        <f>'Real Time Coefficients'!B508</f>
        <v>LAC</v>
      </c>
      <c r="C508" t="str">
        <f>'Real Time Coefficients'!C508</f>
        <v>Los Angeles Clippers</v>
      </c>
      <c r="D508" t="str">
        <f>'Real Time Coefficients'!D508</f>
        <v>Los Angeles Clippers</v>
      </c>
      <c r="E508">
        <f>'Real Time Coefficients'!E508</f>
        <v>21</v>
      </c>
      <c r="F508">
        <f>'Real Time Coefficients'!F508</f>
        <v>0.13400000000000001</v>
      </c>
      <c r="G508">
        <f>'Real Time Coefficients'!G508</f>
        <v>0.7</v>
      </c>
      <c r="H508">
        <f>'Real Time Coefficients'!H508</f>
        <v>1.6</v>
      </c>
      <c r="I508">
        <f>'Real Time Coefficients'!I508</f>
        <v>68.300000000000011</v>
      </c>
      <c r="J508">
        <f>'Real Time Coefficients'!J508</f>
        <v>0</v>
      </c>
      <c r="K508">
        <f>'Real Time Coefficients'!K508</f>
        <v>1</v>
      </c>
      <c r="L508">
        <f>'Real Time Coefficients'!L508</f>
        <v>-91.872496600912697</v>
      </c>
    </row>
    <row r="509" spans="1:12" hidden="1">
      <c r="A509" t="str">
        <f>'Real Time Coefficients'!A509</f>
        <v>Glen Rice</v>
      </c>
      <c r="B509" t="str">
        <f>'Real Time Coefficients'!B509</f>
        <v>WAS</v>
      </c>
      <c r="C509" t="str">
        <f>'Real Time Coefficients'!C509</f>
        <v>Washington Wizards</v>
      </c>
      <c r="D509" t="str">
        <f>'Real Time Coefficients'!D509</f>
        <v>Washington Wizards</v>
      </c>
      <c r="E509">
        <f>'Real Time Coefficients'!E509</f>
        <v>20.7</v>
      </c>
      <c r="F509">
        <f>'Real Time Coefficients'!F509</f>
        <v>-0.121</v>
      </c>
      <c r="G509">
        <f>'Real Time Coefficients'!G509</f>
        <v>-11.1</v>
      </c>
      <c r="H509">
        <f>'Real Time Coefficients'!H509</f>
        <v>-0.1</v>
      </c>
      <c r="I509">
        <f>'Real Time Coefficients'!I509</f>
        <v>56.100000000000009</v>
      </c>
      <c r="J509">
        <f>'Real Time Coefficients'!J509</f>
        <v>0</v>
      </c>
      <c r="K509">
        <f>'Real Time Coefficients'!K509</f>
        <v>1</v>
      </c>
      <c r="L509">
        <f>'Real Time Coefficients'!L509</f>
        <v>481.66217054248256</v>
      </c>
    </row>
    <row r="510" spans="1:12" hidden="1">
      <c r="A510" t="str">
        <f>'Real Time Coefficients'!A510</f>
        <v>Jason Richardson</v>
      </c>
      <c r="B510" t="str">
        <f>'Real Time Coefficients'!B510</f>
        <v>PHI</v>
      </c>
      <c r="C510" t="str">
        <f>'Real Time Coefficients'!C510</f>
        <v>Philadelphia 76ers</v>
      </c>
      <c r="D510" t="str">
        <f>'Real Time Coefficients'!D510</f>
        <v>Philadelphia 76ers</v>
      </c>
      <c r="E510">
        <f>'Real Time Coefficients'!E510</f>
        <v>21.3</v>
      </c>
      <c r="F510">
        <f>'Real Time Coefficients'!F510</f>
        <v>4.4999999999999998E-2</v>
      </c>
      <c r="G510">
        <f>'Real Time Coefficients'!G510</f>
        <v>-2.9</v>
      </c>
      <c r="H510">
        <f>'Real Time Coefficients'!H510</f>
        <v>-0.1</v>
      </c>
      <c r="I510">
        <f>'Real Time Coefficients'!I510</f>
        <v>22</v>
      </c>
      <c r="J510">
        <f>'Real Time Coefficients'!J510</f>
        <v>0</v>
      </c>
      <c r="K510">
        <f>'Real Time Coefficients'!K510</f>
        <v>1</v>
      </c>
      <c r="L510">
        <f>'Real Time Coefficients'!L510</f>
        <v>-565.7939842531373</v>
      </c>
    </row>
    <row r="511" spans="1:12" hidden="1">
      <c r="A511" t="str">
        <f>'Real Time Coefficients'!A511</f>
        <v>Luke Ridnour</v>
      </c>
      <c r="B511" t="str">
        <f>'Real Time Coefficients'!B511</f>
        <v>ORL</v>
      </c>
      <c r="C511" t="str">
        <f>'Real Time Coefficients'!C511</f>
        <v>Orlando Magic</v>
      </c>
      <c r="D511" t="str">
        <f>'Real Time Coefficients'!D511</f>
        <v>Orlando Magic</v>
      </c>
      <c r="E511">
        <f>'Real Time Coefficients'!E511</f>
        <v>14.8</v>
      </c>
      <c r="F511">
        <f>'Real Time Coefficients'!F511</f>
        <v>4.2000000000000003E-2</v>
      </c>
      <c r="G511">
        <f>'Real Time Coefficients'!G511</f>
        <v>-4</v>
      </c>
      <c r="H511">
        <f>'Real Time Coefficients'!H511</f>
        <v>-0.3</v>
      </c>
      <c r="I511">
        <f>'Real Time Coefficients'!I511</f>
        <v>30.5</v>
      </c>
      <c r="J511">
        <f>'Real Time Coefficients'!J511</f>
        <v>0</v>
      </c>
      <c r="K511">
        <f>'Real Time Coefficients'!K511</f>
        <v>1</v>
      </c>
      <c r="L511">
        <f>'Real Time Coefficients'!L511</f>
        <v>-506.53822108994626</v>
      </c>
    </row>
    <row r="512" spans="1:12" hidden="1">
      <c r="A512" t="str">
        <f>'Real Time Coefficients'!A512</f>
        <v>Austin Rivers</v>
      </c>
      <c r="B512" t="str">
        <f>'Real Time Coefficients'!B512</f>
        <v>TOT</v>
      </c>
      <c r="C512" t="e">
        <f>'Real Time Coefficients'!C512</f>
        <v>#N/A</v>
      </c>
      <c r="D512" t="str">
        <f>'Real Time Coefficients'!D512</f>
        <v>New Orleans Pelicans</v>
      </c>
      <c r="E512">
        <f>'Real Time Coefficients'!E512</f>
        <v>17.899999999999999</v>
      </c>
      <c r="F512">
        <f>'Real Time Coefficients'!F512</f>
        <v>4.5999999999999999E-2</v>
      </c>
      <c r="G512">
        <f>'Real Time Coefficients'!G512</f>
        <v>-2.9</v>
      </c>
      <c r="H512">
        <f>'Real Time Coefficients'!H512</f>
        <v>-0.4</v>
      </c>
      <c r="I512">
        <f>'Real Time Coefficients'!I512</f>
        <v>54.900000000000006</v>
      </c>
      <c r="J512">
        <f>'Real Time Coefficients'!J512</f>
        <v>0</v>
      </c>
      <c r="K512">
        <f>'Real Time Coefficients'!K512</f>
        <v>1</v>
      </c>
      <c r="L512">
        <f>'Real Time Coefficients'!L512</f>
        <v>-357.39076149830976</v>
      </c>
    </row>
    <row r="513" spans="1:12" hidden="1">
      <c r="A513" t="str">
        <f>'Real Time Coefficients'!A513</f>
        <v>Austin Rivers</v>
      </c>
      <c r="B513" t="str">
        <f>'Real Time Coefficients'!B513</f>
        <v>NOP</v>
      </c>
      <c r="C513" t="str">
        <f>'Real Time Coefficients'!C513</f>
        <v>New Orleans Pelicans</v>
      </c>
      <c r="D513" t="str">
        <f>'Real Time Coefficients'!D513</f>
        <v>New Orleans Pelicans</v>
      </c>
      <c r="E513">
        <f>'Real Time Coefficients'!E513</f>
        <v>17.899999999999999</v>
      </c>
      <c r="F513">
        <f>'Real Time Coefficients'!F513</f>
        <v>4.5999999999999999E-2</v>
      </c>
      <c r="G513">
        <f>'Real Time Coefficients'!G513</f>
        <v>-2.9</v>
      </c>
      <c r="H513">
        <f>'Real Time Coefficients'!H513</f>
        <v>-0.4</v>
      </c>
      <c r="I513">
        <f>'Real Time Coefficients'!I513</f>
        <v>54.900000000000006</v>
      </c>
      <c r="J513">
        <f>'Real Time Coefficients'!J513</f>
        <v>0</v>
      </c>
      <c r="K513">
        <f>'Real Time Coefficients'!K513</f>
        <v>2</v>
      </c>
      <c r="L513">
        <f>'Real Time Coefficients'!L513</f>
        <v>-357.39076149830976</v>
      </c>
    </row>
    <row r="514" spans="1:12" hidden="1">
      <c r="A514" t="str">
        <f>'Real Time Coefficients'!A514</f>
        <v>Austin Rivers</v>
      </c>
      <c r="B514" t="str">
        <f>'Real Time Coefficients'!B514</f>
        <v>LAC</v>
      </c>
      <c r="C514" t="str">
        <f>'Real Time Coefficients'!C514</f>
        <v>Los Angeles Clippers</v>
      </c>
      <c r="D514" t="str">
        <f>'Real Time Coefficients'!D514</f>
        <v>Los Angeles Clippers</v>
      </c>
      <c r="E514">
        <f>'Real Time Coefficients'!E514</f>
        <v>17.899999999999999</v>
      </c>
      <c r="F514">
        <f>'Real Time Coefficients'!F514</f>
        <v>4.5999999999999999E-2</v>
      </c>
      <c r="G514">
        <f>'Real Time Coefficients'!G514</f>
        <v>-2.9</v>
      </c>
      <c r="H514">
        <f>'Real Time Coefficients'!H514</f>
        <v>-0.4</v>
      </c>
      <c r="I514">
        <f>'Real Time Coefficients'!I514</f>
        <v>68.300000000000011</v>
      </c>
      <c r="J514">
        <f>'Real Time Coefficients'!J514</f>
        <v>0</v>
      </c>
      <c r="K514">
        <f>'Real Time Coefficients'!K514</f>
        <v>3</v>
      </c>
      <c r="L514">
        <f>'Real Time Coefficients'!L514</f>
        <v>-225.36680806268689</v>
      </c>
    </row>
    <row r="515" spans="1:12" hidden="1">
      <c r="A515" t="str">
        <f>'Real Time Coefficients'!A515</f>
        <v>Andre Roberson</v>
      </c>
      <c r="B515" t="str">
        <f>'Real Time Coefficients'!B515</f>
        <v>OKC</v>
      </c>
      <c r="C515" t="str">
        <f>'Real Time Coefficients'!C515</f>
        <v>Oklahoma City Thunder</v>
      </c>
      <c r="D515" t="str">
        <f>'Real Time Coefficients'!D515</f>
        <v>Oklahoma City Thunder</v>
      </c>
      <c r="E515">
        <f>'Real Time Coefficients'!E515</f>
        <v>9</v>
      </c>
      <c r="F515">
        <f>'Real Time Coefficients'!F515</f>
        <v>7.9000000000000001E-2</v>
      </c>
      <c r="G515">
        <f>'Real Time Coefficients'!G515</f>
        <v>0.3</v>
      </c>
      <c r="H515">
        <f>'Real Time Coefficients'!H515</f>
        <v>0.7</v>
      </c>
      <c r="I515">
        <f>'Real Time Coefficients'!I515</f>
        <v>54.900000000000006</v>
      </c>
      <c r="J515">
        <f>'Real Time Coefficients'!J515</f>
        <v>0</v>
      </c>
      <c r="K515">
        <f>'Real Time Coefficients'!K515</f>
        <v>1</v>
      </c>
      <c r="L515">
        <f>'Real Time Coefficients'!L515</f>
        <v>-659.52781351196427</v>
      </c>
    </row>
    <row r="516" spans="1:12" hidden="1">
      <c r="A516" t="str">
        <f>'Real Time Coefficients'!A516</f>
        <v>Brian Roberts</v>
      </c>
      <c r="B516" t="str">
        <f>'Real Time Coefficients'!B516</f>
        <v>CHO</v>
      </c>
      <c r="C516" t="e">
        <f>'Real Time Coefficients'!C516</f>
        <v>#N/A</v>
      </c>
      <c r="D516" t="e">
        <f>'Real Time Coefficients'!D516</f>
        <v>#N/A</v>
      </c>
      <c r="E516">
        <f>'Real Time Coefficients'!E516</f>
        <v>18.600000000000001</v>
      </c>
      <c r="F516">
        <f>'Real Time Coefficients'!F516</f>
        <v>6.4000000000000001E-2</v>
      </c>
      <c r="G516">
        <f>'Real Time Coefficients'!G516</f>
        <v>-2.5</v>
      </c>
      <c r="H516">
        <f>'Real Time Coefficients'!H516</f>
        <v>-0.2</v>
      </c>
      <c r="I516" t="e">
        <f>'Real Time Coefficients'!I516</f>
        <v>#N/A</v>
      </c>
      <c r="J516">
        <f>'Real Time Coefficients'!J516</f>
        <v>0</v>
      </c>
      <c r="K516">
        <f>'Real Time Coefficients'!K516</f>
        <v>1</v>
      </c>
      <c r="L516" t="e">
        <f>'Real Time Coefficients'!L516</f>
        <v>#N/A</v>
      </c>
    </row>
    <row r="517" spans="1:12" hidden="1">
      <c r="A517" t="str">
        <f>'Real Time Coefficients'!A517</f>
        <v>Glenn Robinson</v>
      </c>
      <c r="B517" t="str">
        <f>'Real Time Coefficients'!B517</f>
        <v>TOT</v>
      </c>
      <c r="C517" t="e">
        <f>'Real Time Coefficients'!C517</f>
        <v>#N/A</v>
      </c>
      <c r="D517" t="str">
        <f>'Real Time Coefficients'!D517</f>
        <v>Minnesota Timberwolves</v>
      </c>
      <c r="E517">
        <f>'Real Time Coefficients'!E517</f>
        <v>14.9</v>
      </c>
      <c r="F517">
        <f>'Real Time Coefficients'!F517</f>
        <v>1.2E-2</v>
      </c>
      <c r="G517">
        <f>'Real Time Coefficients'!G517</f>
        <v>-6.3</v>
      </c>
      <c r="H517">
        <f>'Real Time Coefficients'!H517</f>
        <v>-0.3</v>
      </c>
      <c r="I517">
        <f>'Real Time Coefficients'!I517</f>
        <v>19.5</v>
      </c>
      <c r="J517">
        <f>'Real Time Coefficients'!J517</f>
        <v>0</v>
      </c>
      <c r="K517">
        <f>'Real Time Coefficients'!K517</f>
        <v>1</v>
      </c>
      <c r="L517">
        <f>'Real Time Coefficients'!L517</f>
        <v>-380.3824374127484</v>
      </c>
    </row>
    <row r="518" spans="1:12" hidden="1">
      <c r="A518" t="str">
        <f>'Real Time Coefficients'!A518</f>
        <v>Glenn Robinson</v>
      </c>
      <c r="B518" t="str">
        <f>'Real Time Coefficients'!B518</f>
        <v>MIN</v>
      </c>
      <c r="C518" t="str">
        <f>'Real Time Coefficients'!C518</f>
        <v>Minnesota Timberwolves</v>
      </c>
      <c r="D518" t="str">
        <f>'Real Time Coefficients'!D518</f>
        <v>Minnesota Timberwolves</v>
      </c>
      <c r="E518">
        <f>'Real Time Coefficients'!E518</f>
        <v>14.9</v>
      </c>
      <c r="F518">
        <f>'Real Time Coefficients'!F518</f>
        <v>1.2E-2</v>
      </c>
      <c r="G518">
        <f>'Real Time Coefficients'!G518</f>
        <v>-6.3</v>
      </c>
      <c r="H518">
        <f>'Real Time Coefficients'!H518</f>
        <v>-0.3</v>
      </c>
      <c r="I518">
        <f>'Real Time Coefficients'!I518</f>
        <v>19.5</v>
      </c>
      <c r="J518">
        <f>'Real Time Coefficients'!J518</f>
        <v>0</v>
      </c>
      <c r="K518">
        <f>'Real Time Coefficients'!K518</f>
        <v>2</v>
      </c>
      <c r="L518">
        <f>'Real Time Coefficients'!L518</f>
        <v>-380.3824374127484</v>
      </c>
    </row>
    <row r="519" spans="1:12" hidden="1">
      <c r="A519" t="str">
        <f>'Real Time Coefficients'!A519</f>
        <v>Glenn Robinson</v>
      </c>
      <c r="B519" t="str">
        <f>'Real Time Coefficients'!B519</f>
        <v>PHI</v>
      </c>
      <c r="C519" t="str">
        <f>'Real Time Coefficients'!C519</f>
        <v>Philadelphia 76ers</v>
      </c>
      <c r="D519" t="str">
        <f>'Real Time Coefficients'!D519</f>
        <v>Philadelphia 76ers</v>
      </c>
      <c r="E519">
        <f>'Real Time Coefficients'!E519</f>
        <v>14.9</v>
      </c>
      <c r="F519">
        <f>'Real Time Coefficients'!F519</f>
        <v>1.2E-2</v>
      </c>
      <c r="G519">
        <f>'Real Time Coefficients'!G519</f>
        <v>-6.3</v>
      </c>
      <c r="H519">
        <f>'Real Time Coefficients'!H519</f>
        <v>-0.3</v>
      </c>
      <c r="I519">
        <f>'Real Time Coefficients'!I519</f>
        <v>22</v>
      </c>
      <c r="J519">
        <f>'Real Time Coefficients'!J519</f>
        <v>0</v>
      </c>
      <c r="K519">
        <f>'Real Time Coefficients'!K519</f>
        <v>3</v>
      </c>
      <c r="L519">
        <f>'Real Time Coefficients'!L519</f>
        <v>-355.75110281655009</v>
      </c>
    </row>
    <row r="520" spans="1:12" hidden="1">
      <c r="A520" t="str">
        <f>'Real Time Coefficients'!A520</f>
        <v>Nate Robinson</v>
      </c>
      <c r="B520" t="str">
        <f>'Real Time Coefficients'!B520</f>
        <v>TOT</v>
      </c>
      <c r="C520" t="e">
        <f>'Real Time Coefficients'!C520</f>
        <v>#N/A</v>
      </c>
      <c r="D520" t="str">
        <f>'Real Time Coefficients'!D520</f>
        <v>Denver Nuggets</v>
      </c>
      <c r="E520">
        <f>'Real Time Coefficients'!E520</f>
        <v>22.5</v>
      </c>
      <c r="F520">
        <f>'Real Time Coefficients'!F520</f>
        <v>2.1000000000000001E-2</v>
      </c>
      <c r="G520">
        <f>'Real Time Coefficients'!G520</f>
        <v>-3.3</v>
      </c>
      <c r="H520">
        <f>'Real Time Coefficients'!H520</f>
        <v>-0.2</v>
      </c>
      <c r="I520">
        <f>'Real Time Coefficients'!I520</f>
        <v>36.6</v>
      </c>
      <c r="J520">
        <f>'Real Time Coefficients'!J520</f>
        <v>0</v>
      </c>
      <c r="K520">
        <f>'Real Time Coefficients'!K520</f>
        <v>1</v>
      </c>
      <c r="L520">
        <f>'Real Time Coefficients'!L520</f>
        <v>-411.73983545402598</v>
      </c>
    </row>
    <row r="521" spans="1:12" hidden="1">
      <c r="A521" t="str">
        <f>'Real Time Coefficients'!A521</f>
        <v>Nate Robinson</v>
      </c>
      <c r="B521" t="str">
        <f>'Real Time Coefficients'!B521</f>
        <v>DEN</v>
      </c>
      <c r="C521" t="str">
        <f>'Real Time Coefficients'!C521</f>
        <v>Denver Nuggets</v>
      </c>
      <c r="D521" t="str">
        <f>'Real Time Coefficients'!D521</f>
        <v>Denver Nuggets</v>
      </c>
      <c r="E521">
        <f>'Real Time Coefficients'!E521</f>
        <v>22.5</v>
      </c>
      <c r="F521">
        <f>'Real Time Coefficients'!F521</f>
        <v>2.1000000000000001E-2</v>
      </c>
      <c r="G521">
        <f>'Real Time Coefficients'!G521</f>
        <v>-3.3</v>
      </c>
      <c r="H521">
        <f>'Real Time Coefficients'!H521</f>
        <v>-0.2</v>
      </c>
      <c r="I521">
        <f>'Real Time Coefficients'!I521</f>
        <v>36.6</v>
      </c>
      <c r="J521">
        <f>'Real Time Coefficients'!J521</f>
        <v>0</v>
      </c>
      <c r="K521">
        <f>'Real Time Coefficients'!K521</f>
        <v>2</v>
      </c>
      <c r="L521">
        <f>'Real Time Coefficients'!L521</f>
        <v>-411.73983545402598</v>
      </c>
    </row>
    <row r="522" spans="1:12" hidden="1">
      <c r="A522" t="str">
        <f>'Real Time Coefficients'!A522</f>
        <v>Nate Robinson</v>
      </c>
      <c r="B522" t="str">
        <f>'Real Time Coefficients'!B522</f>
        <v>LAC</v>
      </c>
      <c r="C522" t="str">
        <f>'Real Time Coefficients'!C522</f>
        <v>Los Angeles Clippers</v>
      </c>
      <c r="D522" t="str">
        <f>'Real Time Coefficients'!D522</f>
        <v>Los Angeles Clippers</v>
      </c>
      <c r="E522">
        <f>'Real Time Coefficients'!E522</f>
        <v>22.5</v>
      </c>
      <c r="F522">
        <f>'Real Time Coefficients'!F522</f>
        <v>2.1000000000000001E-2</v>
      </c>
      <c r="G522">
        <f>'Real Time Coefficients'!G522</f>
        <v>-3.3</v>
      </c>
      <c r="H522">
        <f>'Real Time Coefficients'!H522</f>
        <v>-0.2</v>
      </c>
      <c r="I522">
        <f>'Real Time Coefficients'!I522</f>
        <v>68.300000000000011</v>
      </c>
      <c r="J522">
        <f>'Real Time Coefficients'!J522</f>
        <v>0</v>
      </c>
      <c r="K522">
        <f>'Real Time Coefficients'!K522</f>
        <v>3</v>
      </c>
      <c r="L522">
        <f>'Real Time Coefficients'!L522</f>
        <v>-99.414512774231582</v>
      </c>
    </row>
    <row r="523" spans="1:12" hidden="1">
      <c r="A523" t="str">
        <f>'Real Time Coefficients'!A523</f>
        <v>Thomas Robinson</v>
      </c>
      <c r="B523" t="str">
        <f>'Real Time Coefficients'!B523</f>
        <v>TOT</v>
      </c>
      <c r="C523" t="e">
        <f>'Real Time Coefficients'!C523</f>
        <v>#N/A</v>
      </c>
      <c r="D523" t="str">
        <f>'Real Time Coefficients'!D523</f>
        <v>Portland Trail Blazers</v>
      </c>
      <c r="E523">
        <f>'Real Time Coefficients'!E523</f>
        <v>20.2</v>
      </c>
      <c r="F523">
        <f>'Real Time Coefficients'!F523</f>
        <v>8.8999999999999996E-2</v>
      </c>
      <c r="G523">
        <f>'Real Time Coefficients'!G523</f>
        <v>-2.7</v>
      </c>
      <c r="H523">
        <f>'Real Time Coefficients'!H523</f>
        <v>-0.1</v>
      </c>
      <c r="I523">
        <f>'Real Time Coefficients'!I523</f>
        <v>62.2</v>
      </c>
      <c r="J523">
        <f>'Real Time Coefficients'!J523</f>
        <v>0</v>
      </c>
      <c r="K523">
        <f>'Real Time Coefficients'!K523</f>
        <v>1</v>
      </c>
      <c r="L523">
        <f>'Real Time Coefficients'!L523</f>
        <v>-135.16771785224097</v>
      </c>
    </row>
    <row r="524" spans="1:12" hidden="1">
      <c r="A524" t="str">
        <f>'Real Time Coefficients'!A524</f>
        <v>Thomas Robinson</v>
      </c>
      <c r="B524" t="str">
        <f>'Real Time Coefficients'!B524</f>
        <v>POR</v>
      </c>
      <c r="C524" t="str">
        <f>'Real Time Coefficients'!C524</f>
        <v>Portland Trail Blazers</v>
      </c>
      <c r="D524" t="str">
        <f>'Real Time Coefficients'!D524</f>
        <v>Portland Trail Blazers</v>
      </c>
      <c r="E524">
        <f>'Real Time Coefficients'!E524</f>
        <v>20.2</v>
      </c>
      <c r="F524">
        <f>'Real Time Coefficients'!F524</f>
        <v>8.8999999999999996E-2</v>
      </c>
      <c r="G524">
        <f>'Real Time Coefficients'!G524</f>
        <v>-2.7</v>
      </c>
      <c r="H524">
        <f>'Real Time Coefficients'!H524</f>
        <v>-0.1</v>
      </c>
      <c r="I524">
        <f>'Real Time Coefficients'!I524</f>
        <v>62.2</v>
      </c>
      <c r="J524">
        <f>'Real Time Coefficients'!J524</f>
        <v>0</v>
      </c>
      <c r="K524">
        <f>'Real Time Coefficients'!K524</f>
        <v>2</v>
      </c>
      <c r="L524">
        <f>'Real Time Coefficients'!L524</f>
        <v>-135.16771785224097</v>
      </c>
    </row>
    <row r="525" spans="1:12" hidden="1">
      <c r="A525" t="str">
        <f>'Real Time Coefficients'!A525</f>
        <v>Thomas Robinson</v>
      </c>
      <c r="B525" t="str">
        <f>'Real Time Coefficients'!B525</f>
        <v>PHI</v>
      </c>
      <c r="C525" t="str">
        <f>'Real Time Coefficients'!C525</f>
        <v>Philadelphia 76ers</v>
      </c>
      <c r="D525" t="str">
        <f>'Real Time Coefficients'!D525</f>
        <v>Philadelphia 76ers</v>
      </c>
      <c r="E525">
        <f>'Real Time Coefficients'!E525</f>
        <v>20.2</v>
      </c>
      <c r="F525">
        <f>'Real Time Coefficients'!F525</f>
        <v>8.8999999999999996E-2</v>
      </c>
      <c r="G525">
        <f>'Real Time Coefficients'!G525</f>
        <v>-2.7</v>
      </c>
      <c r="H525">
        <f>'Real Time Coefficients'!H525</f>
        <v>-0.1</v>
      </c>
      <c r="I525">
        <f>'Real Time Coefficients'!I525</f>
        <v>22</v>
      </c>
      <c r="J525">
        <f>'Real Time Coefficients'!J525</f>
        <v>0</v>
      </c>
      <c r="K525">
        <f>'Real Time Coefficients'!K525</f>
        <v>3</v>
      </c>
      <c r="L525">
        <f>'Real Time Coefficients'!L525</f>
        <v>-531.23957815910933</v>
      </c>
    </row>
    <row r="526" spans="1:12" hidden="1">
      <c r="A526" t="str">
        <f>'Real Time Coefficients'!A526</f>
        <v>Rajon Rondo</v>
      </c>
      <c r="B526" t="str">
        <f>'Real Time Coefficients'!B526</f>
        <v>TOT</v>
      </c>
      <c r="C526" t="e">
        <f>'Real Time Coefficients'!C526</f>
        <v>#N/A</v>
      </c>
      <c r="D526" t="str">
        <f>'Real Time Coefficients'!D526</f>
        <v>Boston Celtics</v>
      </c>
      <c r="E526">
        <f>'Real Time Coefficients'!E526</f>
        <v>19.5</v>
      </c>
      <c r="F526">
        <f>'Real Time Coefficients'!F526</f>
        <v>3.6999999999999998E-2</v>
      </c>
      <c r="G526">
        <f>'Real Time Coefficients'!G526</f>
        <v>-0.5</v>
      </c>
      <c r="H526">
        <f>'Real Time Coefficients'!H526</f>
        <v>0.8</v>
      </c>
      <c r="I526">
        <f>'Real Time Coefficients'!I526</f>
        <v>48.8</v>
      </c>
      <c r="J526">
        <f>'Real Time Coefficients'!J526</f>
        <v>0</v>
      </c>
      <c r="K526">
        <f>'Real Time Coefficients'!K526</f>
        <v>1</v>
      </c>
      <c r="L526">
        <f>'Real Time Coefficients'!L526</f>
        <v>-484.19797406367906</v>
      </c>
    </row>
    <row r="527" spans="1:12" hidden="1">
      <c r="A527" t="str">
        <f>'Real Time Coefficients'!A527</f>
        <v>Rajon Rondo</v>
      </c>
      <c r="B527" t="str">
        <f>'Real Time Coefficients'!B527</f>
        <v>BOS</v>
      </c>
      <c r="C527" t="str">
        <f>'Real Time Coefficients'!C527</f>
        <v>Boston Celtics</v>
      </c>
      <c r="D527" t="str">
        <f>'Real Time Coefficients'!D527</f>
        <v>Boston Celtics</v>
      </c>
      <c r="E527">
        <f>'Real Time Coefficients'!E527</f>
        <v>19.5</v>
      </c>
      <c r="F527">
        <f>'Real Time Coefficients'!F527</f>
        <v>3.6999999999999998E-2</v>
      </c>
      <c r="G527">
        <f>'Real Time Coefficients'!G527</f>
        <v>-0.5</v>
      </c>
      <c r="H527">
        <f>'Real Time Coefficients'!H527</f>
        <v>0.8</v>
      </c>
      <c r="I527">
        <f>'Real Time Coefficients'!I527</f>
        <v>48.8</v>
      </c>
      <c r="J527">
        <f>'Real Time Coefficients'!J527</f>
        <v>0</v>
      </c>
      <c r="K527">
        <f>'Real Time Coefficients'!K527</f>
        <v>2</v>
      </c>
      <c r="L527">
        <f>'Real Time Coefficients'!L527</f>
        <v>-484.19797406367906</v>
      </c>
    </row>
    <row r="528" spans="1:12" hidden="1">
      <c r="A528" t="str">
        <f>'Real Time Coefficients'!A528</f>
        <v>Rajon Rondo</v>
      </c>
      <c r="B528" t="str">
        <f>'Real Time Coefficients'!B528</f>
        <v>DAL</v>
      </c>
      <c r="C528" t="str">
        <f>'Real Time Coefficients'!C528</f>
        <v>Dallas Mavericks</v>
      </c>
      <c r="D528" t="str">
        <f>'Real Time Coefficients'!D528</f>
        <v>Dallas Mavericks</v>
      </c>
      <c r="E528">
        <f>'Real Time Coefficients'!E528</f>
        <v>19.5</v>
      </c>
      <c r="F528">
        <f>'Real Time Coefficients'!F528</f>
        <v>3.6999999999999998E-2</v>
      </c>
      <c r="G528">
        <f>'Real Time Coefficients'!G528</f>
        <v>-0.5</v>
      </c>
      <c r="H528">
        <f>'Real Time Coefficients'!H528</f>
        <v>0.8</v>
      </c>
      <c r="I528">
        <f>'Real Time Coefficients'!I528</f>
        <v>61</v>
      </c>
      <c r="J528">
        <f>'Real Time Coefficients'!J528</f>
        <v>0</v>
      </c>
      <c r="K528">
        <f>'Real Time Coefficients'!K528</f>
        <v>3</v>
      </c>
      <c r="L528">
        <f>'Real Time Coefficients'!L528</f>
        <v>-363.99706123423135</v>
      </c>
    </row>
    <row r="529" spans="1:12" hidden="1">
      <c r="A529" t="str">
        <f>'Real Time Coefficients'!A529</f>
        <v>Derrick Rose</v>
      </c>
      <c r="B529" t="str">
        <f>'Real Time Coefficients'!B529</f>
        <v>CHI</v>
      </c>
      <c r="C529" t="str">
        <f>'Real Time Coefficients'!C529</f>
        <v>Chicago Bulls</v>
      </c>
      <c r="D529" t="str">
        <f>'Real Time Coefficients'!D529</f>
        <v>Chicago Bulls</v>
      </c>
      <c r="E529">
        <f>'Real Time Coefficients'!E529</f>
        <v>31.7</v>
      </c>
      <c r="F529">
        <f>'Real Time Coefficients'!F529</f>
        <v>3.7999999999999999E-2</v>
      </c>
      <c r="G529">
        <f>'Real Time Coefficients'!G529</f>
        <v>-1.3</v>
      </c>
      <c r="H529">
        <f>'Real Time Coefficients'!H529</f>
        <v>0.3</v>
      </c>
      <c r="I529">
        <f>'Real Time Coefficients'!I529</f>
        <v>61</v>
      </c>
      <c r="J529">
        <f>'Real Time Coefficients'!J529</f>
        <v>0</v>
      </c>
      <c r="K529">
        <f>'Real Time Coefficients'!K529</f>
        <v>1</v>
      </c>
      <c r="L529">
        <f>'Real Time Coefficients'!L529</f>
        <v>-129.13729068090242</v>
      </c>
    </row>
    <row r="530" spans="1:12" hidden="1">
      <c r="A530" t="str">
        <f>'Real Time Coefficients'!A530</f>
        <v>Terrence Ross</v>
      </c>
      <c r="B530" t="str">
        <f>'Real Time Coefficients'!B530</f>
        <v>TOR</v>
      </c>
      <c r="C530" t="str">
        <f>'Real Time Coefficients'!C530</f>
        <v>Toronto Raptors</v>
      </c>
      <c r="D530" t="str">
        <f>'Real Time Coefficients'!D530</f>
        <v>Toronto Raptors</v>
      </c>
      <c r="E530">
        <f>'Real Time Coefficients'!E530</f>
        <v>18.3</v>
      </c>
      <c r="F530">
        <f>'Real Time Coefficients'!F530</f>
        <v>5.3999999999999999E-2</v>
      </c>
      <c r="G530">
        <f>'Real Time Coefficients'!G530</f>
        <v>-1.6</v>
      </c>
      <c r="H530">
        <f>'Real Time Coefficients'!H530</f>
        <v>0.2</v>
      </c>
      <c r="I530">
        <f>'Real Time Coefficients'!I530</f>
        <v>59.8</v>
      </c>
      <c r="J530">
        <f>'Real Time Coefficients'!J530</f>
        <v>0</v>
      </c>
      <c r="K530">
        <f>'Real Time Coefficients'!K530</f>
        <v>1</v>
      </c>
      <c r="L530">
        <f>'Real Time Coefficients'!L530</f>
        <v>-339.65195567584595</v>
      </c>
    </row>
    <row r="531" spans="1:12" hidden="1">
      <c r="A531" t="str">
        <f>'Real Time Coefficients'!A531</f>
        <v>Ricky Rubio</v>
      </c>
      <c r="B531" t="str">
        <f>'Real Time Coefficients'!B531</f>
        <v>MIN</v>
      </c>
      <c r="C531" t="str">
        <f>'Real Time Coefficients'!C531</f>
        <v>Minnesota Timberwolves</v>
      </c>
      <c r="D531" t="str">
        <f>'Real Time Coefficients'!D531</f>
        <v>Minnesota Timberwolves</v>
      </c>
      <c r="E531">
        <f>'Real Time Coefficients'!E531</f>
        <v>20</v>
      </c>
      <c r="F531">
        <f>'Real Time Coefficients'!F531</f>
        <v>3.3000000000000002E-2</v>
      </c>
      <c r="G531">
        <f>'Real Time Coefficients'!G531</f>
        <v>-0.5</v>
      </c>
      <c r="H531">
        <f>'Real Time Coefficients'!H531</f>
        <v>0.3</v>
      </c>
      <c r="I531">
        <f>'Real Time Coefficients'!I531</f>
        <v>19.5</v>
      </c>
      <c r="J531">
        <f>'Real Time Coefficients'!J531</f>
        <v>0</v>
      </c>
      <c r="K531">
        <f>'Real Time Coefficients'!K531</f>
        <v>1</v>
      </c>
      <c r="L531">
        <f>'Real Time Coefficients'!L531</f>
        <v>-862.46502002403463</v>
      </c>
    </row>
    <row r="532" spans="1:12" hidden="1">
      <c r="A532" t="str">
        <f>'Real Time Coefficients'!A532</f>
        <v>Damjan Rudez</v>
      </c>
      <c r="B532" t="str">
        <f>'Real Time Coefficients'!B532</f>
        <v>IND</v>
      </c>
      <c r="C532" t="str">
        <f>'Real Time Coefficients'!C532</f>
        <v>Indiana Pacers</v>
      </c>
      <c r="D532" t="str">
        <f>'Real Time Coefficients'!D532</f>
        <v>Indiana Pacers</v>
      </c>
      <c r="E532">
        <f>'Real Time Coefficients'!E532</f>
        <v>13.8</v>
      </c>
      <c r="F532">
        <f>'Real Time Coefficients'!F532</f>
        <v>6.0999999999999999E-2</v>
      </c>
      <c r="G532">
        <f>'Real Time Coefficients'!G532</f>
        <v>-2.5</v>
      </c>
      <c r="H532">
        <f>'Real Time Coefficients'!H532</f>
        <v>-0.1</v>
      </c>
      <c r="I532">
        <f>'Real Time Coefficients'!I532</f>
        <v>46.300000000000004</v>
      </c>
      <c r="J532">
        <f>'Real Time Coefficients'!J532</f>
        <v>0</v>
      </c>
      <c r="K532">
        <f>'Real Time Coefficients'!K532</f>
        <v>1</v>
      </c>
      <c r="L532">
        <f>'Real Time Coefficients'!L532</f>
        <v>-485.45117910080444</v>
      </c>
    </row>
    <row r="533" spans="1:12" hidden="1">
      <c r="A533" t="str">
        <f>'Real Time Coefficients'!A533</f>
        <v>Brandon Rush</v>
      </c>
      <c r="B533" t="str">
        <f>'Real Time Coefficients'!B533</f>
        <v>GSW</v>
      </c>
      <c r="C533" t="str">
        <f>'Real Time Coefficients'!C533</f>
        <v>Golden State Warriors</v>
      </c>
      <c r="D533" t="str">
        <f>'Real Time Coefficients'!D533</f>
        <v>Golden State Warriors</v>
      </c>
      <c r="E533">
        <f>'Real Time Coefficients'!E533</f>
        <v>11.2</v>
      </c>
      <c r="F533">
        <f>'Real Time Coefficients'!F533</f>
        <v>-5.6000000000000001E-2</v>
      </c>
      <c r="G533">
        <f>'Real Time Coefficients'!G533</f>
        <v>-6</v>
      </c>
      <c r="H533">
        <f>'Real Time Coefficients'!H533</f>
        <v>-0.3</v>
      </c>
      <c r="I533">
        <f>'Real Time Coefficients'!I533</f>
        <v>81.699999999999989</v>
      </c>
      <c r="J533">
        <f>'Real Time Coefficients'!J533</f>
        <v>0</v>
      </c>
      <c r="K533">
        <f>'Real Time Coefficients'!K533</f>
        <v>1</v>
      </c>
      <c r="L533">
        <f>'Real Time Coefficients'!L533</f>
        <v>3.5426557381482482</v>
      </c>
    </row>
    <row r="534" spans="1:12" hidden="1">
      <c r="A534" t="str">
        <f>'Real Time Coefficients'!A534</f>
        <v>Robert Sacre</v>
      </c>
      <c r="B534" t="str">
        <f>'Real Time Coefficients'!B534</f>
        <v>LAL</v>
      </c>
      <c r="C534" t="str">
        <f>'Real Time Coefficients'!C534</f>
        <v>Los Angeles Lakers</v>
      </c>
      <c r="D534" t="str">
        <f>'Real Time Coefficients'!D534</f>
        <v>Los Angeles Lakers</v>
      </c>
      <c r="E534">
        <f>'Real Time Coefficients'!E534</f>
        <v>14.8</v>
      </c>
      <c r="F534">
        <f>'Real Time Coefficients'!F534</f>
        <v>3.5999999999999997E-2</v>
      </c>
      <c r="G534">
        <f>'Real Time Coefficients'!G534</f>
        <v>-2.8</v>
      </c>
      <c r="H534">
        <f>'Real Time Coefficients'!H534</f>
        <v>-0.2</v>
      </c>
      <c r="I534">
        <f>'Real Time Coefficients'!I534</f>
        <v>25.6</v>
      </c>
      <c r="J534">
        <f>'Real Time Coefficients'!J534</f>
        <v>0</v>
      </c>
      <c r="K534">
        <f>'Real Time Coefficients'!K534</f>
        <v>1</v>
      </c>
      <c r="L534">
        <f>'Real Time Coefficients'!L534</f>
        <v>-697.17096847749121</v>
      </c>
    </row>
    <row r="535" spans="1:12" hidden="1">
      <c r="A535" t="str">
        <f>'Real Time Coefficients'!A535</f>
        <v>John Salmons</v>
      </c>
      <c r="B535" t="str">
        <f>'Real Time Coefficients'!B535</f>
        <v>NOP</v>
      </c>
      <c r="C535" t="str">
        <f>'Real Time Coefficients'!C535</f>
        <v>New Orleans Pelicans</v>
      </c>
      <c r="D535" t="str">
        <f>'Real Time Coefficients'!D535</f>
        <v>New Orleans Pelicans</v>
      </c>
      <c r="E535">
        <f>'Real Time Coefficients'!E535</f>
        <v>9.3000000000000007</v>
      </c>
      <c r="F535">
        <f>'Real Time Coefficients'!F535</f>
        <v>1.7000000000000001E-2</v>
      </c>
      <c r="G535">
        <f>'Real Time Coefficients'!G535</f>
        <v>-2.9</v>
      </c>
      <c r="H535">
        <f>'Real Time Coefficients'!H535</f>
        <v>-0.1</v>
      </c>
      <c r="I535">
        <f>'Real Time Coefficients'!I535</f>
        <v>54.900000000000006</v>
      </c>
      <c r="J535">
        <f>'Real Time Coefficients'!J535</f>
        <v>0</v>
      </c>
      <c r="K535">
        <f>'Real Time Coefficients'!K535</f>
        <v>1</v>
      </c>
      <c r="L535">
        <f>'Real Time Coefficients'!L535</f>
        <v>-513.46675618791085</v>
      </c>
    </row>
    <row r="536" spans="1:12" hidden="1">
      <c r="A536" t="str">
        <f>'Real Time Coefficients'!A536</f>
        <v>JaKarr Sampson</v>
      </c>
      <c r="B536" t="str">
        <f>'Real Time Coefficients'!B536</f>
        <v>PHI</v>
      </c>
      <c r="C536" t="str">
        <f>'Real Time Coefficients'!C536</f>
        <v>Philadelphia 76ers</v>
      </c>
      <c r="D536" t="str">
        <f>'Real Time Coefficients'!D536</f>
        <v>Philadelphia 76ers</v>
      </c>
      <c r="E536">
        <f>'Real Time Coefficients'!E536</f>
        <v>17.899999999999999</v>
      </c>
      <c r="F536">
        <f>'Real Time Coefficients'!F536</f>
        <v>2.5000000000000001E-2</v>
      </c>
      <c r="G536">
        <f>'Real Time Coefficients'!G536</f>
        <v>-4.4000000000000004</v>
      </c>
      <c r="H536">
        <f>'Real Time Coefficients'!H536</f>
        <v>-0.7</v>
      </c>
      <c r="I536">
        <f>'Real Time Coefficients'!I536</f>
        <v>22</v>
      </c>
      <c r="J536">
        <f>'Real Time Coefficients'!J536</f>
        <v>0</v>
      </c>
      <c r="K536">
        <f>'Real Time Coefficients'!K536</f>
        <v>1</v>
      </c>
      <c r="L536">
        <f>'Real Time Coefficients'!L536</f>
        <v>-587.31256556285427</v>
      </c>
    </row>
    <row r="537" spans="1:12" hidden="1">
      <c r="A537" t="str">
        <f>'Real Time Coefficients'!A537</f>
        <v>Larry Sanders</v>
      </c>
      <c r="B537" t="str">
        <f>'Real Time Coefficients'!B537</f>
        <v>MIL</v>
      </c>
      <c r="C537" t="str">
        <f>'Real Time Coefficients'!C537</f>
        <v>Milwaukee Bucks</v>
      </c>
      <c r="D537" t="str">
        <f>'Real Time Coefficients'!D537</f>
        <v>Milwaukee Bucks</v>
      </c>
      <c r="E537">
        <f>'Real Time Coefficients'!E537</f>
        <v>17</v>
      </c>
      <c r="F537">
        <f>'Real Time Coefficients'!F537</f>
        <v>0.13200000000000001</v>
      </c>
      <c r="G537">
        <f>'Real Time Coefficients'!G537</f>
        <v>1.4</v>
      </c>
      <c r="H537">
        <f>'Real Time Coefficients'!H537</f>
        <v>0.5</v>
      </c>
      <c r="I537">
        <f>'Real Time Coefficients'!I537</f>
        <v>50</v>
      </c>
      <c r="J537">
        <f>'Real Time Coefficients'!J537</f>
        <v>0</v>
      </c>
      <c r="K537">
        <f>'Real Time Coefficients'!K537</f>
        <v>1</v>
      </c>
      <c r="L537">
        <f>'Real Time Coefficients'!L537</f>
        <v>-638.25848015600911</v>
      </c>
    </row>
    <row r="538" spans="1:12" hidden="1">
      <c r="A538" t="str">
        <f>'Real Time Coefficients'!A538</f>
        <v>Player</v>
      </c>
      <c r="B538" t="str">
        <f>'Real Time Coefficients'!B538</f>
        <v>Tm</v>
      </c>
      <c r="C538" t="e">
        <f>'Real Time Coefficients'!C538</f>
        <v>#N/A</v>
      </c>
      <c r="D538" t="str">
        <f>'Real Time Coefficients'!D538</f>
        <v>Atlanta Hawks</v>
      </c>
      <c r="E538" t="str">
        <f>'Real Time Coefficients'!E538</f>
        <v>USG%</v>
      </c>
      <c r="F538" t="str">
        <f>'Real Time Coefficients'!F538</f>
        <v>WS/48</v>
      </c>
      <c r="G538" t="str">
        <f>'Real Time Coefficients'!G538</f>
        <v>BPM</v>
      </c>
      <c r="H538" t="str">
        <f>'Real Time Coefficients'!H538</f>
        <v>VORP</v>
      </c>
      <c r="I538">
        <f>'Real Time Coefficients'!I538</f>
        <v>73.2</v>
      </c>
      <c r="J538">
        <f>'Real Time Coefficients'!J538</f>
        <v>2</v>
      </c>
      <c r="K538">
        <f>'Real Time Coefficients'!K538</f>
        <v>20</v>
      </c>
      <c r="L538" t="e">
        <f>'Real Time Coefficients'!L538</f>
        <v>#VALUE!</v>
      </c>
    </row>
    <row r="539" spans="1:12" hidden="1">
      <c r="A539" t="str">
        <f>'Real Time Coefficients'!A539</f>
        <v>Dennis Schroder</v>
      </c>
      <c r="B539" t="str">
        <f>'Real Time Coefficients'!B539</f>
        <v>ATL</v>
      </c>
      <c r="C539" t="str">
        <f>'Real Time Coefficients'!C539</f>
        <v>Atlanta Hawks</v>
      </c>
      <c r="D539" t="str">
        <f>'Real Time Coefficients'!D539</f>
        <v>Atlanta Hawks</v>
      </c>
      <c r="E539">
        <f>'Real Time Coefficients'!E539</f>
        <v>27</v>
      </c>
      <c r="F539">
        <f>'Real Time Coefficients'!F539</f>
        <v>0.08</v>
      </c>
      <c r="G539">
        <f>'Real Time Coefficients'!G539</f>
        <v>-2.4</v>
      </c>
      <c r="H539">
        <f>'Real Time Coefficients'!H539</f>
        <v>-0.2</v>
      </c>
      <c r="I539">
        <f>'Real Time Coefficients'!I539</f>
        <v>73.2</v>
      </c>
      <c r="J539">
        <f>'Real Time Coefficients'!J539</f>
        <v>0</v>
      </c>
      <c r="K539">
        <f>'Real Time Coefficients'!K539</f>
        <v>1</v>
      </c>
      <c r="L539">
        <f>'Real Time Coefficients'!L539</f>
        <v>26.398085327929799</v>
      </c>
    </row>
    <row r="540" spans="1:12" hidden="1">
      <c r="A540" t="str">
        <f>'Real Time Coefficients'!A540</f>
        <v>Luis Scola</v>
      </c>
      <c r="B540" t="str">
        <f>'Real Time Coefficients'!B540</f>
        <v>IND</v>
      </c>
      <c r="C540" t="str">
        <f>'Real Time Coefficients'!C540</f>
        <v>Indiana Pacers</v>
      </c>
      <c r="D540" t="str">
        <f>'Real Time Coefficients'!D540</f>
        <v>Indiana Pacers</v>
      </c>
      <c r="E540">
        <f>'Real Time Coefficients'!E540</f>
        <v>22.8</v>
      </c>
      <c r="F540">
        <f>'Real Time Coefficients'!F540</f>
        <v>0.126</v>
      </c>
      <c r="G540">
        <f>'Real Time Coefficients'!G540</f>
        <v>-0.7</v>
      </c>
      <c r="H540">
        <f>'Real Time Coefficients'!H540</f>
        <v>0.5</v>
      </c>
      <c r="I540">
        <f>'Real Time Coefficients'!I540</f>
        <v>46.300000000000004</v>
      </c>
      <c r="J540">
        <f>'Real Time Coefficients'!J540</f>
        <v>0</v>
      </c>
      <c r="K540">
        <f>'Real Time Coefficients'!K540</f>
        <v>1</v>
      </c>
      <c r="L540">
        <f>'Real Time Coefficients'!L540</f>
        <v>-316.62690906802197</v>
      </c>
    </row>
    <row r="541" spans="1:12" hidden="1">
      <c r="A541" t="str">
        <f>'Real Time Coefficients'!A541</f>
        <v>Mike Scott</v>
      </c>
      <c r="B541" t="str">
        <f>'Real Time Coefficients'!B541</f>
        <v>ATL</v>
      </c>
      <c r="C541" t="str">
        <f>'Real Time Coefficients'!C541</f>
        <v>Atlanta Hawks</v>
      </c>
      <c r="D541" t="str">
        <f>'Real Time Coefficients'!D541</f>
        <v>Atlanta Hawks</v>
      </c>
      <c r="E541">
        <f>'Real Time Coefficients'!E541</f>
        <v>21.4</v>
      </c>
      <c r="F541">
        <f>'Real Time Coefficients'!F541</f>
        <v>0.115</v>
      </c>
      <c r="G541">
        <f>'Real Time Coefficients'!G541</f>
        <v>-1.6</v>
      </c>
      <c r="H541">
        <f>'Real Time Coefficients'!H541</f>
        <v>0.1</v>
      </c>
      <c r="I541">
        <f>'Real Time Coefficients'!I541</f>
        <v>73.2</v>
      </c>
      <c r="J541">
        <f>'Real Time Coefficients'!J541</f>
        <v>0</v>
      </c>
      <c r="K541">
        <f>'Real Time Coefficients'!K541</f>
        <v>1</v>
      </c>
      <c r="L541">
        <f>'Real Time Coefficients'!L541</f>
        <v>-58.225922652163661</v>
      </c>
    </row>
    <row r="542" spans="1:12" hidden="1">
      <c r="A542" t="str">
        <f>'Real Time Coefficients'!A542</f>
        <v>Thabo Sefolosha</v>
      </c>
      <c r="B542" t="str">
        <f>'Real Time Coefficients'!B542</f>
        <v>ATL</v>
      </c>
      <c r="C542" t="str">
        <f>'Real Time Coefficients'!C542</f>
        <v>Atlanta Hawks</v>
      </c>
      <c r="D542" t="str">
        <f>'Real Time Coefficients'!D542</f>
        <v>Atlanta Hawks</v>
      </c>
      <c r="E542">
        <f>'Real Time Coefficients'!E542</f>
        <v>14.6</v>
      </c>
      <c r="F542">
        <f>'Real Time Coefficients'!F542</f>
        <v>0.121</v>
      </c>
      <c r="G542">
        <f>'Real Time Coefficients'!G542</f>
        <v>1.3</v>
      </c>
      <c r="H542">
        <f>'Real Time Coefficients'!H542</f>
        <v>0.8</v>
      </c>
      <c r="I542">
        <f>'Real Time Coefficients'!I542</f>
        <v>73.2</v>
      </c>
      <c r="J542">
        <f>'Real Time Coefficients'!J542</f>
        <v>0</v>
      </c>
      <c r="K542">
        <f>'Real Time Coefficients'!K542</f>
        <v>1</v>
      </c>
      <c r="L542">
        <f>'Real Time Coefficients'!L542</f>
        <v>-406.425973942187</v>
      </c>
    </row>
    <row r="543" spans="1:12" hidden="1">
      <c r="A543" t="str">
        <f>'Real Time Coefficients'!A543</f>
        <v>Kevin Seraphin</v>
      </c>
      <c r="B543" t="str">
        <f>'Real Time Coefficients'!B543</f>
        <v>WAS</v>
      </c>
      <c r="C543" t="str">
        <f>'Real Time Coefficients'!C543</f>
        <v>Washington Wizards</v>
      </c>
      <c r="D543" t="str">
        <f>'Real Time Coefficients'!D543</f>
        <v>Washington Wizards</v>
      </c>
      <c r="E543">
        <f>'Real Time Coefficients'!E543</f>
        <v>21.5</v>
      </c>
      <c r="F543">
        <f>'Real Time Coefficients'!F543</f>
        <v>6.6000000000000003E-2</v>
      </c>
      <c r="G543">
        <f>'Real Time Coefficients'!G543</f>
        <v>-3</v>
      </c>
      <c r="H543">
        <f>'Real Time Coefficients'!H543</f>
        <v>-0.3</v>
      </c>
      <c r="I543">
        <f>'Real Time Coefficients'!I543</f>
        <v>56.100000000000009</v>
      </c>
      <c r="J543">
        <f>'Real Time Coefficients'!J543</f>
        <v>0</v>
      </c>
      <c r="K543">
        <f>'Real Time Coefficients'!K543</f>
        <v>1</v>
      </c>
      <c r="L543">
        <f>'Real Time Coefficients'!L543</f>
        <v>-212.19687939425827</v>
      </c>
    </row>
    <row r="544" spans="1:12" hidden="1">
      <c r="A544" t="str">
        <f>'Real Time Coefficients'!A544</f>
        <v>Ramon Sessions</v>
      </c>
      <c r="B544" t="str">
        <f>'Real Time Coefficients'!B544</f>
        <v>TOT</v>
      </c>
      <c r="C544" t="e">
        <f>'Real Time Coefficients'!C544</f>
        <v>#N/A</v>
      </c>
      <c r="D544" t="str">
        <f>'Real Time Coefficients'!D544</f>
        <v>Sacramento Kings</v>
      </c>
      <c r="E544">
        <f>'Real Time Coefficients'!E544</f>
        <v>18.7</v>
      </c>
      <c r="F544">
        <f>'Real Time Coefficients'!F544</f>
        <v>4.3999999999999997E-2</v>
      </c>
      <c r="G544">
        <f>'Real Time Coefficients'!G544</f>
        <v>-3.9</v>
      </c>
      <c r="H544">
        <f>'Real Time Coefficients'!H544</f>
        <v>-0.6</v>
      </c>
      <c r="I544">
        <f>'Real Time Coefficients'!I544</f>
        <v>35.4</v>
      </c>
      <c r="J544">
        <f>'Real Time Coefficients'!J544</f>
        <v>0</v>
      </c>
      <c r="K544">
        <f>'Real Time Coefficients'!K544</f>
        <v>1</v>
      </c>
      <c r="L544">
        <f>'Real Time Coefficients'!L544</f>
        <v>-450.20211188512963</v>
      </c>
    </row>
    <row r="545" spans="1:12" hidden="1">
      <c r="A545" t="str">
        <f>'Real Time Coefficients'!A545</f>
        <v>Ramon Sessions</v>
      </c>
      <c r="B545" t="str">
        <f>'Real Time Coefficients'!B545</f>
        <v>SAC</v>
      </c>
      <c r="C545" t="str">
        <f>'Real Time Coefficients'!C545</f>
        <v>Sacramento Kings</v>
      </c>
      <c r="D545" t="str">
        <f>'Real Time Coefficients'!D545</f>
        <v>Sacramento Kings</v>
      </c>
      <c r="E545">
        <f>'Real Time Coefficients'!E545</f>
        <v>18.7</v>
      </c>
      <c r="F545">
        <f>'Real Time Coefficients'!F545</f>
        <v>4.3999999999999997E-2</v>
      </c>
      <c r="G545">
        <f>'Real Time Coefficients'!G545</f>
        <v>-3.9</v>
      </c>
      <c r="H545">
        <f>'Real Time Coefficients'!H545</f>
        <v>-0.6</v>
      </c>
      <c r="I545">
        <f>'Real Time Coefficients'!I545</f>
        <v>35.4</v>
      </c>
      <c r="J545">
        <f>'Real Time Coefficients'!J545</f>
        <v>0</v>
      </c>
      <c r="K545">
        <f>'Real Time Coefficients'!K545</f>
        <v>2</v>
      </c>
      <c r="L545">
        <f>'Real Time Coefficients'!L545</f>
        <v>-450.20211188512963</v>
      </c>
    </row>
    <row r="546" spans="1:12" hidden="1">
      <c r="A546" t="str">
        <f>'Real Time Coefficients'!A546</f>
        <v>Ramon Sessions</v>
      </c>
      <c r="B546" t="str">
        <f>'Real Time Coefficients'!B546</f>
        <v>WAS</v>
      </c>
      <c r="C546" t="str">
        <f>'Real Time Coefficients'!C546</f>
        <v>Washington Wizards</v>
      </c>
      <c r="D546" t="str">
        <f>'Real Time Coefficients'!D546</f>
        <v>Washington Wizards</v>
      </c>
      <c r="E546">
        <f>'Real Time Coefficients'!E546</f>
        <v>18.7</v>
      </c>
      <c r="F546">
        <f>'Real Time Coefficients'!F546</f>
        <v>4.3999999999999997E-2</v>
      </c>
      <c r="G546">
        <f>'Real Time Coefficients'!G546</f>
        <v>-3.9</v>
      </c>
      <c r="H546">
        <f>'Real Time Coefficients'!H546</f>
        <v>-0.6</v>
      </c>
      <c r="I546">
        <f>'Real Time Coefficients'!I546</f>
        <v>56.100000000000009</v>
      </c>
      <c r="J546">
        <f>'Real Time Coefficients'!J546</f>
        <v>0</v>
      </c>
      <c r="K546">
        <f>'Real Time Coefficients'!K546</f>
        <v>3</v>
      </c>
      <c r="L546">
        <f>'Real Time Coefficients'!L546</f>
        <v>-246.25466142860768</v>
      </c>
    </row>
    <row r="547" spans="1:12" hidden="1">
      <c r="A547" t="str">
        <f>'Real Time Coefficients'!A547</f>
        <v>Iman Shumpert</v>
      </c>
      <c r="B547" t="str">
        <f>'Real Time Coefficients'!B547</f>
        <v>TOT</v>
      </c>
      <c r="C547" t="e">
        <f>'Real Time Coefficients'!C547</f>
        <v>#N/A</v>
      </c>
      <c r="D547" t="str">
        <f>'Real Time Coefficients'!D547</f>
        <v>New York Knicks</v>
      </c>
      <c r="E547">
        <f>'Real Time Coefficients'!E547</f>
        <v>17.399999999999999</v>
      </c>
      <c r="F547">
        <f>'Real Time Coefficients'!F547</f>
        <v>4.7E-2</v>
      </c>
      <c r="G547">
        <f>'Real Time Coefficients'!G547</f>
        <v>-0.4</v>
      </c>
      <c r="H547">
        <f>'Real Time Coefficients'!H547</f>
        <v>0.6</v>
      </c>
      <c r="I547">
        <f>'Real Time Coefficients'!I547</f>
        <v>20.7</v>
      </c>
      <c r="J547">
        <f>'Real Time Coefficients'!J547</f>
        <v>0</v>
      </c>
      <c r="K547">
        <f>'Real Time Coefficients'!K547</f>
        <v>1</v>
      </c>
      <c r="L547">
        <f>'Real Time Coefficients'!L547</f>
        <v>-830.70617077990937</v>
      </c>
    </row>
    <row r="548" spans="1:12" hidden="1">
      <c r="A548" t="str">
        <f>'Real Time Coefficients'!A548</f>
        <v>Iman Shumpert</v>
      </c>
      <c r="B548" t="str">
        <f>'Real Time Coefficients'!B548</f>
        <v>NYK</v>
      </c>
      <c r="C548" t="str">
        <f>'Real Time Coefficients'!C548</f>
        <v>New York Knicks</v>
      </c>
      <c r="D548" t="str">
        <f>'Real Time Coefficients'!D548</f>
        <v>New York Knicks</v>
      </c>
      <c r="E548">
        <f>'Real Time Coefficients'!E548</f>
        <v>17.399999999999999</v>
      </c>
      <c r="F548">
        <f>'Real Time Coefficients'!F548</f>
        <v>4.7E-2</v>
      </c>
      <c r="G548">
        <f>'Real Time Coefficients'!G548</f>
        <v>-0.4</v>
      </c>
      <c r="H548">
        <f>'Real Time Coefficients'!H548</f>
        <v>0.6</v>
      </c>
      <c r="I548">
        <f>'Real Time Coefficients'!I548</f>
        <v>20.7</v>
      </c>
      <c r="J548">
        <f>'Real Time Coefficients'!J548</f>
        <v>0</v>
      </c>
      <c r="K548">
        <f>'Real Time Coefficients'!K548</f>
        <v>2</v>
      </c>
      <c r="L548">
        <f>'Real Time Coefficients'!L548</f>
        <v>-830.70617077990937</v>
      </c>
    </row>
    <row r="549" spans="1:12" hidden="1">
      <c r="A549" t="str">
        <f>'Real Time Coefficients'!A549</f>
        <v>Iman Shumpert</v>
      </c>
      <c r="B549" t="str">
        <f>'Real Time Coefficients'!B549</f>
        <v>CLE</v>
      </c>
      <c r="C549" t="str">
        <f>'Real Time Coefficients'!C549</f>
        <v>Cleveland Cavaliers</v>
      </c>
      <c r="D549" t="str">
        <f>'Real Time Coefficients'!D549</f>
        <v>Cleveland Cavaliers</v>
      </c>
      <c r="E549">
        <f>'Real Time Coefficients'!E549</f>
        <v>17.399999999999999</v>
      </c>
      <c r="F549">
        <f>'Real Time Coefficients'!F549</f>
        <v>4.7E-2</v>
      </c>
      <c r="G549">
        <f>'Real Time Coefficients'!G549</f>
        <v>-0.4</v>
      </c>
      <c r="H549">
        <f>'Real Time Coefficients'!H549</f>
        <v>0.6</v>
      </c>
      <c r="I549">
        <f>'Real Time Coefficients'!I549</f>
        <v>64.600000000000009</v>
      </c>
      <c r="J549">
        <f>'Real Time Coefficients'!J549</f>
        <v>0</v>
      </c>
      <c r="K549">
        <f>'Real Time Coefficients'!K549</f>
        <v>3</v>
      </c>
      <c r="L549">
        <f>'Real Time Coefficients'!L549</f>
        <v>-398.17993527066744</v>
      </c>
    </row>
    <row r="550" spans="1:12" hidden="1">
      <c r="A550" t="str">
        <f>'Real Time Coefficients'!A550</f>
        <v>Alexey Shved</v>
      </c>
      <c r="B550" t="str">
        <f>'Real Time Coefficients'!B550</f>
        <v>TOT</v>
      </c>
      <c r="C550" t="e">
        <f>'Real Time Coefficients'!C550</f>
        <v>#N/A</v>
      </c>
      <c r="D550" t="str">
        <f>'Real Time Coefficients'!D550</f>
        <v>Philadelphia 76ers</v>
      </c>
      <c r="E550">
        <f>'Real Time Coefficients'!E550</f>
        <v>26.3</v>
      </c>
      <c r="F550">
        <f>'Real Time Coefficients'!F550</f>
        <v>0.13500000000000001</v>
      </c>
      <c r="G550">
        <f>'Real Time Coefficients'!G550</f>
        <v>0.5</v>
      </c>
      <c r="H550">
        <f>'Real Time Coefficients'!H550</f>
        <v>0.5</v>
      </c>
      <c r="I550">
        <f>'Real Time Coefficients'!I550</f>
        <v>22</v>
      </c>
      <c r="J550">
        <f>'Real Time Coefficients'!J550</f>
        <v>0</v>
      </c>
      <c r="K550">
        <f>'Real Time Coefficients'!K550</f>
        <v>1</v>
      </c>
      <c r="L550">
        <f>'Real Time Coefficients'!L550</f>
        <v>-625.03640243217728</v>
      </c>
    </row>
    <row r="551" spans="1:12" hidden="1">
      <c r="A551" t="str">
        <f>'Real Time Coefficients'!A551</f>
        <v>Alexey Shved</v>
      </c>
      <c r="B551" t="str">
        <f>'Real Time Coefficients'!B551</f>
        <v>PHI</v>
      </c>
      <c r="C551" t="str">
        <f>'Real Time Coefficients'!C551</f>
        <v>Philadelphia 76ers</v>
      </c>
      <c r="D551" t="str">
        <f>'Real Time Coefficients'!D551</f>
        <v>Philadelphia 76ers</v>
      </c>
      <c r="E551">
        <f>'Real Time Coefficients'!E551</f>
        <v>26.3</v>
      </c>
      <c r="F551">
        <f>'Real Time Coefficients'!F551</f>
        <v>0.13500000000000001</v>
      </c>
      <c r="G551">
        <f>'Real Time Coefficients'!G551</f>
        <v>0.5</v>
      </c>
      <c r="H551">
        <f>'Real Time Coefficients'!H551</f>
        <v>0.5</v>
      </c>
      <c r="I551">
        <f>'Real Time Coefficients'!I551</f>
        <v>22</v>
      </c>
      <c r="J551">
        <f>'Real Time Coefficients'!J551</f>
        <v>0</v>
      </c>
      <c r="K551">
        <f>'Real Time Coefficients'!K551</f>
        <v>2</v>
      </c>
      <c r="L551">
        <f>'Real Time Coefficients'!L551</f>
        <v>-625.03640243217728</v>
      </c>
    </row>
    <row r="552" spans="1:12" hidden="1">
      <c r="A552" t="str">
        <f>'Real Time Coefficients'!A552</f>
        <v>Alexey Shved</v>
      </c>
      <c r="B552" t="str">
        <f>'Real Time Coefficients'!B552</f>
        <v>HOU</v>
      </c>
      <c r="C552" t="str">
        <f>'Real Time Coefficients'!C552</f>
        <v>Houston Rockets</v>
      </c>
      <c r="D552" t="str">
        <f>'Real Time Coefficients'!D552</f>
        <v>Houston Rockets</v>
      </c>
      <c r="E552">
        <f>'Real Time Coefficients'!E552</f>
        <v>26.3</v>
      </c>
      <c r="F552">
        <f>'Real Time Coefficients'!F552</f>
        <v>0.13500000000000001</v>
      </c>
      <c r="G552">
        <f>'Real Time Coefficients'!G552</f>
        <v>0.5</v>
      </c>
      <c r="H552">
        <f>'Real Time Coefficients'!H552</f>
        <v>0.5</v>
      </c>
      <c r="I552">
        <f>'Real Time Coefficients'!I552</f>
        <v>68.300000000000011</v>
      </c>
      <c r="J552">
        <f>'Real Time Coefficients'!J552</f>
        <v>0</v>
      </c>
      <c r="K552">
        <f>'Real Time Coefficients'!K552</f>
        <v>3</v>
      </c>
      <c r="L552">
        <f>'Real Time Coefficients'!L552</f>
        <v>-168.86408571058499</v>
      </c>
    </row>
    <row r="553" spans="1:12" hidden="1">
      <c r="A553" t="str">
        <f>'Real Time Coefficients'!A553</f>
        <v>Alexey Shved</v>
      </c>
      <c r="B553" t="str">
        <f>'Real Time Coefficients'!B553</f>
        <v>NYK</v>
      </c>
      <c r="C553" t="str">
        <f>'Real Time Coefficients'!C553</f>
        <v>New York Knicks</v>
      </c>
      <c r="D553" t="str">
        <f>'Real Time Coefficients'!D553</f>
        <v>New York Knicks</v>
      </c>
      <c r="E553">
        <f>'Real Time Coefficients'!E553</f>
        <v>26.3</v>
      </c>
      <c r="F553">
        <f>'Real Time Coefficients'!F553</f>
        <v>0.13500000000000001</v>
      </c>
      <c r="G553">
        <f>'Real Time Coefficients'!G553</f>
        <v>0.5</v>
      </c>
      <c r="H553">
        <f>'Real Time Coefficients'!H553</f>
        <v>0.5</v>
      </c>
      <c r="I553">
        <f>'Real Time Coefficients'!I553</f>
        <v>20.7</v>
      </c>
      <c r="J553">
        <f>'Real Time Coefficients'!J553</f>
        <v>0</v>
      </c>
      <c r="K553">
        <f>'Real Time Coefficients'!K553</f>
        <v>4</v>
      </c>
      <c r="L553">
        <f>'Real Time Coefficients'!L553</f>
        <v>-637.8446964222004</v>
      </c>
    </row>
    <row r="554" spans="1:12" hidden="1">
      <c r="A554" t="str">
        <f>'Real Time Coefficients'!A554</f>
        <v>Henry Sims</v>
      </c>
      <c r="B554" t="str">
        <f>'Real Time Coefficients'!B554</f>
        <v>PHI</v>
      </c>
      <c r="C554" t="str">
        <f>'Real Time Coefficients'!C554</f>
        <v>Philadelphia 76ers</v>
      </c>
      <c r="D554" t="str">
        <f>'Real Time Coefficients'!D554</f>
        <v>Philadelphia 76ers</v>
      </c>
      <c r="E554">
        <f>'Real Time Coefficients'!E554</f>
        <v>20.6</v>
      </c>
      <c r="F554">
        <f>'Real Time Coefficients'!F554</f>
        <v>7.1999999999999995E-2</v>
      </c>
      <c r="G554">
        <f>'Real Time Coefficients'!G554</f>
        <v>-3.4</v>
      </c>
      <c r="H554">
        <f>'Real Time Coefficients'!H554</f>
        <v>-0.5</v>
      </c>
      <c r="I554">
        <f>'Real Time Coefficients'!I554</f>
        <v>22</v>
      </c>
      <c r="J554">
        <f>'Real Time Coefficients'!J554</f>
        <v>0</v>
      </c>
      <c r="K554">
        <f>'Real Time Coefficients'!K554</f>
        <v>1</v>
      </c>
      <c r="L554">
        <f>'Real Time Coefficients'!L554</f>
        <v>-540.55759067640793</v>
      </c>
    </row>
    <row r="555" spans="1:12" hidden="1">
      <c r="A555" t="str">
        <f>'Real Time Coefficients'!A555</f>
        <v>Kyle Singler</v>
      </c>
      <c r="B555" t="str">
        <f>'Real Time Coefficients'!B555</f>
        <v>TOT</v>
      </c>
      <c r="C555" t="e">
        <f>'Real Time Coefficients'!C555</f>
        <v>#N/A</v>
      </c>
      <c r="D555" t="str">
        <f>'Real Time Coefficients'!D555</f>
        <v>Detroit Pistons</v>
      </c>
      <c r="E555">
        <f>'Real Time Coefficients'!E555</f>
        <v>13.2</v>
      </c>
      <c r="F555">
        <f>'Real Time Coefficients'!F555</f>
        <v>5.6000000000000001E-2</v>
      </c>
      <c r="G555">
        <f>'Real Time Coefficients'!G555</f>
        <v>-1.6</v>
      </c>
      <c r="H555">
        <f>'Real Time Coefficients'!H555</f>
        <v>0.2</v>
      </c>
      <c r="I555">
        <f>'Real Time Coefficients'!I555</f>
        <v>39</v>
      </c>
      <c r="J555">
        <f>'Real Time Coefficients'!J555</f>
        <v>0</v>
      </c>
      <c r="K555">
        <f>'Real Time Coefficients'!K555</f>
        <v>1</v>
      </c>
      <c r="L555">
        <f>'Real Time Coefficients'!L555</f>
        <v>-634.90490917714396</v>
      </c>
    </row>
    <row r="556" spans="1:12" hidden="1">
      <c r="A556" t="str">
        <f>'Real Time Coefficients'!A556</f>
        <v>Kyle Singler</v>
      </c>
      <c r="B556" t="str">
        <f>'Real Time Coefficients'!B556</f>
        <v>DET</v>
      </c>
      <c r="C556" t="str">
        <f>'Real Time Coefficients'!C556</f>
        <v>Detroit Pistons</v>
      </c>
      <c r="D556" t="str">
        <f>'Real Time Coefficients'!D556</f>
        <v>Detroit Pistons</v>
      </c>
      <c r="E556">
        <f>'Real Time Coefficients'!E556</f>
        <v>13.2</v>
      </c>
      <c r="F556">
        <f>'Real Time Coefficients'!F556</f>
        <v>5.6000000000000001E-2</v>
      </c>
      <c r="G556">
        <f>'Real Time Coefficients'!G556</f>
        <v>-1.6</v>
      </c>
      <c r="H556">
        <f>'Real Time Coefficients'!H556</f>
        <v>0.2</v>
      </c>
      <c r="I556">
        <f>'Real Time Coefficients'!I556</f>
        <v>39</v>
      </c>
      <c r="J556">
        <f>'Real Time Coefficients'!J556</f>
        <v>0</v>
      </c>
      <c r="K556">
        <f>'Real Time Coefficients'!K556</f>
        <v>2</v>
      </c>
      <c r="L556">
        <f>'Real Time Coefficients'!L556</f>
        <v>-634.90490917714396</v>
      </c>
    </row>
    <row r="557" spans="1:12" hidden="1">
      <c r="A557" t="str">
        <f>'Real Time Coefficients'!A557</f>
        <v>Kyle Singler</v>
      </c>
      <c r="B557" t="str">
        <f>'Real Time Coefficients'!B557</f>
        <v>OKC</v>
      </c>
      <c r="C557" t="str">
        <f>'Real Time Coefficients'!C557</f>
        <v>Oklahoma City Thunder</v>
      </c>
      <c r="D557" t="str">
        <f>'Real Time Coefficients'!D557</f>
        <v>Oklahoma City Thunder</v>
      </c>
      <c r="E557">
        <f>'Real Time Coefficients'!E557</f>
        <v>13.2</v>
      </c>
      <c r="F557">
        <f>'Real Time Coefficients'!F557</f>
        <v>5.6000000000000001E-2</v>
      </c>
      <c r="G557">
        <f>'Real Time Coefficients'!G557</f>
        <v>-1.6</v>
      </c>
      <c r="H557">
        <f>'Real Time Coefficients'!H557</f>
        <v>0.2</v>
      </c>
      <c r="I557">
        <f>'Real Time Coefficients'!I557</f>
        <v>54.900000000000006</v>
      </c>
      <c r="J557">
        <f>'Real Time Coefficients'!J557</f>
        <v>0</v>
      </c>
      <c r="K557">
        <f>'Real Time Coefficients'!K557</f>
        <v>3</v>
      </c>
      <c r="L557">
        <f>'Real Time Coefficients'!L557</f>
        <v>-478.24962114532286</v>
      </c>
    </row>
    <row r="558" spans="1:12" hidden="1">
      <c r="A558" t="str">
        <f>'Real Time Coefficients'!A558</f>
        <v>Donald Sloan</v>
      </c>
      <c r="B558" t="str">
        <f>'Real Time Coefficients'!B558</f>
        <v>IND</v>
      </c>
      <c r="C558" t="str">
        <f>'Real Time Coefficients'!C558</f>
        <v>Indiana Pacers</v>
      </c>
      <c r="D558" t="str">
        <f>'Real Time Coefficients'!D558</f>
        <v>Indiana Pacers</v>
      </c>
      <c r="E558">
        <f>'Real Time Coefficients'!E558</f>
        <v>18.600000000000001</v>
      </c>
      <c r="F558">
        <f>'Real Time Coefficients'!F558</f>
        <v>8.5000000000000006E-2</v>
      </c>
      <c r="G558">
        <f>'Real Time Coefficients'!G558</f>
        <v>-1.4</v>
      </c>
      <c r="H558">
        <f>'Real Time Coefficients'!H558</f>
        <v>0.2</v>
      </c>
      <c r="I558">
        <f>'Real Time Coefficients'!I558</f>
        <v>46.300000000000004</v>
      </c>
      <c r="J558">
        <f>'Real Time Coefficients'!J558</f>
        <v>0</v>
      </c>
      <c r="K558">
        <f>'Real Time Coefficients'!K558</f>
        <v>1</v>
      </c>
      <c r="L558">
        <f>'Real Time Coefficients'!L558</f>
        <v>-435.88930647745156</v>
      </c>
    </row>
    <row r="559" spans="1:12" hidden="1">
      <c r="A559" t="str">
        <f>'Real Time Coefficients'!A559</f>
        <v>Marcus Smart</v>
      </c>
      <c r="B559" t="str">
        <f>'Real Time Coefficients'!B559</f>
        <v>BOS</v>
      </c>
      <c r="C559" t="str">
        <f>'Real Time Coefficients'!C559</f>
        <v>Boston Celtics</v>
      </c>
      <c r="D559" t="str">
        <f>'Real Time Coefficients'!D559</f>
        <v>Boston Celtics</v>
      </c>
      <c r="E559">
        <f>'Real Time Coefficients'!E559</f>
        <v>15.1</v>
      </c>
      <c r="F559">
        <f>'Real Time Coefficients'!F559</f>
        <v>7.6999999999999999E-2</v>
      </c>
      <c r="G559">
        <f>'Real Time Coefficients'!G559</f>
        <v>1.1000000000000001</v>
      </c>
      <c r="H559">
        <f>'Real Time Coefficients'!H559</f>
        <v>1.4</v>
      </c>
      <c r="I559">
        <f>'Real Time Coefficients'!I559</f>
        <v>48.8</v>
      </c>
      <c r="J559">
        <f>'Real Time Coefficients'!J559</f>
        <v>0</v>
      </c>
      <c r="K559">
        <f>'Real Time Coefficients'!K559</f>
        <v>1</v>
      </c>
      <c r="L559">
        <f>'Real Time Coefficients'!L559</f>
        <v>-582.58028760418176</v>
      </c>
    </row>
    <row r="560" spans="1:12" hidden="1">
      <c r="A560" t="str">
        <f>'Real Time Coefficients'!A560</f>
        <v>Greg Smith</v>
      </c>
      <c r="B560" t="str">
        <f>'Real Time Coefficients'!B560</f>
        <v>DAL</v>
      </c>
      <c r="C560" t="str">
        <f>'Real Time Coefficients'!C560</f>
        <v>Dallas Mavericks</v>
      </c>
      <c r="D560" t="str">
        <f>'Real Time Coefficients'!D560</f>
        <v>Dallas Mavericks</v>
      </c>
      <c r="E560">
        <f>'Real Time Coefficients'!E560</f>
        <v>9.5</v>
      </c>
      <c r="F560">
        <f>'Real Time Coefficients'!F560</f>
        <v>0.108</v>
      </c>
      <c r="G560">
        <f>'Real Time Coefficients'!G560</f>
        <v>-1</v>
      </c>
      <c r="H560">
        <f>'Real Time Coefficients'!H560</f>
        <v>0.1</v>
      </c>
      <c r="I560">
        <f>'Real Time Coefficients'!I560</f>
        <v>61</v>
      </c>
      <c r="J560">
        <f>'Real Time Coefficients'!J560</f>
        <v>0</v>
      </c>
      <c r="K560">
        <f>'Real Time Coefficients'!K560</f>
        <v>1</v>
      </c>
      <c r="L560">
        <f>'Real Time Coefficients'!L560</f>
        <v>-485.22084722173827</v>
      </c>
    </row>
    <row r="561" spans="1:12" hidden="1">
      <c r="A561" t="str">
        <f>'Real Time Coefficients'!A561</f>
        <v>Ish Smith</v>
      </c>
      <c r="B561" t="str">
        <f>'Real Time Coefficients'!B561</f>
        <v>TOT</v>
      </c>
      <c r="C561" t="e">
        <f>'Real Time Coefficients'!C561</f>
        <v>#N/A</v>
      </c>
      <c r="D561" t="str">
        <f>'Real Time Coefficients'!D561</f>
        <v>Oklahoma City Thunder</v>
      </c>
      <c r="E561">
        <f>'Real Time Coefficients'!E561</f>
        <v>24.6</v>
      </c>
      <c r="F561">
        <f>'Real Time Coefficients'!F561</f>
        <v>-6.0000000000000001E-3</v>
      </c>
      <c r="G561">
        <f>'Real Time Coefficients'!G561</f>
        <v>-4.0999999999999996</v>
      </c>
      <c r="H561">
        <f>'Real Time Coefficients'!H561</f>
        <v>-0.4</v>
      </c>
      <c r="I561">
        <f>'Real Time Coefficients'!I561</f>
        <v>54.900000000000006</v>
      </c>
      <c r="J561">
        <f>'Real Time Coefficients'!J561</f>
        <v>0</v>
      </c>
      <c r="K561">
        <f>'Real Time Coefficients'!K561</f>
        <v>1</v>
      </c>
      <c r="L561">
        <f>'Real Time Coefficients'!L561</f>
        <v>-178.47285040443967</v>
      </c>
    </row>
    <row r="562" spans="1:12" hidden="1">
      <c r="A562" t="str">
        <f>'Real Time Coefficients'!A562</f>
        <v>Ish Smith</v>
      </c>
      <c r="B562" t="str">
        <f>'Real Time Coefficients'!B562</f>
        <v>OKC</v>
      </c>
      <c r="C562" t="str">
        <f>'Real Time Coefficients'!C562</f>
        <v>Oklahoma City Thunder</v>
      </c>
      <c r="D562" t="str">
        <f>'Real Time Coefficients'!D562</f>
        <v>Oklahoma City Thunder</v>
      </c>
      <c r="E562">
        <f>'Real Time Coefficients'!E562</f>
        <v>24.6</v>
      </c>
      <c r="F562">
        <f>'Real Time Coefficients'!F562</f>
        <v>-6.0000000000000001E-3</v>
      </c>
      <c r="G562">
        <f>'Real Time Coefficients'!G562</f>
        <v>-4.0999999999999996</v>
      </c>
      <c r="H562">
        <f>'Real Time Coefficients'!H562</f>
        <v>-0.4</v>
      </c>
      <c r="I562">
        <f>'Real Time Coefficients'!I562</f>
        <v>54.900000000000006</v>
      </c>
      <c r="J562">
        <f>'Real Time Coefficients'!J562</f>
        <v>0</v>
      </c>
      <c r="K562">
        <f>'Real Time Coefficients'!K562</f>
        <v>2</v>
      </c>
      <c r="L562">
        <f>'Real Time Coefficients'!L562</f>
        <v>-178.47285040443967</v>
      </c>
    </row>
    <row r="563" spans="1:12" hidden="1">
      <c r="A563" t="str">
        <f>'Real Time Coefficients'!A563</f>
        <v>Ish Smith</v>
      </c>
      <c r="B563" t="str">
        <f>'Real Time Coefficients'!B563</f>
        <v>PHI</v>
      </c>
      <c r="C563" t="str">
        <f>'Real Time Coefficients'!C563</f>
        <v>Philadelphia 76ers</v>
      </c>
      <c r="D563" t="str">
        <f>'Real Time Coefficients'!D563</f>
        <v>Philadelphia 76ers</v>
      </c>
      <c r="E563">
        <f>'Real Time Coefficients'!E563</f>
        <v>24.6</v>
      </c>
      <c r="F563">
        <f>'Real Time Coefficients'!F563</f>
        <v>-6.0000000000000001E-3</v>
      </c>
      <c r="G563">
        <f>'Real Time Coefficients'!G563</f>
        <v>-4.0999999999999996</v>
      </c>
      <c r="H563">
        <f>'Real Time Coefficients'!H563</f>
        <v>-0.4</v>
      </c>
      <c r="I563">
        <f>'Real Time Coefficients'!I563</f>
        <v>22</v>
      </c>
      <c r="J563">
        <f>'Real Time Coefficients'!J563</f>
        <v>0</v>
      </c>
      <c r="K563">
        <f>'Real Time Coefficients'!K563</f>
        <v>3</v>
      </c>
      <c r="L563">
        <f>'Real Time Coefficients'!L563</f>
        <v>-502.62121369040915</v>
      </c>
    </row>
    <row r="564" spans="1:12" hidden="1">
      <c r="A564" t="str">
        <f>'Real Time Coefficients'!A564</f>
        <v>J.R. Smith</v>
      </c>
      <c r="B564" t="str">
        <f>'Real Time Coefficients'!B564</f>
        <v>TOT</v>
      </c>
      <c r="C564" t="e">
        <f>'Real Time Coefficients'!C564</f>
        <v>#N/A</v>
      </c>
      <c r="D564" t="str">
        <f>'Real Time Coefficients'!D564</f>
        <v>New York Knicks</v>
      </c>
      <c r="E564">
        <f>'Real Time Coefficients'!E564</f>
        <v>19.3</v>
      </c>
      <c r="F564">
        <f>'Real Time Coefficients'!F564</f>
        <v>8.5000000000000006E-2</v>
      </c>
      <c r="G564">
        <f>'Real Time Coefficients'!G564</f>
        <v>0.7</v>
      </c>
      <c r="H564">
        <f>'Real Time Coefficients'!H564</f>
        <v>1.4</v>
      </c>
      <c r="I564">
        <f>'Real Time Coefficients'!I564</f>
        <v>20.7</v>
      </c>
      <c r="J564">
        <f>'Real Time Coefficients'!J564</f>
        <v>0</v>
      </c>
      <c r="K564">
        <f>'Real Time Coefficients'!K564</f>
        <v>1</v>
      </c>
      <c r="L564">
        <f>'Real Time Coefficients'!L564</f>
        <v>-717.6345169809556</v>
      </c>
    </row>
    <row r="565" spans="1:12" hidden="1">
      <c r="A565" t="str">
        <f>'Real Time Coefficients'!A565</f>
        <v>J.R. Smith</v>
      </c>
      <c r="B565" t="str">
        <f>'Real Time Coefficients'!B565</f>
        <v>NYK</v>
      </c>
      <c r="C565" t="str">
        <f>'Real Time Coefficients'!C565</f>
        <v>New York Knicks</v>
      </c>
      <c r="D565" t="str">
        <f>'Real Time Coefficients'!D565</f>
        <v>New York Knicks</v>
      </c>
      <c r="E565">
        <f>'Real Time Coefficients'!E565</f>
        <v>19.3</v>
      </c>
      <c r="F565">
        <f>'Real Time Coefficients'!F565</f>
        <v>8.5000000000000006E-2</v>
      </c>
      <c r="G565">
        <f>'Real Time Coefficients'!G565</f>
        <v>0.7</v>
      </c>
      <c r="H565">
        <f>'Real Time Coefficients'!H565</f>
        <v>1.4</v>
      </c>
      <c r="I565">
        <f>'Real Time Coefficients'!I565</f>
        <v>20.7</v>
      </c>
      <c r="J565">
        <f>'Real Time Coefficients'!J565</f>
        <v>0</v>
      </c>
      <c r="K565">
        <f>'Real Time Coefficients'!K565</f>
        <v>2</v>
      </c>
      <c r="L565">
        <f>'Real Time Coefficients'!L565</f>
        <v>-717.6345169809556</v>
      </c>
    </row>
    <row r="566" spans="1:12" hidden="1">
      <c r="A566" t="str">
        <f>'Real Time Coefficients'!A566</f>
        <v>J.R. Smith</v>
      </c>
      <c r="B566" t="str">
        <f>'Real Time Coefficients'!B566</f>
        <v>CLE</v>
      </c>
      <c r="C566" t="str">
        <f>'Real Time Coefficients'!C566</f>
        <v>Cleveland Cavaliers</v>
      </c>
      <c r="D566" t="str">
        <f>'Real Time Coefficients'!D566</f>
        <v>Cleveland Cavaliers</v>
      </c>
      <c r="E566">
        <f>'Real Time Coefficients'!E566</f>
        <v>19.3</v>
      </c>
      <c r="F566">
        <f>'Real Time Coefficients'!F566</f>
        <v>8.5000000000000006E-2</v>
      </c>
      <c r="G566">
        <f>'Real Time Coefficients'!G566</f>
        <v>0.7</v>
      </c>
      <c r="H566">
        <f>'Real Time Coefficients'!H566</f>
        <v>1.4</v>
      </c>
      <c r="I566">
        <f>'Real Time Coefficients'!I566</f>
        <v>64.600000000000009</v>
      </c>
      <c r="J566">
        <f>'Real Time Coefficients'!J566</f>
        <v>0</v>
      </c>
      <c r="K566">
        <f>'Real Time Coefficients'!K566</f>
        <v>3</v>
      </c>
      <c r="L566">
        <f>'Real Time Coefficients'!L566</f>
        <v>-285.10828147171372</v>
      </c>
    </row>
    <row r="567" spans="1:12" hidden="1">
      <c r="A567" t="str">
        <f>'Real Time Coefficients'!A567</f>
        <v>Jason Smith</v>
      </c>
      <c r="B567" t="str">
        <f>'Real Time Coefficients'!B567</f>
        <v>NYK</v>
      </c>
      <c r="C567" t="str">
        <f>'Real Time Coefficients'!C567</f>
        <v>New York Knicks</v>
      </c>
      <c r="D567" t="str">
        <f>'Real Time Coefficients'!D567</f>
        <v>New York Knicks</v>
      </c>
      <c r="E567">
        <f>'Real Time Coefficients'!E567</f>
        <v>19.7</v>
      </c>
      <c r="F567">
        <f>'Real Time Coefficients'!F567</f>
        <v>3.2000000000000001E-2</v>
      </c>
      <c r="G567">
        <f>'Real Time Coefficients'!G567</f>
        <v>-3.4</v>
      </c>
      <c r="H567">
        <f>'Real Time Coefficients'!H567</f>
        <v>-0.6</v>
      </c>
      <c r="I567">
        <f>'Real Time Coefficients'!I567</f>
        <v>20.7</v>
      </c>
      <c r="J567">
        <f>'Real Time Coefficients'!J567</f>
        <v>0</v>
      </c>
      <c r="K567">
        <f>'Real Time Coefficients'!K567</f>
        <v>1</v>
      </c>
      <c r="L567">
        <f>'Real Time Coefficients'!L567</f>
        <v>-660.78251735025196</v>
      </c>
    </row>
    <row r="568" spans="1:12" hidden="1">
      <c r="A568" t="str">
        <f>'Real Time Coefficients'!A568</f>
        <v>Josh Smith</v>
      </c>
      <c r="B568" t="str">
        <f>'Real Time Coefficients'!B568</f>
        <v>TOT</v>
      </c>
      <c r="C568" t="e">
        <f>'Real Time Coefficients'!C568</f>
        <v>#N/A</v>
      </c>
      <c r="D568" t="str">
        <f>'Real Time Coefficients'!D568</f>
        <v>Detroit Pistons</v>
      </c>
      <c r="E568">
        <f>'Real Time Coefficients'!E568</f>
        <v>24.8</v>
      </c>
      <c r="F568">
        <f>'Real Time Coefficients'!F568</f>
        <v>4.8000000000000001E-2</v>
      </c>
      <c r="G568">
        <f>'Real Time Coefficients'!G568</f>
        <v>1</v>
      </c>
      <c r="H568">
        <f>'Real Time Coefficients'!H568</f>
        <v>1.7</v>
      </c>
      <c r="I568">
        <f>'Real Time Coefficients'!I568</f>
        <v>39</v>
      </c>
      <c r="J568">
        <f>'Real Time Coefficients'!J568</f>
        <v>0</v>
      </c>
      <c r="K568">
        <f>'Real Time Coefficients'!K568</f>
        <v>1</v>
      </c>
      <c r="L568">
        <f>'Real Time Coefficients'!L568</f>
        <v>-485.6262075867906</v>
      </c>
    </row>
    <row r="569" spans="1:12" hidden="1">
      <c r="A569" t="str">
        <f>'Real Time Coefficients'!A569</f>
        <v>Josh Smith</v>
      </c>
      <c r="B569" t="str">
        <f>'Real Time Coefficients'!B569</f>
        <v>DET</v>
      </c>
      <c r="C569" t="str">
        <f>'Real Time Coefficients'!C569</f>
        <v>Detroit Pistons</v>
      </c>
      <c r="D569" t="str">
        <f>'Real Time Coefficients'!D569</f>
        <v>Detroit Pistons</v>
      </c>
      <c r="E569">
        <f>'Real Time Coefficients'!E569</f>
        <v>24.8</v>
      </c>
      <c r="F569">
        <f>'Real Time Coefficients'!F569</f>
        <v>4.8000000000000001E-2</v>
      </c>
      <c r="G569">
        <f>'Real Time Coefficients'!G569</f>
        <v>1</v>
      </c>
      <c r="H569">
        <f>'Real Time Coefficients'!H569</f>
        <v>1.7</v>
      </c>
      <c r="I569">
        <f>'Real Time Coefficients'!I569</f>
        <v>39</v>
      </c>
      <c r="J569">
        <f>'Real Time Coefficients'!J569</f>
        <v>0</v>
      </c>
      <c r="K569">
        <f>'Real Time Coefficients'!K569</f>
        <v>2</v>
      </c>
      <c r="L569">
        <f>'Real Time Coefficients'!L569</f>
        <v>-485.6262075867906</v>
      </c>
    </row>
    <row r="570" spans="1:12" hidden="1">
      <c r="A570" t="str">
        <f>'Real Time Coefficients'!A570</f>
        <v>Josh Smith</v>
      </c>
      <c r="B570" t="str">
        <f>'Real Time Coefficients'!B570</f>
        <v>HOU</v>
      </c>
      <c r="C570" t="str">
        <f>'Real Time Coefficients'!C570</f>
        <v>Houston Rockets</v>
      </c>
      <c r="D570" t="str">
        <f>'Real Time Coefficients'!D570</f>
        <v>Houston Rockets</v>
      </c>
      <c r="E570">
        <f>'Real Time Coefficients'!E570</f>
        <v>24.8</v>
      </c>
      <c r="F570">
        <f>'Real Time Coefficients'!F570</f>
        <v>4.8000000000000001E-2</v>
      </c>
      <c r="G570">
        <f>'Real Time Coefficients'!G570</f>
        <v>1</v>
      </c>
      <c r="H570">
        <f>'Real Time Coefficients'!H570</f>
        <v>1.7</v>
      </c>
      <c r="I570">
        <f>'Real Time Coefficients'!I570</f>
        <v>68.300000000000011</v>
      </c>
      <c r="J570">
        <f>'Real Time Coefficients'!J570</f>
        <v>0</v>
      </c>
      <c r="K570">
        <f>'Real Time Coefficients'!K570</f>
        <v>3</v>
      </c>
      <c r="L570">
        <f>'Real Time Coefficients'!L570</f>
        <v>-196.94696611934654</v>
      </c>
    </row>
    <row r="571" spans="1:12" hidden="1">
      <c r="A571" t="str">
        <f>'Real Time Coefficients'!A571</f>
        <v>Russ Smith</v>
      </c>
      <c r="B571" t="str">
        <f>'Real Time Coefficients'!B571</f>
        <v>TOT</v>
      </c>
      <c r="C571" t="e">
        <f>'Real Time Coefficients'!C571</f>
        <v>#N/A</v>
      </c>
      <c r="D571" t="str">
        <f>'Real Time Coefficients'!D571</f>
        <v>New Orleans Pelicans</v>
      </c>
      <c r="E571">
        <f>'Real Time Coefficients'!E571</f>
        <v>30.1</v>
      </c>
      <c r="F571">
        <f>'Real Time Coefficients'!F571</f>
        <v>-9.4E-2</v>
      </c>
      <c r="G571">
        <f>'Real Time Coefficients'!G571</f>
        <v>-8</v>
      </c>
      <c r="H571">
        <f>'Real Time Coefficients'!H571</f>
        <v>-0.1</v>
      </c>
      <c r="I571">
        <f>'Real Time Coefficients'!I571</f>
        <v>54.900000000000006</v>
      </c>
      <c r="J571">
        <f>'Real Time Coefficients'!J571</f>
        <v>0</v>
      </c>
      <c r="K571">
        <f>'Real Time Coefficients'!K571</f>
        <v>1</v>
      </c>
      <c r="L571">
        <f>'Real Time Coefficients'!L571</f>
        <v>305.00781457398443</v>
      </c>
    </row>
    <row r="572" spans="1:12" hidden="1">
      <c r="A572" t="str">
        <f>'Real Time Coefficients'!A572</f>
        <v>Russ Smith</v>
      </c>
      <c r="B572" t="str">
        <f>'Real Time Coefficients'!B572</f>
        <v>NOP</v>
      </c>
      <c r="C572" t="str">
        <f>'Real Time Coefficients'!C572</f>
        <v>New Orleans Pelicans</v>
      </c>
      <c r="D572" t="str">
        <f>'Real Time Coefficients'!D572</f>
        <v>New Orleans Pelicans</v>
      </c>
      <c r="E572">
        <f>'Real Time Coefficients'!E572</f>
        <v>30.1</v>
      </c>
      <c r="F572">
        <f>'Real Time Coefficients'!F572</f>
        <v>-9.4E-2</v>
      </c>
      <c r="G572">
        <f>'Real Time Coefficients'!G572</f>
        <v>-8</v>
      </c>
      <c r="H572">
        <f>'Real Time Coefficients'!H572</f>
        <v>-0.1</v>
      </c>
      <c r="I572">
        <f>'Real Time Coefficients'!I572</f>
        <v>54.900000000000006</v>
      </c>
      <c r="J572">
        <f>'Real Time Coefficients'!J572</f>
        <v>0</v>
      </c>
      <c r="K572">
        <f>'Real Time Coefficients'!K572</f>
        <v>2</v>
      </c>
      <c r="L572">
        <f>'Real Time Coefficients'!L572</f>
        <v>305.00781457398443</v>
      </c>
    </row>
    <row r="573" spans="1:12" hidden="1">
      <c r="A573" t="str">
        <f>'Real Time Coefficients'!A573</f>
        <v>Russ Smith</v>
      </c>
      <c r="B573" t="str">
        <f>'Real Time Coefficients'!B573</f>
        <v>MEM</v>
      </c>
      <c r="C573" t="str">
        <f>'Real Time Coefficients'!C573</f>
        <v>Memphis Grizzlies</v>
      </c>
      <c r="D573" t="str">
        <f>'Real Time Coefficients'!D573</f>
        <v>Memphis Grizzlies</v>
      </c>
      <c r="E573">
        <f>'Real Time Coefficients'!E573</f>
        <v>30.1</v>
      </c>
      <c r="F573">
        <f>'Real Time Coefficients'!F573</f>
        <v>-9.4E-2</v>
      </c>
      <c r="G573">
        <f>'Real Time Coefficients'!G573</f>
        <v>-8</v>
      </c>
      <c r="H573">
        <f>'Real Time Coefficients'!H573</f>
        <v>-0.1</v>
      </c>
      <c r="I573">
        <f>'Real Time Coefficients'!I573</f>
        <v>67.100000000000009</v>
      </c>
      <c r="J573">
        <f>'Real Time Coefficients'!J573</f>
        <v>0</v>
      </c>
      <c r="K573">
        <f>'Real Time Coefficients'!K573</f>
        <v>3</v>
      </c>
      <c r="L573">
        <f>'Real Time Coefficients'!L573</f>
        <v>425.20872740343202</v>
      </c>
    </row>
    <row r="574" spans="1:12" hidden="1">
      <c r="A574" t="str">
        <f>'Real Time Coefficients'!A574</f>
        <v>Tony Snell</v>
      </c>
      <c r="B574" t="str">
        <f>'Real Time Coefficients'!B574</f>
        <v>CHI</v>
      </c>
      <c r="C574" t="str">
        <f>'Real Time Coefficients'!C574</f>
        <v>Chicago Bulls</v>
      </c>
      <c r="D574" t="str">
        <f>'Real Time Coefficients'!D574</f>
        <v>Chicago Bulls</v>
      </c>
      <c r="E574">
        <f>'Real Time Coefficients'!E574</f>
        <v>14.1</v>
      </c>
      <c r="F574">
        <f>'Real Time Coefficients'!F574</f>
        <v>8.2000000000000003E-2</v>
      </c>
      <c r="G574">
        <f>'Real Time Coefficients'!G574</f>
        <v>-1.5</v>
      </c>
      <c r="H574">
        <f>'Real Time Coefficients'!H574</f>
        <v>0.2</v>
      </c>
      <c r="I574">
        <f>'Real Time Coefficients'!I574</f>
        <v>61</v>
      </c>
      <c r="J574">
        <f>'Real Time Coefficients'!J574</f>
        <v>0</v>
      </c>
      <c r="K574">
        <f>'Real Time Coefficients'!K574</f>
        <v>1</v>
      </c>
      <c r="L574">
        <f>'Real Time Coefficients'!L574</f>
        <v>-366.90875662871446</v>
      </c>
    </row>
    <row r="575" spans="1:12" hidden="1">
      <c r="A575" t="str">
        <f>'Real Time Coefficients'!A575</f>
        <v>Marreese Speights</v>
      </c>
      <c r="B575" t="str">
        <f>'Real Time Coefficients'!B575</f>
        <v>GSW</v>
      </c>
      <c r="C575" t="str">
        <f>'Real Time Coefficients'!C575</f>
        <v>Golden State Warriors</v>
      </c>
      <c r="D575" t="str">
        <f>'Real Time Coefficients'!D575</f>
        <v>Golden State Warriors</v>
      </c>
      <c r="E575">
        <f>'Real Time Coefficients'!E575</f>
        <v>29.1</v>
      </c>
      <c r="F575">
        <f>'Real Time Coefficients'!F575</f>
        <v>0.158</v>
      </c>
      <c r="G575">
        <f>'Real Time Coefficients'!G575</f>
        <v>-2.6</v>
      </c>
      <c r="H575">
        <f>'Real Time Coefficients'!H575</f>
        <v>-0.2</v>
      </c>
      <c r="I575">
        <f>'Real Time Coefficients'!I575</f>
        <v>81.699999999999989</v>
      </c>
      <c r="J575">
        <f>'Real Time Coefficients'!J575</f>
        <v>0</v>
      </c>
      <c r="K575">
        <f>'Real Time Coefficients'!K575</f>
        <v>1</v>
      </c>
      <c r="L575">
        <f>'Real Time Coefficients'!L575</f>
        <v>315.22375458096906</v>
      </c>
    </row>
    <row r="576" spans="1:12" hidden="1">
      <c r="A576" t="str">
        <f>'Real Time Coefficients'!A576</f>
        <v>Player</v>
      </c>
      <c r="B576" t="str">
        <f>'Real Time Coefficients'!B576</f>
        <v>Tm</v>
      </c>
      <c r="C576" t="e">
        <f>'Real Time Coefficients'!C576</f>
        <v>#N/A</v>
      </c>
      <c r="D576" t="str">
        <f>'Real Time Coefficients'!D576</f>
        <v>San Antonio Spurs</v>
      </c>
      <c r="E576" t="str">
        <f>'Real Time Coefficients'!E576</f>
        <v>USG%</v>
      </c>
      <c r="F576" t="str">
        <f>'Real Time Coefficients'!F576</f>
        <v>WS/48</v>
      </c>
      <c r="G576" t="str">
        <f>'Real Time Coefficients'!G576</f>
        <v>BPM</v>
      </c>
      <c r="H576" t="str">
        <f>'Real Time Coefficients'!H576</f>
        <v>VORP</v>
      </c>
      <c r="I576">
        <f>'Real Time Coefficients'!I576</f>
        <v>67.100000000000009</v>
      </c>
      <c r="J576">
        <f>'Real Time Coefficients'!J576</f>
        <v>2</v>
      </c>
      <c r="K576">
        <f>'Real Time Coefficients'!K576</f>
        <v>21</v>
      </c>
      <c r="L576" t="e">
        <f>'Real Time Coefficients'!L576</f>
        <v>#VALUE!</v>
      </c>
    </row>
    <row r="577" spans="1:12" hidden="1">
      <c r="A577" t="str">
        <f>'Real Time Coefficients'!A577</f>
        <v>Tiago Splitter</v>
      </c>
      <c r="B577" t="str">
        <f>'Real Time Coefficients'!B577</f>
        <v>SAS</v>
      </c>
      <c r="C577" t="str">
        <f>'Real Time Coefficients'!C577</f>
        <v>San Antonio Spurs</v>
      </c>
      <c r="D577" t="str">
        <f>'Real Time Coefficients'!D577</f>
        <v>San Antonio Spurs</v>
      </c>
      <c r="E577">
        <f>'Real Time Coefficients'!E577</f>
        <v>18.399999999999999</v>
      </c>
      <c r="F577">
        <f>'Real Time Coefficients'!F577</f>
        <v>0.189</v>
      </c>
      <c r="G577">
        <f>'Real Time Coefficients'!G577</f>
        <v>3.3</v>
      </c>
      <c r="H577">
        <f>'Real Time Coefficients'!H577</f>
        <v>1.4</v>
      </c>
      <c r="I577">
        <f>'Real Time Coefficients'!I577</f>
        <v>67.100000000000009</v>
      </c>
      <c r="J577">
        <f>'Real Time Coefficients'!J577</f>
        <v>0</v>
      </c>
      <c r="K577">
        <f>'Real Time Coefficients'!K577</f>
        <v>1</v>
      </c>
      <c r="L577">
        <f>'Real Time Coefficients'!L577</f>
        <v>-413.01546712797403</v>
      </c>
    </row>
    <row r="578" spans="1:12" hidden="1">
      <c r="A578" t="str">
        <f>'Real Time Coefficients'!A578</f>
        <v>Nik Stauskas</v>
      </c>
      <c r="B578" t="str">
        <f>'Real Time Coefficients'!B578</f>
        <v>SAC</v>
      </c>
      <c r="C578" t="str">
        <f>'Real Time Coefficients'!C578</f>
        <v>Sacramento Kings</v>
      </c>
      <c r="D578" t="str">
        <f>'Real Time Coefficients'!D578</f>
        <v>Sacramento Kings</v>
      </c>
      <c r="E578">
        <f>'Real Time Coefficients'!E578</f>
        <v>14.2</v>
      </c>
      <c r="F578">
        <f>'Real Time Coefficients'!F578</f>
        <v>2.1000000000000001E-2</v>
      </c>
      <c r="G578">
        <f>'Real Time Coefficients'!G578</f>
        <v>-3.9</v>
      </c>
      <c r="H578">
        <f>'Real Time Coefficients'!H578</f>
        <v>-0.5</v>
      </c>
      <c r="I578">
        <f>'Real Time Coefficients'!I578</f>
        <v>35.4</v>
      </c>
      <c r="J578">
        <f>'Real Time Coefficients'!J578</f>
        <v>0</v>
      </c>
      <c r="K578">
        <f>'Real Time Coefficients'!K578</f>
        <v>1</v>
      </c>
      <c r="L578">
        <f>'Real Time Coefficients'!L578</f>
        <v>-556.49118670658083</v>
      </c>
    </row>
    <row r="579" spans="1:12" hidden="1">
      <c r="A579" t="str">
        <f>'Real Time Coefficients'!A579</f>
        <v>Lance Stephenson</v>
      </c>
      <c r="B579" t="str">
        <f>'Real Time Coefficients'!B579</f>
        <v>CHO</v>
      </c>
      <c r="C579" t="e">
        <f>'Real Time Coefficients'!C579</f>
        <v>#N/A</v>
      </c>
      <c r="D579" t="str">
        <f>'Real Time Coefficients'!D579</f>
        <v>Toronto Raptors</v>
      </c>
      <c r="E579">
        <f>'Real Time Coefficients'!E579</f>
        <v>21.1</v>
      </c>
      <c r="F579">
        <f>'Real Time Coefficients'!F579</f>
        <v>-2.5999999999999999E-2</v>
      </c>
      <c r="G579">
        <f>'Real Time Coefficients'!G579</f>
        <v>-3.5</v>
      </c>
      <c r="H579">
        <f>'Real Time Coefficients'!H579</f>
        <v>-0.6</v>
      </c>
      <c r="I579">
        <f>'Real Time Coefficients'!I579</f>
        <v>59.8</v>
      </c>
      <c r="J579">
        <f>'Real Time Coefficients'!J579</f>
        <v>0</v>
      </c>
      <c r="K579">
        <f>'Real Time Coefficients'!K579</f>
        <v>1</v>
      </c>
      <c r="L579">
        <f>'Real Time Coefficients'!L579</f>
        <v>-342.44372106093869</v>
      </c>
    </row>
    <row r="580" spans="1:12" hidden="1">
      <c r="A580" t="str">
        <f>'Real Time Coefficients'!A580</f>
        <v>Greg Stiemsma</v>
      </c>
      <c r="B580" t="str">
        <f>'Real Time Coefficients'!B580</f>
        <v>TOR</v>
      </c>
      <c r="C580" t="str">
        <f>'Real Time Coefficients'!C580</f>
        <v>Toronto Raptors</v>
      </c>
      <c r="D580" t="str">
        <f>'Real Time Coefficients'!D580</f>
        <v>Toronto Raptors</v>
      </c>
      <c r="E580">
        <f>'Real Time Coefficients'!E580</f>
        <v>11.5</v>
      </c>
      <c r="F580">
        <f>'Real Time Coefficients'!F580</f>
        <v>0.05</v>
      </c>
      <c r="G580">
        <f>'Real Time Coefficients'!G580</f>
        <v>-1.7</v>
      </c>
      <c r="H580">
        <f>'Real Time Coefficients'!H580</f>
        <v>0</v>
      </c>
      <c r="I580">
        <f>'Real Time Coefficients'!I580</f>
        <v>59.8</v>
      </c>
      <c r="J580">
        <f>'Real Time Coefficients'!J580</f>
        <v>0</v>
      </c>
      <c r="K580">
        <f>'Real Time Coefficients'!K580</f>
        <v>1</v>
      </c>
      <c r="L580">
        <f>'Real Time Coefficients'!L580</f>
        <v>-496.30314121389938</v>
      </c>
    </row>
    <row r="581" spans="1:12" hidden="1">
      <c r="A581" t="str">
        <f>'Real Time Coefficients'!A581</f>
        <v>David Stockton</v>
      </c>
      <c r="B581" t="str">
        <f>'Real Time Coefficients'!B581</f>
        <v>SAC</v>
      </c>
      <c r="C581" t="str">
        <f>'Real Time Coefficients'!C581</f>
        <v>Sacramento Kings</v>
      </c>
      <c r="D581" t="str">
        <f>'Real Time Coefficients'!D581</f>
        <v>Sacramento Kings</v>
      </c>
      <c r="E581">
        <f>'Real Time Coefficients'!E581</f>
        <v>16.899999999999999</v>
      </c>
      <c r="F581">
        <f>'Real Time Coefficients'!F581</f>
        <v>-1.4E-2</v>
      </c>
      <c r="G581">
        <f>'Real Time Coefficients'!G581</f>
        <v>-8.4</v>
      </c>
      <c r="H581">
        <f>'Real Time Coefficients'!H581</f>
        <v>-0.1</v>
      </c>
      <c r="I581">
        <f>'Real Time Coefficients'!I581</f>
        <v>35.4</v>
      </c>
      <c r="J581">
        <f>'Real Time Coefficients'!J581</f>
        <v>0</v>
      </c>
      <c r="K581">
        <f>'Real Time Coefficients'!K581</f>
        <v>1</v>
      </c>
      <c r="L581">
        <f>'Real Time Coefficients'!L581</f>
        <v>64.713098063819842</v>
      </c>
    </row>
    <row r="582" spans="1:12" hidden="1">
      <c r="A582" t="str">
        <f>'Real Time Coefficients'!A582</f>
        <v>Jarnell Stokes</v>
      </c>
      <c r="B582" t="str">
        <f>'Real Time Coefficients'!B582</f>
        <v>MEM</v>
      </c>
      <c r="C582" t="str">
        <f>'Real Time Coefficients'!C582</f>
        <v>Memphis Grizzlies</v>
      </c>
      <c r="D582" t="str">
        <f>'Real Time Coefficients'!D582</f>
        <v>Memphis Grizzlies</v>
      </c>
      <c r="E582">
        <f>'Real Time Coefficients'!E582</f>
        <v>20.5</v>
      </c>
      <c r="F582">
        <f>'Real Time Coefficients'!F582</f>
        <v>0.186</v>
      </c>
      <c r="G582">
        <f>'Real Time Coefficients'!G582</f>
        <v>0.5</v>
      </c>
      <c r="H582">
        <f>'Real Time Coefficients'!H582</f>
        <v>0.1</v>
      </c>
      <c r="I582">
        <f>'Real Time Coefficients'!I582</f>
        <v>67.100000000000009</v>
      </c>
      <c r="J582">
        <f>'Real Time Coefficients'!J582</f>
        <v>0</v>
      </c>
      <c r="K582">
        <f>'Real Time Coefficients'!K582</f>
        <v>1</v>
      </c>
      <c r="L582">
        <f>'Real Time Coefficients'!L582</f>
        <v>-268.2906408920507</v>
      </c>
    </row>
    <row r="583" spans="1:12" hidden="1">
      <c r="A583" t="str">
        <f>'Real Time Coefficients'!A583</f>
        <v>Amar'e Stoudemire</v>
      </c>
      <c r="B583" t="str">
        <f>'Real Time Coefficients'!B583</f>
        <v>TOT</v>
      </c>
      <c r="C583" t="e">
        <f>'Real Time Coefficients'!C583</f>
        <v>#N/A</v>
      </c>
      <c r="D583" t="str">
        <f>'Real Time Coefficients'!D583</f>
        <v>New York Knicks</v>
      </c>
      <c r="E583">
        <f>'Real Time Coefficients'!E583</f>
        <v>23.8</v>
      </c>
      <c r="F583">
        <f>'Real Time Coefficients'!F583</f>
        <v>0.13800000000000001</v>
      </c>
      <c r="G583">
        <f>'Real Time Coefficients'!G583</f>
        <v>-1.4</v>
      </c>
      <c r="H583">
        <f>'Real Time Coefficients'!H583</f>
        <v>0.2</v>
      </c>
      <c r="I583">
        <f>'Real Time Coefficients'!I583</f>
        <v>20.7</v>
      </c>
      <c r="J583">
        <f>'Real Time Coefficients'!J583</f>
        <v>0</v>
      </c>
      <c r="K583">
        <f>'Real Time Coefficients'!K583</f>
        <v>1</v>
      </c>
      <c r="L583">
        <f>'Real Time Coefficients'!L583</f>
        <v>-496.22483087955231</v>
      </c>
    </row>
    <row r="584" spans="1:12" hidden="1">
      <c r="A584" t="str">
        <f>'Real Time Coefficients'!A584</f>
        <v>Amar'e Stoudemire</v>
      </c>
      <c r="B584" t="str">
        <f>'Real Time Coefficients'!B584</f>
        <v>NYK</v>
      </c>
      <c r="C584" t="str">
        <f>'Real Time Coefficients'!C584</f>
        <v>New York Knicks</v>
      </c>
      <c r="D584" t="str">
        <f>'Real Time Coefficients'!D584</f>
        <v>New York Knicks</v>
      </c>
      <c r="E584">
        <f>'Real Time Coefficients'!E584</f>
        <v>23.8</v>
      </c>
      <c r="F584">
        <f>'Real Time Coefficients'!F584</f>
        <v>0.13800000000000001</v>
      </c>
      <c r="G584">
        <f>'Real Time Coefficients'!G584</f>
        <v>-1.4</v>
      </c>
      <c r="H584">
        <f>'Real Time Coefficients'!H584</f>
        <v>0.2</v>
      </c>
      <c r="I584">
        <f>'Real Time Coefficients'!I584</f>
        <v>20.7</v>
      </c>
      <c r="J584">
        <f>'Real Time Coefficients'!J584</f>
        <v>0</v>
      </c>
      <c r="K584">
        <f>'Real Time Coefficients'!K584</f>
        <v>2</v>
      </c>
      <c r="L584">
        <f>'Real Time Coefficients'!L584</f>
        <v>-496.22483087955231</v>
      </c>
    </row>
    <row r="585" spans="1:12" hidden="1">
      <c r="A585" t="str">
        <f>'Real Time Coefficients'!A585</f>
        <v>Amar'e Stoudemire</v>
      </c>
      <c r="B585" t="str">
        <f>'Real Time Coefficients'!B585</f>
        <v>DAL</v>
      </c>
      <c r="C585" t="str">
        <f>'Real Time Coefficients'!C585</f>
        <v>Dallas Mavericks</v>
      </c>
      <c r="D585" t="str">
        <f>'Real Time Coefficients'!D585</f>
        <v>Dallas Mavericks</v>
      </c>
      <c r="E585">
        <f>'Real Time Coefficients'!E585</f>
        <v>23.8</v>
      </c>
      <c r="F585">
        <f>'Real Time Coefficients'!F585</f>
        <v>0.13800000000000001</v>
      </c>
      <c r="G585">
        <f>'Real Time Coefficients'!G585</f>
        <v>-1.4</v>
      </c>
      <c r="H585">
        <f>'Real Time Coefficients'!H585</f>
        <v>0.2</v>
      </c>
      <c r="I585">
        <f>'Real Time Coefficients'!I585</f>
        <v>61</v>
      </c>
      <c r="J585">
        <f>'Real Time Coefficients'!J585</f>
        <v>0</v>
      </c>
      <c r="K585">
        <f>'Real Time Coefficients'!K585</f>
        <v>3</v>
      </c>
      <c r="L585">
        <f>'Real Time Coefficients'!L585</f>
        <v>-99.167717188835965</v>
      </c>
    </row>
    <row r="586" spans="1:12" hidden="1">
      <c r="A586" t="str">
        <f>'Real Time Coefficients'!A586</f>
        <v>Rodney Stuckey</v>
      </c>
      <c r="B586" t="str">
        <f>'Real Time Coefficients'!B586</f>
        <v>IND</v>
      </c>
      <c r="C586" t="str">
        <f>'Real Time Coefficients'!C586</f>
        <v>Indiana Pacers</v>
      </c>
      <c r="D586" t="str">
        <f>'Real Time Coefficients'!D586</f>
        <v>Indiana Pacers</v>
      </c>
      <c r="E586">
        <f>'Real Time Coefficients'!E586</f>
        <v>23.4</v>
      </c>
      <c r="F586">
        <f>'Real Time Coefficients'!F586</f>
        <v>0.10299999999999999</v>
      </c>
      <c r="G586">
        <f>'Real Time Coefficients'!G586</f>
        <v>-0.1</v>
      </c>
      <c r="H586">
        <f>'Real Time Coefficients'!H586</f>
        <v>0.9</v>
      </c>
      <c r="I586">
        <f>'Real Time Coefficients'!I586</f>
        <v>46.300000000000004</v>
      </c>
      <c r="J586">
        <f>'Real Time Coefficients'!J586</f>
        <v>0</v>
      </c>
      <c r="K586">
        <f>'Real Time Coefficients'!K586</f>
        <v>1</v>
      </c>
      <c r="L586">
        <f>'Real Time Coefficients'!L586</f>
        <v>-348.93461350107867</v>
      </c>
    </row>
    <row r="587" spans="1:12" hidden="1">
      <c r="A587" t="str">
        <f>'Real Time Coefficients'!A587</f>
        <v>Jared Sullinger</v>
      </c>
      <c r="B587" t="str">
        <f>'Real Time Coefficients'!B587</f>
        <v>BOS</v>
      </c>
      <c r="C587" t="str">
        <f>'Real Time Coefficients'!C587</f>
        <v>Boston Celtics</v>
      </c>
      <c r="D587" t="str">
        <f>'Real Time Coefficients'!D587</f>
        <v>Boston Celtics</v>
      </c>
      <c r="E587">
        <f>'Real Time Coefficients'!E587</f>
        <v>23.6</v>
      </c>
      <c r="F587">
        <f>'Real Time Coefficients'!F587</f>
        <v>0.123</v>
      </c>
      <c r="G587">
        <f>'Real Time Coefficients'!G587</f>
        <v>2</v>
      </c>
      <c r="H587">
        <f>'Real Time Coefficients'!H587</f>
        <v>1.6</v>
      </c>
      <c r="I587">
        <f>'Real Time Coefficients'!I587</f>
        <v>48.8</v>
      </c>
      <c r="J587">
        <f>'Real Time Coefficients'!J587</f>
        <v>0</v>
      </c>
      <c r="K587">
        <f>'Real Time Coefficients'!K587</f>
        <v>1</v>
      </c>
      <c r="L587">
        <f>'Real Time Coefficients'!L587</f>
        <v>-418.31510996401857</v>
      </c>
    </row>
    <row r="588" spans="1:12" hidden="1">
      <c r="A588" t="str">
        <f>'Real Time Coefficients'!A588</f>
        <v>Jeffery Taylor</v>
      </c>
      <c r="B588" t="str">
        <f>'Real Time Coefficients'!B588</f>
        <v>CHO</v>
      </c>
      <c r="C588" t="e">
        <f>'Real Time Coefficients'!C588</f>
        <v>#N/A</v>
      </c>
      <c r="D588" t="str">
        <f>'Real Time Coefficients'!D588</f>
        <v>Atlanta Hawks</v>
      </c>
      <c r="E588">
        <f>'Real Time Coefficients'!E588</f>
        <v>16</v>
      </c>
      <c r="F588">
        <f>'Real Time Coefficients'!F588</f>
        <v>3.4000000000000002E-2</v>
      </c>
      <c r="G588">
        <f>'Real Time Coefficients'!G588</f>
        <v>-4</v>
      </c>
      <c r="H588">
        <f>'Real Time Coefficients'!H588</f>
        <v>-0.2</v>
      </c>
      <c r="I588">
        <f>'Real Time Coefficients'!I588</f>
        <v>73.2</v>
      </c>
      <c r="J588">
        <f>'Real Time Coefficients'!J588</f>
        <v>0</v>
      </c>
      <c r="K588">
        <f>'Real Time Coefficients'!K588</f>
        <v>1</v>
      </c>
      <c r="L588">
        <f>'Real Time Coefficients'!L588</f>
        <v>-59.926590859527629</v>
      </c>
    </row>
    <row r="589" spans="1:12">
      <c r="A589" t="str">
        <f>'Real Time Coefficients'!A589</f>
        <v>Jeff Teague</v>
      </c>
      <c r="B589" t="str">
        <f>'Real Time Coefficients'!B589</f>
        <v>ATL</v>
      </c>
      <c r="C589" t="str">
        <f>'Real Time Coefficients'!C589</f>
        <v>Atlanta Hawks</v>
      </c>
      <c r="D589" t="str">
        <f>'Real Time Coefficients'!D589</f>
        <v>Atlanta Hawks</v>
      </c>
      <c r="E589">
        <f>'Real Time Coefficients'!E589</f>
        <v>25.3</v>
      </c>
      <c r="F589">
        <f>'Real Time Coefficients'!F589</f>
        <v>0.16600000000000001</v>
      </c>
      <c r="G589">
        <f>'Real Time Coefficients'!G589</f>
        <v>1.8</v>
      </c>
      <c r="H589">
        <f>'Real Time Coefficients'!H589</f>
        <v>2.1</v>
      </c>
      <c r="I589">
        <f>'Real Time Coefficients'!I589</f>
        <v>73.2</v>
      </c>
      <c r="J589">
        <f>'Real Time Coefficients'!J589</f>
        <v>0</v>
      </c>
      <c r="K589">
        <f>'Real Time Coefficients'!K589</f>
        <v>1</v>
      </c>
      <c r="L589">
        <f>'Real Time Coefficients'!L589</f>
        <v>47.880234379720847</v>
      </c>
    </row>
    <row r="590" spans="1:12" hidden="1">
      <c r="A590" t="str">
        <f>'Real Time Coefficients'!A590</f>
        <v>Mirza Teletovic</v>
      </c>
      <c r="B590" t="str">
        <f>'Real Time Coefficients'!B590</f>
        <v>BRK</v>
      </c>
      <c r="C590" t="str">
        <f>'Real Time Coefficients'!C590</f>
        <v>Brooklyn Nets</v>
      </c>
      <c r="D590" t="str">
        <f>'Real Time Coefficients'!D590</f>
        <v>Brooklyn Nets</v>
      </c>
      <c r="E590">
        <f>'Real Time Coefficients'!E590</f>
        <v>20.100000000000001</v>
      </c>
      <c r="F590">
        <f>'Real Time Coefficients'!F590</f>
        <v>2.5999999999999999E-2</v>
      </c>
      <c r="G590">
        <f>'Real Time Coefficients'!G590</f>
        <v>-2.6</v>
      </c>
      <c r="H590">
        <f>'Real Time Coefficients'!H590</f>
        <v>-0.1</v>
      </c>
      <c r="I590">
        <f>'Real Time Coefficients'!I590</f>
        <v>46.300000000000004</v>
      </c>
      <c r="J590">
        <f>'Real Time Coefficients'!J590</f>
        <v>0</v>
      </c>
      <c r="K590">
        <f>'Real Time Coefficients'!K590</f>
        <v>1</v>
      </c>
      <c r="L590">
        <f>'Real Time Coefficients'!L590</f>
        <v>-420.37993531078268</v>
      </c>
    </row>
    <row r="591" spans="1:12" hidden="1">
      <c r="A591" t="str">
        <f>'Real Time Coefficients'!A591</f>
        <v>Sebastian Telfair</v>
      </c>
      <c r="B591" t="str">
        <f>'Real Time Coefficients'!B591</f>
        <v>OKC</v>
      </c>
      <c r="C591" t="str">
        <f>'Real Time Coefficients'!C591</f>
        <v>Oklahoma City Thunder</v>
      </c>
      <c r="D591" t="str">
        <f>'Real Time Coefficients'!D591</f>
        <v>Oklahoma City Thunder</v>
      </c>
      <c r="E591">
        <f>'Real Time Coefficients'!E591</f>
        <v>20.8</v>
      </c>
      <c r="F591">
        <f>'Real Time Coefficients'!F591</f>
        <v>6.3E-2</v>
      </c>
      <c r="G591">
        <f>'Real Time Coefficients'!G591</f>
        <v>-3.4</v>
      </c>
      <c r="H591">
        <f>'Real Time Coefficients'!H591</f>
        <v>-0.1</v>
      </c>
      <c r="I591">
        <f>'Real Time Coefficients'!I591</f>
        <v>54.900000000000006</v>
      </c>
      <c r="J591">
        <f>'Real Time Coefficients'!J591</f>
        <v>0</v>
      </c>
      <c r="K591">
        <f>'Real Time Coefficients'!K591</f>
        <v>1</v>
      </c>
      <c r="L591">
        <f>'Real Time Coefficients'!L591</f>
        <v>-155.8076943866742</v>
      </c>
    </row>
    <row r="592" spans="1:12" hidden="1">
      <c r="A592" t="str">
        <f>'Real Time Coefficients'!A592</f>
        <v>Garrett Temple</v>
      </c>
      <c r="B592" t="str">
        <f>'Real Time Coefficients'!B592</f>
        <v>WAS</v>
      </c>
      <c r="C592" t="str">
        <f>'Real Time Coefficients'!C592</f>
        <v>Washington Wizards</v>
      </c>
      <c r="D592" t="str">
        <f>'Real Time Coefficients'!D592</f>
        <v>Washington Wizards</v>
      </c>
      <c r="E592">
        <f>'Real Time Coefficients'!E592</f>
        <v>13.9</v>
      </c>
      <c r="F592">
        <f>'Real Time Coefficients'!F592</f>
        <v>0.1</v>
      </c>
      <c r="G592">
        <f>'Real Time Coefficients'!G592</f>
        <v>0.8</v>
      </c>
      <c r="H592">
        <f>'Real Time Coefficients'!H592</f>
        <v>0.5</v>
      </c>
      <c r="I592">
        <f>'Real Time Coefficients'!I592</f>
        <v>56.100000000000009</v>
      </c>
      <c r="J592">
        <f>'Real Time Coefficients'!J592</f>
        <v>0</v>
      </c>
      <c r="K592">
        <f>'Real Time Coefficients'!K592</f>
        <v>1</v>
      </c>
      <c r="L592">
        <f>'Real Time Coefficients'!L592</f>
        <v>-618.39330377755846</v>
      </c>
    </row>
    <row r="593" spans="1:12" hidden="1">
      <c r="A593" t="str">
        <f>'Real Time Coefficients'!A593</f>
        <v>Jason Terry</v>
      </c>
      <c r="B593" t="str">
        <f>'Real Time Coefficients'!B593</f>
        <v>HOU</v>
      </c>
      <c r="C593" t="str">
        <f>'Real Time Coefficients'!C593</f>
        <v>Houston Rockets</v>
      </c>
      <c r="D593" t="str">
        <f>'Real Time Coefficients'!D593</f>
        <v>Houston Rockets</v>
      </c>
      <c r="E593">
        <f>'Real Time Coefficients'!E593</f>
        <v>14.3</v>
      </c>
      <c r="F593">
        <f>'Real Time Coefficients'!F593</f>
        <v>0.104</v>
      </c>
      <c r="G593">
        <f>'Real Time Coefficients'!G593</f>
        <v>-0.4</v>
      </c>
      <c r="H593">
        <f>'Real Time Coefficients'!H593</f>
        <v>0.7</v>
      </c>
      <c r="I593">
        <f>'Real Time Coefficients'!I593</f>
        <v>68.300000000000011</v>
      </c>
      <c r="J593">
        <f>'Real Time Coefficients'!J593</f>
        <v>0</v>
      </c>
      <c r="K593">
        <f>'Real Time Coefficients'!K593</f>
        <v>1</v>
      </c>
      <c r="L593">
        <f>'Real Time Coefficients'!L593</f>
        <v>-297.16789351745172</v>
      </c>
    </row>
    <row r="594" spans="1:12" hidden="1">
      <c r="A594" t="str">
        <f>'Real Time Coefficients'!A594</f>
        <v>Isaiah Thomas</v>
      </c>
      <c r="B594" t="str">
        <f>'Real Time Coefficients'!B594</f>
        <v>TOT</v>
      </c>
      <c r="C594" t="e">
        <f>'Real Time Coefficients'!C594</f>
        <v>#N/A</v>
      </c>
      <c r="D594" t="str">
        <f>'Real Time Coefficients'!D594</f>
        <v>Phoenix Suns</v>
      </c>
      <c r="E594">
        <f>'Real Time Coefficients'!E594</f>
        <v>27.8</v>
      </c>
      <c r="F594">
        <f>'Real Time Coefficients'!F594</f>
        <v>0.16900000000000001</v>
      </c>
      <c r="G594">
        <f>'Real Time Coefficients'!G594</f>
        <v>1.8</v>
      </c>
      <c r="H594">
        <f>'Real Time Coefficients'!H594</f>
        <v>1.6</v>
      </c>
      <c r="I594">
        <f>'Real Time Coefficients'!I594</f>
        <v>47.599999999999994</v>
      </c>
      <c r="J594">
        <f>'Real Time Coefficients'!J594</f>
        <v>0</v>
      </c>
      <c r="K594">
        <f>'Real Time Coefficients'!K594</f>
        <v>1</v>
      </c>
      <c r="L594">
        <f>'Real Time Coefficients'!L594</f>
        <v>-244.39807140369584</v>
      </c>
    </row>
    <row r="595" spans="1:12" hidden="1">
      <c r="A595" t="str">
        <f>'Real Time Coefficients'!A595</f>
        <v>Isaiah Thomas</v>
      </c>
      <c r="B595" t="str">
        <f>'Real Time Coefficients'!B595</f>
        <v>PHO</v>
      </c>
      <c r="C595" t="str">
        <f>'Real Time Coefficients'!C595</f>
        <v>Phoenix Suns</v>
      </c>
      <c r="D595" t="str">
        <f>'Real Time Coefficients'!D595</f>
        <v>Phoenix Suns</v>
      </c>
      <c r="E595">
        <f>'Real Time Coefficients'!E595</f>
        <v>27.8</v>
      </c>
      <c r="F595">
        <f>'Real Time Coefficients'!F595</f>
        <v>0.16900000000000001</v>
      </c>
      <c r="G595">
        <f>'Real Time Coefficients'!G595</f>
        <v>1.8</v>
      </c>
      <c r="H595">
        <f>'Real Time Coefficients'!H595</f>
        <v>1.6</v>
      </c>
      <c r="I595">
        <f>'Real Time Coefficients'!I595</f>
        <v>47.599999999999994</v>
      </c>
      <c r="J595">
        <f>'Real Time Coefficients'!J595</f>
        <v>0</v>
      </c>
      <c r="K595">
        <f>'Real Time Coefficients'!K595</f>
        <v>2</v>
      </c>
      <c r="L595">
        <f>'Real Time Coefficients'!L595</f>
        <v>-244.39807140369584</v>
      </c>
    </row>
    <row r="596" spans="1:12" hidden="1">
      <c r="A596" t="str">
        <f>'Real Time Coefficients'!A596</f>
        <v>Isaiah Thomas</v>
      </c>
      <c r="B596" t="str">
        <f>'Real Time Coefficients'!B596</f>
        <v>BOS</v>
      </c>
      <c r="C596" t="str">
        <f>'Real Time Coefficients'!C596</f>
        <v>Boston Celtics</v>
      </c>
      <c r="D596" t="str">
        <f>'Real Time Coefficients'!D596</f>
        <v>Boston Celtics</v>
      </c>
      <c r="E596">
        <f>'Real Time Coefficients'!E596</f>
        <v>27.8</v>
      </c>
      <c r="F596">
        <f>'Real Time Coefficients'!F596</f>
        <v>0.16900000000000001</v>
      </c>
      <c r="G596">
        <f>'Real Time Coefficients'!G596</f>
        <v>1.8</v>
      </c>
      <c r="H596">
        <f>'Real Time Coefficients'!H596</f>
        <v>1.6</v>
      </c>
      <c r="I596">
        <f>'Real Time Coefficients'!I596</f>
        <v>48.8</v>
      </c>
      <c r="J596">
        <f>'Real Time Coefficients'!J596</f>
        <v>0</v>
      </c>
      <c r="K596">
        <f>'Real Time Coefficients'!K596</f>
        <v>3</v>
      </c>
      <c r="L596">
        <f>'Real Time Coefficients'!L596</f>
        <v>-232.57503079752064</v>
      </c>
    </row>
    <row r="597" spans="1:12" hidden="1">
      <c r="A597" t="str">
        <f>'Real Time Coefficients'!A597</f>
        <v>Lance Thomas</v>
      </c>
      <c r="B597" t="str">
        <f>'Real Time Coefficients'!B597</f>
        <v>TOT</v>
      </c>
      <c r="C597" t="e">
        <f>'Real Time Coefficients'!C597</f>
        <v>#N/A</v>
      </c>
      <c r="D597" t="str">
        <f>'Real Time Coefficients'!D597</f>
        <v>Oklahoma City Thunder</v>
      </c>
      <c r="E597">
        <f>'Real Time Coefficients'!E597</f>
        <v>17</v>
      </c>
      <c r="F597">
        <f>'Real Time Coefficients'!F597</f>
        <v>-1.4E-2</v>
      </c>
      <c r="G597">
        <f>'Real Time Coefficients'!G597</f>
        <v>-5.7</v>
      </c>
      <c r="H597">
        <f>'Real Time Coefficients'!H597</f>
        <v>-1.4</v>
      </c>
      <c r="I597">
        <f>'Real Time Coefficients'!I597</f>
        <v>54.900000000000006</v>
      </c>
      <c r="J597">
        <f>'Real Time Coefficients'!J597</f>
        <v>0</v>
      </c>
      <c r="K597">
        <f>'Real Time Coefficients'!K597</f>
        <v>1</v>
      </c>
      <c r="L597">
        <f>'Real Time Coefficients'!L597</f>
        <v>-316.35489375381206</v>
      </c>
    </row>
    <row r="598" spans="1:12" hidden="1">
      <c r="A598" t="str">
        <f>'Real Time Coefficients'!A598</f>
        <v>Lance Thomas</v>
      </c>
      <c r="B598" t="str">
        <f>'Real Time Coefficients'!B598</f>
        <v>OKC</v>
      </c>
      <c r="C598" t="str">
        <f>'Real Time Coefficients'!C598</f>
        <v>Oklahoma City Thunder</v>
      </c>
      <c r="D598" t="str">
        <f>'Real Time Coefficients'!D598</f>
        <v>Oklahoma City Thunder</v>
      </c>
      <c r="E598">
        <f>'Real Time Coefficients'!E598</f>
        <v>17</v>
      </c>
      <c r="F598">
        <f>'Real Time Coefficients'!F598</f>
        <v>-1.4E-2</v>
      </c>
      <c r="G598">
        <f>'Real Time Coefficients'!G598</f>
        <v>-5.7</v>
      </c>
      <c r="H598">
        <f>'Real Time Coefficients'!H598</f>
        <v>-1.4</v>
      </c>
      <c r="I598">
        <f>'Real Time Coefficients'!I598</f>
        <v>54.900000000000006</v>
      </c>
      <c r="J598">
        <f>'Real Time Coefficients'!J598</f>
        <v>0</v>
      </c>
      <c r="K598">
        <f>'Real Time Coefficients'!K598</f>
        <v>2</v>
      </c>
      <c r="L598">
        <f>'Real Time Coefficients'!L598</f>
        <v>-316.35489375381206</v>
      </c>
    </row>
    <row r="599" spans="1:12" hidden="1">
      <c r="A599" t="str">
        <f>'Real Time Coefficients'!A599</f>
        <v>Lance Thomas</v>
      </c>
      <c r="B599" t="str">
        <f>'Real Time Coefficients'!B599</f>
        <v>NYK</v>
      </c>
      <c r="C599" t="str">
        <f>'Real Time Coefficients'!C599</f>
        <v>New York Knicks</v>
      </c>
      <c r="D599" t="str">
        <f>'Real Time Coefficients'!D599</f>
        <v>New York Knicks</v>
      </c>
      <c r="E599">
        <f>'Real Time Coefficients'!E599</f>
        <v>17</v>
      </c>
      <c r="F599">
        <f>'Real Time Coefficients'!F599</f>
        <v>-1.4E-2</v>
      </c>
      <c r="G599">
        <f>'Real Time Coefficients'!G599</f>
        <v>-5.7</v>
      </c>
      <c r="H599">
        <f>'Real Time Coefficients'!H599</f>
        <v>-1.4</v>
      </c>
      <c r="I599">
        <f>'Real Time Coefficients'!I599</f>
        <v>20.7</v>
      </c>
      <c r="J599">
        <f>'Real Time Coefficients'!J599</f>
        <v>0</v>
      </c>
      <c r="K599">
        <f>'Real Time Coefficients'!K599</f>
        <v>3</v>
      </c>
      <c r="L599">
        <f>'Real Time Coefficients'!L599</f>
        <v>-653.3115510298046</v>
      </c>
    </row>
    <row r="600" spans="1:12" hidden="1">
      <c r="A600" t="str">
        <f>'Real Time Coefficients'!A600</f>
        <v>Malcolm Thomas</v>
      </c>
      <c r="B600" t="str">
        <f>'Real Time Coefficients'!B600</f>
        <v>PHI</v>
      </c>
      <c r="C600" t="str">
        <f>'Real Time Coefficients'!C600</f>
        <v>Philadelphia 76ers</v>
      </c>
      <c r="D600" t="str">
        <f>'Real Time Coefficients'!D600</f>
        <v>Philadelphia 76ers</v>
      </c>
      <c r="E600">
        <f>'Real Time Coefficients'!E600</f>
        <v>13.2</v>
      </c>
      <c r="F600">
        <f>'Real Time Coefficients'!F600</f>
        <v>2.3E-2</v>
      </c>
      <c r="G600">
        <f>'Real Time Coefficients'!G600</f>
        <v>-7.4</v>
      </c>
      <c r="H600">
        <f>'Real Time Coefficients'!H600</f>
        <v>-0.3</v>
      </c>
      <c r="I600">
        <f>'Real Time Coefficients'!I600</f>
        <v>22</v>
      </c>
      <c r="J600">
        <f>'Real Time Coefficients'!J600</f>
        <v>0</v>
      </c>
      <c r="K600">
        <f>'Real Time Coefficients'!K600</f>
        <v>1</v>
      </c>
      <c r="L600">
        <f>'Real Time Coefficients'!L600</f>
        <v>-229.81825580370599</v>
      </c>
    </row>
    <row r="601" spans="1:12" hidden="1">
      <c r="A601" t="str">
        <f>'Real Time Coefficients'!A601</f>
        <v>Tyrus Thomas</v>
      </c>
      <c r="B601" t="str">
        <f>'Real Time Coefficients'!B601</f>
        <v>MEM</v>
      </c>
      <c r="C601" t="str">
        <f>'Real Time Coefficients'!C601</f>
        <v>Memphis Grizzlies</v>
      </c>
      <c r="D601" t="str">
        <f>'Real Time Coefficients'!D601</f>
        <v>Memphis Grizzlies</v>
      </c>
      <c r="E601">
        <f>'Real Time Coefficients'!E601</f>
        <v>12.3</v>
      </c>
      <c r="F601">
        <f>'Real Time Coefficients'!F601</f>
        <v>0.47699999999999998</v>
      </c>
      <c r="G601">
        <f>'Real Time Coefficients'!G601</f>
        <v>-1.6</v>
      </c>
      <c r="H601">
        <f>'Real Time Coefficients'!H601</f>
        <v>0</v>
      </c>
      <c r="I601">
        <f>'Real Time Coefficients'!I601</f>
        <v>67.100000000000009</v>
      </c>
      <c r="J601">
        <f>'Real Time Coefficients'!J601</f>
        <v>1</v>
      </c>
      <c r="K601">
        <f>'Real Time Coefficients'!K601</f>
        <v>1</v>
      </c>
      <c r="L601">
        <f>'Real Time Coefficients'!L601</f>
        <v>539.06366608191195</v>
      </c>
    </row>
    <row r="602" spans="1:12" hidden="1">
      <c r="A602" t="str">
        <f>'Real Time Coefficients'!A602</f>
        <v>Hollis Thompson</v>
      </c>
      <c r="B602" t="str">
        <f>'Real Time Coefficients'!B602</f>
        <v>PHI</v>
      </c>
      <c r="C602" t="str">
        <f>'Real Time Coefficients'!C602</f>
        <v>Philadelphia 76ers</v>
      </c>
      <c r="D602" t="str">
        <f>'Real Time Coefficients'!D602</f>
        <v>Philadelphia 76ers</v>
      </c>
      <c r="E602">
        <f>'Real Time Coefficients'!E602</f>
        <v>15.9</v>
      </c>
      <c r="F602">
        <f>'Real Time Coefficients'!F602</f>
        <v>7.0000000000000007E-2</v>
      </c>
      <c r="G602">
        <f>'Real Time Coefficients'!G602</f>
        <v>-2.1</v>
      </c>
      <c r="H602">
        <f>'Real Time Coefficients'!H602</f>
        <v>0</v>
      </c>
      <c r="I602">
        <f>'Real Time Coefficients'!I602</f>
        <v>22</v>
      </c>
      <c r="J602">
        <f>'Real Time Coefficients'!J602</f>
        <v>0</v>
      </c>
      <c r="K602">
        <f>'Real Time Coefficients'!K602</f>
        <v>1</v>
      </c>
      <c r="L602">
        <f>'Real Time Coefficients'!L602</f>
        <v>-701.48414680638518</v>
      </c>
    </row>
    <row r="603" spans="1:12" hidden="1">
      <c r="A603" t="str">
        <f>'Real Time Coefficients'!A603</f>
        <v>Player</v>
      </c>
      <c r="B603" t="str">
        <f>'Real Time Coefficients'!B603</f>
        <v>Tm</v>
      </c>
      <c r="C603" t="e">
        <f>'Real Time Coefficients'!C603</f>
        <v>#N/A</v>
      </c>
      <c r="D603" t="str">
        <f>'Real Time Coefficients'!D603</f>
        <v>Sacramento Kings</v>
      </c>
      <c r="E603" t="str">
        <f>'Real Time Coefficients'!E603</f>
        <v>USG%</v>
      </c>
      <c r="F603" t="str">
        <f>'Real Time Coefficients'!F603</f>
        <v>WS/48</v>
      </c>
      <c r="G603" t="str">
        <f>'Real Time Coefficients'!G603</f>
        <v>BPM</v>
      </c>
      <c r="H603" t="str">
        <f>'Real Time Coefficients'!H603</f>
        <v>VORP</v>
      </c>
      <c r="I603">
        <f>'Real Time Coefficients'!I603</f>
        <v>35.4</v>
      </c>
      <c r="J603">
        <f>'Real Time Coefficients'!J603</f>
        <v>2</v>
      </c>
      <c r="K603">
        <f>'Real Time Coefficients'!K603</f>
        <v>22</v>
      </c>
      <c r="L603" t="e">
        <f>'Real Time Coefficients'!L603</f>
        <v>#VALUE!</v>
      </c>
    </row>
    <row r="604" spans="1:12" hidden="1">
      <c r="A604" t="str">
        <f>'Real Time Coefficients'!A604</f>
        <v>Jason Thompson</v>
      </c>
      <c r="B604" t="str">
        <f>'Real Time Coefficients'!B604</f>
        <v>SAC</v>
      </c>
      <c r="C604" t="str">
        <f>'Real Time Coefficients'!C604</f>
        <v>Sacramento Kings</v>
      </c>
      <c r="D604" t="str">
        <f>'Real Time Coefficients'!D604</f>
        <v>Sacramento Kings</v>
      </c>
      <c r="E604">
        <f>'Real Time Coefficients'!E604</f>
        <v>12.7</v>
      </c>
      <c r="F604">
        <f>'Real Time Coefficients'!F604</f>
        <v>5.7000000000000002E-2</v>
      </c>
      <c r="G604">
        <f>'Real Time Coefficients'!G604</f>
        <v>-1.7</v>
      </c>
      <c r="H604">
        <f>'Real Time Coefficients'!H604</f>
        <v>0.1</v>
      </c>
      <c r="I604">
        <f>'Real Time Coefficients'!I604</f>
        <v>35.4</v>
      </c>
      <c r="J604">
        <f>'Real Time Coefficients'!J604</f>
        <v>0</v>
      </c>
      <c r="K604">
        <f>'Real Time Coefficients'!K604</f>
        <v>1</v>
      </c>
      <c r="L604">
        <f>'Real Time Coefficients'!L604</f>
        <v>-683.59825873117529</v>
      </c>
    </row>
    <row r="605" spans="1:12">
      <c r="A605" t="str">
        <f>'Real Time Coefficients'!A605</f>
        <v>Klay Thompson</v>
      </c>
      <c r="B605" t="str">
        <f>'Real Time Coefficients'!B605</f>
        <v>GSW</v>
      </c>
      <c r="C605" t="str">
        <f>'Real Time Coefficients'!C605</f>
        <v>Golden State Warriors</v>
      </c>
      <c r="D605" t="str">
        <f>'Real Time Coefficients'!D605</f>
        <v>Golden State Warriors</v>
      </c>
      <c r="E605">
        <f>'Real Time Coefficients'!E605</f>
        <v>27.6</v>
      </c>
      <c r="F605">
        <f>'Real Time Coefficients'!F605</f>
        <v>0.17199999999999999</v>
      </c>
      <c r="G605">
        <f>'Real Time Coefficients'!G605</f>
        <v>2.7</v>
      </c>
      <c r="H605">
        <f>'Real Time Coefficients'!H605</f>
        <v>2.9</v>
      </c>
      <c r="I605">
        <f>'Real Time Coefficients'!I605</f>
        <v>81.699999999999989</v>
      </c>
      <c r="J605">
        <f>'Real Time Coefficients'!J605</f>
        <v>0</v>
      </c>
      <c r="K605">
        <f>'Real Time Coefficients'!K605</f>
        <v>1</v>
      </c>
      <c r="L605">
        <f>'Real Time Coefficients'!L605</f>
        <v>219.00799478169998</v>
      </c>
    </row>
    <row r="606" spans="1:12" hidden="1">
      <c r="A606" t="str">
        <f>'Real Time Coefficients'!A606</f>
        <v>Tristan Thompson</v>
      </c>
      <c r="B606" t="str">
        <f>'Real Time Coefficients'!B606</f>
        <v>CLE</v>
      </c>
      <c r="C606" t="str">
        <f>'Real Time Coefficients'!C606</f>
        <v>Cleveland Cavaliers</v>
      </c>
      <c r="D606" t="str">
        <f>'Real Time Coefficients'!D606</f>
        <v>Cleveland Cavaliers</v>
      </c>
      <c r="E606">
        <f>'Real Time Coefficients'!E606</f>
        <v>14</v>
      </c>
      <c r="F606">
        <f>'Real Time Coefficients'!F606</f>
        <v>0.14799999999999999</v>
      </c>
      <c r="G606">
        <f>'Real Time Coefficients'!G606</f>
        <v>-0.6</v>
      </c>
      <c r="H606">
        <f>'Real Time Coefficients'!H606</f>
        <v>0.8</v>
      </c>
      <c r="I606">
        <f>'Real Time Coefficients'!I606</f>
        <v>64.600000000000009</v>
      </c>
      <c r="J606">
        <f>'Real Time Coefficients'!J606</f>
        <v>0</v>
      </c>
      <c r="K606">
        <f>'Real Time Coefficients'!K606</f>
        <v>1</v>
      </c>
      <c r="L606">
        <f>'Real Time Coefficients'!L606</f>
        <v>-216.09368243480426</v>
      </c>
    </row>
    <row r="607" spans="1:12" hidden="1">
      <c r="A607" t="str">
        <f>'Real Time Coefficients'!A607</f>
        <v>Marcus Thornton</v>
      </c>
      <c r="B607" t="str">
        <f>'Real Time Coefficients'!B607</f>
        <v>TOT</v>
      </c>
      <c r="C607" t="e">
        <f>'Real Time Coefficients'!C607</f>
        <v>#N/A</v>
      </c>
      <c r="D607" t="str">
        <f>'Real Time Coefficients'!D607</f>
        <v>Boston Celtics</v>
      </c>
      <c r="E607">
        <f>'Real Time Coefficients'!E607</f>
        <v>24.1</v>
      </c>
      <c r="F607">
        <f>'Real Time Coefficients'!F607</f>
        <v>8.3000000000000004E-2</v>
      </c>
      <c r="G607">
        <f>'Real Time Coefficients'!G607</f>
        <v>-2.4</v>
      </c>
      <c r="H607">
        <f>'Real Time Coefficients'!H607</f>
        <v>-0.1</v>
      </c>
      <c r="I607">
        <f>'Real Time Coefficients'!I607</f>
        <v>48.8</v>
      </c>
      <c r="J607">
        <f>'Real Time Coefficients'!J607</f>
        <v>0</v>
      </c>
      <c r="K607">
        <f>'Real Time Coefficients'!K607</f>
        <v>1</v>
      </c>
      <c r="L607">
        <f>'Real Time Coefficients'!L607</f>
        <v>-243.67567214536123</v>
      </c>
    </row>
    <row r="608" spans="1:12" hidden="1">
      <c r="A608" t="str">
        <f>'Real Time Coefficients'!A608</f>
        <v>Marcus Thornton</v>
      </c>
      <c r="B608" t="str">
        <f>'Real Time Coefficients'!B608</f>
        <v>BOS</v>
      </c>
      <c r="C608" t="str">
        <f>'Real Time Coefficients'!C608</f>
        <v>Boston Celtics</v>
      </c>
      <c r="D608" t="str">
        <f>'Real Time Coefficients'!D608</f>
        <v>Boston Celtics</v>
      </c>
      <c r="E608">
        <f>'Real Time Coefficients'!E608</f>
        <v>24.1</v>
      </c>
      <c r="F608">
        <f>'Real Time Coefficients'!F608</f>
        <v>8.3000000000000004E-2</v>
      </c>
      <c r="G608">
        <f>'Real Time Coefficients'!G608</f>
        <v>-2.4</v>
      </c>
      <c r="H608">
        <f>'Real Time Coefficients'!H608</f>
        <v>-0.1</v>
      </c>
      <c r="I608">
        <f>'Real Time Coefficients'!I608</f>
        <v>48.8</v>
      </c>
      <c r="J608">
        <f>'Real Time Coefficients'!J608</f>
        <v>0</v>
      </c>
      <c r="K608">
        <f>'Real Time Coefficients'!K608</f>
        <v>2</v>
      </c>
      <c r="L608">
        <f>'Real Time Coefficients'!L608</f>
        <v>-243.67567214536123</v>
      </c>
    </row>
    <row r="609" spans="1:12" hidden="1">
      <c r="A609" t="str">
        <f>'Real Time Coefficients'!A609</f>
        <v>Marcus Thornton</v>
      </c>
      <c r="B609" t="str">
        <f>'Real Time Coefficients'!B609</f>
        <v>PHO</v>
      </c>
      <c r="C609" t="str">
        <f>'Real Time Coefficients'!C609</f>
        <v>Phoenix Suns</v>
      </c>
      <c r="D609" t="str">
        <f>'Real Time Coefficients'!D609</f>
        <v>Phoenix Suns</v>
      </c>
      <c r="E609">
        <f>'Real Time Coefficients'!E609</f>
        <v>24.1</v>
      </c>
      <c r="F609">
        <f>'Real Time Coefficients'!F609</f>
        <v>8.3000000000000004E-2</v>
      </c>
      <c r="G609">
        <f>'Real Time Coefficients'!G609</f>
        <v>-2.4</v>
      </c>
      <c r="H609">
        <f>'Real Time Coefficients'!H609</f>
        <v>-0.1</v>
      </c>
      <c r="I609">
        <f>'Real Time Coefficients'!I609</f>
        <v>47.599999999999994</v>
      </c>
      <c r="J609">
        <f>'Real Time Coefficients'!J609</f>
        <v>0</v>
      </c>
      <c r="K609">
        <f>'Real Time Coefficients'!K609</f>
        <v>3</v>
      </c>
      <c r="L609">
        <f>'Real Time Coefficients'!L609</f>
        <v>-255.4987127515364</v>
      </c>
    </row>
    <row r="610" spans="1:12" hidden="1">
      <c r="A610" t="str">
        <f>'Real Time Coefficients'!A610</f>
        <v>Anthony Tolliver</v>
      </c>
      <c r="B610" t="str">
        <f>'Real Time Coefficients'!B610</f>
        <v>TOT</v>
      </c>
      <c r="C610" t="e">
        <f>'Real Time Coefficients'!C610</f>
        <v>#N/A</v>
      </c>
      <c r="D610" t="str">
        <f>'Real Time Coefficients'!D610</f>
        <v>Phoenix Suns</v>
      </c>
      <c r="E610">
        <f>'Real Time Coefficients'!E610</f>
        <v>14.7</v>
      </c>
      <c r="F610">
        <f>'Real Time Coefficients'!F610</f>
        <v>9.1999999999999998E-2</v>
      </c>
      <c r="G610">
        <f>'Real Time Coefficients'!G610</f>
        <v>-0.6</v>
      </c>
      <c r="H610">
        <f>'Real Time Coefficients'!H610</f>
        <v>0.5</v>
      </c>
      <c r="I610">
        <f>'Real Time Coefficients'!I610</f>
        <v>47.599999999999994</v>
      </c>
      <c r="J610">
        <f>'Real Time Coefficients'!J610</f>
        <v>0</v>
      </c>
      <c r="K610">
        <f>'Real Time Coefficients'!K610</f>
        <v>1</v>
      </c>
      <c r="L610">
        <f>'Real Time Coefficients'!L610</f>
        <v>-527.1595677087663</v>
      </c>
    </row>
    <row r="611" spans="1:12" hidden="1">
      <c r="A611" t="str">
        <f>'Real Time Coefficients'!A611</f>
        <v>Anthony Tolliver</v>
      </c>
      <c r="B611" t="str">
        <f>'Real Time Coefficients'!B611</f>
        <v>PHO</v>
      </c>
      <c r="C611" t="str">
        <f>'Real Time Coefficients'!C611</f>
        <v>Phoenix Suns</v>
      </c>
      <c r="D611" t="str">
        <f>'Real Time Coefficients'!D611</f>
        <v>Phoenix Suns</v>
      </c>
      <c r="E611">
        <f>'Real Time Coefficients'!E611</f>
        <v>14.7</v>
      </c>
      <c r="F611">
        <f>'Real Time Coefficients'!F611</f>
        <v>9.1999999999999998E-2</v>
      </c>
      <c r="G611">
        <f>'Real Time Coefficients'!G611</f>
        <v>-0.6</v>
      </c>
      <c r="H611">
        <f>'Real Time Coefficients'!H611</f>
        <v>0.5</v>
      </c>
      <c r="I611">
        <f>'Real Time Coefficients'!I611</f>
        <v>47.599999999999994</v>
      </c>
      <c r="J611">
        <f>'Real Time Coefficients'!J611</f>
        <v>0</v>
      </c>
      <c r="K611">
        <f>'Real Time Coefficients'!K611</f>
        <v>2</v>
      </c>
      <c r="L611">
        <f>'Real Time Coefficients'!L611</f>
        <v>-527.1595677087663</v>
      </c>
    </row>
    <row r="612" spans="1:12" hidden="1">
      <c r="A612" t="str">
        <f>'Real Time Coefficients'!A612</f>
        <v>Anthony Tolliver</v>
      </c>
      <c r="B612" t="str">
        <f>'Real Time Coefficients'!B612</f>
        <v>DET</v>
      </c>
      <c r="C612" t="str">
        <f>'Real Time Coefficients'!C612</f>
        <v>Detroit Pistons</v>
      </c>
      <c r="D612" t="str">
        <f>'Real Time Coefficients'!D612</f>
        <v>Detroit Pistons</v>
      </c>
      <c r="E612">
        <f>'Real Time Coefficients'!E612</f>
        <v>14.7</v>
      </c>
      <c r="F612">
        <f>'Real Time Coefficients'!F612</f>
        <v>9.1999999999999998E-2</v>
      </c>
      <c r="G612">
        <f>'Real Time Coefficients'!G612</f>
        <v>-0.6</v>
      </c>
      <c r="H612">
        <f>'Real Time Coefficients'!H612</f>
        <v>0.5</v>
      </c>
      <c r="I612">
        <f>'Real Time Coefficients'!I612</f>
        <v>39</v>
      </c>
      <c r="J612">
        <f>'Real Time Coefficients'!J612</f>
        <v>0</v>
      </c>
      <c r="K612">
        <f>'Real Time Coefficients'!K612</f>
        <v>3</v>
      </c>
      <c r="L612">
        <f>'Real Time Coefficients'!L612</f>
        <v>-611.89135871968836</v>
      </c>
    </row>
    <row r="613" spans="1:12" hidden="1">
      <c r="A613" t="str">
        <f>'Real Time Coefficients'!A613</f>
        <v>P.J. Tucker</v>
      </c>
      <c r="B613" t="str">
        <f>'Real Time Coefficients'!B613</f>
        <v>PHO</v>
      </c>
      <c r="C613" t="str">
        <f>'Real Time Coefficients'!C613</f>
        <v>Phoenix Suns</v>
      </c>
      <c r="D613" t="str">
        <f>'Real Time Coefficients'!D613</f>
        <v>Phoenix Suns</v>
      </c>
      <c r="E613">
        <f>'Real Time Coefficients'!E613</f>
        <v>13.9</v>
      </c>
      <c r="F613">
        <f>'Real Time Coefficients'!F613</f>
        <v>9.8000000000000004E-2</v>
      </c>
      <c r="G613">
        <f>'Real Time Coefficients'!G613</f>
        <v>1.2</v>
      </c>
      <c r="H613">
        <f>'Real Time Coefficients'!H613</f>
        <v>1.9</v>
      </c>
      <c r="I613">
        <f>'Real Time Coefficients'!I613</f>
        <v>47.599999999999994</v>
      </c>
      <c r="J613">
        <f>'Real Time Coefficients'!J613</f>
        <v>0</v>
      </c>
      <c r="K613">
        <f>'Real Time Coefficients'!K613</f>
        <v>1</v>
      </c>
      <c r="L613">
        <f>'Real Time Coefficients'!L613</f>
        <v>-499.36754943311348</v>
      </c>
    </row>
    <row r="614" spans="1:12" hidden="1">
      <c r="A614" t="str">
        <f>'Real Time Coefficients'!A614</f>
        <v>Ronny Turiaf</v>
      </c>
      <c r="B614" t="str">
        <f>'Real Time Coefficients'!B614</f>
        <v>MIN</v>
      </c>
      <c r="C614" t="str">
        <f>'Real Time Coefficients'!C614</f>
        <v>Minnesota Timberwolves</v>
      </c>
      <c r="D614" t="str">
        <f>'Real Time Coefficients'!D614</f>
        <v>Minnesota Timberwolves</v>
      </c>
      <c r="E614">
        <f>'Real Time Coefficients'!E614</f>
        <v>0</v>
      </c>
      <c r="F614">
        <f>'Real Time Coefficients'!F614</f>
        <v>8.9999999999999993E-3</v>
      </c>
      <c r="G614">
        <f>'Real Time Coefficients'!G614</f>
        <v>-7.7</v>
      </c>
      <c r="H614">
        <f>'Real Time Coefficients'!H614</f>
        <v>0</v>
      </c>
      <c r="I614">
        <f>'Real Time Coefficients'!I614</f>
        <v>19.5</v>
      </c>
      <c r="J614">
        <f>'Real Time Coefficients'!J614</f>
        <v>0</v>
      </c>
      <c r="K614">
        <f>'Real Time Coefficients'!K614</f>
        <v>1</v>
      </c>
      <c r="L614">
        <f>'Real Time Coefficients'!L614</f>
        <v>-430.61726372488226</v>
      </c>
    </row>
    <row r="615" spans="1:12" hidden="1">
      <c r="A615" t="str">
        <f>'Real Time Coefficients'!A615</f>
        <v>Hedo Turkoglu</v>
      </c>
      <c r="B615" t="str">
        <f>'Real Time Coefficients'!B615</f>
        <v>LAC</v>
      </c>
      <c r="C615" t="str">
        <f>'Real Time Coefficients'!C615</f>
        <v>Los Angeles Clippers</v>
      </c>
      <c r="D615" t="str">
        <f>'Real Time Coefficients'!D615</f>
        <v>Los Angeles Clippers</v>
      </c>
      <c r="E615">
        <f>'Real Time Coefficients'!E615</f>
        <v>14.2</v>
      </c>
      <c r="F615">
        <f>'Real Time Coefficients'!F615</f>
        <v>8.1000000000000003E-2</v>
      </c>
      <c r="G615">
        <f>'Real Time Coefficients'!G615</f>
        <v>-0.9</v>
      </c>
      <c r="H615">
        <f>'Real Time Coefficients'!H615</f>
        <v>0.2</v>
      </c>
      <c r="I615">
        <f>'Real Time Coefficients'!I615</f>
        <v>68.300000000000011</v>
      </c>
      <c r="J615">
        <f>'Real Time Coefficients'!J615</f>
        <v>0</v>
      </c>
      <c r="K615">
        <f>'Real Time Coefficients'!K615</f>
        <v>1</v>
      </c>
      <c r="L615">
        <f>'Real Time Coefficients'!L615</f>
        <v>-369.84893625479077</v>
      </c>
    </row>
    <row r="616" spans="1:12" hidden="1">
      <c r="A616" t="str">
        <f>'Real Time Coefficients'!A616</f>
        <v>Evan Turner</v>
      </c>
      <c r="B616" t="str">
        <f>'Real Time Coefficients'!B616</f>
        <v>BOS</v>
      </c>
      <c r="C616" t="str">
        <f>'Real Time Coefficients'!C616</f>
        <v>Boston Celtics</v>
      </c>
      <c r="D616" t="str">
        <f>'Real Time Coefficients'!D616</f>
        <v>Boston Celtics</v>
      </c>
      <c r="E616">
        <f>'Real Time Coefficients'!E616</f>
        <v>19.5</v>
      </c>
      <c r="F616">
        <f>'Real Time Coefficients'!F616</f>
        <v>5.3999999999999999E-2</v>
      </c>
      <c r="G616">
        <f>'Real Time Coefficients'!G616</f>
        <v>-1</v>
      </c>
      <c r="H616">
        <f>'Real Time Coefficients'!H616</f>
        <v>0.6</v>
      </c>
      <c r="I616">
        <f>'Real Time Coefficients'!I616</f>
        <v>48.8</v>
      </c>
      <c r="J616">
        <f>'Real Time Coefficients'!J616</f>
        <v>0</v>
      </c>
      <c r="K616">
        <f>'Real Time Coefficients'!K616</f>
        <v>1</v>
      </c>
      <c r="L616">
        <f>'Real Time Coefficients'!L616</f>
        <v>-427.5809627185933</v>
      </c>
    </row>
    <row r="617" spans="1:12" hidden="1">
      <c r="A617" t="str">
        <f>'Real Time Coefficients'!A617</f>
        <v>Ekpe Udoh</v>
      </c>
      <c r="B617" t="str">
        <f>'Real Time Coefficients'!B617</f>
        <v>LAC</v>
      </c>
      <c r="C617" t="str">
        <f>'Real Time Coefficients'!C617</f>
        <v>Los Angeles Clippers</v>
      </c>
      <c r="D617" t="str">
        <f>'Real Time Coefficients'!D617</f>
        <v>Los Angeles Clippers</v>
      </c>
      <c r="E617">
        <f>'Real Time Coefficients'!E617</f>
        <v>12.3</v>
      </c>
      <c r="F617">
        <f>'Real Time Coefficients'!F617</f>
        <v>0.10100000000000001</v>
      </c>
      <c r="G617">
        <f>'Real Time Coefficients'!G617</f>
        <v>0.7</v>
      </c>
      <c r="H617">
        <f>'Real Time Coefficients'!H617</f>
        <v>0.1</v>
      </c>
      <c r="I617">
        <f>'Real Time Coefficients'!I617</f>
        <v>68.300000000000011</v>
      </c>
      <c r="J617">
        <f>'Real Time Coefficients'!J617</f>
        <v>0</v>
      </c>
      <c r="K617">
        <f>'Real Time Coefficients'!K617</f>
        <v>1</v>
      </c>
      <c r="L617">
        <f>'Real Time Coefficients'!L617</f>
        <v>-586.60686409194966</v>
      </c>
    </row>
    <row r="618" spans="1:12" hidden="1">
      <c r="A618" t="str">
        <f>'Real Time Coefficients'!A618</f>
        <v>Beno Udrih</v>
      </c>
      <c r="B618" t="str">
        <f>'Real Time Coefficients'!B618</f>
        <v>MEM</v>
      </c>
      <c r="C618" t="str">
        <f>'Real Time Coefficients'!C618</f>
        <v>Memphis Grizzlies</v>
      </c>
      <c r="D618" t="str">
        <f>'Real Time Coefficients'!D618</f>
        <v>Memphis Grizzlies</v>
      </c>
      <c r="E618">
        <f>'Real Time Coefficients'!E618</f>
        <v>19.600000000000001</v>
      </c>
      <c r="F618">
        <f>'Real Time Coefficients'!F618</f>
        <v>0.115</v>
      </c>
      <c r="G618">
        <f>'Real Time Coefficients'!G618</f>
        <v>-0.8</v>
      </c>
      <c r="H618">
        <f>'Real Time Coefficients'!H618</f>
        <v>0.5</v>
      </c>
      <c r="I618">
        <f>'Real Time Coefficients'!I618</f>
        <v>67.100000000000009</v>
      </c>
      <c r="J618">
        <f>'Real Time Coefficients'!J618</f>
        <v>0</v>
      </c>
      <c r="K618">
        <f>'Real Time Coefficients'!K618</f>
        <v>1</v>
      </c>
      <c r="L618">
        <f>'Real Time Coefficients'!L618</f>
        <v>-178.10445382569694</v>
      </c>
    </row>
    <row r="619" spans="1:12" hidden="1">
      <c r="A619" t="str">
        <f>'Real Time Coefficients'!A619</f>
        <v>Jonas Valanciunas</v>
      </c>
      <c r="B619" t="str">
        <f>'Real Time Coefficients'!B619</f>
        <v>TOR</v>
      </c>
      <c r="C619" t="str">
        <f>'Real Time Coefficients'!C619</f>
        <v>Toronto Raptors</v>
      </c>
      <c r="D619" t="str">
        <f>'Real Time Coefficients'!D619</f>
        <v>Toronto Raptors</v>
      </c>
      <c r="E619">
        <f>'Real Time Coefficients'!E619</f>
        <v>19.100000000000001</v>
      </c>
      <c r="F619">
        <f>'Real Time Coefficients'!F619</f>
        <v>0.189</v>
      </c>
      <c r="G619">
        <f>'Real Time Coefficients'!G619</f>
        <v>-0.5</v>
      </c>
      <c r="H619">
        <f>'Real Time Coefficients'!H619</f>
        <v>0.8</v>
      </c>
      <c r="I619">
        <f>'Real Time Coefficients'!I619</f>
        <v>59.8</v>
      </c>
      <c r="J619">
        <f>'Real Time Coefficients'!J619</f>
        <v>0</v>
      </c>
      <c r="K619">
        <f>'Real Time Coefficients'!K619</f>
        <v>1</v>
      </c>
      <c r="L619">
        <f>'Real Time Coefficients'!L619</f>
        <v>-107.57930485474762</v>
      </c>
    </row>
    <row r="620" spans="1:12" hidden="1">
      <c r="A620" t="str">
        <f>'Real Time Coefficients'!A620</f>
        <v>Anderson Varejao</v>
      </c>
      <c r="B620" t="str">
        <f>'Real Time Coefficients'!B620</f>
        <v>CLE</v>
      </c>
      <c r="C620" t="str">
        <f>'Real Time Coefficients'!C620</f>
        <v>Cleveland Cavaliers</v>
      </c>
      <c r="D620" t="str">
        <f>'Real Time Coefficients'!D620</f>
        <v>Cleveland Cavaliers</v>
      </c>
      <c r="E620">
        <f>'Real Time Coefficients'!E620</f>
        <v>18.100000000000001</v>
      </c>
      <c r="F620">
        <f>'Real Time Coefficients'!F620</f>
        <v>0.14499999999999999</v>
      </c>
      <c r="G620">
        <f>'Real Time Coefficients'!G620</f>
        <v>0.9</v>
      </c>
      <c r="H620">
        <f>'Real Time Coefficients'!H620</f>
        <v>0.5</v>
      </c>
      <c r="I620">
        <f>'Real Time Coefficients'!I620</f>
        <v>64.600000000000009</v>
      </c>
      <c r="J620">
        <f>'Real Time Coefficients'!J620</f>
        <v>0</v>
      </c>
      <c r="K620">
        <f>'Real Time Coefficients'!K620</f>
        <v>1</v>
      </c>
      <c r="L620">
        <f>'Real Time Coefficients'!L620</f>
        <v>-388.16618034281402</v>
      </c>
    </row>
    <row r="621" spans="1:12" hidden="1">
      <c r="A621" t="str">
        <f>'Real Time Coefficients'!A621</f>
        <v>Greivis Vasquez</v>
      </c>
      <c r="B621" t="str">
        <f>'Real Time Coefficients'!B621</f>
        <v>TOR</v>
      </c>
      <c r="C621" t="str">
        <f>'Real Time Coefficients'!C621</f>
        <v>Toronto Raptors</v>
      </c>
      <c r="D621" t="str">
        <f>'Real Time Coefficients'!D621</f>
        <v>Toronto Raptors</v>
      </c>
      <c r="E621">
        <f>'Real Time Coefficients'!E621</f>
        <v>19.8</v>
      </c>
      <c r="F621">
        <f>'Real Time Coefficients'!F621</f>
        <v>6.6000000000000003E-2</v>
      </c>
      <c r="G621">
        <f>'Real Time Coefficients'!G621</f>
        <v>-1.1000000000000001</v>
      </c>
      <c r="H621">
        <f>'Real Time Coefficients'!H621</f>
        <v>0.4</v>
      </c>
      <c r="I621">
        <f>'Real Time Coefficients'!I621</f>
        <v>59.8</v>
      </c>
      <c r="J621">
        <f>'Real Time Coefficients'!J621</f>
        <v>0</v>
      </c>
      <c r="K621">
        <f>'Real Time Coefficients'!K621</f>
        <v>1</v>
      </c>
      <c r="L621">
        <f>'Real Time Coefficients'!L621</f>
        <v>-316.05426133408463</v>
      </c>
    </row>
    <row r="622" spans="1:12" hidden="1">
      <c r="A622" t="str">
        <f>'Real Time Coefficients'!A622</f>
        <v>Charlie Villanueva</v>
      </c>
      <c r="B622" t="str">
        <f>'Real Time Coefficients'!B622</f>
        <v>DAL</v>
      </c>
      <c r="C622" t="str">
        <f>'Real Time Coefficients'!C622</f>
        <v>Dallas Mavericks</v>
      </c>
      <c r="D622" t="str">
        <f>'Real Time Coefficients'!D622</f>
        <v>Dallas Mavericks</v>
      </c>
      <c r="E622">
        <f>'Real Time Coefficients'!E622</f>
        <v>26.7</v>
      </c>
      <c r="F622">
        <f>'Real Time Coefficients'!F622</f>
        <v>9.6000000000000002E-2</v>
      </c>
      <c r="G622">
        <f>'Real Time Coefficients'!G622</f>
        <v>-1.8</v>
      </c>
      <c r="H622">
        <f>'Real Time Coefficients'!H622</f>
        <v>0</v>
      </c>
      <c r="I622">
        <f>'Real Time Coefficients'!I622</f>
        <v>61</v>
      </c>
      <c r="J622">
        <f>'Real Time Coefficients'!J622</f>
        <v>0</v>
      </c>
      <c r="K622">
        <f>'Real Time Coefficients'!K622</f>
        <v>1</v>
      </c>
      <c r="L622">
        <f>'Real Time Coefficients'!L622</f>
        <v>-108.5920060281385</v>
      </c>
    </row>
    <row r="623" spans="1:12" hidden="1">
      <c r="A623" t="str">
        <f>'Real Time Coefficients'!A623</f>
        <v>Noah Vonleh</v>
      </c>
      <c r="B623" t="str">
        <f>'Real Time Coefficients'!B623</f>
        <v>CHO</v>
      </c>
      <c r="C623" t="e">
        <f>'Real Time Coefficients'!C623</f>
        <v>#N/A</v>
      </c>
      <c r="D623" t="str">
        <f>'Real Time Coefficients'!D623</f>
        <v>Orlando Magic</v>
      </c>
      <c r="E623">
        <f>'Real Time Coefficients'!E623</f>
        <v>17.3</v>
      </c>
      <c r="F623">
        <f>'Real Time Coefficients'!F623</f>
        <v>8.4000000000000005E-2</v>
      </c>
      <c r="G623">
        <f>'Real Time Coefficients'!G623</f>
        <v>-5.6</v>
      </c>
      <c r="H623">
        <f>'Real Time Coefficients'!H623</f>
        <v>-0.2</v>
      </c>
      <c r="I623">
        <f>'Real Time Coefficients'!I623</f>
        <v>30.5</v>
      </c>
      <c r="J623">
        <f>'Real Time Coefficients'!J623</f>
        <v>0</v>
      </c>
      <c r="K623">
        <f>'Real Time Coefficients'!K623</f>
        <v>1</v>
      </c>
      <c r="L623">
        <f>'Real Time Coefficients'!L623</f>
        <v>-166.30821432211116</v>
      </c>
    </row>
    <row r="624" spans="1:12" hidden="1">
      <c r="A624" t="str">
        <f>'Real Time Coefficients'!A624</f>
        <v>Nikola Vucevic</v>
      </c>
      <c r="B624" t="str">
        <f>'Real Time Coefficients'!B624</f>
        <v>ORL</v>
      </c>
      <c r="C624" t="str">
        <f>'Real Time Coefficients'!C624</f>
        <v>Orlando Magic</v>
      </c>
      <c r="D624" t="str">
        <f>'Real Time Coefficients'!D624</f>
        <v>Orlando Magic</v>
      </c>
      <c r="E624">
        <f>'Real Time Coefficients'!E624</f>
        <v>26</v>
      </c>
      <c r="F624">
        <f>'Real Time Coefficients'!F624</f>
        <v>0.13300000000000001</v>
      </c>
      <c r="G624">
        <f>'Real Time Coefficients'!G624</f>
        <v>0.5</v>
      </c>
      <c r="H624">
        <f>'Real Time Coefficients'!H624</f>
        <v>1.6</v>
      </c>
      <c r="I624">
        <f>'Real Time Coefficients'!I624</f>
        <v>30.5</v>
      </c>
      <c r="J624">
        <f>'Real Time Coefficients'!J624</f>
        <v>0</v>
      </c>
      <c r="K624">
        <f>'Real Time Coefficients'!K624</f>
        <v>1</v>
      </c>
      <c r="L624">
        <f>'Real Time Coefficients'!L624</f>
        <v>-349.04271628247352</v>
      </c>
    </row>
    <row r="625" spans="1:12" hidden="1">
      <c r="A625" t="str">
        <f>'Real Time Coefficients'!A625</f>
        <v>Dwyane Wade</v>
      </c>
      <c r="B625" t="str">
        <f>'Real Time Coefficients'!B625</f>
        <v>MIA</v>
      </c>
      <c r="C625" t="str">
        <f>'Real Time Coefficients'!C625</f>
        <v>Miami Heat</v>
      </c>
      <c r="D625" t="str">
        <f>'Real Time Coefficients'!D625</f>
        <v>Miami Heat</v>
      </c>
      <c r="E625">
        <f>'Real Time Coefficients'!E625</f>
        <v>34.700000000000003</v>
      </c>
      <c r="F625">
        <f>'Real Time Coefficients'!F625</f>
        <v>8.5999999999999993E-2</v>
      </c>
      <c r="G625">
        <f>'Real Time Coefficients'!G625</f>
        <v>1.2</v>
      </c>
      <c r="H625">
        <f>'Real Time Coefficients'!H625</f>
        <v>1.6</v>
      </c>
      <c r="I625">
        <f>'Real Time Coefficients'!I625</f>
        <v>45.1</v>
      </c>
      <c r="J625">
        <f>'Real Time Coefficients'!J625</f>
        <v>0</v>
      </c>
      <c r="K625">
        <f>'Real Time Coefficients'!K625</f>
        <v>1</v>
      </c>
      <c r="L625">
        <f>'Real Time Coefficients'!L625</f>
        <v>-217.52962529847161</v>
      </c>
    </row>
    <row r="626" spans="1:12" hidden="1">
      <c r="A626" t="str">
        <f>'Real Time Coefficients'!A626</f>
        <v>Dion Waiters</v>
      </c>
      <c r="B626" t="str">
        <f>'Real Time Coefficients'!B626</f>
        <v>TOT</v>
      </c>
      <c r="C626" t="e">
        <f>'Real Time Coefficients'!C626</f>
        <v>#N/A</v>
      </c>
      <c r="D626" t="str">
        <f>'Real Time Coefficients'!D626</f>
        <v>Cleveland Cavaliers</v>
      </c>
      <c r="E626">
        <f>'Real Time Coefficients'!E626</f>
        <v>22.5</v>
      </c>
      <c r="F626">
        <f>'Real Time Coefficients'!F626</f>
        <v>2.5000000000000001E-2</v>
      </c>
      <c r="G626">
        <f>'Real Time Coefficients'!G626</f>
        <v>-3.6</v>
      </c>
      <c r="H626">
        <f>'Real Time Coefficients'!H626</f>
        <v>-0.9</v>
      </c>
      <c r="I626">
        <f>'Real Time Coefficients'!I626</f>
        <v>64.600000000000009</v>
      </c>
      <c r="J626">
        <f>'Real Time Coefficients'!J626</f>
        <v>0</v>
      </c>
      <c r="K626">
        <f>'Real Time Coefficients'!K626</f>
        <v>1</v>
      </c>
      <c r="L626">
        <f>'Real Time Coefficients'!L626</f>
        <v>-219.33328767577481</v>
      </c>
    </row>
    <row r="627" spans="1:12" hidden="1">
      <c r="A627" t="str">
        <f>'Real Time Coefficients'!A627</f>
        <v>Dion Waiters</v>
      </c>
      <c r="B627" t="str">
        <f>'Real Time Coefficients'!B627</f>
        <v>CLE</v>
      </c>
      <c r="C627" t="str">
        <f>'Real Time Coefficients'!C627</f>
        <v>Cleveland Cavaliers</v>
      </c>
      <c r="D627" t="str">
        <f>'Real Time Coefficients'!D627</f>
        <v>Cleveland Cavaliers</v>
      </c>
      <c r="E627">
        <f>'Real Time Coefficients'!E627</f>
        <v>22.5</v>
      </c>
      <c r="F627">
        <f>'Real Time Coefficients'!F627</f>
        <v>2.5000000000000001E-2</v>
      </c>
      <c r="G627">
        <f>'Real Time Coefficients'!G627</f>
        <v>-3.6</v>
      </c>
      <c r="H627">
        <f>'Real Time Coefficients'!H627</f>
        <v>-0.9</v>
      </c>
      <c r="I627">
        <f>'Real Time Coefficients'!I627</f>
        <v>64.600000000000009</v>
      </c>
      <c r="J627">
        <f>'Real Time Coefficients'!J627</f>
        <v>0</v>
      </c>
      <c r="K627">
        <f>'Real Time Coefficients'!K627</f>
        <v>2</v>
      </c>
      <c r="L627">
        <f>'Real Time Coefficients'!L627</f>
        <v>-219.33328767577481</v>
      </c>
    </row>
    <row r="628" spans="1:12" hidden="1">
      <c r="A628" t="str">
        <f>'Real Time Coefficients'!A628</f>
        <v>Dion Waiters</v>
      </c>
      <c r="B628" t="str">
        <f>'Real Time Coefficients'!B628</f>
        <v>OKC</v>
      </c>
      <c r="C628" t="str">
        <f>'Real Time Coefficients'!C628</f>
        <v>Oklahoma City Thunder</v>
      </c>
      <c r="D628" t="str">
        <f>'Real Time Coefficients'!D628</f>
        <v>Oklahoma City Thunder</v>
      </c>
      <c r="E628">
        <f>'Real Time Coefficients'!E628</f>
        <v>22.5</v>
      </c>
      <c r="F628">
        <f>'Real Time Coefficients'!F628</f>
        <v>2.5000000000000001E-2</v>
      </c>
      <c r="G628">
        <f>'Real Time Coefficients'!G628</f>
        <v>-3.6</v>
      </c>
      <c r="H628">
        <f>'Real Time Coefficients'!H628</f>
        <v>-0.9</v>
      </c>
      <c r="I628">
        <f>'Real Time Coefficients'!I628</f>
        <v>54.900000000000006</v>
      </c>
      <c r="J628">
        <f>'Real Time Coefficients'!J628</f>
        <v>0</v>
      </c>
      <c r="K628">
        <f>'Real Time Coefficients'!K628</f>
        <v>3</v>
      </c>
      <c r="L628">
        <f>'Real Time Coefficients'!L628</f>
        <v>-314.90286590902417</v>
      </c>
    </row>
    <row r="629" spans="1:12" hidden="1">
      <c r="A629" t="str">
        <f>'Real Time Coefficients'!A629</f>
        <v>Henry Walker</v>
      </c>
      <c r="B629" t="str">
        <f>'Real Time Coefficients'!B629</f>
        <v>MIA</v>
      </c>
      <c r="C629" t="str">
        <f>'Real Time Coefficients'!C629</f>
        <v>Miami Heat</v>
      </c>
      <c r="D629" t="str">
        <f>'Real Time Coefficients'!D629</f>
        <v>Miami Heat</v>
      </c>
      <c r="E629">
        <f>'Real Time Coefficients'!E629</f>
        <v>15</v>
      </c>
      <c r="F629">
        <f>'Real Time Coefficients'!F629</f>
        <v>3.9E-2</v>
      </c>
      <c r="G629">
        <f>'Real Time Coefficients'!G629</f>
        <v>-1</v>
      </c>
      <c r="H629">
        <f>'Real Time Coefficients'!H629</f>
        <v>0.2</v>
      </c>
      <c r="I629">
        <f>'Real Time Coefficients'!I629</f>
        <v>45.1</v>
      </c>
      <c r="J629">
        <f>'Real Time Coefficients'!J629</f>
        <v>0</v>
      </c>
      <c r="K629">
        <f>'Real Time Coefficients'!K629</f>
        <v>1</v>
      </c>
      <c r="L629">
        <f>'Real Time Coefficients'!L629</f>
        <v>-647.36405839922611</v>
      </c>
    </row>
    <row r="630" spans="1:12" hidden="1">
      <c r="A630" t="str">
        <f>'Real Time Coefficients'!A630</f>
        <v>Player</v>
      </c>
      <c r="B630" t="str">
        <f>'Real Time Coefficients'!B630</f>
        <v>Tm</v>
      </c>
      <c r="C630" t="e">
        <f>'Real Time Coefficients'!C630</f>
        <v>#N/A</v>
      </c>
      <c r="D630" t="e">
        <f>'Real Time Coefficients'!D630</f>
        <v>#N/A</v>
      </c>
      <c r="E630" t="str">
        <f>'Real Time Coefficients'!E630</f>
        <v>USG%</v>
      </c>
      <c r="F630" t="str">
        <f>'Real Time Coefficients'!F630</f>
        <v>WS/48</v>
      </c>
      <c r="G630" t="str">
        <f>'Real Time Coefficients'!G630</f>
        <v>BPM</v>
      </c>
      <c r="H630" t="str">
        <f>'Real Time Coefficients'!H630</f>
        <v>VORP</v>
      </c>
      <c r="I630" t="e">
        <f>'Real Time Coefficients'!I630</f>
        <v>#N/A</v>
      </c>
      <c r="J630">
        <f>'Real Time Coefficients'!J630</f>
        <v>2</v>
      </c>
      <c r="K630">
        <f>'Real Time Coefficients'!K630</f>
        <v>23</v>
      </c>
      <c r="L630" t="e">
        <f>'Real Time Coefficients'!L630</f>
        <v>#VALUE!</v>
      </c>
    </row>
    <row r="631" spans="1:12" hidden="1">
      <c r="A631" t="str">
        <f>'Real Time Coefficients'!A631</f>
        <v>Kemba Walker</v>
      </c>
      <c r="B631" t="str">
        <f>'Real Time Coefficients'!B631</f>
        <v>CHO</v>
      </c>
      <c r="C631" t="e">
        <f>'Real Time Coefficients'!C631</f>
        <v>#N/A</v>
      </c>
      <c r="D631" t="str">
        <f>'Real Time Coefficients'!D631</f>
        <v>Washington Wizards</v>
      </c>
      <c r="E631">
        <f>'Real Time Coefficients'!E631</f>
        <v>25.9</v>
      </c>
      <c r="F631">
        <f>'Real Time Coefficients'!F631</f>
        <v>0.10100000000000001</v>
      </c>
      <c r="G631">
        <f>'Real Time Coefficients'!G631</f>
        <v>2.2000000000000002</v>
      </c>
      <c r="H631">
        <f>'Real Time Coefficients'!H631</f>
        <v>2.2999999999999998</v>
      </c>
      <c r="I631">
        <f>'Real Time Coefficients'!I631</f>
        <v>56.100000000000009</v>
      </c>
      <c r="J631">
        <f>'Real Time Coefficients'!J631</f>
        <v>0</v>
      </c>
      <c r="K631">
        <f>'Real Time Coefficients'!K631</f>
        <v>1</v>
      </c>
      <c r="L631">
        <f>'Real Time Coefficients'!L631</f>
        <v>-240.71493558690688</v>
      </c>
    </row>
    <row r="632" spans="1:12" hidden="1">
      <c r="A632" t="str">
        <f>'Real Time Coefficients'!A632</f>
        <v>John Wall</v>
      </c>
      <c r="B632" t="str">
        <f>'Real Time Coefficients'!B632</f>
        <v>WAS</v>
      </c>
      <c r="C632" t="str">
        <f>'Real Time Coefficients'!C632</f>
        <v>Washington Wizards</v>
      </c>
      <c r="D632" t="str">
        <f>'Real Time Coefficients'!D632</f>
        <v>Washington Wizards</v>
      </c>
      <c r="E632">
        <f>'Real Time Coefficients'!E632</f>
        <v>26.1</v>
      </c>
      <c r="F632">
        <f>'Real Time Coefficients'!F632</f>
        <v>0.13200000000000001</v>
      </c>
      <c r="G632">
        <f>'Real Time Coefficients'!G632</f>
        <v>3.5</v>
      </c>
      <c r="H632">
        <f>'Real Time Coefficients'!H632</f>
        <v>3.9</v>
      </c>
      <c r="I632">
        <f>'Real Time Coefficients'!I632</f>
        <v>56.100000000000009</v>
      </c>
      <c r="J632">
        <f>'Real Time Coefficients'!J632</f>
        <v>0</v>
      </c>
      <c r="K632">
        <f>'Real Time Coefficients'!K632</f>
        <v>1</v>
      </c>
      <c r="L632">
        <f>'Real Time Coefficients'!L632</f>
        <v>-50.142928708404796</v>
      </c>
    </row>
    <row r="633" spans="1:12" hidden="1">
      <c r="A633" t="str">
        <f>'Real Time Coefficients'!A633</f>
        <v>Gerald Wallace</v>
      </c>
      <c r="B633" t="str">
        <f>'Real Time Coefficients'!B633</f>
        <v>BOS</v>
      </c>
      <c r="C633" t="str">
        <f>'Real Time Coefficients'!C633</f>
        <v>Boston Celtics</v>
      </c>
      <c r="D633" t="str">
        <f>'Real Time Coefficients'!D633</f>
        <v>Boston Celtics</v>
      </c>
      <c r="E633">
        <f>'Real Time Coefficients'!E633</f>
        <v>9</v>
      </c>
      <c r="F633">
        <f>'Real Time Coefficients'!F633</f>
        <v>1.4E-2</v>
      </c>
      <c r="G633">
        <f>'Real Time Coefficients'!G633</f>
        <v>-3.2</v>
      </c>
      <c r="H633">
        <f>'Real Time Coefficients'!H633</f>
        <v>-0.1</v>
      </c>
      <c r="I633">
        <f>'Real Time Coefficients'!I633</f>
        <v>48.8</v>
      </c>
      <c r="J633">
        <f>'Real Time Coefficients'!J633</f>
        <v>0</v>
      </c>
      <c r="K633">
        <f>'Real Time Coefficients'!K633</f>
        <v>1</v>
      </c>
      <c r="L633">
        <f>'Real Time Coefficients'!L633</f>
        <v>-547.08686764346476</v>
      </c>
    </row>
    <row r="634" spans="1:12" hidden="1">
      <c r="A634" t="str">
        <f>'Real Time Coefficients'!A634</f>
        <v>T.J. Warren</v>
      </c>
      <c r="B634" t="str">
        <f>'Real Time Coefficients'!B634</f>
        <v>PHO</v>
      </c>
      <c r="C634" t="str">
        <f>'Real Time Coefficients'!C634</f>
        <v>Phoenix Suns</v>
      </c>
      <c r="D634" t="str">
        <f>'Real Time Coefficients'!D634</f>
        <v>Phoenix Suns</v>
      </c>
      <c r="E634">
        <f>'Real Time Coefficients'!E634</f>
        <v>17.8</v>
      </c>
      <c r="F634">
        <f>'Real Time Coefficients'!F634</f>
        <v>8.5000000000000006E-2</v>
      </c>
      <c r="G634">
        <f>'Real Time Coefficients'!G634</f>
        <v>-2.1</v>
      </c>
      <c r="H634">
        <f>'Real Time Coefficients'!H634</f>
        <v>0</v>
      </c>
      <c r="I634">
        <f>'Real Time Coefficients'!I634</f>
        <v>47.599999999999994</v>
      </c>
      <c r="J634">
        <f>'Real Time Coefficients'!J634</f>
        <v>0</v>
      </c>
      <c r="K634">
        <f>'Real Time Coefficients'!K634</f>
        <v>1</v>
      </c>
      <c r="L634">
        <f>'Real Time Coefficients'!L634</f>
        <v>-387.06126194886883</v>
      </c>
    </row>
    <row r="635" spans="1:12" hidden="1">
      <c r="A635" t="str">
        <f>'Real Time Coefficients'!A635</f>
        <v>C.J. Watson</v>
      </c>
      <c r="B635" t="str">
        <f>'Real Time Coefficients'!B635</f>
        <v>IND</v>
      </c>
      <c r="C635" t="str">
        <f>'Real Time Coefficients'!C635</f>
        <v>Indiana Pacers</v>
      </c>
      <c r="D635" t="str">
        <f>'Real Time Coefficients'!D635</f>
        <v>Indiana Pacers</v>
      </c>
      <c r="E635">
        <f>'Real Time Coefficients'!E635</f>
        <v>18.8</v>
      </c>
      <c r="F635">
        <f>'Real Time Coefficients'!F635</f>
        <v>0.13500000000000001</v>
      </c>
      <c r="G635">
        <f>'Real Time Coefficients'!G635</f>
        <v>1.5</v>
      </c>
      <c r="H635">
        <f>'Real Time Coefficients'!H635</f>
        <v>1.3</v>
      </c>
      <c r="I635">
        <f>'Real Time Coefficients'!I635</f>
        <v>46.300000000000004</v>
      </c>
      <c r="J635">
        <f>'Real Time Coefficients'!J635</f>
        <v>0</v>
      </c>
      <c r="K635">
        <f>'Real Time Coefficients'!K635</f>
        <v>1</v>
      </c>
      <c r="L635">
        <f>'Real Time Coefficients'!L635</f>
        <v>-502.12501277174823</v>
      </c>
    </row>
    <row r="636" spans="1:12" hidden="1">
      <c r="A636" t="str">
        <f>'Real Time Coefficients'!A636</f>
        <v>David Wear</v>
      </c>
      <c r="B636" t="str">
        <f>'Real Time Coefficients'!B636</f>
        <v>SAC</v>
      </c>
      <c r="C636" t="str">
        <f>'Real Time Coefficients'!C636</f>
        <v>Sacramento Kings</v>
      </c>
      <c r="D636" t="str">
        <f>'Real Time Coefficients'!D636</f>
        <v>Sacramento Kings</v>
      </c>
      <c r="E636">
        <f>'Real Time Coefficients'!E636</f>
        <v>12.6</v>
      </c>
      <c r="F636">
        <f>'Real Time Coefficients'!F636</f>
        <v>-0.11</v>
      </c>
      <c r="G636">
        <f>'Real Time Coefficients'!G636</f>
        <v>-3</v>
      </c>
      <c r="H636">
        <f>'Real Time Coefficients'!H636</f>
        <v>0</v>
      </c>
      <c r="I636">
        <f>'Real Time Coefficients'!I636</f>
        <v>35.4</v>
      </c>
      <c r="J636">
        <f>'Real Time Coefficients'!J636</f>
        <v>0</v>
      </c>
      <c r="K636">
        <f>'Real Time Coefficients'!K636</f>
        <v>1</v>
      </c>
      <c r="L636">
        <f>'Real Time Coefficients'!L636</f>
        <v>-844.28967376938567</v>
      </c>
    </row>
    <row r="637" spans="1:12" hidden="1">
      <c r="A637" t="str">
        <f>'Real Time Coefficients'!A637</f>
        <v>Travis Wear</v>
      </c>
      <c r="B637" t="str">
        <f>'Real Time Coefficients'!B637</f>
        <v>NYK</v>
      </c>
      <c r="C637" t="str">
        <f>'Real Time Coefficients'!C637</f>
        <v>New York Knicks</v>
      </c>
      <c r="D637" t="str">
        <f>'Real Time Coefficients'!D637</f>
        <v>New York Knicks</v>
      </c>
      <c r="E637">
        <f>'Real Time Coefficients'!E637</f>
        <v>17.5</v>
      </c>
      <c r="F637">
        <f>'Real Time Coefficients'!F637</f>
        <v>-0.02</v>
      </c>
      <c r="G637">
        <f>'Real Time Coefficients'!G637</f>
        <v>-6.1</v>
      </c>
      <c r="H637">
        <f>'Real Time Coefficients'!H637</f>
        <v>-0.7</v>
      </c>
      <c r="I637">
        <f>'Real Time Coefficients'!I637</f>
        <v>20.7</v>
      </c>
      <c r="J637">
        <f>'Real Time Coefficients'!J637</f>
        <v>0</v>
      </c>
      <c r="K637">
        <f>'Real Time Coefficients'!K637</f>
        <v>1</v>
      </c>
      <c r="L637">
        <f>'Real Time Coefficients'!L637</f>
        <v>-476.88848622440395</v>
      </c>
    </row>
    <row r="638" spans="1:12" hidden="1">
      <c r="A638" t="str">
        <f>'Real Time Coefficients'!A638</f>
        <v>Martell Webster</v>
      </c>
      <c r="B638" t="str">
        <f>'Real Time Coefficients'!B638</f>
        <v>WAS</v>
      </c>
      <c r="C638" t="str">
        <f>'Real Time Coefficients'!C638</f>
        <v>Washington Wizards</v>
      </c>
      <c r="D638" t="str">
        <f>'Real Time Coefficients'!D638</f>
        <v>Washington Wizards</v>
      </c>
      <c r="E638">
        <f>'Real Time Coefficients'!E638</f>
        <v>18.2</v>
      </c>
      <c r="F638">
        <f>'Real Time Coefficients'!F638</f>
        <v>0</v>
      </c>
      <c r="G638">
        <f>'Real Time Coefficients'!G638</f>
        <v>-6.1</v>
      </c>
      <c r="H638">
        <f>'Real Time Coefficients'!H638</f>
        <v>-0.4</v>
      </c>
      <c r="I638">
        <f>'Real Time Coefficients'!I638</f>
        <v>56.100000000000009</v>
      </c>
      <c r="J638">
        <f>'Real Time Coefficients'!J638</f>
        <v>0</v>
      </c>
      <c r="K638">
        <f>'Real Time Coefficients'!K638</f>
        <v>1</v>
      </c>
      <c r="L638">
        <f>'Real Time Coefficients'!L638</f>
        <v>-24.022546713795467</v>
      </c>
    </row>
    <row r="639" spans="1:12" hidden="1">
      <c r="A639" t="str">
        <f>'Real Time Coefficients'!A639</f>
        <v>David West</v>
      </c>
      <c r="B639" t="str">
        <f>'Real Time Coefficients'!B639</f>
        <v>IND</v>
      </c>
      <c r="C639" t="str">
        <f>'Real Time Coefficients'!C639</f>
        <v>Indiana Pacers</v>
      </c>
      <c r="D639" t="str">
        <f>'Real Time Coefficients'!D639</f>
        <v>Indiana Pacers</v>
      </c>
      <c r="E639">
        <f>'Real Time Coefficients'!E639</f>
        <v>21</v>
      </c>
      <c r="F639">
        <f>'Real Time Coefficients'!F639</f>
        <v>0.108</v>
      </c>
      <c r="G639">
        <f>'Real Time Coefficients'!G639</f>
        <v>1.7</v>
      </c>
      <c r="H639">
        <f>'Real Time Coefficients'!H639</f>
        <v>1.8</v>
      </c>
      <c r="I639">
        <f>'Real Time Coefficients'!I639</f>
        <v>46.300000000000004</v>
      </c>
      <c r="J639">
        <f>'Real Time Coefficients'!J639</f>
        <v>0</v>
      </c>
      <c r="K639">
        <f>'Real Time Coefficients'!K639</f>
        <v>1</v>
      </c>
      <c r="L639">
        <f>'Real Time Coefficients'!L639</f>
        <v>-443.97467469978665</v>
      </c>
    </row>
    <row r="640" spans="1:12">
      <c r="A640" t="str">
        <f>'Real Time Coefficients'!A640</f>
        <v>Russell Westbrook</v>
      </c>
      <c r="B640" t="str">
        <f>'Real Time Coefficients'!B640</f>
        <v>OKC</v>
      </c>
      <c r="C640" t="str">
        <f>'Real Time Coefficients'!C640</f>
        <v>Oklahoma City Thunder</v>
      </c>
      <c r="D640" t="str">
        <f>'Real Time Coefficients'!D640</f>
        <v>Oklahoma City Thunder</v>
      </c>
      <c r="E640">
        <f>'Real Time Coefficients'!E640</f>
        <v>38.4</v>
      </c>
      <c r="F640">
        <f>'Real Time Coefficients'!F640</f>
        <v>0.222</v>
      </c>
      <c r="G640">
        <f>'Real Time Coefficients'!G640</f>
        <v>11</v>
      </c>
      <c r="H640">
        <f>'Real Time Coefficients'!H640</f>
        <v>7.6</v>
      </c>
      <c r="I640">
        <f>'Real Time Coefficients'!I640</f>
        <v>54.900000000000006</v>
      </c>
      <c r="J640">
        <f>'Real Time Coefficients'!J640</f>
        <v>0</v>
      </c>
      <c r="K640">
        <f>'Real Time Coefficients'!K640</f>
        <v>1</v>
      </c>
      <c r="L640">
        <f>'Real Time Coefficients'!L640</f>
        <v>69.079984474760536</v>
      </c>
    </row>
    <row r="641" spans="1:12" hidden="1">
      <c r="A641" t="str">
        <f>'Real Time Coefficients'!A641</f>
        <v>Hassan Whiteside</v>
      </c>
      <c r="B641" t="str">
        <f>'Real Time Coefficients'!B641</f>
        <v>MIA</v>
      </c>
      <c r="C641" t="str">
        <f>'Real Time Coefficients'!C641</f>
        <v>Miami Heat</v>
      </c>
      <c r="D641" t="str">
        <f>'Real Time Coefficients'!D641</f>
        <v>Miami Heat</v>
      </c>
      <c r="E641">
        <f>'Real Time Coefficients'!E641</f>
        <v>21.1</v>
      </c>
      <c r="F641">
        <f>'Real Time Coefficients'!F641</f>
        <v>0.221</v>
      </c>
      <c r="G641">
        <f>'Real Time Coefficients'!G641</f>
        <v>-0.9</v>
      </c>
      <c r="H641">
        <f>'Real Time Coefficients'!H641</f>
        <v>0.3</v>
      </c>
      <c r="I641">
        <f>'Real Time Coefficients'!I641</f>
        <v>45.1</v>
      </c>
      <c r="J641">
        <f>'Real Time Coefficients'!J641</f>
        <v>0</v>
      </c>
      <c r="K641">
        <f>'Real Time Coefficients'!K641</f>
        <v>1</v>
      </c>
      <c r="L641">
        <f>'Real Time Coefficients'!L641</f>
        <v>-199.16375687818686</v>
      </c>
    </row>
    <row r="642" spans="1:12" hidden="1">
      <c r="A642" t="str">
        <f>'Real Time Coefficients'!A642</f>
        <v>Shayne Whittington</v>
      </c>
      <c r="B642" t="str">
        <f>'Real Time Coefficients'!B642</f>
        <v>IND</v>
      </c>
      <c r="C642" t="str">
        <f>'Real Time Coefficients'!C642</f>
        <v>Indiana Pacers</v>
      </c>
      <c r="D642" t="str">
        <f>'Real Time Coefficients'!D642</f>
        <v>Indiana Pacers</v>
      </c>
      <c r="E642">
        <f>'Real Time Coefficients'!E642</f>
        <v>23.9</v>
      </c>
      <c r="F642">
        <f>'Real Time Coefficients'!F642</f>
        <v>0.2</v>
      </c>
      <c r="G642">
        <f>'Real Time Coefficients'!G642</f>
        <v>0.5</v>
      </c>
      <c r="H642">
        <f>'Real Time Coefficients'!H642</f>
        <v>0.1</v>
      </c>
      <c r="I642">
        <f>'Real Time Coefficients'!I642</f>
        <v>46.300000000000004</v>
      </c>
      <c r="J642">
        <f>'Real Time Coefficients'!J642</f>
        <v>0</v>
      </c>
      <c r="K642">
        <f>'Real Time Coefficients'!K642</f>
        <v>1</v>
      </c>
      <c r="L642">
        <f>'Real Time Coefficients'!L642</f>
        <v>-385.20716608166151</v>
      </c>
    </row>
    <row r="643" spans="1:12" hidden="1">
      <c r="A643" t="str">
        <f>'Real Time Coefficients'!A643</f>
        <v>Andrew Wiggins</v>
      </c>
      <c r="B643" t="str">
        <f>'Real Time Coefficients'!B643</f>
        <v>MIN</v>
      </c>
      <c r="C643" t="str">
        <f>'Real Time Coefficients'!C643</f>
        <v>Minnesota Timberwolves</v>
      </c>
      <c r="D643" t="str">
        <f>'Real Time Coefficients'!D643</f>
        <v>Minnesota Timberwolves</v>
      </c>
      <c r="E643">
        <f>'Real Time Coefficients'!E643</f>
        <v>22.6</v>
      </c>
      <c r="F643">
        <f>'Real Time Coefficients'!F643</f>
        <v>3.4000000000000002E-2</v>
      </c>
      <c r="G643">
        <f>'Real Time Coefficients'!G643</f>
        <v>-2.2999999999999998</v>
      </c>
      <c r="H643">
        <f>'Real Time Coefficients'!H643</f>
        <v>-0.2</v>
      </c>
      <c r="I643">
        <f>'Real Time Coefficients'!I643</f>
        <v>19.5</v>
      </c>
      <c r="J643">
        <f>'Real Time Coefficients'!J643</f>
        <v>0</v>
      </c>
      <c r="K643">
        <f>'Real Time Coefficients'!K643</f>
        <v>1</v>
      </c>
      <c r="L643">
        <f>'Real Time Coefficients'!L643</f>
        <v>-679.6251530072949</v>
      </c>
    </row>
    <row r="644" spans="1:12" hidden="1">
      <c r="A644" t="str">
        <f>'Real Time Coefficients'!A644</f>
        <v>C.J. Wilcox</v>
      </c>
      <c r="B644" t="str">
        <f>'Real Time Coefficients'!B644</f>
        <v>LAC</v>
      </c>
      <c r="C644" t="str">
        <f>'Real Time Coefficients'!C644</f>
        <v>Los Angeles Clippers</v>
      </c>
      <c r="D644" t="str">
        <f>'Real Time Coefficients'!D644</f>
        <v>Los Angeles Clippers</v>
      </c>
      <c r="E644">
        <f>'Real Time Coefficients'!E644</f>
        <v>21.8</v>
      </c>
      <c r="F644">
        <f>'Real Time Coefficients'!F644</f>
        <v>-2.4E-2</v>
      </c>
      <c r="G644">
        <f>'Real Time Coefficients'!G644</f>
        <v>-6</v>
      </c>
      <c r="H644">
        <f>'Real Time Coefficients'!H644</f>
        <v>-0.1</v>
      </c>
      <c r="I644">
        <f>'Real Time Coefficients'!I644</f>
        <v>68.300000000000011</v>
      </c>
      <c r="J644">
        <f>'Real Time Coefficients'!J644</f>
        <v>0</v>
      </c>
      <c r="K644">
        <f>'Real Time Coefficients'!K644</f>
        <v>1</v>
      </c>
      <c r="L644">
        <f>'Real Time Coefficients'!L644</f>
        <v>161.42158037397206</v>
      </c>
    </row>
    <row r="645" spans="1:12" hidden="1">
      <c r="A645" t="str">
        <f>'Real Time Coefficients'!A645</f>
        <v>Deron Williams</v>
      </c>
      <c r="B645" t="str">
        <f>'Real Time Coefficients'!B645</f>
        <v>BRK</v>
      </c>
      <c r="C645" t="str">
        <f>'Real Time Coefficients'!C645</f>
        <v>Brooklyn Nets</v>
      </c>
      <c r="D645" t="str">
        <f>'Real Time Coefficients'!D645</f>
        <v>Brooklyn Nets</v>
      </c>
      <c r="E645">
        <f>'Real Time Coefficients'!E645</f>
        <v>22.3</v>
      </c>
      <c r="F645">
        <f>'Real Time Coefficients'!F645</f>
        <v>8.3000000000000004E-2</v>
      </c>
      <c r="G645">
        <f>'Real Time Coefficients'!G645</f>
        <v>0.1</v>
      </c>
      <c r="H645">
        <f>'Real Time Coefficients'!H645</f>
        <v>1.1000000000000001</v>
      </c>
      <c r="I645">
        <f>'Real Time Coefficients'!I645</f>
        <v>46.300000000000004</v>
      </c>
      <c r="J645">
        <f>'Real Time Coefficients'!J645</f>
        <v>0</v>
      </c>
      <c r="K645">
        <f>'Real Time Coefficients'!K645</f>
        <v>1</v>
      </c>
      <c r="L645">
        <f>'Real Time Coefficients'!L645</f>
        <v>-393.80801495149018</v>
      </c>
    </row>
    <row r="646" spans="1:12" hidden="1">
      <c r="A646" t="str">
        <f>'Real Time Coefficients'!A646</f>
        <v>Derrick Williams</v>
      </c>
      <c r="B646" t="str">
        <f>'Real Time Coefficients'!B646</f>
        <v>SAC</v>
      </c>
      <c r="C646" t="str">
        <f>'Real Time Coefficients'!C646</f>
        <v>Sacramento Kings</v>
      </c>
      <c r="D646" t="str">
        <f>'Real Time Coefficients'!D646</f>
        <v>Sacramento Kings</v>
      </c>
      <c r="E646">
        <f>'Real Time Coefficients'!E646</f>
        <v>18.899999999999999</v>
      </c>
      <c r="F646">
        <f>'Real Time Coefficients'!F646</f>
        <v>6.9000000000000006E-2</v>
      </c>
      <c r="G646">
        <f>'Real Time Coefficients'!G646</f>
        <v>-3.2</v>
      </c>
      <c r="H646">
        <f>'Real Time Coefficients'!H646</f>
        <v>-0.5</v>
      </c>
      <c r="I646">
        <f>'Real Time Coefficients'!I646</f>
        <v>35.4</v>
      </c>
      <c r="J646">
        <f>'Real Time Coefficients'!J646</f>
        <v>0</v>
      </c>
      <c r="K646">
        <f>'Real Time Coefficients'!K646</f>
        <v>1</v>
      </c>
      <c r="L646">
        <f>'Real Time Coefficients'!L646</f>
        <v>-470.25303726316656</v>
      </c>
    </row>
    <row r="647" spans="1:12" hidden="1">
      <c r="A647" t="str">
        <f>'Real Time Coefficients'!A647</f>
        <v>Elliot Williams</v>
      </c>
      <c r="B647" t="str">
        <f>'Real Time Coefficients'!B647</f>
        <v>TOT</v>
      </c>
      <c r="C647" t="e">
        <f>'Real Time Coefficients'!C647</f>
        <v>#N/A</v>
      </c>
      <c r="D647" t="str">
        <f>'Real Time Coefficients'!D647</f>
        <v>Utah Jazz</v>
      </c>
      <c r="E647">
        <f>'Real Time Coefficients'!E647</f>
        <v>16.399999999999999</v>
      </c>
      <c r="F647">
        <f>'Real Time Coefficients'!F647</f>
        <v>3.9E-2</v>
      </c>
      <c r="G647">
        <f>'Real Time Coefficients'!G647</f>
        <v>-4.5999999999999996</v>
      </c>
      <c r="H647">
        <f>'Real Time Coefficients'!H647</f>
        <v>-0.1</v>
      </c>
      <c r="I647">
        <f>'Real Time Coefficients'!I647</f>
        <v>46.300000000000004</v>
      </c>
      <c r="J647">
        <f>'Real Time Coefficients'!J647</f>
        <v>0</v>
      </c>
      <c r="K647">
        <f>'Real Time Coefficients'!K647</f>
        <v>1</v>
      </c>
      <c r="L647">
        <f>'Real Time Coefficients'!L647</f>
        <v>-215.32366407031392</v>
      </c>
    </row>
    <row r="648" spans="1:12" hidden="1">
      <c r="A648" t="str">
        <f>'Real Time Coefficients'!A648</f>
        <v>Elliot Williams</v>
      </c>
      <c r="B648" t="str">
        <f>'Real Time Coefficients'!B648</f>
        <v>UTA</v>
      </c>
      <c r="C648" t="str">
        <f>'Real Time Coefficients'!C648</f>
        <v>Utah Jazz</v>
      </c>
      <c r="D648" t="str">
        <f>'Real Time Coefficients'!D648</f>
        <v>Utah Jazz</v>
      </c>
      <c r="E648">
        <f>'Real Time Coefficients'!E648</f>
        <v>16.399999999999999</v>
      </c>
      <c r="F648">
        <f>'Real Time Coefficients'!F648</f>
        <v>3.9E-2</v>
      </c>
      <c r="G648">
        <f>'Real Time Coefficients'!G648</f>
        <v>-4.5999999999999996</v>
      </c>
      <c r="H648">
        <f>'Real Time Coefficients'!H648</f>
        <v>-0.1</v>
      </c>
      <c r="I648">
        <f>'Real Time Coefficients'!I648</f>
        <v>46.300000000000004</v>
      </c>
      <c r="J648">
        <f>'Real Time Coefficients'!J648</f>
        <v>0</v>
      </c>
      <c r="K648">
        <f>'Real Time Coefficients'!K648</f>
        <v>2</v>
      </c>
      <c r="L648">
        <f>'Real Time Coefficients'!L648</f>
        <v>-215.32366407031392</v>
      </c>
    </row>
    <row r="649" spans="1:12" hidden="1">
      <c r="A649" t="str">
        <f>'Real Time Coefficients'!A649</f>
        <v>Elliot Williams</v>
      </c>
      <c r="B649" t="str">
        <f>'Real Time Coefficients'!B649</f>
        <v>NOP</v>
      </c>
      <c r="C649" t="str">
        <f>'Real Time Coefficients'!C649</f>
        <v>New Orleans Pelicans</v>
      </c>
      <c r="D649" t="str">
        <f>'Real Time Coefficients'!D649</f>
        <v>New Orleans Pelicans</v>
      </c>
      <c r="E649">
        <f>'Real Time Coefficients'!E649</f>
        <v>16.399999999999999</v>
      </c>
      <c r="F649">
        <f>'Real Time Coefficients'!F649</f>
        <v>3.9E-2</v>
      </c>
      <c r="G649">
        <f>'Real Time Coefficients'!G649</f>
        <v>-4.5999999999999996</v>
      </c>
      <c r="H649">
        <f>'Real Time Coefficients'!H649</f>
        <v>-0.1</v>
      </c>
      <c r="I649">
        <f>'Real Time Coefficients'!I649</f>
        <v>54.900000000000006</v>
      </c>
      <c r="J649">
        <f>'Real Time Coefficients'!J649</f>
        <v>0</v>
      </c>
      <c r="K649">
        <f>'Real Time Coefficients'!K649</f>
        <v>3</v>
      </c>
      <c r="L649">
        <f>'Real Time Coefficients'!L649</f>
        <v>-130.59187305939179</v>
      </c>
    </row>
    <row r="650" spans="1:12" hidden="1">
      <c r="A650" t="str">
        <f>'Real Time Coefficients'!A650</f>
        <v>Louis Williams</v>
      </c>
      <c r="B650" t="str">
        <f>'Real Time Coefficients'!B650</f>
        <v>TOR</v>
      </c>
      <c r="C650" t="str">
        <f>'Real Time Coefficients'!C650</f>
        <v>Toronto Raptors</v>
      </c>
      <c r="D650" t="str">
        <f>'Real Time Coefficients'!D650</f>
        <v>Toronto Raptors</v>
      </c>
      <c r="E650">
        <f>'Real Time Coefficients'!E650</f>
        <v>27</v>
      </c>
      <c r="F650">
        <f>'Real Time Coefficients'!F650</f>
        <v>0.157</v>
      </c>
      <c r="G650">
        <f>'Real Time Coefficients'!G650</f>
        <v>0.9</v>
      </c>
      <c r="H650">
        <f>'Real Time Coefficients'!H650</f>
        <v>1.5</v>
      </c>
      <c r="I650">
        <f>'Real Time Coefficients'!I650</f>
        <v>59.8</v>
      </c>
      <c r="J650">
        <f>'Real Time Coefficients'!J650</f>
        <v>0</v>
      </c>
      <c r="K650">
        <f>'Real Time Coefficients'!K650</f>
        <v>1</v>
      </c>
      <c r="L650">
        <f>'Real Time Coefficients'!L650</f>
        <v>-66.662764608078533</v>
      </c>
    </row>
    <row r="651" spans="1:12" hidden="1">
      <c r="A651" t="str">
        <f>'Real Time Coefficients'!A651</f>
        <v>Marvin Williams</v>
      </c>
      <c r="B651" t="str">
        <f>'Real Time Coefficients'!B651</f>
        <v>CHO</v>
      </c>
      <c r="C651" t="e">
        <f>'Real Time Coefficients'!C651</f>
        <v>#N/A</v>
      </c>
      <c r="D651" t="e">
        <f>'Real Time Coefficients'!D651</f>
        <v>#N/A</v>
      </c>
      <c r="E651">
        <f>'Real Time Coefficients'!E651</f>
        <v>13.3</v>
      </c>
      <c r="F651">
        <f>'Real Time Coefficients'!F651</f>
        <v>0.10199999999999999</v>
      </c>
      <c r="G651">
        <f>'Real Time Coefficients'!G651</f>
        <v>1</v>
      </c>
      <c r="H651">
        <f>'Real Time Coefficients'!H651</f>
        <v>1.5</v>
      </c>
      <c r="I651" t="e">
        <f>'Real Time Coefficients'!I651</f>
        <v>#N/A</v>
      </c>
      <c r="J651">
        <f>'Real Time Coefficients'!J651</f>
        <v>0</v>
      </c>
      <c r="K651">
        <f>'Real Time Coefficients'!K651</f>
        <v>1</v>
      </c>
      <c r="L651" t="e">
        <f>'Real Time Coefficients'!L651</f>
        <v>#N/A</v>
      </c>
    </row>
    <row r="652" spans="1:12" hidden="1">
      <c r="A652" t="str">
        <f>'Real Time Coefficients'!A652</f>
        <v>Mo Williams</v>
      </c>
      <c r="B652" t="str">
        <f>'Real Time Coefficients'!B652</f>
        <v>TOT</v>
      </c>
      <c r="C652" t="e">
        <f>'Real Time Coefficients'!C652</f>
        <v>#N/A</v>
      </c>
      <c r="D652" t="str">
        <f>'Real Time Coefficients'!D652</f>
        <v>Minnesota Timberwolves</v>
      </c>
      <c r="E652">
        <f>'Real Time Coefficients'!E652</f>
        <v>25.2</v>
      </c>
      <c r="F652">
        <f>'Real Time Coefficients'!F652</f>
        <v>5.0999999999999997E-2</v>
      </c>
      <c r="G652">
        <f>'Real Time Coefficients'!G652</f>
        <v>-1.3</v>
      </c>
      <c r="H652">
        <f>'Real Time Coefficients'!H652</f>
        <v>0.3</v>
      </c>
      <c r="I652">
        <f>'Real Time Coefficients'!I652</f>
        <v>19.5</v>
      </c>
      <c r="J652">
        <f>'Real Time Coefficients'!J652</f>
        <v>0</v>
      </c>
      <c r="K652">
        <f>'Real Time Coefficients'!K652</f>
        <v>1</v>
      </c>
      <c r="L652">
        <f>'Real Time Coefficients'!L652</f>
        <v>-634.18158093779482</v>
      </c>
    </row>
    <row r="653" spans="1:12" hidden="1">
      <c r="A653" t="str">
        <f>'Real Time Coefficients'!A653</f>
        <v>Mo Williams</v>
      </c>
      <c r="B653" t="str">
        <f>'Real Time Coefficients'!B653</f>
        <v>MIN</v>
      </c>
      <c r="C653" t="str">
        <f>'Real Time Coefficients'!C653</f>
        <v>Minnesota Timberwolves</v>
      </c>
      <c r="D653" t="str">
        <f>'Real Time Coefficients'!D653</f>
        <v>Minnesota Timberwolves</v>
      </c>
      <c r="E653">
        <f>'Real Time Coefficients'!E653</f>
        <v>25.2</v>
      </c>
      <c r="F653">
        <f>'Real Time Coefficients'!F653</f>
        <v>5.0999999999999997E-2</v>
      </c>
      <c r="G653">
        <f>'Real Time Coefficients'!G653</f>
        <v>-1.3</v>
      </c>
      <c r="H653">
        <f>'Real Time Coefficients'!H653</f>
        <v>0.3</v>
      </c>
      <c r="I653">
        <f>'Real Time Coefficients'!I653</f>
        <v>19.5</v>
      </c>
      <c r="J653">
        <f>'Real Time Coefficients'!J653</f>
        <v>0</v>
      </c>
      <c r="K653">
        <f>'Real Time Coefficients'!K653</f>
        <v>2</v>
      </c>
      <c r="L653">
        <f>'Real Time Coefficients'!L653</f>
        <v>-634.18158093779482</v>
      </c>
    </row>
    <row r="654" spans="1:12" hidden="1">
      <c r="A654" t="str">
        <f>'Real Time Coefficients'!A654</f>
        <v>Mo Williams</v>
      </c>
      <c r="B654" t="str">
        <f>'Real Time Coefficients'!B654</f>
        <v>CHO</v>
      </c>
      <c r="C654" t="e">
        <f>'Real Time Coefficients'!C654</f>
        <v>#N/A</v>
      </c>
      <c r="D654" t="e">
        <f>'Real Time Coefficients'!D654</f>
        <v>#N/A</v>
      </c>
      <c r="E654">
        <f>'Real Time Coefficients'!E654</f>
        <v>25.2</v>
      </c>
      <c r="F654">
        <f>'Real Time Coefficients'!F654</f>
        <v>5.0999999999999997E-2</v>
      </c>
      <c r="G654">
        <f>'Real Time Coefficients'!G654</f>
        <v>-1.3</v>
      </c>
      <c r="H654">
        <f>'Real Time Coefficients'!H654</f>
        <v>0.3</v>
      </c>
      <c r="I654" t="e">
        <f>'Real Time Coefficients'!I654</f>
        <v>#N/A</v>
      </c>
      <c r="J654">
        <f>'Real Time Coefficients'!J654</f>
        <v>0</v>
      </c>
      <c r="K654">
        <f>'Real Time Coefficients'!K654</f>
        <v>3</v>
      </c>
      <c r="L654" t="e">
        <f>'Real Time Coefficients'!L654</f>
        <v>#N/A</v>
      </c>
    </row>
    <row r="655" spans="1:12" hidden="1">
      <c r="A655" t="str">
        <f>'Real Time Coefficients'!A655</f>
        <v>Player</v>
      </c>
      <c r="B655" t="str">
        <f>'Real Time Coefficients'!B655</f>
        <v>Tm</v>
      </c>
      <c r="C655" t="e">
        <f>'Real Time Coefficients'!C655</f>
        <v>#N/A</v>
      </c>
      <c r="D655" t="str">
        <f>'Real Time Coefficients'!D655</f>
        <v>San Antonio Spurs</v>
      </c>
      <c r="E655" t="str">
        <f>'Real Time Coefficients'!E655</f>
        <v>USG%</v>
      </c>
      <c r="F655" t="str">
        <f>'Real Time Coefficients'!F655</f>
        <v>WS/48</v>
      </c>
      <c r="G655" t="str">
        <f>'Real Time Coefficients'!G655</f>
        <v>BPM</v>
      </c>
      <c r="H655" t="str">
        <f>'Real Time Coefficients'!H655</f>
        <v>VORP</v>
      </c>
      <c r="I655">
        <f>'Real Time Coefficients'!I655</f>
        <v>67.100000000000009</v>
      </c>
      <c r="J655">
        <f>'Real Time Coefficients'!J655</f>
        <v>2</v>
      </c>
      <c r="K655">
        <f>'Real Time Coefficients'!K655</f>
        <v>24</v>
      </c>
      <c r="L655" t="e">
        <f>'Real Time Coefficients'!L655</f>
        <v>#VALUE!</v>
      </c>
    </row>
    <row r="656" spans="1:12" hidden="1">
      <c r="A656" t="str">
        <f>'Real Time Coefficients'!A656</f>
        <v>Reggie Williams</v>
      </c>
      <c r="B656" t="str">
        <f>'Real Time Coefficients'!B656</f>
        <v>SAS</v>
      </c>
      <c r="C656" t="str">
        <f>'Real Time Coefficients'!C656</f>
        <v>San Antonio Spurs</v>
      </c>
      <c r="D656" t="str">
        <f>'Real Time Coefficients'!D656</f>
        <v>San Antonio Spurs</v>
      </c>
      <c r="E656">
        <f>'Real Time Coefficients'!E656</f>
        <v>18.5</v>
      </c>
      <c r="F656">
        <f>'Real Time Coefficients'!F656</f>
        <v>8.3000000000000004E-2</v>
      </c>
      <c r="G656">
        <f>'Real Time Coefficients'!G656</f>
        <v>-2.7</v>
      </c>
      <c r="H656">
        <f>'Real Time Coefficients'!H656</f>
        <v>0</v>
      </c>
      <c r="I656">
        <f>'Real Time Coefficients'!I656</f>
        <v>67.100000000000009</v>
      </c>
      <c r="J656">
        <f>'Real Time Coefficients'!J656</f>
        <v>0</v>
      </c>
      <c r="K656">
        <f>'Real Time Coefficients'!K656</f>
        <v>1</v>
      </c>
      <c r="L656">
        <f>'Real Time Coefficients'!L656</f>
        <v>-110.77609494990367</v>
      </c>
    </row>
    <row r="657" spans="1:12" hidden="1">
      <c r="A657" t="str">
        <f>'Real Time Coefficients'!A657</f>
        <v>Shawne Williams</v>
      </c>
      <c r="B657" t="str">
        <f>'Real Time Coefficients'!B657</f>
        <v>TOT</v>
      </c>
      <c r="C657" t="e">
        <f>'Real Time Coefficients'!C657</f>
        <v>#N/A</v>
      </c>
      <c r="D657" t="str">
        <f>'Real Time Coefficients'!D657</f>
        <v>Miami Heat</v>
      </c>
      <c r="E657">
        <f>'Real Time Coefficients'!E657</f>
        <v>14.9</v>
      </c>
      <c r="F657">
        <f>'Real Time Coefficients'!F657</f>
        <v>8.4000000000000005E-2</v>
      </c>
      <c r="G657">
        <f>'Real Time Coefficients'!G657</f>
        <v>-1</v>
      </c>
      <c r="H657">
        <f>'Real Time Coefficients'!H657</f>
        <v>0.3</v>
      </c>
      <c r="I657">
        <f>'Real Time Coefficients'!I657</f>
        <v>45.1</v>
      </c>
      <c r="J657">
        <f>'Real Time Coefficients'!J657</f>
        <v>0</v>
      </c>
      <c r="K657">
        <f>'Real Time Coefficients'!K657</f>
        <v>1</v>
      </c>
      <c r="L657">
        <f>'Real Time Coefficients'!L657</f>
        <v>-549.30225360793645</v>
      </c>
    </row>
    <row r="658" spans="1:12" hidden="1">
      <c r="A658" t="str">
        <f>'Real Time Coefficients'!A658</f>
        <v>Shawne Williams</v>
      </c>
      <c r="B658" t="str">
        <f>'Real Time Coefficients'!B658</f>
        <v>MIA</v>
      </c>
      <c r="C658" t="str">
        <f>'Real Time Coefficients'!C658</f>
        <v>Miami Heat</v>
      </c>
      <c r="D658" t="str">
        <f>'Real Time Coefficients'!D658</f>
        <v>Miami Heat</v>
      </c>
      <c r="E658">
        <f>'Real Time Coefficients'!E658</f>
        <v>14.9</v>
      </c>
      <c r="F658">
        <f>'Real Time Coefficients'!F658</f>
        <v>8.4000000000000005E-2</v>
      </c>
      <c r="G658">
        <f>'Real Time Coefficients'!G658</f>
        <v>-1</v>
      </c>
      <c r="H658">
        <f>'Real Time Coefficients'!H658</f>
        <v>0.3</v>
      </c>
      <c r="I658">
        <f>'Real Time Coefficients'!I658</f>
        <v>45.1</v>
      </c>
      <c r="J658">
        <f>'Real Time Coefficients'!J658</f>
        <v>0</v>
      </c>
      <c r="K658">
        <f>'Real Time Coefficients'!K658</f>
        <v>2</v>
      </c>
      <c r="L658">
        <f>'Real Time Coefficients'!L658</f>
        <v>-549.30225360793645</v>
      </c>
    </row>
    <row r="659" spans="1:12" hidden="1">
      <c r="A659" t="str">
        <f>'Real Time Coefficients'!A659</f>
        <v>Shawne Williams</v>
      </c>
      <c r="B659" t="str">
        <f>'Real Time Coefficients'!B659</f>
        <v>DET</v>
      </c>
      <c r="C659" t="str">
        <f>'Real Time Coefficients'!C659</f>
        <v>Detroit Pistons</v>
      </c>
      <c r="D659" t="str">
        <f>'Real Time Coefficients'!D659</f>
        <v>Detroit Pistons</v>
      </c>
      <c r="E659">
        <f>'Real Time Coefficients'!E659</f>
        <v>14.9</v>
      </c>
      <c r="F659">
        <f>'Real Time Coefficients'!F659</f>
        <v>8.4000000000000005E-2</v>
      </c>
      <c r="G659">
        <f>'Real Time Coefficients'!G659</f>
        <v>-1</v>
      </c>
      <c r="H659">
        <f>'Real Time Coefficients'!H659</f>
        <v>0.3</v>
      </c>
      <c r="I659">
        <f>'Real Time Coefficients'!I659</f>
        <v>39</v>
      </c>
      <c r="J659">
        <f>'Real Time Coefficients'!J659</f>
        <v>0</v>
      </c>
      <c r="K659">
        <f>'Real Time Coefficients'!K659</f>
        <v>3</v>
      </c>
      <c r="L659">
        <f>'Real Time Coefficients'!L659</f>
        <v>-609.40271002266036</v>
      </c>
    </row>
    <row r="660" spans="1:12" hidden="1">
      <c r="A660" t="str">
        <f>'Real Time Coefficients'!A660</f>
        <v>Jeff Withey</v>
      </c>
      <c r="B660" t="str">
        <f>'Real Time Coefficients'!B660</f>
        <v>NOP</v>
      </c>
      <c r="C660" t="str">
        <f>'Real Time Coefficients'!C660</f>
        <v>New Orleans Pelicans</v>
      </c>
      <c r="D660" t="str">
        <f>'Real Time Coefficients'!D660</f>
        <v>New Orleans Pelicans</v>
      </c>
      <c r="E660">
        <f>'Real Time Coefficients'!E660</f>
        <v>17.3</v>
      </c>
      <c r="F660">
        <f>'Real Time Coefficients'!F660</f>
        <v>0.14899999999999999</v>
      </c>
      <c r="G660">
        <f>'Real Time Coefficients'!G660</f>
        <v>-1</v>
      </c>
      <c r="H660">
        <f>'Real Time Coefficients'!H660</f>
        <v>0.1</v>
      </c>
      <c r="I660">
        <f>'Real Time Coefficients'!I660</f>
        <v>54.900000000000006</v>
      </c>
      <c r="J660">
        <f>'Real Time Coefficients'!J660</f>
        <v>0</v>
      </c>
      <c r="K660">
        <f>'Real Time Coefficients'!K660</f>
        <v>1</v>
      </c>
      <c r="L660">
        <f>'Real Time Coefficients'!L660</f>
        <v>-327.29619106529276</v>
      </c>
    </row>
    <row r="661" spans="1:12" hidden="1">
      <c r="A661" t="str">
        <f>'Real Time Coefficients'!A661</f>
        <v>Nate Wolters</v>
      </c>
      <c r="B661" t="str">
        <f>'Real Time Coefficients'!B661</f>
        <v>TOT</v>
      </c>
      <c r="C661" t="e">
        <f>'Real Time Coefficients'!C661</f>
        <v>#N/A</v>
      </c>
      <c r="D661" t="str">
        <f>'Real Time Coefficients'!D661</f>
        <v>Milwaukee Bucks</v>
      </c>
      <c r="E661">
        <f>'Real Time Coefficients'!E661</f>
        <v>13.3</v>
      </c>
      <c r="F661">
        <f>'Real Time Coefficients'!F661</f>
        <v>-3.5999999999999997E-2</v>
      </c>
      <c r="G661">
        <f>'Real Time Coefficients'!G661</f>
        <v>-6.1</v>
      </c>
      <c r="H661">
        <f>'Real Time Coefficients'!H661</f>
        <v>-0.3</v>
      </c>
      <c r="I661">
        <f>'Real Time Coefficients'!I661</f>
        <v>50</v>
      </c>
      <c r="J661">
        <f>'Real Time Coefficients'!J661</f>
        <v>0</v>
      </c>
      <c r="K661">
        <f>'Real Time Coefficients'!K661</f>
        <v>1</v>
      </c>
      <c r="L661">
        <f>'Real Time Coefficients'!L661</f>
        <v>-221.35228192125024</v>
      </c>
    </row>
    <row r="662" spans="1:12" hidden="1">
      <c r="A662" t="str">
        <f>'Real Time Coefficients'!A662</f>
        <v>Nate Wolters</v>
      </c>
      <c r="B662" t="str">
        <f>'Real Time Coefficients'!B662</f>
        <v>MIL</v>
      </c>
      <c r="C662" t="str">
        <f>'Real Time Coefficients'!C662</f>
        <v>Milwaukee Bucks</v>
      </c>
      <c r="D662" t="str">
        <f>'Real Time Coefficients'!D662</f>
        <v>Milwaukee Bucks</v>
      </c>
      <c r="E662">
        <f>'Real Time Coefficients'!E662</f>
        <v>13.3</v>
      </c>
      <c r="F662">
        <f>'Real Time Coefficients'!F662</f>
        <v>-3.5999999999999997E-2</v>
      </c>
      <c r="G662">
        <f>'Real Time Coefficients'!G662</f>
        <v>-6.1</v>
      </c>
      <c r="H662">
        <f>'Real Time Coefficients'!H662</f>
        <v>-0.3</v>
      </c>
      <c r="I662">
        <f>'Real Time Coefficients'!I662</f>
        <v>50</v>
      </c>
      <c r="J662">
        <f>'Real Time Coefficients'!J662</f>
        <v>0</v>
      </c>
      <c r="K662">
        <f>'Real Time Coefficients'!K662</f>
        <v>2</v>
      </c>
      <c r="L662">
        <f>'Real Time Coefficients'!L662</f>
        <v>-221.35228192125024</v>
      </c>
    </row>
    <row r="663" spans="1:12" hidden="1">
      <c r="A663" t="str">
        <f>'Real Time Coefficients'!A663</f>
        <v>Nate Wolters</v>
      </c>
      <c r="B663" t="str">
        <f>'Real Time Coefficients'!B663</f>
        <v>NOP</v>
      </c>
      <c r="C663" t="str">
        <f>'Real Time Coefficients'!C663</f>
        <v>New Orleans Pelicans</v>
      </c>
      <c r="D663" t="str">
        <f>'Real Time Coefficients'!D663</f>
        <v>New Orleans Pelicans</v>
      </c>
      <c r="E663">
        <f>'Real Time Coefficients'!E663</f>
        <v>13.3</v>
      </c>
      <c r="F663">
        <f>'Real Time Coefficients'!F663</f>
        <v>-3.5999999999999997E-2</v>
      </c>
      <c r="G663">
        <f>'Real Time Coefficients'!G663</f>
        <v>-6.1</v>
      </c>
      <c r="H663">
        <f>'Real Time Coefficients'!H663</f>
        <v>-0.3</v>
      </c>
      <c r="I663">
        <f>'Real Time Coefficients'!I663</f>
        <v>54.900000000000006</v>
      </c>
      <c r="J663">
        <f>'Real Time Coefficients'!J663</f>
        <v>0</v>
      </c>
      <c r="K663">
        <f>'Real Time Coefficients'!K663</f>
        <v>3</v>
      </c>
      <c r="L663">
        <f>'Real Time Coefficients'!L663</f>
        <v>-173.07486611270156</v>
      </c>
    </row>
    <row r="664" spans="1:12" hidden="1">
      <c r="A664" t="str">
        <f>'Real Time Coefficients'!A664</f>
        <v>Brandan Wright</v>
      </c>
      <c r="B664" t="str">
        <f>'Real Time Coefficients'!B664</f>
        <v>TOT</v>
      </c>
      <c r="C664" t="e">
        <f>'Real Time Coefficients'!C664</f>
        <v>#N/A</v>
      </c>
      <c r="D664" t="str">
        <f>'Real Time Coefficients'!D664</f>
        <v>Dallas Mavericks</v>
      </c>
      <c r="E664">
        <f>'Real Time Coefficients'!E664</f>
        <v>13.6</v>
      </c>
      <c r="F664">
        <f>'Real Time Coefficients'!F664</f>
        <v>0.20200000000000001</v>
      </c>
      <c r="G664">
        <f>'Real Time Coefficients'!G664</f>
        <v>3.6</v>
      </c>
      <c r="H664">
        <f>'Real Time Coefficients'!H664</f>
        <v>2</v>
      </c>
      <c r="I664">
        <f>'Real Time Coefficients'!I664</f>
        <v>61</v>
      </c>
      <c r="J664">
        <f>'Real Time Coefficients'!J664</f>
        <v>0</v>
      </c>
      <c r="K664">
        <f>'Real Time Coefficients'!K664</f>
        <v>1</v>
      </c>
      <c r="L664">
        <f>'Real Time Coefficients'!L664</f>
        <v>-465.55630327255352</v>
      </c>
    </row>
  </sheetData>
  <autoFilter ref="A1:L664">
    <filterColumn colId="6">
      <customFilters>
        <customFilter operator="greaterThan" val="-0.5"/>
      </customFilters>
    </filterColumn>
    <filterColumn colId="11">
      <customFilters>
        <customFilter operator="greaterThan" val="0"/>
      </customFilters>
    </filterColumn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O711"/>
  <sheetViews>
    <sheetView showRuler="0" topLeftCell="A147" workbookViewId="0">
      <selection activeCell="J154" sqref="J154"/>
    </sheetView>
  </sheetViews>
  <sheetFormatPr defaultColWidth="11.19921875" defaultRowHeight="15.6"/>
  <cols>
    <col min="1" max="1" width="22.296875" bestFit="1" customWidth="1"/>
    <col min="3" max="3" width="21.796875" bestFit="1" customWidth="1"/>
    <col min="4" max="4" width="21.796875" customWidth="1"/>
  </cols>
  <sheetData>
    <row r="1" spans="1:15">
      <c r="A1" t="str">
        <f>'Real Time Consolodated'!B1</f>
        <v>Player</v>
      </c>
      <c r="B1" t="str">
        <f>'Real Time Consolodated'!E1</f>
        <v>Tm</v>
      </c>
      <c r="C1" t="s">
        <v>3</v>
      </c>
      <c r="D1" t="s">
        <v>649</v>
      </c>
      <c r="E1" t="s">
        <v>37</v>
      </c>
      <c r="F1" t="s">
        <v>41</v>
      </c>
      <c r="G1" t="s">
        <v>44</v>
      </c>
      <c r="H1" t="s">
        <v>45</v>
      </c>
      <c r="I1" t="s">
        <v>626</v>
      </c>
      <c r="J1" t="s">
        <v>694</v>
      </c>
      <c r="K1" t="s">
        <v>648</v>
      </c>
      <c r="L1" s="26" t="s">
        <v>646</v>
      </c>
      <c r="N1" t="s">
        <v>715</v>
      </c>
      <c r="O1" t="s">
        <v>716</v>
      </c>
    </row>
    <row r="2" spans="1:15" ht="15" customHeight="1">
      <c r="A2" t="str">
        <f>'Real Time Consolodated'!B2</f>
        <v>Quincy Acy</v>
      </c>
      <c r="B2" t="str">
        <f>'Real Time Consolodated'!E2</f>
        <v>NYK</v>
      </c>
      <c r="C2" t="str">
        <f>VLOOKUP(B2,'UPDATE Team Record'!$Q$4:$R$35,2,0)</f>
        <v>New York Knicks</v>
      </c>
      <c r="D2" t="str">
        <f>IFERROR(C2,C3)</f>
        <v>New York Knicks</v>
      </c>
      <c r="E2">
        <f>'Real Time Consolodated'!AO2</f>
        <v>15.5</v>
      </c>
      <c r="F2">
        <f>'Real Time Consolodated'!AT2</f>
        <v>6.3E-2</v>
      </c>
      <c r="G2">
        <f>'Real Time Consolodated'!AX2</f>
        <v>-3.1</v>
      </c>
      <c r="H2">
        <f>'Real Time Consolodated'!AY2</f>
        <v>-0.3</v>
      </c>
      <c r="I2" s="27">
        <f>VLOOKUP(D2,'UPDATE Team Record'!$B$3:$O$38,4,0)*100</f>
        <v>20.7</v>
      </c>
      <c r="J2">
        <f>N2+O2</f>
        <v>0</v>
      </c>
      <c r="K2">
        <f>COUNTIF(A$2:$A2,A2)</f>
        <v>1</v>
      </c>
      <c r="L2">
        <f>(Key!$B$3+Key!$B$4*'Real Time Coefficients'!E2+'Real Time Coefficients'!F2*Key!$B$5+Key!$B$6*'Real Time Coefficients'!G2+'Real Time Coefficients'!H2*Key!$B$7+Key!$B$8*'Real Time Coefficients'!I2+'Real Time Coefficients'!J2*Key!$B$9)*(Key!$B$11/100)</f>
        <v>-664.4596530992651</v>
      </c>
      <c r="N2">
        <f>IF(H2&gt;'Data Precompetition'!$F$91,1,0)</f>
        <v>0</v>
      </c>
      <c r="O2">
        <f>IF(F2&gt;'Data Precompetition'!$D$91,1,0)</f>
        <v>0</v>
      </c>
    </row>
    <row r="3" spans="1:15" ht="15" customHeight="1">
      <c r="A3" t="str">
        <f>'Real Time Consolodated'!B3</f>
        <v>Jordan Adams</v>
      </c>
      <c r="B3" t="str">
        <f>'Real Time Consolodated'!E3</f>
        <v>MEM</v>
      </c>
      <c r="C3" t="str">
        <f>VLOOKUP(B3,'UPDATE Team Record'!$Q$4:$R$35,2,0)</f>
        <v>Memphis Grizzlies</v>
      </c>
      <c r="D3" t="str">
        <f t="shared" ref="D3:D66" si="0">IFERROR(C3,C4)</f>
        <v>Memphis Grizzlies</v>
      </c>
      <c r="E3">
        <f>'Real Time Consolodated'!AO3</f>
        <v>20.399999999999999</v>
      </c>
      <c r="F3">
        <f>'Real Time Consolodated'!AT3</f>
        <v>7.2999999999999995E-2</v>
      </c>
      <c r="G3">
        <f>'Real Time Consolodated'!AX3</f>
        <v>-0.6</v>
      </c>
      <c r="H3">
        <f>'Real Time Consolodated'!AY3</f>
        <v>0.1</v>
      </c>
      <c r="I3" s="27">
        <f>VLOOKUP(D3,'UPDATE Team Record'!$B$3:$O$38,4,0)*100</f>
        <v>67.100000000000009</v>
      </c>
      <c r="J3">
        <f>N3+O3</f>
        <v>0</v>
      </c>
      <c r="K3">
        <f>COUNTIF(A$2:$A3,A3)</f>
        <v>1</v>
      </c>
      <c r="L3">
        <f>(Key!$B$3+Key!$B$4*'Real Time Coefficients'!E3+'Real Time Coefficients'!F3*Key!$B$5+Key!$B$6*'Real Time Coefficients'!G3+'Real Time Coefficients'!H3*Key!$B$7+Key!$B$8*'Real Time Coefficients'!I3+'Real Time Coefficients'!J3*Key!$B$9)*(Key!$B$11/100)</f>
        <v>-337.72337901482229</v>
      </c>
      <c r="N3">
        <f>IF(H3&gt;'Data Precompetition'!$F$91,1,0)</f>
        <v>0</v>
      </c>
      <c r="O3">
        <f>IF(F3&gt;'Data Precompetition'!$D$91,1,0)</f>
        <v>0</v>
      </c>
    </row>
    <row r="4" spans="1:15" ht="15" customHeight="1">
      <c r="A4" t="str">
        <f>'Real Time Consolodated'!B4</f>
        <v>Steven Adams</v>
      </c>
      <c r="B4" t="str">
        <f>'Real Time Consolodated'!E4</f>
        <v>OKC</v>
      </c>
      <c r="C4" t="str">
        <f>VLOOKUP(B4,'UPDATE Team Record'!$Q$4:$R$35,2,0)</f>
        <v>Oklahoma City Thunder</v>
      </c>
      <c r="D4" t="str">
        <f t="shared" si="0"/>
        <v>Oklahoma City Thunder</v>
      </c>
      <c r="E4">
        <f>'Real Time Consolodated'!AO4</f>
        <v>14.3</v>
      </c>
      <c r="F4">
        <f>'Real Time Consolodated'!AT4</f>
        <v>0.111</v>
      </c>
      <c r="G4">
        <f>'Real Time Consolodated'!AX4</f>
        <v>0.4</v>
      </c>
      <c r="H4">
        <f>'Real Time Consolodated'!AY4</f>
        <v>1.1000000000000001</v>
      </c>
      <c r="I4" s="27">
        <f>VLOOKUP(D4,'UPDATE Team Record'!$B$3:$O$38,4,0)*100</f>
        <v>54.900000000000006</v>
      </c>
      <c r="J4">
        <f t="shared" ref="J4:J66" si="1">N4+O4</f>
        <v>0</v>
      </c>
      <c r="K4">
        <f>COUNTIF(A$2:$A4,A4)</f>
        <v>1</v>
      </c>
      <c r="L4">
        <f>(Key!$B$3+Key!$B$4*'Real Time Coefficients'!E4+'Real Time Coefficients'!F4*Key!$B$5+Key!$B$6*'Real Time Coefficients'!G4+'Real Time Coefficients'!H4*Key!$B$7+Key!$B$8*'Real Time Coefficients'!I4+'Real Time Coefficients'!J4*Key!$B$9)*(Key!$B$11/100)</f>
        <v>-443.11974050344247</v>
      </c>
      <c r="N4">
        <f>IF(H4&gt;'Data Precompetition'!$F$91,1,0)</f>
        <v>0</v>
      </c>
      <c r="O4">
        <f>IF(F4&gt;'Data Precompetition'!$D$91,1,0)</f>
        <v>0</v>
      </c>
    </row>
    <row r="5" spans="1:15" ht="15" customHeight="1">
      <c r="A5" t="str">
        <f>'Real Time Consolodated'!B5</f>
        <v>Jeff Adrien</v>
      </c>
      <c r="B5" t="str">
        <f>'Real Time Consolodated'!E5</f>
        <v>MIN</v>
      </c>
      <c r="C5" t="str">
        <f>VLOOKUP(B5,'UPDATE Team Record'!$Q$4:$R$35,2,0)</f>
        <v>Minnesota Timberwolves</v>
      </c>
      <c r="D5" t="str">
        <f t="shared" si="0"/>
        <v>Minnesota Timberwolves</v>
      </c>
      <c r="E5">
        <f>'Real Time Consolodated'!AO5</f>
        <v>14.3</v>
      </c>
      <c r="F5">
        <f>'Real Time Consolodated'!AT5</f>
        <v>8.6999999999999994E-2</v>
      </c>
      <c r="G5">
        <f>'Real Time Consolodated'!AX5</f>
        <v>-2.2000000000000002</v>
      </c>
      <c r="H5">
        <f>'Real Time Consolodated'!AY5</f>
        <v>0</v>
      </c>
      <c r="I5" s="27">
        <f>VLOOKUP(D5,'UPDATE Team Record'!$B$3:$O$38,4,0)*100</f>
        <v>19.5</v>
      </c>
      <c r="J5">
        <f t="shared" si="1"/>
        <v>0</v>
      </c>
      <c r="K5">
        <f>COUNTIF(A$2:$A5,A5)</f>
        <v>1</v>
      </c>
      <c r="L5">
        <f>(Key!$B$3+Key!$B$4*'Real Time Coefficients'!E5+'Real Time Coefficients'!F5*Key!$B$5+Key!$B$6*'Real Time Coefficients'!G5+'Real Time Coefficients'!H5*Key!$B$7+Key!$B$8*'Real Time Coefficients'!I5+'Real Time Coefficients'!J5*Key!$B$9)*(Key!$B$11/100)</f>
        <v>-712.28215061833657</v>
      </c>
      <c r="N5">
        <f>IF(H5&gt;'Data Precompetition'!$F$91,1,0)</f>
        <v>0</v>
      </c>
      <c r="O5">
        <f>IF(F5&gt;'Data Precompetition'!$D$91,1,0)</f>
        <v>0</v>
      </c>
    </row>
    <row r="6" spans="1:15" ht="15" customHeight="1">
      <c r="A6" t="str">
        <f>'Real Time Consolodated'!B6</f>
        <v>Arron Afflalo</v>
      </c>
      <c r="B6" t="str">
        <f>'Real Time Consolodated'!E6</f>
        <v>TOT</v>
      </c>
      <c r="C6" t="e">
        <f>VLOOKUP(B6,'UPDATE Team Record'!$Q$4:$R$35,2,0)</f>
        <v>#N/A</v>
      </c>
      <c r="D6" t="str">
        <f t="shared" si="0"/>
        <v>Denver Nuggets</v>
      </c>
      <c r="E6">
        <f>'Real Time Consolodated'!AO6</f>
        <v>19</v>
      </c>
      <c r="F6">
        <f>'Real Time Consolodated'!AT6</f>
        <v>0.05</v>
      </c>
      <c r="G6">
        <f>'Real Time Consolodated'!AX6</f>
        <v>-1.8</v>
      </c>
      <c r="H6">
        <f>'Real Time Consolodated'!AY6</f>
        <v>0.1</v>
      </c>
      <c r="I6" s="27">
        <f>VLOOKUP(D6,'UPDATE Team Record'!$B$3:$O$38,4,0)*100</f>
        <v>36.6</v>
      </c>
      <c r="J6">
        <f t="shared" si="1"/>
        <v>0</v>
      </c>
      <c r="K6">
        <f>COUNTIF(A$2:$A6,A6)</f>
        <v>1</v>
      </c>
      <c r="L6">
        <f>(Key!$B$3+Key!$B$4*'Real Time Coefficients'!E6+'Real Time Coefficients'!F6*Key!$B$5+Key!$B$6*'Real Time Coefficients'!G6+'Real Time Coefficients'!H6*Key!$B$7+Key!$B$8*'Real Time Coefficients'!I6+'Real Time Coefficients'!J6*Key!$B$9)*(Key!$B$11/100)</f>
        <v>-555.93386508167964</v>
      </c>
      <c r="N6">
        <f>IF(H6&gt;'Data Precompetition'!$F$91,1,0)</f>
        <v>0</v>
      </c>
      <c r="O6">
        <f>IF(F6&gt;'Data Precompetition'!$D$91,1,0)</f>
        <v>0</v>
      </c>
    </row>
    <row r="7" spans="1:15" ht="15" customHeight="1">
      <c r="A7" t="str">
        <f>'Real Time Consolodated'!B7</f>
        <v>Arron Afflalo</v>
      </c>
      <c r="B7" t="str">
        <f>'Real Time Consolodated'!E7</f>
        <v>DEN</v>
      </c>
      <c r="C7" t="str">
        <f>VLOOKUP(B7,'UPDATE Team Record'!$Q$4:$R$35,2,0)</f>
        <v>Denver Nuggets</v>
      </c>
      <c r="D7" t="str">
        <f t="shared" si="0"/>
        <v>Denver Nuggets</v>
      </c>
      <c r="E7">
        <f>'Real Time Consolodated'!AO7</f>
        <v>19</v>
      </c>
      <c r="F7">
        <f>'Real Time Consolodated'!AT7</f>
        <v>0.05</v>
      </c>
      <c r="G7">
        <f>'Real Time Consolodated'!AX7</f>
        <v>-1.8</v>
      </c>
      <c r="H7">
        <f>'Real Time Consolodated'!AY7</f>
        <v>0.1</v>
      </c>
      <c r="I7" s="27">
        <f>VLOOKUP(D7,'UPDATE Team Record'!$B$3:$O$38,4,0)*100</f>
        <v>36.6</v>
      </c>
      <c r="J7">
        <f t="shared" si="1"/>
        <v>0</v>
      </c>
      <c r="K7">
        <f>COUNTIF(A$2:$A7,A7)</f>
        <v>2</v>
      </c>
      <c r="L7">
        <f>(Key!$B$3+Key!$B$4*'Real Time Coefficients'!E7+'Real Time Coefficients'!F7*Key!$B$5+Key!$B$6*'Real Time Coefficients'!G7+'Real Time Coefficients'!H7*Key!$B$7+Key!$B$8*'Real Time Coefficients'!I7+'Real Time Coefficients'!J7*Key!$B$9)*(Key!$B$11/100)</f>
        <v>-555.93386508167964</v>
      </c>
      <c r="N7">
        <f>IF(H7&gt;'Data Precompetition'!$F$91,1,0)</f>
        <v>0</v>
      </c>
      <c r="O7">
        <f>IF(F7&gt;'Data Precompetition'!$D$91,1,0)</f>
        <v>0</v>
      </c>
    </row>
    <row r="8" spans="1:15" ht="15" customHeight="1">
      <c r="A8" t="str">
        <f>'Real Time Consolodated'!B8</f>
        <v>Arron Afflalo</v>
      </c>
      <c r="B8" t="str">
        <f>'Real Time Consolodated'!E8</f>
        <v>POR</v>
      </c>
      <c r="C8" t="str">
        <f>VLOOKUP(B8,'UPDATE Team Record'!$Q$4:$R$35,2,0)</f>
        <v>Portland Trail Blazers</v>
      </c>
      <c r="D8" t="str">
        <f t="shared" si="0"/>
        <v>Portland Trail Blazers</v>
      </c>
      <c r="E8">
        <f>'Real Time Consolodated'!AO8</f>
        <v>19</v>
      </c>
      <c r="F8">
        <f>'Real Time Consolodated'!AT8</f>
        <v>0.05</v>
      </c>
      <c r="G8">
        <f>'Real Time Consolodated'!AX8</f>
        <v>-1.8</v>
      </c>
      <c r="H8">
        <f>'Real Time Consolodated'!AY8</f>
        <v>0.1</v>
      </c>
      <c r="I8" s="27">
        <f>VLOOKUP(D8,'UPDATE Team Record'!$B$3:$O$38,4,0)*100</f>
        <v>62.2</v>
      </c>
      <c r="J8">
        <f t="shared" si="1"/>
        <v>0</v>
      </c>
      <c r="K8">
        <f>COUNTIF(A$2:$A8,A8)</f>
        <v>3</v>
      </c>
      <c r="L8">
        <f>(Key!$B$3+Key!$B$4*'Real Time Coefficients'!E8+'Real Time Coefficients'!F8*Key!$B$5+Key!$B$6*'Real Time Coefficients'!G8+'Real Time Coefficients'!H8*Key!$B$7+Key!$B$8*'Real Time Coefficients'!I8+'Real Time Coefficients'!J8*Key!$B$9)*(Key!$B$11/100)</f>
        <v>-303.70899881660927</v>
      </c>
      <c r="N8">
        <f>IF(H8&gt;'Data Precompetition'!$F$91,1,0)</f>
        <v>0</v>
      </c>
      <c r="O8">
        <f>IF(F8&gt;'Data Precompetition'!$D$91,1,0)</f>
        <v>0</v>
      </c>
    </row>
    <row r="9" spans="1:15" ht="15" customHeight="1">
      <c r="A9" t="str">
        <f>'Real Time Consolodated'!B9</f>
        <v>Alexis Ajinca</v>
      </c>
      <c r="B9" t="str">
        <f>'Real Time Consolodated'!E9</f>
        <v>NOP</v>
      </c>
      <c r="C9" t="str">
        <f>VLOOKUP(B9,'UPDATE Team Record'!$Q$4:$R$35,2,0)</f>
        <v>New Orleans Pelicans</v>
      </c>
      <c r="D9" t="str">
        <f t="shared" si="0"/>
        <v>New Orleans Pelicans</v>
      </c>
      <c r="E9">
        <f>'Real Time Consolodated'!AO9</f>
        <v>21.1</v>
      </c>
      <c r="F9">
        <f>'Real Time Consolodated'!AT9</f>
        <v>0.159</v>
      </c>
      <c r="G9">
        <f>'Real Time Consolodated'!AX9</f>
        <v>0.2</v>
      </c>
      <c r="H9">
        <f>'Real Time Consolodated'!AY9</f>
        <v>0.5</v>
      </c>
      <c r="I9" s="27">
        <f>VLOOKUP(D9,'UPDATE Team Record'!$B$3:$O$38,4,0)*100</f>
        <v>54.900000000000006</v>
      </c>
      <c r="J9">
        <f t="shared" si="1"/>
        <v>0</v>
      </c>
      <c r="K9">
        <f>COUNTIF(A$2:$A9,A9)</f>
        <v>1</v>
      </c>
      <c r="L9">
        <f>(Key!$B$3+Key!$B$4*'Real Time Coefficients'!E9+'Real Time Coefficients'!F9*Key!$B$5+Key!$B$6*'Real Time Coefficients'!G9+'Real Time Coefficients'!H9*Key!$B$7+Key!$B$8*'Real Time Coefficients'!I9+'Real Time Coefficients'!J9*Key!$B$9)*(Key!$B$11/100)</f>
        <v>-315.71330539139649</v>
      </c>
      <c r="N9">
        <f>IF(H9&gt;'Data Precompetition'!$F$91,1,0)</f>
        <v>0</v>
      </c>
      <c r="O9">
        <f>IF(F9&gt;'Data Precompetition'!$D$91,1,0)</f>
        <v>0</v>
      </c>
    </row>
    <row r="10" spans="1:15" ht="15" customHeight="1">
      <c r="A10" t="str">
        <f>'Real Time Consolodated'!B10</f>
        <v>Furkan Aldemir</v>
      </c>
      <c r="B10" t="str">
        <f>'Real Time Consolodated'!E10</f>
        <v>PHI</v>
      </c>
      <c r="C10" t="str">
        <f>VLOOKUP(B10,'UPDATE Team Record'!$Q$4:$R$35,2,0)</f>
        <v>Philadelphia 76ers</v>
      </c>
      <c r="D10" t="str">
        <f t="shared" si="0"/>
        <v>Philadelphia 76ers</v>
      </c>
      <c r="E10">
        <f>'Real Time Consolodated'!AO10</f>
        <v>8.6</v>
      </c>
      <c r="F10">
        <f>'Real Time Consolodated'!AT10</f>
        <v>0.122</v>
      </c>
      <c r="G10">
        <f>'Real Time Consolodated'!AX10</f>
        <v>-0.7</v>
      </c>
      <c r="H10">
        <f>'Real Time Consolodated'!AY10</f>
        <v>0.2</v>
      </c>
      <c r="I10" s="27">
        <f>VLOOKUP(D10,'UPDATE Team Record'!$B$3:$O$38,4,0)*100</f>
        <v>22</v>
      </c>
      <c r="J10">
        <f t="shared" si="1"/>
        <v>0</v>
      </c>
      <c r="K10">
        <f>COUNTIF(A$2:$A10,A10)</f>
        <v>1</v>
      </c>
      <c r="L10">
        <f>(Key!$B$3+Key!$B$4*'Real Time Coefficients'!E10+'Real Time Coefficients'!F10*Key!$B$5+Key!$B$6*'Real Time Coefficients'!G10+'Real Time Coefficients'!H10*Key!$B$7+Key!$B$8*'Real Time Coefficients'!I10+'Real Time Coefficients'!J10*Key!$B$9)*(Key!$B$11/100)</f>
        <v>-879.80063618300051</v>
      </c>
      <c r="N10">
        <f>IF(H10&gt;'Data Precompetition'!$F$91,1,0)</f>
        <v>0</v>
      </c>
      <c r="O10">
        <f>IF(F10&gt;'Data Precompetition'!$D$91,1,0)</f>
        <v>0</v>
      </c>
    </row>
    <row r="11" spans="1:15" ht="15" customHeight="1">
      <c r="A11" t="str">
        <f>'Real Time Consolodated'!B11</f>
        <v>Cole Aldrich</v>
      </c>
      <c r="B11" t="str">
        <f>'Real Time Consolodated'!E11</f>
        <v>NYK</v>
      </c>
      <c r="C11" t="str">
        <f>VLOOKUP(B11,'UPDATE Team Record'!$Q$4:$R$35,2,0)</f>
        <v>New York Knicks</v>
      </c>
      <c r="D11" t="str">
        <f t="shared" si="0"/>
        <v>New York Knicks</v>
      </c>
      <c r="E11">
        <f>'Real Time Consolodated'!AO11</f>
        <v>18.3</v>
      </c>
      <c r="F11">
        <f>'Real Time Consolodated'!AT11</f>
        <v>0.107</v>
      </c>
      <c r="G11">
        <f>'Real Time Consolodated'!AX11</f>
        <v>0.9</v>
      </c>
      <c r="H11">
        <f>'Real Time Consolodated'!AY11</f>
        <v>0.7</v>
      </c>
      <c r="I11" s="27">
        <f>VLOOKUP(D11,'UPDATE Team Record'!$B$3:$O$38,4,0)*100</f>
        <v>20.7</v>
      </c>
      <c r="J11">
        <f t="shared" si="1"/>
        <v>0</v>
      </c>
      <c r="K11">
        <f>COUNTIF(A$2:$A11,A11)</f>
        <v>1</v>
      </c>
      <c r="L11">
        <f>(Key!$B$3+Key!$B$4*'Real Time Coefficients'!E11+'Real Time Coefficients'!F11*Key!$B$5+Key!$B$6*'Real Time Coefficients'!G11+'Real Time Coefficients'!H11*Key!$B$7+Key!$B$8*'Real Time Coefficients'!I11+'Real Time Coefficients'!J11*Key!$B$9)*(Key!$B$11/100)</f>
        <v>-849.29236675230834</v>
      </c>
      <c r="N11">
        <f>IF(H11&gt;'Data Precompetition'!$F$91,1,0)</f>
        <v>0</v>
      </c>
      <c r="O11">
        <f>IF(F11&gt;'Data Precompetition'!$D$91,1,0)</f>
        <v>0</v>
      </c>
    </row>
    <row r="12" spans="1:15">
      <c r="A12" t="str">
        <f>'Real Time Consolodated'!B12</f>
        <v>LaMarcus Aldridge</v>
      </c>
      <c r="B12" t="str">
        <f>'Real Time Consolodated'!E12</f>
        <v>POR</v>
      </c>
      <c r="C12" t="str">
        <f>VLOOKUP(B12,'UPDATE Team Record'!$Q$4:$R$35,2,0)</f>
        <v>Portland Trail Blazers</v>
      </c>
      <c r="D12" t="str">
        <f t="shared" si="0"/>
        <v>Portland Trail Blazers</v>
      </c>
      <c r="E12">
        <f>'Real Time Consolodated'!AO12</f>
        <v>30.2</v>
      </c>
      <c r="F12">
        <f>'Real Time Consolodated'!AT12</f>
        <v>0.16500000000000001</v>
      </c>
      <c r="G12">
        <f>'Real Time Consolodated'!AX12</f>
        <v>0.3</v>
      </c>
      <c r="H12">
        <f>'Real Time Consolodated'!AY12</f>
        <v>1.4</v>
      </c>
      <c r="I12" s="27">
        <f>VLOOKUP(D12,'UPDATE Team Record'!$B$3:$O$38,4,0)*100</f>
        <v>62.2</v>
      </c>
      <c r="J12">
        <f t="shared" si="1"/>
        <v>0</v>
      </c>
      <c r="K12">
        <f>COUNTIF(A$2:$A12,A12)</f>
        <v>1</v>
      </c>
      <c r="L12">
        <f>(Key!$B$3+Key!$B$4*'Real Time Coefficients'!E12+'Real Time Coefficients'!F12*Key!$B$5+Key!$B$6*'Real Time Coefficients'!G12+'Real Time Coefficients'!H12*Key!$B$7+Key!$B$8*'Real Time Coefficients'!I12+'Real Time Coefficients'!J12*Key!$B$9)*(Key!$B$11/100)</f>
        <v>87.019474474069014</v>
      </c>
      <c r="N12">
        <f>IF(H12&gt;'Data Precompetition'!$F$91,1,0)</f>
        <v>0</v>
      </c>
      <c r="O12">
        <f>IF(F12&gt;'Data Precompetition'!$D$91,1,0)</f>
        <v>0</v>
      </c>
    </row>
    <row r="13" spans="1:15" ht="15" customHeight="1">
      <c r="A13" t="str">
        <f>'Real Time Consolodated'!B13</f>
        <v>Lavoy Allen</v>
      </c>
      <c r="B13" t="str">
        <f>'Real Time Consolodated'!E13</f>
        <v>IND</v>
      </c>
      <c r="C13" t="str">
        <f>VLOOKUP(B13,'UPDATE Team Record'!$Q$4:$R$35,2,0)</f>
        <v>Indiana Pacers</v>
      </c>
      <c r="D13" t="str">
        <f t="shared" si="0"/>
        <v>Indiana Pacers</v>
      </c>
      <c r="E13">
        <f>'Real Time Consolodated'!AO13</f>
        <v>15.2</v>
      </c>
      <c r="F13">
        <f>'Real Time Consolodated'!AT13</f>
        <v>0.127</v>
      </c>
      <c r="G13">
        <f>'Real Time Consolodated'!AX13</f>
        <v>0.8</v>
      </c>
      <c r="H13">
        <f>'Real Time Consolodated'!AY13</f>
        <v>0.8</v>
      </c>
      <c r="I13" s="27">
        <f>VLOOKUP(D13,'UPDATE Team Record'!$B$3:$O$38,4,0)*100</f>
        <v>46.300000000000004</v>
      </c>
      <c r="J13">
        <f t="shared" si="1"/>
        <v>0</v>
      </c>
      <c r="K13">
        <f>COUNTIF(A$2:$A13,A13)</f>
        <v>1</v>
      </c>
      <c r="L13">
        <f>(Key!$B$3+Key!$B$4*'Real Time Coefficients'!E13+'Real Time Coefficients'!F13*Key!$B$5+Key!$B$6*'Real Time Coefficients'!G13+'Real Time Coefficients'!H13*Key!$B$7+Key!$B$8*'Real Time Coefficients'!I13+'Real Time Coefficients'!J13*Key!$B$9)*(Key!$B$11/100)</f>
        <v>-587.11681515451812</v>
      </c>
      <c r="N13">
        <f>IF(H13&gt;'Data Precompetition'!$F$91,1,0)</f>
        <v>0</v>
      </c>
      <c r="O13">
        <f>IF(F13&gt;'Data Precompetition'!$D$91,1,0)</f>
        <v>0</v>
      </c>
    </row>
    <row r="14" spans="1:15" ht="15" customHeight="1">
      <c r="A14" t="str">
        <f>'Real Time Consolodated'!B14</f>
        <v>Tony Allen</v>
      </c>
      <c r="B14" t="str">
        <f>'Real Time Consolodated'!E14</f>
        <v>MEM</v>
      </c>
      <c r="C14" t="str">
        <f>VLOOKUP(B14,'UPDATE Team Record'!$Q$4:$R$35,2,0)</f>
        <v>Memphis Grizzlies</v>
      </c>
      <c r="D14" t="str">
        <f t="shared" si="0"/>
        <v>Memphis Grizzlies</v>
      </c>
      <c r="E14">
        <f>'Real Time Consolodated'!AO14</f>
        <v>16.600000000000001</v>
      </c>
      <c r="F14">
        <f>'Real Time Consolodated'!AT14</f>
        <v>0.11899999999999999</v>
      </c>
      <c r="G14">
        <f>'Real Time Consolodated'!AX14</f>
        <v>3.3</v>
      </c>
      <c r="H14">
        <f>'Real Time Consolodated'!AY14</f>
        <v>2.2000000000000002</v>
      </c>
      <c r="I14" s="27">
        <f>VLOOKUP(D14,'UPDATE Team Record'!$B$3:$O$38,4,0)*100</f>
        <v>67.100000000000009</v>
      </c>
      <c r="J14">
        <f t="shared" si="1"/>
        <v>0</v>
      </c>
      <c r="K14">
        <f>COUNTIF(A$2:$A14,A14)</f>
        <v>1</v>
      </c>
      <c r="L14">
        <f>(Key!$B$3+Key!$B$4*'Real Time Coefficients'!E14+'Real Time Coefficients'!F14*Key!$B$5+Key!$B$6*'Real Time Coefficients'!G14+'Real Time Coefficients'!H14*Key!$B$7+Key!$B$8*'Real Time Coefficients'!I14+'Real Time Coefficients'!J14*Key!$B$9)*(Key!$B$11/100)</f>
        <v>-426.6257683039363</v>
      </c>
      <c r="N14">
        <f>IF(H14&gt;'Data Precompetition'!$F$91,1,0)</f>
        <v>0</v>
      </c>
      <c r="O14">
        <f>IF(F14&gt;'Data Precompetition'!$D$91,1,0)</f>
        <v>0</v>
      </c>
    </row>
    <row r="15" spans="1:15" ht="15" customHeight="1">
      <c r="A15" t="str">
        <f>'Real Time Consolodated'!B15</f>
        <v>Al-Farouq Aminu</v>
      </c>
      <c r="B15" t="str">
        <f>'Real Time Consolodated'!E15</f>
        <v>DAL</v>
      </c>
      <c r="C15" t="str">
        <f>VLOOKUP(B15,'UPDATE Team Record'!$Q$4:$R$35,2,0)</f>
        <v>Dallas Mavericks</v>
      </c>
      <c r="D15" t="str">
        <f t="shared" si="0"/>
        <v>Dallas Mavericks</v>
      </c>
      <c r="E15">
        <f>'Real Time Consolodated'!AO15</f>
        <v>15.2</v>
      </c>
      <c r="F15">
        <f>'Real Time Consolodated'!AT15</f>
        <v>0.115</v>
      </c>
      <c r="G15">
        <f>'Real Time Consolodated'!AX15</f>
        <v>2.4</v>
      </c>
      <c r="H15">
        <f>'Real Time Consolodated'!AY15</f>
        <v>1.5</v>
      </c>
      <c r="I15" s="27">
        <f>VLOOKUP(D15,'UPDATE Team Record'!$B$3:$O$38,4,0)*100</f>
        <v>61</v>
      </c>
      <c r="J15">
        <f t="shared" si="1"/>
        <v>0</v>
      </c>
      <c r="K15">
        <f>COUNTIF(A$2:$A15,A15)</f>
        <v>1</v>
      </c>
      <c r="L15">
        <f>(Key!$B$3+Key!$B$4*'Real Time Coefficients'!E15+'Real Time Coefficients'!F15*Key!$B$5+Key!$B$6*'Real Time Coefficients'!G15+'Real Time Coefficients'!H15*Key!$B$7+Key!$B$8*'Real Time Coefficients'!I15+'Real Time Coefficients'!J15*Key!$B$9)*(Key!$B$11/100)</f>
        <v>-535.59310593922135</v>
      </c>
      <c r="N15">
        <f>IF(H15&gt;'Data Precompetition'!$F$91,1,0)</f>
        <v>0</v>
      </c>
      <c r="O15">
        <f>IF(F15&gt;'Data Precompetition'!$D$91,1,0)</f>
        <v>0</v>
      </c>
    </row>
    <row r="16" spans="1:15" ht="15" customHeight="1">
      <c r="A16" t="str">
        <f>'Real Time Consolodated'!B16</f>
        <v>Louis Amundson</v>
      </c>
      <c r="B16" t="str">
        <f>'Real Time Consolodated'!E16</f>
        <v>TOT</v>
      </c>
      <c r="C16" t="e">
        <f>VLOOKUP(B16,'UPDATE Team Record'!$Q$4:$R$35,2,0)</f>
        <v>#N/A</v>
      </c>
      <c r="D16" t="str">
        <f t="shared" si="0"/>
        <v>Cleveland Cavaliers</v>
      </c>
      <c r="E16">
        <f>'Real Time Consolodated'!AO16</f>
        <v>17.399999999999999</v>
      </c>
      <c r="F16">
        <f>'Real Time Consolodated'!AT16</f>
        <v>1.7000000000000001E-2</v>
      </c>
      <c r="G16">
        <f>'Real Time Consolodated'!AX16</f>
        <v>-2</v>
      </c>
      <c r="H16">
        <f>'Real Time Consolodated'!AY16</f>
        <v>0</v>
      </c>
      <c r="I16" s="27">
        <f>VLOOKUP(D16,'UPDATE Team Record'!$B$3:$O$38,4,0)*100</f>
        <v>64.600000000000009</v>
      </c>
      <c r="J16">
        <f t="shared" si="1"/>
        <v>0</v>
      </c>
      <c r="K16">
        <f>COUNTIF(A$2:$A16,A16)</f>
        <v>1</v>
      </c>
      <c r="L16">
        <f>(Key!$B$3+Key!$B$4*'Real Time Coefficients'!E16+'Real Time Coefficients'!F16*Key!$B$5+Key!$B$6*'Real Time Coefficients'!G16+'Real Time Coefficients'!H16*Key!$B$7+Key!$B$8*'Real Time Coefficients'!I16+'Real Time Coefficients'!J16*Key!$B$9)*(Key!$B$11/100)</f>
        <v>-362.71748270871626</v>
      </c>
      <c r="N16">
        <f>IF(H16&gt;'Data Precompetition'!$F$91,1,0)</f>
        <v>0</v>
      </c>
      <c r="O16">
        <f>IF(F16&gt;'Data Precompetition'!$D$91,1,0)</f>
        <v>0</v>
      </c>
    </row>
    <row r="17" spans="1:15" ht="15" customHeight="1">
      <c r="A17" t="str">
        <f>'Real Time Consolodated'!B17</f>
        <v>Louis Amundson</v>
      </c>
      <c r="B17" t="str">
        <f>'Real Time Consolodated'!E17</f>
        <v>CLE</v>
      </c>
      <c r="C17" t="str">
        <f>VLOOKUP(B17,'UPDATE Team Record'!$Q$4:$R$35,2,0)</f>
        <v>Cleveland Cavaliers</v>
      </c>
      <c r="D17" t="str">
        <f t="shared" si="0"/>
        <v>Cleveland Cavaliers</v>
      </c>
      <c r="E17">
        <f>'Real Time Consolodated'!AO17</f>
        <v>17.399999999999999</v>
      </c>
      <c r="F17">
        <f>'Real Time Consolodated'!AT17</f>
        <v>1.7000000000000001E-2</v>
      </c>
      <c r="G17">
        <f>'Real Time Consolodated'!AX17</f>
        <v>-2</v>
      </c>
      <c r="H17">
        <f>'Real Time Consolodated'!AY17</f>
        <v>0</v>
      </c>
      <c r="I17" s="27">
        <f>VLOOKUP(D17,'UPDATE Team Record'!$B$3:$O$38,4,0)*100</f>
        <v>64.600000000000009</v>
      </c>
      <c r="J17">
        <f t="shared" si="1"/>
        <v>0</v>
      </c>
      <c r="K17">
        <f>COUNTIF(A$2:$A17,A17)</f>
        <v>2</v>
      </c>
      <c r="L17">
        <f>(Key!$B$3+Key!$B$4*'Real Time Coefficients'!E17+'Real Time Coefficients'!F17*Key!$B$5+Key!$B$6*'Real Time Coefficients'!G17+'Real Time Coefficients'!H17*Key!$B$7+Key!$B$8*'Real Time Coefficients'!I17+'Real Time Coefficients'!J17*Key!$B$9)*(Key!$B$11/100)</f>
        <v>-362.71748270871626</v>
      </c>
      <c r="N17">
        <f>IF(H17&gt;'Data Precompetition'!$F$91,1,0)</f>
        <v>0</v>
      </c>
      <c r="O17">
        <f>IF(F17&gt;'Data Precompetition'!$D$91,1,0)</f>
        <v>0</v>
      </c>
    </row>
    <row r="18" spans="1:15" ht="15" customHeight="1">
      <c r="A18" t="str">
        <f>'Real Time Consolodated'!B18</f>
        <v>Louis Amundson</v>
      </c>
      <c r="B18" t="str">
        <f>'Real Time Consolodated'!E18</f>
        <v>NYK</v>
      </c>
      <c r="C18" t="str">
        <f>VLOOKUP(B18,'UPDATE Team Record'!$Q$4:$R$35,2,0)</f>
        <v>New York Knicks</v>
      </c>
      <c r="D18" t="str">
        <f t="shared" si="0"/>
        <v>New York Knicks</v>
      </c>
      <c r="E18">
        <f>'Real Time Consolodated'!AO18</f>
        <v>17.399999999999999</v>
      </c>
      <c r="F18">
        <f>'Real Time Consolodated'!AT18</f>
        <v>1.7000000000000001E-2</v>
      </c>
      <c r="G18">
        <f>'Real Time Consolodated'!AX18</f>
        <v>-2</v>
      </c>
      <c r="H18">
        <f>'Real Time Consolodated'!AY18</f>
        <v>0</v>
      </c>
      <c r="I18" s="27">
        <f>VLOOKUP(D18,'UPDATE Team Record'!$B$3:$O$38,4,0)*100</f>
        <v>20.7</v>
      </c>
      <c r="J18">
        <f t="shared" si="1"/>
        <v>0</v>
      </c>
      <c r="K18">
        <f>COUNTIF(A$2:$A18,A18)</f>
        <v>3</v>
      </c>
      <c r="L18">
        <f>(Key!$B$3+Key!$B$4*'Real Time Coefficients'!E18+'Real Time Coefficients'!F18*Key!$B$5+Key!$B$6*'Real Time Coefficients'!G18+'Real Time Coefficients'!H18*Key!$B$7+Key!$B$8*'Real Time Coefficients'!I18+'Real Time Coefficients'!J18*Key!$B$9)*(Key!$B$11/100)</f>
        <v>-795.24371821795819</v>
      </c>
      <c r="N18">
        <f>IF(H18&gt;'Data Precompetition'!$F$91,1,0)</f>
        <v>0</v>
      </c>
      <c r="O18">
        <f>IF(F18&gt;'Data Precompetition'!$D$91,1,0)</f>
        <v>0</v>
      </c>
    </row>
    <row r="19" spans="1:15" ht="15" customHeight="1">
      <c r="A19" t="str">
        <f>'Real Time Consolodated'!B19</f>
        <v>Chris Andersen</v>
      </c>
      <c r="B19" t="str">
        <f>'Real Time Consolodated'!E19</f>
        <v>MIA</v>
      </c>
      <c r="C19" t="str">
        <f>VLOOKUP(B19,'UPDATE Team Record'!$Q$4:$R$35,2,0)</f>
        <v>Miami Heat</v>
      </c>
      <c r="D19" t="str">
        <f t="shared" si="0"/>
        <v>Miami Heat</v>
      </c>
      <c r="E19">
        <f>'Real Time Consolodated'!AO19</f>
        <v>12.3</v>
      </c>
      <c r="F19">
        <f>'Real Time Consolodated'!AT19</f>
        <v>0.151</v>
      </c>
      <c r="G19">
        <f>'Real Time Consolodated'!AX19</f>
        <v>1</v>
      </c>
      <c r="H19">
        <f>'Real Time Consolodated'!AY19</f>
        <v>0.9</v>
      </c>
      <c r="I19" s="27">
        <f>VLOOKUP(D19,'UPDATE Team Record'!$B$3:$O$38,4,0)*100</f>
        <v>45.1</v>
      </c>
      <c r="J19">
        <f t="shared" si="1"/>
        <v>0</v>
      </c>
      <c r="K19">
        <f>COUNTIF(A$2:$A19,A19)</f>
        <v>1</v>
      </c>
      <c r="L19">
        <f>(Key!$B$3+Key!$B$4*'Real Time Coefficients'!E19+'Real Time Coefficients'!F19*Key!$B$5+Key!$B$6*'Real Time Coefficients'!G19+'Real Time Coefficients'!H19*Key!$B$7+Key!$B$8*'Real Time Coefficients'!I19+'Real Time Coefficients'!J19*Key!$B$9)*(Key!$B$11/100)</f>
        <v>-615.49838908258812</v>
      </c>
      <c r="N19">
        <f>IF(H19&gt;'Data Precompetition'!$F$91,1,0)</f>
        <v>0</v>
      </c>
      <c r="O19">
        <f>IF(F19&gt;'Data Precompetition'!$D$91,1,0)</f>
        <v>0</v>
      </c>
    </row>
    <row r="20" spans="1:15" ht="15" customHeight="1">
      <c r="A20" t="str">
        <f>'Real Time Consolodated'!B20</f>
        <v>Alan Anderson</v>
      </c>
      <c r="B20" t="str">
        <f>'Real Time Consolodated'!E20</f>
        <v>BRK</v>
      </c>
      <c r="C20" t="str">
        <f>VLOOKUP(B20,'UPDATE Team Record'!$Q$4:$R$35,2,0)</f>
        <v>Brooklyn Nets</v>
      </c>
      <c r="D20" t="str">
        <f t="shared" si="0"/>
        <v>Brooklyn Nets</v>
      </c>
      <c r="E20">
        <f>'Real Time Consolodated'!AO20</f>
        <v>14.2</v>
      </c>
      <c r="F20">
        <f>'Real Time Consolodated'!AT20</f>
        <v>7.4999999999999997E-2</v>
      </c>
      <c r="G20">
        <f>'Real Time Consolodated'!AX20</f>
        <v>-0.5</v>
      </c>
      <c r="H20">
        <f>'Real Time Consolodated'!AY20</f>
        <v>0.6</v>
      </c>
      <c r="I20" s="27">
        <f>VLOOKUP(D20,'UPDATE Team Record'!$B$3:$O$38,4,0)*100</f>
        <v>46.300000000000004</v>
      </c>
      <c r="J20">
        <f t="shared" si="1"/>
        <v>0</v>
      </c>
      <c r="K20">
        <f>COUNTIF(A$2:$A20,A20)</f>
        <v>1</v>
      </c>
      <c r="L20">
        <f>(Key!$B$3+Key!$B$4*'Real Time Coefficients'!E20+'Real Time Coefficients'!F20*Key!$B$5+Key!$B$6*'Real Time Coefficients'!G20+'Real Time Coefficients'!H20*Key!$B$7+Key!$B$8*'Real Time Coefficients'!I20+'Real Time Coefficients'!J20*Key!$B$9)*(Key!$B$11/100)</f>
        <v>-574.1760437957887</v>
      </c>
      <c r="N20">
        <f>IF(H20&gt;'Data Precompetition'!$F$91,1,0)</f>
        <v>0</v>
      </c>
      <c r="O20">
        <f>IF(F20&gt;'Data Precompetition'!$D$91,1,0)</f>
        <v>0</v>
      </c>
    </row>
    <row r="21" spans="1:15">
      <c r="A21" t="str">
        <f>'Real Time Consolodated'!B21</f>
        <v>Kyle Anderson</v>
      </c>
      <c r="B21" t="str">
        <f>'Real Time Consolodated'!E21</f>
        <v>SAS</v>
      </c>
      <c r="C21" t="str">
        <f>VLOOKUP(B21,'UPDATE Team Record'!$Q$4:$R$35,2,0)</f>
        <v>San Antonio Spurs</v>
      </c>
      <c r="D21" t="str">
        <f t="shared" si="0"/>
        <v>San Antonio Spurs</v>
      </c>
      <c r="E21">
        <f>'Real Time Consolodated'!AO21</f>
        <v>13.4</v>
      </c>
      <c r="F21">
        <f>'Real Time Consolodated'!AT21</f>
        <v>4.3999999999999997E-2</v>
      </c>
      <c r="G21">
        <f>'Real Time Consolodated'!AX21</f>
        <v>-2.7</v>
      </c>
      <c r="H21">
        <f>'Real Time Consolodated'!AY21</f>
        <v>-0.1</v>
      </c>
      <c r="I21" s="27">
        <f>VLOOKUP(D21,'UPDATE Team Record'!$B$3:$O$38,4,0)*100</f>
        <v>67.100000000000009</v>
      </c>
      <c r="J21">
        <f t="shared" si="1"/>
        <v>0</v>
      </c>
      <c r="K21">
        <f>COUNTIF(A$2:$A21,A21)</f>
        <v>1</v>
      </c>
      <c r="L21">
        <f>(Key!$B$3+Key!$B$4*'Real Time Coefficients'!E21+'Real Time Coefficients'!F21*Key!$B$5+Key!$B$6*'Real Time Coefficients'!G21+'Real Time Coefficients'!H21*Key!$B$7+Key!$B$8*'Real Time Coefficients'!I21+'Real Time Coefficients'!J21*Key!$B$9)*(Key!$B$11/100)</f>
        <v>-293.74736853471222</v>
      </c>
      <c r="N21">
        <f>IF(H21&gt;'Data Precompetition'!$F$91,1,0)</f>
        <v>0</v>
      </c>
      <c r="O21">
        <f>IF(F21&gt;'Data Precompetition'!$D$91,1,0)</f>
        <v>0</v>
      </c>
    </row>
    <row r="22" spans="1:15" ht="15" customHeight="1">
      <c r="A22" t="str">
        <f>'Real Time Consolodated'!B22</f>
        <v>Ryan Anderson</v>
      </c>
      <c r="B22" t="str">
        <f>'Real Time Consolodated'!E22</f>
        <v>NOP</v>
      </c>
      <c r="C22" t="str">
        <f>VLOOKUP(B22,'UPDATE Team Record'!$Q$4:$R$35,2,0)</f>
        <v>New Orleans Pelicans</v>
      </c>
      <c r="D22" t="str">
        <f t="shared" si="0"/>
        <v>New Orleans Pelicans</v>
      </c>
      <c r="E22">
        <f>'Real Time Consolodated'!AO22</f>
        <v>23.4</v>
      </c>
      <c r="F22">
        <f>'Real Time Consolodated'!AT22</f>
        <v>0.1</v>
      </c>
      <c r="G22">
        <f>'Real Time Consolodated'!AX22</f>
        <v>-1.1000000000000001</v>
      </c>
      <c r="H22">
        <f>'Real Time Consolodated'!AY22</f>
        <v>0.4</v>
      </c>
      <c r="I22" s="27">
        <f>VLOOKUP(D22,'UPDATE Team Record'!$B$3:$O$38,4,0)*100</f>
        <v>54.900000000000006</v>
      </c>
      <c r="J22">
        <f t="shared" si="1"/>
        <v>0</v>
      </c>
      <c r="K22">
        <f>COUNTIF(A$2:$A22,A22)</f>
        <v>1</v>
      </c>
      <c r="L22">
        <f>(Key!$B$3+Key!$B$4*'Real Time Coefficients'!E22+'Real Time Coefficients'!F22*Key!$B$5+Key!$B$6*'Real Time Coefficients'!G22+'Real Time Coefficients'!H22*Key!$B$7+Key!$B$8*'Real Time Coefficients'!I22+'Real Time Coefficients'!J22*Key!$B$9)*(Key!$B$11/100)</f>
        <v>-236.36695097339418</v>
      </c>
      <c r="N22">
        <f>IF(H22&gt;'Data Precompetition'!$F$91,1,0)</f>
        <v>0</v>
      </c>
      <c r="O22">
        <f>IF(F22&gt;'Data Precompetition'!$D$91,1,0)</f>
        <v>0</v>
      </c>
    </row>
    <row r="23" spans="1:15" ht="15" customHeight="1">
      <c r="A23" t="str">
        <f>'Real Time Consolodated'!B23</f>
        <v>Giannis Antetokounmpo</v>
      </c>
      <c r="B23" t="str">
        <f>'Real Time Consolodated'!E23</f>
        <v>MIL</v>
      </c>
      <c r="C23" t="str">
        <f>VLOOKUP(B23,'UPDATE Team Record'!$Q$4:$R$35,2,0)</f>
        <v>Milwaukee Bucks</v>
      </c>
      <c r="D23" t="str">
        <f t="shared" si="0"/>
        <v>Milwaukee Bucks</v>
      </c>
      <c r="E23">
        <f>'Real Time Consolodated'!AO23</f>
        <v>19.600000000000001</v>
      </c>
      <c r="F23">
        <f>'Real Time Consolodated'!AT23</f>
        <v>0.11700000000000001</v>
      </c>
      <c r="G23">
        <f>'Real Time Consolodated'!AX23</f>
        <v>0.5</v>
      </c>
      <c r="H23">
        <f>'Real Time Consolodated'!AY23</f>
        <v>1.6</v>
      </c>
      <c r="I23" s="27">
        <f>VLOOKUP(D23,'UPDATE Team Record'!$B$3:$O$38,4,0)*100</f>
        <v>50</v>
      </c>
      <c r="J23">
        <f t="shared" si="1"/>
        <v>0</v>
      </c>
      <c r="K23">
        <f>COUNTIF(A$2:$A23,A23)</f>
        <v>1</v>
      </c>
      <c r="L23">
        <f>(Key!$B$3+Key!$B$4*'Real Time Coefficients'!E23+'Real Time Coefficients'!F23*Key!$B$5+Key!$B$6*'Real Time Coefficients'!G23+'Real Time Coefficients'!H23*Key!$B$7+Key!$B$8*'Real Time Coefficients'!I23+'Real Time Coefficients'!J23*Key!$B$9)*(Key!$B$11/100)</f>
        <v>-303.82367794998243</v>
      </c>
      <c r="N23">
        <f>IF(H23&gt;'Data Precompetition'!$F$91,1,0)</f>
        <v>0</v>
      </c>
      <c r="O23">
        <f>IF(F23&gt;'Data Precompetition'!$D$91,1,0)</f>
        <v>0</v>
      </c>
    </row>
    <row r="24" spans="1:15" ht="15" customHeight="1">
      <c r="A24" t="str">
        <f>'Real Time Consolodated'!B24</f>
        <v>Carmelo Anthony</v>
      </c>
      <c r="B24" t="str">
        <f>'Real Time Consolodated'!E24</f>
        <v>NYK</v>
      </c>
      <c r="C24" t="str">
        <f>VLOOKUP(B24,'UPDATE Team Record'!$Q$4:$R$35,2,0)</f>
        <v>New York Knicks</v>
      </c>
      <c r="D24" t="str">
        <f t="shared" si="0"/>
        <v>New York Knicks</v>
      </c>
      <c r="E24">
        <f>'Real Time Consolodated'!AO24</f>
        <v>32.200000000000003</v>
      </c>
      <c r="F24">
        <f>'Real Time Consolodated'!AT24</f>
        <v>9.7000000000000003E-2</v>
      </c>
      <c r="G24">
        <f>'Real Time Consolodated'!AX24</f>
        <v>1.4</v>
      </c>
      <c r="H24">
        <f>'Real Time Consolodated'!AY24</f>
        <v>1.2</v>
      </c>
      <c r="I24" s="27">
        <f>VLOOKUP(D24,'UPDATE Team Record'!$B$3:$O$38,4,0)*100</f>
        <v>20.7</v>
      </c>
      <c r="J24">
        <f t="shared" si="1"/>
        <v>0</v>
      </c>
      <c r="K24">
        <f>COUNTIF(A$2:$A24,A24)</f>
        <v>1</v>
      </c>
      <c r="L24">
        <f>(Key!$B$3+Key!$B$4*'Real Time Coefficients'!E24+'Real Time Coefficients'!F24*Key!$B$5+Key!$B$6*'Real Time Coefficients'!G24+'Real Time Coefficients'!H24*Key!$B$7+Key!$B$8*'Real Time Coefficients'!I24+'Real Time Coefficients'!J24*Key!$B$9)*(Key!$B$11/100)</f>
        <v>-582.23884434379545</v>
      </c>
      <c r="N24">
        <f>IF(H24&gt;'Data Precompetition'!$F$91,1,0)</f>
        <v>0</v>
      </c>
      <c r="O24">
        <f>IF(F24&gt;'Data Precompetition'!$D$91,1,0)</f>
        <v>0</v>
      </c>
    </row>
    <row r="25" spans="1:15" ht="15" customHeight="1">
      <c r="A25" t="str">
        <f>'Real Time Consolodated'!B25</f>
        <v>Joel Anthony</v>
      </c>
      <c r="B25" t="str">
        <f>'Real Time Consolodated'!E25</f>
        <v>DET</v>
      </c>
      <c r="C25" t="str">
        <f>VLOOKUP(B25,'UPDATE Team Record'!$Q$4:$R$35,2,0)</f>
        <v>Detroit Pistons</v>
      </c>
      <c r="D25" t="str">
        <f t="shared" si="0"/>
        <v>Detroit Pistons</v>
      </c>
      <c r="E25">
        <f>'Real Time Consolodated'!AO25</f>
        <v>9.1</v>
      </c>
      <c r="F25">
        <f>'Real Time Consolodated'!AT25</f>
        <v>0.14199999999999999</v>
      </c>
      <c r="G25">
        <f>'Real Time Consolodated'!AX25</f>
        <v>1.4</v>
      </c>
      <c r="H25">
        <f>'Real Time Consolodated'!AY25</f>
        <v>0.3</v>
      </c>
      <c r="I25" s="27">
        <f>VLOOKUP(D25,'UPDATE Team Record'!$B$3:$O$38,4,0)*100</f>
        <v>39</v>
      </c>
      <c r="J25">
        <f t="shared" si="1"/>
        <v>0</v>
      </c>
      <c r="K25">
        <f>COUNTIF(A$2:$A25,A25)</f>
        <v>1</v>
      </c>
      <c r="L25">
        <f>(Key!$B$3+Key!$B$4*'Real Time Coefficients'!E25+'Real Time Coefficients'!F25*Key!$B$5+Key!$B$6*'Real Time Coefficients'!G25+'Real Time Coefficients'!H25*Key!$B$7+Key!$B$8*'Real Time Coefficients'!I25+'Real Time Coefficients'!J25*Key!$B$9)*(Key!$B$11/100)</f>
        <v>-910.64758572810479</v>
      </c>
      <c r="N25">
        <f>IF(H25&gt;'Data Precompetition'!$F$91,1,0)</f>
        <v>0</v>
      </c>
      <c r="O25">
        <f>IF(F25&gt;'Data Precompetition'!$D$91,1,0)</f>
        <v>0</v>
      </c>
    </row>
    <row r="26" spans="1:15" ht="15" customHeight="1">
      <c r="A26" t="str">
        <f>'Real Time Consolodated'!B26</f>
        <v>Player</v>
      </c>
      <c r="B26" t="str">
        <f>'Real Time Consolodated'!E26</f>
        <v>Tm</v>
      </c>
      <c r="C26" t="e">
        <f>VLOOKUP(B26,'UPDATE Team Record'!$Q$4:$R$35,2,0)</f>
        <v>#N/A</v>
      </c>
      <c r="D26" t="str">
        <f t="shared" si="0"/>
        <v>Atlanta Hawks</v>
      </c>
      <c r="E26" t="str">
        <f>'Real Time Consolodated'!AO26</f>
        <v>USG%</v>
      </c>
      <c r="F26" t="str">
        <f>'Real Time Consolodated'!AT26</f>
        <v>WS/48</v>
      </c>
      <c r="G26" t="str">
        <f>'Real Time Consolodated'!AX26</f>
        <v>BPM</v>
      </c>
      <c r="H26" t="str">
        <f>'Real Time Consolodated'!AY26</f>
        <v>VORP</v>
      </c>
      <c r="I26" s="27">
        <f>VLOOKUP(D26,'UPDATE Team Record'!$B$3:$O$38,4,0)*100</f>
        <v>73.2</v>
      </c>
      <c r="J26">
        <f t="shared" si="1"/>
        <v>2</v>
      </c>
      <c r="K26">
        <f>COUNTIF(A$2:$A26,A26)</f>
        <v>1</v>
      </c>
      <c r="L26" t="e">
        <f>(Key!$B$3+Key!$B$4*'Real Time Coefficients'!E26+'Real Time Coefficients'!F26*Key!$B$5+Key!$B$6*'Real Time Coefficients'!G26+'Real Time Coefficients'!H26*Key!$B$7+Key!$B$8*'Real Time Coefficients'!I26+'Real Time Coefficients'!J26*Key!$B$9)*(Key!$B$11/100)</f>
        <v>#VALUE!</v>
      </c>
      <c r="N26">
        <f>IF(H26&gt;'Data Precompetition'!$F$91,1,0)</f>
        <v>1</v>
      </c>
      <c r="O26">
        <f>IF(F26&gt;'Data Precompetition'!$D$91,1,0)</f>
        <v>1</v>
      </c>
    </row>
    <row r="27" spans="1:15" ht="15" customHeight="1">
      <c r="A27" t="str">
        <f>'Real Time Consolodated'!B27</f>
        <v>Pero Antic</v>
      </c>
      <c r="B27" t="str">
        <f>'Real Time Consolodated'!E27</f>
        <v>ATL</v>
      </c>
      <c r="C27" t="str">
        <f>VLOOKUP(B27,'UPDATE Team Record'!$Q$4:$R$35,2,0)</f>
        <v>Atlanta Hawks</v>
      </c>
      <c r="D27" t="str">
        <f t="shared" si="0"/>
        <v>Atlanta Hawks</v>
      </c>
      <c r="E27">
        <f>'Real Time Consolodated'!AO27</f>
        <v>17.600000000000001</v>
      </c>
      <c r="F27">
        <f>'Real Time Consolodated'!AT27</f>
        <v>7.0000000000000007E-2</v>
      </c>
      <c r="G27">
        <f>'Real Time Consolodated'!AX27</f>
        <v>-2.7</v>
      </c>
      <c r="H27">
        <f>'Real Time Consolodated'!AY27</f>
        <v>-0.2</v>
      </c>
      <c r="I27" s="27">
        <f>VLOOKUP(D27,'UPDATE Team Record'!$B$3:$O$38,4,0)*100</f>
        <v>73.2</v>
      </c>
      <c r="J27">
        <f t="shared" si="1"/>
        <v>0</v>
      </c>
      <c r="K27">
        <f>COUNTIF(A$2:$A27,A27)</f>
        <v>1</v>
      </c>
      <c r="L27">
        <f>(Key!$B$3+Key!$B$4*'Real Time Coefficients'!E27+'Real Time Coefficients'!F27*Key!$B$5+Key!$B$6*'Real Time Coefficients'!G27+'Real Time Coefficients'!H27*Key!$B$7+Key!$B$8*'Real Time Coefficients'!I27+'Real Time Coefficients'!J27*Key!$B$9)*(Key!$B$11/100)</f>
        <v>-127.44445838487009</v>
      </c>
      <c r="N27">
        <f>IF(H27&gt;'Data Precompetition'!$F$91,1,0)</f>
        <v>0</v>
      </c>
      <c r="O27">
        <f>IF(F27&gt;'Data Precompetition'!$D$91,1,0)</f>
        <v>0</v>
      </c>
    </row>
    <row r="28" spans="1:15" ht="15" customHeight="1">
      <c r="A28" t="str">
        <f>'Real Time Consolodated'!B28</f>
        <v>Trevor Ariza</v>
      </c>
      <c r="B28" t="str">
        <f>'Real Time Consolodated'!E28</f>
        <v>HOU</v>
      </c>
      <c r="C28" t="str">
        <f>VLOOKUP(B28,'UPDATE Team Record'!$Q$4:$R$35,2,0)</f>
        <v>Houston Rockets</v>
      </c>
      <c r="D28" t="str">
        <f t="shared" si="0"/>
        <v>Houston Rockets</v>
      </c>
      <c r="E28">
        <f>'Real Time Consolodated'!AO28</f>
        <v>16.5</v>
      </c>
      <c r="F28">
        <f>'Real Time Consolodated'!AT28</f>
        <v>0.108</v>
      </c>
      <c r="G28">
        <f>'Real Time Consolodated'!AX28</f>
        <v>1.9</v>
      </c>
      <c r="H28">
        <f>'Real Time Consolodated'!AY28</f>
        <v>2.9</v>
      </c>
      <c r="I28" s="27">
        <f>VLOOKUP(D28,'UPDATE Team Record'!$B$3:$O$38,4,0)*100</f>
        <v>68.300000000000011</v>
      </c>
      <c r="J28">
        <f t="shared" si="1"/>
        <v>0</v>
      </c>
      <c r="K28">
        <f>COUNTIF(A$2:$A28,A28)</f>
        <v>1</v>
      </c>
      <c r="L28">
        <f>(Key!$B$3+Key!$B$4*'Real Time Coefficients'!E28+'Real Time Coefficients'!F28*Key!$B$5+Key!$B$6*'Real Time Coefficients'!G28+'Real Time Coefficients'!H28*Key!$B$7+Key!$B$8*'Real Time Coefficients'!I28+'Real Time Coefficients'!J28*Key!$B$9)*(Key!$B$11/100)</f>
        <v>-133.67738789145554</v>
      </c>
      <c r="N28">
        <f>IF(H28&gt;'Data Precompetition'!$F$91,1,0)</f>
        <v>0</v>
      </c>
      <c r="O28">
        <f>IF(F28&gt;'Data Precompetition'!$D$91,1,0)</f>
        <v>0</v>
      </c>
    </row>
    <row r="29" spans="1:15" ht="15" customHeight="1">
      <c r="A29" t="str">
        <f>'Real Time Consolodated'!B29</f>
        <v>Darrell Arthur</v>
      </c>
      <c r="B29" t="str">
        <f>'Real Time Consolodated'!E29</f>
        <v>DEN</v>
      </c>
      <c r="C29" t="str">
        <f>VLOOKUP(B29,'UPDATE Team Record'!$Q$4:$R$35,2,0)</f>
        <v>Denver Nuggets</v>
      </c>
      <c r="D29" t="str">
        <f t="shared" si="0"/>
        <v>Denver Nuggets</v>
      </c>
      <c r="E29">
        <f>'Real Time Consolodated'!AO29</f>
        <v>20</v>
      </c>
      <c r="F29">
        <f>'Real Time Consolodated'!AT29</f>
        <v>4.2000000000000003E-2</v>
      </c>
      <c r="G29">
        <f>'Real Time Consolodated'!AX29</f>
        <v>-1.1000000000000001</v>
      </c>
      <c r="H29">
        <f>'Real Time Consolodated'!AY29</f>
        <v>0.2</v>
      </c>
      <c r="I29" s="27">
        <f>VLOOKUP(D29,'UPDATE Team Record'!$B$3:$O$38,4,0)*100</f>
        <v>36.6</v>
      </c>
      <c r="J29">
        <f t="shared" si="1"/>
        <v>0</v>
      </c>
      <c r="K29">
        <f>COUNTIF(A$2:$A29,A29)</f>
        <v>1</v>
      </c>
      <c r="L29">
        <f>(Key!$B$3+Key!$B$4*'Real Time Coefficients'!E29+'Real Time Coefficients'!F29*Key!$B$5+Key!$B$6*'Real Time Coefficients'!G29+'Real Time Coefficients'!H29*Key!$B$7+Key!$B$8*'Real Time Coefficients'!I29+'Real Time Coefficients'!J29*Key!$B$9)*(Key!$B$11/100)</f>
        <v>-621.08425558660838</v>
      </c>
      <c r="N29">
        <f>IF(H29&gt;'Data Precompetition'!$F$91,1,0)</f>
        <v>0</v>
      </c>
      <c r="O29">
        <f>IF(F29&gt;'Data Precompetition'!$D$91,1,0)</f>
        <v>0</v>
      </c>
    </row>
    <row r="30" spans="1:15" ht="15" customHeight="1">
      <c r="A30" t="str">
        <f>'Real Time Consolodated'!B30</f>
        <v>Omer Asik</v>
      </c>
      <c r="B30" t="str">
        <f>'Real Time Consolodated'!E30</f>
        <v>NOP</v>
      </c>
      <c r="C30" t="str">
        <f>VLOOKUP(B30,'UPDATE Team Record'!$Q$4:$R$35,2,0)</f>
        <v>New Orleans Pelicans</v>
      </c>
      <c r="D30" t="str">
        <f t="shared" si="0"/>
        <v>New Orleans Pelicans</v>
      </c>
      <c r="E30">
        <f>'Real Time Consolodated'!AO30</f>
        <v>14</v>
      </c>
      <c r="F30">
        <f>'Real Time Consolodated'!AT30</f>
        <v>0.12</v>
      </c>
      <c r="G30">
        <f>'Real Time Consolodated'!AX30</f>
        <v>-0.7</v>
      </c>
      <c r="H30">
        <f>'Real Time Consolodated'!AY30</f>
        <v>0.6</v>
      </c>
      <c r="I30" s="27">
        <f>VLOOKUP(D30,'UPDATE Team Record'!$B$3:$O$38,4,0)*100</f>
        <v>54.900000000000006</v>
      </c>
      <c r="J30">
        <f t="shared" si="1"/>
        <v>0</v>
      </c>
      <c r="K30">
        <f>COUNTIF(A$2:$A30,A30)</f>
        <v>1</v>
      </c>
      <c r="L30">
        <f>(Key!$B$3+Key!$B$4*'Real Time Coefficients'!E30+'Real Time Coefficients'!F30*Key!$B$5+Key!$B$6*'Real Time Coefficients'!G30+'Real Time Coefficients'!H30*Key!$B$7+Key!$B$8*'Real Time Coefficients'!I30+'Real Time Coefficients'!J30*Key!$B$9)*(Key!$B$11/100)</f>
        <v>-386.56943466071584</v>
      </c>
      <c r="N30">
        <f>IF(H30&gt;'Data Precompetition'!$F$91,1,0)</f>
        <v>0</v>
      </c>
      <c r="O30">
        <f>IF(F30&gt;'Data Precompetition'!$D$91,1,0)</f>
        <v>0</v>
      </c>
    </row>
    <row r="31" spans="1:15" ht="15" customHeight="1">
      <c r="A31" t="str">
        <f>'Real Time Consolodated'!B31</f>
        <v>D.J. Augustin</v>
      </c>
      <c r="B31" t="str">
        <f>'Real Time Consolodated'!E31</f>
        <v>TOT</v>
      </c>
      <c r="C31" t="e">
        <f>VLOOKUP(B31,'UPDATE Team Record'!$Q$4:$R$35,2,0)</f>
        <v>#N/A</v>
      </c>
      <c r="D31" t="str">
        <f t="shared" si="0"/>
        <v>Detroit Pistons</v>
      </c>
      <c r="E31">
        <f>'Real Time Consolodated'!AO31</f>
        <v>19.8</v>
      </c>
      <c r="F31">
        <f>'Real Time Consolodated'!AT31</f>
        <v>8.3000000000000004E-2</v>
      </c>
      <c r="G31">
        <f>'Real Time Consolodated'!AX31</f>
        <v>-2.5</v>
      </c>
      <c r="H31">
        <f>'Real Time Consolodated'!AY31</f>
        <v>-0.3</v>
      </c>
      <c r="I31" s="27">
        <f>VLOOKUP(D31,'UPDATE Team Record'!$B$3:$O$38,4,0)*100</f>
        <v>39</v>
      </c>
      <c r="J31">
        <f t="shared" si="1"/>
        <v>0</v>
      </c>
      <c r="K31">
        <f>COUNTIF(A$2:$A31,A31)</f>
        <v>1</v>
      </c>
      <c r="L31">
        <f>(Key!$B$3+Key!$B$4*'Real Time Coefficients'!E31+'Real Time Coefficients'!F31*Key!$B$5+Key!$B$6*'Real Time Coefficients'!G31+'Real Time Coefficients'!H31*Key!$B$7+Key!$B$8*'Real Time Coefficients'!I31+'Real Time Coefficients'!J31*Key!$B$9)*(Key!$B$11/100)</f>
        <v>-443.57651947348955</v>
      </c>
      <c r="N31">
        <f>IF(H31&gt;'Data Precompetition'!$F$91,1,0)</f>
        <v>0</v>
      </c>
      <c r="O31">
        <f>IF(F31&gt;'Data Precompetition'!$D$91,1,0)</f>
        <v>0</v>
      </c>
    </row>
    <row r="32" spans="1:15" ht="15" customHeight="1">
      <c r="A32" t="str">
        <f>'Real Time Consolodated'!B32</f>
        <v>D.J. Augustin</v>
      </c>
      <c r="B32" t="str">
        <f>'Real Time Consolodated'!E32</f>
        <v>DET</v>
      </c>
      <c r="C32" t="str">
        <f>VLOOKUP(B32,'UPDATE Team Record'!$Q$4:$R$35,2,0)</f>
        <v>Detroit Pistons</v>
      </c>
      <c r="D32" t="str">
        <f t="shared" si="0"/>
        <v>Detroit Pistons</v>
      </c>
      <c r="E32">
        <f>'Real Time Consolodated'!AO32</f>
        <v>19.8</v>
      </c>
      <c r="F32">
        <f>'Real Time Consolodated'!AT32</f>
        <v>8.3000000000000004E-2</v>
      </c>
      <c r="G32">
        <f>'Real Time Consolodated'!AX32</f>
        <v>-2.5</v>
      </c>
      <c r="H32">
        <f>'Real Time Consolodated'!AY32</f>
        <v>-0.3</v>
      </c>
      <c r="I32" s="27">
        <f>VLOOKUP(D32,'UPDATE Team Record'!$B$3:$O$38,4,0)*100</f>
        <v>39</v>
      </c>
      <c r="J32">
        <f t="shared" si="1"/>
        <v>0</v>
      </c>
      <c r="K32">
        <f>COUNTIF(A$2:$A32,A32)</f>
        <v>2</v>
      </c>
      <c r="L32">
        <f>(Key!$B$3+Key!$B$4*'Real Time Coefficients'!E32+'Real Time Coefficients'!F32*Key!$B$5+Key!$B$6*'Real Time Coefficients'!G32+'Real Time Coefficients'!H32*Key!$B$7+Key!$B$8*'Real Time Coefficients'!I32+'Real Time Coefficients'!J32*Key!$B$9)*(Key!$B$11/100)</f>
        <v>-443.57651947348955</v>
      </c>
      <c r="N32">
        <f>IF(H32&gt;'Data Precompetition'!$F$91,1,0)</f>
        <v>0</v>
      </c>
      <c r="O32">
        <f>IF(F32&gt;'Data Precompetition'!$D$91,1,0)</f>
        <v>0</v>
      </c>
    </row>
    <row r="33" spans="1:15" ht="15" customHeight="1">
      <c r="A33" t="str">
        <f>'Real Time Consolodated'!B33</f>
        <v>D.J. Augustin</v>
      </c>
      <c r="B33" t="str">
        <f>'Real Time Consolodated'!E33</f>
        <v>OKC</v>
      </c>
      <c r="C33" t="str">
        <f>VLOOKUP(B33,'UPDATE Team Record'!$Q$4:$R$35,2,0)</f>
        <v>Oklahoma City Thunder</v>
      </c>
      <c r="D33" t="str">
        <f t="shared" si="0"/>
        <v>Oklahoma City Thunder</v>
      </c>
      <c r="E33">
        <f>'Real Time Consolodated'!AO33</f>
        <v>19.8</v>
      </c>
      <c r="F33">
        <f>'Real Time Consolodated'!AT33</f>
        <v>8.3000000000000004E-2</v>
      </c>
      <c r="G33">
        <f>'Real Time Consolodated'!AX33</f>
        <v>-2.5</v>
      </c>
      <c r="H33">
        <f>'Real Time Consolodated'!AY33</f>
        <v>-0.3</v>
      </c>
      <c r="I33" s="27">
        <f>VLOOKUP(D33,'UPDATE Team Record'!$B$3:$O$38,4,0)*100</f>
        <v>54.900000000000006</v>
      </c>
      <c r="J33">
        <f t="shared" si="1"/>
        <v>0</v>
      </c>
      <c r="K33">
        <f>COUNTIF(A$2:$A33,A33)</f>
        <v>3</v>
      </c>
      <c r="L33">
        <f>(Key!$B$3+Key!$B$4*'Real Time Coefficients'!E33+'Real Time Coefficients'!F33*Key!$B$5+Key!$B$6*'Real Time Coefficients'!G33+'Real Time Coefficients'!H33*Key!$B$7+Key!$B$8*'Real Time Coefficients'!I33+'Real Time Coefficients'!J33*Key!$B$9)*(Key!$B$11/100)</f>
        <v>-286.9212314416684</v>
      </c>
      <c r="N33">
        <f>IF(H33&gt;'Data Precompetition'!$F$91,1,0)</f>
        <v>0</v>
      </c>
      <c r="O33">
        <f>IF(F33&gt;'Data Precompetition'!$D$91,1,0)</f>
        <v>0</v>
      </c>
    </row>
    <row r="34" spans="1:15" ht="15" customHeight="1">
      <c r="A34" t="str">
        <f>'Real Time Consolodated'!B34</f>
        <v>Jeff Ayres</v>
      </c>
      <c r="B34" t="str">
        <f>'Real Time Consolodated'!E34</f>
        <v>SAS</v>
      </c>
      <c r="C34" t="str">
        <f>VLOOKUP(B34,'UPDATE Team Record'!$Q$4:$R$35,2,0)</f>
        <v>San Antonio Spurs</v>
      </c>
      <c r="D34" t="str">
        <f t="shared" si="0"/>
        <v>San Antonio Spurs</v>
      </c>
      <c r="E34">
        <f>'Real Time Consolodated'!AO34</f>
        <v>16.3</v>
      </c>
      <c r="F34">
        <f>'Real Time Consolodated'!AT34</f>
        <v>0.14699999999999999</v>
      </c>
      <c r="G34">
        <f>'Real Time Consolodated'!AX34</f>
        <v>-1.7</v>
      </c>
      <c r="H34">
        <f>'Real Time Consolodated'!AY34</f>
        <v>0</v>
      </c>
      <c r="I34" s="27">
        <f>VLOOKUP(D34,'UPDATE Team Record'!$B$3:$O$38,4,0)*100</f>
        <v>67.100000000000009</v>
      </c>
      <c r="J34">
        <f t="shared" si="1"/>
        <v>0</v>
      </c>
      <c r="K34">
        <f>COUNTIF(A$2:$A34,A34)</f>
        <v>1</v>
      </c>
      <c r="L34">
        <f>(Key!$B$3+Key!$B$4*'Real Time Coefficients'!E34+'Real Time Coefficients'!F34*Key!$B$5+Key!$B$6*'Real Time Coefficients'!G34+'Real Time Coefficients'!H34*Key!$B$7+Key!$B$8*'Real Time Coefficients'!I34+'Real Time Coefficients'!J34*Key!$B$9)*(Key!$B$11/100)</f>
        <v>-160.0770696070951</v>
      </c>
      <c r="N34">
        <f>IF(H34&gt;'Data Precompetition'!$F$91,1,0)</f>
        <v>0</v>
      </c>
      <c r="O34">
        <f>IF(F34&gt;'Data Precompetition'!$D$91,1,0)</f>
        <v>0</v>
      </c>
    </row>
    <row r="35" spans="1:15" ht="15" customHeight="1">
      <c r="A35" t="str">
        <f>'Real Time Consolodated'!B35</f>
        <v>Luke Babbitt</v>
      </c>
      <c r="B35" t="str">
        <f>'Real Time Consolodated'!E35</f>
        <v>NOP</v>
      </c>
      <c r="C35" t="str">
        <f>VLOOKUP(B35,'UPDATE Team Record'!$Q$4:$R$35,2,0)</f>
        <v>New Orleans Pelicans</v>
      </c>
      <c r="D35" t="str">
        <f t="shared" si="0"/>
        <v>New Orleans Pelicans</v>
      </c>
      <c r="E35">
        <f>'Real Time Consolodated'!AO35</f>
        <v>12.4</v>
      </c>
      <c r="F35">
        <f>'Real Time Consolodated'!AT35</f>
        <v>9.1999999999999998E-2</v>
      </c>
      <c r="G35">
        <f>'Real Time Consolodated'!AX35</f>
        <v>-1.4</v>
      </c>
      <c r="H35">
        <f>'Real Time Consolodated'!AY35</f>
        <v>0.1</v>
      </c>
      <c r="I35" s="27">
        <f>VLOOKUP(D35,'UPDATE Team Record'!$B$3:$O$38,4,0)*100</f>
        <v>54.900000000000006</v>
      </c>
      <c r="J35">
        <f t="shared" si="1"/>
        <v>0</v>
      </c>
      <c r="K35">
        <f>COUNTIF(A$2:$A35,A35)</f>
        <v>1</v>
      </c>
      <c r="L35">
        <f>(Key!$B$3+Key!$B$4*'Real Time Coefficients'!E35+'Real Time Coefficients'!F35*Key!$B$5+Key!$B$6*'Real Time Coefficients'!G35+'Real Time Coefficients'!H35*Key!$B$7+Key!$B$8*'Real Time Coefficients'!I35+'Real Time Coefficients'!J35*Key!$B$9)*(Key!$B$11/100)</f>
        <v>-470.98376313460142</v>
      </c>
      <c r="N35">
        <f>IF(H35&gt;'Data Precompetition'!$F$91,1,0)</f>
        <v>0</v>
      </c>
      <c r="O35">
        <f>IF(F35&gt;'Data Precompetition'!$D$91,1,0)</f>
        <v>0</v>
      </c>
    </row>
    <row r="36" spans="1:15" ht="15" customHeight="1">
      <c r="A36" t="str">
        <f>'Real Time Consolodated'!B36</f>
        <v>Cameron Bairstow</v>
      </c>
      <c r="B36" t="str">
        <f>'Real Time Consolodated'!E36</f>
        <v>CHI</v>
      </c>
      <c r="C36" t="str">
        <f>VLOOKUP(B36,'UPDATE Team Record'!$Q$4:$R$35,2,0)</f>
        <v>Chicago Bulls</v>
      </c>
      <c r="D36" t="str">
        <f t="shared" si="0"/>
        <v>Chicago Bulls</v>
      </c>
      <c r="E36">
        <f>'Real Time Consolodated'!AO36</f>
        <v>13.5</v>
      </c>
      <c r="F36">
        <f>'Real Time Consolodated'!AT36</f>
        <v>-4.8000000000000001E-2</v>
      </c>
      <c r="G36">
        <f>'Real Time Consolodated'!AX36</f>
        <v>-7.7</v>
      </c>
      <c r="H36">
        <f>'Real Time Consolodated'!AY36</f>
        <v>-0.1</v>
      </c>
      <c r="I36" s="27">
        <f>VLOOKUP(D36,'UPDATE Team Record'!$B$3:$O$38,4,0)*100</f>
        <v>61</v>
      </c>
      <c r="J36">
        <f t="shared" si="1"/>
        <v>0</v>
      </c>
      <c r="K36">
        <f>COUNTIF(A$2:$A36,A36)</f>
        <v>1</v>
      </c>
      <c r="L36">
        <f>(Key!$B$3+Key!$B$4*'Real Time Coefficients'!E36+'Real Time Coefficients'!F36*Key!$B$5+Key!$B$6*'Real Time Coefficients'!G36+'Real Time Coefficients'!H36*Key!$B$7+Key!$B$8*'Real Time Coefficients'!I36+'Real Time Coefficients'!J36*Key!$B$9)*(Key!$B$11/100)</f>
        <v>105.28277985961907</v>
      </c>
      <c r="N36">
        <f>IF(H36&gt;'Data Precompetition'!$F$91,1,0)</f>
        <v>0</v>
      </c>
      <c r="O36">
        <f>IF(F36&gt;'Data Precompetition'!$D$91,1,0)</f>
        <v>0</v>
      </c>
    </row>
    <row r="37" spans="1:15" ht="15" customHeight="1">
      <c r="A37" t="str">
        <f>'Real Time Consolodated'!B37</f>
        <v>Leandro Barbosa</v>
      </c>
      <c r="B37" t="str">
        <f>'Real Time Consolodated'!E37</f>
        <v>GSW</v>
      </c>
      <c r="C37" t="str">
        <f>VLOOKUP(B37,'UPDATE Team Record'!$Q$4:$R$35,2,0)</f>
        <v>Golden State Warriors</v>
      </c>
      <c r="D37" t="str">
        <f t="shared" si="0"/>
        <v>Golden State Warriors</v>
      </c>
      <c r="E37">
        <f>'Real Time Consolodated'!AO37</f>
        <v>20.5</v>
      </c>
      <c r="F37">
        <f>'Real Time Consolodated'!AT37</f>
        <v>0.13700000000000001</v>
      </c>
      <c r="G37">
        <f>'Real Time Consolodated'!AX37</f>
        <v>-0.8</v>
      </c>
      <c r="H37">
        <f>'Real Time Consolodated'!AY37</f>
        <v>0.3</v>
      </c>
      <c r="I37" s="27">
        <f>VLOOKUP(D37,'UPDATE Team Record'!$B$3:$O$38,4,0)*100</f>
        <v>81.699999999999989</v>
      </c>
      <c r="J37">
        <f t="shared" si="1"/>
        <v>0</v>
      </c>
      <c r="K37">
        <f>COUNTIF(A$2:$A37,A37)</f>
        <v>1</v>
      </c>
      <c r="L37">
        <f>(Key!$B$3+Key!$B$4*'Real Time Coefficients'!E37+'Real Time Coefficients'!F37*Key!$B$5+Key!$B$6*'Real Time Coefficients'!G37+'Real Time Coefficients'!H37*Key!$B$7+Key!$B$8*'Real Time Coefficients'!I37+'Real Time Coefficients'!J37*Key!$B$9)*(Key!$B$11/100)</f>
        <v>-14.405989171848965</v>
      </c>
      <c r="N37">
        <f>IF(H37&gt;'Data Precompetition'!$F$91,1,0)</f>
        <v>0</v>
      </c>
      <c r="O37">
        <f>IF(F37&gt;'Data Precompetition'!$D$91,1,0)</f>
        <v>0</v>
      </c>
    </row>
    <row r="38" spans="1:15" ht="15" customHeight="1">
      <c r="A38" t="str">
        <f>'Real Time Consolodated'!B38</f>
        <v>Jose Barea</v>
      </c>
      <c r="B38" t="str">
        <f>'Real Time Consolodated'!E38</f>
        <v>DAL</v>
      </c>
      <c r="C38" t="str">
        <f>VLOOKUP(B38,'UPDATE Team Record'!$Q$4:$R$35,2,0)</f>
        <v>Dallas Mavericks</v>
      </c>
      <c r="D38" t="str">
        <f t="shared" si="0"/>
        <v>Dallas Mavericks</v>
      </c>
      <c r="E38">
        <f>'Real Time Consolodated'!AO38</f>
        <v>21.2</v>
      </c>
      <c r="F38">
        <f>'Real Time Consolodated'!AT38</f>
        <v>9.6000000000000002E-2</v>
      </c>
      <c r="G38">
        <f>'Real Time Consolodated'!AX38</f>
        <v>-1.5</v>
      </c>
      <c r="H38">
        <f>'Real Time Consolodated'!AY38</f>
        <v>0.2</v>
      </c>
      <c r="I38" s="27">
        <f>VLOOKUP(D38,'UPDATE Team Record'!$B$3:$O$38,4,0)*100</f>
        <v>61</v>
      </c>
      <c r="J38">
        <f t="shared" si="1"/>
        <v>0</v>
      </c>
      <c r="K38">
        <f>COUNTIF(A$2:$A38,A38)</f>
        <v>1</v>
      </c>
      <c r="L38">
        <f>(Key!$B$3+Key!$B$4*'Real Time Coefficients'!E38+'Real Time Coefficients'!F38*Key!$B$5+Key!$B$6*'Real Time Coefficients'!G38+'Real Time Coefficients'!H38*Key!$B$7+Key!$B$8*'Real Time Coefficients'!I38+'Real Time Coefficients'!J38*Key!$B$9)*(Key!$B$11/100)</f>
        <v>-210.73517830466048</v>
      </c>
      <c r="N38">
        <f>IF(H38&gt;'Data Precompetition'!$F$91,1,0)</f>
        <v>0</v>
      </c>
      <c r="O38">
        <f>IF(F38&gt;'Data Precompetition'!$D$91,1,0)</f>
        <v>0</v>
      </c>
    </row>
    <row r="39" spans="1:15" ht="15" customHeight="1">
      <c r="A39" t="str">
        <f>'Real Time Consolodated'!B39</f>
        <v>Andrea Bargnani</v>
      </c>
      <c r="B39" t="str">
        <f>'Real Time Consolodated'!E39</f>
        <v>NYK</v>
      </c>
      <c r="C39" t="str">
        <f>VLOOKUP(B39,'UPDATE Team Record'!$Q$4:$R$35,2,0)</f>
        <v>New York Knicks</v>
      </c>
      <c r="D39" t="str">
        <f t="shared" si="0"/>
        <v>New York Knicks</v>
      </c>
      <c r="E39">
        <f>'Real Time Consolodated'!AO39</f>
        <v>26.4</v>
      </c>
      <c r="F39">
        <f>'Real Time Consolodated'!AT39</f>
        <v>5.8000000000000003E-2</v>
      </c>
      <c r="G39">
        <f>'Real Time Consolodated'!AX39</f>
        <v>-3.7</v>
      </c>
      <c r="H39">
        <f>'Real Time Consolodated'!AY39</f>
        <v>-0.3</v>
      </c>
      <c r="I39" s="27">
        <f>VLOOKUP(D39,'UPDATE Team Record'!$B$3:$O$38,4,0)*100</f>
        <v>20.7</v>
      </c>
      <c r="J39">
        <f t="shared" si="1"/>
        <v>0</v>
      </c>
      <c r="K39">
        <f>COUNTIF(A$2:$A39,A39)</f>
        <v>1</v>
      </c>
      <c r="L39">
        <f>(Key!$B$3+Key!$B$4*'Real Time Coefficients'!E39+'Real Time Coefficients'!F39*Key!$B$5+Key!$B$6*'Real Time Coefficients'!G39+'Real Time Coefficients'!H39*Key!$B$7+Key!$B$8*'Real Time Coefficients'!I39+'Real Time Coefficients'!J39*Key!$B$9)*(Key!$B$11/100)</f>
        <v>-397.84517844117215</v>
      </c>
      <c r="N39">
        <f>IF(H39&gt;'Data Precompetition'!$F$91,1,0)</f>
        <v>0</v>
      </c>
      <c r="O39">
        <f>IF(F39&gt;'Data Precompetition'!$D$91,1,0)</f>
        <v>0</v>
      </c>
    </row>
    <row r="40" spans="1:15" ht="15" customHeight="1">
      <c r="A40" t="str">
        <f>'Real Time Consolodated'!B40</f>
        <v>Harrison Barnes</v>
      </c>
      <c r="B40" t="str">
        <f>'Real Time Consolodated'!E40</f>
        <v>GSW</v>
      </c>
      <c r="C40" t="str">
        <f>VLOOKUP(B40,'UPDATE Team Record'!$Q$4:$R$35,2,0)</f>
        <v>Golden State Warriors</v>
      </c>
      <c r="D40" t="str">
        <f t="shared" si="0"/>
        <v>Golden State Warriors</v>
      </c>
      <c r="E40">
        <f>'Real Time Consolodated'!AO40</f>
        <v>14.9</v>
      </c>
      <c r="F40">
        <f>'Real Time Consolodated'!AT40</f>
        <v>0.13900000000000001</v>
      </c>
      <c r="G40">
        <f>'Real Time Consolodated'!AX40</f>
        <v>1.1000000000000001</v>
      </c>
      <c r="H40">
        <f>'Real Time Consolodated'!AY40</f>
        <v>1.8</v>
      </c>
      <c r="I40" s="27">
        <f>VLOOKUP(D40,'UPDATE Team Record'!$B$3:$O$38,4,0)*100</f>
        <v>81.699999999999989</v>
      </c>
      <c r="J40">
        <f t="shared" si="1"/>
        <v>0</v>
      </c>
      <c r="K40">
        <f>COUNTIF(A$2:$A40,A40)</f>
        <v>1</v>
      </c>
      <c r="L40">
        <f>(Key!$B$3+Key!$B$4*'Real Time Coefficients'!E40+'Real Time Coefficients'!F40*Key!$B$5+Key!$B$6*'Real Time Coefficients'!G40+'Real Time Coefficients'!H40*Key!$B$7+Key!$B$8*'Real Time Coefficients'!I40+'Real Time Coefficients'!J40*Key!$B$9)*(Key!$B$11/100)</f>
        <v>-76.460267525831512</v>
      </c>
      <c r="N40">
        <f>IF(H40&gt;'Data Precompetition'!$F$91,1,0)</f>
        <v>0</v>
      </c>
      <c r="O40">
        <f>IF(F40&gt;'Data Precompetition'!$D$91,1,0)</f>
        <v>0</v>
      </c>
    </row>
    <row r="41" spans="1:15" ht="15" customHeight="1">
      <c r="A41" t="str">
        <f>'Real Time Consolodated'!B41</f>
        <v>Matt Barnes</v>
      </c>
      <c r="B41" t="str">
        <f>'Real Time Consolodated'!E41</f>
        <v>LAC</v>
      </c>
      <c r="C41" t="str">
        <f>VLOOKUP(B41,'UPDATE Team Record'!$Q$4:$R$35,2,0)</f>
        <v>Los Angeles Clippers</v>
      </c>
      <c r="D41" t="str">
        <f t="shared" si="0"/>
        <v>Los Angeles Clippers</v>
      </c>
      <c r="E41">
        <f>'Real Time Consolodated'!AO41</f>
        <v>14.9</v>
      </c>
      <c r="F41">
        <f>'Real Time Consolodated'!AT41</f>
        <v>9.0999999999999998E-2</v>
      </c>
      <c r="G41">
        <f>'Real Time Consolodated'!AX41</f>
        <v>1.6</v>
      </c>
      <c r="H41">
        <f>'Real Time Consolodated'!AY41</f>
        <v>2.1</v>
      </c>
      <c r="I41" s="27">
        <f>VLOOKUP(D41,'UPDATE Team Record'!$B$3:$O$38,4,0)*100</f>
        <v>68.300000000000011</v>
      </c>
      <c r="J41">
        <f t="shared" si="1"/>
        <v>0</v>
      </c>
      <c r="K41">
        <f>COUNTIF(A$2:$A41,A41)</f>
        <v>1</v>
      </c>
      <c r="L41">
        <f>(Key!$B$3+Key!$B$4*'Real Time Coefficients'!E41+'Real Time Coefficients'!F41*Key!$B$5+Key!$B$6*'Real Time Coefficients'!G41+'Real Time Coefficients'!H41*Key!$B$7+Key!$B$8*'Real Time Coefficients'!I41+'Real Time Coefficients'!J41*Key!$B$9)*(Key!$B$11/100)</f>
        <v>-303.00191789114177</v>
      </c>
      <c r="N41">
        <f>IF(H41&gt;'Data Precompetition'!$F$91,1,0)</f>
        <v>0</v>
      </c>
      <c r="O41">
        <f>IF(F41&gt;'Data Precompetition'!$D$91,1,0)</f>
        <v>0</v>
      </c>
    </row>
    <row r="42" spans="1:15" ht="15" customHeight="1">
      <c r="A42" t="str">
        <f>'Real Time Consolodated'!B42</f>
        <v>Earl Barron</v>
      </c>
      <c r="B42" t="str">
        <f>'Real Time Consolodated'!E42</f>
        <v>PHO</v>
      </c>
      <c r="C42" t="str">
        <f>VLOOKUP(B42,'UPDATE Team Record'!$Q$4:$R$35,2,0)</f>
        <v>Phoenix Suns</v>
      </c>
      <c r="D42" t="str">
        <f t="shared" si="0"/>
        <v>Phoenix Suns</v>
      </c>
      <c r="E42">
        <f>'Real Time Consolodated'!AO42</f>
        <v>15.1</v>
      </c>
      <c r="F42">
        <f>'Real Time Consolodated'!AT42</f>
        <v>-1.0999999999999999E-2</v>
      </c>
      <c r="G42">
        <f>'Real Time Consolodated'!AX42</f>
        <v>-5.9</v>
      </c>
      <c r="H42">
        <f>'Real Time Consolodated'!AY42</f>
        <v>-0.1</v>
      </c>
      <c r="I42" s="27">
        <f>VLOOKUP(D42,'UPDATE Team Record'!$B$3:$O$38,4,0)*100</f>
        <v>47.599999999999994</v>
      </c>
      <c r="J42">
        <f t="shared" si="1"/>
        <v>0</v>
      </c>
      <c r="K42">
        <f>COUNTIF(A$2:$A42,A42)</f>
        <v>1</v>
      </c>
      <c r="L42">
        <f>(Key!$B$3+Key!$B$4*'Real Time Coefficients'!E42+'Real Time Coefficients'!F42*Key!$B$5+Key!$B$6*'Real Time Coefficients'!G42+'Real Time Coefficients'!H42*Key!$B$7+Key!$B$8*'Real Time Coefficients'!I42+'Real Time Coefficients'!J42*Key!$B$9)*(Key!$B$11/100)</f>
        <v>-154.85628153241171</v>
      </c>
      <c r="N42">
        <f>IF(H42&gt;'Data Precompetition'!$F$91,1,0)</f>
        <v>0</v>
      </c>
      <c r="O42">
        <f>IF(F42&gt;'Data Precompetition'!$D$91,1,0)</f>
        <v>0</v>
      </c>
    </row>
    <row r="43" spans="1:15" ht="15" customHeight="1">
      <c r="A43" t="str">
        <f>'Real Time Consolodated'!B43</f>
        <v>Will Barton</v>
      </c>
      <c r="B43" t="str">
        <f>'Real Time Consolodated'!E43</f>
        <v>TOT</v>
      </c>
      <c r="C43" t="e">
        <f>VLOOKUP(B43,'UPDATE Team Record'!$Q$4:$R$35,2,0)</f>
        <v>#N/A</v>
      </c>
      <c r="D43" t="str">
        <f t="shared" si="0"/>
        <v>Portland Trail Blazers</v>
      </c>
      <c r="E43">
        <f>'Real Time Consolodated'!AO43</f>
        <v>20.2</v>
      </c>
      <c r="F43">
        <f>'Real Time Consolodated'!AT43</f>
        <v>6.3E-2</v>
      </c>
      <c r="G43">
        <f>'Real Time Consolodated'!AX43</f>
        <v>-0.6</v>
      </c>
      <c r="H43">
        <f>'Real Time Consolodated'!AY43</f>
        <v>0.3</v>
      </c>
      <c r="I43" s="27">
        <f>VLOOKUP(D43,'UPDATE Team Record'!$B$3:$O$38,4,0)*100</f>
        <v>62.2</v>
      </c>
      <c r="J43">
        <f t="shared" si="1"/>
        <v>0</v>
      </c>
      <c r="K43">
        <f>COUNTIF(A$2:$A43,A43)</f>
        <v>1</v>
      </c>
      <c r="L43">
        <f>(Key!$B$3+Key!$B$4*'Real Time Coefficients'!E43+'Real Time Coefficients'!F43*Key!$B$5+Key!$B$6*'Real Time Coefficients'!G43+'Real Time Coefficients'!H43*Key!$B$7+Key!$B$8*'Real Time Coefficients'!I43+'Real Time Coefficients'!J43*Key!$B$9)*(Key!$B$11/100)</f>
        <v>-371.19900400257268</v>
      </c>
      <c r="N43">
        <f>IF(H43&gt;'Data Precompetition'!$F$91,1,0)</f>
        <v>0</v>
      </c>
      <c r="O43">
        <f>IF(F43&gt;'Data Precompetition'!$D$91,1,0)</f>
        <v>0</v>
      </c>
    </row>
    <row r="44" spans="1:15" ht="15" customHeight="1">
      <c r="A44" t="str">
        <f>'Real Time Consolodated'!B44</f>
        <v>Will Barton</v>
      </c>
      <c r="B44" t="str">
        <f>'Real Time Consolodated'!E44</f>
        <v>POR</v>
      </c>
      <c r="C44" t="str">
        <f>VLOOKUP(B44,'UPDATE Team Record'!$Q$4:$R$35,2,0)</f>
        <v>Portland Trail Blazers</v>
      </c>
      <c r="D44" t="str">
        <f t="shared" si="0"/>
        <v>Portland Trail Blazers</v>
      </c>
      <c r="E44">
        <f>'Real Time Consolodated'!AO44</f>
        <v>20.2</v>
      </c>
      <c r="F44">
        <f>'Real Time Consolodated'!AT44</f>
        <v>6.3E-2</v>
      </c>
      <c r="G44">
        <f>'Real Time Consolodated'!AX44</f>
        <v>-0.6</v>
      </c>
      <c r="H44">
        <f>'Real Time Consolodated'!AY44</f>
        <v>0.3</v>
      </c>
      <c r="I44" s="27">
        <f>VLOOKUP(D44,'UPDATE Team Record'!$B$3:$O$38,4,0)*100</f>
        <v>62.2</v>
      </c>
      <c r="J44">
        <f t="shared" si="1"/>
        <v>0</v>
      </c>
      <c r="K44">
        <f>COUNTIF(A$2:$A44,A44)</f>
        <v>2</v>
      </c>
      <c r="L44">
        <f>(Key!$B$3+Key!$B$4*'Real Time Coefficients'!E44+'Real Time Coefficients'!F44*Key!$B$5+Key!$B$6*'Real Time Coefficients'!G44+'Real Time Coefficients'!H44*Key!$B$7+Key!$B$8*'Real Time Coefficients'!I44+'Real Time Coefficients'!J44*Key!$B$9)*(Key!$B$11/100)</f>
        <v>-371.19900400257268</v>
      </c>
      <c r="N44">
        <f>IF(H44&gt;'Data Precompetition'!$F$91,1,0)</f>
        <v>0</v>
      </c>
      <c r="O44">
        <f>IF(F44&gt;'Data Precompetition'!$D$91,1,0)</f>
        <v>0</v>
      </c>
    </row>
    <row r="45" spans="1:15" ht="15" customHeight="1">
      <c r="A45" t="str">
        <f>'Real Time Consolodated'!B45</f>
        <v>Will Barton</v>
      </c>
      <c r="B45" t="str">
        <f>'Real Time Consolodated'!E45</f>
        <v>DEN</v>
      </c>
      <c r="C45" t="str">
        <f>VLOOKUP(B45,'UPDATE Team Record'!$Q$4:$R$35,2,0)</f>
        <v>Denver Nuggets</v>
      </c>
      <c r="D45" t="str">
        <f t="shared" si="0"/>
        <v>Denver Nuggets</v>
      </c>
      <c r="E45">
        <f>'Real Time Consolodated'!AO45</f>
        <v>20.2</v>
      </c>
      <c r="F45">
        <f>'Real Time Consolodated'!AT45</f>
        <v>6.3E-2</v>
      </c>
      <c r="G45">
        <f>'Real Time Consolodated'!AX45</f>
        <v>-0.6</v>
      </c>
      <c r="H45">
        <f>'Real Time Consolodated'!AY45</f>
        <v>0.3</v>
      </c>
      <c r="I45" s="27">
        <f>VLOOKUP(D45,'UPDATE Team Record'!$B$3:$O$38,4,0)*100</f>
        <v>36.6</v>
      </c>
      <c r="J45">
        <f t="shared" si="1"/>
        <v>0</v>
      </c>
      <c r="K45">
        <f>COUNTIF(A$2:$A45,A45)</f>
        <v>3</v>
      </c>
      <c r="L45">
        <f>(Key!$B$3+Key!$B$4*'Real Time Coefficients'!E45+'Real Time Coefficients'!F45*Key!$B$5+Key!$B$6*'Real Time Coefficients'!G45+'Real Time Coefficients'!H45*Key!$B$7+Key!$B$8*'Real Time Coefficients'!I45+'Real Time Coefficients'!J45*Key!$B$9)*(Key!$B$11/100)</f>
        <v>-623.423870267643</v>
      </c>
      <c r="N45">
        <f>IF(H45&gt;'Data Precompetition'!$F$91,1,0)</f>
        <v>0</v>
      </c>
      <c r="O45">
        <f>IF(F45&gt;'Data Precompetition'!$D$91,1,0)</f>
        <v>0</v>
      </c>
    </row>
    <row r="46" spans="1:15" ht="15" customHeight="1">
      <c r="A46" t="str">
        <f>'Real Time Consolodated'!B46</f>
        <v>Brandon Bass</v>
      </c>
      <c r="B46" t="str">
        <f>'Real Time Consolodated'!E46</f>
        <v>BOS</v>
      </c>
      <c r="C46" t="str">
        <f>VLOOKUP(B46,'UPDATE Team Record'!$Q$4:$R$35,2,0)</f>
        <v>Boston Celtics</v>
      </c>
      <c r="D46" t="str">
        <f t="shared" si="0"/>
        <v>Boston Celtics</v>
      </c>
      <c r="E46">
        <f>'Real Time Consolodated'!AO46</f>
        <v>19.5</v>
      </c>
      <c r="F46">
        <f>'Real Time Consolodated'!AT46</f>
        <v>0.13200000000000001</v>
      </c>
      <c r="G46">
        <f>'Real Time Consolodated'!AX46</f>
        <v>-0.5</v>
      </c>
      <c r="H46">
        <f>'Real Time Consolodated'!AY46</f>
        <v>0.7</v>
      </c>
      <c r="I46" s="27">
        <f>VLOOKUP(D46,'UPDATE Team Record'!$B$3:$O$38,4,0)*100</f>
        <v>48.8</v>
      </c>
      <c r="J46">
        <f t="shared" si="1"/>
        <v>0</v>
      </c>
      <c r="K46">
        <f>COUNTIF(A$2:$A46,A46)</f>
        <v>1</v>
      </c>
      <c r="L46">
        <f>(Key!$B$3+Key!$B$4*'Real Time Coefficients'!E46+'Real Time Coefficients'!F46*Key!$B$5+Key!$B$6*'Real Time Coefficients'!G46+'Real Time Coefficients'!H46*Key!$B$7+Key!$B$8*'Real Time Coefficients'!I46+'Real Time Coefficients'!J46*Key!$B$9)*(Key!$B$11/100)</f>
        <v>-330.2513244715372</v>
      </c>
      <c r="N46">
        <f>IF(H46&gt;'Data Precompetition'!$F$91,1,0)</f>
        <v>0</v>
      </c>
      <c r="O46">
        <f>IF(F46&gt;'Data Precompetition'!$D$91,1,0)</f>
        <v>0</v>
      </c>
    </row>
    <row r="47" spans="1:15" ht="15" customHeight="1">
      <c r="A47" t="str">
        <f>'Real Time Consolodated'!B47</f>
        <v>Nicolas Batum</v>
      </c>
      <c r="B47" t="str">
        <f>'Real Time Consolodated'!E47</f>
        <v>POR</v>
      </c>
      <c r="C47" t="str">
        <f>VLOOKUP(B47,'UPDATE Team Record'!$Q$4:$R$35,2,0)</f>
        <v>Portland Trail Blazers</v>
      </c>
      <c r="D47" t="str">
        <f t="shared" si="0"/>
        <v>Portland Trail Blazers</v>
      </c>
      <c r="E47">
        <f>'Real Time Consolodated'!AO47</f>
        <v>14.6</v>
      </c>
      <c r="F47">
        <f>'Real Time Consolodated'!AT47</f>
        <v>0.105</v>
      </c>
      <c r="G47">
        <f>'Real Time Consolodated'!AX47</f>
        <v>3.1</v>
      </c>
      <c r="H47">
        <f>'Real Time Consolodated'!AY47</f>
        <v>3.1</v>
      </c>
      <c r="I47" s="27">
        <f>VLOOKUP(D47,'UPDATE Team Record'!$B$3:$O$38,4,0)*100</f>
        <v>62.2</v>
      </c>
      <c r="J47">
        <f t="shared" si="1"/>
        <v>0</v>
      </c>
      <c r="K47">
        <f>COUNTIF(A$2:$A47,A47)</f>
        <v>1</v>
      </c>
      <c r="L47">
        <f>(Key!$B$3+Key!$B$4*'Real Time Coefficients'!E47+'Real Time Coefficients'!F47*Key!$B$5+Key!$B$6*'Real Time Coefficients'!G47+'Real Time Coefficients'!H47*Key!$B$7+Key!$B$8*'Real Time Coefficients'!I47+'Real Time Coefficients'!J47*Key!$B$9)*(Key!$B$11/100)</f>
        <v>-347.38418886895096</v>
      </c>
      <c r="N47">
        <f>IF(H47&gt;'Data Precompetition'!$F$91,1,0)</f>
        <v>0</v>
      </c>
      <c r="O47">
        <f>IF(F47&gt;'Data Precompetition'!$D$91,1,0)</f>
        <v>0</v>
      </c>
    </row>
    <row r="48" spans="1:15" ht="15" customHeight="1">
      <c r="A48" t="str">
        <f>'Real Time Consolodated'!B48</f>
        <v>Jerryd Bayless</v>
      </c>
      <c r="B48" t="str">
        <f>'Real Time Consolodated'!E48</f>
        <v>MIL</v>
      </c>
      <c r="C48" t="str">
        <f>VLOOKUP(B48,'UPDATE Team Record'!$Q$4:$R$35,2,0)</f>
        <v>Milwaukee Bucks</v>
      </c>
      <c r="D48" t="str">
        <f t="shared" si="0"/>
        <v>Milwaukee Bucks</v>
      </c>
      <c r="E48">
        <f>'Real Time Consolodated'!AO48</f>
        <v>18.600000000000001</v>
      </c>
      <c r="F48">
        <f>'Real Time Consolodated'!AT48</f>
        <v>6.6000000000000003E-2</v>
      </c>
      <c r="G48">
        <f>'Real Time Consolodated'!AX48</f>
        <v>-2.6</v>
      </c>
      <c r="H48">
        <f>'Real Time Consolodated'!AY48</f>
        <v>-0.3</v>
      </c>
      <c r="I48" s="27">
        <f>VLOOKUP(D48,'UPDATE Team Record'!$B$3:$O$38,4,0)*100</f>
        <v>50</v>
      </c>
      <c r="J48">
        <f t="shared" si="1"/>
        <v>0</v>
      </c>
      <c r="K48">
        <f>COUNTIF(A$2:$A48,A48)</f>
        <v>1</v>
      </c>
      <c r="L48">
        <f>(Key!$B$3+Key!$B$4*'Real Time Coefficients'!E48+'Real Time Coefficients'!F48*Key!$B$5+Key!$B$6*'Real Time Coefficients'!G48+'Real Time Coefficients'!H48*Key!$B$7+Key!$B$8*'Real Time Coefficients'!I48+'Real Time Coefficients'!J48*Key!$B$9)*(Key!$B$11/100)</f>
        <v>-375.64636731272765</v>
      </c>
      <c r="N48">
        <f>IF(H48&gt;'Data Precompetition'!$F$91,1,0)</f>
        <v>0</v>
      </c>
      <c r="O48">
        <f>IF(F48&gt;'Data Precompetition'!$D$91,1,0)</f>
        <v>0</v>
      </c>
    </row>
    <row r="49" spans="1:15" ht="15" customHeight="1">
      <c r="A49" t="str">
        <f>'Real Time Consolodated'!B49</f>
        <v>Aron Baynes</v>
      </c>
      <c r="B49" t="str">
        <f>'Real Time Consolodated'!E49</f>
        <v>SAS</v>
      </c>
      <c r="C49" t="str">
        <f>VLOOKUP(B49,'UPDATE Team Record'!$Q$4:$R$35,2,0)</f>
        <v>San Antonio Spurs</v>
      </c>
      <c r="D49" t="str">
        <f t="shared" si="0"/>
        <v>San Antonio Spurs</v>
      </c>
      <c r="E49">
        <f>'Real Time Consolodated'!AO49</f>
        <v>17.8</v>
      </c>
      <c r="F49">
        <f>'Real Time Consolodated'!AT49</f>
        <v>0.16600000000000001</v>
      </c>
      <c r="G49">
        <f>'Real Time Consolodated'!AX49</f>
        <v>-1</v>
      </c>
      <c r="H49">
        <f>'Real Time Consolodated'!AY49</f>
        <v>0.3</v>
      </c>
      <c r="I49" s="27">
        <f>VLOOKUP(D49,'UPDATE Team Record'!$B$3:$O$38,4,0)*100</f>
        <v>67.100000000000009</v>
      </c>
      <c r="J49">
        <f t="shared" si="1"/>
        <v>0</v>
      </c>
      <c r="K49">
        <f>COUNTIF(A$2:$A49,A49)</f>
        <v>1</v>
      </c>
      <c r="L49">
        <f>(Key!$B$3+Key!$B$4*'Real Time Coefficients'!E49+'Real Time Coefficients'!F49*Key!$B$5+Key!$B$6*'Real Time Coefficients'!G49+'Real Time Coefficients'!H49*Key!$B$7+Key!$B$8*'Real Time Coefficients'!I49+'Real Time Coefficients'!J49*Key!$B$9)*(Key!$B$11/100)</f>
        <v>-130.44195316793221</v>
      </c>
      <c r="N49">
        <f>IF(H49&gt;'Data Precompetition'!$F$91,1,0)</f>
        <v>0</v>
      </c>
      <c r="O49">
        <f>IF(F49&gt;'Data Precompetition'!$D$91,1,0)</f>
        <v>0</v>
      </c>
    </row>
    <row r="50" spans="1:15" ht="15" customHeight="1">
      <c r="A50" t="str">
        <f>'Real Time Consolodated'!B50</f>
        <v>Kent Bazemore</v>
      </c>
      <c r="B50" t="str">
        <f>'Real Time Consolodated'!E50</f>
        <v>ATL</v>
      </c>
      <c r="C50" t="str">
        <f>VLOOKUP(B50,'UPDATE Team Record'!$Q$4:$R$35,2,0)</f>
        <v>Atlanta Hawks</v>
      </c>
      <c r="D50" t="str">
        <f t="shared" si="0"/>
        <v>Atlanta Hawks</v>
      </c>
      <c r="E50">
        <f>'Real Time Consolodated'!AO50</f>
        <v>15.5</v>
      </c>
      <c r="F50">
        <f>'Real Time Consolodated'!AT50</f>
        <v>5.7000000000000002E-2</v>
      </c>
      <c r="G50">
        <f>'Real Time Consolodated'!AX50</f>
        <v>-1.8</v>
      </c>
      <c r="H50">
        <f>'Real Time Consolodated'!AY50</f>
        <v>0.1</v>
      </c>
      <c r="I50" s="27">
        <f>VLOOKUP(D50,'UPDATE Team Record'!$B$3:$O$38,4,0)*100</f>
        <v>73.2</v>
      </c>
      <c r="J50">
        <f t="shared" si="1"/>
        <v>0</v>
      </c>
      <c r="K50">
        <f>COUNTIF(A$2:$A50,A50)</f>
        <v>1</v>
      </c>
      <c r="L50">
        <f>(Key!$B$3+Key!$B$4*'Real Time Coefficients'!E50+'Real Time Coefficients'!F50*Key!$B$5+Key!$B$6*'Real Time Coefficients'!G50+'Real Time Coefficients'!H50*Key!$B$7+Key!$B$8*'Real Time Coefficients'!I50+'Real Time Coefficients'!J50*Key!$B$9)*(Key!$B$11/100)</f>
        <v>-247.11181518718357</v>
      </c>
      <c r="N50">
        <f>IF(H50&gt;'Data Precompetition'!$F$91,1,0)</f>
        <v>0</v>
      </c>
      <c r="O50">
        <f>IF(F50&gt;'Data Precompetition'!$D$91,1,0)</f>
        <v>0</v>
      </c>
    </row>
    <row r="51" spans="1:15" ht="15" customHeight="1">
      <c r="A51" t="str">
        <f>'Real Time Consolodated'!B51</f>
        <v>Player</v>
      </c>
      <c r="B51" t="str">
        <f>'Real Time Consolodated'!E51</f>
        <v>Tm</v>
      </c>
      <c r="C51" t="e">
        <f>VLOOKUP(B51,'UPDATE Team Record'!$Q$4:$R$35,2,0)</f>
        <v>#N/A</v>
      </c>
      <c r="D51" t="str">
        <f t="shared" si="0"/>
        <v>Washington Wizards</v>
      </c>
      <c r="E51" t="str">
        <f>'Real Time Consolodated'!AO51</f>
        <v>USG%</v>
      </c>
      <c r="F51" t="str">
        <f>'Real Time Consolodated'!AT51</f>
        <v>WS/48</v>
      </c>
      <c r="G51" t="str">
        <f>'Real Time Consolodated'!AX51</f>
        <v>BPM</v>
      </c>
      <c r="H51" t="str">
        <f>'Real Time Consolodated'!AY51</f>
        <v>VORP</v>
      </c>
      <c r="I51" s="27">
        <f>VLOOKUP(D51,'UPDATE Team Record'!$B$3:$O$38,4,0)*100</f>
        <v>56.100000000000009</v>
      </c>
      <c r="J51">
        <f t="shared" si="1"/>
        <v>2</v>
      </c>
      <c r="K51">
        <f>COUNTIF(A$2:$A51,A51)</f>
        <v>2</v>
      </c>
      <c r="L51" t="e">
        <f>(Key!$B$3+Key!$B$4*'Real Time Coefficients'!E51+'Real Time Coefficients'!F51*Key!$B$5+Key!$B$6*'Real Time Coefficients'!G51+'Real Time Coefficients'!H51*Key!$B$7+Key!$B$8*'Real Time Coefficients'!I51+'Real Time Coefficients'!J51*Key!$B$9)*(Key!$B$11/100)</f>
        <v>#VALUE!</v>
      </c>
      <c r="N51">
        <f>IF(H51&gt;'Data Precompetition'!$F$91,1,0)</f>
        <v>1</v>
      </c>
      <c r="O51">
        <f>IF(F51&gt;'Data Precompetition'!$D$91,1,0)</f>
        <v>1</v>
      </c>
    </row>
    <row r="52" spans="1:15" ht="15" customHeight="1">
      <c r="A52" t="str">
        <f>'Real Time Consolodated'!B52</f>
        <v>Bradley Beal</v>
      </c>
      <c r="B52" t="str">
        <f>'Real Time Consolodated'!E52</f>
        <v>WAS</v>
      </c>
      <c r="C52" t="str">
        <f>VLOOKUP(B52,'UPDATE Team Record'!$Q$4:$R$35,2,0)</f>
        <v>Washington Wizards</v>
      </c>
      <c r="D52" t="str">
        <f t="shared" si="0"/>
        <v>Washington Wizards</v>
      </c>
      <c r="E52">
        <f>'Real Time Consolodated'!AO52</f>
        <v>22.5</v>
      </c>
      <c r="F52">
        <f>'Real Time Consolodated'!AT52</f>
        <v>8.5000000000000006E-2</v>
      </c>
      <c r="G52">
        <f>'Real Time Consolodated'!AX52</f>
        <v>0.5</v>
      </c>
      <c r="H52">
        <f>'Real Time Consolodated'!AY52</f>
        <v>1.3</v>
      </c>
      <c r="I52" s="27">
        <f>VLOOKUP(D52,'UPDATE Team Record'!$B$3:$O$38,4,0)*100</f>
        <v>56.100000000000009</v>
      </c>
      <c r="J52">
        <f t="shared" si="1"/>
        <v>0</v>
      </c>
      <c r="K52">
        <f>COUNTIF(A$2:$A52,A52)</f>
        <v>1</v>
      </c>
      <c r="L52">
        <f>(Key!$B$3+Key!$B$4*'Real Time Coefficients'!E52+'Real Time Coefficients'!F52*Key!$B$5+Key!$B$6*'Real Time Coefficients'!G52+'Real Time Coefficients'!H52*Key!$B$7+Key!$B$8*'Real Time Coefficients'!I52+'Real Time Coefficients'!J52*Key!$B$9)*(Key!$B$11/100)</f>
        <v>-303.25277362487952</v>
      </c>
      <c r="N52">
        <f>IF(H52&gt;'Data Precompetition'!$F$91,1,0)</f>
        <v>0</v>
      </c>
      <c r="O52">
        <f>IF(F52&gt;'Data Precompetition'!$D$91,1,0)</f>
        <v>0</v>
      </c>
    </row>
    <row r="53" spans="1:15" ht="15" customHeight="1">
      <c r="A53" t="str">
        <f>'Real Time Consolodated'!B53</f>
        <v>Michael Beasley</v>
      </c>
      <c r="B53" t="str">
        <f>'Real Time Consolodated'!E53</f>
        <v>MIA</v>
      </c>
      <c r="C53" t="str">
        <f>VLOOKUP(B53,'UPDATE Team Record'!$Q$4:$R$35,2,0)</f>
        <v>Miami Heat</v>
      </c>
      <c r="D53" t="str">
        <f t="shared" si="0"/>
        <v>Miami Heat</v>
      </c>
      <c r="E53">
        <f>'Real Time Consolodated'!AO53</f>
        <v>24.2</v>
      </c>
      <c r="F53">
        <f>'Real Time Consolodated'!AT53</f>
        <v>-7.0000000000000001E-3</v>
      </c>
      <c r="G53">
        <f>'Real Time Consolodated'!AX53</f>
        <v>-4.7</v>
      </c>
      <c r="H53">
        <f>'Real Time Consolodated'!AY53</f>
        <v>-0.3</v>
      </c>
      <c r="I53" s="27">
        <f>VLOOKUP(D53,'UPDATE Team Record'!$B$3:$O$38,4,0)*100</f>
        <v>45.1</v>
      </c>
      <c r="J53">
        <f t="shared" si="1"/>
        <v>0</v>
      </c>
      <c r="K53">
        <f>COUNTIF(A$2:$A53,A53)</f>
        <v>1</v>
      </c>
      <c r="L53">
        <f>(Key!$B$3+Key!$B$4*'Real Time Coefficients'!E53+'Real Time Coefficients'!F53*Key!$B$5+Key!$B$6*'Real Time Coefficients'!G53+'Real Time Coefficients'!H53*Key!$B$7+Key!$B$8*'Real Time Coefficients'!I53+'Real Time Coefficients'!J53*Key!$B$9)*(Key!$B$11/100)</f>
        <v>-191.00763916743304</v>
      </c>
      <c r="N53">
        <f>IF(H53&gt;'Data Precompetition'!$F$91,1,0)</f>
        <v>0</v>
      </c>
      <c r="O53">
        <f>IF(F53&gt;'Data Precompetition'!$D$91,1,0)</f>
        <v>0</v>
      </c>
    </row>
    <row r="54" spans="1:15" ht="15" customHeight="1">
      <c r="A54" t="str">
        <f>'Real Time Consolodated'!B54</f>
        <v>Marco Belinelli</v>
      </c>
      <c r="B54" t="str">
        <f>'Real Time Consolodated'!E54</f>
        <v>SAS</v>
      </c>
      <c r="C54" t="str">
        <f>VLOOKUP(B54,'UPDATE Team Record'!$Q$4:$R$35,2,0)</f>
        <v>San Antonio Spurs</v>
      </c>
      <c r="D54" t="str">
        <f t="shared" si="0"/>
        <v>San Antonio Spurs</v>
      </c>
      <c r="E54">
        <f>'Real Time Consolodated'!AO54</f>
        <v>18.8</v>
      </c>
      <c r="F54">
        <f>'Real Time Consolodated'!AT54</f>
        <v>0.1</v>
      </c>
      <c r="G54">
        <f>'Real Time Consolodated'!AX54</f>
        <v>-0.5</v>
      </c>
      <c r="H54">
        <f>'Real Time Consolodated'!AY54</f>
        <v>0.5</v>
      </c>
      <c r="I54" s="27">
        <f>VLOOKUP(D54,'UPDATE Team Record'!$B$3:$O$38,4,0)*100</f>
        <v>67.100000000000009</v>
      </c>
      <c r="J54">
        <f t="shared" si="1"/>
        <v>0</v>
      </c>
      <c r="K54">
        <f>COUNTIF(A$2:$A54,A54)</f>
        <v>1</v>
      </c>
      <c r="L54">
        <f>(Key!$B$3+Key!$B$4*'Real Time Coefficients'!E54+'Real Time Coefficients'!F54*Key!$B$5+Key!$B$6*'Real Time Coefficients'!G54+'Real Time Coefficients'!H54*Key!$B$7+Key!$B$8*'Real Time Coefficients'!I54+'Real Time Coefficients'!J54*Key!$B$9)*(Key!$B$11/100)</f>
        <v>-257.48573687567011</v>
      </c>
      <c r="N54">
        <f>IF(H54&gt;'Data Precompetition'!$F$91,1,0)</f>
        <v>0</v>
      </c>
      <c r="O54">
        <f>IF(F54&gt;'Data Precompetition'!$D$91,1,0)</f>
        <v>0</v>
      </c>
    </row>
    <row r="55" spans="1:15" ht="15" customHeight="1">
      <c r="A55" t="str">
        <f>'Real Time Consolodated'!B55</f>
        <v>Jerrelle Benimon</v>
      </c>
      <c r="B55" t="str">
        <f>'Real Time Consolodated'!E55</f>
        <v>UTA</v>
      </c>
      <c r="C55" t="str">
        <f>VLOOKUP(B55,'UPDATE Team Record'!$Q$4:$R$35,2,0)</f>
        <v>Utah Jazz</v>
      </c>
      <c r="D55" t="str">
        <f t="shared" si="0"/>
        <v>Utah Jazz</v>
      </c>
      <c r="E55">
        <f>'Real Time Consolodated'!AO55</f>
        <v>15.3</v>
      </c>
      <c r="F55">
        <f>'Real Time Consolodated'!AT55</f>
        <v>-0.215</v>
      </c>
      <c r="G55">
        <f>'Real Time Consolodated'!AX55</f>
        <v>-26.9</v>
      </c>
      <c r="H55">
        <f>'Real Time Consolodated'!AY55</f>
        <v>0</v>
      </c>
      <c r="I55" s="27">
        <f>VLOOKUP(D55,'UPDATE Team Record'!$B$3:$O$38,4,0)*100</f>
        <v>46.300000000000004</v>
      </c>
      <c r="J55">
        <f t="shared" si="1"/>
        <v>0</v>
      </c>
      <c r="K55">
        <f>COUNTIF(A$2:$A55,A55)</f>
        <v>1</v>
      </c>
      <c r="L55">
        <f>(Key!$B$3+Key!$B$4*'Real Time Coefficients'!E55+'Real Time Coefficients'!F55*Key!$B$5+Key!$B$6*'Real Time Coefficients'!G55+'Real Time Coefficients'!H55*Key!$B$7+Key!$B$8*'Real Time Coefficients'!I55+'Real Time Coefficients'!J55*Key!$B$9)*(Key!$B$11/100)</f>
        <v>2105.6714381858988</v>
      </c>
      <c r="N55">
        <f>IF(H55&gt;'Data Precompetition'!$F$91,1,0)</f>
        <v>0</v>
      </c>
      <c r="O55">
        <f>IF(F55&gt;'Data Precompetition'!$D$91,1,0)</f>
        <v>0</v>
      </c>
    </row>
    <row r="56" spans="1:15">
      <c r="A56" t="str">
        <f>'Real Time Consolodated'!B56</f>
        <v>Anthony Bennett</v>
      </c>
      <c r="B56" t="str">
        <f>'Real Time Consolodated'!E56</f>
        <v>MIN</v>
      </c>
      <c r="C56" t="str">
        <f>VLOOKUP(B56,'UPDATE Team Record'!$Q$4:$R$35,2,0)</f>
        <v>Minnesota Timberwolves</v>
      </c>
      <c r="D56" t="str">
        <f t="shared" si="0"/>
        <v>Minnesota Timberwolves</v>
      </c>
      <c r="E56">
        <f>'Real Time Consolodated'!AO56</f>
        <v>17.8</v>
      </c>
      <c r="F56">
        <f>'Real Time Consolodated'!AT56</f>
        <v>1.7000000000000001E-2</v>
      </c>
      <c r="G56">
        <f>'Real Time Consolodated'!AX56</f>
        <v>-4.8</v>
      </c>
      <c r="H56">
        <f>'Real Time Consolodated'!AY56</f>
        <v>-0.6</v>
      </c>
      <c r="I56" s="27">
        <f>VLOOKUP(D56,'UPDATE Team Record'!$B$3:$O$38,4,0)*100</f>
        <v>19.5</v>
      </c>
      <c r="J56">
        <f t="shared" si="1"/>
        <v>0</v>
      </c>
      <c r="K56">
        <f>COUNTIF(A$2:$A56,A56)</f>
        <v>1</v>
      </c>
      <c r="L56">
        <f>(Key!$B$3+Key!$B$4*'Real Time Coefficients'!E56+'Real Time Coefficients'!F56*Key!$B$5+Key!$B$6*'Real Time Coefficients'!G56+'Real Time Coefficients'!H56*Key!$B$7+Key!$B$8*'Real Time Coefficients'!I56+'Real Time Coefficients'!J56*Key!$B$9)*(Key!$B$11/100)</f>
        <v>-560.0542924165602</v>
      </c>
      <c r="N56">
        <f>IF(H56&gt;'Data Precompetition'!$F$91,1,0)</f>
        <v>0</v>
      </c>
      <c r="O56">
        <f>IF(F56&gt;'Data Precompetition'!$D$91,1,0)</f>
        <v>0</v>
      </c>
    </row>
    <row r="57" spans="1:15" ht="15" customHeight="1">
      <c r="A57" t="str">
        <f>'Real Time Consolodated'!B57</f>
        <v>Patrick Beverley</v>
      </c>
      <c r="B57" t="str">
        <f>'Real Time Consolodated'!E57</f>
        <v>HOU</v>
      </c>
      <c r="C57" t="str">
        <f>VLOOKUP(B57,'UPDATE Team Record'!$Q$4:$R$35,2,0)</f>
        <v>Houston Rockets</v>
      </c>
      <c r="D57" t="str">
        <f t="shared" si="0"/>
        <v>Houston Rockets</v>
      </c>
      <c r="E57">
        <f>'Real Time Consolodated'!AO57</f>
        <v>16.100000000000001</v>
      </c>
      <c r="F57">
        <f>'Real Time Consolodated'!AT57</f>
        <v>9.6000000000000002E-2</v>
      </c>
      <c r="G57">
        <f>'Real Time Consolodated'!AX57</f>
        <v>0.8</v>
      </c>
      <c r="H57">
        <f>'Real Time Consolodated'!AY57</f>
        <v>1.2</v>
      </c>
      <c r="I57" s="27">
        <f>VLOOKUP(D57,'UPDATE Team Record'!$B$3:$O$38,4,0)*100</f>
        <v>68.300000000000011</v>
      </c>
      <c r="J57">
        <f t="shared" si="1"/>
        <v>0</v>
      </c>
      <c r="K57">
        <f>COUNTIF(A$2:$A57,A57)</f>
        <v>1</v>
      </c>
      <c r="L57">
        <f>(Key!$B$3+Key!$B$4*'Real Time Coefficients'!E57+'Real Time Coefficients'!F57*Key!$B$5+Key!$B$6*'Real Time Coefficients'!G57+'Real Time Coefficients'!H57*Key!$B$7+Key!$B$8*'Real Time Coefficients'!I57+'Real Time Coefficients'!J57*Key!$B$9)*(Key!$B$11/100)</f>
        <v>-336.75569465036642</v>
      </c>
      <c r="N57">
        <f>IF(H57&gt;'Data Precompetition'!$F$91,1,0)</f>
        <v>0</v>
      </c>
      <c r="O57">
        <f>IF(F57&gt;'Data Precompetition'!$D$91,1,0)</f>
        <v>0</v>
      </c>
    </row>
    <row r="58" spans="1:15" ht="15" customHeight="1">
      <c r="A58" t="str">
        <f>'Real Time Consolodated'!B58</f>
        <v>Sim Bhullar</v>
      </c>
      <c r="B58" t="str">
        <f>'Real Time Consolodated'!E58</f>
        <v>SAC</v>
      </c>
      <c r="C58" t="str">
        <f>VLOOKUP(B58,'UPDATE Team Record'!$Q$4:$R$35,2,0)</f>
        <v>Sacramento Kings</v>
      </c>
      <c r="D58" t="str">
        <f t="shared" si="0"/>
        <v>Sacramento Kings</v>
      </c>
      <c r="E58">
        <f>'Real Time Consolodated'!AO58</f>
        <v>29.4</v>
      </c>
      <c r="F58">
        <f>'Real Time Consolodated'!AT58</f>
        <v>0.38900000000000001</v>
      </c>
      <c r="G58">
        <f>'Real Time Consolodated'!AX58</f>
        <v>26.6</v>
      </c>
      <c r="H58">
        <f>'Real Time Consolodated'!AY58</f>
        <v>0</v>
      </c>
      <c r="I58" s="27">
        <f>VLOOKUP(D58,'UPDATE Team Record'!$B$3:$O$38,4,0)*100</f>
        <v>35.4</v>
      </c>
      <c r="J58">
        <f t="shared" si="1"/>
        <v>1</v>
      </c>
      <c r="K58">
        <f>COUNTIF(A$2:$A58,A58)</f>
        <v>1</v>
      </c>
      <c r="L58">
        <f>(Key!$B$3+Key!$B$4*'Real Time Coefficients'!E58+'Real Time Coefficients'!F58*Key!$B$5+Key!$B$6*'Real Time Coefficients'!G58+'Real Time Coefficients'!H58*Key!$B$7+Key!$B$8*'Real Time Coefficients'!I58+'Real Time Coefficients'!J58*Key!$B$9)*(Key!$B$11/100)</f>
        <v>-3137.7770111983718</v>
      </c>
      <c r="N58">
        <f>IF(H58&gt;'Data Precompetition'!$F$91,1,0)</f>
        <v>0</v>
      </c>
      <c r="O58">
        <f>IF(F58&gt;'Data Precompetition'!$D$91,1,0)</f>
        <v>1</v>
      </c>
    </row>
    <row r="59" spans="1:15" ht="15" customHeight="1">
      <c r="A59" t="str">
        <f>'Real Time Consolodated'!B59</f>
        <v>Bismack Biyombo</v>
      </c>
      <c r="B59" t="str">
        <f>'Real Time Consolodated'!E59</f>
        <v>CHO</v>
      </c>
      <c r="C59" t="e">
        <f>VLOOKUP(B59,'UPDATE Team Record'!$Q$4:$R$35,2,0)</f>
        <v>#N/A</v>
      </c>
      <c r="D59" t="e">
        <f t="shared" si="0"/>
        <v>#N/A</v>
      </c>
      <c r="E59">
        <f>'Real Time Consolodated'!AO59</f>
        <v>11.6</v>
      </c>
      <c r="F59">
        <f>'Real Time Consolodated'!AT59</f>
        <v>0.155</v>
      </c>
      <c r="G59">
        <f>'Real Time Consolodated'!AX59</f>
        <v>-0.4</v>
      </c>
      <c r="H59">
        <f>'Real Time Consolodated'!AY59</f>
        <v>0.5</v>
      </c>
      <c r="I59" s="27" t="e">
        <f>VLOOKUP(D59,'UPDATE Team Record'!$B$3:$O$38,4,0)*100</f>
        <v>#N/A</v>
      </c>
      <c r="J59">
        <f t="shared" si="1"/>
        <v>0</v>
      </c>
      <c r="K59">
        <f>COUNTIF(A$2:$A59,A59)</f>
        <v>1</v>
      </c>
      <c r="L59" t="e">
        <f>(Key!$B$3+Key!$B$4*'Real Time Coefficients'!E59+'Real Time Coefficients'!F59*Key!$B$5+Key!$B$6*'Real Time Coefficients'!G59+'Real Time Coefficients'!H59*Key!$B$7+Key!$B$8*'Real Time Coefficients'!I59+'Real Time Coefficients'!J59*Key!$B$9)*(Key!$B$11/100)</f>
        <v>#N/A</v>
      </c>
      <c r="N59">
        <f>IF(H59&gt;'Data Precompetition'!$F$91,1,0)</f>
        <v>0</v>
      </c>
      <c r="O59">
        <f>IF(F59&gt;'Data Precompetition'!$D$91,1,0)</f>
        <v>0</v>
      </c>
    </row>
    <row r="60" spans="1:15">
      <c r="A60" t="str">
        <f>'Real Time Consolodated'!B60</f>
        <v>Tarik Black</v>
      </c>
      <c r="B60" t="str">
        <f>'Real Time Consolodated'!E60</f>
        <v>TOT</v>
      </c>
      <c r="C60" t="e">
        <f>VLOOKUP(B60,'UPDATE Team Record'!$Q$4:$R$35,2,0)</f>
        <v>#N/A</v>
      </c>
      <c r="D60" t="str">
        <f t="shared" si="0"/>
        <v>Houston Rockets</v>
      </c>
      <c r="E60">
        <f>'Real Time Consolodated'!AO60</f>
        <v>13.8</v>
      </c>
      <c r="F60">
        <f>'Real Time Consolodated'!AT60</f>
        <v>0.124</v>
      </c>
      <c r="G60">
        <f>'Real Time Consolodated'!AX60</f>
        <v>-1.6</v>
      </c>
      <c r="H60">
        <f>'Real Time Consolodated'!AY60</f>
        <v>0.1</v>
      </c>
      <c r="I60" s="27">
        <f>VLOOKUP(D60,'UPDATE Team Record'!$B$3:$O$38,4,0)*100</f>
        <v>68.300000000000011</v>
      </c>
      <c r="J60">
        <f t="shared" si="1"/>
        <v>0</v>
      </c>
      <c r="K60">
        <f>COUNTIF(A$2:$A60,A60)</f>
        <v>1</v>
      </c>
      <c r="L60">
        <f>(Key!$B$3+Key!$B$4*'Real Time Coefficients'!E60+'Real Time Coefficients'!F60*Key!$B$5+Key!$B$6*'Real Time Coefficients'!G60+'Real Time Coefficients'!H60*Key!$B$7+Key!$B$8*'Real Time Coefficients'!I60+'Real Time Coefficients'!J60*Key!$B$9)*(Key!$B$11/100)</f>
        <v>-230.18335788486678</v>
      </c>
      <c r="N60">
        <f>IF(H60&gt;'Data Precompetition'!$F$91,1,0)</f>
        <v>0</v>
      </c>
      <c r="O60">
        <f>IF(F60&gt;'Data Precompetition'!$D$91,1,0)</f>
        <v>0</v>
      </c>
    </row>
    <row r="61" spans="1:15" ht="15" customHeight="1">
      <c r="A61" t="str">
        <f>'Real Time Consolodated'!B61</f>
        <v>Tarik Black</v>
      </c>
      <c r="B61" t="str">
        <f>'Real Time Consolodated'!E61</f>
        <v>HOU</v>
      </c>
      <c r="C61" t="str">
        <f>VLOOKUP(B61,'UPDATE Team Record'!$Q$4:$R$35,2,0)</f>
        <v>Houston Rockets</v>
      </c>
      <c r="D61" t="str">
        <f t="shared" si="0"/>
        <v>Houston Rockets</v>
      </c>
      <c r="E61">
        <f>'Real Time Consolodated'!AO61</f>
        <v>13.8</v>
      </c>
      <c r="F61">
        <f>'Real Time Consolodated'!AT61</f>
        <v>0.124</v>
      </c>
      <c r="G61">
        <f>'Real Time Consolodated'!AX61</f>
        <v>-1.6</v>
      </c>
      <c r="H61">
        <f>'Real Time Consolodated'!AY61</f>
        <v>0.1</v>
      </c>
      <c r="I61" s="27">
        <f>VLOOKUP(D61,'UPDATE Team Record'!$B$3:$O$38,4,0)*100</f>
        <v>68.300000000000011</v>
      </c>
      <c r="J61">
        <f t="shared" si="1"/>
        <v>0</v>
      </c>
      <c r="K61">
        <f>COUNTIF(A$2:$A61,A61)</f>
        <v>2</v>
      </c>
      <c r="L61">
        <f>(Key!$B$3+Key!$B$4*'Real Time Coefficients'!E61+'Real Time Coefficients'!F61*Key!$B$5+Key!$B$6*'Real Time Coefficients'!G61+'Real Time Coefficients'!H61*Key!$B$7+Key!$B$8*'Real Time Coefficients'!I61+'Real Time Coefficients'!J61*Key!$B$9)*(Key!$B$11/100)</f>
        <v>-230.18335788486678</v>
      </c>
      <c r="N61">
        <f>IF(H61&gt;'Data Precompetition'!$F$91,1,0)</f>
        <v>0</v>
      </c>
      <c r="O61">
        <f>IF(F61&gt;'Data Precompetition'!$D$91,1,0)</f>
        <v>0</v>
      </c>
    </row>
    <row r="62" spans="1:15" ht="15" customHeight="1">
      <c r="A62" t="str">
        <f>'Real Time Consolodated'!B62</f>
        <v>Tarik Black</v>
      </c>
      <c r="B62" t="str">
        <f>'Real Time Consolodated'!E62</f>
        <v>LAL</v>
      </c>
      <c r="C62" t="str">
        <f>VLOOKUP(B62,'UPDATE Team Record'!$Q$4:$R$35,2,0)</f>
        <v>Los Angeles Lakers</v>
      </c>
      <c r="D62" t="str">
        <f t="shared" si="0"/>
        <v>Los Angeles Lakers</v>
      </c>
      <c r="E62">
        <f>'Real Time Consolodated'!AO62</f>
        <v>13.8</v>
      </c>
      <c r="F62">
        <f>'Real Time Consolodated'!AT62</f>
        <v>0.124</v>
      </c>
      <c r="G62">
        <f>'Real Time Consolodated'!AX62</f>
        <v>-1.6</v>
      </c>
      <c r="H62">
        <f>'Real Time Consolodated'!AY62</f>
        <v>0.1</v>
      </c>
      <c r="I62" s="27">
        <f>VLOOKUP(D62,'UPDATE Team Record'!$B$3:$O$38,4,0)*100</f>
        <v>25.6</v>
      </c>
      <c r="J62">
        <f t="shared" si="1"/>
        <v>0</v>
      </c>
      <c r="K62">
        <f>COUNTIF(A$2:$A62,A62)</f>
        <v>3</v>
      </c>
      <c r="L62">
        <f>(Key!$B$3+Key!$B$4*'Real Time Coefficients'!E62+'Real Time Coefficients'!F62*Key!$B$5+Key!$B$6*'Real Time Coefficients'!G62+'Real Time Coefficients'!H62*Key!$B$7+Key!$B$8*'Real Time Coefficients'!I62+'Real Time Coefficients'!J62*Key!$B$9)*(Key!$B$11/100)</f>
        <v>-650.88655278793362</v>
      </c>
      <c r="N62">
        <f>IF(H62&gt;'Data Precompetition'!$F$91,1,0)</f>
        <v>0</v>
      </c>
      <c r="O62">
        <f>IF(F62&gt;'Data Precompetition'!$D$91,1,0)</f>
        <v>0</v>
      </c>
    </row>
    <row r="63" spans="1:15" ht="15" customHeight="1">
      <c r="A63" t="str">
        <f>'Real Time Consolodated'!B63</f>
        <v>DeJuan Blair</v>
      </c>
      <c r="B63" t="str">
        <f>'Real Time Consolodated'!E63</f>
        <v>WAS</v>
      </c>
      <c r="C63" t="str">
        <f>VLOOKUP(B63,'UPDATE Team Record'!$Q$4:$R$35,2,0)</f>
        <v>Washington Wizards</v>
      </c>
      <c r="D63" t="str">
        <f t="shared" si="0"/>
        <v>Washington Wizards</v>
      </c>
      <c r="E63">
        <f>'Real Time Consolodated'!AO63</f>
        <v>18.3</v>
      </c>
      <c r="F63">
        <f>'Real Time Consolodated'!AT63</f>
        <v>3.3000000000000002E-2</v>
      </c>
      <c r="G63">
        <f>'Real Time Consolodated'!AX63</f>
        <v>-7.4</v>
      </c>
      <c r="H63">
        <f>'Real Time Consolodated'!AY63</f>
        <v>-0.2</v>
      </c>
      <c r="I63" s="27">
        <f>VLOOKUP(D63,'UPDATE Team Record'!$B$3:$O$38,4,0)*100</f>
        <v>56.100000000000009</v>
      </c>
      <c r="J63">
        <f t="shared" si="1"/>
        <v>0</v>
      </c>
      <c r="K63">
        <f>COUNTIF(A$2:$A63,A63)</f>
        <v>1</v>
      </c>
      <c r="L63">
        <f>(Key!$B$3+Key!$B$4*'Real Time Coefficients'!E63+'Real Time Coefficients'!F63*Key!$B$5+Key!$B$6*'Real Time Coefficients'!G63+'Real Time Coefficients'!H63*Key!$B$7+Key!$B$8*'Real Time Coefficients'!I63+'Real Time Coefficients'!J63*Key!$B$9)*(Key!$B$11/100)</f>
        <v>236.54109423233081</v>
      </c>
      <c r="N63">
        <f>IF(H63&gt;'Data Precompetition'!$F$91,1,0)</f>
        <v>0</v>
      </c>
      <c r="O63">
        <f>IF(F63&gt;'Data Precompetition'!$D$91,1,0)</f>
        <v>0</v>
      </c>
    </row>
    <row r="64" spans="1:15" ht="15" customHeight="1">
      <c r="A64" t="str">
        <f>'Real Time Consolodated'!B64</f>
        <v>Steve Blake</v>
      </c>
      <c r="B64" t="str">
        <f>'Real Time Consolodated'!E64</f>
        <v>POR</v>
      </c>
      <c r="C64" t="str">
        <f>VLOOKUP(B64,'UPDATE Team Record'!$Q$4:$R$35,2,0)</f>
        <v>Portland Trail Blazers</v>
      </c>
      <c r="D64" t="str">
        <f t="shared" si="0"/>
        <v>Portland Trail Blazers</v>
      </c>
      <c r="E64">
        <f>'Real Time Consolodated'!AO64</f>
        <v>13.2</v>
      </c>
      <c r="F64">
        <f>'Real Time Consolodated'!AT64</f>
        <v>6.6000000000000003E-2</v>
      </c>
      <c r="G64">
        <f>'Real Time Consolodated'!AX64</f>
        <v>-2.1</v>
      </c>
      <c r="H64">
        <f>'Real Time Consolodated'!AY64</f>
        <v>0</v>
      </c>
      <c r="I64" s="27">
        <f>VLOOKUP(D64,'UPDATE Team Record'!$B$3:$O$38,4,0)*100</f>
        <v>62.2</v>
      </c>
      <c r="J64">
        <f t="shared" si="1"/>
        <v>0</v>
      </c>
      <c r="K64">
        <f>COUNTIF(A$2:$A64,A64)</f>
        <v>1</v>
      </c>
      <c r="L64">
        <f>(Key!$B$3+Key!$B$4*'Real Time Coefficients'!E64+'Real Time Coefficients'!F64*Key!$B$5+Key!$B$6*'Real Time Coefficients'!G64+'Real Time Coefficients'!H64*Key!$B$7+Key!$B$8*'Real Time Coefficients'!I64+'Real Time Coefficients'!J64*Key!$B$9)*(Key!$B$11/100)</f>
        <v>-362.401640092663</v>
      </c>
      <c r="N64">
        <f>IF(H64&gt;'Data Precompetition'!$F$91,1,0)</f>
        <v>0</v>
      </c>
      <c r="O64">
        <f>IF(F64&gt;'Data Precompetition'!$D$91,1,0)</f>
        <v>0</v>
      </c>
    </row>
    <row r="65" spans="1:15" ht="15" customHeight="1">
      <c r="A65" t="str">
        <f>'Real Time Consolodated'!B65</f>
        <v>Eric Bledsoe</v>
      </c>
      <c r="B65" t="str">
        <f>'Real Time Consolodated'!E65</f>
        <v>PHO</v>
      </c>
      <c r="C65" t="str">
        <f>VLOOKUP(B65,'UPDATE Team Record'!$Q$4:$R$35,2,0)</f>
        <v>Phoenix Suns</v>
      </c>
      <c r="D65" t="str">
        <f t="shared" si="0"/>
        <v>Phoenix Suns</v>
      </c>
      <c r="E65">
        <f>'Real Time Consolodated'!AO65</f>
        <v>23.7</v>
      </c>
      <c r="F65">
        <f>'Real Time Consolodated'!AT65</f>
        <v>0.11899999999999999</v>
      </c>
      <c r="G65">
        <f>'Real Time Consolodated'!AX65</f>
        <v>2.6</v>
      </c>
      <c r="H65">
        <f>'Real Time Consolodated'!AY65</f>
        <v>3.3</v>
      </c>
      <c r="I65" s="27">
        <f>VLOOKUP(D65,'UPDATE Team Record'!$B$3:$O$38,4,0)*100</f>
        <v>47.599999999999994</v>
      </c>
      <c r="J65">
        <f t="shared" si="1"/>
        <v>0</v>
      </c>
      <c r="K65">
        <f>COUNTIF(A$2:$A65,A65)</f>
        <v>1</v>
      </c>
      <c r="L65">
        <f>(Key!$B$3+Key!$B$4*'Real Time Coefficients'!E65+'Real Time Coefficients'!F65*Key!$B$5+Key!$B$6*'Real Time Coefficients'!G65+'Real Time Coefficients'!H65*Key!$B$7+Key!$B$8*'Real Time Coefficients'!I65+'Real Time Coefficients'!J65*Key!$B$9)*(Key!$B$11/100)</f>
        <v>-199.18715184367085</v>
      </c>
      <c r="N65">
        <f>IF(H65&gt;'Data Precompetition'!$F$91,1,0)</f>
        <v>0</v>
      </c>
      <c r="O65">
        <f>IF(F65&gt;'Data Precompetition'!$D$91,1,0)</f>
        <v>0</v>
      </c>
    </row>
    <row r="66" spans="1:15" ht="15" customHeight="1">
      <c r="A66" t="str">
        <f>'Real Time Consolodated'!B66</f>
        <v>Vander Blue</v>
      </c>
      <c r="B66" t="str">
        <f>'Real Time Consolodated'!E66</f>
        <v>LAL</v>
      </c>
      <c r="C66" t="str">
        <f>VLOOKUP(B66,'UPDATE Team Record'!$Q$4:$R$35,2,0)</f>
        <v>Los Angeles Lakers</v>
      </c>
      <c r="D66" t="str">
        <f t="shared" si="0"/>
        <v>Los Angeles Lakers</v>
      </c>
      <c r="E66">
        <f>'Real Time Consolodated'!AO66</f>
        <v>23</v>
      </c>
      <c r="F66">
        <f>'Real Time Consolodated'!AT66</f>
        <v>-0.156</v>
      </c>
      <c r="G66">
        <f>'Real Time Consolodated'!AX66</f>
        <v>-8.5</v>
      </c>
      <c r="H66">
        <f>'Real Time Consolodated'!AY66</f>
        <v>-0.1</v>
      </c>
      <c r="I66" s="27">
        <f>VLOOKUP(D66,'UPDATE Team Record'!$B$3:$O$38,4,0)*100</f>
        <v>25.6</v>
      </c>
      <c r="J66">
        <f t="shared" si="1"/>
        <v>0</v>
      </c>
      <c r="K66">
        <f>COUNTIF(A$2:$A66,A66)</f>
        <v>1</v>
      </c>
      <c r="L66">
        <f>(Key!$B$3+Key!$B$4*'Real Time Coefficients'!E66+'Real Time Coefficients'!F66*Key!$B$5+Key!$B$6*'Real Time Coefficients'!G66+'Real Time Coefficients'!H66*Key!$B$7+Key!$B$8*'Real Time Coefficients'!I66+'Real Time Coefficients'!J66*Key!$B$9)*(Key!$B$11/100)</f>
        <v>-164.46901960448548</v>
      </c>
      <c r="N66">
        <f>IF(H66&gt;'Data Precompetition'!$F$91,1,0)</f>
        <v>0</v>
      </c>
      <c r="O66">
        <f>IF(F66&gt;'Data Precompetition'!$D$91,1,0)</f>
        <v>0</v>
      </c>
    </row>
    <row r="67" spans="1:15" ht="15" customHeight="1">
      <c r="A67" t="str">
        <f>'Real Time Consolodated'!B67</f>
        <v>Bojan Bogdanovic</v>
      </c>
      <c r="B67" t="str">
        <f>'Real Time Consolodated'!E67</f>
        <v>BRK</v>
      </c>
      <c r="C67" t="str">
        <f>VLOOKUP(B67,'UPDATE Team Record'!$Q$4:$R$35,2,0)</f>
        <v>Brooklyn Nets</v>
      </c>
      <c r="D67" t="str">
        <f t="shared" ref="D67:D130" si="2">IFERROR(C67,C68)</f>
        <v>Brooklyn Nets</v>
      </c>
      <c r="E67">
        <f>'Real Time Consolodated'!AO67</f>
        <v>17.2</v>
      </c>
      <c r="F67">
        <f>'Real Time Consolodated'!AT67</f>
        <v>6.2E-2</v>
      </c>
      <c r="G67">
        <f>'Real Time Consolodated'!AX67</f>
        <v>-1.8</v>
      </c>
      <c r="H67">
        <f>'Real Time Consolodated'!AY67</f>
        <v>0.1</v>
      </c>
      <c r="I67" s="27">
        <f>VLOOKUP(D67,'UPDATE Team Record'!$B$3:$O$38,4,0)*100</f>
        <v>46.300000000000004</v>
      </c>
      <c r="J67">
        <f t="shared" ref="J67:J130" si="3">N67+O67</f>
        <v>0</v>
      </c>
      <c r="K67">
        <f>COUNTIF(A$2:$A67,A67)</f>
        <v>1</v>
      </c>
      <c r="L67">
        <f>(Key!$B$3+Key!$B$4*'Real Time Coefficients'!E67+'Real Time Coefficients'!F67*Key!$B$5+Key!$B$6*'Real Time Coefficients'!G67+'Real Time Coefficients'!H67*Key!$B$7+Key!$B$8*'Real Time Coefficients'!I67+'Real Time Coefficients'!J67*Key!$B$9)*(Key!$B$11/100)</f>
        <v>-471.76332249213334</v>
      </c>
      <c r="N67">
        <f>IF(H67&gt;'Data Precompetition'!$F$91,1,0)</f>
        <v>0</v>
      </c>
      <c r="O67">
        <f>IF(F67&gt;'Data Precompetition'!$D$91,1,0)</f>
        <v>0</v>
      </c>
    </row>
    <row r="68" spans="1:15" ht="15" customHeight="1">
      <c r="A68" t="str">
        <f>'Real Time Consolodated'!B68</f>
        <v>Andrew Bogut</v>
      </c>
      <c r="B68" t="str">
        <f>'Real Time Consolodated'!E68</f>
        <v>GSW</v>
      </c>
      <c r="C68" t="str">
        <f>VLOOKUP(B68,'UPDATE Team Record'!$Q$4:$R$35,2,0)</f>
        <v>Golden State Warriors</v>
      </c>
      <c r="D68" t="str">
        <f t="shared" si="2"/>
        <v>Golden State Warriors</v>
      </c>
      <c r="E68">
        <f>'Real Time Consolodated'!AO68</f>
        <v>13.2</v>
      </c>
      <c r="F68">
        <f>'Real Time Consolodated'!AT68</f>
        <v>0.159</v>
      </c>
      <c r="G68">
        <f>'Real Time Consolodated'!AX68</f>
        <v>4.0999999999999996</v>
      </c>
      <c r="H68">
        <f>'Real Time Consolodated'!AY68</f>
        <v>2.4</v>
      </c>
      <c r="I68" s="27">
        <f>VLOOKUP(D68,'UPDATE Team Record'!$B$3:$O$38,4,0)*100</f>
        <v>81.699999999999989</v>
      </c>
      <c r="J68">
        <f t="shared" si="3"/>
        <v>0</v>
      </c>
      <c r="K68">
        <f>COUNTIF(A$2:$A68,A68)</f>
        <v>1</v>
      </c>
      <c r="L68">
        <f>(Key!$B$3+Key!$B$4*'Real Time Coefficients'!E68+'Real Time Coefficients'!F68*Key!$B$5+Key!$B$6*'Real Time Coefficients'!G68+'Real Time Coefficients'!H68*Key!$B$7+Key!$B$8*'Real Time Coefficients'!I68+'Real Time Coefficients'!J68*Key!$B$9)*(Key!$B$11/100)</f>
        <v>-336.11974810832839</v>
      </c>
      <c r="N68">
        <f>IF(H68&gt;'Data Precompetition'!$F$91,1,0)</f>
        <v>0</v>
      </c>
      <c r="O68">
        <f>IF(F68&gt;'Data Precompetition'!$D$91,1,0)</f>
        <v>0</v>
      </c>
    </row>
    <row r="69" spans="1:15" ht="15" customHeight="1">
      <c r="A69" t="str">
        <f>'Real Time Consolodated'!B69</f>
        <v>Matt Bonner</v>
      </c>
      <c r="B69" t="str">
        <f>'Real Time Consolodated'!E69</f>
        <v>SAS</v>
      </c>
      <c r="C69" t="str">
        <f>VLOOKUP(B69,'UPDATE Team Record'!$Q$4:$R$35,2,0)</f>
        <v>San Antonio Spurs</v>
      </c>
      <c r="D69" t="str">
        <f t="shared" si="2"/>
        <v>San Antonio Spurs</v>
      </c>
      <c r="E69">
        <f>'Real Time Consolodated'!AO69</f>
        <v>12.5</v>
      </c>
      <c r="F69">
        <f>'Real Time Consolodated'!AT69</f>
        <v>0.11</v>
      </c>
      <c r="G69">
        <f>'Real Time Consolodated'!AX69</f>
        <v>-0.9</v>
      </c>
      <c r="H69">
        <f>'Real Time Consolodated'!AY69</f>
        <v>0.3</v>
      </c>
      <c r="I69" s="27">
        <f>VLOOKUP(D69,'UPDATE Team Record'!$B$3:$O$38,4,0)*100</f>
        <v>67.100000000000009</v>
      </c>
      <c r="J69">
        <f t="shared" si="3"/>
        <v>0</v>
      </c>
      <c r="K69">
        <f>COUNTIF(A$2:$A69,A69)</f>
        <v>1</v>
      </c>
      <c r="L69">
        <f>(Key!$B$3+Key!$B$4*'Real Time Coefficients'!E69+'Real Time Coefficients'!F69*Key!$B$5+Key!$B$6*'Real Time Coefficients'!G69+'Real Time Coefficients'!H69*Key!$B$7+Key!$B$8*'Real Time Coefficients'!I69+'Real Time Coefficients'!J69*Key!$B$9)*(Key!$B$11/100)</f>
        <v>-342.09513320055419</v>
      </c>
      <c r="N69">
        <f>IF(H69&gt;'Data Precompetition'!$F$91,1,0)</f>
        <v>0</v>
      </c>
      <c r="O69">
        <f>IF(F69&gt;'Data Precompetition'!$D$91,1,0)</f>
        <v>0</v>
      </c>
    </row>
    <row r="70" spans="1:15" ht="15" customHeight="1">
      <c r="A70" t="str">
        <f>'Real Time Consolodated'!B70</f>
        <v>Trevor Booker</v>
      </c>
      <c r="B70" t="str">
        <f>'Real Time Consolodated'!E70</f>
        <v>UTA</v>
      </c>
      <c r="C70" t="str">
        <f>VLOOKUP(B70,'UPDATE Team Record'!$Q$4:$R$35,2,0)</f>
        <v>Utah Jazz</v>
      </c>
      <c r="D70" t="str">
        <f t="shared" si="2"/>
        <v>Utah Jazz</v>
      </c>
      <c r="E70">
        <f>'Real Time Consolodated'!AO70</f>
        <v>18.100000000000001</v>
      </c>
      <c r="F70">
        <f>'Real Time Consolodated'!AT70</f>
        <v>0.11</v>
      </c>
      <c r="G70">
        <f>'Real Time Consolodated'!AX70</f>
        <v>0.2</v>
      </c>
      <c r="H70">
        <f>'Real Time Consolodated'!AY70</f>
        <v>0.9</v>
      </c>
      <c r="I70" s="27">
        <f>VLOOKUP(D70,'UPDATE Team Record'!$B$3:$O$38,4,0)*100</f>
        <v>46.300000000000004</v>
      </c>
      <c r="J70">
        <f t="shared" si="3"/>
        <v>0</v>
      </c>
      <c r="K70">
        <f>COUNTIF(A$2:$A70,A70)</f>
        <v>1</v>
      </c>
      <c r="L70">
        <f>(Key!$B$3+Key!$B$4*'Real Time Coefficients'!E70+'Real Time Coefficients'!F70*Key!$B$5+Key!$B$6*'Real Time Coefficients'!G70+'Real Time Coefficients'!H70*Key!$B$7+Key!$B$8*'Real Time Coefficients'!I70+'Real Time Coefficients'!J70*Key!$B$9)*(Key!$B$11/100)</f>
        <v>-471.31923116125193</v>
      </c>
      <c r="N70">
        <f>IF(H70&gt;'Data Precompetition'!$F$91,1,0)</f>
        <v>0</v>
      </c>
      <c r="O70">
        <f>IF(F70&gt;'Data Precompetition'!$D$91,1,0)</f>
        <v>0</v>
      </c>
    </row>
    <row r="71" spans="1:15" ht="15" customHeight="1">
      <c r="A71" t="str">
        <f>'Real Time Consolodated'!B71</f>
        <v>Carlos Boozer</v>
      </c>
      <c r="B71" t="str">
        <f>'Real Time Consolodated'!E71</f>
        <v>LAL</v>
      </c>
      <c r="C71" t="str">
        <f>VLOOKUP(B71,'UPDATE Team Record'!$Q$4:$R$35,2,0)</f>
        <v>Los Angeles Lakers</v>
      </c>
      <c r="D71" t="str">
        <f t="shared" si="2"/>
        <v>Los Angeles Lakers</v>
      </c>
      <c r="E71">
        <f>'Real Time Consolodated'!AO71</f>
        <v>23.7</v>
      </c>
      <c r="F71">
        <f>'Real Time Consolodated'!AT71</f>
        <v>6.2E-2</v>
      </c>
      <c r="G71">
        <f>'Real Time Consolodated'!AX71</f>
        <v>-3.3</v>
      </c>
      <c r="H71">
        <f>'Real Time Consolodated'!AY71</f>
        <v>-0.6</v>
      </c>
      <c r="I71" s="27">
        <f>VLOOKUP(D71,'UPDATE Team Record'!$B$3:$O$38,4,0)*100</f>
        <v>25.6</v>
      </c>
      <c r="J71">
        <f t="shared" si="3"/>
        <v>0</v>
      </c>
      <c r="K71">
        <f>COUNTIF(A$2:$A71,A71)</f>
        <v>1</v>
      </c>
      <c r="L71">
        <f>(Key!$B$3+Key!$B$4*'Real Time Coefficients'!E71+'Real Time Coefficients'!F71*Key!$B$5+Key!$B$6*'Real Time Coefficients'!G71+'Real Time Coefficients'!H71*Key!$B$7+Key!$B$8*'Real Time Coefficients'!I71+'Real Time Coefficients'!J71*Key!$B$9)*(Key!$B$11/100)</f>
        <v>-496.90697231442425</v>
      </c>
      <c r="N71">
        <f>IF(H71&gt;'Data Precompetition'!$F$91,1,0)</f>
        <v>0</v>
      </c>
      <c r="O71">
        <f>IF(F71&gt;'Data Precompetition'!$D$91,1,0)</f>
        <v>0</v>
      </c>
    </row>
    <row r="72" spans="1:15" ht="15" customHeight="1">
      <c r="A72" t="str">
        <f>'Real Time Consolodated'!B72</f>
        <v>Chris Bosh</v>
      </c>
      <c r="B72" t="str">
        <f>'Real Time Consolodated'!E72</f>
        <v>MIA</v>
      </c>
      <c r="C72" t="str">
        <f>VLOOKUP(B72,'UPDATE Team Record'!$Q$4:$R$35,2,0)</f>
        <v>Miami Heat</v>
      </c>
      <c r="D72" t="str">
        <f t="shared" si="2"/>
        <v>Miami Heat</v>
      </c>
      <c r="E72">
        <f>'Real Time Consolodated'!AO72</f>
        <v>28.4</v>
      </c>
      <c r="F72">
        <f>'Real Time Consolodated'!AT72</f>
        <v>0.111</v>
      </c>
      <c r="G72">
        <f>'Real Time Consolodated'!AX72</f>
        <v>-0.1</v>
      </c>
      <c r="H72">
        <f>'Real Time Consolodated'!AY72</f>
        <v>0.8</v>
      </c>
      <c r="I72" s="27">
        <f>VLOOKUP(D72,'UPDATE Team Record'!$B$3:$O$38,4,0)*100</f>
        <v>45.1</v>
      </c>
      <c r="J72">
        <f t="shared" si="3"/>
        <v>0</v>
      </c>
      <c r="K72">
        <f>COUNTIF(A$2:$A72,A72)</f>
        <v>1</v>
      </c>
      <c r="L72">
        <f>(Key!$B$3+Key!$B$4*'Real Time Coefficients'!E72+'Real Time Coefficients'!F72*Key!$B$5+Key!$B$6*'Real Time Coefficients'!G72+'Real Time Coefficients'!H72*Key!$B$7+Key!$B$8*'Real Time Coefficients'!I72+'Real Time Coefficients'!J72*Key!$B$9)*(Key!$B$11/100)</f>
        <v>-272.45639268475952</v>
      </c>
      <c r="N72">
        <f>IF(H72&gt;'Data Precompetition'!$F$91,1,0)</f>
        <v>0</v>
      </c>
      <c r="O72">
        <f>IF(F72&gt;'Data Precompetition'!$D$91,1,0)</f>
        <v>0</v>
      </c>
    </row>
    <row r="73" spans="1:15" ht="15" customHeight="1">
      <c r="A73" t="str">
        <f>'Real Time Consolodated'!B73</f>
        <v>Avery Bradley</v>
      </c>
      <c r="B73" t="str">
        <f>'Real Time Consolodated'!E73</f>
        <v>BOS</v>
      </c>
      <c r="C73" t="str">
        <f>VLOOKUP(B73,'UPDATE Team Record'!$Q$4:$R$35,2,0)</f>
        <v>Boston Celtics</v>
      </c>
      <c r="D73" t="str">
        <f t="shared" si="2"/>
        <v>Boston Celtics</v>
      </c>
      <c r="E73">
        <f>'Real Time Consolodated'!AO73</f>
        <v>21</v>
      </c>
      <c r="F73">
        <f>'Real Time Consolodated'!AT73</f>
        <v>4.9000000000000002E-2</v>
      </c>
      <c r="G73">
        <f>'Real Time Consolodated'!AX73</f>
        <v>-1.7</v>
      </c>
      <c r="H73">
        <f>'Real Time Consolodated'!AY73</f>
        <v>0.2</v>
      </c>
      <c r="I73" s="27">
        <f>VLOOKUP(D73,'UPDATE Team Record'!$B$3:$O$38,4,0)*100</f>
        <v>48.8</v>
      </c>
      <c r="J73">
        <f t="shared" si="3"/>
        <v>0</v>
      </c>
      <c r="K73">
        <f>COUNTIF(A$2:$A73,A73)</f>
        <v>1</v>
      </c>
      <c r="L73">
        <f>(Key!$B$3+Key!$B$4*'Real Time Coefficients'!E73+'Real Time Coefficients'!F73*Key!$B$5+Key!$B$6*'Real Time Coefficients'!G73+'Real Time Coefficients'!H73*Key!$B$7+Key!$B$8*'Real Time Coefficients'!I73+'Real Time Coefficients'!J73*Key!$B$9)*(Key!$B$11/100)</f>
        <v>-394.87734627079573</v>
      </c>
      <c r="N73">
        <f>IF(H73&gt;'Data Precompetition'!$F$91,1,0)</f>
        <v>0</v>
      </c>
      <c r="O73">
        <f>IF(F73&gt;'Data Precompetition'!$D$91,1,0)</f>
        <v>0</v>
      </c>
    </row>
    <row r="74" spans="1:15" ht="15" customHeight="1">
      <c r="A74" t="str">
        <f>'Real Time Consolodated'!B74</f>
        <v>Player</v>
      </c>
      <c r="B74" t="str">
        <f>'Real Time Consolodated'!E74</f>
        <v>Tm</v>
      </c>
      <c r="C74" t="e">
        <f>VLOOKUP(B74,'UPDATE Team Record'!$Q$4:$R$35,2,0)</f>
        <v>#N/A</v>
      </c>
      <c r="D74" t="str">
        <f t="shared" si="2"/>
        <v>Atlanta Hawks</v>
      </c>
      <c r="E74" t="str">
        <f>'Real Time Consolodated'!AO74</f>
        <v>USG%</v>
      </c>
      <c r="F74" t="str">
        <f>'Real Time Consolodated'!AT74</f>
        <v>WS/48</v>
      </c>
      <c r="G74" t="str">
        <f>'Real Time Consolodated'!AX74</f>
        <v>BPM</v>
      </c>
      <c r="H74" t="str">
        <f>'Real Time Consolodated'!AY74</f>
        <v>VORP</v>
      </c>
      <c r="I74" s="27">
        <f>VLOOKUP(D74,'UPDATE Team Record'!$B$3:$O$38,4,0)*100</f>
        <v>73.2</v>
      </c>
      <c r="J74">
        <f t="shared" si="3"/>
        <v>2</v>
      </c>
      <c r="K74">
        <f>COUNTIF(A$2:$A74,A74)</f>
        <v>3</v>
      </c>
      <c r="L74" t="e">
        <f>(Key!$B$3+Key!$B$4*'Real Time Coefficients'!E74+'Real Time Coefficients'!F74*Key!$B$5+Key!$B$6*'Real Time Coefficients'!G74+'Real Time Coefficients'!H74*Key!$B$7+Key!$B$8*'Real Time Coefficients'!I74+'Real Time Coefficients'!J74*Key!$B$9)*(Key!$B$11/100)</f>
        <v>#VALUE!</v>
      </c>
      <c r="N74">
        <f>IF(H74&gt;'Data Precompetition'!$F$91,1,0)</f>
        <v>1</v>
      </c>
      <c r="O74">
        <f>IF(F74&gt;'Data Precompetition'!$D$91,1,0)</f>
        <v>1</v>
      </c>
    </row>
    <row r="75" spans="1:15" ht="15" customHeight="1">
      <c r="A75" t="str">
        <f>'Real Time Consolodated'!B75</f>
        <v>Elton Brand</v>
      </c>
      <c r="B75" t="str">
        <f>'Real Time Consolodated'!E75</f>
        <v>ATL</v>
      </c>
      <c r="C75" t="str">
        <f>VLOOKUP(B75,'UPDATE Team Record'!$Q$4:$R$35,2,0)</f>
        <v>Atlanta Hawks</v>
      </c>
      <c r="D75" t="str">
        <f t="shared" si="2"/>
        <v>Atlanta Hawks</v>
      </c>
      <c r="E75">
        <f>'Real Time Consolodated'!AO75</f>
        <v>11.6</v>
      </c>
      <c r="F75">
        <f>'Real Time Consolodated'!AT75</f>
        <v>7.0000000000000007E-2</v>
      </c>
      <c r="G75">
        <f>'Real Time Consolodated'!AX75</f>
        <v>-1.4</v>
      </c>
      <c r="H75">
        <f>'Real Time Consolodated'!AY75</f>
        <v>0.1</v>
      </c>
      <c r="I75" s="27">
        <f>VLOOKUP(D75,'UPDATE Team Record'!$B$3:$O$38,4,0)*100</f>
        <v>73.2</v>
      </c>
      <c r="J75">
        <f t="shared" si="3"/>
        <v>0</v>
      </c>
      <c r="K75">
        <f>COUNTIF(A$2:$A75,A75)</f>
        <v>1</v>
      </c>
      <c r="L75">
        <f>(Key!$B$3+Key!$B$4*'Real Time Coefficients'!E75+'Real Time Coefficients'!F75*Key!$B$5+Key!$B$6*'Real Time Coefficients'!G75+'Real Time Coefficients'!H75*Key!$B$7+Key!$B$8*'Real Time Coefficients'!I75+'Real Time Coefficients'!J75*Key!$B$9)*(Key!$B$11/100)</f>
        <v>-345.30992908251818</v>
      </c>
      <c r="N75">
        <f>IF(H75&gt;'Data Precompetition'!$F$91,1,0)</f>
        <v>0</v>
      </c>
      <c r="O75">
        <f>IF(F75&gt;'Data Precompetition'!$D$91,1,0)</f>
        <v>0</v>
      </c>
    </row>
    <row r="76" spans="1:15" ht="15" customHeight="1">
      <c r="A76" t="str">
        <f>'Real Time Consolodated'!B76</f>
        <v>Corey Brewer</v>
      </c>
      <c r="B76" t="str">
        <f>'Real Time Consolodated'!E76</f>
        <v>TOT</v>
      </c>
      <c r="C76" t="e">
        <f>VLOOKUP(B76,'UPDATE Team Record'!$Q$4:$R$35,2,0)</f>
        <v>#N/A</v>
      </c>
      <c r="D76" t="str">
        <f t="shared" si="2"/>
        <v>Minnesota Timberwolves</v>
      </c>
      <c r="E76">
        <f>'Real Time Consolodated'!AO76</f>
        <v>21.6</v>
      </c>
      <c r="F76">
        <f>'Real Time Consolodated'!AT76</f>
        <v>7.0999999999999994E-2</v>
      </c>
      <c r="G76">
        <f>'Real Time Consolodated'!AX76</f>
        <v>-1.1000000000000001</v>
      </c>
      <c r="H76">
        <f>'Real Time Consolodated'!AY76</f>
        <v>0.5</v>
      </c>
      <c r="I76" s="27">
        <f>VLOOKUP(D76,'UPDATE Team Record'!$B$3:$O$38,4,0)*100</f>
        <v>19.5</v>
      </c>
      <c r="J76">
        <f t="shared" si="3"/>
        <v>0</v>
      </c>
      <c r="K76">
        <f>COUNTIF(A$2:$A76,A76)</f>
        <v>1</v>
      </c>
      <c r="L76">
        <f>(Key!$B$3+Key!$B$4*'Real Time Coefficients'!E76+'Real Time Coefficients'!F76*Key!$B$5+Key!$B$6*'Real Time Coefficients'!G76+'Real Time Coefficients'!H76*Key!$B$7+Key!$B$8*'Real Time Coefficients'!I76+'Real Time Coefficients'!J76*Key!$B$9)*(Key!$B$11/100)</f>
        <v>-652.57855196004505</v>
      </c>
      <c r="N76">
        <f>IF(H76&gt;'Data Precompetition'!$F$91,1,0)</f>
        <v>0</v>
      </c>
      <c r="O76">
        <f>IF(F76&gt;'Data Precompetition'!$D$91,1,0)</f>
        <v>0</v>
      </c>
    </row>
    <row r="77" spans="1:15" ht="15" customHeight="1">
      <c r="A77" t="str">
        <f>'Real Time Consolodated'!B77</f>
        <v>Corey Brewer</v>
      </c>
      <c r="B77" t="str">
        <f>'Real Time Consolodated'!E77</f>
        <v>MIN</v>
      </c>
      <c r="C77" t="str">
        <f>VLOOKUP(B77,'UPDATE Team Record'!$Q$4:$R$35,2,0)</f>
        <v>Minnesota Timberwolves</v>
      </c>
      <c r="D77" t="str">
        <f t="shared" si="2"/>
        <v>Minnesota Timberwolves</v>
      </c>
      <c r="E77">
        <f>'Real Time Consolodated'!AO77</f>
        <v>21.6</v>
      </c>
      <c r="F77">
        <f>'Real Time Consolodated'!AT77</f>
        <v>7.0999999999999994E-2</v>
      </c>
      <c r="G77">
        <f>'Real Time Consolodated'!AX77</f>
        <v>-1.1000000000000001</v>
      </c>
      <c r="H77">
        <f>'Real Time Consolodated'!AY77</f>
        <v>0.5</v>
      </c>
      <c r="I77" s="27">
        <f>VLOOKUP(D77,'UPDATE Team Record'!$B$3:$O$38,4,0)*100</f>
        <v>19.5</v>
      </c>
      <c r="J77">
        <f t="shared" si="3"/>
        <v>0</v>
      </c>
      <c r="K77">
        <f>COUNTIF(A$2:$A77,A77)</f>
        <v>2</v>
      </c>
      <c r="L77">
        <f>(Key!$B$3+Key!$B$4*'Real Time Coefficients'!E77+'Real Time Coefficients'!F77*Key!$B$5+Key!$B$6*'Real Time Coefficients'!G77+'Real Time Coefficients'!H77*Key!$B$7+Key!$B$8*'Real Time Coefficients'!I77+'Real Time Coefficients'!J77*Key!$B$9)*(Key!$B$11/100)</f>
        <v>-652.57855196004505</v>
      </c>
      <c r="N77">
        <f>IF(H77&gt;'Data Precompetition'!$F$91,1,0)</f>
        <v>0</v>
      </c>
      <c r="O77">
        <f>IF(F77&gt;'Data Precompetition'!$D$91,1,0)</f>
        <v>0</v>
      </c>
    </row>
    <row r="78" spans="1:15" ht="15" customHeight="1">
      <c r="A78" t="str">
        <f>'Real Time Consolodated'!B78</f>
        <v>Corey Brewer</v>
      </c>
      <c r="B78" t="str">
        <f>'Real Time Consolodated'!E78</f>
        <v>HOU</v>
      </c>
      <c r="C78" t="str">
        <f>VLOOKUP(B78,'UPDATE Team Record'!$Q$4:$R$35,2,0)</f>
        <v>Houston Rockets</v>
      </c>
      <c r="D78" t="str">
        <f t="shared" si="2"/>
        <v>Houston Rockets</v>
      </c>
      <c r="E78">
        <f>'Real Time Consolodated'!AO78</f>
        <v>21.6</v>
      </c>
      <c r="F78">
        <f>'Real Time Consolodated'!AT78</f>
        <v>7.0999999999999994E-2</v>
      </c>
      <c r="G78">
        <f>'Real Time Consolodated'!AX78</f>
        <v>-1.1000000000000001</v>
      </c>
      <c r="H78">
        <f>'Real Time Consolodated'!AY78</f>
        <v>0.5</v>
      </c>
      <c r="I78" s="27">
        <f>VLOOKUP(D78,'UPDATE Team Record'!$B$3:$O$38,4,0)*100</f>
        <v>68.300000000000011</v>
      </c>
      <c r="J78">
        <f t="shared" si="3"/>
        <v>0</v>
      </c>
      <c r="K78">
        <f>COUNTIF(A$2:$A78,A78)</f>
        <v>3</v>
      </c>
      <c r="L78">
        <f>(Key!$B$3+Key!$B$4*'Real Time Coefficients'!E78+'Real Time Coefficients'!F78*Key!$B$5+Key!$B$6*'Real Time Coefficients'!G78+'Real Time Coefficients'!H78*Key!$B$7+Key!$B$8*'Real Time Coefficients'!I78+'Real Time Coefficients'!J78*Key!$B$9)*(Key!$B$11/100)</f>
        <v>-171.77490064225447</v>
      </c>
      <c r="N78">
        <f>IF(H78&gt;'Data Precompetition'!$F$91,1,0)</f>
        <v>0</v>
      </c>
      <c r="O78">
        <f>IF(F78&gt;'Data Precompetition'!$D$91,1,0)</f>
        <v>0</v>
      </c>
    </row>
    <row r="79" spans="1:15" ht="15" customHeight="1">
      <c r="A79" t="str">
        <f>'Real Time Consolodated'!B79</f>
        <v>Aaron Brooks</v>
      </c>
      <c r="B79" t="str">
        <f>'Real Time Consolodated'!E79</f>
        <v>CHI</v>
      </c>
      <c r="C79" t="str">
        <f>VLOOKUP(B79,'UPDATE Team Record'!$Q$4:$R$35,2,0)</f>
        <v>Chicago Bulls</v>
      </c>
      <c r="D79" t="str">
        <f t="shared" si="2"/>
        <v>Chicago Bulls</v>
      </c>
      <c r="E79">
        <f>'Real Time Consolodated'!AO79</f>
        <v>25</v>
      </c>
      <c r="F79">
        <f>'Real Time Consolodated'!AT79</f>
        <v>8.3000000000000004E-2</v>
      </c>
      <c r="G79">
        <f>'Real Time Consolodated'!AX79</f>
        <v>-1.4</v>
      </c>
      <c r="H79">
        <f>'Real Time Consolodated'!AY79</f>
        <v>0.3</v>
      </c>
      <c r="I79" s="27">
        <f>VLOOKUP(D79,'UPDATE Team Record'!$B$3:$O$38,4,0)*100</f>
        <v>61</v>
      </c>
      <c r="J79">
        <f t="shared" si="3"/>
        <v>0</v>
      </c>
      <c r="K79">
        <f>COUNTIF(A$2:$A79,A79)</f>
        <v>1</v>
      </c>
      <c r="L79">
        <f>(Key!$B$3+Key!$B$4*'Real Time Coefficients'!E79+'Real Time Coefficients'!F79*Key!$B$5+Key!$B$6*'Real Time Coefficients'!G79+'Real Time Coefficients'!H79*Key!$B$7+Key!$B$8*'Real Time Coefficients'!I79+'Real Time Coefficients'!J79*Key!$B$9)*(Key!$B$11/100)</f>
        <v>-158.48053667952104</v>
      </c>
      <c r="N79">
        <f>IF(H79&gt;'Data Precompetition'!$F$91,1,0)</f>
        <v>0</v>
      </c>
      <c r="O79">
        <f>IF(F79&gt;'Data Precompetition'!$D$91,1,0)</f>
        <v>0</v>
      </c>
    </row>
    <row r="80" spans="1:15" ht="15" customHeight="1">
      <c r="A80" t="str">
        <f>'Real Time Consolodated'!B80</f>
        <v>Jabari Brown</v>
      </c>
      <c r="B80" t="str">
        <f>'Real Time Consolodated'!E80</f>
        <v>LAL</v>
      </c>
      <c r="C80" t="str">
        <f>VLOOKUP(B80,'UPDATE Team Record'!$Q$4:$R$35,2,0)</f>
        <v>Los Angeles Lakers</v>
      </c>
      <c r="D80" t="str">
        <f t="shared" si="2"/>
        <v>Los Angeles Lakers</v>
      </c>
      <c r="E80">
        <f>'Real Time Consolodated'!AO80</f>
        <v>18.8</v>
      </c>
      <c r="F80">
        <f>'Real Time Consolodated'!AT80</f>
        <v>3.3000000000000002E-2</v>
      </c>
      <c r="G80">
        <f>'Real Time Consolodated'!AX80</f>
        <v>-3.8</v>
      </c>
      <c r="H80">
        <f>'Real Time Consolodated'!AY80</f>
        <v>-0.3</v>
      </c>
      <c r="I80" s="27">
        <f>VLOOKUP(D80,'UPDATE Team Record'!$B$3:$O$38,4,0)*100</f>
        <v>25.6</v>
      </c>
      <c r="J80">
        <f t="shared" si="3"/>
        <v>0</v>
      </c>
      <c r="K80">
        <f>COUNTIF(A$2:$A80,A80)</f>
        <v>1</v>
      </c>
      <c r="L80">
        <f>(Key!$B$3+Key!$B$4*'Real Time Coefficients'!E80+'Real Time Coefficients'!F80*Key!$B$5+Key!$B$6*'Real Time Coefficients'!G80+'Real Time Coefficients'!H80*Key!$B$7+Key!$B$8*'Real Time Coefficients'!I80+'Real Time Coefficients'!J80*Key!$B$9)*(Key!$B$11/100)</f>
        <v>-522.41510871204707</v>
      </c>
      <c r="N80">
        <f>IF(H80&gt;'Data Precompetition'!$F$91,1,0)</f>
        <v>0</v>
      </c>
      <c r="O80">
        <f>IF(F80&gt;'Data Precompetition'!$D$91,1,0)</f>
        <v>0</v>
      </c>
    </row>
    <row r="81" spans="1:15" ht="15" customHeight="1">
      <c r="A81" t="str">
        <f>'Real Time Consolodated'!B81</f>
        <v>Lorenzo Brown</v>
      </c>
      <c r="B81" t="str">
        <f>'Real Time Consolodated'!E81</f>
        <v>MIN</v>
      </c>
      <c r="C81" t="str">
        <f>VLOOKUP(B81,'UPDATE Team Record'!$Q$4:$R$35,2,0)</f>
        <v>Minnesota Timberwolves</v>
      </c>
      <c r="D81" t="str">
        <f t="shared" si="2"/>
        <v>Minnesota Timberwolves</v>
      </c>
      <c r="E81">
        <f>'Real Time Consolodated'!AO81</f>
        <v>12.9</v>
      </c>
      <c r="F81">
        <f>'Real Time Consolodated'!AT81</f>
        <v>2.5000000000000001E-2</v>
      </c>
      <c r="G81">
        <f>'Real Time Consolodated'!AX81</f>
        <v>-2.6</v>
      </c>
      <c r="H81">
        <f>'Real Time Consolodated'!AY81</f>
        <v>-0.1</v>
      </c>
      <c r="I81" s="27">
        <f>VLOOKUP(D81,'UPDATE Team Record'!$B$3:$O$38,4,0)*100</f>
        <v>19.5</v>
      </c>
      <c r="J81">
        <f t="shared" si="3"/>
        <v>0</v>
      </c>
      <c r="K81">
        <f>COUNTIF(A$2:$A81,A81)</f>
        <v>1</v>
      </c>
      <c r="L81">
        <f>(Key!$B$3+Key!$B$4*'Real Time Coefficients'!E81+'Real Time Coefficients'!F81*Key!$B$5+Key!$B$6*'Real Time Coefficients'!G81+'Real Time Coefficients'!H81*Key!$B$7+Key!$B$8*'Real Time Coefficients'!I81+'Real Time Coefficients'!J81*Key!$B$9)*(Key!$B$11/100)</f>
        <v>-818.87167595011294</v>
      </c>
      <c r="N81">
        <f>IF(H81&gt;'Data Precompetition'!$F$91,1,0)</f>
        <v>0</v>
      </c>
      <c r="O81">
        <f>IF(F81&gt;'Data Precompetition'!$D$91,1,0)</f>
        <v>0</v>
      </c>
    </row>
    <row r="82" spans="1:15" ht="15" customHeight="1">
      <c r="A82" t="str">
        <f>'Real Time Consolodated'!B82</f>
        <v>Markel Brown</v>
      </c>
      <c r="B82" t="str">
        <f>'Real Time Consolodated'!E82</f>
        <v>BRK</v>
      </c>
      <c r="C82" t="str">
        <f>VLOOKUP(B82,'UPDATE Team Record'!$Q$4:$R$35,2,0)</f>
        <v>Brooklyn Nets</v>
      </c>
      <c r="D82" t="str">
        <f t="shared" si="2"/>
        <v>Brooklyn Nets</v>
      </c>
      <c r="E82">
        <f>'Real Time Consolodated'!AO82</f>
        <v>15.3</v>
      </c>
      <c r="F82">
        <f>'Real Time Consolodated'!AT82</f>
        <v>3.1E-2</v>
      </c>
      <c r="G82">
        <f>'Real Time Consolodated'!AX82</f>
        <v>-2.7</v>
      </c>
      <c r="H82">
        <f>'Real Time Consolodated'!AY82</f>
        <v>-0.1</v>
      </c>
      <c r="I82" s="27">
        <f>VLOOKUP(D82,'UPDATE Team Record'!$B$3:$O$38,4,0)*100</f>
        <v>46.300000000000004</v>
      </c>
      <c r="J82">
        <f t="shared" si="3"/>
        <v>0</v>
      </c>
      <c r="K82">
        <f>COUNTIF(A$2:$A82,A82)</f>
        <v>1</v>
      </c>
      <c r="L82">
        <f>(Key!$B$3+Key!$B$4*'Real Time Coefficients'!E82+'Real Time Coefficients'!F82*Key!$B$5+Key!$B$6*'Real Time Coefficients'!G82+'Real Time Coefficients'!H82*Key!$B$7+Key!$B$8*'Real Time Coefficients'!I82+'Real Time Coefficients'!J82*Key!$B$9)*(Key!$B$11/100)</f>
        <v>-487.2521630359347</v>
      </c>
      <c r="N82">
        <f>IF(H82&gt;'Data Precompetition'!$F$91,1,0)</f>
        <v>0</v>
      </c>
      <c r="O82">
        <f>IF(F82&gt;'Data Precompetition'!$D$91,1,0)</f>
        <v>0</v>
      </c>
    </row>
    <row r="83" spans="1:15" ht="15" customHeight="1">
      <c r="A83" t="str">
        <f>'Real Time Consolodated'!B83</f>
        <v>Shannon Brown</v>
      </c>
      <c r="B83" t="str">
        <f>'Real Time Consolodated'!E83</f>
        <v>MIA</v>
      </c>
      <c r="C83" t="str">
        <f>VLOOKUP(B83,'UPDATE Team Record'!$Q$4:$R$35,2,0)</f>
        <v>Miami Heat</v>
      </c>
      <c r="D83" t="str">
        <f t="shared" si="2"/>
        <v>Miami Heat</v>
      </c>
      <c r="E83">
        <f>'Real Time Consolodated'!AO83</f>
        <v>13.1</v>
      </c>
      <c r="F83">
        <f>'Real Time Consolodated'!AT83</f>
        <v>-1.6E-2</v>
      </c>
      <c r="G83">
        <f>'Real Time Consolodated'!AX83</f>
        <v>-6.1</v>
      </c>
      <c r="H83">
        <f>'Real Time Consolodated'!AY83</f>
        <v>-0.1</v>
      </c>
      <c r="I83" s="27">
        <f>VLOOKUP(D83,'UPDATE Team Record'!$B$3:$O$38,4,0)*100</f>
        <v>45.1</v>
      </c>
      <c r="J83">
        <f t="shared" si="3"/>
        <v>0</v>
      </c>
      <c r="K83">
        <f>COUNTIF(A$2:$A83,A83)</f>
        <v>1</v>
      </c>
      <c r="L83">
        <f>(Key!$B$3+Key!$B$4*'Real Time Coefficients'!E83+'Real Time Coefficients'!F83*Key!$B$5+Key!$B$6*'Real Time Coefficients'!G83+'Real Time Coefficients'!H83*Key!$B$7+Key!$B$8*'Real Time Coefficients'!I83+'Real Time Coefficients'!J83*Key!$B$9)*(Key!$B$11/100)</f>
        <v>-200.43136128046655</v>
      </c>
      <c r="N83">
        <f>IF(H83&gt;'Data Precompetition'!$F$91,1,0)</f>
        <v>0</v>
      </c>
      <c r="O83">
        <f>IF(F83&gt;'Data Precompetition'!$D$91,1,0)</f>
        <v>0</v>
      </c>
    </row>
    <row r="84" spans="1:15" ht="15" customHeight="1">
      <c r="A84" t="str">
        <f>'Real Time Consolodated'!B84</f>
        <v>Kobe Bryant</v>
      </c>
      <c r="B84" t="str">
        <f>'Real Time Consolodated'!E84</f>
        <v>LAL</v>
      </c>
      <c r="C84" t="str">
        <f>VLOOKUP(B84,'UPDATE Team Record'!$Q$4:$R$35,2,0)</f>
        <v>Los Angeles Lakers</v>
      </c>
      <c r="D84" t="str">
        <f t="shared" si="2"/>
        <v>Los Angeles Lakers</v>
      </c>
      <c r="E84">
        <f>'Real Time Consolodated'!AO84</f>
        <v>34.9</v>
      </c>
      <c r="F84">
        <f>'Real Time Consolodated'!AT84</f>
        <v>6.0000000000000001E-3</v>
      </c>
      <c r="G84">
        <f>'Real Time Consolodated'!AX84</f>
        <v>0.3</v>
      </c>
      <c r="H84">
        <f>'Real Time Consolodated'!AY84</f>
        <v>0.7</v>
      </c>
      <c r="I84" s="27">
        <f>VLOOKUP(D84,'UPDATE Team Record'!$B$3:$O$38,4,0)*100</f>
        <v>25.6</v>
      </c>
      <c r="J84">
        <f t="shared" si="3"/>
        <v>0</v>
      </c>
      <c r="K84">
        <f>COUNTIF(A$2:$A84,A84)</f>
        <v>1</v>
      </c>
      <c r="L84">
        <f>(Key!$B$3+Key!$B$4*'Real Time Coefficients'!E84+'Real Time Coefficients'!F84*Key!$B$5+Key!$B$6*'Real Time Coefficients'!G84+'Real Time Coefficients'!H84*Key!$B$7+Key!$B$8*'Real Time Coefficients'!I84+'Real Time Coefficients'!J84*Key!$B$9)*(Key!$B$11/100)</f>
        <v>-603.47018496244038</v>
      </c>
      <c r="N84">
        <f>IF(H84&gt;'Data Precompetition'!$F$91,1,0)</f>
        <v>0</v>
      </c>
      <c r="O84">
        <f>IF(F84&gt;'Data Precompetition'!$D$91,1,0)</f>
        <v>0</v>
      </c>
    </row>
    <row r="85" spans="1:15" ht="15" customHeight="1">
      <c r="A85" t="str">
        <f>'Real Time Consolodated'!B85</f>
        <v>Chase Budinger</v>
      </c>
      <c r="B85" t="str">
        <f>'Real Time Consolodated'!E85</f>
        <v>MIN</v>
      </c>
      <c r="C85" t="str">
        <f>VLOOKUP(B85,'UPDATE Team Record'!$Q$4:$R$35,2,0)</f>
        <v>Minnesota Timberwolves</v>
      </c>
      <c r="D85" t="str">
        <f t="shared" si="2"/>
        <v>Minnesota Timberwolves</v>
      </c>
      <c r="E85">
        <f>'Real Time Consolodated'!AO85</f>
        <v>16.3</v>
      </c>
      <c r="F85">
        <f>'Real Time Consolodated'!AT85</f>
        <v>4.9000000000000002E-2</v>
      </c>
      <c r="G85">
        <f>'Real Time Consolodated'!AX85</f>
        <v>-2.8</v>
      </c>
      <c r="H85">
        <f>'Real Time Consolodated'!AY85</f>
        <v>-0.3</v>
      </c>
      <c r="I85" s="27">
        <f>VLOOKUP(D85,'UPDATE Team Record'!$B$3:$O$38,4,0)*100</f>
        <v>19.5</v>
      </c>
      <c r="J85">
        <f t="shared" si="3"/>
        <v>0</v>
      </c>
      <c r="K85">
        <f>COUNTIF(A$2:$A85,A85)</f>
        <v>1</v>
      </c>
      <c r="L85">
        <f>(Key!$B$3+Key!$B$4*'Real Time Coefficients'!E85+'Real Time Coefficients'!F85*Key!$B$5+Key!$B$6*'Real Time Coefficients'!G85+'Real Time Coefficients'!H85*Key!$B$7+Key!$B$8*'Real Time Coefficients'!I85+'Real Time Coefficients'!J85*Key!$B$9)*(Key!$B$11/100)</f>
        <v>-724.37728843880313</v>
      </c>
      <c r="N85">
        <f>IF(H85&gt;'Data Precompetition'!$F$91,1,0)</f>
        <v>0</v>
      </c>
      <c r="O85">
        <f>IF(F85&gt;'Data Precompetition'!$D$91,1,0)</f>
        <v>0</v>
      </c>
    </row>
    <row r="86" spans="1:15" ht="15" customHeight="1">
      <c r="A86" t="str">
        <f>'Real Time Consolodated'!B86</f>
        <v>Reggie Bullock</v>
      </c>
      <c r="B86" t="str">
        <f>'Real Time Consolodated'!E86</f>
        <v>TOT</v>
      </c>
      <c r="C86" t="e">
        <f>VLOOKUP(B86,'UPDATE Team Record'!$Q$4:$R$35,2,0)</f>
        <v>#N/A</v>
      </c>
      <c r="D86" t="str">
        <f t="shared" si="2"/>
        <v>Los Angeles Clippers</v>
      </c>
      <c r="E86">
        <f>'Real Time Consolodated'!AO86</f>
        <v>10.9</v>
      </c>
      <c r="F86">
        <f>'Real Time Consolodated'!AT86</f>
        <v>1.9E-2</v>
      </c>
      <c r="G86">
        <f>'Real Time Consolodated'!AX86</f>
        <v>-4</v>
      </c>
      <c r="H86">
        <f>'Real Time Consolodated'!AY86</f>
        <v>-0.2</v>
      </c>
      <c r="I86" s="27">
        <f>VLOOKUP(D86,'UPDATE Team Record'!$B$3:$O$38,4,0)*100</f>
        <v>68.300000000000011</v>
      </c>
      <c r="J86">
        <f t="shared" si="3"/>
        <v>0</v>
      </c>
      <c r="K86">
        <f>COUNTIF(A$2:$A86,A86)</f>
        <v>1</v>
      </c>
      <c r="L86">
        <f>(Key!$B$3+Key!$B$4*'Real Time Coefficients'!E86+'Real Time Coefficients'!F86*Key!$B$5+Key!$B$6*'Real Time Coefficients'!G86+'Real Time Coefficients'!H86*Key!$B$7+Key!$B$8*'Real Time Coefficients'!I86+'Real Time Coefficients'!J86*Key!$B$9)*(Key!$B$11/100)</f>
        <v>-229.34896551850724</v>
      </c>
      <c r="N86">
        <f>IF(H86&gt;'Data Precompetition'!$F$91,1,0)</f>
        <v>0</v>
      </c>
      <c r="O86">
        <f>IF(F86&gt;'Data Precompetition'!$D$91,1,0)</f>
        <v>0</v>
      </c>
    </row>
    <row r="87" spans="1:15" ht="15" customHeight="1">
      <c r="A87" t="str">
        <f>'Real Time Consolodated'!B87</f>
        <v>Reggie Bullock</v>
      </c>
      <c r="B87" t="str">
        <f>'Real Time Consolodated'!E87</f>
        <v>LAC</v>
      </c>
      <c r="C87" t="str">
        <f>VLOOKUP(B87,'UPDATE Team Record'!$Q$4:$R$35,2,0)</f>
        <v>Los Angeles Clippers</v>
      </c>
      <c r="D87" t="str">
        <f t="shared" si="2"/>
        <v>Los Angeles Clippers</v>
      </c>
      <c r="E87">
        <f>'Real Time Consolodated'!AO87</f>
        <v>10.9</v>
      </c>
      <c r="F87">
        <f>'Real Time Consolodated'!AT87</f>
        <v>1.9E-2</v>
      </c>
      <c r="G87">
        <f>'Real Time Consolodated'!AX87</f>
        <v>-4</v>
      </c>
      <c r="H87">
        <f>'Real Time Consolodated'!AY87</f>
        <v>-0.2</v>
      </c>
      <c r="I87" s="27">
        <f>VLOOKUP(D87,'UPDATE Team Record'!$B$3:$O$38,4,0)*100</f>
        <v>68.300000000000011</v>
      </c>
      <c r="J87">
        <f t="shared" si="3"/>
        <v>0</v>
      </c>
      <c r="K87">
        <f>COUNTIF(A$2:$A87,A87)</f>
        <v>2</v>
      </c>
      <c r="L87">
        <f>(Key!$B$3+Key!$B$4*'Real Time Coefficients'!E87+'Real Time Coefficients'!F87*Key!$B$5+Key!$B$6*'Real Time Coefficients'!G87+'Real Time Coefficients'!H87*Key!$B$7+Key!$B$8*'Real Time Coefficients'!I87+'Real Time Coefficients'!J87*Key!$B$9)*(Key!$B$11/100)</f>
        <v>-229.34896551850724</v>
      </c>
      <c r="N87">
        <f>IF(H87&gt;'Data Precompetition'!$F$91,1,0)</f>
        <v>0</v>
      </c>
      <c r="O87">
        <f>IF(F87&gt;'Data Precompetition'!$D$91,1,0)</f>
        <v>0</v>
      </c>
    </row>
    <row r="88" spans="1:15" ht="15" customHeight="1">
      <c r="A88" t="str">
        <f>'Real Time Consolodated'!B88</f>
        <v>Reggie Bullock</v>
      </c>
      <c r="B88" t="str">
        <f>'Real Time Consolodated'!E88</f>
        <v>PHO</v>
      </c>
      <c r="C88" t="str">
        <f>VLOOKUP(B88,'UPDATE Team Record'!$Q$4:$R$35,2,0)</f>
        <v>Phoenix Suns</v>
      </c>
      <c r="D88" t="str">
        <f t="shared" si="2"/>
        <v>Phoenix Suns</v>
      </c>
      <c r="E88">
        <f>'Real Time Consolodated'!AO88</f>
        <v>10.9</v>
      </c>
      <c r="F88">
        <f>'Real Time Consolodated'!AT88</f>
        <v>1.9E-2</v>
      </c>
      <c r="G88">
        <f>'Real Time Consolodated'!AX88</f>
        <v>-4</v>
      </c>
      <c r="H88">
        <f>'Real Time Consolodated'!AY88</f>
        <v>-0.2</v>
      </c>
      <c r="I88" s="27">
        <f>VLOOKUP(D88,'UPDATE Team Record'!$B$3:$O$38,4,0)*100</f>
        <v>47.599999999999994</v>
      </c>
      <c r="J88">
        <f t="shared" si="3"/>
        <v>0</v>
      </c>
      <c r="K88">
        <f>COUNTIF(A$2:$A88,A88)</f>
        <v>3</v>
      </c>
      <c r="L88">
        <f>(Key!$B$3+Key!$B$4*'Real Time Coefficients'!E88+'Real Time Coefficients'!F88*Key!$B$5+Key!$B$6*'Real Time Coefficients'!G88+'Real Time Coefficients'!H88*Key!$B$7+Key!$B$8*'Real Time Coefficients'!I88+'Real Time Coefficients'!J88*Key!$B$9)*(Key!$B$11/100)</f>
        <v>-433.29641597502928</v>
      </c>
      <c r="N88">
        <f>IF(H88&gt;'Data Precompetition'!$F$91,1,0)</f>
        <v>0</v>
      </c>
      <c r="O88">
        <f>IF(F88&gt;'Data Precompetition'!$D$91,1,0)</f>
        <v>0</v>
      </c>
    </row>
    <row r="89" spans="1:15" ht="15" customHeight="1">
      <c r="A89" t="str">
        <f>'Real Time Consolodated'!B89</f>
        <v>Trey Burke</v>
      </c>
      <c r="B89" t="str">
        <f>'Real Time Consolodated'!E89</f>
        <v>UTA</v>
      </c>
      <c r="C89" t="str">
        <f>VLOOKUP(B89,'UPDATE Team Record'!$Q$4:$R$35,2,0)</f>
        <v>Utah Jazz</v>
      </c>
      <c r="D89" t="str">
        <f t="shared" si="2"/>
        <v>Utah Jazz</v>
      </c>
      <c r="E89">
        <f>'Real Time Consolodated'!AO89</f>
        <v>23.9</v>
      </c>
      <c r="F89">
        <f>'Real Time Consolodated'!AT89</f>
        <v>0.05</v>
      </c>
      <c r="G89">
        <f>'Real Time Consolodated'!AX89</f>
        <v>-1.9</v>
      </c>
      <c r="H89">
        <f>'Real Time Consolodated'!AY89</f>
        <v>0.1</v>
      </c>
      <c r="I89" s="27">
        <f>VLOOKUP(D89,'UPDATE Team Record'!$B$3:$O$38,4,0)*100</f>
        <v>46.300000000000004</v>
      </c>
      <c r="J89">
        <f t="shared" si="3"/>
        <v>0</v>
      </c>
      <c r="K89">
        <f>COUNTIF(A$2:$A89,A89)</f>
        <v>1</v>
      </c>
      <c r="L89">
        <f>(Key!$B$3+Key!$B$4*'Real Time Coefficients'!E89+'Real Time Coefficients'!F89*Key!$B$5+Key!$B$6*'Real Time Coefficients'!G89+'Real Time Coefficients'!H89*Key!$B$7+Key!$B$8*'Real Time Coefficients'!I89+'Real Time Coefficients'!J89*Key!$B$9)*(Key!$B$11/100)</f>
        <v>-357.61969285465398</v>
      </c>
      <c r="N89">
        <f>IF(H89&gt;'Data Precompetition'!$F$91,1,0)</f>
        <v>0</v>
      </c>
      <c r="O89">
        <f>IF(F89&gt;'Data Precompetition'!$D$91,1,0)</f>
        <v>0</v>
      </c>
    </row>
    <row r="90" spans="1:15" ht="15" customHeight="1">
      <c r="A90" t="str">
        <f>'Real Time Consolodated'!B90</f>
        <v>Alec Burks</v>
      </c>
      <c r="B90" t="str">
        <f>'Real Time Consolodated'!E90</f>
        <v>UTA</v>
      </c>
      <c r="C90" t="str">
        <f>VLOOKUP(B90,'UPDATE Team Record'!$Q$4:$R$35,2,0)</f>
        <v>Utah Jazz</v>
      </c>
      <c r="D90" t="str">
        <f t="shared" si="2"/>
        <v>Utah Jazz</v>
      </c>
      <c r="E90">
        <f>'Real Time Consolodated'!AO90</f>
        <v>20.8</v>
      </c>
      <c r="F90">
        <f>'Real Time Consolodated'!AT90</f>
        <v>8.8999999999999996E-2</v>
      </c>
      <c r="G90">
        <f>'Real Time Consolodated'!AX90</f>
        <v>-1.6</v>
      </c>
      <c r="H90">
        <f>'Real Time Consolodated'!AY90</f>
        <v>0.1</v>
      </c>
      <c r="I90" s="27">
        <f>VLOOKUP(D90,'UPDATE Team Record'!$B$3:$O$38,4,0)*100</f>
        <v>46.300000000000004</v>
      </c>
      <c r="J90">
        <f t="shared" si="3"/>
        <v>0</v>
      </c>
      <c r="K90">
        <f>COUNTIF(A$2:$A90,A90)</f>
        <v>1</v>
      </c>
      <c r="L90">
        <f>(Key!$B$3+Key!$B$4*'Real Time Coefficients'!E90+'Real Time Coefficients'!F90*Key!$B$5+Key!$B$6*'Real Time Coefficients'!G90+'Real Time Coefficients'!H90*Key!$B$7+Key!$B$8*'Real Time Coefficients'!I90+'Real Time Coefficients'!J90*Key!$B$9)*(Key!$B$11/100)</f>
        <v>-381.4553070836925</v>
      </c>
      <c r="N90">
        <f>IF(H90&gt;'Data Precompetition'!$F$91,1,0)</f>
        <v>0</v>
      </c>
      <c r="O90">
        <f>IF(F90&gt;'Data Precompetition'!$D$91,1,0)</f>
        <v>0</v>
      </c>
    </row>
    <row r="91" spans="1:15" ht="15" customHeight="1">
      <c r="A91" t="str">
        <f>'Real Time Consolodated'!B91</f>
        <v>Caron Butler</v>
      </c>
      <c r="B91" t="str">
        <f>'Real Time Consolodated'!E91</f>
        <v>DET</v>
      </c>
      <c r="C91" t="str">
        <f>VLOOKUP(B91,'UPDATE Team Record'!$Q$4:$R$35,2,0)</f>
        <v>Detroit Pistons</v>
      </c>
      <c r="D91" t="str">
        <f t="shared" si="2"/>
        <v>Detroit Pistons</v>
      </c>
      <c r="E91">
        <f>'Real Time Consolodated'!AO91</f>
        <v>12.9</v>
      </c>
      <c r="F91">
        <f>'Real Time Consolodated'!AT91</f>
        <v>7.0000000000000007E-2</v>
      </c>
      <c r="G91">
        <f>'Real Time Consolodated'!AX91</f>
        <v>-1.5</v>
      </c>
      <c r="H91">
        <f>'Real Time Consolodated'!AY91</f>
        <v>0.2</v>
      </c>
      <c r="I91" s="27">
        <f>VLOOKUP(D91,'UPDATE Team Record'!$B$3:$O$38,4,0)*100</f>
        <v>39</v>
      </c>
      <c r="J91">
        <f t="shared" si="3"/>
        <v>0</v>
      </c>
      <c r="K91">
        <f>COUNTIF(A$2:$A91,A91)</f>
        <v>1</v>
      </c>
      <c r="L91">
        <f>(Key!$B$3+Key!$B$4*'Real Time Coefficients'!E91+'Real Time Coefficients'!F91*Key!$B$5+Key!$B$6*'Real Time Coefficients'!G91+'Real Time Coefficients'!H91*Key!$B$7+Key!$B$8*'Real Time Coefficients'!I91+'Real Time Coefficients'!J91*Key!$B$9)*(Key!$B$11/100)</f>
        <v>-627.5282219234175</v>
      </c>
      <c r="N91">
        <f>IF(H91&gt;'Data Precompetition'!$F$91,1,0)</f>
        <v>0</v>
      </c>
      <c r="O91">
        <f>IF(F91&gt;'Data Precompetition'!$D$91,1,0)</f>
        <v>0</v>
      </c>
    </row>
    <row r="92" spans="1:15" ht="15" customHeight="1">
      <c r="A92" t="str">
        <f>'Real Time Consolodated'!B92</f>
        <v>Jimmy Butler</v>
      </c>
      <c r="B92" t="str">
        <f>'Real Time Consolodated'!E92</f>
        <v>CHI</v>
      </c>
      <c r="C92" t="str">
        <f>VLOOKUP(B92,'UPDATE Team Record'!$Q$4:$R$35,2,0)</f>
        <v>Chicago Bulls</v>
      </c>
      <c r="D92" t="str">
        <f t="shared" si="2"/>
        <v>Chicago Bulls</v>
      </c>
      <c r="E92">
        <f>'Real Time Consolodated'!AO92</f>
        <v>21.6</v>
      </c>
      <c r="F92">
        <f>'Real Time Consolodated'!AT92</f>
        <v>0.214</v>
      </c>
      <c r="G92">
        <f>'Real Time Consolodated'!AX92</f>
        <v>4.7</v>
      </c>
      <c r="H92">
        <f>'Real Time Consolodated'!AY92</f>
        <v>4.2</v>
      </c>
      <c r="I92" s="27">
        <f>VLOOKUP(D92,'UPDATE Team Record'!$B$3:$O$38,4,0)*100</f>
        <v>61</v>
      </c>
      <c r="J92">
        <f t="shared" si="3"/>
        <v>0</v>
      </c>
      <c r="K92">
        <f>COUNTIF(A$2:$A92,A92)</f>
        <v>1</v>
      </c>
      <c r="L92">
        <f>(Key!$B$3+Key!$B$4*'Real Time Coefficients'!E92+'Real Time Coefficients'!F92*Key!$B$5+Key!$B$6*'Real Time Coefficients'!G92+'Real Time Coefficients'!H92*Key!$B$7+Key!$B$8*'Real Time Coefficients'!I92+'Real Time Coefficients'!J92*Key!$B$9)*(Key!$B$11/100)</f>
        <v>-30.933622243176817</v>
      </c>
      <c r="N92">
        <f>IF(H92&gt;'Data Precompetition'!$F$91,1,0)</f>
        <v>0</v>
      </c>
      <c r="O92">
        <f>IF(F92&gt;'Data Precompetition'!$D$91,1,0)</f>
        <v>0</v>
      </c>
    </row>
    <row r="93" spans="1:15" ht="15" customHeight="1">
      <c r="A93" t="str">
        <f>'Real Time Consolodated'!B93</f>
        <v>Rasual Butler</v>
      </c>
      <c r="B93" t="str">
        <f>'Real Time Consolodated'!E93</f>
        <v>WAS</v>
      </c>
      <c r="C93" t="str">
        <f>VLOOKUP(B93,'UPDATE Team Record'!$Q$4:$R$35,2,0)</f>
        <v>Washington Wizards</v>
      </c>
      <c r="D93" t="str">
        <f t="shared" si="2"/>
        <v>Washington Wizards</v>
      </c>
      <c r="E93">
        <f>'Real Time Consolodated'!AO93</f>
        <v>17.899999999999999</v>
      </c>
      <c r="F93">
        <f>'Real Time Consolodated'!AT93</f>
        <v>8.4000000000000005E-2</v>
      </c>
      <c r="G93">
        <f>'Real Time Consolodated'!AX93</f>
        <v>-1.7</v>
      </c>
      <c r="H93">
        <f>'Real Time Consolodated'!AY93</f>
        <v>0.1</v>
      </c>
      <c r="I93" s="27">
        <f>VLOOKUP(D93,'UPDATE Team Record'!$B$3:$O$38,4,0)*100</f>
        <v>56.100000000000009</v>
      </c>
      <c r="J93">
        <f t="shared" si="3"/>
        <v>0</v>
      </c>
      <c r="K93">
        <f>COUNTIF(A$2:$A93,A93)</f>
        <v>1</v>
      </c>
      <c r="L93">
        <f>(Key!$B$3+Key!$B$4*'Real Time Coefficients'!E93+'Real Time Coefficients'!F93*Key!$B$5+Key!$B$6*'Real Time Coefficients'!G93+'Real Time Coefficients'!H93*Key!$B$7+Key!$B$8*'Real Time Coefficients'!I93+'Real Time Coefficients'!J93*Key!$B$9)*(Key!$B$11/100)</f>
        <v>-334.90513928974684</v>
      </c>
      <c r="N93">
        <f>IF(H93&gt;'Data Precompetition'!$F$91,1,0)</f>
        <v>0</v>
      </c>
      <c r="O93">
        <f>IF(F93&gt;'Data Precompetition'!$D$91,1,0)</f>
        <v>0</v>
      </c>
    </row>
    <row r="94" spans="1:15" ht="15" customHeight="1">
      <c r="A94" t="str">
        <f>'Real Time Consolodated'!B94</f>
        <v>Dwight Buycks</v>
      </c>
      <c r="B94" t="str">
        <f>'Real Time Consolodated'!E94</f>
        <v>LAL</v>
      </c>
      <c r="C94" t="str">
        <f>VLOOKUP(B94,'UPDATE Team Record'!$Q$4:$R$35,2,0)</f>
        <v>Los Angeles Lakers</v>
      </c>
      <c r="D94" t="str">
        <f t="shared" si="2"/>
        <v>Los Angeles Lakers</v>
      </c>
      <c r="E94">
        <f>'Real Time Consolodated'!AO94</f>
        <v>20.399999999999999</v>
      </c>
      <c r="F94">
        <f>'Real Time Consolodated'!AT94</f>
        <v>2.7E-2</v>
      </c>
      <c r="G94">
        <f>'Real Time Consolodated'!AX94</f>
        <v>-4.9000000000000004</v>
      </c>
      <c r="H94">
        <f>'Real Time Consolodated'!AY94</f>
        <v>-0.1</v>
      </c>
      <c r="I94" s="27">
        <f>VLOOKUP(D94,'UPDATE Team Record'!$B$3:$O$38,4,0)*100</f>
        <v>25.6</v>
      </c>
      <c r="J94">
        <f t="shared" si="3"/>
        <v>0</v>
      </c>
      <c r="K94">
        <f>COUNTIF(A$2:$A94,A94)</f>
        <v>1</v>
      </c>
      <c r="L94">
        <f>(Key!$B$3+Key!$B$4*'Real Time Coefficients'!E94+'Real Time Coefficients'!F94*Key!$B$5+Key!$B$6*'Real Time Coefficients'!G94+'Real Time Coefficients'!H94*Key!$B$7+Key!$B$8*'Real Time Coefficients'!I94+'Real Time Coefficients'!J94*Key!$B$9)*(Key!$B$11/100)</f>
        <v>-329.89978228455811</v>
      </c>
      <c r="N94">
        <f>IF(H94&gt;'Data Precompetition'!$F$91,1,0)</f>
        <v>0</v>
      </c>
      <c r="O94">
        <f>IF(F94&gt;'Data Precompetition'!$D$91,1,0)</f>
        <v>0</v>
      </c>
    </row>
    <row r="95" spans="1:15" ht="15" customHeight="1">
      <c r="A95" t="str">
        <f>'Real Time Consolodated'!B95</f>
        <v>Will Bynum</v>
      </c>
      <c r="B95" t="str">
        <f>'Real Time Consolodated'!E95</f>
        <v>WAS</v>
      </c>
      <c r="C95" t="str">
        <f>VLOOKUP(B95,'UPDATE Team Record'!$Q$4:$R$35,2,0)</f>
        <v>Washington Wizards</v>
      </c>
      <c r="D95" t="str">
        <f t="shared" si="2"/>
        <v>Washington Wizards</v>
      </c>
      <c r="E95">
        <f>'Real Time Consolodated'!AO95</f>
        <v>27.6</v>
      </c>
      <c r="F95">
        <f>'Real Time Consolodated'!AT95</f>
        <v>-0.13200000000000001</v>
      </c>
      <c r="G95">
        <f>'Real Time Consolodated'!AX95</f>
        <v>-9.1</v>
      </c>
      <c r="H95">
        <f>'Real Time Consolodated'!AY95</f>
        <v>-0.1</v>
      </c>
      <c r="I95" s="27">
        <f>VLOOKUP(D95,'UPDATE Team Record'!$B$3:$O$38,4,0)*100</f>
        <v>56.100000000000009</v>
      </c>
      <c r="J95">
        <f t="shared" si="3"/>
        <v>0</v>
      </c>
      <c r="K95">
        <f>COUNTIF(A$2:$A95,A95)</f>
        <v>1</v>
      </c>
      <c r="L95">
        <f>(Key!$B$3+Key!$B$4*'Real Time Coefficients'!E95+'Real Time Coefficients'!F95*Key!$B$5+Key!$B$6*'Real Time Coefficients'!G95+'Real Time Coefficients'!H95*Key!$B$7+Key!$B$8*'Real Time Coefficients'!I95+'Real Time Coefficients'!J95*Key!$B$9)*(Key!$B$11/100)</f>
        <v>339.17927593523467</v>
      </c>
      <c r="N95">
        <f>IF(H95&gt;'Data Precompetition'!$F$91,1,0)</f>
        <v>0</v>
      </c>
      <c r="O95">
        <f>IF(F95&gt;'Data Precompetition'!$D$91,1,0)</f>
        <v>0</v>
      </c>
    </row>
    <row r="96" spans="1:15" ht="15" customHeight="1">
      <c r="A96" t="str">
        <f>'Real Time Consolodated'!B96</f>
        <v>Bruno Caboclo</v>
      </c>
      <c r="B96" t="str">
        <f>'Real Time Consolodated'!E96</f>
        <v>TOR</v>
      </c>
      <c r="C96" t="str">
        <f>VLOOKUP(B96,'UPDATE Team Record'!$Q$4:$R$35,2,0)</f>
        <v>Toronto Raptors</v>
      </c>
      <c r="D96" t="str">
        <f t="shared" si="2"/>
        <v>Toronto Raptors</v>
      </c>
      <c r="E96">
        <f>'Real Time Consolodated'!AO96</f>
        <v>31.5</v>
      </c>
      <c r="F96">
        <f>'Real Time Consolodated'!AT96</f>
        <v>-0.27500000000000002</v>
      </c>
      <c r="G96">
        <f>'Real Time Consolodated'!AX96</f>
        <v>-18.899999999999999</v>
      </c>
      <c r="H96">
        <f>'Real Time Consolodated'!AY96</f>
        <v>-0.1</v>
      </c>
      <c r="I96" s="27">
        <f>VLOOKUP(D96,'UPDATE Team Record'!$B$3:$O$38,4,0)*100</f>
        <v>59.8</v>
      </c>
      <c r="J96">
        <f t="shared" si="3"/>
        <v>0</v>
      </c>
      <c r="K96">
        <f>COUNTIF(A$2:$A96,A96)</f>
        <v>1</v>
      </c>
      <c r="L96">
        <f>(Key!$B$3+Key!$B$4*'Real Time Coefficients'!E96+'Real Time Coefficients'!F96*Key!$B$5+Key!$B$6*'Real Time Coefficients'!G96+'Real Time Coefficients'!H96*Key!$B$7+Key!$B$8*'Real Time Coefficients'!I96+'Real Time Coefficients'!J96*Key!$B$9)*(Key!$B$11/100)</f>
        <v>1411.4300226738703</v>
      </c>
      <c r="N96">
        <f>IF(H96&gt;'Data Precompetition'!$F$91,1,0)</f>
        <v>0</v>
      </c>
      <c r="O96">
        <f>IF(F96&gt;'Data Precompetition'!$D$91,1,0)</f>
        <v>0</v>
      </c>
    </row>
    <row r="97" spans="1:15" ht="15" customHeight="1">
      <c r="A97" t="str">
        <f>'Real Time Consolodated'!B97</f>
        <v>Nick Calathes</v>
      </c>
      <c r="B97" t="str">
        <f>'Real Time Consolodated'!E97</f>
        <v>MEM</v>
      </c>
      <c r="C97" t="str">
        <f>VLOOKUP(B97,'UPDATE Team Record'!$Q$4:$R$35,2,0)</f>
        <v>Memphis Grizzlies</v>
      </c>
      <c r="D97" t="str">
        <f t="shared" si="2"/>
        <v>Memphis Grizzlies</v>
      </c>
      <c r="E97">
        <f>'Real Time Consolodated'!AO97</f>
        <v>17.899999999999999</v>
      </c>
      <c r="F97">
        <f>'Real Time Consolodated'!AT97</f>
        <v>6.5000000000000002E-2</v>
      </c>
      <c r="G97">
        <f>'Real Time Consolodated'!AX97</f>
        <v>-0.3</v>
      </c>
      <c r="H97">
        <f>'Real Time Consolodated'!AY97</f>
        <v>0.4</v>
      </c>
      <c r="I97" s="27">
        <f>VLOOKUP(D97,'UPDATE Team Record'!$B$3:$O$38,4,0)*100</f>
        <v>67.100000000000009</v>
      </c>
      <c r="J97">
        <f t="shared" si="3"/>
        <v>0</v>
      </c>
      <c r="K97">
        <f>COUNTIF(A$2:$A97,A97)</f>
        <v>1</v>
      </c>
      <c r="L97">
        <f>(Key!$B$3+Key!$B$4*'Real Time Coefficients'!E97+'Real Time Coefficients'!F97*Key!$B$5+Key!$B$6*'Real Time Coefficients'!G97+'Real Time Coefficients'!H97*Key!$B$7+Key!$B$8*'Real Time Coefficients'!I97+'Real Time Coefficients'!J97*Key!$B$9)*(Key!$B$11/100)</f>
        <v>-380.80046206887539</v>
      </c>
      <c r="N97">
        <f>IF(H97&gt;'Data Precompetition'!$F$91,1,0)</f>
        <v>0</v>
      </c>
      <c r="O97">
        <f>IF(F97&gt;'Data Precompetition'!$D$91,1,0)</f>
        <v>0</v>
      </c>
    </row>
    <row r="98" spans="1:15" ht="15" customHeight="1">
      <c r="A98" t="str">
        <f>'Real Time Consolodated'!B98</f>
        <v>Jose Calderon</v>
      </c>
      <c r="B98" t="str">
        <f>'Real Time Consolodated'!E98</f>
        <v>NYK</v>
      </c>
      <c r="C98" t="str">
        <f>VLOOKUP(B98,'UPDATE Team Record'!$Q$4:$R$35,2,0)</f>
        <v>New York Knicks</v>
      </c>
      <c r="D98" t="str">
        <f t="shared" si="2"/>
        <v>New York Knicks</v>
      </c>
      <c r="E98">
        <f>'Real Time Consolodated'!AO98</f>
        <v>16.100000000000001</v>
      </c>
      <c r="F98">
        <f>'Real Time Consolodated'!AT98</f>
        <v>3.3000000000000002E-2</v>
      </c>
      <c r="G98">
        <f>'Real Time Consolodated'!AX98</f>
        <v>-3.2</v>
      </c>
      <c r="H98">
        <f>'Real Time Consolodated'!AY98</f>
        <v>-0.4</v>
      </c>
      <c r="I98" s="27">
        <f>VLOOKUP(D98,'UPDATE Team Record'!$B$3:$O$38,4,0)*100</f>
        <v>20.7</v>
      </c>
      <c r="J98">
        <f t="shared" si="3"/>
        <v>0</v>
      </c>
      <c r="K98">
        <f>COUNTIF(A$2:$A98,A98)</f>
        <v>1</v>
      </c>
      <c r="L98">
        <f>(Key!$B$3+Key!$B$4*'Real Time Coefficients'!E98+'Real Time Coefficients'!F98*Key!$B$5+Key!$B$6*'Real Time Coefficients'!G98+'Real Time Coefficients'!H98*Key!$B$7+Key!$B$8*'Real Time Coefficients'!I98+'Real Time Coefficients'!J98*Key!$B$9)*(Key!$B$11/100)</f>
        <v>-713.63063393724053</v>
      </c>
      <c r="N98">
        <f>IF(H98&gt;'Data Precompetition'!$F$91,1,0)</f>
        <v>0</v>
      </c>
      <c r="O98">
        <f>IF(F98&gt;'Data Precompetition'!$D$91,1,0)</f>
        <v>0</v>
      </c>
    </row>
    <row r="99" spans="1:15" ht="15" customHeight="1">
      <c r="A99" t="str">
        <f>'Real Time Consolodated'!B99</f>
        <v>Player</v>
      </c>
      <c r="B99" t="str">
        <f>'Real Time Consolodated'!E99</f>
        <v>Tm</v>
      </c>
      <c r="C99" t="e">
        <f>VLOOKUP(B99,'UPDATE Team Record'!$Q$4:$R$35,2,0)</f>
        <v>#N/A</v>
      </c>
      <c r="D99" t="str">
        <f t="shared" si="2"/>
        <v>Detroit Pistons</v>
      </c>
      <c r="E99" t="str">
        <f>'Real Time Consolodated'!AO99</f>
        <v>USG%</v>
      </c>
      <c r="F99" t="str">
        <f>'Real Time Consolodated'!AT99</f>
        <v>WS/48</v>
      </c>
      <c r="G99" t="str">
        <f>'Real Time Consolodated'!AX99</f>
        <v>BPM</v>
      </c>
      <c r="H99" t="str">
        <f>'Real Time Consolodated'!AY99</f>
        <v>VORP</v>
      </c>
      <c r="I99" s="27">
        <f>VLOOKUP(D99,'UPDATE Team Record'!$B$3:$O$38,4,0)*100</f>
        <v>39</v>
      </c>
      <c r="J99">
        <f t="shared" si="3"/>
        <v>2</v>
      </c>
      <c r="K99">
        <f>COUNTIF(A$2:$A99,A99)</f>
        <v>4</v>
      </c>
      <c r="L99" t="e">
        <f>(Key!$B$3+Key!$B$4*'Real Time Coefficients'!E99+'Real Time Coefficients'!F99*Key!$B$5+Key!$B$6*'Real Time Coefficients'!G99+'Real Time Coefficients'!H99*Key!$B$7+Key!$B$8*'Real Time Coefficients'!I99+'Real Time Coefficients'!J99*Key!$B$9)*(Key!$B$11/100)</f>
        <v>#VALUE!</v>
      </c>
      <c r="N99">
        <f>IF(H99&gt;'Data Precompetition'!$F$91,1,0)</f>
        <v>1</v>
      </c>
      <c r="O99">
        <f>IF(F99&gt;'Data Precompetition'!$D$91,1,0)</f>
        <v>1</v>
      </c>
    </row>
    <row r="100" spans="1:15" ht="15" customHeight="1">
      <c r="A100" t="str">
        <f>'Real Time Consolodated'!B100</f>
        <v>Kentavious Caldwell-Pope</v>
      </c>
      <c r="B100" t="str">
        <f>'Real Time Consolodated'!E100</f>
        <v>DET</v>
      </c>
      <c r="C100" t="str">
        <f>VLOOKUP(B100,'UPDATE Team Record'!$Q$4:$R$35,2,0)</f>
        <v>Detroit Pistons</v>
      </c>
      <c r="D100" t="str">
        <f t="shared" si="2"/>
        <v>Detroit Pistons</v>
      </c>
      <c r="E100">
        <f>'Real Time Consolodated'!AO100</f>
        <v>19.5</v>
      </c>
      <c r="F100">
        <f>'Real Time Consolodated'!AT100</f>
        <v>5.1999999999999998E-2</v>
      </c>
      <c r="G100">
        <f>'Real Time Consolodated'!AX100</f>
        <v>-1</v>
      </c>
      <c r="H100">
        <f>'Real Time Consolodated'!AY100</f>
        <v>0.6</v>
      </c>
      <c r="I100" s="27">
        <f>VLOOKUP(D100,'UPDATE Team Record'!$B$3:$O$38,4,0)*100</f>
        <v>39</v>
      </c>
      <c r="J100">
        <f t="shared" si="3"/>
        <v>0</v>
      </c>
      <c r="K100">
        <f>COUNTIF(A$2:$A100,A100)</f>
        <v>1</v>
      </c>
      <c r="L100">
        <f>(Key!$B$3+Key!$B$4*'Real Time Coefficients'!E100+'Real Time Coefficients'!F100*Key!$B$5+Key!$B$6*'Real Time Coefficients'!G100+'Real Time Coefficients'!H100*Key!$B$7+Key!$B$8*'Real Time Coefficients'!I100+'Real Time Coefficients'!J100*Key!$B$9)*(Key!$B$11/100)</f>
        <v>-527.76223071092625</v>
      </c>
      <c r="N100">
        <f>IF(H100&gt;'Data Precompetition'!$F$91,1,0)</f>
        <v>0</v>
      </c>
      <c r="O100">
        <f>IF(F100&gt;'Data Precompetition'!$D$91,1,0)</f>
        <v>0</v>
      </c>
    </row>
    <row r="101" spans="1:15" ht="15" customHeight="1">
      <c r="A101" t="str">
        <f>'Real Time Consolodated'!B101</f>
        <v>Isaiah Canaan</v>
      </c>
      <c r="B101" t="str">
        <f>'Real Time Consolodated'!E101</f>
        <v>TOT</v>
      </c>
      <c r="C101" t="e">
        <f>VLOOKUP(B101,'UPDATE Team Record'!$Q$4:$R$35,2,0)</f>
        <v>#N/A</v>
      </c>
      <c r="D101" t="str">
        <f t="shared" si="2"/>
        <v>Houston Rockets</v>
      </c>
      <c r="E101">
        <f>'Real Time Consolodated'!AO101</f>
        <v>21.6</v>
      </c>
      <c r="F101">
        <f>'Real Time Consolodated'!AT101</f>
        <v>7.1999999999999995E-2</v>
      </c>
      <c r="G101">
        <f>'Real Time Consolodated'!AX101</f>
        <v>-2.2000000000000002</v>
      </c>
      <c r="H101">
        <f>'Real Time Consolodated'!AY101</f>
        <v>-0.1</v>
      </c>
      <c r="I101" s="27">
        <f>VLOOKUP(D101,'UPDATE Team Record'!$B$3:$O$38,4,0)*100</f>
        <v>68.300000000000011</v>
      </c>
      <c r="J101">
        <f t="shared" si="3"/>
        <v>0</v>
      </c>
      <c r="K101">
        <f>COUNTIF(A$2:$A101,A101)</f>
        <v>1</v>
      </c>
      <c r="L101">
        <f>(Key!$B$3+Key!$B$4*'Real Time Coefficients'!E101+'Real Time Coefficients'!F101*Key!$B$5+Key!$B$6*'Real Time Coefficients'!G101+'Real Time Coefficients'!H101*Key!$B$7+Key!$B$8*'Real Time Coefficients'!I101+'Real Time Coefficients'!J101*Key!$B$9)*(Key!$B$11/100)</f>
        <v>-142.5131428828343</v>
      </c>
      <c r="N101">
        <f>IF(H101&gt;'Data Precompetition'!$F$91,1,0)</f>
        <v>0</v>
      </c>
      <c r="O101">
        <f>IF(F101&gt;'Data Precompetition'!$D$91,1,0)</f>
        <v>0</v>
      </c>
    </row>
    <row r="102" spans="1:15" ht="15" customHeight="1">
      <c r="A102" t="str">
        <f>'Real Time Consolodated'!B102</f>
        <v>Isaiah Canaan</v>
      </c>
      <c r="B102" t="str">
        <f>'Real Time Consolodated'!E102</f>
        <v>HOU</v>
      </c>
      <c r="C102" t="str">
        <f>VLOOKUP(B102,'UPDATE Team Record'!$Q$4:$R$35,2,0)</f>
        <v>Houston Rockets</v>
      </c>
      <c r="D102" t="str">
        <f t="shared" si="2"/>
        <v>Houston Rockets</v>
      </c>
      <c r="E102">
        <f>'Real Time Consolodated'!AO102</f>
        <v>21.6</v>
      </c>
      <c r="F102">
        <f>'Real Time Consolodated'!AT102</f>
        <v>7.1999999999999995E-2</v>
      </c>
      <c r="G102">
        <f>'Real Time Consolodated'!AX102</f>
        <v>-2.2000000000000002</v>
      </c>
      <c r="H102">
        <f>'Real Time Consolodated'!AY102</f>
        <v>-0.1</v>
      </c>
      <c r="I102" s="27">
        <f>VLOOKUP(D102,'UPDATE Team Record'!$B$3:$O$38,4,0)*100</f>
        <v>68.300000000000011</v>
      </c>
      <c r="J102">
        <f t="shared" si="3"/>
        <v>0</v>
      </c>
      <c r="K102">
        <f>COUNTIF(A$2:$A102,A102)</f>
        <v>2</v>
      </c>
      <c r="L102">
        <f>(Key!$B$3+Key!$B$4*'Real Time Coefficients'!E102+'Real Time Coefficients'!F102*Key!$B$5+Key!$B$6*'Real Time Coefficients'!G102+'Real Time Coefficients'!H102*Key!$B$7+Key!$B$8*'Real Time Coefficients'!I102+'Real Time Coefficients'!J102*Key!$B$9)*(Key!$B$11/100)</f>
        <v>-142.5131428828343</v>
      </c>
      <c r="N102">
        <f>IF(H102&gt;'Data Precompetition'!$F$91,1,0)</f>
        <v>0</v>
      </c>
      <c r="O102">
        <f>IF(F102&gt;'Data Precompetition'!$D$91,1,0)</f>
        <v>0</v>
      </c>
    </row>
    <row r="103" spans="1:15" ht="15" customHeight="1">
      <c r="A103" t="str">
        <f>'Real Time Consolodated'!B103</f>
        <v>Isaiah Canaan</v>
      </c>
      <c r="B103" t="str">
        <f>'Real Time Consolodated'!E103</f>
        <v>PHI</v>
      </c>
      <c r="C103" t="str">
        <f>VLOOKUP(B103,'UPDATE Team Record'!$Q$4:$R$35,2,0)</f>
        <v>Philadelphia 76ers</v>
      </c>
      <c r="D103" t="str">
        <f t="shared" si="2"/>
        <v>Philadelphia 76ers</v>
      </c>
      <c r="E103">
        <f>'Real Time Consolodated'!AO103</f>
        <v>21.6</v>
      </c>
      <c r="F103">
        <f>'Real Time Consolodated'!AT103</f>
        <v>7.1999999999999995E-2</v>
      </c>
      <c r="G103">
        <f>'Real Time Consolodated'!AX103</f>
        <v>-2.2000000000000002</v>
      </c>
      <c r="H103">
        <f>'Real Time Consolodated'!AY103</f>
        <v>-0.1</v>
      </c>
      <c r="I103" s="27">
        <f>VLOOKUP(D103,'UPDATE Team Record'!$B$3:$O$38,4,0)*100</f>
        <v>22</v>
      </c>
      <c r="J103">
        <f t="shared" si="3"/>
        <v>0</v>
      </c>
      <c r="K103">
        <f>COUNTIF(A$2:$A103,A103)</f>
        <v>3</v>
      </c>
      <c r="L103">
        <f>(Key!$B$3+Key!$B$4*'Real Time Coefficients'!E103+'Real Time Coefficients'!F103*Key!$B$5+Key!$B$6*'Real Time Coefficients'!G103+'Real Time Coefficients'!H103*Key!$B$7+Key!$B$8*'Real Time Coefficients'!I103+'Real Time Coefficients'!J103*Key!$B$9)*(Key!$B$11/100)</f>
        <v>-598.68545960442668</v>
      </c>
      <c r="N103">
        <f>IF(H103&gt;'Data Precompetition'!$F$91,1,0)</f>
        <v>0</v>
      </c>
      <c r="O103">
        <f>IF(F103&gt;'Data Precompetition'!$D$91,1,0)</f>
        <v>0</v>
      </c>
    </row>
    <row r="104" spans="1:15" ht="15" customHeight="1">
      <c r="A104" t="str">
        <f>'Real Time Consolodated'!B104</f>
        <v>Clint Capela</v>
      </c>
      <c r="B104" t="str">
        <f>'Real Time Consolodated'!E104</f>
        <v>HOU</v>
      </c>
      <c r="C104" t="str">
        <f>VLOOKUP(B104,'UPDATE Team Record'!$Q$4:$R$35,2,0)</f>
        <v>Houston Rockets</v>
      </c>
      <c r="D104" t="str">
        <f t="shared" si="2"/>
        <v>Houston Rockets</v>
      </c>
      <c r="E104">
        <f>'Real Time Consolodated'!AO104</f>
        <v>21.3</v>
      </c>
      <c r="F104">
        <f>'Real Time Consolodated'!AT104</f>
        <v>1.9E-2</v>
      </c>
      <c r="G104">
        <f>'Real Time Consolodated'!AX104</f>
        <v>-7.8</v>
      </c>
      <c r="H104">
        <f>'Real Time Consolodated'!AY104</f>
        <v>-0.1</v>
      </c>
      <c r="I104" s="27">
        <f>VLOOKUP(D104,'UPDATE Team Record'!$B$3:$O$38,4,0)*100</f>
        <v>68.300000000000011</v>
      </c>
      <c r="J104">
        <f t="shared" si="3"/>
        <v>0</v>
      </c>
      <c r="K104">
        <f>COUNTIF(A$2:$A104,A104)</f>
        <v>1</v>
      </c>
      <c r="L104">
        <f>(Key!$B$3+Key!$B$4*'Real Time Coefficients'!E104+'Real Time Coefficients'!F104*Key!$B$5+Key!$B$6*'Real Time Coefficients'!G104+'Real Time Coefficients'!H104*Key!$B$7+Key!$B$8*'Real Time Coefficients'!I104+'Real Time Coefficients'!J104*Key!$B$9)*(Key!$B$11/100)</f>
        <v>454.85715405348685</v>
      </c>
      <c r="N104">
        <f>IF(H104&gt;'Data Precompetition'!$F$91,1,0)</f>
        <v>0</v>
      </c>
      <c r="O104">
        <f>IF(F104&gt;'Data Precompetition'!$D$91,1,0)</f>
        <v>0</v>
      </c>
    </row>
    <row r="105" spans="1:15" ht="15" customHeight="1">
      <c r="A105" t="str">
        <f>'Real Time Consolodated'!B105</f>
        <v>DeMarre Carroll</v>
      </c>
      <c r="B105" t="str">
        <f>'Real Time Consolodated'!E105</f>
        <v>ATL</v>
      </c>
      <c r="C105" t="str">
        <f>VLOOKUP(B105,'UPDATE Team Record'!$Q$4:$R$35,2,0)</f>
        <v>Atlanta Hawks</v>
      </c>
      <c r="D105" t="str">
        <f t="shared" si="2"/>
        <v>Atlanta Hawks</v>
      </c>
      <c r="E105">
        <f>'Real Time Consolodated'!AO105</f>
        <v>16.899999999999999</v>
      </c>
      <c r="F105">
        <f>'Real Time Consolodated'!AT105</f>
        <v>0.154</v>
      </c>
      <c r="G105">
        <f>'Real Time Consolodated'!AX105</f>
        <v>2.9</v>
      </c>
      <c r="H105">
        <f>'Real Time Consolodated'!AY105</f>
        <v>2.7</v>
      </c>
      <c r="I105" s="27">
        <f>VLOOKUP(D105,'UPDATE Team Record'!$B$3:$O$38,4,0)*100</f>
        <v>73.2</v>
      </c>
      <c r="J105">
        <f t="shared" si="3"/>
        <v>0</v>
      </c>
      <c r="K105">
        <f>COUNTIF(A$2:$A105,A105)</f>
        <v>1</v>
      </c>
      <c r="L105">
        <f>(Key!$B$3+Key!$B$4*'Real Time Coefficients'!E105+'Real Time Coefficients'!F105*Key!$B$5+Key!$B$6*'Real Time Coefficients'!G105+'Real Time Coefficients'!H105*Key!$B$7+Key!$B$8*'Real Time Coefficients'!I105+'Real Time Coefficients'!J105*Key!$B$9)*(Key!$B$11/100)</f>
        <v>-156.06264162070599</v>
      </c>
      <c r="N105">
        <f>IF(H105&gt;'Data Precompetition'!$F$91,1,0)</f>
        <v>0</v>
      </c>
      <c r="O105">
        <f>IF(F105&gt;'Data Precompetition'!$D$91,1,0)</f>
        <v>0</v>
      </c>
    </row>
    <row r="106" spans="1:15" ht="15" customHeight="1">
      <c r="A106" t="str">
        <f>'Real Time Consolodated'!B106</f>
        <v>Vince Carter</v>
      </c>
      <c r="B106" t="str">
        <f>'Real Time Consolodated'!E106</f>
        <v>MEM</v>
      </c>
      <c r="C106" t="str">
        <f>VLOOKUP(B106,'UPDATE Team Record'!$Q$4:$R$35,2,0)</f>
        <v>Memphis Grizzlies</v>
      </c>
      <c r="D106" t="str">
        <f t="shared" si="2"/>
        <v>Memphis Grizzlies</v>
      </c>
      <c r="E106">
        <f>'Real Time Consolodated'!AO106</f>
        <v>19.899999999999999</v>
      </c>
      <c r="F106">
        <f>'Real Time Consolodated'!AT106</f>
        <v>4.2999999999999997E-2</v>
      </c>
      <c r="G106">
        <f>'Real Time Consolodated'!AX106</f>
        <v>-1.4</v>
      </c>
      <c r="H106">
        <f>'Real Time Consolodated'!AY106</f>
        <v>0.2</v>
      </c>
      <c r="I106" s="27">
        <f>VLOOKUP(D106,'UPDATE Team Record'!$B$3:$O$38,4,0)*100</f>
        <v>67.100000000000009</v>
      </c>
      <c r="J106">
        <f t="shared" si="3"/>
        <v>0</v>
      </c>
      <c r="K106">
        <f>COUNTIF(A$2:$A106,A106)</f>
        <v>1</v>
      </c>
      <c r="L106">
        <f>(Key!$B$3+Key!$B$4*'Real Time Coefficients'!E106+'Real Time Coefficients'!F106*Key!$B$5+Key!$B$6*'Real Time Coefficients'!G106+'Real Time Coefficients'!H106*Key!$B$7+Key!$B$8*'Real Time Coefficients'!I106+'Real Time Coefficients'!J106*Key!$B$9)*(Key!$B$11/100)</f>
        <v>-283.16457203722365</v>
      </c>
      <c r="N106">
        <f>IF(H106&gt;'Data Precompetition'!$F$91,1,0)</f>
        <v>0</v>
      </c>
      <c r="O106">
        <f>IF(F106&gt;'Data Precompetition'!$D$91,1,0)</f>
        <v>0</v>
      </c>
    </row>
    <row r="107" spans="1:15" ht="15" customHeight="1">
      <c r="A107" t="str">
        <f>'Real Time Consolodated'!B107</f>
        <v>Michael Carter-Williams</v>
      </c>
      <c r="B107" t="str">
        <f>'Real Time Consolodated'!E107</f>
        <v>TOT</v>
      </c>
      <c r="C107" t="e">
        <f>VLOOKUP(B107,'UPDATE Team Record'!$Q$4:$R$35,2,0)</f>
        <v>#N/A</v>
      </c>
      <c r="D107" t="str">
        <f t="shared" si="2"/>
        <v>Philadelphia 76ers</v>
      </c>
      <c r="E107">
        <f>'Real Time Consolodated'!AO107</f>
        <v>26.7</v>
      </c>
      <c r="F107">
        <f>'Real Time Consolodated'!AT107</f>
        <v>1.7000000000000001E-2</v>
      </c>
      <c r="G107">
        <f>'Real Time Consolodated'!AX107</f>
        <v>-0.7</v>
      </c>
      <c r="H107">
        <f>'Real Time Consolodated'!AY107</f>
        <v>0.7</v>
      </c>
      <c r="I107" s="27">
        <f>VLOOKUP(D107,'UPDATE Team Record'!$B$3:$O$38,4,0)*100</f>
        <v>22</v>
      </c>
      <c r="J107">
        <f t="shared" si="3"/>
        <v>0</v>
      </c>
      <c r="K107">
        <f>COUNTIF(A$2:$A107,A107)</f>
        <v>1</v>
      </c>
      <c r="L107">
        <f>(Key!$B$3+Key!$B$4*'Real Time Coefficients'!E107+'Real Time Coefficients'!F107*Key!$B$5+Key!$B$6*'Real Time Coefficients'!G107+'Real Time Coefficients'!H107*Key!$B$7+Key!$B$8*'Real Time Coefficients'!I107+'Real Time Coefficients'!J107*Key!$B$9)*(Key!$B$11/100)</f>
        <v>-645.22452389089074</v>
      </c>
      <c r="N107">
        <f>IF(H107&gt;'Data Precompetition'!$F$91,1,0)</f>
        <v>0</v>
      </c>
      <c r="O107">
        <f>IF(F107&gt;'Data Precompetition'!$D$91,1,0)</f>
        <v>0</v>
      </c>
    </row>
    <row r="108" spans="1:15" ht="15" customHeight="1">
      <c r="A108" t="str">
        <f>'Real Time Consolodated'!B108</f>
        <v>Michael Carter-Williams</v>
      </c>
      <c r="B108" t="str">
        <f>'Real Time Consolodated'!E108</f>
        <v>PHI</v>
      </c>
      <c r="C108" t="str">
        <f>VLOOKUP(B108,'UPDATE Team Record'!$Q$4:$R$35,2,0)</f>
        <v>Philadelphia 76ers</v>
      </c>
      <c r="D108" t="str">
        <f t="shared" si="2"/>
        <v>Philadelphia 76ers</v>
      </c>
      <c r="E108">
        <f>'Real Time Consolodated'!AO108</f>
        <v>26.7</v>
      </c>
      <c r="F108">
        <f>'Real Time Consolodated'!AT108</f>
        <v>1.7000000000000001E-2</v>
      </c>
      <c r="G108">
        <f>'Real Time Consolodated'!AX108</f>
        <v>-0.7</v>
      </c>
      <c r="H108">
        <f>'Real Time Consolodated'!AY108</f>
        <v>0.7</v>
      </c>
      <c r="I108" s="27">
        <f>VLOOKUP(D108,'UPDATE Team Record'!$B$3:$O$38,4,0)*100</f>
        <v>22</v>
      </c>
      <c r="J108">
        <f t="shared" si="3"/>
        <v>0</v>
      </c>
      <c r="K108">
        <f>COUNTIF(A$2:$A108,A108)</f>
        <v>2</v>
      </c>
      <c r="L108">
        <f>(Key!$B$3+Key!$B$4*'Real Time Coefficients'!E108+'Real Time Coefficients'!F108*Key!$B$5+Key!$B$6*'Real Time Coefficients'!G108+'Real Time Coefficients'!H108*Key!$B$7+Key!$B$8*'Real Time Coefficients'!I108+'Real Time Coefficients'!J108*Key!$B$9)*(Key!$B$11/100)</f>
        <v>-645.22452389089074</v>
      </c>
      <c r="N108">
        <f>IF(H108&gt;'Data Precompetition'!$F$91,1,0)</f>
        <v>0</v>
      </c>
      <c r="O108">
        <f>IF(F108&gt;'Data Precompetition'!$D$91,1,0)</f>
        <v>0</v>
      </c>
    </row>
    <row r="109" spans="1:15" ht="15" customHeight="1">
      <c r="A109" t="str">
        <f>'Real Time Consolodated'!B109</f>
        <v>Michael Carter-Williams</v>
      </c>
      <c r="B109" t="str">
        <f>'Real Time Consolodated'!E109</f>
        <v>MIL</v>
      </c>
      <c r="C109" t="str">
        <f>VLOOKUP(B109,'UPDATE Team Record'!$Q$4:$R$35,2,0)</f>
        <v>Milwaukee Bucks</v>
      </c>
      <c r="D109" t="str">
        <f t="shared" si="2"/>
        <v>Milwaukee Bucks</v>
      </c>
      <c r="E109">
        <f>'Real Time Consolodated'!AO109</f>
        <v>26.7</v>
      </c>
      <c r="F109">
        <f>'Real Time Consolodated'!AT109</f>
        <v>1.7000000000000001E-2</v>
      </c>
      <c r="G109">
        <f>'Real Time Consolodated'!AX109</f>
        <v>-0.7</v>
      </c>
      <c r="H109">
        <f>'Real Time Consolodated'!AY109</f>
        <v>0.7</v>
      </c>
      <c r="I109" s="27">
        <f>VLOOKUP(D109,'UPDATE Team Record'!$B$3:$O$38,4,0)*100</f>
        <v>50</v>
      </c>
      <c r="J109">
        <f t="shared" si="3"/>
        <v>0</v>
      </c>
      <c r="K109">
        <f>COUNTIF(A$2:$A109,A109)</f>
        <v>3</v>
      </c>
      <c r="L109">
        <f>(Key!$B$3+Key!$B$4*'Real Time Coefficients'!E109+'Real Time Coefficients'!F109*Key!$B$5+Key!$B$6*'Real Time Coefficients'!G109+'Real Time Coefficients'!H109*Key!$B$7+Key!$B$8*'Real Time Coefficients'!I109+'Real Time Coefficients'!J109*Key!$B$9)*(Key!$B$11/100)</f>
        <v>-369.35357641346991</v>
      </c>
      <c r="N109">
        <f>IF(H109&gt;'Data Precompetition'!$F$91,1,0)</f>
        <v>0</v>
      </c>
      <c r="O109">
        <f>IF(F109&gt;'Data Precompetition'!$D$91,1,0)</f>
        <v>0</v>
      </c>
    </row>
    <row r="110" spans="1:15" ht="15" customHeight="1">
      <c r="A110" t="str">
        <f>'Real Time Consolodated'!B110</f>
        <v>Omri Casspi</v>
      </c>
      <c r="B110" t="str">
        <f>'Real Time Consolodated'!E110</f>
        <v>SAC</v>
      </c>
      <c r="C110" t="str">
        <f>VLOOKUP(B110,'UPDATE Team Record'!$Q$4:$R$35,2,0)</f>
        <v>Sacramento Kings</v>
      </c>
      <c r="D110" t="str">
        <f t="shared" si="2"/>
        <v>Sacramento Kings</v>
      </c>
      <c r="E110">
        <f>'Real Time Consolodated'!AO110</f>
        <v>18.7</v>
      </c>
      <c r="F110">
        <f>'Real Time Consolodated'!AT110</f>
        <v>9.0999999999999998E-2</v>
      </c>
      <c r="G110">
        <f>'Real Time Consolodated'!AX110</f>
        <v>-1.3</v>
      </c>
      <c r="H110">
        <f>'Real Time Consolodated'!AY110</f>
        <v>0.3</v>
      </c>
      <c r="I110" s="27">
        <f>VLOOKUP(D110,'UPDATE Team Record'!$B$3:$O$38,4,0)*100</f>
        <v>35.4</v>
      </c>
      <c r="J110">
        <f t="shared" si="3"/>
        <v>0</v>
      </c>
      <c r="K110">
        <f>COUNTIF(A$2:$A110,A110)</f>
        <v>1</v>
      </c>
      <c r="L110">
        <f>(Key!$B$3+Key!$B$4*'Real Time Coefficients'!E110+'Real Time Coefficients'!F110*Key!$B$5+Key!$B$6*'Real Time Coefficients'!G110+'Real Time Coefficients'!H110*Key!$B$7+Key!$B$8*'Real Time Coefficients'!I110+'Real Time Coefficients'!J110*Key!$B$9)*(Key!$B$11/100)</f>
        <v>-524.73353780029367</v>
      </c>
      <c r="N110">
        <f>IF(H110&gt;'Data Precompetition'!$F$91,1,0)</f>
        <v>0</v>
      </c>
      <c r="O110">
        <f>IF(F110&gt;'Data Precompetition'!$D$91,1,0)</f>
        <v>0</v>
      </c>
    </row>
    <row r="111" spans="1:15" ht="15" customHeight="1">
      <c r="A111" t="str">
        <f>'Real Time Consolodated'!B111</f>
        <v>Mario Chalmers</v>
      </c>
      <c r="B111" t="str">
        <f>'Real Time Consolodated'!E111</f>
        <v>MIA</v>
      </c>
      <c r="C111" t="str">
        <f>VLOOKUP(B111,'UPDATE Team Record'!$Q$4:$R$35,2,0)</f>
        <v>Miami Heat</v>
      </c>
      <c r="D111" t="str">
        <f t="shared" si="2"/>
        <v>Miami Heat</v>
      </c>
      <c r="E111">
        <f>'Real Time Consolodated'!AO111</f>
        <v>18.899999999999999</v>
      </c>
      <c r="F111">
        <f>'Real Time Consolodated'!AT111</f>
        <v>5.6000000000000001E-2</v>
      </c>
      <c r="G111">
        <f>'Real Time Consolodated'!AX111</f>
        <v>-1</v>
      </c>
      <c r="H111">
        <f>'Real Time Consolodated'!AY111</f>
        <v>0.6</v>
      </c>
      <c r="I111" s="27">
        <f>VLOOKUP(D111,'UPDATE Team Record'!$B$3:$O$38,4,0)*100</f>
        <v>45.1</v>
      </c>
      <c r="J111">
        <f t="shared" si="3"/>
        <v>0</v>
      </c>
      <c r="K111">
        <f>COUNTIF(A$2:$A111,A111)</f>
        <v>1</v>
      </c>
      <c r="L111">
        <f>(Key!$B$3+Key!$B$4*'Real Time Coefficients'!E111+'Real Time Coefficients'!F111*Key!$B$5+Key!$B$6*'Real Time Coefficients'!G111+'Real Time Coefficients'!H111*Key!$B$7+Key!$B$8*'Real Time Coefficients'!I111+'Real Time Coefficients'!J111*Key!$B$9)*(Key!$B$11/100)</f>
        <v>-471.46145284410335</v>
      </c>
      <c r="N111">
        <f>IF(H111&gt;'Data Precompetition'!$F$91,1,0)</f>
        <v>0</v>
      </c>
      <c r="O111">
        <f>IF(F111&gt;'Data Precompetition'!$D$91,1,0)</f>
        <v>0</v>
      </c>
    </row>
    <row r="112" spans="1:15" ht="15" customHeight="1">
      <c r="A112" t="str">
        <f>'Real Time Consolodated'!B112</f>
        <v>Tyson Chandler</v>
      </c>
      <c r="B112" t="str">
        <f>'Real Time Consolodated'!E112</f>
        <v>DAL</v>
      </c>
      <c r="C112" t="str">
        <f>VLOOKUP(B112,'UPDATE Team Record'!$Q$4:$R$35,2,0)</f>
        <v>Dallas Mavericks</v>
      </c>
      <c r="D112" t="str">
        <f t="shared" si="2"/>
        <v>Dallas Mavericks</v>
      </c>
      <c r="E112">
        <f>'Real Time Consolodated'!AO112</f>
        <v>12.8</v>
      </c>
      <c r="F112">
        <f>'Real Time Consolodated'!AT112</f>
        <v>0.216</v>
      </c>
      <c r="G112">
        <f>'Real Time Consolodated'!AX112</f>
        <v>4.2</v>
      </c>
      <c r="H112">
        <f>'Real Time Consolodated'!AY112</f>
        <v>3.6</v>
      </c>
      <c r="I112" s="27">
        <f>VLOOKUP(D112,'UPDATE Team Record'!$B$3:$O$38,4,0)*100</f>
        <v>61</v>
      </c>
      <c r="J112">
        <f t="shared" si="3"/>
        <v>0</v>
      </c>
      <c r="K112">
        <f>COUNTIF(A$2:$A112,A112)</f>
        <v>1</v>
      </c>
      <c r="L112">
        <f>(Key!$B$3+Key!$B$4*'Real Time Coefficients'!E112+'Real Time Coefficients'!F112*Key!$B$5+Key!$B$6*'Real Time Coefficients'!G112+'Real Time Coefficients'!H112*Key!$B$7+Key!$B$8*'Real Time Coefficients'!I112+'Real Time Coefficients'!J112*Key!$B$9)*(Key!$B$11/100)</f>
        <v>-236.85528234801831</v>
      </c>
      <c r="N112">
        <f>IF(H112&gt;'Data Precompetition'!$F$91,1,0)</f>
        <v>0</v>
      </c>
      <c r="O112">
        <f>IF(F112&gt;'Data Precompetition'!$D$91,1,0)</f>
        <v>0</v>
      </c>
    </row>
    <row r="113" spans="1:15" ht="15" customHeight="1">
      <c r="A113" t="str">
        <f>'Real Time Consolodated'!B113</f>
        <v>Wilson Chandler</v>
      </c>
      <c r="B113" t="str">
        <f>'Real Time Consolodated'!E113</f>
        <v>DEN</v>
      </c>
      <c r="C113" t="str">
        <f>VLOOKUP(B113,'UPDATE Team Record'!$Q$4:$R$35,2,0)</f>
        <v>Denver Nuggets</v>
      </c>
      <c r="D113" t="str">
        <f t="shared" si="2"/>
        <v>Denver Nuggets</v>
      </c>
      <c r="E113">
        <f>'Real Time Consolodated'!AO113</f>
        <v>20.100000000000001</v>
      </c>
      <c r="F113">
        <f>'Real Time Consolodated'!AT113</f>
        <v>7.0999999999999994E-2</v>
      </c>
      <c r="G113">
        <f>'Real Time Consolodated'!AX113</f>
        <v>0.2</v>
      </c>
      <c r="H113">
        <f>'Real Time Consolodated'!AY113</f>
        <v>1.3</v>
      </c>
      <c r="I113" s="27">
        <f>VLOOKUP(D113,'UPDATE Team Record'!$B$3:$O$38,4,0)*100</f>
        <v>36.6</v>
      </c>
      <c r="J113">
        <f t="shared" si="3"/>
        <v>0</v>
      </c>
      <c r="K113">
        <f>COUNTIF(A$2:$A113,A113)</f>
        <v>1</v>
      </c>
      <c r="L113">
        <f>(Key!$B$3+Key!$B$4*'Real Time Coefficients'!E113+'Real Time Coefficients'!F113*Key!$B$5+Key!$B$6*'Real Time Coefficients'!G113+'Real Time Coefficients'!H113*Key!$B$7+Key!$B$8*'Real Time Coefficients'!I113+'Real Time Coefficients'!J113*Key!$B$9)*(Key!$B$11/100)</f>
        <v>-527.52616812415476</v>
      </c>
      <c r="N113">
        <f>IF(H113&gt;'Data Precompetition'!$F$91,1,0)</f>
        <v>0</v>
      </c>
      <c r="O113">
        <f>IF(F113&gt;'Data Precompetition'!$D$91,1,0)</f>
        <v>0</v>
      </c>
    </row>
    <row r="114" spans="1:15" ht="15" customHeight="1">
      <c r="A114" t="str">
        <f>'Real Time Consolodated'!B114</f>
        <v>Will Cherry</v>
      </c>
      <c r="B114" t="str">
        <f>'Real Time Consolodated'!E114</f>
        <v>CLE</v>
      </c>
      <c r="C114" t="str">
        <f>VLOOKUP(B114,'UPDATE Team Record'!$Q$4:$R$35,2,0)</f>
        <v>Cleveland Cavaliers</v>
      </c>
      <c r="D114" t="str">
        <f t="shared" si="2"/>
        <v>Cleveland Cavaliers</v>
      </c>
      <c r="E114">
        <f>'Real Time Consolodated'!AO114</f>
        <v>16.8</v>
      </c>
      <c r="F114">
        <f>'Real Time Consolodated'!AT114</f>
        <v>-2.1000000000000001E-2</v>
      </c>
      <c r="G114">
        <f>'Real Time Consolodated'!AX114</f>
        <v>-3.7</v>
      </c>
      <c r="H114">
        <f>'Real Time Consolodated'!AY114</f>
        <v>0</v>
      </c>
      <c r="I114" s="27">
        <f>VLOOKUP(D114,'UPDATE Team Record'!$B$3:$O$38,4,0)*100</f>
        <v>64.600000000000009</v>
      </c>
      <c r="J114">
        <f t="shared" si="3"/>
        <v>0</v>
      </c>
      <c r="K114">
        <f>COUNTIF(A$2:$A114,A114)</f>
        <v>1</v>
      </c>
      <c r="L114">
        <f>(Key!$B$3+Key!$B$4*'Real Time Coefficients'!E114+'Real Time Coefficients'!F114*Key!$B$5+Key!$B$6*'Real Time Coefficients'!G114+'Real Time Coefficients'!H114*Key!$B$7+Key!$B$8*'Real Time Coefficients'!I114+'Real Time Coefficients'!J114*Key!$B$9)*(Key!$B$11/100)</f>
        <v>-230.47676583304258</v>
      </c>
      <c r="N114">
        <f>IF(H114&gt;'Data Precompetition'!$F$91,1,0)</f>
        <v>0</v>
      </c>
      <c r="O114">
        <f>IF(F114&gt;'Data Precompetition'!$D$91,1,0)</f>
        <v>0</v>
      </c>
    </row>
    <row r="115" spans="1:15" ht="15" customHeight="1">
      <c r="A115" t="str">
        <f>'Real Time Consolodated'!B115</f>
        <v>Patrick Christopher</v>
      </c>
      <c r="B115" t="str">
        <f>'Real Time Consolodated'!E115</f>
        <v>UTA</v>
      </c>
      <c r="C115" t="str">
        <f>VLOOKUP(B115,'UPDATE Team Record'!$Q$4:$R$35,2,0)</f>
        <v>Utah Jazz</v>
      </c>
      <c r="D115" t="str">
        <f t="shared" si="2"/>
        <v>Utah Jazz</v>
      </c>
      <c r="E115">
        <f>'Real Time Consolodated'!AO115</f>
        <v>20.6</v>
      </c>
      <c r="F115">
        <f>'Real Time Consolodated'!AT115</f>
        <v>-0.15</v>
      </c>
      <c r="G115">
        <f>'Real Time Consolodated'!AX115</f>
        <v>-16.3</v>
      </c>
      <c r="H115">
        <f>'Real Time Consolodated'!AY115</f>
        <v>-0.1</v>
      </c>
      <c r="I115" s="27">
        <f>VLOOKUP(D115,'UPDATE Team Record'!$B$3:$O$38,4,0)*100</f>
        <v>46.300000000000004</v>
      </c>
      <c r="J115">
        <f t="shared" si="3"/>
        <v>0</v>
      </c>
      <c r="K115">
        <f>COUNTIF(A$2:$A115,A115)</f>
        <v>1</v>
      </c>
      <c r="L115">
        <f>(Key!$B$3+Key!$B$4*'Real Time Coefficients'!E115+'Real Time Coefficients'!F115*Key!$B$5+Key!$B$6*'Real Time Coefficients'!G115+'Real Time Coefficients'!H115*Key!$B$7+Key!$B$8*'Real Time Coefficients'!I115+'Real Time Coefficients'!J115*Key!$B$9)*(Key!$B$11/100)</f>
        <v>979.75068923571166</v>
      </c>
      <c r="N115">
        <f>IF(H115&gt;'Data Precompetition'!$F$91,1,0)</f>
        <v>0</v>
      </c>
      <c r="O115">
        <f>IF(F115&gt;'Data Precompetition'!$D$91,1,0)</f>
        <v>0</v>
      </c>
    </row>
    <row r="116" spans="1:15" ht="15" customHeight="1">
      <c r="A116" t="str">
        <f>'Real Time Consolodated'!B116</f>
        <v>Earl Clark</v>
      </c>
      <c r="B116" t="str">
        <f>'Real Time Consolodated'!E116</f>
        <v>BRK</v>
      </c>
      <c r="C116" t="str">
        <f>VLOOKUP(B116,'UPDATE Team Record'!$Q$4:$R$35,2,0)</f>
        <v>Brooklyn Nets</v>
      </c>
      <c r="D116" t="str">
        <f t="shared" si="2"/>
        <v>Brooklyn Nets</v>
      </c>
      <c r="E116">
        <f>'Real Time Consolodated'!AO116</f>
        <v>18.5</v>
      </c>
      <c r="F116">
        <f>'Real Time Consolodated'!AT116</f>
        <v>-3.6999999999999998E-2</v>
      </c>
      <c r="G116">
        <f>'Real Time Consolodated'!AX116</f>
        <v>-6.1</v>
      </c>
      <c r="H116">
        <f>'Real Time Consolodated'!AY116</f>
        <v>-0.1</v>
      </c>
      <c r="I116" s="27">
        <f>VLOOKUP(D116,'UPDATE Team Record'!$B$3:$O$38,4,0)*100</f>
        <v>46.300000000000004</v>
      </c>
      <c r="J116">
        <f t="shared" si="3"/>
        <v>0</v>
      </c>
      <c r="K116">
        <f>COUNTIF(A$2:$A116,A116)</f>
        <v>1</v>
      </c>
      <c r="L116">
        <f>(Key!$B$3+Key!$B$4*'Real Time Coefficients'!E116+'Real Time Coefficients'!F116*Key!$B$5+Key!$B$6*'Real Time Coefficients'!G116+'Real Time Coefficients'!H116*Key!$B$7+Key!$B$8*'Real Time Coefficients'!I116+'Real Time Coefficients'!J116*Key!$B$9)*(Key!$B$11/100)</f>
        <v>-127.21294092891515</v>
      </c>
      <c r="N116">
        <f>IF(H116&gt;'Data Precompetition'!$F$91,1,0)</f>
        <v>0</v>
      </c>
      <c r="O116">
        <f>IF(F116&gt;'Data Precompetition'!$D$91,1,0)</f>
        <v>0</v>
      </c>
    </row>
    <row r="117" spans="1:15" ht="15" customHeight="1">
      <c r="A117" t="str">
        <f>'Real Time Consolodated'!B117</f>
        <v>Ian Clark</v>
      </c>
      <c r="B117" t="str">
        <f>'Real Time Consolodated'!E117</f>
        <v>TOT</v>
      </c>
      <c r="C117" t="e">
        <f>VLOOKUP(B117,'UPDATE Team Record'!$Q$4:$R$35,2,0)</f>
        <v>#N/A</v>
      </c>
      <c r="D117" t="str">
        <f t="shared" si="2"/>
        <v>Utah Jazz</v>
      </c>
      <c r="E117">
        <f>'Real Time Consolodated'!AO117</f>
        <v>16</v>
      </c>
      <c r="F117">
        <f>'Real Time Consolodated'!AT117</f>
        <v>0.05</v>
      </c>
      <c r="G117">
        <f>'Real Time Consolodated'!AX117</f>
        <v>-2.8</v>
      </c>
      <c r="H117">
        <f>'Real Time Consolodated'!AY117</f>
        <v>0</v>
      </c>
      <c r="I117" s="27">
        <f>VLOOKUP(D117,'UPDATE Team Record'!$B$3:$O$38,4,0)*100</f>
        <v>46.300000000000004</v>
      </c>
      <c r="J117">
        <f t="shared" si="3"/>
        <v>0</v>
      </c>
      <c r="K117">
        <f>COUNTIF(A$2:$A117,A117)</f>
        <v>1</v>
      </c>
      <c r="L117">
        <f>(Key!$B$3+Key!$B$4*'Real Time Coefficients'!E117+'Real Time Coefficients'!F117*Key!$B$5+Key!$B$6*'Real Time Coefficients'!G117+'Real Time Coefficients'!H117*Key!$B$7+Key!$B$8*'Real Time Coefficients'!I117+'Real Time Coefficients'!J117*Key!$B$9)*(Key!$B$11/100)</f>
        <v>-409.11520433447538</v>
      </c>
      <c r="N117">
        <f>IF(H117&gt;'Data Precompetition'!$F$91,1,0)</f>
        <v>0</v>
      </c>
      <c r="O117">
        <f>IF(F117&gt;'Data Precompetition'!$D$91,1,0)</f>
        <v>0</v>
      </c>
    </row>
    <row r="118" spans="1:15" ht="15" customHeight="1">
      <c r="A118" t="str">
        <f>'Real Time Consolodated'!B118</f>
        <v>Ian Clark</v>
      </c>
      <c r="B118" t="str">
        <f>'Real Time Consolodated'!E118</f>
        <v>UTA</v>
      </c>
      <c r="C118" t="str">
        <f>VLOOKUP(B118,'UPDATE Team Record'!$Q$4:$R$35,2,0)</f>
        <v>Utah Jazz</v>
      </c>
      <c r="D118" t="str">
        <f t="shared" si="2"/>
        <v>Utah Jazz</v>
      </c>
      <c r="E118">
        <f>'Real Time Consolodated'!AO118</f>
        <v>16</v>
      </c>
      <c r="F118">
        <f>'Real Time Consolodated'!AT118</f>
        <v>0.05</v>
      </c>
      <c r="G118">
        <f>'Real Time Consolodated'!AX118</f>
        <v>-2.8</v>
      </c>
      <c r="H118">
        <f>'Real Time Consolodated'!AY118</f>
        <v>0</v>
      </c>
      <c r="I118" s="27">
        <f>VLOOKUP(D118,'UPDATE Team Record'!$B$3:$O$38,4,0)*100</f>
        <v>46.300000000000004</v>
      </c>
      <c r="J118">
        <f t="shared" si="3"/>
        <v>0</v>
      </c>
      <c r="K118">
        <f>COUNTIF(A$2:$A118,A118)</f>
        <v>2</v>
      </c>
      <c r="L118">
        <f>(Key!$B$3+Key!$B$4*'Real Time Coefficients'!E118+'Real Time Coefficients'!F118*Key!$B$5+Key!$B$6*'Real Time Coefficients'!G118+'Real Time Coefficients'!H118*Key!$B$7+Key!$B$8*'Real Time Coefficients'!I118+'Real Time Coefficients'!J118*Key!$B$9)*(Key!$B$11/100)</f>
        <v>-409.11520433447538</v>
      </c>
      <c r="N118">
        <f>IF(H118&gt;'Data Precompetition'!$F$91,1,0)</f>
        <v>0</v>
      </c>
      <c r="O118">
        <f>IF(F118&gt;'Data Precompetition'!$D$91,1,0)</f>
        <v>0</v>
      </c>
    </row>
    <row r="119" spans="1:15" ht="15" customHeight="1">
      <c r="A119" t="str">
        <f>'Real Time Consolodated'!B119</f>
        <v>Ian Clark</v>
      </c>
      <c r="B119" t="str">
        <f>'Real Time Consolodated'!E119</f>
        <v>DEN</v>
      </c>
      <c r="C119" t="str">
        <f>VLOOKUP(B119,'UPDATE Team Record'!$Q$4:$R$35,2,0)</f>
        <v>Denver Nuggets</v>
      </c>
      <c r="D119" t="str">
        <f t="shared" si="2"/>
        <v>Denver Nuggets</v>
      </c>
      <c r="E119">
        <f>'Real Time Consolodated'!AO119</f>
        <v>16</v>
      </c>
      <c r="F119">
        <f>'Real Time Consolodated'!AT119</f>
        <v>0.05</v>
      </c>
      <c r="G119">
        <f>'Real Time Consolodated'!AX119</f>
        <v>-2.8</v>
      </c>
      <c r="H119">
        <f>'Real Time Consolodated'!AY119</f>
        <v>0</v>
      </c>
      <c r="I119" s="27">
        <f>VLOOKUP(D119,'UPDATE Team Record'!$B$3:$O$38,4,0)*100</f>
        <v>36.6</v>
      </c>
      <c r="J119">
        <f t="shared" si="3"/>
        <v>0</v>
      </c>
      <c r="K119">
        <f>COUNTIF(A$2:$A119,A119)</f>
        <v>3</v>
      </c>
      <c r="L119">
        <f>(Key!$B$3+Key!$B$4*'Real Time Coefficients'!E119+'Real Time Coefficients'!F119*Key!$B$5+Key!$B$6*'Real Time Coefficients'!G119+'Real Time Coefficients'!H119*Key!$B$7+Key!$B$8*'Real Time Coefficients'!I119+'Real Time Coefficients'!J119*Key!$B$9)*(Key!$B$11/100)</f>
        <v>-504.68478256772471</v>
      </c>
      <c r="N119">
        <f>IF(H119&gt;'Data Precompetition'!$F$91,1,0)</f>
        <v>0</v>
      </c>
      <c r="O119">
        <f>IF(F119&gt;'Data Precompetition'!$D$91,1,0)</f>
        <v>0</v>
      </c>
    </row>
    <row r="120" spans="1:15" ht="15" customHeight="1">
      <c r="A120" t="str">
        <f>'Real Time Consolodated'!B120</f>
        <v>Jordan Clarkson</v>
      </c>
      <c r="B120" t="str">
        <f>'Real Time Consolodated'!E120</f>
        <v>LAL</v>
      </c>
      <c r="C120" t="str">
        <f>VLOOKUP(B120,'UPDATE Team Record'!$Q$4:$R$35,2,0)</f>
        <v>Los Angeles Lakers</v>
      </c>
      <c r="D120" t="str">
        <f t="shared" si="2"/>
        <v>Los Angeles Lakers</v>
      </c>
      <c r="E120">
        <f>'Real Time Consolodated'!AO120</f>
        <v>23</v>
      </c>
      <c r="F120">
        <f>'Real Time Consolodated'!AT120</f>
        <v>7.8E-2</v>
      </c>
      <c r="G120">
        <f>'Real Time Consolodated'!AX120</f>
        <v>-0.3</v>
      </c>
      <c r="H120">
        <f>'Real Time Consolodated'!AY120</f>
        <v>0.6</v>
      </c>
      <c r="I120" s="27">
        <f>VLOOKUP(D120,'UPDATE Team Record'!$B$3:$O$38,4,0)*100</f>
        <v>25.6</v>
      </c>
      <c r="J120">
        <f t="shared" si="3"/>
        <v>0</v>
      </c>
      <c r="K120">
        <f>COUNTIF(A$2:$A120,A120)</f>
        <v>1</v>
      </c>
      <c r="L120">
        <f>(Key!$B$3+Key!$B$4*'Real Time Coefficients'!E120+'Real Time Coefficients'!F120*Key!$B$5+Key!$B$6*'Real Time Coefficients'!G120+'Real Time Coefficients'!H120*Key!$B$7+Key!$B$8*'Real Time Coefficients'!I120+'Real Time Coefficients'!J120*Key!$B$9)*(Key!$B$11/100)</f>
        <v>-635.54393742747106</v>
      </c>
      <c r="N120">
        <f>IF(H120&gt;'Data Precompetition'!$F$91,1,0)</f>
        <v>0</v>
      </c>
      <c r="O120">
        <f>IF(F120&gt;'Data Precompetition'!$D$91,1,0)</f>
        <v>0</v>
      </c>
    </row>
    <row r="121" spans="1:15" ht="15" customHeight="1">
      <c r="A121" t="str">
        <f>'Real Time Consolodated'!B121</f>
        <v>Victor Claver</v>
      </c>
      <c r="B121" t="str">
        <f>'Real Time Consolodated'!E121</f>
        <v>POR</v>
      </c>
      <c r="C121" t="str">
        <f>VLOOKUP(B121,'UPDATE Team Record'!$Q$4:$R$35,2,0)</f>
        <v>Portland Trail Blazers</v>
      </c>
      <c r="D121" t="str">
        <f t="shared" si="2"/>
        <v>Portland Trail Blazers</v>
      </c>
      <c r="E121">
        <f>'Real Time Consolodated'!AO121</f>
        <v>14.1</v>
      </c>
      <c r="F121">
        <f>'Real Time Consolodated'!AT121</f>
        <v>8.5999999999999993E-2</v>
      </c>
      <c r="G121">
        <f>'Real Time Consolodated'!AX121</f>
        <v>-4.2</v>
      </c>
      <c r="H121">
        <f>'Real Time Consolodated'!AY121</f>
        <v>0</v>
      </c>
      <c r="I121" s="27">
        <f>VLOOKUP(D121,'UPDATE Team Record'!$B$3:$O$38,4,0)*100</f>
        <v>62.2</v>
      </c>
      <c r="J121">
        <f t="shared" si="3"/>
        <v>0</v>
      </c>
      <c r="K121">
        <f>COUNTIF(A$2:$A121,A121)</f>
        <v>1</v>
      </c>
      <c r="L121">
        <f>(Key!$B$3+Key!$B$4*'Real Time Coefficients'!E121+'Real Time Coefficients'!F121*Key!$B$5+Key!$B$6*'Real Time Coefficients'!G121+'Real Time Coefficients'!H121*Key!$B$7+Key!$B$8*'Real Time Coefficients'!I121+'Real Time Coefficients'!J121*Key!$B$9)*(Key!$B$11/100)</f>
        <v>-47.434523194279166</v>
      </c>
      <c r="N121">
        <f>IF(H121&gt;'Data Precompetition'!$F$91,1,0)</f>
        <v>0</v>
      </c>
      <c r="O121">
        <f>IF(F121&gt;'Data Precompetition'!$D$91,1,0)</f>
        <v>0</v>
      </c>
    </row>
    <row r="122" spans="1:15" ht="15" customHeight="1">
      <c r="A122" t="str">
        <f>'Real Time Consolodated'!B122</f>
        <v>Norris Cole</v>
      </c>
      <c r="B122" t="str">
        <f>'Real Time Consolodated'!E122</f>
        <v>TOT</v>
      </c>
      <c r="C122" t="e">
        <f>VLOOKUP(B122,'UPDATE Team Record'!$Q$4:$R$35,2,0)</f>
        <v>#N/A</v>
      </c>
      <c r="D122" t="str">
        <f t="shared" si="2"/>
        <v>Miami Heat</v>
      </c>
      <c r="E122">
        <f>'Real Time Consolodated'!AO122</f>
        <v>17.5</v>
      </c>
      <c r="F122">
        <f>'Real Time Consolodated'!AT122</f>
        <v>3.5999999999999997E-2</v>
      </c>
      <c r="G122">
        <f>'Real Time Consolodated'!AX122</f>
        <v>-3</v>
      </c>
      <c r="H122">
        <f>'Real Time Consolodated'!AY122</f>
        <v>-0.5</v>
      </c>
      <c r="I122" s="27">
        <f>VLOOKUP(D122,'UPDATE Team Record'!$B$3:$O$38,4,0)*100</f>
        <v>45.1</v>
      </c>
      <c r="J122">
        <f t="shared" si="3"/>
        <v>0</v>
      </c>
      <c r="K122">
        <f>COUNTIF(A$2:$A122,A122)</f>
        <v>1</v>
      </c>
      <c r="L122">
        <f>(Key!$B$3+Key!$B$4*'Real Time Coefficients'!E122+'Real Time Coefficients'!F122*Key!$B$5+Key!$B$6*'Real Time Coefficients'!G122+'Real Time Coefficients'!H122*Key!$B$7+Key!$B$8*'Real Time Coefficients'!I122+'Real Time Coefficients'!J122*Key!$B$9)*(Key!$B$11/100)</f>
        <v>-485.27312903164653</v>
      </c>
      <c r="N122">
        <f>IF(H122&gt;'Data Precompetition'!$F$91,1,0)</f>
        <v>0</v>
      </c>
      <c r="O122">
        <f>IF(F122&gt;'Data Precompetition'!$D$91,1,0)</f>
        <v>0</v>
      </c>
    </row>
    <row r="123" spans="1:15" ht="15" customHeight="1">
      <c r="A123" t="str">
        <f>'Real Time Consolodated'!B123</f>
        <v>Norris Cole</v>
      </c>
      <c r="B123" t="str">
        <f>'Real Time Consolodated'!E123</f>
        <v>MIA</v>
      </c>
      <c r="C123" t="str">
        <f>VLOOKUP(B123,'UPDATE Team Record'!$Q$4:$R$35,2,0)</f>
        <v>Miami Heat</v>
      </c>
      <c r="D123" t="str">
        <f t="shared" si="2"/>
        <v>Miami Heat</v>
      </c>
      <c r="E123">
        <f>'Real Time Consolodated'!AO123</f>
        <v>17.5</v>
      </c>
      <c r="F123">
        <f>'Real Time Consolodated'!AT123</f>
        <v>3.5999999999999997E-2</v>
      </c>
      <c r="G123">
        <f>'Real Time Consolodated'!AX123</f>
        <v>-3</v>
      </c>
      <c r="H123">
        <f>'Real Time Consolodated'!AY123</f>
        <v>-0.5</v>
      </c>
      <c r="I123" s="27">
        <f>VLOOKUP(D123,'UPDATE Team Record'!$B$3:$O$38,4,0)*100</f>
        <v>45.1</v>
      </c>
      <c r="J123">
        <f t="shared" si="3"/>
        <v>0</v>
      </c>
      <c r="K123">
        <f>COUNTIF(A$2:$A123,A123)</f>
        <v>2</v>
      </c>
      <c r="L123">
        <f>(Key!$B$3+Key!$B$4*'Real Time Coefficients'!E123+'Real Time Coefficients'!F123*Key!$B$5+Key!$B$6*'Real Time Coefficients'!G123+'Real Time Coefficients'!H123*Key!$B$7+Key!$B$8*'Real Time Coefficients'!I123+'Real Time Coefficients'!J123*Key!$B$9)*(Key!$B$11/100)</f>
        <v>-485.27312903164653</v>
      </c>
      <c r="N123">
        <f>IF(H123&gt;'Data Precompetition'!$F$91,1,0)</f>
        <v>0</v>
      </c>
      <c r="O123">
        <f>IF(F123&gt;'Data Precompetition'!$D$91,1,0)</f>
        <v>0</v>
      </c>
    </row>
    <row r="124" spans="1:15" ht="15" customHeight="1">
      <c r="A124" t="str">
        <f>'Real Time Consolodated'!B124</f>
        <v>Norris Cole</v>
      </c>
      <c r="B124" t="str">
        <f>'Real Time Consolodated'!E124</f>
        <v>NOP</v>
      </c>
      <c r="C124" t="str">
        <f>VLOOKUP(B124,'UPDATE Team Record'!$Q$4:$R$35,2,0)</f>
        <v>New Orleans Pelicans</v>
      </c>
      <c r="D124" t="str">
        <f t="shared" si="2"/>
        <v>New Orleans Pelicans</v>
      </c>
      <c r="E124">
        <f>'Real Time Consolodated'!AO124</f>
        <v>17.5</v>
      </c>
      <c r="F124">
        <f>'Real Time Consolodated'!AT124</f>
        <v>3.5999999999999997E-2</v>
      </c>
      <c r="G124">
        <f>'Real Time Consolodated'!AX124</f>
        <v>-3</v>
      </c>
      <c r="H124">
        <f>'Real Time Consolodated'!AY124</f>
        <v>-0.5</v>
      </c>
      <c r="I124" s="27">
        <f>VLOOKUP(D124,'UPDATE Team Record'!$B$3:$O$38,4,0)*100</f>
        <v>54.900000000000006</v>
      </c>
      <c r="J124">
        <f t="shared" si="3"/>
        <v>0</v>
      </c>
      <c r="K124">
        <f>COUNTIF(A$2:$A124,A124)</f>
        <v>3</v>
      </c>
      <c r="L124">
        <f>(Key!$B$3+Key!$B$4*'Real Time Coefficients'!E124+'Real Time Coefficients'!F124*Key!$B$5+Key!$B$6*'Real Time Coefficients'!G124+'Real Time Coefficients'!H124*Key!$B$7+Key!$B$8*'Real Time Coefficients'!I124+'Real Time Coefficients'!J124*Key!$B$9)*(Key!$B$11/100)</f>
        <v>-388.71829741454923</v>
      </c>
      <c r="N124">
        <f>IF(H124&gt;'Data Precompetition'!$F$91,1,0)</f>
        <v>0</v>
      </c>
      <c r="O124">
        <f>IF(F124&gt;'Data Precompetition'!$D$91,1,0)</f>
        <v>0</v>
      </c>
    </row>
    <row r="125" spans="1:15" ht="15" customHeight="1">
      <c r="A125" t="str">
        <f>'Real Time Consolodated'!B125</f>
        <v>Darren Collison</v>
      </c>
      <c r="B125" t="str">
        <f>'Real Time Consolodated'!E125</f>
        <v>SAC</v>
      </c>
      <c r="C125" t="str">
        <f>VLOOKUP(B125,'UPDATE Team Record'!$Q$4:$R$35,2,0)</f>
        <v>Sacramento Kings</v>
      </c>
      <c r="D125" t="str">
        <f t="shared" si="2"/>
        <v>Sacramento Kings</v>
      </c>
      <c r="E125">
        <f>'Real Time Consolodated'!AO125</f>
        <v>20.9</v>
      </c>
      <c r="F125">
        <f>'Real Time Consolodated'!AT125</f>
        <v>0.11600000000000001</v>
      </c>
      <c r="G125">
        <f>'Real Time Consolodated'!AX125</f>
        <v>1.5</v>
      </c>
      <c r="H125">
        <f>'Real Time Consolodated'!AY125</f>
        <v>1.4</v>
      </c>
      <c r="I125" s="27">
        <f>VLOOKUP(D125,'UPDATE Team Record'!$B$3:$O$38,4,0)*100</f>
        <v>35.4</v>
      </c>
      <c r="J125">
        <f t="shared" si="3"/>
        <v>0</v>
      </c>
      <c r="K125">
        <f>COUNTIF(A$2:$A125,A125)</f>
        <v>1</v>
      </c>
      <c r="L125">
        <f>(Key!$B$3+Key!$B$4*'Real Time Coefficients'!E125+'Real Time Coefficients'!F125*Key!$B$5+Key!$B$6*'Real Time Coefficients'!G125+'Real Time Coefficients'!H125*Key!$B$7+Key!$B$8*'Real Time Coefficients'!I125+'Real Time Coefficients'!J125*Key!$B$9)*(Key!$B$11/100)</f>
        <v>-586.97576940005808</v>
      </c>
      <c r="N125">
        <f>IF(H125&gt;'Data Precompetition'!$F$91,1,0)</f>
        <v>0</v>
      </c>
      <c r="O125">
        <f>IF(F125&gt;'Data Precompetition'!$D$91,1,0)</f>
        <v>0</v>
      </c>
    </row>
    <row r="126" spans="1:15" ht="15" customHeight="1">
      <c r="A126" t="str">
        <f>'Real Time Consolodated'!B126</f>
        <v>Nick Collison</v>
      </c>
      <c r="B126" t="str">
        <f>'Real Time Consolodated'!E126</f>
        <v>OKC</v>
      </c>
      <c r="C126" t="str">
        <f>VLOOKUP(B126,'UPDATE Team Record'!$Q$4:$R$35,2,0)</f>
        <v>Oklahoma City Thunder</v>
      </c>
      <c r="D126" t="str">
        <f t="shared" si="2"/>
        <v>Oklahoma City Thunder</v>
      </c>
      <c r="E126">
        <f>'Real Time Consolodated'!AO126</f>
        <v>12.8</v>
      </c>
      <c r="F126">
        <f>'Real Time Consolodated'!AT126</f>
        <v>9.7000000000000003E-2</v>
      </c>
      <c r="G126">
        <f>'Real Time Consolodated'!AX126</f>
        <v>0.1</v>
      </c>
      <c r="H126">
        <f>'Real Time Consolodated'!AY126</f>
        <v>0.6</v>
      </c>
      <c r="I126" s="27">
        <f>VLOOKUP(D126,'UPDATE Team Record'!$B$3:$O$38,4,0)*100</f>
        <v>54.900000000000006</v>
      </c>
      <c r="J126">
        <f t="shared" si="3"/>
        <v>0</v>
      </c>
      <c r="K126">
        <f>COUNTIF(A$2:$A126,A126)</f>
        <v>1</v>
      </c>
      <c r="L126">
        <f>(Key!$B$3+Key!$B$4*'Real Time Coefficients'!E126+'Real Time Coefficients'!F126*Key!$B$5+Key!$B$6*'Real Time Coefficients'!G126+'Real Time Coefficients'!H126*Key!$B$7+Key!$B$8*'Real Time Coefficients'!I126+'Real Time Coefficients'!J126*Key!$B$9)*(Key!$B$11/100)</f>
        <v>-550.23528936256309</v>
      </c>
      <c r="N126">
        <f>IF(H126&gt;'Data Precompetition'!$F$91,1,0)</f>
        <v>0</v>
      </c>
      <c r="O126">
        <f>IF(F126&gt;'Data Precompetition'!$D$91,1,0)</f>
        <v>0</v>
      </c>
    </row>
    <row r="127" spans="1:15" ht="15" customHeight="1">
      <c r="A127" t="str">
        <f>'Real Time Consolodated'!B127</f>
        <v>Mike Conley</v>
      </c>
      <c r="B127" t="str">
        <f>'Real Time Consolodated'!E127</f>
        <v>MEM</v>
      </c>
      <c r="C127" t="str">
        <f>VLOOKUP(B127,'UPDATE Team Record'!$Q$4:$R$35,2,0)</f>
        <v>Memphis Grizzlies</v>
      </c>
      <c r="D127" t="str">
        <f t="shared" si="2"/>
        <v>Memphis Grizzlies</v>
      </c>
      <c r="E127">
        <f>'Real Time Consolodated'!AO127</f>
        <v>23.7</v>
      </c>
      <c r="F127">
        <f>'Real Time Consolodated'!AT127</f>
        <v>0.14699999999999999</v>
      </c>
      <c r="G127">
        <f>'Real Time Consolodated'!AX127</f>
        <v>2.7</v>
      </c>
      <c r="H127">
        <f>'Real Time Consolodated'!AY127</f>
        <v>2.6</v>
      </c>
      <c r="I127" s="27">
        <f>VLOOKUP(D127,'UPDATE Team Record'!$B$3:$O$38,4,0)*100</f>
        <v>67.100000000000009</v>
      </c>
      <c r="J127">
        <f t="shared" si="3"/>
        <v>0</v>
      </c>
      <c r="K127">
        <f>COUNTIF(A$2:$A127,A127)</f>
        <v>1</v>
      </c>
      <c r="L127">
        <f>(Key!$B$3+Key!$B$4*'Real Time Coefficients'!E127+'Real Time Coefficients'!F127*Key!$B$5+Key!$B$6*'Real Time Coefficients'!G127+'Real Time Coefficients'!H127*Key!$B$7+Key!$B$8*'Real Time Coefficients'!I127+'Real Time Coefficients'!J127*Key!$B$9)*(Key!$B$11/100)</f>
        <v>-96.93827208461289</v>
      </c>
      <c r="N127">
        <f>IF(H127&gt;'Data Precompetition'!$F$91,1,0)</f>
        <v>0</v>
      </c>
      <c r="O127">
        <f>IF(F127&gt;'Data Precompetition'!$D$91,1,0)</f>
        <v>0</v>
      </c>
    </row>
    <row r="128" spans="1:15" ht="15" customHeight="1">
      <c r="A128" t="str">
        <f>'Real Time Consolodated'!B128</f>
        <v>Player</v>
      </c>
      <c r="B128" t="str">
        <f>'Real Time Consolodated'!E128</f>
        <v>Tm</v>
      </c>
      <c r="C128" t="e">
        <f>VLOOKUP(B128,'UPDATE Team Record'!$Q$4:$R$35,2,0)</f>
        <v>#N/A</v>
      </c>
      <c r="D128" t="str">
        <f t="shared" si="2"/>
        <v>Utah Jazz</v>
      </c>
      <c r="E128" t="str">
        <f>'Real Time Consolodated'!AO128</f>
        <v>USG%</v>
      </c>
      <c r="F128" t="str">
        <f>'Real Time Consolodated'!AT128</f>
        <v>WS/48</v>
      </c>
      <c r="G128" t="str">
        <f>'Real Time Consolodated'!AX128</f>
        <v>BPM</v>
      </c>
      <c r="H128" t="str">
        <f>'Real Time Consolodated'!AY128</f>
        <v>VORP</v>
      </c>
      <c r="I128" s="27">
        <f>VLOOKUP(D128,'UPDATE Team Record'!$B$3:$O$38,4,0)*100</f>
        <v>46.300000000000004</v>
      </c>
      <c r="J128">
        <f t="shared" si="3"/>
        <v>2</v>
      </c>
      <c r="K128">
        <f>COUNTIF(A$2:$A128,A128)</f>
        <v>5</v>
      </c>
      <c r="L128" t="e">
        <f>(Key!$B$3+Key!$B$4*'Real Time Coefficients'!E128+'Real Time Coefficients'!F128*Key!$B$5+Key!$B$6*'Real Time Coefficients'!G128+'Real Time Coefficients'!H128*Key!$B$7+Key!$B$8*'Real Time Coefficients'!I128+'Real Time Coefficients'!J128*Key!$B$9)*(Key!$B$11/100)</f>
        <v>#VALUE!</v>
      </c>
      <c r="N128">
        <f>IF(H128&gt;'Data Precompetition'!$F$91,1,0)</f>
        <v>1</v>
      </c>
      <c r="O128">
        <f>IF(F128&gt;'Data Precompetition'!$D$91,1,0)</f>
        <v>1</v>
      </c>
    </row>
    <row r="129" spans="1:15" ht="15" customHeight="1">
      <c r="A129" t="str">
        <f>'Real Time Consolodated'!B129</f>
        <v>Jack Cooley</v>
      </c>
      <c r="B129" t="str">
        <f>'Real Time Consolodated'!E129</f>
        <v>UTA</v>
      </c>
      <c r="C129" t="str">
        <f>VLOOKUP(B129,'UPDATE Team Record'!$Q$4:$R$35,2,0)</f>
        <v>Utah Jazz</v>
      </c>
      <c r="D129" t="str">
        <f t="shared" si="2"/>
        <v>Utah Jazz</v>
      </c>
      <c r="E129">
        <f>'Real Time Consolodated'!AO129</f>
        <v>18</v>
      </c>
      <c r="F129">
        <f>'Real Time Consolodated'!AT129</f>
        <v>9.1999999999999998E-2</v>
      </c>
      <c r="G129">
        <f>'Real Time Consolodated'!AX129</f>
        <v>-4</v>
      </c>
      <c r="H129">
        <f>'Real Time Consolodated'!AY129</f>
        <v>0</v>
      </c>
      <c r="I129" s="27">
        <f>VLOOKUP(D129,'UPDATE Team Record'!$B$3:$O$38,4,0)*100</f>
        <v>46.300000000000004</v>
      </c>
      <c r="J129">
        <f t="shared" si="3"/>
        <v>0</v>
      </c>
      <c r="K129">
        <f>COUNTIF(A$2:$A129,A129)</f>
        <v>1</v>
      </c>
      <c r="L129">
        <f>(Key!$B$3+Key!$B$4*'Real Time Coefficients'!E129+'Real Time Coefficients'!F129*Key!$B$5+Key!$B$6*'Real Time Coefficients'!G129+'Real Time Coefficients'!H129*Key!$B$7+Key!$B$8*'Real Time Coefficients'!I129+'Real Time Coefficients'!J129*Key!$B$9)*(Key!$B$11/100)</f>
        <v>-146.33310210844712</v>
      </c>
      <c r="N129">
        <f>IF(H129&gt;'Data Precompetition'!$F$91,1,0)</f>
        <v>0</v>
      </c>
      <c r="O129">
        <f>IF(F129&gt;'Data Precompetition'!$D$91,1,0)</f>
        <v>0</v>
      </c>
    </row>
    <row r="130" spans="1:15" ht="15" customHeight="1">
      <c r="A130" t="str">
        <f>'Real Time Consolodated'!B130</f>
        <v>Chris Copeland</v>
      </c>
      <c r="B130" t="str">
        <f>'Real Time Consolodated'!E130</f>
        <v>IND</v>
      </c>
      <c r="C130" t="str">
        <f>VLOOKUP(B130,'UPDATE Team Record'!$Q$4:$R$35,2,0)</f>
        <v>Indiana Pacers</v>
      </c>
      <c r="D130" t="str">
        <f t="shared" si="2"/>
        <v>Indiana Pacers</v>
      </c>
      <c r="E130">
        <f>'Real Time Consolodated'!AO130</f>
        <v>21.3</v>
      </c>
      <c r="F130">
        <f>'Real Time Consolodated'!AT130</f>
        <v>-8.0000000000000002E-3</v>
      </c>
      <c r="G130">
        <f>'Real Time Consolodated'!AX130</f>
        <v>-4.3</v>
      </c>
      <c r="H130">
        <f>'Real Time Consolodated'!AY130</f>
        <v>-0.5</v>
      </c>
      <c r="I130" s="27">
        <f>VLOOKUP(D130,'UPDATE Team Record'!$B$3:$O$38,4,0)*100</f>
        <v>46.300000000000004</v>
      </c>
      <c r="J130">
        <f t="shared" si="3"/>
        <v>0</v>
      </c>
      <c r="K130">
        <f>COUNTIF(A$2:$A130,A130)</f>
        <v>1</v>
      </c>
      <c r="L130">
        <f>(Key!$B$3+Key!$B$4*'Real Time Coefficients'!E130+'Real Time Coefficients'!F130*Key!$B$5+Key!$B$6*'Real Time Coefficients'!G130+'Real Time Coefficients'!H130*Key!$B$7+Key!$B$8*'Real Time Coefficients'!I130+'Real Time Coefficients'!J130*Key!$B$9)*(Key!$B$11/100)</f>
        <v>-320.96500471572159</v>
      </c>
      <c r="N130">
        <f>IF(H130&gt;'Data Precompetition'!$F$91,1,0)</f>
        <v>0</v>
      </c>
      <c r="O130">
        <f>IF(F130&gt;'Data Precompetition'!$D$91,1,0)</f>
        <v>0</v>
      </c>
    </row>
    <row r="131" spans="1:15" ht="15" customHeight="1">
      <c r="A131" t="str">
        <f>'Real Time Consolodated'!B131</f>
        <v>Bryce Cotton</v>
      </c>
      <c r="B131" t="str">
        <f>'Real Time Consolodated'!E131</f>
        <v>UTA</v>
      </c>
      <c r="C131" t="str">
        <f>VLOOKUP(B131,'UPDATE Team Record'!$Q$4:$R$35,2,0)</f>
        <v>Utah Jazz</v>
      </c>
      <c r="D131" t="str">
        <f t="shared" ref="D131:D194" si="4">IFERROR(C131,C132)</f>
        <v>Utah Jazz</v>
      </c>
      <c r="E131">
        <f>'Real Time Consolodated'!AO131</f>
        <v>25.6</v>
      </c>
      <c r="F131">
        <f>'Real Time Consolodated'!AT131</f>
        <v>6.7000000000000004E-2</v>
      </c>
      <c r="G131">
        <f>'Real Time Consolodated'!AX131</f>
        <v>-4.4000000000000004</v>
      </c>
      <c r="H131">
        <f>'Real Time Consolodated'!AY131</f>
        <v>-0.1</v>
      </c>
      <c r="I131" s="27">
        <f>VLOOKUP(D131,'UPDATE Team Record'!$B$3:$O$38,4,0)*100</f>
        <v>46.300000000000004</v>
      </c>
      <c r="J131">
        <f t="shared" ref="J131:J194" si="5">N131+O131</f>
        <v>0</v>
      </c>
      <c r="K131">
        <f>COUNTIF(A$2:$A131,A131)</f>
        <v>1</v>
      </c>
      <c r="L131">
        <f>(Key!$B$3+Key!$B$4*'Real Time Coefficients'!E131+'Real Time Coefficients'!F131*Key!$B$5+Key!$B$6*'Real Time Coefficients'!G131+'Real Time Coefficients'!H131*Key!$B$7+Key!$B$8*'Real Time Coefficients'!I131+'Real Time Coefficients'!J131*Key!$B$9)*(Key!$B$11/100)</f>
        <v>-20.045285022780757</v>
      </c>
      <c r="N131">
        <f>IF(H131&gt;'Data Precompetition'!$F$91,1,0)</f>
        <v>0</v>
      </c>
      <c r="O131">
        <f>IF(F131&gt;'Data Precompetition'!$D$91,1,0)</f>
        <v>0</v>
      </c>
    </row>
    <row r="132" spans="1:15" ht="15" customHeight="1">
      <c r="A132" t="str">
        <f>'Real Time Consolodated'!B132</f>
        <v>DeMarcus Cousins</v>
      </c>
      <c r="B132" t="str">
        <f>'Real Time Consolodated'!E132</f>
        <v>SAC</v>
      </c>
      <c r="C132" t="str">
        <f>VLOOKUP(B132,'UPDATE Team Record'!$Q$4:$R$35,2,0)</f>
        <v>Sacramento Kings</v>
      </c>
      <c r="D132" t="str">
        <f t="shared" si="4"/>
        <v>Sacramento Kings</v>
      </c>
      <c r="E132">
        <f>'Real Time Consolodated'!AO132</f>
        <v>34.1</v>
      </c>
      <c r="F132">
        <f>'Real Time Consolodated'!AT132</f>
        <v>0.14399999999999999</v>
      </c>
      <c r="G132">
        <f>'Real Time Consolodated'!AX132</f>
        <v>4.7</v>
      </c>
      <c r="H132">
        <f>'Real Time Consolodated'!AY132</f>
        <v>3.4</v>
      </c>
      <c r="I132" s="27">
        <f>VLOOKUP(D132,'UPDATE Team Record'!$B$3:$O$38,4,0)*100</f>
        <v>35.4</v>
      </c>
      <c r="J132">
        <f t="shared" si="5"/>
        <v>0</v>
      </c>
      <c r="K132">
        <f>COUNTIF(A$2:$A132,A132)</f>
        <v>1</v>
      </c>
      <c r="L132">
        <f>(Key!$B$3+Key!$B$4*'Real Time Coefficients'!E132+'Real Time Coefficients'!F132*Key!$B$5+Key!$B$6*'Real Time Coefficients'!G132+'Real Time Coefficients'!H132*Key!$B$7+Key!$B$8*'Real Time Coefficients'!I132+'Real Time Coefficients'!J132*Key!$B$9)*(Key!$B$11/100)</f>
        <v>-326.29490211114046</v>
      </c>
      <c r="N132">
        <f>IF(H132&gt;'Data Precompetition'!$F$91,1,0)</f>
        <v>0</v>
      </c>
      <c r="O132">
        <f>IF(F132&gt;'Data Precompetition'!$D$91,1,0)</f>
        <v>0</v>
      </c>
    </row>
    <row r="133" spans="1:15" ht="15" customHeight="1">
      <c r="A133" t="str">
        <f>'Real Time Consolodated'!B133</f>
        <v>Robert Covington</v>
      </c>
      <c r="B133" t="str">
        <f>'Real Time Consolodated'!E133</f>
        <v>PHI</v>
      </c>
      <c r="C133" t="str">
        <f>VLOOKUP(B133,'UPDATE Team Record'!$Q$4:$R$35,2,0)</f>
        <v>Philadelphia 76ers</v>
      </c>
      <c r="D133" t="str">
        <f t="shared" si="4"/>
        <v>Philadelphia 76ers</v>
      </c>
      <c r="E133">
        <f>'Real Time Consolodated'!AO133</f>
        <v>21.8</v>
      </c>
      <c r="F133">
        <f>'Real Time Consolodated'!AT133</f>
        <v>9.7000000000000003E-2</v>
      </c>
      <c r="G133">
        <f>'Real Time Consolodated'!AX133</f>
        <v>0.2</v>
      </c>
      <c r="H133">
        <f>'Real Time Consolodated'!AY133</f>
        <v>1.1000000000000001</v>
      </c>
      <c r="I133" s="27">
        <f>VLOOKUP(D133,'UPDATE Team Record'!$B$3:$O$38,4,0)*100</f>
        <v>22</v>
      </c>
      <c r="J133">
        <f t="shared" si="5"/>
        <v>0</v>
      </c>
      <c r="K133">
        <f>COUNTIF(A$2:$A133,A133)</f>
        <v>1</v>
      </c>
      <c r="L133">
        <f>(Key!$B$3+Key!$B$4*'Real Time Coefficients'!E133+'Real Time Coefficients'!F133*Key!$B$5+Key!$B$6*'Real Time Coefficients'!G133+'Real Time Coefficients'!H133*Key!$B$7+Key!$B$8*'Real Time Coefficients'!I133+'Real Time Coefficients'!J133*Key!$B$9)*(Key!$B$11/100)</f>
        <v>-629.53208373893517</v>
      </c>
      <c r="N133">
        <f>IF(H133&gt;'Data Precompetition'!$F$91,1,0)</f>
        <v>0</v>
      </c>
      <c r="O133">
        <f>IF(F133&gt;'Data Precompetition'!$D$91,1,0)</f>
        <v>0</v>
      </c>
    </row>
    <row r="134" spans="1:15" ht="15" customHeight="1">
      <c r="A134" t="str">
        <f>'Real Time Consolodated'!B134</f>
        <v>Allen Crabbe</v>
      </c>
      <c r="B134" t="str">
        <f>'Real Time Consolodated'!E134</f>
        <v>POR</v>
      </c>
      <c r="C134" t="str">
        <f>VLOOKUP(B134,'UPDATE Team Record'!$Q$4:$R$35,2,0)</f>
        <v>Portland Trail Blazers</v>
      </c>
      <c r="D134" t="str">
        <f t="shared" si="4"/>
        <v>Portland Trail Blazers</v>
      </c>
      <c r="E134">
        <f>'Real Time Consolodated'!AO134</f>
        <v>11.5</v>
      </c>
      <c r="F134">
        <f>'Real Time Consolodated'!AT134</f>
        <v>8.7999999999999995E-2</v>
      </c>
      <c r="G134">
        <f>'Real Time Consolodated'!AX134</f>
        <v>-0.3</v>
      </c>
      <c r="H134">
        <f>'Real Time Consolodated'!AY134</f>
        <v>0.3</v>
      </c>
      <c r="I134" s="27">
        <f>VLOOKUP(D134,'UPDATE Team Record'!$B$3:$O$38,4,0)*100</f>
        <v>62.2</v>
      </c>
      <c r="J134">
        <f t="shared" si="5"/>
        <v>0</v>
      </c>
      <c r="K134">
        <f>COUNTIF(A$2:$A134,A134)</f>
        <v>1</v>
      </c>
      <c r="L134">
        <f>(Key!$B$3+Key!$B$4*'Real Time Coefficients'!E134+'Real Time Coefficients'!F134*Key!$B$5+Key!$B$6*'Real Time Coefficients'!G134+'Real Time Coefficients'!H134*Key!$B$7+Key!$B$8*'Real Time Coefficients'!I134+'Real Time Coefficients'!J134*Key!$B$9)*(Key!$B$11/100)</f>
        <v>-523.5768183097349</v>
      </c>
      <c r="N134">
        <f>IF(H134&gt;'Data Precompetition'!$F$91,1,0)</f>
        <v>0</v>
      </c>
      <c r="O134">
        <f>IF(F134&gt;'Data Precompetition'!$D$91,1,0)</f>
        <v>0</v>
      </c>
    </row>
    <row r="135" spans="1:15" ht="15" customHeight="1">
      <c r="A135" t="str">
        <f>'Real Time Consolodated'!B135</f>
        <v>Jamal Crawford</v>
      </c>
      <c r="B135" t="str">
        <f>'Real Time Consolodated'!E135</f>
        <v>LAC</v>
      </c>
      <c r="C135" t="str">
        <f>VLOOKUP(B135,'UPDATE Team Record'!$Q$4:$R$35,2,0)</f>
        <v>Los Angeles Clippers</v>
      </c>
      <c r="D135" t="str">
        <f t="shared" si="4"/>
        <v>Los Angeles Clippers</v>
      </c>
      <c r="E135">
        <f>'Real Time Consolodated'!AO135</f>
        <v>27.6</v>
      </c>
      <c r="F135">
        <f>'Real Time Consolodated'!AT135</f>
        <v>0.10199999999999999</v>
      </c>
      <c r="G135">
        <f>'Real Time Consolodated'!AX135</f>
        <v>-1</v>
      </c>
      <c r="H135">
        <f>'Real Time Consolodated'!AY135</f>
        <v>0.4</v>
      </c>
      <c r="I135" s="27">
        <f>VLOOKUP(D135,'UPDATE Team Record'!$B$3:$O$38,4,0)*100</f>
        <v>68.300000000000011</v>
      </c>
      <c r="J135">
        <f t="shared" si="5"/>
        <v>0</v>
      </c>
      <c r="K135">
        <f>COUNTIF(A$2:$A135,A135)</f>
        <v>1</v>
      </c>
      <c r="L135">
        <f>(Key!$B$3+Key!$B$4*'Real Time Coefficients'!E135+'Real Time Coefficients'!F135*Key!$B$5+Key!$B$6*'Real Time Coefficients'!G135+'Real Time Coefficients'!H135*Key!$B$7+Key!$B$8*'Real Time Coefficients'!I135+'Real Time Coefficients'!J135*Key!$B$9)*(Key!$B$11/100)</f>
        <v>-35.830793797666786</v>
      </c>
      <c r="N135">
        <f>IF(H135&gt;'Data Precompetition'!$F$91,1,0)</f>
        <v>0</v>
      </c>
      <c r="O135">
        <f>IF(F135&gt;'Data Precompetition'!$D$91,1,0)</f>
        <v>0</v>
      </c>
    </row>
    <row r="136" spans="1:15" ht="15" customHeight="1">
      <c r="A136" t="str">
        <f>'Real Time Consolodated'!B136</f>
        <v>Jae Crowder</v>
      </c>
      <c r="B136" t="str">
        <f>'Real Time Consolodated'!E136</f>
        <v>TOT</v>
      </c>
      <c r="C136" t="e">
        <f>VLOOKUP(B136,'UPDATE Team Record'!$Q$4:$R$35,2,0)</f>
        <v>#N/A</v>
      </c>
      <c r="D136" t="str">
        <f t="shared" si="4"/>
        <v>Dallas Mavericks</v>
      </c>
      <c r="E136">
        <f>'Real Time Consolodated'!AO136</f>
        <v>17.5</v>
      </c>
      <c r="F136">
        <f>'Real Time Consolodated'!AT136</f>
        <v>0.113</v>
      </c>
      <c r="G136">
        <f>'Real Time Consolodated'!AX136</f>
        <v>0.6</v>
      </c>
      <c r="H136">
        <f>'Real Time Consolodated'!AY136</f>
        <v>1.1000000000000001</v>
      </c>
      <c r="I136" s="27">
        <f>VLOOKUP(D136,'UPDATE Team Record'!$B$3:$O$38,4,0)*100</f>
        <v>61</v>
      </c>
      <c r="J136">
        <f t="shared" si="5"/>
        <v>0</v>
      </c>
      <c r="K136">
        <f>COUNTIF(A$2:$A136,A136)</f>
        <v>1</v>
      </c>
      <c r="L136">
        <f>(Key!$B$3+Key!$B$4*'Real Time Coefficients'!E136+'Real Time Coefficients'!F136*Key!$B$5+Key!$B$6*'Real Time Coefficients'!G136+'Real Time Coefficients'!H136*Key!$B$7+Key!$B$8*'Real Time Coefficients'!I136+'Real Time Coefficients'!J136*Key!$B$9)*(Key!$B$11/100)</f>
        <v>-345.41009090297104</v>
      </c>
      <c r="N136">
        <f>IF(H136&gt;'Data Precompetition'!$F$91,1,0)</f>
        <v>0</v>
      </c>
      <c r="O136">
        <f>IF(F136&gt;'Data Precompetition'!$D$91,1,0)</f>
        <v>0</v>
      </c>
    </row>
    <row r="137" spans="1:15" ht="15" customHeight="1">
      <c r="A137" t="str">
        <f>'Real Time Consolodated'!B137</f>
        <v>Jae Crowder</v>
      </c>
      <c r="B137" t="str">
        <f>'Real Time Consolodated'!E137</f>
        <v>DAL</v>
      </c>
      <c r="C137" t="str">
        <f>VLOOKUP(B137,'UPDATE Team Record'!$Q$4:$R$35,2,0)</f>
        <v>Dallas Mavericks</v>
      </c>
      <c r="D137" t="str">
        <f t="shared" si="4"/>
        <v>Dallas Mavericks</v>
      </c>
      <c r="E137">
        <f>'Real Time Consolodated'!AO137</f>
        <v>17.5</v>
      </c>
      <c r="F137">
        <f>'Real Time Consolodated'!AT137</f>
        <v>0.113</v>
      </c>
      <c r="G137">
        <f>'Real Time Consolodated'!AX137</f>
        <v>0.6</v>
      </c>
      <c r="H137">
        <f>'Real Time Consolodated'!AY137</f>
        <v>1.1000000000000001</v>
      </c>
      <c r="I137" s="27">
        <f>VLOOKUP(D137,'UPDATE Team Record'!$B$3:$O$38,4,0)*100</f>
        <v>61</v>
      </c>
      <c r="J137">
        <f t="shared" si="5"/>
        <v>0</v>
      </c>
      <c r="K137">
        <f>COUNTIF(A$2:$A137,A137)</f>
        <v>2</v>
      </c>
      <c r="L137">
        <f>(Key!$B$3+Key!$B$4*'Real Time Coefficients'!E137+'Real Time Coefficients'!F137*Key!$B$5+Key!$B$6*'Real Time Coefficients'!G137+'Real Time Coefficients'!H137*Key!$B$7+Key!$B$8*'Real Time Coefficients'!I137+'Real Time Coefficients'!J137*Key!$B$9)*(Key!$B$11/100)</f>
        <v>-345.41009090297104</v>
      </c>
      <c r="N137">
        <f>IF(H137&gt;'Data Precompetition'!$F$91,1,0)</f>
        <v>0</v>
      </c>
      <c r="O137">
        <f>IF(F137&gt;'Data Precompetition'!$D$91,1,0)</f>
        <v>0</v>
      </c>
    </row>
    <row r="138" spans="1:15" ht="15" customHeight="1">
      <c r="A138" t="str">
        <f>'Real Time Consolodated'!B138</f>
        <v>Jae Crowder</v>
      </c>
      <c r="B138" t="str">
        <f>'Real Time Consolodated'!E138</f>
        <v>BOS</v>
      </c>
      <c r="C138" t="str">
        <f>VLOOKUP(B138,'UPDATE Team Record'!$Q$4:$R$35,2,0)</f>
        <v>Boston Celtics</v>
      </c>
      <c r="D138" t="str">
        <f t="shared" si="4"/>
        <v>Boston Celtics</v>
      </c>
      <c r="E138">
        <f>'Real Time Consolodated'!AO138</f>
        <v>17.5</v>
      </c>
      <c r="F138">
        <f>'Real Time Consolodated'!AT138</f>
        <v>0.113</v>
      </c>
      <c r="G138">
        <f>'Real Time Consolodated'!AX138</f>
        <v>0.6</v>
      </c>
      <c r="H138">
        <f>'Real Time Consolodated'!AY138</f>
        <v>1.1000000000000001</v>
      </c>
      <c r="I138" s="27">
        <f>VLOOKUP(D138,'UPDATE Team Record'!$B$3:$O$38,4,0)*100</f>
        <v>48.8</v>
      </c>
      <c r="J138">
        <f t="shared" si="5"/>
        <v>0</v>
      </c>
      <c r="K138">
        <f>COUNTIF(A$2:$A138,A138)</f>
        <v>3</v>
      </c>
      <c r="L138">
        <f>(Key!$B$3+Key!$B$4*'Real Time Coefficients'!E138+'Real Time Coefficients'!F138*Key!$B$5+Key!$B$6*'Real Time Coefficients'!G138+'Real Time Coefficients'!H138*Key!$B$7+Key!$B$8*'Real Time Coefficients'!I138+'Real Time Coefficients'!J138*Key!$B$9)*(Key!$B$11/100)</f>
        <v>-465.61100373241874</v>
      </c>
      <c r="N138">
        <f>IF(H138&gt;'Data Precompetition'!$F$91,1,0)</f>
        <v>0</v>
      </c>
      <c r="O138">
        <f>IF(F138&gt;'Data Precompetition'!$D$91,1,0)</f>
        <v>0</v>
      </c>
    </row>
    <row r="139" spans="1:15" ht="15" customHeight="1">
      <c r="A139" t="str">
        <f>'Real Time Consolodated'!B139</f>
        <v>Dante Cunningham</v>
      </c>
      <c r="B139" t="str">
        <f>'Real Time Consolodated'!E139</f>
        <v>NOP</v>
      </c>
      <c r="C139" t="str">
        <f>VLOOKUP(B139,'UPDATE Team Record'!$Q$4:$R$35,2,0)</f>
        <v>New Orleans Pelicans</v>
      </c>
      <c r="D139" t="str">
        <f t="shared" si="4"/>
        <v>New Orleans Pelicans</v>
      </c>
      <c r="E139">
        <f>'Real Time Consolodated'!AO139</f>
        <v>10.9</v>
      </c>
      <c r="F139">
        <f>'Real Time Consolodated'!AT139</f>
        <v>4.7E-2</v>
      </c>
      <c r="G139">
        <f>'Real Time Consolodated'!AX139</f>
        <v>-1.6</v>
      </c>
      <c r="H139">
        <f>'Real Time Consolodated'!AY139</f>
        <v>0.2</v>
      </c>
      <c r="I139" s="27">
        <f>VLOOKUP(D139,'UPDATE Team Record'!$B$3:$O$38,4,0)*100</f>
        <v>54.900000000000006</v>
      </c>
      <c r="J139">
        <f t="shared" si="5"/>
        <v>0</v>
      </c>
      <c r="K139">
        <f>COUNTIF(A$2:$A139,A139)</f>
        <v>1</v>
      </c>
      <c r="L139">
        <f>(Key!$B$3+Key!$B$4*'Real Time Coefficients'!E139+'Real Time Coefficients'!F139*Key!$B$5+Key!$B$6*'Real Time Coefficients'!G139+'Real Time Coefficients'!H139*Key!$B$7+Key!$B$8*'Real Time Coefficients'!I139+'Real Time Coefficients'!J139*Key!$B$9)*(Key!$B$11/100)</f>
        <v>-536.93669814431007</v>
      </c>
      <c r="N139">
        <f>IF(H139&gt;'Data Precompetition'!$F$91,1,0)</f>
        <v>0</v>
      </c>
      <c r="O139">
        <f>IF(F139&gt;'Data Precompetition'!$D$91,1,0)</f>
        <v>0</v>
      </c>
    </row>
    <row r="140" spans="1:15" ht="15" customHeight="1">
      <c r="A140" t="str">
        <f>'Real Time Consolodated'!B140</f>
        <v>Jared Cunningham</v>
      </c>
      <c r="B140" t="str">
        <f>'Real Time Consolodated'!E140</f>
        <v>LAC</v>
      </c>
      <c r="C140" t="str">
        <f>VLOOKUP(B140,'UPDATE Team Record'!$Q$4:$R$35,2,0)</f>
        <v>Los Angeles Clippers</v>
      </c>
      <c r="D140" t="str">
        <f t="shared" si="4"/>
        <v>Los Angeles Clippers</v>
      </c>
      <c r="E140">
        <f>'Real Time Consolodated'!AO140</f>
        <v>23.2</v>
      </c>
      <c r="F140">
        <f>'Real Time Consolodated'!AT140</f>
        <v>-2.4E-2</v>
      </c>
      <c r="G140">
        <f>'Real Time Consolodated'!AX140</f>
        <v>-6.7</v>
      </c>
      <c r="H140">
        <f>'Real Time Consolodated'!AY140</f>
        <v>-0.1</v>
      </c>
      <c r="I140" s="27">
        <f>VLOOKUP(D140,'UPDATE Team Record'!$B$3:$O$38,4,0)*100</f>
        <v>68.300000000000011</v>
      </c>
      <c r="J140">
        <f t="shared" si="5"/>
        <v>0</v>
      </c>
      <c r="K140">
        <f>COUNTIF(A$2:$A140,A140)</f>
        <v>1</v>
      </c>
      <c r="L140">
        <f>(Key!$B$3+Key!$B$4*'Real Time Coefficients'!E140+'Real Time Coefficients'!F140*Key!$B$5+Key!$B$6*'Real Time Coefficients'!G140+'Real Time Coefficients'!H140*Key!$B$7+Key!$B$8*'Real Time Coefficients'!I140+'Real Time Coefficients'!J140*Key!$B$9)*(Key!$B$11/100)</f>
        <v>274.58550880299708</v>
      </c>
      <c r="N140">
        <f>IF(H140&gt;'Data Precompetition'!$F$91,1,0)</f>
        <v>0</v>
      </c>
      <c r="O140">
        <f>IF(F140&gt;'Data Precompetition'!$D$91,1,0)</f>
        <v>0</v>
      </c>
    </row>
    <row r="141" spans="1:15" ht="15" customHeight="1">
      <c r="A141" t="str">
        <f>'Real Time Consolodated'!B141</f>
        <v>Seth Curry</v>
      </c>
      <c r="B141" t="str">
        <f>'Real Time Consolodated'!E141</f>
        <v>PHO</v>
      </c>
      <c r="C141" t="str">
        <f>VLOOKUP(B141,'UPDATE Team Record'!$Q$4:$R$35,2,0)</f>
        <v>Phoenix Suns</v>
      </c>
      <c r="D141" t="str">
        <f t="shared" si="4"/>
        <v>Phoenix Suns</v>
      </c>
      <c r="E141">
        <f>'Real Time Consolodated'!AO141</f>
        <v>16.5</v>
      </c>
      <c r="F141">
        <f>'Real Time Consolodated'!AT141</f>
        <v>-0.29799999999999999</v>
      </c>
      <c r="G141">
        <f>'Real Time Consolodated'!AX141</f>
        <v>-15.9</v>
      </c>
      <c r="H141">
        <f>'Real Time Consolodated'!AY141</f>
        <v>0</v>
      </c>
      <c r="I141" s="27">
        <f>VLOOKUP(D141,'UPDATE Team Record'!$B$3:$O$38,4,0)*100</f>
        <v>47.599999999999994</v>
      </c>
      <c r="J141">
        <f t="shared" si="5"/>
        <v>0</v>
      </c>
      <c r="K141">
        <f>COUNTIF(A$2:$A141,A141)</f>
        <v>1</v>
      </c>
      <c r="L141">
        <f>(Key!$B$3+Key!$B$4*'Real Time Coefficients'!E141+'Real Time Coefficients'!F141*Key!$B$5+Key!$B$6*'Real Time Coefficients'!G141+'Real Time Coefficients'!H141*Key!$B$7+Key!$B$8*'Real Time Coefficients'!I141+'Real Time Coefficients'!J141*Key!$B$9)*(Key!$B$11/100)</f>
        <v>617.05763558935882</v>
      </c>
      <c r="N141">
        <f>IF(H141&gt;'Data Precompetition'!$F$91,1,0)</f>
        <v>0</v>
      </c>
      <c r="O141">
        <f>IF(F141&gt;'Data Precompetition'!$D$91,1,0)</f>
        <v>0</v>
      </c>
    </row>
    <row r="142" spans="1:15" ht="15" customHeight="1">
      <c r="A142" t="str">
        <f>'Real Time Consolodated'!B142</f>
        <v>Stephen Curry</v>
      </c>
      <c r="B142" t="str">
        <f>'Real Time Consolodated'!E142</f>
        <v>GSW</v>
      </c>
      <c r="C142" t="str">
        <f>VLOOKUP(B142,'UPDATE Team Record'!$Q$4:$R$35,2,0)</f>
        <v>Golden State Warriors</v>
      </c>
      <c r="D142" t="str">
        <f t="shared" si="4"/>
        <v>Golden State Warriors</v>
      </c>
      <c r="E142">
        <f>'Real Time Consolodated'!AO142</f>
        <v>28.9</v>
      </c>
      <c r="F142">
        <f>'Real Time Consolodated'!AT142</f>
        <v>0.28799999999999998</v>
      </c>
      <c r="G142">
        <f>'Real Time Consolodated'!AX142</f>
        <v>9.9</v>
      </c>
      <c r="H142">
        <f>'Real Time Consolodated'!AY142</f>
        <v>7.9</v>
      </c>
      <c r="I142" s="27">
        <f>VLOOKUP(D142,'UPDATE Team Record'!$B$3:$O$38,4,0)*100</f>
        <v>81.699999999999989</v>
      </c>
      <c r="J142">
        <f t="shared" si="5"/>
        <v>2</v>
      </c>
      <c r="K142">
        <f>COUNTIF(A$2:$A142,A142)</f>
        <v>1</v>
      </c>
      <c r="L142">
        <f>(Key!$B$3+Key!$B$4*'Real Time Coefficients'!E142+'Real Time Coefficients'!F142*Key!$B$5+Key!$B$6*'Real Time Coefficients'!G142+'Real Time Coefficients'!H142*Key!$B$7+Key!$B$8*'Real Time Coefficients'!I142+'Real Time Coefficients'!J142*Key!$B$9)*(Key!$B$11/100)</f>
        <v>843.92080813633652</v>
      </c>
      <c r="N142">
        <f>IF(H142&gt;'Data Precompetition'!$F$91,1,0)</f>
        <v>1</v>
      </c>
      <c r="O142">
        <f>IF(F142&gt;'Data Precompetition'!$D$91,1,0)</f>
        <v>1</v>
      </c>
    </row>
    <row r="143" spans="1:15" ht="15" customHeight="1">
      <c r="A143" t="str">
        <f>'Real Time Consolodated'!B143</f>
        <v>Samuel Dalembert</v>
      </c>
      <c r="B143" t="str">
        <f>'Real Time Consolodated'!E143</f>
        <v>NYK</v>
      </c>
      <c r="C143" t="str">
        <f>VLOOKUP(B143,'UPDATE Team Record'!$Q$4:$R$35,2,0)</f>
        <v>New York Knicks</v>
      </c>
      <c r="D143" t="str">
        <f t="shared" si="4"/>
        <v>New York Knicks</v>
      </c>
      <c r="E143">
        <f>'Real Time Consolodated'!AO143</f>
        <v>15</v>
      </c>
      <c r="F143">
        <f>'Real Time Consolodated'!AT143</f>
        <v>2.3E-2</v>
      </c>
      <c r="G143">
        <f>'Real Time Consolodated'!AX143</f>
        <v>-2.2000000000000002</v>
      </c>
      <c r="H143">
        <f>'Real Time Consolodated'!AY143</f>
        <v>0</v>
      </c>
      <c r="I143" s="27">
        <f>VLOOKUP(D143,'UPDATE Team Record'!$B$3:$O$38,4,0)*100</f>
        <v>20.7</v>
      </c>
      <c r="J143">
        <f t="shared" si="5"/>
        <v>0</v>
      </c>
      <c r="K143">
        <f>COUNTIF(A$2:$A143,A143)</f>
        <v>1</v>
      </c>
      <c r="L143">
        <f>(Key!$B$3+Key!$B$4*'Real Time Coefficients'!E143+'Real Time Coefficients'!F143*Key!$B$5+Key!$B$6*'Real Time Coefficients'!G143+'Real Time Coefficients'!H143*Key!$B$7+Key!$B$8*'Real Time Coefficients'!I143+'Real Time Coefficients'!J143*Key!$B$9)*(Key!$B$11/100)</f>
        <v>-803.61043083826689</v>
      </c>
      <c r="N143">
        <f>IF(H143&gt;'Data Precompetition'!$F$91,1,0)</f>
        <v>0</v>
      </c>
      <c r="O143">
        <f>IF(F143&gt;'Data Precompetition'!$D$91,1,0)</f>
        <v>0</v>
      </c>
    </row>
    <row r="144" spans="1:15" ht="15" customHeight="1">
      <c r="A144" t="str">
        <f>'Real Time Consolodated'!B144</f>
        <v>Troy Daniels</v>
      </c>
      <c r="B144" t="str">
        <f>'Real Time Consolodated'!E144</f>
        <v>TOT</v>
      </c>
      <c r="C144" t="e">
        <f>VLOOKUP(B144,'UPDATE Team Record'!$Q$4:$R$35,2,0)</f>
        <v>#N/A</v>
      </c>
      <c r="D144" t="str">
        <f t="shared" si="4"/>
        <v>Houston Rockets</v>
      </c>
      <c r="E144">
        <f>'Real Time Consolodated'!AO144</f>
        <v>21.3</v>
      </c>
      <c r="F144">
        <f>'Real Time Consolodated'!AT144</f>
        <v>2.1999999999999999E-2</v>
      </c>
      <c r="G144">
        <f>'Real Time Consolodated'!AX144</f>
        <v>-4.9000000000000004</v>
      </c>
      <c r="H144">
        <f>'Real Time Consolodated'!AY144</f>
        <v>-0.3</v>
      </c>
      <c r="I144" s="27">
        <f>VLOOKUP(D144,'UPDATE Team Record'!$B$3:$O$38,4,0)*100</f>
        <v>68.300000000000011</v>
      </c>
      <c r="J144">
        <f t="shared" si="5"/>
        <v>0</v>
      </c>
      <c r="K144">
        <f>COUNTIF(A$2:$A144,A144)</f>
        <v>1</v>
      </c>
      <c r="L144">
        <f>(Key!$B$3+Key!$B$4*'Real Time Coefficients'!E144+'Real Time Coefficients'!F144*Key!$B$5+Key!$B$6*'Real Time Coefficients'!G144+'Real Time Coefficients'!H144*Key!$B$7+Key!$B$8*'Real Time Coefficients'!I144+'Real Time Coefficients'!J144*Key!$B$9)*(Key!$B$11/100)</f>
        <v>61.697992164877832</v>
      </c>
      <c r="N144">
        <f>IF(H144&gt;'Data Precompetition'!$F$91,1,0)</f>
        <v>0</v>
      </c>
      <c r="O144">
        <f>IF(F144&gt;'Data Precompetition'!$D$91,1,0)</f>
        <v>0</v>
      </c>
    </row>
    <row r="145" spans="1:15" ht="15" customHeight="1">
      <c r="A145" t="str">
        <f>'Real Time Consolodated'!B145</f>
        <v>Troy Daniels</v>
      </c>
      <c r="B145" t="str">
        <f>'Real Time Consolodated'!E145</f>
        <v>HOU</v>
      </c>
      <c r="C145" t="str">
        <f>VLOOKUP(B145,'UPDATE Team Record'!$Q$4:$R$35,2,0)</f>
        <v>Houston Rockets</v>
      </c>
      <c r="D145" t="str">
        <f t="shared" si="4"/>
        <v>Houston Rockets</v>
      </c>
      <c r="E145">
        <f>'Real Time Consolodated'!AO145</f>
        <v>21.3</v>
      </c>
      <c r="F145">
        <f>'Real Time Consolodated'!AT145</f>
        <v>2.1999999999999999E-2</v>
      </c>
      <c r="G145">
        <f>'Real Time Consolodated'!AX145</f>
        <v>-4.9000000000000004</v>
      </c>
      <c r="H145">
        <f>'Real Time Consolodated'!AY145</f>
        <v>-0.3</v>
      </c>
      <c r="I145" s="27">
        <f>VLOOKUP(D145,'UPDATE Team Record'!$B$3:$O$38,4,0)*100</f>
        <v>68.300000000000011</v>
      </c>
      <c r="J145">
        <f t="shared" si="5"/>
        <v>0</v>
      </c>
      <c r="K145">
        <f>COUNTIF(A$2:$A145,A145)</f>
        <v>2</v>
      </c>
      <c r="L145">
        <f>(Key!$B$3+Key!$B$4*'Real Time Coefficients'!E145+'Real Time Coefficients'!F145*Key!$B$5+Key!$B$6*'Real Time Coefficients'!G145+'Real Time Coefficients'!H145*Key!$B$7+Key!$B$8*'Real Time Coefficients'!I145+'Real Time Coefficients'!J145*Key!$B$9)*(Key!$B$11/100)</f>
        <v>61.697992164877832</v>
      </c>
      <c r="N145">
        <f>IF(H145&gt;'Data Precompetition'!$F$91,1,0)</f>
        <v>0</v>
      </c>
      <c r="O145">
        <f>IF(F145&gt;'Data Precompetition'!$D$91,1,0)</f>
        <v>0</v>
      </c>
    </row>
    <row r="146" spans="1:15" ht="15" customHeight="1">
      <c r="A146" t="str">
        <f>'Real Time Consolodated'!B146</f>
        <v>Troy Daniels</v>
      </c>
      <c r="B146" t="str">
        <f>'Real Time Consolodated'!E146</f>
        <v>MIN</v>
      </c>
      <c r="C146" t="str">
        <f>VLOOKUP(B146,'UPDATE Team Record'!$Q$4:$R$35,2,0)</f>
        <v>Minnesota Timberwolves</v>
      </c>
      <c r="D146" t="str">
        <f t="shared" si="4"/>
        <v>Minnesota Timberwolves</v>
      </c>
      <c r="E146">
        <f>'Real Time Consolodated'!AO146</f>
        <v>21.3</v>
      </c>
      <c r="F146">
        <f>'Real Time Consolodated'!AT146</f>
        <v>2.1999999999999999E-2</v>
      </c>
      <c r="G146">
        <f>'Real Time Consolodated'!AX146</f>
        <v>-4.9000000000000004</v>
      </c>
      <c r="H146">
        <f>'Real Time Consolodated'!AY146</f>
        <v>-0.3</v>
      </c>
      <c r="I146" s="27">
        <f>VLOOKUP(D146,'UPDATE Team Record'!$B$3:$O$38,4,0)*100</f>
        <v>19.5</v>
      </c>
      <c r="J146">
        <f t="shared" si="5"/>
        <v>0</v>
      </c>
      <c r="K146">
        <f>COUNTIF(A$2:$A146,A146)</f>
        <v>3</v>
      </c>
      <c r="L146">
        <f>(Key!$B$3+Key!$B$4*'Real Time Coefficients'!E146+'Real Time Coefficients'!F146*Key!$B$5+Key!$B$6*'Real Time Coefficients'!G146+'Real Time Coefficients'!H146*Key!$B$7+Key!$B$8*'Real Time Coefficients'!I146+'Real Time Coefficients'!J146*Key!$B$9)*(Key!$B$11/100)</f>
        <v>-419.10565915291278</v>
      </c>
      <c r="N146">
        <f>IF(H146&gt;'Data Precompetition'!$F$91,1,0)</f>
        <v>0</v>
      </c>
      <c r="O146">
        <f>IF(F146&gt;'Data Precompetition'!$D$91,1,0)</f>
        <v>0</v>
      </c>
    </row>
    <row r="147" spans="1:15" ht="15" customHeight="1">
      <c r="A147" t="str">
        <f>'Real Time Consolodated'!B147</f>
        <v>Troy Daniels</v>
      </c>
      <c r="B147" t="str">
        <f>'Real Time Consolodated'!E147</f>
        <v>CHO</v>
      </c>
      <c r="C147" t="e">
        <f>VLOOKUP(B147,'UPDATE Team Record'!$Q$4:$R$35,2,0)</f>
        <v>#N/A</v>
      </c>
      <c r="D147" t="e">
        <f>IFERROR(C147,C148)</f>
        <v>#N/A</v>
      </c>
      <c r="E147">
        <f>'Real Time Consolodated'!AO147</f>
        <v>21.3</v>
      </c>
      <c r="F147">
        <f>'Real Time Consolodated'!AT147</f>
        <v>2.1999999999999999E-2</v>
      </c>
      <c r="G147">
        <f>'Real Time Consolodated'!AX147</f>
        <v>-4.9000000000000004</v>
      </c>
      <c r="H147">
        <f>'Real Time Consolodated'!AY147</f>
        <v>-0.3</v>
      </c>
      <c r="I147" s="27" t="e">
        <f>VLOOKUP(D147,'UPDATE Team Record'!$B$3:$O$38,4,0)*100</f>
        <v>#N/A</v>
      </c>
      <c r="J147">
        <f t="shared" si="5"/>
        <v>0</v>
      </c>
      <c r="K147">
        <f>COUNTIF(A$2:$A147,A147)</f>
        <v>4</v>
      </c>
      <c r="L147" t="e">
        <f>(Key!$B$3+Key!$B$4*'Real Time Coefficients'!E147+'Real Time Coefficients'!F147*Key!$B$5+Key!$B$6*'Real Time Coefficients'!G147+'Real Time Coefficients'!H147*Key!$B$7+Key!$B$8*'Real Time Coefficients'!I147+'Real Time Coefficients'!J147*Key!$B$9)*(Key!$B$11/100)</f>
        <v>#N/A</v>
      </c>
      <c r="N147">
        <f>IF(H147&gt;'Data Precompetition'!$F$91,1,0)</f>
        <v>0</v>
      </c>
      <c r="O147">
        <f>IF(F147&gt;'Data Precompetition'!$D$91,1,0)</f>
        <v>0</v>
      </c>
    </row>
    <row r="148" spans="1:15" ht="15" customHeight="1">
      <c r="A148" t="str">
        <f>'Real Time Consolodated'!B148</f>
        <v>Luigi Datome</v>
      </c>
      <c r="B148" t="str">
        <f>'Real Time Consolodated'!E148</f>
        <v>TOT</v>
      </c>
      <c r="C148" t="e">
        <f>VLOOKUP(B148,'UPDATE Team Record'!$Q$4:$R$35,2,0)</f>
        <v>#N/A</v>
      </c>
      <c r="D148" t="str">
        <f t="shared" si="4"/>
        <v>Detroit Pistons</v>
      </c>
      <c r="E148">
        <f>'Real Time Consolodated'!AO148</f>
        <v>20.7</v>
      </c>
      <c r="F148">
        <f>'Real Time Consolodated'!AT148</f>
        <v>9.5000000000000001E-2</v>
      </c>
      <c r="G148">
        <f>'Real Time Consolodated'!AX148</f>
        <v>-2.1</v>
      </c>
      <c r="H148">
        <f>'Real Time Consolodated'!AY148</f>
        <v>0</v>
      </c>
      <c r="I148" s="27">
        <f>VLOOKUP(D148,'UPDATE Team Record'!$B$3:$O$38,4,0)*100</f>
        <v>39</v>
      </c>
      <c r="J148">
        <f t="shared" si="5"/>
        <v>0</v>
      </c>
      <c r="K148">
        <f>COUNTIF(A$2:$A148,A148)</f>
        <v>1</v>
      </c>
      <c r="L148">
        <f>(Key!$B$3+Key!$B$4*'Real Time Coefficients'!E148+'Real Time Coefficients'!F148*Key!$B$5+Key!$B$6*'Real Time Coefficients'!G148+'Real Time Coefficients'!H148*Key!$B$7+Key!$B$8*'Real Time Coefficients'!I148+'Real Time Coefficients'!J148*Key!$B$9)*(Key!$B$11/100)</f>
        <v>-400.24020647481365</v>
      </c>
      <c r="N148">
        <f>IF(H148&gt;'Data Precompetition'!$F$91,1,0)</f>
        <v>0</v>
      </c>
      <c r="O148">
        <f>IF(F148&gt;'Data Precompetition'!$D$91,1,0)</f>
        <v>0</v>
      </c>
    </row>
    <row r="149" spans="1:15" ht="15" customHeight="1">
      <c r="A149" t="str">
        <f>'Real Time Consolodated'!B149</f>
        <v>Luigi Datome</v>
      </c>
      <c r="B149" t="str">
        <f>'Real Time Consolodated'!E149</f>
        <v>DET</v>
      </c>
      <c r="C149" t="str">
        <f>VLOOKUP(B149,'UPDATE Team Record'!$Q$4:$R$35,2,0)</f>
        <v>Detroit Pistons</v>
      </c>
      <c r="D149" t="str">
        <f t="shared" si="4"/>
        <v>Detroit Pistons</v>
      </c>
      <c r="E149">
        <f>'Real Time Consolodated'!AO149</f>
        <v>20.7</v>
      </c>
      <c r="F149">
        <f>'Real Time Consolodated'!AT149</f>
        <v>9.5000000000000001E-2</v>
      </c>
      <c r="G149">
        <f>'Real Time Consolodated'!AX149</f>
        <v>-2.1</v>
      </c>
      <c r="H149">
        <f>'Real Time Consolodated'!AY149</f>
        <v>0</v>
      </c>
      <c r="I149" s="27">
        <f>VLOOKUP(D149,'UPDATE Team Record'!$B$3:$O$38,4,0)*100</f>
        <v>39</v>
      </c>
      <c r="J149">
        <f t="shared" si="5"/>
        <v>0</v>
      </c>
      <c r="K149">
        <f>COUNTIF(A$2:$A149,A149)</f>
        <v>2</v>
      </c>
      <c r="L149">
        <f>(Key!$B$3+Key!$B$4*'Real Time Coefficients'!E149+'Real Time Coefficients'!F149*Key!$B$5+Key!$B$6*'Real Time Coefficients'!G149+'Real Time Coefficients'!H149*Key!$B$7+Key!$B$8*'Real Time Coefficients'!I149+'Real Time Coefficients'!J149*Key!$B$9)*(Key!$B$11/100)</f>
        <v>-400.24020647481365</v>
      </c>
      <c r="N149">
        <f>IF(H149&gt;'Data Precompetition'!$F$91,1,0)</f>
        <v>0</v>
      </c>
      <c r="O149">
        <f>IF(F149&gt;'Data Precompetition'!$D$91,1,0)</f>
        <v>0</v>
      </c>
    </row>
    <row r="150" spans="1:15" ht="15" customHeight="1">
      <c r="A150" t="str">
        <f>'Real Time Consolodated'!B150</f>
        <v>Luigi Datome</v>
      </c>
      <c r="B150" t="str">
        <f>'Real Time Consolodated'!E150</f>
        <v>BOS</v>
      </c>
      <c r="C150" t="str">
        <f>VLOOKUP(B150,'UPDATE Team Record'!$Q$4:$R$35,2,0)</f>
        <v>Boston Celtics</v>
      </c>
      <c r="D150" t="str">
        <f t="shared" si="4"/>
        <v>Boston Celtics</v>
      </c>
      <c r="E150">
        <f>'Real Time Consolodated'!AO150</f>
        <v>20.7</v>
      </c>
      <c r="F150">
        <f>'Real Time Consolodated'!AT150</f>
        <v>9.5000000000000001E-2</v>
      </c>
      <c r="G150">
        <f>'Real Time Consolodated'!AX150</f>
        <v>-2.1</v>
      </c>
      <c r="H150">
        <f>'Real Time Consolodated'!AY150</f>
        <v>0</v>
      </c>
      <c r="I150" s="27">
        <f>VLOOKUP(D150,'UPDATE Team Record'!$B$3:$O$38,4,0)*100</f>
        <v>48.8</v>
      </c>
      <c r="J150">
        <f t="shared" si="5"/>
        <v>0</v>
      </c>
      <c r="K150">
        <f>COUNTIF(A$2:$A150,A150)</f>
        <v>3</v>
      </c>
      <c r="L150">
        <f>(Key!$B$3+Key!$B$4*'Real Time Coefficients'!E150+'Real Time Coefficients'!F150*Key!$B$5+Key!$B$6*'Real Time Coefficients'!G150+'Real Time Coefficients'!H150*Key!$B$7+Key!$B$8*'Real Time Coefficients'!I150+'Real Time Coefficients'!J150*Key!$B$9)*(Key!$B$11/100)</f>
        <v>-303.68537485771645</v>
      </c>
      <c r="N150">
        <f>IF(H150&gt;'Data Precompetition'!$F$91,1,0)</f>
        <v>0</v>
      </c>
      <c r="O150">
        <f>IF(F150&gt;'Data Precompetition'!$D$91,1,0)</f>
        <v>0</v>
      </c>
    </row>
    <row r="151" spans="1:15" ht="15" customHeight="1">
      <c r="A151" t="str">
        <f>'Real Time Consolodated'!B151</f>
        <v>Brandon Davies</v>
      </c>
      <c r="B151" t="str">
        <f>'Real Time Consolodated'!E151</f>
        <v>TOT</v>
      </c>
      <c r="C151" t="e">
        <f>VLOOKUP(B151,'UPDATE Team Record'!$Q$4:$R$35,2,0)</f>
        <v>#N/A</v>
      </c>
      <c r="D151" t="str">
        <f t="shared" si="4"/>
        <v>Philadelphia 76ers</v>
      </c>
      <c r="E151">
        <f>'Real Time Consolodated'!AO151</f>
        <v>18.899999999999999</v>
      </c>
      <c r="F151">
        <f>'Real Time Consolodated'!AT151</f>
        <v>2.8000000000000001E-2</v>
      </c>
      <c r="G151">
        <f>'Real Time Consolodated'!AX151</f>
        <v>-3.2</v>
      </c>
      <c r="H151">
        <f>'Real Time Consolodated'!AY151</f>
        <v>-0.1</v>
      </c>
      <c r="I151" s="27">
        <f>VLOOKUP(D151,'UPDATE Team Record'!$B$3:$O$38,4,0)*100</f>
        <v>22</v>
      </c>
      <c r="J151">
        <f t="shared" si="5"/>
        <v>0</v>
      </c>
      <c r="K151">
        <f>COUNTIF(A$2:$A151,A151)</f>
        <v>1</v>
      </c>
      <c r="L151">
        <f>(Key!$B$3+Key!$B$4*'Real Time Coefficients'!E151+'Real Time Coefficients'!F151*Key!$B$5+Key!$B$6*'Real Time Coefficients'!G151+'Real Time Coefficients'!H151*Key!$B$7+Key!$B$8*'Real Time Coefficients'!I151+'Real Time Coefficients'!J151*Key!$B$9)*(Key!$B$11/100)</f>
        <v>-603.38262346491911</v>
      </c>
      <c r="N151">
        <f>IF(H151&gt;'Data Precompetition'!$F$91,1,0)</f>
        <v>0</v>
      </c>
      <c r="O151">
        <f>IF(F151&gt;'Data Precompetition'!$D$91,1,0)</f>
        <v>0</v>
      </c>
    </row>
    <row r="152" spans="1:15" ht="15" customHeight="1">
      <c r="A152" t="str">
        <f>'Real Time Consolodated'!B152</f>
        <v>Brandon Davies</v>
      </c>
      <c r="B152" t="str">
        <f>'Real Time Consolodated'!E152</f>
        <v>PHI</v>
      </c>
      <c r="C152" t="str">
        <f>VLOOKUP(B152,'UPDATE Team Record'!$Q$4:$R$35,2,0)</f>
        <v>Philadelphia 76ers</v>
      </c>
      <c r="D152" t="str">
        <f t="shared" si="4"/>
        <v>Philadelphia 76ers</v>
      </c>
      <c r="E152">
        <f>'Real Time Consolodated'!AO152</f>
        <v>18.899999999999999</v>
      </c>
      <c r="F152">
        <f>'Real Time Consolodated'!AT152</f>
        <v>2.8000000000000001E-2</v>
      </c>
      <c r="G152">
        <f>'Real Time Consolodated'!AX152</f>
        <v>-3.2</v>
      </c>
      <c r="H152">
        <f>'Real Time Consolodated'!AY152</f>
        <v>-0.1</v>
      </c>
      <c r="I152" s="27">
        <f>VLOOKUP(D152,'UPDATE Team Record'!$B$3:$O$38,4,0)*100</f>
        <v>22</v>
      </c>
      <c r="J152">
        <f t="shared" si="5"/>
        <v>0</v>
      </c>
      <c r="K152">
        <f>COUNTIF(A$2:$A152,A152)</f>
        <v>2</v>
      </c>
      <c r="L152">
        <f>(Key!$B$3+Key!$B$4*'Real Time Coefficients'!E152+'Real Time Coefficients'!F152*Key!$B$5+Key!$B$6*'Real Time Coefficients'!G152+'Real Time Coefficients'!H152*Key!$B$7+Key!$B$8*'Real Time Coefficients'!I152+'Real Time Coefficients'!J152*Key!$B$9)*(Key!$B$11/100)</f>
        <v>-603.38262346491911</v>
      </c>
      <c r="N152">
        <f>IF(H152&gt;'Data Precompetition'!$F$91,1,0)</f>
        <v>0</v>
      </c>
      <c r="O152">
        <f>IF(F152&gt;'Data Precompetition'!$D$91,1,0)</f>
        <v>0</v>
      </c>
    </row>
    <row r="153" spans="1:15" ht="15" customHeight="1">
      <c r="A153" t="str">
        <f>'Real Time Consolodated'!B153</f>
        <v>Brandon Davies</v>
      </c>
      <c r="B153" t="str">
        <f>'Real Time Consolodated'!E153</f>
        <v>BRK</v>
      </c>
      <c r="C153" t="str">
        <f>VLOOKUP(B153,'UPDATE Team Record'!$Q$4:$R$35,2,0)</f>
        <v>Brooklyn Nets</v>
      </c>
      <c r="D153" t="str">
        <f t="shared" si="4"/>
        <v>Brooklyn Nets</v>
      </c>
      <c r="E153">
        <f>'Real Time Consolodated'!AO153</f>
        <v>18.899999999999999</v>
      </c>
      <c r="F153">
        <f>'Real Time Consolodated'!AT153</f>
        <v>2.8000000000000001E-2</v>
      </c>
      <c r="G153">
        <f>'Real Time Consolodated'!AX153</f>
        <v>-3.2</v>
      </c>
      <c r="H153">
        <f>'Real Time Consolodated'!AY153</f>
        <v>-0.1</v>
      </c>
      <c r="I153" s="27">
        <f>VLOOKUP(D153,'UPDATE Team Record'!$B$3:$O$38,4,0)*100</f>
        <v>46.300000000000004</v>
      </c>
      <c r="J153">
        <f t="shared" si="5"/>
        <v>0</v>
      </c>
      <c r="K153">
        <f>COUNTIF(A$2:$A153,A153)</f>
        <v>3</v>
      </c>
      <c r="L153">
        <f>(Key!$B$3+Key!$B$4*'Real Time Coefficients'!E153+'Real Time Coefficients'!F153*Key!$B$5+Key!$B$6*'Real Time Coefficients'!G153+'Real Time Coefficients'!H153*Key!$B$7+Key!$B$8*'Real Time Coefficients'!I153+'Real Time Coefficients'!J153*Key!$B$9)*(Key!$B$11/100)</f>
        <v>-363.96605118987173</v>
      </c>
      <c r="N153">
        <f>IF(H153&gt;'Data Precompetition'!$F$91,1,0)</f>
        <v>0</v>
      </c>
      <c r="O153">
        <f>IF(F153&gt;'Data Precompetition'!$D$91,1,0)</f>
        <v>0</v>
      </c>
    </row>
    <row r="154" spans="1:15" ht="15" customHeight="1">
      <c r="A154" t="str">
        <f>'Real Time Consolodated'!B154</f>
        <v>Anthony Davis</v>
      </c>
      <c r="B154" t="str">
        <f>'Real Time Consolodated'!E154</f>
        <v>NOP</v>
      </c>
      <c r="C154" t="str">
        <f>VLOOKUP(B154,'UPDATE Team Record'!$Q$4:$R$35,2,0)</f>
        <v>New Orleans Pelicans</v>
      </c>
      <c r="D154" t="str">
        <f t="shared" si="4"/>
        <v>New Orleans Pelicans</v>
      </c>
      <c r="E154">
        <f>'Real Time Consolodated'!AO154</f>
        <v>27.8</v>
      </c>
      <c r="F154">
        <f>'Real Time Consolodated'!AT154</f>
        <v>0.27400000000000002</v>
      </c>
      <c r="G154">
        <f>'Real Time Consolodated'!AX154</f>
        <v>7.1</v>
      </c>
      <c r="H154">
        <f>'Real Time Consolodated'!AY154</f>
        <v>5.7</v>
      </c>
      <c r="I154" s="27">
        <f>VLOOKUP(D154,'UPDATE Team Record'!$B$3:$O$38,4,0)*100</f>
        <v>54.900000000000006</v>
      </c>
      <c r="J154">
        <f t="shared" si="5"/>
        <v>0</v>
      </c>
      <c r="K154">
        <f>COUNTIF(A$2:$A154,A154)</f>
        <v>1</v>
      </c>
      <c r="L154">
        <f>(Key!$B$3+Key!$B$4*'Real Time Coefficients'!E154+'Real Time Coefficients'!F154*Key!$B$5+Key!$B$6*'Real Time Coefficients'!G154+'Real Time Coefficients'!H154*Key!$B$7+Key!$B$8*'Real Time Coefficients'!I154+'Real Time Coefficients'!J154*Key!$B$9)*(Key!$B$11/100)</f>
        <v>107.03468145258697</v>
      </c>
      <c r="N154">
        <f>IF(H154&gt;'Data Precompetition'!$F$91,1,0)</f>
        <v>0</v>
      </c>
      <c r="O154">
        <f>IF(F154&gt;'Data Precompetition'!$D$91,1,0)</f>
        <v>0</v>
      </c>
    </row>
    <row r="155" spans="1:15" ht="15" customHeight="1">
      <c r="A155" t="str">
        <f>'Real Time Consolodated'!B155</f>
        <v>Ed Davis</v>
      </c>
      <c r="B155" t="str">
        <f>'Real Time Consolodated'!E155</f>
        <v>LAL</v>
      </c>
      <c r="C155" t="str">
        <f>VLOOKUP(B155,'UPDATE Team Record'!$Q$4:$R$35,2,0)</f>
        <v>Los Angeles Lakers</v>
      </c>
      <c r="D155" t="str">
        <f t="shared" si="4"/>
        <v>Los Angeles Lakers</v>
      </c>
      <c r="E155">
        <f>'Real Time Consolodated'!AO155</f>
        <v>14.8</v>
      </c>
      <c r="F155">
        <f>'Real Time Consolodated'!AT155</f>
        <v>0.16400000000000001</v>
      </c>
      <c r="G155">
        <f>'Real Time Consolodated'!AX155</f>
        <v>3</v>
      </c>
      <c r="H155">
        <f>'Real Time Consolodated'!AY155</f>
        <v>2.2999999999999998</v>
      </c>
      <c r="I155" s="27">
        <f>VLOOKUP(D155,'UPDATE Team Record'!$B$3:$O$38,4,0)*100</f>
        <v>25.6</v>
      </c>
      <c r="J155">
        <f t="shared" si="5"/>
        <v>0</v>
      </c>
      <c r="K155">
        <f>COUNTIF(A$2:$A155,A155)</f>
        <v>1</v>
      </c>
      <c r="L155">
        <f>(Key!$B$3+Key!$B$4*'Real Time Coefficients'!E155+'Real Time Coefficients'!F155*Key!$B$5+Key!$B$6*'Real Time Coefficients'!G155+'Real Time Coefficients'!H155*Key!$B$7+Key!$B$8*'Real Time Coefficients'!I155+'Real Time Coefficients'!J155*Key!$B$9)*(Key!$B$11/100)</f>
        <v>-731.31340465038329</v>
      </c>
      <c r="N155">
        <f>IF(H155&gt;'Data Precompetition'!$F$91,1,0)</f>
        <v>0</v>
      </c>
      <c r="O155">
        <f>IF(F155&gt;'Data Precompetition'!$D$91,1,0)</f>
        <v>0</v>
      </c>
    </row>
    <row r="156" spans="1:15" ht="15" customHeight="1">
      <c r="A156" t="str">
        <f>'Real Time Consolodated'!B156</f>
        <v>Glen Davis</v>
      </c>
      <c r="B156" t="str">
        <f>'Real Time Consolodated'!E156</f>
        <v>LAC</v>
      </c>
      <c r="C156" t="str">
        <f>VLOOKUP(B156,'UPDATE Team Record'!$Q$4:$R$35,2,0)</f>
        <v>Los Angeles Clippers</v>
      </c>
      <c r="D156" t="str">
        <f t="shared" si="4"/>
        <v>Los Angeles Clippers</v>
      </c>
      <c r="E156">
        <f>'Real Time Consolodated'!AO156</f>
        <v>16.7</v>
      </c>
      <c r="F156">
        <f>'Real Time Consolodated'!AT156</f>
        <v>7.1999999999999995E-2</v>
      </c>
      <c r="G156">
        <f>'Real Time Consolodated'!AX156</f>
        <v>-2.5</v>
      </c>
      <c r="H156">
        <f>'Real Time Consolodated'!AY156</f>
        <v>-0.1</v>
      </c>
      <c r="I156" s="27">
        <f>VLOOKUP(D156,'UPDATE Team Record'!$B$3:$O$38,4,0)*100</f>
        <v>68.300000000000011</v>
      </c>
      <c r="J156">
        <f t="shared" si="5"/>
        <v>0</v>
      </c>
      <c r="K156">
        <f>COUNTIF(A$2:$A156,A156)</f>
        <v>1</v>
      </c>
      <c r="L156">
        <f>(Key!$B$3+Key!$B$4*'Real Time Coefficients'!E156+'Real Time Coefficients'!F156*Key!$B$5+Key!$B$6*'Real Time Coefficients'!G156+'Real Time Coefficients'!H156*Key!$B$7+Key!$B$8*'Real Time Coefficients'!I156+'Real Time Coefficients'!J156*Key!$B$9)*(Key!$B$11/100)</f>
        <v>-195.32936998166451</v>
      </c>
      <c r="N156">
        <f>IF(H156&gt;'Data Precompetition'!$F$91,1,0)</f>
        <v>0</v>
      </c>
      <c r="O156">
        <f>IF(F156&gt;'Data Precompetition'!$D$91,1,0)</f>
        <v>0</v>
      </c>
    </row>
    <row r="157" spans="1:15" ht="15" customHeight="1">
      <c r="A157" t="str">
        <f>'Real Time Consolodated'!B157</f>
        <v>Andre Dawkins</v>
      </c>
      <c r="B157" t="str">
        <f>'Real Time Consolodated'!E157</f>
        <v>MIA</v>
      </c>
      <c r="C157" t="str">
        <f>VLOOKUP(B157,'UPDATE Team Record'!$Q$4:$R$35,2,0)</f>
        <v>Miami Heat</v>
      </c>
      <c r="D157" t="str">
        <f t="shared" si="4"/>
        <v>Miami Heat</v>
      </c>
      <c r="E157">
        <f>'Real Time Consolodated'!AO157</f>
        <v>15</v>
      </c>
      <c r="F157">
        <f>'Real Time Consolodated'!AT157</f>
        <v>-0.17199999999999999</v>
      </c>
      <c r="G157">
        <f>'Real Time Consolodated'!AX157</f>
        <v>-11.5</v>
      </c>
      <c r="H157">
        <f>'Real Time Consolodated'!AY157</f>
        <v>-0.1</v>
      </c>
      <c r="I157" s="27">
        <f>VLOOKUP(D157,'UPDATE Team Record'!$B$3:$O$38,4,0)*100</f>
        <v>45.1</v>
      </c>
      <c r="J157">
        <f t="shared" si="5"/>
        <v>0</v>
      </c>
      <c r="K157">
        <f>COUNTIF(A$2:$A157,A157)</f>
        <v>1</v>
      </c>
      <c r="L157">
        <f>(Key!$B$3+Key!$B$4*'Real Time Coefficients'!E157+'Real Time Coefficients'!F157*Key!$B$5+Key!$B$6*'Real Time Coefficients'!G157+'Real Time Coefficients'!H157*Key!$B$7+Key!$B$8*'Real Time Coefficients'!I157+'Real Time Coefficients'!J157*Key!$B$9)*(Key!$B$11/100)</f>
        <v>225.73930031111215</v>
      </c>
      <c r="N157">
        <f>IF(H157&gt;'Data Precompetition'!$F$91,1,0)</f>
        <v>0</v>
      </c>
      <c r="O157">
        <f>IF(F157&gt;'Data Precompetition'!$D$91,1,0)</f>
        <v>0</v>
      </c>
    </row>
    <row r="158" spans="1:15" ht="15" customHeight="1">
      <c r="A158" t="str">
        <f>'Real Time Consolodated'!B158</f>
        <v>Player</v>
      </c>
      <c r="B158" t="str">
        <f>'Real Time Consolodated'!E158</f>
        <v>Tm</v>
      </c>
      <c r="C158" t="e">
        <f>VLOOKUP(B158,'UPDATE Team Record'!$Q$4:$R$35,2,0)</f>
        <v>#N/A</v>
      </c>
      <c r="D158" t="e">
        <f t="shared" si="4"/>
        <v>#N/A</v>
      </c>
      <c r="E158" t="str">
        <f>'Real Time Consolodated'!AO158</f>
        <v>USG%</v>
      </c>
      <c r="F158" t="str">
        <f>'Real Time Consolodated'!AT158</f>
        <v>WS/48</v>
      </c>
      <c r="G158" t="str">
        <f>'Real Time Consolodated'!AX158</f>
        <v>BPM</v>
      </c>
      <c r="H158" t="str">
        <f>'Real Time Consolodated'!AY158</f>
        <v>VORP</v>
      </c>
      <c r="I158" s="27" t="e">
        <f>VLOOKUP(D158,'UPDATE Team Record'!$B$3:$O$38,4,0)*100</f>
        <v>#N/A</v>
      </c>
      <c r="J158">
        <f t="shared" si="5"/>
        <v>2</v>
      </c>
      <c r="K158">
        <f>COUNTIF(A$2:$A158,A158)</f>
        <v>6</v>
      </c>
      <c r="L158" t="e">
        <f>(Key!$B$3+Key!$B$4*'Real Time Coefficients'!E158+'Real Time Coefficients'!F158*Key!$B$5+Key!$B$6*'Real Time Coefficients'!G158+'Real Time Coefficients'!H158*Key!$B$7+Key!$B$8*'Real Time Coefficients'!I158+'Real Time Coefficients'!J158*Key!$B$9)*(Key!$B$11/100)</f>
        <v>#VALUE!</v>
      </c>
      <c r="N158">
        <f>IF(H158&gt;'Data Precompetition'!$F$91,1,0)</f>
        <v>1</v>
      </c>
      <c r="O158">
        <f>IF(F158&gt;'Data Precompetition'!$D$91,1,0)</f>
        <v>1</v>
      </c>
    </row>
    <row r="159" spans="1:15" ht="15" customHeight="1">
      <c r="A159" t="str">
        <f>'Real Time Consolodated'!B159</f>
        <v>Austin Daye</v>
      </c>
      <c r="B159" t="str">
        <f>'Real Time Consolodated'!E159</f>
        <v>TOT</v>
      </c>
      <c r="C159" t="e">
        <f>VLOOKUP(B159,'UPDATE Team Record'!$Q$4:$R$35,2,0)</f>
        <v>#N/A</v>
      </c>
      <c r="D159" t="str">
        <f t="shared" si="4"/>
        <v>San Antonio Spurs</v>
      </c>
      <c r="E159">
        <f>'Real Time Consolodated'!AO159</f>
        <v>22.1</v>
      </c>
      <c r="F159">
        <f>'Real Time Consolodated'!AT159</f>
        <v>-1E-3</v>
      </c>
      <c r="G159">
        <f>'Real Time Consolodated'!AX159</f>
        <v>-5.4</v>
      </c>
      <c r="H159">
        <f>'Real Time Consolodated'!AY159</f>
        <v>-0.3</v>
      </c>
      <c r="I159" s="27">
        <f>VLOOKUP(D159,'UPDATE Team Record'!$B$3:$O$38,4,0)*100</f>
        <v>67.100000000000009</v>
      </c>
      <c r="J159">
        <f t="shared" si="5"/>
        <v>0</v>
      </c>
      <c r="K159">
        <f>COUNTIF(A$2:$A159,A159)</f>
        <v>1</v>
      </c>
      <c r="L159">
        <f>(Key!$B$3+Key!$B$4*'Real Time Coefficients'!E159+'Real Time Coefficients'!F159*Key!$B$5+Key!$B$6*'Real Time Coefficients'!G159+'Real Time Coefficients'!H159*Key!$B$7+Key!$B$8*'Real Time Coefficients'!I159+'Real Time Coefficients'!J159*Key!$B$9)*(Key!$B$11/100)</f>
        <v>85.318126926672377</v>
      </c>
      <c r="N159">
        <f>IF(H159&gt;'Data Precompetition'!$F$91,1,0)</f>
        <v>0</v>
      </c>
      <c r="O159">
        <f>IF(F159&gt;'Data Precompetition'!$D$91,1,0)</f>
        <v>0</v>
      </c>
    </row>
    <row r="160" spans="1:15" ht="15" customHeight="1">
      <c r="A160" t="str">
        <f>'Real Time Consolodated'!B160</f>
        <v>Austin Daye</v>
      </c>
      <c r="B160" t="str">
        <f>'Real Time Consolodated'!E160</f>
        <v>SAS</v>
      </c>
      <c r="C160" t="str">
        <f>VLOOKUP(B160,'UPDATE Team Record'!$Q$4:$R$35,2,0)</f>
        <v>San Antonio Spurs</v>
      </c>
      <c r="D160" t="str">
        <f t="shared" si="4"/>
        <v>San Antonio Spurs</v>
      </c>
      <c r="E160">
        <f>'Real Time Consolodated'!AO160</f>
        <v>22.1</v>
      </c>
      <c r="F160">
        <f>'Real Time Consolodated'!AT160</f>
        <v>-1E-3</v>
      </c>
      <c r="G160">
        <f>'Real Time Consolodated'!AX160</f>
        <v>-5.4</v>
      </c>
      <c r="H160">
        <f>'Real Time Consolodated'!AY160</f>
        <v>-0.3</v>
      </c>
      <c r="I160" s="27">
        <f>VLOOKUP(D160,'UPDATE Team Record'!$B$3:$O$38,4,0)*100</f>
        <v>67.100000000000009</v>
      </c>
      <c r="J160">
        <f t="shared" si="5"/>
        <v>0</v>
      </c>
      <c r="K160">
        <f>COUNTIF(A$2:$A160,A160)</f>
        <v>2</v>
      </c>
      <c r="L160">
        <f>(Key!$B$3+Key!$B$4*'Real Time Coefficients'!E160+'Real Time Coefficients'!F160*Key!$B$5+Key!$B$6*'Real Time Coefficients'!G160+'Real Time Coefficients'!H160*Key!$B$7+Key!$B$8*'Real Time Coefficients'!I160+'Real Time Coefficients'!J160*Key!$B$9)*(Key!$B$11/100)</f>
        <v>85.318126926672377</v>
      </c>
      <c r="N160">
        <f>IF(H160&gt;'Data Precompetition'!$F$91,1,0)</f>
        <v>0</v>
      </c>
      <c r="O160">
        <f>IF(F160&gt;'Data Precompetition'!$D$91,1,0)</f>
        <v>0</v>
      </c>
    </row>
    <row r="161" spans="1:15" ht="15" customHeight="1">
      <c r="A161" t="str">
        <f>'Real Time Consolodated'!B161</f>
        <v>Austin Daye</v>
      </c>
      <c r="B161" t="str">
        <f>'Real Time Consolodated'!E161</f>
        <v>ATL</v>
      </c>
      <c r="C161" t="str">
        <f>VLOOKUP(B161,'UPDATE Team Record'!$Q$4:$R$35,2,0)</f>
        <v>Atlanta Hawks</v>
      </c>
      <c r="D161" t="str">
        <f t="shared" si="4"/>
        <v>Atlanta Hawks</v>
      </c>
      <c r="E161">
        <f>'Real Time Consolodated'!AO161</f>
        <v>22.1</v>
      </c>
      <c r="F161">
        <f>'Real Time Consolodated'!AT161</f>
        <v>-1E-3</v>
      </c>
      <c r="G161">
        <f>'Real Time Consolodated'!AX161</f>
        <v>-5.4</v>
      </c>
      <c r="H161">
        <f>'Real Time Consolodated'!AY161</f>
        <v>-0.3</v>
      </c>
      <c r="I161" s="27">
        <f>VLOOKUP(D161,'UPDATE Team Record'!$B$3:$O$38,4,0)*100</f>
        <v>73.2</v>
      </c>
      <c r="J161">
        <f t="shared" si="5"/>
        <v>0</v>
      </c>
      <c r="K161">
        <f>COUNTIF(A$2:$A161,A161)</f>
        <v>3</v>
      </c>
      <c r="L161">
        <f>(Key!$B$3+Key!$B$4*'Real Time Coefficients'!E161+'Real Time Coefficients'!F161*Key!$B$5+Key!$B$6*'Real Time Coefficients'!G161+'Real Time Coefficients'!H161*Key!$B$7+Key!$B$8*'Real Time Coefficients'!I161+'Real Time Coefficients'!J161*Key!$B$9)*(Key!$B$11/100)</f>
        <v>145.41858334139616</v>
      </c>
      <c r="N161">
        <f>IF(H161&gt;'Data Precompetition'!$F$91,1,0)</f>
        <v>0</v>
      </c>
      <c r="O161">
        <f>IF(F161&gt;'Data Precompetition'!$D$91,1,0)</f>
        <v>0</v>
      </c>
    </row>
    <row r="162" spans="1:15" ht="15" customHeight="1">
      <c r="A162" t="str">
        <f>'Real Time Consolodated'!B162</f>
        <v>Dewayne Dedmon</v>
      </c>
      <c r="B162" t="str">
        <f>'Real Time Consolodated'!E162</f>
        <v>ORL</v>
      </c>
      <c r="C162" t="str">
        <f>VLOOKUP(B162,'UPDATE Team Record'!$Q$4:$R$35,2,0)</f>
        <v>Orlando Magic</v>
      </c>
      <c r="D162" t="str">
        <f t="shared" si="4"/>
        <v>Orlando Magic</v>
      </c>
      <c r="E162">
        <f>'Real Time Consolodated'!AO162</f>
        <v>13</v>
      </c>
      <c r="F162">
        <f>'Real Time Consolodated'!AT162</f>
        <v>9.9000000000000005E-2</v>
      </c>
      <c r="G162">
        <f>'Real Time Consolodated'!AX162</f>
        <v>-3.3</v>
      </c>
      <c r="H162">
        <f>'Real Time Consolodated'!AY162</f>
        <v>-0.3</v>
      </c>
      <c r="I162" s="27">
        <f>VLOOKUP(D162,'UPDATE Team Record'!$B$3:$O$38,4,0)*100</f>
        <v>30.5</v>
      </c>
      <c r="J162">
        <f t="shared" si="5"/>
        <v>0</v>
      </c>
      <c r="K162">
        <f>COUNTIF(A$2:$A162,A162)</f>
        <v>1</v>
      </c>
      <c r="L162">
        <f>(Key!$B$3+Key!$B$4*'Real Time Coefficients'!E162+'Real Time Coefficients'!F162*Key!$B$5+Key!$B$6*'Real Time Coefficients'!G162+'Real Time Coefficients'!H162*Key!$B$7+Key!$B$8*'Real Time Coefficients'!I162+'Real Time Coefficients'!J162*Key!$B$9)*(Key!$B$11/100)</f>
        <v>-523.71708035700431</v>
      </c>
      <c r="N162">
        <f>IF(H162&gt;'Data Precompetition'!$F$91,1,0)</f>
        <v>0</v>
      </c>
      <c r="O162">
        <f>IF(F162&gt;'Data Precompetition'!$D$91,1,0)</f>
        <v>0</v>
      </c>
    </row>
    <row r="163" spans="1:15" ht="15" customHeight="1">
      <c r="A163" t="str">
        <f>'Real Time Consolodated'!B163</f>
        <v>Matthew Dellavedova</v>
      </c>
      <c r="B163" t="str">
        <f>'Real Time Consolodated'!E163</f>
        <v>CLE</v>
      </c>
      <c r="C163" t="str">
        <f>VLOOKUP(B163,'UPDATE Team Record'!$Q$4:$R$35,2,0)</f>
        <v>Cleveland Cavaliers</v>
      </c>
      <c r="D163" t="str">
        <f t="shared" si="4"/>
        <v>Cleveland Cavaliers</v>
      </c>
      <c r="E163">
        <f>'Real Time Consolodated'!AO163</f>
        <v>12.6</v>
      </c>
      <c r="F163">
        <f>'Real Time Consolodated'!AT163</f>
        <v>6.7000000000000004E-2</v>
      </c>
      <c r="G163">
        <f>'Real Time Consolodated'!AX163</f>
        <v>-2.6</v>
      </c>
      <c r="H163">
        <f>'Real Time Consolodated'!AY163</f>
        <v>-0.2</v>
      </c>
      <c r="I163" s="27">
        <f>VLOOKUP(D163,'UPDATE Team Record'!$B$3:$O$38,4,0)*100</f>
        <v>64.600000000000009</v>
      </c>
      <c r="J163">
        <f t="shared" si="5"/>
        <v>0</v>
      </c>
      <c r="K163">
        <f>COUNTIF(A$2:$A163,A163)</f>
        <v>1</v>
      </c>
      <c r="L163">
        <f>(Key!$B$3+Key!$B$4*'Real Time Coefficients'!E163+'Real Time Coefficients'!F163*Key!$B$5+Key!$B$6*'Real Time Coefficients'!G163+'Real Time Coefficients'!H163*Key!$B$7+Key!$B$8*'Real Time Coefficients'!I163+'Real Time Coefficients'!J163*Key!$B$9)*(Key!$B$11/100)</f>
        <v>-322.20258983548405</v>
      </c>
      <c r="N163">
        <f>IF(H163&gt;'Data Precompetition'!$F$91,1,0)</f>
        <v>0</v>
      </c>
      <c r="O163">
        <f>IF(F163&gt;'Data Precompetition'!$D$91,1,0)</f>
        <v>0</v>
      </c>
    </row>
    <row r="164" spans="1:15" ht="15" customHeight="1">
      <c r="A164" t="str">
        <f>'Real Time Consolodated'!B164</f>
        <v>Luol Deng</v>
      </c>
      <c r="B164" t="str">
        <f>'Real Time Consolodated'!E164</f>
        <v>MIA</v>
      </c>
      <c r="C164" t="str">
        <f>VLOOKUP(B164,'UPDATE Team Record'!$Q$4:$R$35,2,0)</f>
        <v>Miami Heat</v>
      </c>
      <c r="D164" t="str">
        <f t="shared" si="4"/>
        <v>Miami Heat</v>
      </c>
      <c r="E164">
        <f>'Real Time Consolodated'!AO164</f>
        <v>19.5</v>
      </c>
      <c r="F164">
        <f>'Real Time Consolodated'!AT164</f>
        <v>0.106</v>
      </c>
      <c r="G164">
        <f>'Real Time Consolodated'!AX164</f>
        <v>0.5</v>
      </c>
      <c r="H164">
        <f>'Real Time Consolodated'!AY164</f>
        <v>1.5</v>
      </c>
      <c r="I164" s="27">
        <f>VLOOKUP(D164,'UPDATE Team Record'!$B$3:$O$38,4,0)*100</f>
        <v>45.1</v>
      </c>
      <c r="J164">
        <f t="shared" si="5"/>
        <v>0</v>
      </c>
      <c r="K164">
        <f>COUNTIF(A$2:$A164,A164)</f>
        <v>1</v>
      </c>
      <c r="L164">
        <f>(Key!$B$3+Key!$B$4*'Real Time Coefficients'!E164+'Real Time Coefficients'!F164*Key!$B$5+Key!$B$6*'Real Time Coefficients'!G164+'Real Time Coefficients'!H164*Key!$B$7+Key!$B$8*'Real Time Coefficients'!I164+'Real Time Coefficients'!J164*Key!$B$9)*(Key!$B$11/100)</f>
        <v>-392.19766393693891</v>
      </c>
      <c r="N164">
        <f>IF(H164&gt;'Data Precompetition'!$F$91,1,0)</f>
        <v>0</v>
      </c>
      <c r="O164">
        <f>IF(F164&gt;'Data Precompetition'!$D$91,1,0)</f>
        <v>0</v>
      </c>
    </row>
    <row r="165" spans="1:15" ht="15" customHeight="1">
      <c r="A165" t="str">
        <f>'Real Time Consolodated'!B165</f>
        <v>DeMar DeRozan</v>
      </c>
      <c r="B165" t="str">
        <f>'Real Time Consolodated'!E165</f>
        <v>TOR</v>
      </c>
      <c r="C165" t="str">
        <f>VLOOKUP(B165,'UPDATE Team Record'!$Q$4:$R$35,2,0)</f>
        <v>Toronto Raptors</v>
      </c>
      <c r="D165" t="str">
        <f t="shared" si="4"/>
        <v>Toronto Raptors</v>
      </c>
      <c r="E165">
        <f>'Real Time Consolodated'!AO165</f>
        <v>28.4</v>
      </c>
      <c r="F165">
        <f>'Real Time Consolodated'!AT165</f>
        <v>0.09</v>
      </c>
      <c r="G165">
        <f>'Real Time Consolodated'!AX165</f>
        <v>-1.6</v>
      </c>
      <c r="H165">
        <f>'Real Time Consolodated'!AY165</f>
        <v>0.2</v>
      </c>
      <c r="I165" s="27">
        <f>VLOOKUP(D165,'UPDATE Team Record'!$B$3:$O$38,4,0)*100</f>
        <v>59.8</v>
      </c>
      <c r="J165">
        <f t="shared" si="5"/>
        <v>0</v>
      </c>
      <c r="K165">
        <f>COUNTIF(A$2:$A165,A165)</f>
        <v>1</v>
      </c>
      <c r="L165">
        <f>(Key!$B$3+Key!$B$4*'Real Time Coefficients'!E165+'Real Time Coefficients'!F165*Key!$B$5+Key!$B$6*'Real Time Coefficients'!G165+'Real Time Coefficients'!H165*Key!$B$7+Key!$B$8*'Real Time Coefficients'!I165+'Real Time Coefficients'!J165*Key!$B$9)*(Key!$B$11/100)</f>
        <v>-88.324820732338878</v>
      </c>
      <c r="N165">
        <f>IF(H165&gt;'Data Precompetition'!$F$91,1,0)</f>
        <v>0</v>
      </c>
      <c r="O165">
        <f>IF(F165&gt;'Data Precompetition'!$D$91,1,0)</f>
        <v>0</v>
      </c>
    </row>
    <row r="166" spans="1:15" ht="15" customHeight="1">
      <c r="A166" t="str">
        <f>'Real Time Consolodated'!B166</f>
        <v>Boris Diaw</v>
      </c>
      <c r="B166" t="str">
        <f>'Real Time Consolodated'!E166</f>
        <v>SAS</v>
      </c>
      <c r="C166" t="str">
        <f>VLOOKUP(B166,'UPDATE Team Record'!$Q$4:$R$35,2,0)</f>
        <v>San Antonio Spurs</v>
      </c>
      <c r="D166" t="str">
        <f t="shared" si="4"/>
        <v>San Antonio Spurs</v>
      </c>
      <c r="E166">
        <f>'Real Time Consolodated'!AO166</f>
        <v>18.3</v>
      </c>
      <c r="F166">
        <f>'Real Time Consolodated'!AT166</f>
        <v>8.7999999999999995E-2</v>
      </c>
      <c r="G166">
        <f>'Real Time Consolodated'!AX166</f>
        <v>0.1</v>
      </c>
      <c r="H166">
        <f>'Real Time Consolodated'!AY166</f>
        <v>1.1000000000000001</v>
      </c>
      <c r="I166" s="27">
        <f>VLOOKUP(D166,'UPDATE Team Record'!$B$3:$O$38,4,0)*100</f>
        <v>67.100000000000009</v>
      </c>
      <c r="J166">
        <f t="shared" si="5"/>
        <v>0</v>
      </c>
      <c r="K166">
        <f>COUNTIF(A$2:$A166,A166)</f>
        <v>1</v>
      </c>
      <c r="L166">
        <f>(Key!$B$3+Key!$B$4*'Real Time Coefficients'!E166+'Real Time Coefficients'!F166*Key!$B$5+Key!$B$6*'Real Time Coefficients'!G166+'Real Time Coefficients'!H166*Key!$B$7+Key!$B$8*'Real Time Coefficients'!I166+'Real Time Coefficients'!J166*Key!$B$9)*(Key!$B$11/100)</f>
        <v>-253.4928954955131</v>
      </c>
      <c r="N166">
        <f>IF(H166&gt;'Data Precompetition'!$F$91,1,0)</f>
        <v>0</v>
      </c>
      <c r="O166">
        <f>IF(F166&gt;'Data Precompetition'!$D$91,1,0)</f>
        <v>0</v>
      </c>
    </row>
    <row r="167" spans="1:15" ht="15" customHeight="1">
      <c r="A167" t="str">
        <f>'Real Time Consolodated'!B167</f>
        <v>Gorgui Dieng</v>
      </c>
      <c r="B167" t="str">
        <f>'Real Time Consolodated'!E167</f>
        <v>MIN</v>
      </c>
      <c r="C167" t="str">
        <f>VLOOKUP(B167,'UPDATE Team Record'!$Q$4:$R$35,2,0)</f>
        <v>Minnesota Timberwolves</v>
      </c>
      <c r="D167" t="str">
        <f t="shared" si="4"/>
        <v>Minnesota Timberwolves</v>
      </c>
      <c r="E167">
        <f>'Real Time Consolodated'!AO167</f>
        <v>15</v>
      </c>
      <c r="F167">
        <f>'Real Time Consolodated'!AT167</f>
        <v>0.108</v>
      </c>
      <c r="G167">
        <f>'Real Time Consolodated'!AX167</f>
        <v>2.5</v>
      </c>
      <c r="H167">
        <f>'Real Time Consolodated'!AY167</f>
        <v>2.5</v>
      </c>
      <c r="I167" s="27">
        <f>VLOOKUP(D167,'UPDATE Team Record'!$B$3:$O$38,4,0)*100</f>
        <v>19.5</v>
      </c>
      <c r="J167">
        <f t="shared" si="5"/>
        <v>0</v>
      </c>
      <c r="K167">
        <f>COUNTIF(A$2:$A167,A167)</f>
        <v>1</v>
      </c>
      <c r="L167">
        <f>(Key!$B$3+Key!$B$4*'Real Time Coefficients'!E167+'Real Time Coefficients'!F167*Key!$B$5+Key!$B$6*'Real Time Coefficients'!G167+'Real Time Coefficients'!H167*Key!$B$7+Key!$B$8*'Real Time Coefficients'!I167+'Real Time Coefficients'!J167*Key!$B$9)*(Key!$B$11/100)</f>
        <v>-790.2412807237971</v>
      </c>
      <c r="N167">
        <f>IF(H167&gt;'Data Precompetition'!$F$91,1,0)</f>
        <v>0</v>
      </c>
      <c r="O167">
        <f>IF(F167&gt;'Data Precompetition'!$D$91,1,0)</f>
        <v>0</v>
      </c>
    </row>
    <row r="168" spans="1:15" ht="15" customHeight="1">
      <c r="A168" t="str">
        <f>'Real Time Consolodated'!B168</f>
        <v>Spencer Dinwiddie</v>
      </c>
      <c r="B168" t="str">
        <f>'Real Time Consolodated'!E168</f>
        <v>DET</v>
      </c>
      <c r="C168" t="str">
        <f>VLOOKUP(B168,'UPDATE Team Record'!$Q$4:$R$35,2,0)</f>
        <v>Detroit Pistons</v>
      </c>
      <c r="D168" t="str">
        <f t="shared" si="4"/>
        <v>Detroit Pistons</v>
      </c>
      <c r="E168">
        <f>'Real Time Consolodated'!AO168</f>
        <v>21.1</v>
      </c>
      <c r="F168">
        <f>'Real Time Consolodated'!AT168</f>
        <v>8.9999999999999993E-3</v>
      </c>
      <c r="G168">
        <f>'Real Time Consolodated'!AX168</f>
        <v>-4.2</v>
      </c>
      <c r="H168">
        <f>'Real Time Consolodated'!AY168</f>
        <v>-0.2</v>
      </c>
      <c r="I168" s="27">
        <f>VLOOKUP(D168,'UPDATE Team Record'!$B$3:$O$38,4,0)*100</f>
        <v>39</v>
      </c>
      <c r="J168">
        <f t="shared" si="5"/>
        <v>0</v>
      </c>
      <c r="K168">
        <f>COUNTIF(A$2:$A168,A168)</f>
        <v>1</v>
      </c>
      <c r="L168">
        <f>(Key!$B$3+Key!$B$4*'Real Time Coefficients'!E168+'Real Time Coefficients'!F168*Key!$B$5+Key!$B$6*'Real Time Coefficients'!G168+'Real Time Coefficients'!H168*Key!$B$7+Key!$B$8*'Real Time Coefficients'!I168+'Real Time Coefficients'!J168*Key!$B$9)*(Key!$B$11/100)</f>
        <v>-323.3028333423282</v>
      </c>
      <c r="N168">
        <f>IF(H168&gt;'Data Precompetition'!$F$91,1,0)</f>
        <v>0</v>
      </c>
      <c r="O168">
        <f>IF(F168&gt;'Data Precompetition'!$D$91,1,0)</f>
        <v>0</v>
      </c>
    </row>
    <row r="169" spans="1:15" ht="15" customHeight="1">
      <c r="A169" t="str">
        <f>'Real Time Consolodated'!B169</f>
        <v>Joey Dorsey</v>
      </c>
      <c r="B169" t="str">
        <f>'Real Time Consolodated'!E169</f>
        <v>HOU</v>
      </c>
      <c r="C169" t="str">
        <f>VLOOKUP(B169,'UPDATE Team Record'!$Q$4:$R$35,2,0)</f>
        <v>Houston Rockets</v>
      </c>
      <c r="D169" t="str">
        <f t="shared" si="4"/>
        <v>Houston Rockets</v>
      </c>
      <c r="E169">
        <f>'Real Time Consolodated'!AO169</f>
        <v>11.3</v>
      </c>
      <c r="F169">
        <f>'Real Time Consolodated'!AT169</f>
        <v>0.108</v>
      </c>
      <c r="G169">
        <f>'Real Time Consolodated'!AX169</f>
        <v>-1.4</v>
      </c>
      <c r="H169">
        <f>'Real Time Consolodated'!AY169</f>
        <v>0.1</v>
      </c>
      <c r="I169" s="27">
        <f>VLOOKUP(D169,'UPDATE Team Record'!$B$3:$O$38,4,0)*100</f>
        <v>68.300000000000011</v>
      </c>
      <c r="J169">
        <f t="shared" si="5"/>
        <v>0</v>
      </c>
      <c r="K169">
        <f>COUNTIF(A$2:$A169,A169)</f>
        <v>1</v>
      </c>
      <c r="L169">
        <f>(Key!$B$3+Key!$B$4*'Real Time Coefficients'!E169+'Real Time Coefficients'!F169*Key!$B$5+Key!$B$6*'Real Time Coefficients'!G169+'Real Time Coefficients'!H169*Key!$B$7+Key!$B$8*'Real Time Coefficients'!I169+'Real Time Coefficients'!J169*Key!$B$9)*(Key!$B$11/100)</f>
        <v>-330.21132941077616</v>
      </c>
      <c r="N169">
        <f>IF(H169&gt;'Data Precompetition'!$F$91,1,0)</f>
        <v>0</v>
      </c>
      <c r="O169">
        <f>IF(F169&gt;'Data Precompetition'!$D$91,1,0)</f>
        <v>0</v>
      </c>
    </row>
    <row r="170" spans="1:15" ht="15" customHeight="1">
      <c r="A170" t="str">
        <f>'Real Time Consolodated'!B170</f>
        <v>Toney Douglas</v>
      </c>
      <c r="B170" t="str">
        <f>'Real Time Consolodated'!E170</f>
        <v>NOP</v>
      </c>
      <c r="C170" t="str">
        <f>VLOOKUP(B170,'UPDATE Team Record'!$Q$4:$R$35,2,0)</f>
        <v>New Orleans Pelicans</v>
      </c>
      <c r="D170" t="str">
        <f t="shared" si="4"/>
        <v>New Orleans Pelicans</v>
      </c>
      <c r="E170">
        <f>'Real Time Consolodated'!AO170</f>
        <v>17.2</v>
      </c>
      <c r="F170">
        <f>'Real Time Consolodated'!AT170</f>
        <v>4.5999999999999999E-2</v>
      </c>
      <c r="G170">
        <f>'Real Time Consolodated'!AX170</f>
        <v>-1.3</v>
      </c>
      <c r="H170">
        <f>'Real Time Consolodated'!AY170</f>
        <v>0</v>
      </c>
      <c r="I170" s="27">
        <f>VLOOKUP(D170,'UPDATE Team Record'!$B$3:$O$38,4,0)*100</f>
        <v>54.900000000000006</v>
      </c>
      <c r="J170">
        <f t="shared" si="5"/>
        <v>0</v>
      </c>
      <c r="K170">
        <f>COUNTIF(A$2:$A170,A170)</f>
        <v>1</v>
      </c>
      <c r="L170">
        <f>(Key!$B$3+Key!$B$4*'Real Time Coefficients'!E170+'Real Time Coefficients'!F170*Key!$B$5+Key!$B$6*'Real Time Coefficients'!G170+'Real Time Coefficients'!H170*Key!$B$7+Key!$B$8*'Real Time Coefficients'!I170+'Real Time Coefficients'!J170*Key!$B$9)*(Key!$B$11/100)</f>
        <v>-496.76255933332953</v>
      </c>
      <c r="N170">
        <f>IF(H170&gt;'Data Precompetition'!$F$91,1,0)</f>
        <v>0</v>
      </c>
      <c r="O170">
        <f>IF(F170&gt;'Data Precompetition'!$D$91,1,0)</f>
        <v>0</v>
      </c>
    </row>
    <row r="171" spans="1:15" ht="15" customHeight="1">
      <c r="A171" t="str">
        <f>'Real Time Consolodated'!B171</f>
        <v>Chris Douglas-Roberts</v>
      </c>
      <c r="B171" t="str">
        <f>'Real Time Consolodated'!E171</f>
        <v>LAC</v>
      </c>
      <c r="C171" t="str">
        <f>VLOOKUP(B171,'UPDATE Team Record'!$Q$4:$R$35,2,0)</f>
        <v>Los Angeles Clippers</v>
      </c>
      <c r="D171" t="str">
        <f t="shared" si="4"/>
        <v>Los Angeles Clippers</v>
      </c>
      <c r="E171">
        <f>'Real Time Consolodated'!AO171</f>
        <v>10.7</v>
      </c>
      <c r="F171">
        <f>'Real Time Consolodated'!AT171</f>
        <v>0.02</v>
      </c>
      <c r="G171">
        <f>'Real Time Consolodated'!AX171</f>
        <v>-6.1</v>
      </c>
      <c r="H171">
        <f>'Real Time Consolodated'!AY171</f>
        <v>-0.1</v>
      </c>
      <c r="I171" s="27">
        <f>VLOOKUP(D171,'UPDATE Team Record'!$B$3:$O$38,4,0)*100</f>
        <v>68.300000000000011</v>
      </c>
      <c r="J171">
        <f t="shared" si="5"/>
        <v>0</v>
      </c>
      <c r="K171">
        <f>COUNTIF(A$2:$A171,A171)</f>
        <v>1</v>
      </c>
      <c r="L171">
        <f>(Key!$B$3+Key!$B$4*'Real Time Coefficients'!E171+'Real Time Coefficients'!F171*Key!$B$5+Key!$B$6*'Real Time Coefficients'!G171+'Real Time Coefficients'!H171*Key!$B$7+Key!$B$8*'Real Time Coefficients'!I171+'Real Time Coefficients'!J171*Key!$B$9)*(Key!$B$11/100)</f>
        <v>49.21307333300593</v>
      </c>
      <c r="N171">
        <f>IF(H171&gt;'Data Precompetition'!$F$91,1,0)</f>
        <v>0</v>
      </c>
      <c r="O171">
        <f>IF(F171&gt;'Data Precompetition'!$D$91,1,0)</f>
        <v>0</v>
      </c>
    </row>
    <row r="172" spans="1:15" ht="15" customHeight="1">
      <c r="A172" t="str">
        <f>'Real Time Consolodated'!B172</f>
        <v>Goran Dragic</v>
      </c>
      <c r="B172" t="str">
        <f>'Real Time Consolodated'!E172</f>
        <v>TOT</v>
      </c>
      <c r="C172" t="e">
        <f>VLOOKUP(B172,'UPDATE Team Record'!$Q$4:$R$35,2,0)</f>
        <v>#N/A</v>
      </c>
      <c r="D172" t="str">
        <f t="shared" si="4"/>
        <v>Phoenix Suns</v>
      </c>
      <c r="E172">
        <f>'Real Time Consolodated'!AO172</f>
        <v>21.8</v>
      </c>
      <c r="F172">
        <f>'Real Time Consolodated'!AT172</f>
        <v>0.123</v>
      </c>
      <c r="G172">
        <f>'Real Time Consolodated'!AX172</f>
        <v>1.1000000000000001</v>
      </c>
      <c r="H172">
        <f>'Real Time Consolodated'!AY172</f>
        <v>2.1</v>
      </c>
      <c r="I172" s="27">
        <f>VLOOKUP(D172,'UPDATE Team Record'!$B$3:$O$38,4,0)*100</f>
        <v>47.599999999999994</v>
      </c>
      <c r="J172">
        <f t="shared" si="5"/>
        <v>0</v>
      </c>
      <c r="K172">
        <f>COUNTIF(A$2:$A172,A172)</f>
        <v>1</v>
      </c>
      <c r="L172">
        <f>(Key!$B$3+Key!$B$4*'Real Time Coefficients'!E172+'Real Time Coefficients'!F172*Key!$B$5+Key!$B$6*'Real Time Coefficients'!G172+'Real Time Coefficients'!H172*Key!$B$7+Key!$B$8*'Real Time Coefficients'!I172+'Real Time Coefficients'!J172*Key!$B$9)*(Key!$B$11/100)</f>
        <v>-259.4115877939301</v>
      </c>
      <c r="N172">
        <f>IF(H172&gt;'Data Precompetition'!$F$91,1,0)</f>
        <v>0</v>
      </c>
      <c r="O172">
        <f>IF(F172&gt;'Data Precompetition'!$D$91,1,0)</f>
        <v>0</v>
      </c>
    </row>
    <row r="173" spans="1:15" ht="15" customHeight="1">
      <c r="A173" t="str">
        <f>'Real Time Consolodated'!B173</f>
        <v>Goran Dragic</v>
      </c>
      <c r="B173" t="str">
        <f>'Real Time Consolodated'!E173</f>
        <v>PHO</v>
      </c>
      <c r="C173" t="str">
        <f>VLOOKUP(B173,'UPDATE Team Record'!$Q$4:$R$35,2,0)</f>
        <v>Phoenix Suns</v>
      </c>
      <c r="D173" t="str">
        <f t="shared" si="4"/>
        <v>Phoenix Suns</v>
      </c>
      <c r="E173">
        <f>'Real Time Consolodated'!AO173</f>
        <v>21.8</v>
      </c>
      <c r="F173">
        <f>'Real Time Consolodated'!AT173</f>
        <v>0.123</v>
      </c>
      <c r="G173">
        <f>'Real Time Consolodated'!AX173</f>
        <v>1.1000000000000001</v>
      </c>
      <c r="H173">
        <f>'Real Time Consolodated'!AY173</f>
        <v>2.1</v>
      </c>
      <c r="I173" s="27">
        <f>VLOOKUP(D173,'UPDATE Team Record'!$B$3:$O$38,4,0)*100</f>
        <v>47.599999999999994</v>
      </c>
      <c r="J173">
        <f t="shared" si="5"/>
        <v>0</v>
      </c>
      <c r="K173">
        <f>COUNTIF(A$2:$A173,A173)</f>
        <v>2</v>
      </c>
      <c r="L173">
        <f>(Key!$B$3+Key!$B$4*'Real Time Coefficients'!E173+'Real Time Coefficients'!F173*Key!$B$5+Key!$B$6*'Real Time Coefficients'!G173+'Real Time Coefficients'!H173*Key!$B$7+Key!$B$8*'Real Time Coefficients'!I173+'Real Time Coefficients'!J173*Key!$B$9)*(Key!$B$11/100)</f>
        <v>-259.4115877939301</v>
      </c>
      <c r="N173">
        <f>IF(H173&gt;'Data Precompetition'!$F$91,1,0)</f>
        <v>0</v>
      </c>
      <c r="O173">
        <f>IF(F173&gt;'Data Precompetition'!$D$91,1,0)</f>
        <v>0</v>
      </c>
    </row>
    <row r="174" spans="1:15" ht="15" customHeight="1">
      <c r="A174" t="str">
        <f>'Real Time Consolodated'!B174</f>
        <v>Goran Dragic</v>
      </c>
      <c r="B174" t="str">
        <f>'Real Time Consolodated'!E174</f>
        <v>MIA</v>
      </c>
      <c r="C174" t="str">
        <f>VLOOKUP(B174,'UPDATE Team Record'!$Q$4:$R$35,2,0)</f>
        <v>Miami Heat</v>
      </c>
      <c r="D174" t="str">
        <f t="shared" si="4"/>
        <v>Miami Heat</v>
      </c>
      <c r="E174">
        <f>'Real Time Consolodated'!AO174</f>
        <v>21.8</v>
      </c>
      <c r="F174">
        <f>'Real Time Consolodated'!AT174</f>
        <v>0.123</v>
      </c>
      <c r="G174">
        <f>'Real Time Consolodated'!AX174</f>
        <v>1.1000000000000001</v>
      </c>
      <c r="H174">
        <f>'Real Time Consolodated'!AY174</f>
        <v>2.1</v>
      </c>
      <c r="I174" s="27">
        <f>VLOOKUP(D174,'UPDATE Team Record'!$B$3:$O$38,4,0)*100</f>
        <v>45.1</v>
      </c>
      <c r="J174">
        <f t="shared" si="5"/>
        <v>0</v>
      </c>
      <c r="K174">
        <f>COUNTIF(A$2:$A174,A174)</f>
        <v>3</v>
      </c>
      <c r="L174">
        <f>(Key!$B$3+Key!$B$4*'Real Time Coefficients'!E174+'Real Time Coefficients'!F174*Key!$B$5+Key!$B$6*'Real Time Coefficients'!G174+'Real Time Coefficients'!H174*Key!$B$7+Key!$B$8*'Real Time Coefficients'!I174+'Real Time Coefficients'!J174*Key!$B$9)*(Key!$B$11/100)</f>
        <v>-284.0429223901283</v>
      </c>
      <c r="N174">
        <f>IF(H174&gt;'Data Precompetition'!$F$91,1,0)</f>
        <v>0</v>
      </c>
      <c r="O174">
        <f>IF(F174&gt;'Data Precompetition'!$D$91,1,0)</f>
        <v>0</v>
      </c>
    </row>
    <row r="175" spans="1:15" ht="15" customHeight="1">
      <c r="A175" t="str">
        <f>'Real Time Consolodated'!B175</f>
        <v>Zoran Dragic</v>
      </c>
      <c r="B175" t="str">
        <f>'Real Time Consolodated'!E175</f>
        <v>TOT</v>
      </c>
      <c r="C175" t="e">
        <f>VLOOKUP(B175,'UPDATE Team Record'!$Q$4:$R$35,2,0)</f>
        <v>#N/A</v>
      </c>
      <c r="D175" t="str">
        <f t="shared" si="4"/>
        <v>Phoenix Suns</v>
      </c>
      <c r="E175">
        <f>'Real Time Consolodated'!AO175</f>
        <v>22.9</v>
      </c>
      <c r="F175">
        <f>'Real Time Consolodated'!AT175</f>
        <v>-4.2000000000000003E-2</v>
      </c>
      <c r="G175">
        <f>'Real Time Consolodated'!AX175</f>
        <v>-6.5</v>
      </c>
      <c r="H175">
        <f>'Real Time Consolodated'!AY175</f>
        <v>-0.1</v>
      </c>
      <c r="I175" s="27">
        <f>VLOOKUP(D175,'UPDATE Team Record'!$B$3:$O$38,4,0)*100</f>
        <v>47.599999999999994</v>
      </c>
      <c r="J175">
        <f t="shared" si="5"/>
        <v>0</v>
      </c>
      <c r="K175">
        <f>COUNTIF(A$2:$A175,A175)</f>
        <v>1</v>
      </c>
      <c r="L175">
        <f>(Key!$B$3+Key!$B$4*'Real Time Coefficients'!E175+'Real Time Coefficients'!F175*Key!$B$5+Key!$B$6*'Real Time Coefficients'!G175+'Real Time Coefficients'!H175*Key!$B$7+Key!$B$8*'Real Time Coefficients'!I175+'Real Time Coefficients'!J175*Key!$B$9)*(Key!$B$11/100)</f>
        <v>7.5096718726949341</v>
      </c>
      <c r="N175">
        <f>IF(H175&gt;'Data Precompetition'!$F$91,1,0)</f>
        <v>0</v>
      </c>
      <c r="O175">
        <f>IF(F175&gt;'Data Precompetition'!$D$91,1,0)</f>
        <v>0</v>
      </c>
    </row>
    <row r="176" spans="1:15" ht="15" customHeight="1">
      <c r="A176" t="str">
        <f>'Real Time Consolodated'!B176</f>
        <v>Zoran Dragic</v>
      </c>
      <c r="B176" t="str">
        <f>'Real Time Consolodated'!E176</f>
        <v>PHO</v>
      </c>
      <c r="C176" t="str">
        <f>VLOOKUP(B176,'UPDATE Team Record'!$Q$4:$R$35,2,0)</f>
        <v>Phoenix Suns</v>
      </c>
      <c r="D176" t="str">
        <f t="shared" si="4"/>
        <v>Phoenix Suns</v>
      </c>
      <c r="E176">
        <f>'Real Time Consolodated'!AO176</f>
        <v>22.9</v>
      </c>
      <c r="F176">
        <f>'Real Time Consolodated'!AT176</f>
        <v>-4.2000000000000003E-2</v>
      </c>
      <c r="G176">
        <f>'Real Time Consolodated'!AX176</f>
        <v>-6.5</v>
      </c>
      <c r="H176">
        <f>'Real Time Consolodated'!AY176</f>
        <v>-0.1</v>
      </c>
      <c r="I176" s="27">
        <f>VLOOKUP(D176,'UPDATE Team Record'!$B$3:$O$38,4,0)*100</f>
        <v>47.599999999999994</v>
      </c>
      <c r="J176">
        <f t="shared" si="5"/>
        <v>0</v>
      </c>
      <c r="K176">
        <f>COUNTIF(A$2:$A176,A176)</f>
        <v>2</v>
      </c>
      <c r="L176">
        <f>(Key!$B$3+Key!$B$4*'Real Time Coefficients'!E176+'Real Time Coefficients'!F176*Key!$B$5+Key!$B$6*'Real Time Coefficients'!G176+'Real Time Coefficients'!H176*Key!$B$7+Key!$B$8*'Real Time Coefficients'!I176+'Real Time Coefficients'!J176*Key!$B$9)*(Key!$B$11/100)</f>
        <v>7.5096718726949341</v>
      </c>
      <c r="N176">
        <f>IF(H176&gt;'Data Precompetition'!$F$91,1,0)</f>
        <v>0</v>
      </c>
      <c r="O176">
        <f>IF(F176&gt;'Data Precompetition'!$D$91,1,0)</f>
        <v>0</v>
      </c>
    </row>
    <row r="177" spans="1:15" ht="15" customHeight="1">
      <c r="A177" t="str">
        <f>'Real Time Consolodated'!B177</f>
        <v>Zoran Dragic</v>
      </c>
      <c r="B177" t="str">
        <f>'Real Time Consolodated'!E177</f>
        <v>MIA</v>
      </c>
      <c r="C177" t="str">
        <f>VLOOKUP(B177,'UPDATE Team Record'!$Q$4:$R$35,2,0)</f>
        <v>Miami Heat</v>
      </c>
      <c r="D177" t="str">
        <f t="shared" si="4"/>
        <v>Miami Heat</v>
      </c>
      <c r="E177">
        <f>'Real Time Consolodated'!AO177</f>
        <v>22.9</v>
      </c>
      <c r="F177">
        <f>'Real Time Consolodated'!AT177</f>
        <v>-4.2000000000000003E-2</v>
      </c>
      <c r="G177">
        <f>'Real Time Consolodated'!AX177</f>
        <v>-6.5</v>
      </c>
      <c r="H177">
        <f>'Real Time Consolodated'!AY177</f>
        <v>-0.1</v>
      </c>
      <c r="I177" s="27">
        <f>VLOOKUP(D177,'UPDATE Team Record'!$B$3:$O$38,4,0)*100</f>
        <v>45.1</v>
      </c>
      <c r="J177">
        <f t="shared" si="5"/>
        <v>0</v>
      </c>
      <c r="K177">
        <f>COUNTIF(A$2:$A177,A177)</f>
        <v>3</v>
      </c>
      <c r="L177">
        <f>(Key!$B$3+Key!$B$4*'Real Time Coefficients'!E177+'Real Time Coefficients'!F177*Key!$B$5+Key!$B$6*'Real Time Coefficients'!G177+'Real Time Coefficients'!H177*Key!$B$7+Key!$B$8*'Real Time Coefficients'!I177+'Real Time Coefficients'!J177*Key!$B$9)*(Key!$B$11/100)</f>
        <v>-17.121662723503217</v>
      </c>
      <c r="N177">
        <f>IF(H177&gt;'Data Precompetition'!$F$91,1,0)</f>
        <v>0</v>
      </c>
      <c r="O177">
        <f>IF(F177&gt;'Data Precompetition'!$D$91,1,0)</f>
        <v>0</v>
      </c>
    </row>
    <row r="178" spans="1:15" ht="15" customHeight="1">
      <c r="A178" t="str">
        <f>'Real Time Consolodated'!B178</f>
        <v>Larry Drew</v>
      </c>
      <c r="B178" t="str">
        <f>'Real Time Consolodated'!E178</f>
        <v>PHI</v>
      </c>
      <c r="C178" t="str">
        <f>VLOOKUP(B178,'UPDATE Team Record'!$Q$4:$R$35,2,0)</f>
        <v>Philadelphia 76ers</v>
      </c>
      <c r="D178" t="str">
        <f t="shared" si="4"/>
        <v>Philadelphia 76ers</v>
      </c>
      <c r="E178">
        <f>'Real Time Consolodated'!AO178</f>
        <v>16.8</v>
      </c>
      <c r="F178">
        <f>'Real Time Consolodated'!AT178</f>
        <v>-8.6999999999999994E-2</v>
      </c>
      <c r="G178">
        <f>'Real Time Consolodated'!AX178</f>
        <v>-11.4</v>
      </c>
      <c r="H178">
        <f>'Real Time Consolodated'!AY178</f>
        <v>-0.5</v>
      </c>
      <c r="I178" s="27">
        <f>VLOOKUP(D178,'UPDATE Team Record'!$B$3:$O$38,4,0)*100</f>
        <v>22</v>
      </c>
      <c r="J178">
        <f t="shared" si="5"/>
        <v>0</v>
      </c>
      <c r="K178">
        <f>COUNTIF(A$2:$A178,A178)</f>
        <v>1</v>
      </c>
      <c r="L178">
        <f>(Key!$B$3+Key!$B$4*'Real Time Coefficients'!E178+'Real Time Coefficients'!F178*Key!$B$5+Key!$B$6*'Real Time Coefficients'!G178+'Real Time Coefficients'!H178*Key!$B$7+Key!$B$8*'Real Time Coefficients'!I178+'Real Time Coefficients'!J178*Key!$B$9)*(Key!$B$11/100)</f>
        <v>99.708563834933358</v>
      </c>
      <c r="N178">
        <f>IF(H178&gt;'Data Precompetition'!$F$91,1,0)</f>
        <v>0</v>
      </c>
      <c r="O178">
        <f>IF(F178&gt;'Data Precompetition'!$D$91,1,0)</f>
        <v>0</v>
      </c>
    </row>
    <row r="179" spans="1:15" ht="15" customHeight="1">
      <c r="A179" t="str">
        <f>'Real Time Consolodated'!B179</f>
        <v>Andre Drummond</v>
      </c>
      <c r="B179" t="str">
        <f>'Real Time Consolodated'!E179</f>
        <v>DET</v>
      </c>
      <c r="C179" t="str">
        <f>VLOOKUP(B179,'UPDATE Team Record'!$Q$4:$R$35,2,0)</f>
        <v>Detroit Pistons</v>
      </c>
      <c r="D179" t="str">
        <f t="shared" si="4"/>
        <v>Detroit Pistons</v>
      </c>
      <c r="E179">
        <f>'Real Time Consolodated'!AO179</f>
        <v>22</v>
      </c>
      <c r="F179">
        <f>'Real Time Consolodated'!AT179</f>
        <v>0.14699999999999999</v>
      </c>
      <c r="G179">
        <f>'Real Time Consolodated'!AX179</f>
        <v>-0.2</v>
      </c>
      <c r="H179">
        <f>'Real Time Consolodated'!AY179</f>
        <v>1.2</v>
      </c>
      <c r="I179" s="27">
        <f>VLOOKUP(D179,'UPDATE Team Record'!$B$3:$O$38,4,0)*100</f>
        <v>39</v>
      </c>
      <c r="J179">
        <f t="shared" si="5"/>
        <v>0</v>
      </c>
      <c r="K179">
        <f>COUNTIF(A$2:$A179,A179)</f>
        <v>1</v>
      </c>
      <c r="L179">
        <f>(Key!$B$3+Key!$B$4*'Real Time Coefficients'!E179+'Real Time Coefficients'!F179*Key!$B$5+Key!$B$6*'Real Time Coefficients'!G179+'Real Time Coefficients'!H179*Key!$B$7+Key!$B$8*'Real Time Coefficients'!I179+'Real Time Coefficients'!J179*Key!$B$9)*(Key!$B$11/100)</f>
        <v>-299.45647021127553</v>
      </c>
      <c r="N179">
        <f>IF(H179&gt;'Data Precompetition'!$F$91,1,0)</f>
        <v>0</v>
      </c>
      <c r="O179">
        <f>IF(F179&gt;'Data Precompetition'!$D$91,1,0)</f>
        <v>0</v>
      </c>
    </row>
    <row r="180" spans="1:15" ht="15" customHeight="1">
      <c r="A180" t="str">
        <f>'Real Time Consolodated'!B180</f>
        <v>Jared Dudley</v>
      </c>
      <c r="B180" t="str">
        <f>'Real Time Consolodated'!E180</f>
        <v>MIL</v>
      </c>
      <c r="C180" t="str">
        <f>VLOOKUP(B180,'UPDATE Team Record'!$Q$4:$R$35,2,0)</f>
        <v>Milwaukee Bucks</v>
      </c>
      <c r="D180" t="str">
        <f t="shared" si="4"/>
        <v>Milwaukee Bucks</v>
      </c>
      <c r="E180">
        <f>'Real Time Consolodated'!AO180</f>
        <v>13.5</v>
      </c>
      <c r="F180">
        <f>'Real Time Consolodated'!AT180</f>
        <v>0.11600000000000001</v>
      </c>
      <c r="G180">
        <f>'Real Time Consolodated'!AX180</f>
        <v>0.6</v>
      </c>
      <c r="H180">
        <f>'Real Time Consolodated'!AY180</f>
        <v>1.1000000000000001</v>
      </c>
      <c r="I180" s="27">
        <f>VLOOKUP(D180,'UPDATE Team Record'!$B$3:$O$38,4,0)*100</f>
        <v>50</v>
      </c>
      <c r="J180">
        <f t="shared" si="5"/>
        <v>0</v>
      </c>
      <c r="K180">
        <f>COUNTIF(A$2:$A180,A180)</f>
        <v>1</v>
      </c>
      <c r="L180">
        <f>(Key!$B$3+Key!$B$4*'Real Time Coefficients'!E180+'Real Time Coefficients'!F180*Key!$B$5+Key!$B$6*'Real Time Coefficients'!G180+'Real Time Coefficients'!H180*Key!$B$7+Key!$B$8*'Real Time Coefficients'!I180+'Real Time Coefficients'!J180*Key!$B$9)*(Key!$B$11/100)</f>
        <v>-522.0319838858718</v>
      </c>
      <c r="N180">
        <f>IF(H180&gt;'Data Precompetition'!$F$91,1,0)</f>
        <v>0</v>
      </c>
      <c r="O180">
        <f>IF(F180&gt;'Data Precompetition'!$D$91,1,0)</f>
        <v>0</v>
      </c>
    </row>
    <row r="181" spans="1:15" ht="15" customHeight="1">
      <c r="A181" t="str">
        <f>'Real Time Consolodated'!B181</f>
        <v>Tim Duncan</v>
      </c>
      <c r="B181" t="str">
        <f>'Real Time Consolodated'!E181</f>
        <v>SAS</v>
      </c>
      <c r="C181" t="str">
        <f>VLOOKUP(B181,'UPDATE Team Record'!$Q$4:$R$35,2,0)</f>
        <v>San Antonio Spurs</v>
      </c>
      <c r="D181" t="str">
        <f t="shared" si="4"/>
        <v>San Antonio Spurs</v>
      </c>
      <c r="E181">
        <f>'Real Time Consolodated'!AO181</f>
        <v>22.2</v>
      </c>
      <c r="F181">
        <f>'Real Time Consolodated'!AT181</f>
        <v>0.20699999999999999</v>
      </c>
      <c r="G181">
        <f>'Real Time Consolodated'!AX181</f>
        <v>5.5</v>
      </c>
      <c r="H181">
        <f>'Real Time Consolodated'!AY181</f>
        <v>4.2</v>
      </c>
      <c r="I181" s="27">
        <f>VLOOKUP(D181,'UPDATE Team Record'!$B$3:$O$38,4,0)*100</f>
        <v>67.100000000000009</v>
      </c>
      <c r="J181">
        <f t="shared" si="5"/>
        <v>0</v>
      </c>
      <c r="K181">
        <f>COUNTIF(A$2:$A181,A181)</f>
        <v>1</v>
      </c>
      <c r="L181">
        <f>(Key!$B$3+Key!$B$4*'Real Time Coefficients'!E181+'Real Time Coefficients'!F181*Key!$B$5+Key!$B$6*'Real Time Coefficients'!G181+'Real Time Coefficients'!H181*Key!$B$7+Key!$B$8*'Real Time Coefficients'!I181+'Real Time Coefficients'!J181*Key!$B$9)*(Key!$B$11/100)</f>
        <v>-72.329875633298442</v>
      </c>
      <c r="N181">
        <f>IF(H181&gt;'Data Precompetition'!$F$91,1,0)</f>
        <v>0</v>
      </c>
      <c r="O181">
        <f>IF(F181&gt;'Data Precompetition'!$D$91,1,0)</f>
        <v>0</v>
      </c>
    </row>
    <row r="182" spans="1:15" ht="15" customHeight="1">
      <c r="A182" t="str">
        <f>'Real Time Consolodated'!B182</f>
        <v>Mike Dunleavy</v>
      </c>
      <c r="B182" t="str">
        <f>'Real Time Consolodated'!E182</f>
        <v>CHI</v>
      </c>
      <c r="C182" t="str">
        <f>VLOOKUP(B182,'UPDATE Team Record'!$Q$4:$R$35,2,0)</f>
        <v>Chicago Bulls</v>
      </c>
      <c r="D182" t="str">
        <f t="shared" si="4"/>
        <v>Chicago Bulls</v>
      </c>
      <c r="E182">
        <f>'Real Time Consolodated'!AO182</f>
        <v>14.2</v>
      </c>
      <c r="F182">
        <f>'Real Time Consolodated'!AT182</f>
        <v>0.108</v>
      </c>
      <c r="G182">
        <f>'Real Time Consolodated'!AX182</f>
        <v>0.4</v>
      </c>
      <c r="H182">
        <f>'Real Time Consolodated'!AY182</f>
        <v>1.1000000000000001</v>
      </c>
      <c r="I182" s="27">
        <f>VLOOKUP(D182,'UPDATE Team Record'!$B$3:$O$38,4,0)*100</f>
        <v>61</v>
      </c>
      <c r="J182">
        <f t="shared" si="5"/>
        <v>0</v>
      </c>
      <c r="K182">
        <f>COUNTIF(A$2:$A182,A182)</f>
        <v>1</v>
      </c>
      <c r="L182">
        <f>(Key!$B$3+Key!$B$4*'Real Time Coefficients'!E182+'Real Time Coefficients'!F182*Key!$B$5+Key!$B$6*'Real Time Coefficients'!G182+'Real Time Coefficients'!H182*Key!$B$7+Key!$B$8*'Real Time Coefficients'!I182+'Real Time Coefficients'!J182*Key!$B$9)*(Key!$B$11/100)</f>
        <v>-390.30103053463421</v>
      </c>
      <c r="N182">
        <f>IF(H182&gt;'Data Precompetition'!$F$91,1,0)</f>
        <v>0</v>
      </c>
      <c r="O182">
        <f>IF(F182&gt;'Data Precompetition'!$D$91,1,0)</f>
        <v>0</v>
      </c>
    </row>
    <row r="183" spans="1:15" ht="15" customHeight="1">
      <c r="A183" t="str">
        <f>'Real Time Consolodated'!B183</f>
        <v>Kevin Durant</v>
      </c>
      <c r="B183" t="str">
        <f>'Real Time Consolodated'!E183</f>
        <v>OKC</v>
      </c>
      <c r="C183" t="str">
        <f>VLOOKUP(B183,'UPDATE Team Record'!$Q$4:$R$35,2,0)</f>
        <v>Oklahoma City Thunder</v>
      </c>
      <c r="D183" t="str">
        <f t="shared" si="4"/>
        <v>Oklahoma City Thunder</v>
      </c>
      <c r="E183">
        <f>'Real Time Consolodated'!AO183</f>
        <v>29.1</v>
      </c>
      <c r="F183">
        <f>'Real Time Consolodated'!AT183</f>
        <v>0.252</v>
      </c>
      <c r="G183">
        <f>'Real Time Consolodated'!AX183</f>
        <v>6.1</v>
      </c>
      <c r="H183">
        <f>'Real Time Consolodated'!AY183</f>
        <v>1.9</v>
      </c>
      <c r="I183" s="27">
        <f>VLOOKUP(D183,'UPDATE Team Record'!$B$3:$O$38,4,0)*100</f>
        <v>54.900000000000006</v>
      </c>
      <c r="J183">
        <f t="shared" si="5"/>
        <v>0</v>
      </c>
      <c r="K183">
        <f>COUNTIF(A$2:$A183,A183)</f>
        <v>1</v>
      </c>
      <c r="L183">
        <f>(Key!$B$3+Key!$B$4*'Real Time Coefficients'!E183+'Real Time Coefficients'!F183*Key!$B$5+Key!$B$6*'Real Time Coefficients'!G183+'Real Time Coefficients'!H183*Key!$B$7+Key!$B$8*'Real Time Coefficients'!I183+'Real Time Coefficients'!J183*Key!$B$9)*(Key!$B$11/100)</f>
        <v>-479.83297975673656</v>
      </c>
      <c r="N183">
        <f>IF(H183&gt;'Data Precompetition'!$F$91,1,0)</f>
        <v>0</v>
      </c>
      <c r="O183">
        <f>IF(F183&gt;'Data Precompetition'!$D$91,1,0)</f>
        <v>0</v>
      </c>
    </row>
    <row r="184" spans="1:15" ht="15" customHeight="1">
      <c r="A184" t="str">
        <f>'Real Time Consolodated'!B184</f>
        <v>Cleanthony Early</v>
      </c>
      <c r="B184" t="str">
        <f>'Real Time Consolodated'!E184</f>
        <v>NYK</v>
      </c>
      <c r="C184" t="str">
        <f>VLOOKUP(B184,'UPDATE Team Record'!$Q$4:$R$35,2,0)</f>
        <v>New York Knicks</v>
      </c>
      <c r="D184" t="str">
        <f t="shared" si="4"/>
        <v>New York Knicks</v>
      </c>
      <c r="E184">
        <f>'Real Time Consolodated'!AO184</f>
        <v>19.600000000000001</v>
      </c>
      <c r="F184">
        <f>'Real Time Consolodated'!AT184</f>
        <v>-0.03</v>
      </c>
      <c r="G184">
        <f>'Real Time Consolodated'!AX184</f>
        <v>-5.2</v>
      </c>
      <c r="H184">
        <f>'Real Time Consolodated'!AY184</f>
        <v>-0.5</v>
      </c>
      <c r="I184" s="27">
        <f>VLOOKUP(D184,'UPDATE Team Record'!$B$3:$O$38,4,0)*100</f>
        <v>20.7</v>
      </c>
      <c r="J184">
        <f t="shared" si="5"/>
        <v>0</v>
      </c>
      <c r="K184">
        <f>COUNTIF(A$2:$A184,A184)</f>
        <v>1</v>
      </c>
      <c r="L184">
        <f>(Key!$B$3+Key!$B$4*'Real Time Coefficients'!E184+'Real Time Coefficients'!F184*Key!$B$5+Key!$B$6*'Real Time Coefficients'!G184+'Real Time Coefficients'!H184*Key!$B$7+Key!$B$8*'Real Time Coefficients'!I184+'Real Time Coefficients'!J184*Key!$B$9)*(Key!$B$11/100)</f>
        <v>-532.05740760680874</v>
      </c>
      <c r="N184">
        <f>IF(H184&gt;'Data Precompetition'!$F$91,1,0)</f>
        <v>0</v>
      </c>
      <c r="O184">
        <f>IF(F184&gt;'Data Precompetition'!$D$91,1,0)</f>
        <v>0</v>
      </c>
    </row>
    <row r="185" spans="1:15" ht="15" customHeight="1">
      <c r="A185" t="str">
        <f>'Real Time Consolodated'!B185</f>
        <v>Player</v>
      </c>
      <c r="B185" t="str">
        <f>'Real Time Consolodated'!E185</f>
        <v>Tm</v>
      </c>
      <c r="C185" t="e">
        <f>VLOOKUP(B185,'UPDATE Team Record'!$Q$4:$R$35,2,0)</f>
        <v>#N/A</v>
      </c>
      <c r="D185" t="str">
        <f t="shared" si="4"/>
        <v>Los Angeles Lakers</v>
      </c>
      <c r="E185" t="str">
        <f>'Real Time Consolodated'!AO185</f>
        <v>USG%</v>
      </c>
      <c r="F185" t="str">
        <f>'Real Time Consolodated'!AT185</f>
        <v>WS/48</v>
      </c>
      <c r="G185" t="str">
        <f>'Real Time Consolodated'!AX185</f>
        <v>BPM</v>
      </c>
      <c r="H185" t="str">
        <f>'Real Time Consolodated'!AY185</f>
        <v>VORP</v>
      </c>
      <c r="I185" s="27">
        <f>VLOOKUP(D185,'UPDATE Team Record'!$B$3:$O$38,4,0)*100</f>
        <v>25.6</v>
      </c>
      <c r="J185">
        <f t="shared" si="5"/>
        <v>2</v>
      </c>
      <c r="K185">
        <f>COUNTIF(A$2:$A185,A185)</f>
        <v>7</v>
      </c>
      <c r="L185" t="e">
        <f>(Key!$B$3+Key!$B$4*'Real Time Coefficients'!E185+'Real Time Coefficients'!F185*Key!$B$5+Key!$B$6*'Real Time Coefficients'!G185+'Real Time Coefficients'!H185*Key!$B$7+Key!$B$8*'Real Time Coefficients'!I185+'Real Time Coefficients'!J185*Key!$B$9)*(Key!$B$11/100)</f>
        <v>#VALUE!</v>
      </c>
      <c r="N185">
        <f>IF(H185&gt;'Data Precompetition'!$F$91,1,0)</f>
        <v>1</v>
      </c>
      <c r="O185">
        <f>IF(F185&gt;'Data Precompetition'!$D$91,1,0)</f>
        <v>1</v>
      </c>
    </row>
    <row r="186" spans="1:15" ht="15" customHeight="1">
      <c r="A186" t="str">
        <f>'Real Time Consolodated'!B186</f>
        <v>Wayne Ellington</v>
      </c>
      <c r="B186" t="str">
        <f>'Real Time Consolodated'!E186</f>
        <v>LAL</v>
      </c>
      <c r="C186" t="str">
        <f>VLOOKUP(B186,'UPDATE Team Record'!$Q$4:$R$35,2,0)</f>
        <v>Los Angeles Lakers</v>
      </c>
      <c r="D186" t="str">
        <f t="shared" si="4"/>
        <v>Los Angeles Lakers</v>
      </c>
      <c r="E186">
        <f>'Real Time Consolodated'!AO186</f>
        <v>18.5</v>
      </c>
      <c r="F186">
        <f>'Real Time Consolodated'!AT186</f>
        <v>3.4000000000000002E-2</v>
      </c>
      <c r="G186">
        <f>'Real Time Consolodated'!AX186</f>
        <v>-3</v>
      </c>
      <c r="H186">
        <f>'Real Time Consolodated'!AY186</f>
        <v>-0.4</v>
      </c>
      <c r="I186" s="27">
        <f>VLOOKUP(D186,'UPDATE Team Record'!$B$3:$O$38,4,0)*100</f>
        <v>25.6</v>
      </c>
      <c r="J186">
        <f t="shared" si="5"/>
        <v>0</v>
      </c>
      <c r="K186">
        <f>COUNTIF(A$2:$A186,A186)</f>
        <v>1</v>
      </c>
      <c r="L186">
        <f>(Key!$B$3+Key!$B$4*'Real Time Coefficients'!E186+'Real Time Coefficients'!F186*Key!$B$5+Key!$B$6*'Real Time Coefficients'!G186+'Real Time Coefficients'!H186*Key!$B$7+Key!$B$8*'Real Time Coefficients'!I186+'Real Time Coefficients'!J186*Key!$B$9)*(Key!$B$11/100)</f>
        <v>-644.29397819505846</v>
      </c>
      <c r="N186">
        <f>IF(H186&gt;'Data Precompetition'!$F$91,1,0)</f>
        <v>0</v>
      </c>
      <c r="O186">
        <f>IF(F186&gt;'Data Precompetition'!$D$91,1,0)</f>
        <v>0</v>
      </c>
    </row>
    <row r="187" spans="1:15" ht="15" customHeight="1">
      <c r="A187" t="str">
        <f>'Real Time Consolodated'!B187</f>
        <v>Monta Ellis</v>
      </c>
      <c r="B187" t="str">
        <f>'Real Time Consolodated'!E187</f>
        <v>DAL</v>
      </c>
      <c r="C187" t="str">
        <f>VLOOKUP(B187,'UPDATE Team Record'!$Q$4:$R$35,2,0)</f>
        <v>Dallas Mavericks</v>
      </c>
      <c r="D187" t="str">
        <f t="shared" si="4"/>
        <v>Dallas Mavericks</v>
      </c>
      <c r="E187">
        <f>'Real Time Consolodated'!AO187</f>
        <v>27.9</v>
      </c>
      <c r="F187">
        <f>'Real Time Consolodated'!AT187</f>
        <v>6.5000000000000002E-2</v>
      </c>
      <c r="G187">
        <f>'Real Time Consolodated'!AX187</f>
        <v>-0.1</v>
      </c>
      <c r="H187">
        <f>'Real Time Consolodated'!AY187</f>
        <v>1.3</v>
      </c>
      <c r="I187" s="27">
        <f>VLOOKUP(D187,'UPDATE Team Record'!$B$3:$O$38,4,0)*100</f>
        <v>61</v>
      </c>
      <c r="J187">
        <f t="shared" si="5"/>
        <v>0</v>
      </c>
      <c r="K187">
        <f>COUNTIF(A$2:$A187,A187)</f>
        <v>1</v>
      </c>
      <c r="L187">
        <f>(Key!$B$3+Key!$B$4*'Real Time Coefficients'!E187+'Real Time Coefficients'!F187*Key!$B$5+Key!$B$6*'Real Time Coefficients'!G187+'Real Time Coefficients'!H187*Key!$B$7+Key!$B$8*'Real Time Coefficients'!I187+'Real Time Coefficients'!J187*Key!$B$9)*(Key!$B$11/100)</f>
        <v>-116.87420954091738</v>
      </c>
      <c r="N187">
        <f>IF(H187&gt;'Data Precompetition'!$F$91,1,0)</f>
        <v>0</v>
      </c>
      <c r="O187">
        <f>IF(F187&gt;'Data Precompetition'!$D$91,1,0)</f>
        <v>0</v>
      </c>
    </row>
    <row r="188" spans="1:15">
      <c r="A188" t="str">
        <f>'Real Time Consolodated'!B188</f>
        <v>James Ennis</v>
      </c>
      <c r="B188" t="str">
        <f>'Real Time Consolodated'!E188</f>
        <v>MIA</v>
      </c>
      <c r="C188" t="str">
        <f>VLOOKUP(B188,'UPDATE Team Record'!$Q$4:$R$35,2,0)</f>
        <v>Miami Heat</v>
      </c>
      <c r="D188" t="str">
        <f t="shared" si="4"/>
        <v>Miami Heat</v>
      </c>
      <c r="E188">
        <f>'Real Time Consolodated'!AO188</f>
        <v>14.6</v>
      </c>
      <c r="F188">
        <f>'Real Time Consolodated'!AT188</f>
        <v>8.7999999999999995E-2</v>
      </c>
      <c r="G188">
        <f>'Real Time Consolodated'!AX188</f>
        <v>-1.5</v>
      </c>
      <c r="H188">
        <f>'Real Time Consolodated'!AY188</f>
        <v>0.1</v>
      </c>
      <c r="I188" s="27">
        <f>VLOOKUP(D188,'UPDATE Team Record'!$B$3:$O$38,4,0)*100</f>
        <v>45.1</v>
      </c>
      <c r="J188">
        <f t="shared" si="5"/>
        <v>0</v>
      </c>
      <c r="K188">
        <f>COUNTIF(A$2:$A188,A188)</f>
        <v>1</v>
      </c>
      <c r="L188">
        <f>(Key!$B$3+Key!$B$4*'Real Time Coefficients'!E188+'Real Time Coefficients'!F188*Key!$B$5+Key!$B$6*'Real Time Coefficients'!G188+'Real Time Coefficients'!H188*Key!$B$7+Key!$B$8*'Real Time Coefficients'!I188+'Real Time Coefficients'!J188*Key!$B$9)*(Key!$B$11/100)</f>
        <v>-521.78335435106851</v>
      </c>
      <c r="N188">
        <f>IF(H188&gt;'Data Precompetition'!$F$91,1,0)</f>
        <v>0</v>
      </c>
      <c r="O188">
        <f>IF(F188&gt;'Data Precompetition'!$D$91,1,0)</f>
        <v>0</v>
      </c>
    </row>
    <row r="189" spans="1:15" ht="15" customHeight="1">
      <c r="A189" t="str">
        <f>'Real Time Consolodated'!B189</f>
        <v>Tyler Ennis</v>
      </c>
      <c r="B189" t="str">
        <f>'Real Time Consolodated'!E189</f>
        <v>TOT</v>
      </c>
      <c r="C189" t="e">
        <f>VLOOKUP(B189,'UPDATE Team Record'!$Q$4:$R$35,2,0)</f>
        <v>#N/A</v>
      </c>
      <c r="D189" t="str">
        <f t="shared" si="4"/>
        <v>Phoenix Suns</v>
      </c>
      <c r="E189">
        <f>'Real Time Consolodated'!AO189</f>
        <v>20.6</v>
      </c>
      <c r="F189">
        <f>'Real Time Consolodated'!AT189</f>
        <v>-0.04</v>
      </c>
      <c r="G189">
        <f>'Real Time Consolodated'!AX189</f>
        <v>-6.7</v>
      </c>
      <c r="H189">
        <f>'Real Time Consolodated'!AY189</f>
        <v>-0.5</v>
      </c>
      <c r="I189" s="27">
        <f>VLOOKUP(D189,'UPDATE Team Record'!$B$3:$O$38,4,0)*100</f>
        <v>47.599999999999994</v>
      </c>
      <c r="J189">
        <f t="shared" si="5"/>
        <v>0</v>
      </c>
      <c r="K189">
        <f>COUNTIF(A$2:$A189,A189)</f>
        <v>1</v>
      </c>
      <c r="L189">
        <f>(Key!$B$3+Key!$B$4*'Real Time Coefficients'!E189+'Real Time Coefficients'!F189*Key!$B$5+Key!$B$6*'Real Time Coefficients'!G189+'Real Time Coefficients'!H189*Key!$B$7+Key!$B$8*'Real Time Coefficients'!I189+'Real Time Coefficients'!J189*Key!$B$9)*(Key!$B$11/100)</f>
        <v>-79.504134541223422</v>
      </c>
      <c r="N189">
        <f>IF(H189&gt;'Data Precompetition'!$F$91,1,0)</f>
        <v>0</v>
      </c>
      <c r="O189">
        <f>IF(F189&gt;'Data Precompetition'!$D$91,1,0)</f>
        <v>0</v>
      </c>
    </row>
    <row r="190" spans="1:15">
      <c r="A190" t="str">
        <f>'Real Time Consolodated'!B190</f>
        <v>Tyler Ennis</v>
      </c>
      <c r="B190" t="str">
        <f>'Real Time Consolodated'!E190</f>
        <v>PHO</v>
      </c>
      <c r="C190" t="str">
        <f>VLOOKUP(B190,'UPDATE Team Record'!$Q$4:$R$35,2,0)</f>
        <v>Phoenix Suns</v>
      </c>
      <c r="D190" t="str">
        <f t="shared" si="4"/>
        <v>Phoenix Suns</v>
      </c>
      <c r="E190">
        <f>'Real Time Consolodated'!AO190</f>
        <v>20.6</v>
      </c>
      <c r="F190">
        <f>'Real Time Consolodated'!AT190</f>
        <v>-0.04</v>
      </c>
      <c r="G190">
        <f>'Real Time Consolodated'!AX190</f>
        <v>-6.7</v>
      </c>
      <c r="H190">
        <f>'Real Time Consolodated'!AY190</f>
        <v>-0.5</v>
      </c>
      <c r="I190" s="27">
        <f>VLOOKUP(D190,'UPDATE Team Record'!$B$3:$O$38,4,0)*100</f>
        <v>47.599999999999994</v>
      </c>
      <c r="J190">
        <f t="shared" si="5"/>
        <v>0</v>
      </c>
      <c r="K190">
        <f>COUNTIF(A$2:$A190,A190)</f>
        <v>2</v>
      </c>
      <c r="L190">
        <f>(Key!$B$3+Key!$B$4*'Real Time Coefficients'!E190+'Real Time Coefficients'!F190*Key!$B$5+Key!$B$6*'Real Time Coefficients'!G190+'Real Time Coefficients'!H190*Key!$B$7+Key!$B$8*'Real Time Coefficients'!I190+'Real Time Coefficients'!J190*Key!$B$9)*(Key!$B$11/100)</f>
        <v>-79.504134541223422</v>
      </c>
      <c r="N190">
        <f>IF(H190&gt;'Data Precompetition'!$F$91,1,0)</f>
        <v>0</v>
      </c>
      <c r="O190">
        <f>IF(F190&gt;'Data Precompetition'!$D$91,1,0)</f>
        <v>0</v>
      </c>
    </row>
    <row r="191" spans="1:15" ht="15" customHeight="1">
      <c r="A191" t="str">
        <f>'Real Time Consolodated'!B191</f>
        <v>Tyler Ennis</v>
      </c>
      <c r="B191" t="str">
        <f>'Real Time Consolodated'!E191</f>
        <v>MIL</v>
      </c>
      <c r="C191" t="str">
        <f>VLOOKUP(B191,'UPDATE Team Record'!$Q$4:$R$35,2,0)</f>
        <v>Milwaukee Bucks</v>
      </c>
      <c r="D191" t="str">
        <f t="shared" si="4"/>
        <v>Milwaukee Bucks</v>
      </c>
      <c r="E191">
        <f>'Real Time Consolodated'!AO191</f>
        <v>20.6</v>
      </c>
      <c r="F191">
        <f>'Real Time Consolodated'!AT191</f>
        <v>-0.04</v>
      </c>
      <c r="G191">
        <f>'Real Time Consolodated'!AX191</f>
        <v>-6.7</v>
      </c>
      <c r="H191">
        <f>'Real Time Consolodated'!AY191</f>
        <v>-0.5</v>
      </c>
      <c r="I191" s="27">
        <f>VLOOKUP(D191,'UPDATE Team Record'!$B$3:$O$38,4,0)*100</f>
        <v>50</v>
      </c>
      <c r="J191">
        <f t="shared" si="5"/>
        <v>0</v>
      </c>
      <c r="K191">
        <f>COUNTIF(A$2:$A191,A191)</f>
        <v>3</v>
      </c>
      <c r="L191">
        <f>(Key!$B$3+Key!$B$4*'Real Time Coefficients'!E191+'Real Time Coefficients'!F191*Key!$B$5+Key!$B$6*'Real Time Coefficients'!G191+'Real Time Coefficients'!H191*Key!$B$7+Key!$B$8*'Real Time Coefficients'!I191+'Real Time Coefficients'!J191*Key!$B$9)*(Key!$B$11/100)</f>
        <v>-55.85805332887297</v>
      </c>
      <c r="N191">
        <f>IF(H191&gt;'Data Precompetition'!$F$91,1,0)</f>
        <v>0</v>
      </c>
      <c r="O191">
        <f>IF(F191&gt;'Data Precompetition'!$D$91,1,0)</f>
        <v>0</v>
      </c>
    </row>
    <row r="192" spans="1:15" ht="15" customHeight="1">
      <c r="A192" t="str">
        <f>'Real Time Consolodated'!B192</f>
        <v>Jeremy Evans</v>
      </c>
      <c r="B192" t="str">
        <f>'Real Time Consolodated'!E192</f>
        <v>UTA</v>
      </c>
      <c r="C192" t="str">
        <f>VLOOKUP(B192,'UPDATE Team Record'!$Q$4:$R$35,2,0)</f>
        <v>Utah Jazz</v>
      </c>
      <c r="D192" t="str">
        <f t="shared" si="4"/>
        <v>Utah Jazz</v>
      </c>
      <c r="E192">
        <f>'Real Time Consolodated'!AO192</f>
        <v>13.1</v>
      </c>
      <c r="F192">
        <f>'Real Time Consolodated'!AT192</f>
        <v>0.24099999999999999</v>
      </c>
      <c r="G192">
        <f>'Real Time Consolodated'!AX192</f>
        <v>3.5</v>
      </c>
      <c r="H192">
        <f>'Real Time Consolodated'!AY192</f>
        <v>0.4</v>
      </c>
      <c r="I192" s="27">
        <f>VLOOKUP(D192,'UPDATE Team Record'!$B$3:$O$38,4,0)*100</f>
        <v>46.300000000000004</v>
      </c>
      <c r="J192">
        <f t="shared" si="5"/>
        <v>0</v>
      </c>
      <c r="K192">
        <f>COUNTIF(A$2:$A192,A192)</f>
        <v>1</v>
      </c>
      <c r="L192">
        <f>(Key!$B$3+Key!$B$4*'Real Time Coefficients'!E192+'Real Time Coefficients'!F192*Key!$B$5+Key!$B$6*'Real Time Coefficients'!G192+'Real Time Coefficients'!H192*Key!$B$7+Key!$B$8*'Real Time Coefficients'!I192+'Real Time Coefficients'!J192*Key!$B$9)*(Key!$B$11/100)</f>
        <v>-829.34666077748</v>
      </c>
      <c r="N192">
        <f>IF(H192&gt;'Data Precompetition'!$F$91,1,0)</f>
        <v>0</v>
      </c>
      <c r="O192">
        <f>IF(F192&gt;'Data Precompetition'!$D$91,1,0)</f>
        <v>0</v>
      </c>
    </row>
    <row r="193" spans="1:15">
      <c r="A193" t="str">
        <f>'Real Time Consolodated'!B193</f>
        <v>Reggie Evans</v>
      </c>
      <c r="B193" t="str">
        <f>'Real Time Consolodated'!E193</f>
        <v>SAC</v>
      </c>
      <c r="C193" t="str">
        <f>VLOOKUP(B193,'UPDATE Team Record'!$Q$4:$R$35,2,0)</f>
        <v>Sacramento Kings</v>
      </c>
      <c r="D193" t="str">
        <f t="shared" si="4"/>
        <v>Sacramento Kings</v>
      </c>
      <c r="E193">
        <f>'Real Time Consolodated'!AO193</f>
        <v>13</v>
      </c>
      <c r="F193">
        <f>'Real Time Consolodated'!AT193</f>
        <v>7.3999999999999996E-2</v>
      </c>
      <c r="G193">
        <f>'Real Time Consolodated'!AX193</f>
        <v>-2.7</v>
      </c>
      <c r="H193">
        <f>'Real Time Consolodated'!AY193</f>
        <v>-0.1</v>
      </c>
      <c r="I193" s="27">
        <f>VLOOKUP(D193,'UPDATE Team Record'!$B$3:$O$38,4,0)*100</f>
        <v>35.4</v>
      </c>
      <c r="J193">
        <f t="shared" si="5"/>
        <v>0</v>
      </c>
      <c r="K193">
        <f>COUNTIF(A$2:$A193,A193)</f>
        <v>1</v>
      </c>
      <c r="L193">
        <f>(Key!$B$3+Key!$B$4*'Real Time Coefficients'!E193+'Real Time Coefficients'!F193*Key!$B$5+Key!$B$6*'Real Time Coefficients'!G193+'Real Time Coefficients'!H193*Key!$B$7+Key!$B$8*'Real Time Coefficients'!I193+'Real Time Coefficients'!J193*Key!$B$9)*(Key!$B$11/100)</f>
        <v>-559.04451311822049</v>
      </c>
      <c r="N193">
        <f>IF(H193&gt;'Data Precompetition'!$F$91,1,0)</f>
        <v>0</v>
      </c>
      <c r="O193">
        <f>IF(F193&gt;'Data Precompetition'!$D$91,1,0)</f>
        <v>0</v>
      </c>
    </row>
    <row r="194" spans="1:15" ht="15" customHeight="1">
      <c r="A194" t="str">
        <f>'Real Time Consolodated'!B194</f>
        <v>Tyreke Evans</v>
      </c>
      <c r="B194" t="str">
        <f>'Real Time Consolodated'!E194</f>
        <v>NOP</v>
      </c>
      <c r="C194" t="str">
        <f>VLOOKUP(B194,'UPDATE Team Record'!$Q$4:$R$35,2,0)</f>
        <v>New Orleans Pelicans</v>
      </c>
      <c r="D194" t="str">
        <f t="shared" si="4"/>
        <v>New Orleans Pelicans</v>
      </c>
      <c r="E194">
        <f>'Real Time Consolodated'!AO194</f>
        <v>26.1</v>
      </c>
      <c r="F194">
        <f>'Real Time Consolodated'!AT194</f>
        <v>8.2000000000000003E-2</v>
      </c>
      <c r="G194">
        <f>'Real Time Consolodated'!AX194</f>
        <v>1.9</v>
      </c>
      <c r="H194">
        <f>'Real Time Consolodated'!AY194</f>
        <v>2.6</v>
      </c>
      <c r="I194" s="27">
        <f>VLOOKUP(D194,'UPDATE Team Record'!$B$3:$O$38,4,0)*100</f>
        <v>54.900000000000006</v>
      </c>
      <c r="J194">
        <f t="shared" si="5"/>
        <v>0</v>
      </c>
      <c r="K194">
        <f>COUNTIF(A$2:$A194,A194)</f>
        <v>1</v>
      </c>
      <c r="L194">
        <f>(Key!$B$3+Key!$B$4*'Real Time Coefficients'!E194+'Real Time Coefficients'!F194*Key!$B$5+Key!$B$6*'Real Time Coefficients'!G194+'Real Time Coefficients'!H194*Key!$B$7+Key!$B$8*'Real Time Coefficients'!I194+'Real Time Coefficients'!J194*Key!$B$9)*(Key!$B$11/100)</f>
        <v>-190.93142812583591</v>
      </c>
      <c r="N194">
        <f>IF(H194&gt;'Data Precompetition'!$F$91,1,0)</f>
        <v>0</v>
      </c>
      <c r="O194">
        <f>IF(F194&gt;'Data Precompetition'!$D$91,1,0)</f>
        <v>0</v>
      </c>
    </row>
    <row r="195" spans="1:15" ht="15" customHeight="1">
      <c r="A195" t="str">
        <f>'Real Time Consolodated'!B195</f>
        <v>Dante Exum</v>
      </c>
      <c r="B195" t="str">
        <f>'Real Time Consolodated'!E195</f>
        <v>UTA</v>
      </c>
      <c r="C195" t="str">
        <f>VLOOKUP(B195,'UPDATE Team Record'!$Q$4:$R$35,2,0)</f>
        <v>Utah Jazz</v>
      </c>
      <c r="D195" t="str">
        <f t="shared" ref="D195:D258" si="6">IFERROR(C195,C196)</f>
        <v>Utah Jazz</v>
      </c>
      <c r="E195">
        <f>'Real Time Consolodated'!AO195</f>
        <v>13.8</v>
      </c>
      <c r="F195">
        <f>'Real Time Consolodated'!AT195</f>
        <v>-3.0000000000000001E-3</v>
      </c>
      <c r="G195">
        <f>'Real Time Consolodated'!AX195</f>
        <v>-3.8</v>
      </c>
      <c r="H195">
        <f>'Real Time Consolodated'!AY195</f>
        <v>-0.8</v>
      </c>
      <c r="I195" s="27">
        <f>VLOOKUP(D195,'UPDATE Team Record'!$B$3:$O$38,4,0)*100</f>
        <v>46.300000000000004</v>
      </c>
      <c r="J195">
        <f t="shared" ref="J195:J258" si="7">N195+O195</f>
        <v>0</v>
      </c>
      <c r="K195">
        <f>COUNTIF(A$2:$A195,A195)</f>
        <v>1</v>
      </c>
      <c r="L195">
        <f>(Key!$B$3+Key!$B$4*'Real Time Coefficients'!E195+'Real Time Coefficients'!F195*Key!$B$5+Key!$B$6*'Real Time Coefficients'!G195+'Real Time Coefficients'!H195*Key!$B$7+Key!$B$8*'Real Time Coefficients'!I195+'Real Time Coefficients'!J195*Key!$B$9)*(Key!$B$11/100)</f>
        <v>-567.39349832061885</v>
      </c>
      <c r="N195">
        <f>IF(H195&gt;'Data Precompetition'!$F$91,1,0)</f>
        <v>0</v>
      </c>
      <c r="O195">
        <f>IF(F195&gt;'Data Precompetition'!$D$91,1,0)</f>
        <v>0</v>
      </c>
    </row>
    <row r="196" spans="1:15" ht="15" customHeight="1">
      <c r="A196" t="str">
        <f>'Real Time Consolodated'!B196</f>
        <v>Festus Ezeli</v>
      </c>
      <c r="B196" t="str">
        <f>'Real Time Consolodated'!E196</f>
        <v>GSW</v>
      </c>
      <c r="C196" t="str">
        <f>VLOOKUP(B196,'UPDATE Team Record'!$Q$4:$R$35,2,0)</f>
        <v>Golden State Warriors</v>
      </c>
      <c r="D196" t="str">
        <f t="shared" si="6"/>
        <v>Golden State Warriors</v>
      </c>
      <c r="E196">
        <f>'Real Time Consolodated'!AO196</f>
        <v>17.7</v>
      </c>
      <c r="F196">
        <f>'Real Time Consolodated'!AT196</f>
        <v>0.159</v>
      </c>
      <c r="G196">
        <f>'Real Time Consolodated'!AX196</f>
        <v>-1.8</v>
      </c>
      <c r="H196">
        <f>'Real Time Consolodated'!AY196</f>
        <v>0</v>
      </c>
      <c r="I196" s="27">
        <f>VLOOKUP(D196,'UPDATE Team Record'!$B$3:$O$38,4,0)*100</f>
        <v>81.699999999999989</v>
      </c>
      <c r="J196">
        <f t="shared" si="7"/>
        <v>0</v>
      </c>
      <c r="K196">
        <f>COUNTIF(A$2:$A196,A196)</f>
        <v>1</v>
      </c>
      <c r="L196">
        <f>(Key!$B$3+Key!$B$4*'Real Time Coefficients'!E196+'Real Time Coefficients'!F196*Key!$B$5+Key!$B$6*'Real Time Coefficients'!G196+'Real Time Coefficients'!H196*Key!$B$7+Key!$B$8*'Real Time Coefficients'!I196+'Real Time Coefficients'!J196*Key!$B$9)*(Key!$B$11/100)</f>
        <v>43.799920772721812</v>
      </c>
      <c r="N196">
        <f>IF(H196&gt;'Data Precompetition'!$F$91,1,0)</f>
        <v>0</v>
      </c>
      <c r="O196">
        <f>IF(F196&gt;'Data Precompetition'!$D$91,1,0)</f>
        <v>0</v>
      </c>
    </row>
    <row r="197" spans="1:15" ht="15" customHeight="1">
      <c r="A197" t="str">
        <f>'Real Time Consolodated'!B197</f>
        <v>Kenneth Faried</v>
      </c>
      <c r="B197" t="str">
        <f>'Real Time Consolodated'!E197</f>
        <v>DEN</v>
      </c>
      <c r="C197" t="str">
        <f>VLOOKUP(B197,'UPDATE Team Record'!$Q$4:$R$35,2,0)</f>
        <v>Denver Nuggets</v>
      </c>
      <c r="D197" t="str">
        <f t="shared" si="6"/>
        <v>Denver Nuggets</v>
      </c>
      <c r="E197">
        <f>'Real Time Consolodated'!AO197</f>
        <v>20.3</v>
      </c>
      <c r="F197">
        <f>'Real Time Consolodated'!AT197</f>
        <v>0.13</v>
      </c>
      <c r="G197">
        <f>'Real Time Consolodated'!AX197</f>
        <v>0.8</v>
      </c>
      <c r="H197">
        <f>'Real Time Consolodated'!AY197</f>
        <v>1.4</v>
      </c>
      <c r="I197" s="27">
        <f>VLOOKUP(D197,'UPDATE Team Record'!$B$3:$O$38,4,0)*100</f>
        <v>36.6</v>
      </c>
      <c r="J197">
        <f t="shared" si="7"/>
        <v>0</v>
      </c>
      <c r="K197">
        <f>COUNTIF(A$2:$A197,A197)</f>
        <v>1</v>
      </c>
      <c r="L197">
        <f>(Key!$B$3+Key!$B$4*'Real Time Coefficients'!E197+'Real Time Coefficients'!F197*Key!$B$5+Key!$B$6*'Real Time Coefficients'!G197+'Real Time Coefficients'!H197*Key!$B$7+Key!$B$8*'Real Time Coefficients'!I197+'Real Time Coefficients'!J197*Key!$B$9)*(Key!$B$11/100)</f>
        <v>-473.44558339944916</v>
      </c>
      <c r="N197">
        <f>IF(H197&gt;'Data Precompetition'!$F$91,1,0)</f>
        <v>0</v>
      </c>
      <c r="O197">
        <f>IF(F197&gt;'Data Precompetition'!$D$91,1,0)</f>
        <v>0</v>
      </c>
    </row>
    <row r="198" spans="1:15" ht="15" customHeight="1">
      <c r="A198" t="str">
        <f>'Real Time Consolodated'!B198</f>
        <v>Jordan Farmar</v>
      </c>
      <c r="B198" t="str">
        <f>'Real Time Consolodated'!E198</f>
        <v>LAC</v>
      </c>
      <c r="C198" t="str">
        <f>VLOOKUP(B198,'UPDATE Team Record'!$Q$4:$R$35,2,0)</f>
        <v>Los Angeles Clippers</v>
      </c>
      <c r="D198" t="str">
        <f t="shared" si="6"/>
        <v>Los Angeles Clippers</v>
      </c>
      <c r="E198">
        <f>'Real Time Consolodated'!AO198</f>
        <v>16.600000000000001</v>
      </c>
      <c r="F198">
        <f>'Real Time Consolodated'!AT198</f>
        <v>5.2999999999999999E-2</v>
      </c>
      <c r="G198">
        <f>'Real Time Consolodated'!AX198</f>
        <v>-2</v>
      </c>
      <c r="H198">
        <f>'Real Time Consolodated'!AY198</f>
        <v>0</v>
      </c>
      <c r="I198" s="27">
        <f>VLOOKUP(D198,'UPDATE Team Record'!$B$3:$O$38,4,0)*100</f>
        <v>68.300000000000011</v>
      </c>
      <c r="J198">
        <f t="shared" si="7"/>
        <v>0</v>
      </c>
      <c r="K198">
        <f>COUNTIF(A$2:$A198,A198)</f>
        <v>1</v>
      </c>
      <c r="L198">
        <f>(Key!$B$3+Key!$B$4*'Real Time Coefficients'!E198+'Real Time Coefficients'!F198*Key!$B$5+Key!$B$6*'Real Time Coefficients'!G198+'Real Time Coefficients'!H198*Key!$B$7+Key!$B$8*'Real Time Coefficients'!I198+'Real Time Coefficients'!J198*Key!$B$9)*(Key!$B$11/100)</f>
        <v>-275.72398781659786</v>
      </c>
      <c r="N198">
        <f>IF(H198&gt;'Data Precompetition'!$F$91,1,0)</f>
        <v>0</v>
      </c>
      <c r="O198">
        <f>IF(F198&gt;'Data Precompetition'!$D$91,1,0)</f>
        <v>0</v>
      </c>
    </row>
    <row r="199" spans="1:15">
      <c r="A199" t="str">
        <f>'Real Time Consolodated'!B199</f>
        <v>Derrick Favors</v>
      </c>
      <c r="B199" t="str">
        <f>'Real Time Consolodated'!E199</f>
        <v>UTA</v>
      </c>
      <c r="C199" t="str">
        <f>VLOOKUP(B199,'UPDATE Team Record'!$Q$4:$R$35,2,0)</f>
        <v>Utah Jazz</v>
      </c>
      <c r="D199" t="str">
        <f t="shared" si="6"/>
        <v>Utah Jazz</v>
      </c>
      <c r="E199">
        <f>'Real Time Consolodated'!AO199</f>
        <v>23.8</v>
      </c>
      <c r="F199">
        <f>'Real Time Consolodated'!AT199</f>
        <v>0.17499999999999999</v>
      </c>
      <c r="G199">
        <f>'Real Time Consolodated'!AX199</f>
        <v>2.4</v>
      </c>
      <c r="H199">
        <f>'Real Time Consolodated'!AY199</f>
        <v>2.6</v>
      </c>
      <c r="I199" s="27">
        <f>VLOOKUP(D199,'UPDATE Team Record'!$B$3:$O$38,4,0)*100</f>
        <v>46.300000000000004</v>
      </c>
      <c r="J199">
        <f t="shared" si="7"/>
        <v>0</v>
      </c>
      <c r="K199">
        <f>COUNTIF(A$2:$A199,A199)</f>
        <v>1</v>
      </c>
      <c r="L199">
        <f>(Key!$B$3+Key!$B$4*'Real Time Coefficients'!E199+'Real Time Coefficients'!F199*Key!$B$5+Key!$B$6*'Real Time Coefficients'!G199+'Real Time Coefficients'!H199*Key!$B$7+Key!$B$8*'Real Time Coefficients'!I199+'Real Time Coefficients'!J199*Key!$B$9)*(Key!$B$11/100)</f>
        <v>-211.81249961741182</v>
      </c>
      <c r="N199">
        <f>IF(H199&gt;'Data Precompetition'!$F$91,1,0)</f>
        <v>0</v>
      </c>
      <c r="O199">
        <f>IF(F199&gt;'Data Precompetition'!$D$91,1,0)</f>
        <v>0</v>
      </c>
    </row>
    <row r="200" spans="1:15" ht="15" customHeight="1">
      <c r="A200" t="str">
        <f>'Real Time Consolodated'!B200</f>
        <v>Raymond Felton</v>
      </c>
      <c r="B200" t="str">
        <f>'Real Time Consolodated'!E200</f>
        <v>DAL</v>
      </c>
      <c r="C200" t="str">
        <f>VLOOKUP(B200,'UPDATE Team Record'!$Q$4:$R$35,2,0)</f>
        <v>Dallas Mavericks</v>
      </c>
      <c r="D200" t="str">
        <f t="shared" si="6"/>
        <v>Dallas Mavericks</v>
      </c>
      <c r="E200">
        <f>'Real Time Consolodated'!AO200</f>
        <v>20.7</v>
      </c>
      <c r="F200">
        <f>'Real Time Consolodated'!AT200</f>
        <v>3.9E-2</v>
      </c>
      <c r="G200">
        <f>'Real Time Consolodated'!AX200</f>
        <v>-3</v>
      </c>
      <c r="H200">
        <f>'Real Time Consolodated'!AY200</f>
        <v>-0.1</v>
      </c>
      <c r="I200" s="27">
        <f>VLOOKUP(D200,'UPDATE Team Record'!$B$3:$O$38,4,0)*100</f>
        <v>61</v>
      </c>
      <c r="J200">
        <f t="shared" si="7"/>
        <v>0</v>
      </c>
      <c r="K200">
        <f>COUNTIF(A$2:$A200,A200)</f>
        <v>1</v>
      </c>
      <c r="L200">
        <f>(Key!$B$3+Key!$B$4*'Real Time Coefficients'!E200+'Real Time Coefficients'!F200*Key!$B$5+Key!$B$6*'Real Time Coefficients'!G200+'Real Time Coefficients'!H200*Key!$B$7+Key!$B$8*'Real Time Coefficients'!I200+'Real Time Coefficients'!J200*Key!$B$9)*(Key!$B$11/100)</f>
        <v>-190.99493325278667</v>
      </c>
      <c r="N200">
        <f>IF(H200&gt;'Data Precompetition'!$F$91,1,0)</f>
        <v>0</v>
      </c>
      <c r="O200">
        <f>IF(F200&gt;'Data Precompetition'!$D$91,1,0)</f>
        <v>0</v>
      </c>
    </row>
    <row r="201" spans="1:15">
      <c r="A201" t="str">
        <f>'Real Time Consolodated'!B201</f>
        <v>Landry Fields</v>
      </c>
      <c r="B201" t="str">
        <f>'Real Time Consolodated'!E201</f>
        <v>TOR</v>
      </c>
      <c r="C201" t="str">
        <f>VLOOKUP(B201,'UPDATE Team Record'!$Q$4:$R$35,2,0)</f>
        <v>Toronto Raptors</v>
      </c>
      <c r="D201" t="str">
        <f t="shared" si="6"/>
        <v>Toronto Raptors</v>
      </c>
      <c r="E201">
        <f>'Real Time Consolodated'!AO201</f>
        <v>10.8</v>
      </c>
      <c r="F201">
        <f>'Real Time Consolodated'!AT201</f>
        <v>7.1999999999999995E-2</v>
      </c>
      <c r="G201">
        <f>'Real Time Consolodated'!AX201</f>
        <v>-1.5</v>
      </c>
      <c r="H201">
        <f>'Real Time Consolodated'!AY201</f>
        <v>0</v>
      </c>
      <c r="I201" s="27">
        <f>VLOOKUP(D201,'UPDATE Team Record'!$B$3:$O$38,4,0)*100</f>
        <v>59.8</v>
      </c>
      <c r="J201">
        <f t="shared" si="7"/>
        <v>0</v>
      </c>
      <c r="K201">
        <f>COUNTIF(A$2:$A201,A201)</f>
        <v>1</v>
      </c>
      <c r="L201">
        <f>(Key!$B$3+Key!$B$4*'Real Time Coefficients'!E201+'Real Time Coefficients'!F201*Key!$B$5+Key!$B$6*'Real Time Coefficients'!G201+'Real Time Coefficients'!H201*Key!$B$7+Key!$B$8*'Real Time Coefficients'!I201+'Real Time Coefficients'!J201*Key!$B$9)*(Key!$B$11/100)</f>
        <v>-494.2711677152152</v>
      </c>
      <c r="N201">
        <f>IF(H201&gt;'Data Precompetition'!$F$91,1,0)</f>
        <v>0</v>
      </c>
      <c r="O201">
        <f>IF(F201&gt;'Data Precompetition'!$D$91,1,0)</f>
        <v>0</v>
      </c>
    </row>
    <row r="202" spans="1:15" ht="15" customHeight="1">
      <c r="A202" t="str">
        <f>'Real Time Consolodated'!B202</f>
        <v>Evan Fournier</v>
      </c>
      <c r="B202" t="str">
        <f>'Real Time Consolodated'!E202</f>
        <v>ORL</v>
      </c>
      <c r="C202" t="str">
        <f>VLOOKUP(B202,'UPDATE Team Record'!$Q$4:$R$35,2,0)</f>
        <v>Orlando Magic</v>
      </c>
      <c r="D202" t="str">
        <f t="shared" si="6"/>
        <v>Orlando Magic</v>
      </c>
      <c r="E202">
        <f>'Real Time Consolodated'!AO202</f>
        <v>19.7</v>
      </c>
      <c r="F202">
        <f>'Real Time Consolodated'!AT202</f>
        <v>5.8999999999999997E-2</v>
      </c>
      <c r="G202">
        <f>'Real Time Consolodated'!AX202</f>
        <v>-2.1</v>
      </c>
      <c r="H202">
        <f>'Real Time Consolodated'!AY202</f>
        <v>-0.1</v>
      </c>
      <c r="I202" s="27">
        <f>VLOOKUP(D202,'UPDATE Team Record'!$B$3:$O$38,4,0)*100</f>
        <v>30.5</v>
      </c>
      <c r="J202">
        <f t="shared" si="7"/>
        <v>0</v>
      </c>
      <c r="K202">
        <f>COUNTIF(A$2:$A202,A202)</f>
        <v>1</v>
      </c>
      <c r="L202">
        <f>(Key!$B$3+Key!$B$4*'Real Time Coefficients'!E202+'Real Time Coefficients'!F202*Key!$B$5+Key!$B$6*'Real Time Coefficients'!G202+'Real Time Coefficients'!H202*Key!$B$7+Key!$B$8*'Real Time Coefficients'!I202+'Real Time Coefficients'!J202*Key!$B$9)*(Key!$B$11/100)</f>
        <v>-585.99259591829946</v>
      </c>
      <c r="N202">
        <f>IF(H202&gt;'Data Precompetition'!$F$91,1,0)</f>
        <v>0</v>
      </c>
      <c r="O202">
        <f>IF(F202&gt;'Data Precompetition'!$D$91,1,0)</f>
        <v>0</v>
      </c>
    </row>
    <row r="203" spans="1:15" ht="15" customHeight="1">
      <c r="A203" t="str">
        <f>'Real Time Consolodated'!B203</f>
        <v>Randy Foye</v>
      </c>
      <c r="B203" t="str">
        <f>'Real Time Consolodated'!E203</f>
        <v>DEN</v>
      </c>
      <c r="C203" t="str">
        <f>VLOOKUP(B203,'UPDATE Team Record'!$Q$4:$R$35,2,0)</f>
        <v>Denver Nuggets</v>
      </c>
      <c r="D203" t="str">
        <f t="shared" si="6"/>
        <v>Denver Nuggets</v>
      </c>
      <c r="E203">
        <f>'Real Time Consolodated'!AO203</f>
        <v>19.3</v>
      </c>
      <c r="F203">
        <f>'Real Time Consolodated'!AT203</f>
        <v>4.4999999999999998E-2</v>
      </c>
      <c r="G203">
        <f>'Real Time Consolodated'!AX203</f>
        <v>-1.1000000000000001</v>
      </c>
      <c r="H203">
        <f>'Real Time Consolodated'!AY203</f>
        <v>0.2</v>
      </c>
      <c r="I203" s="27">
        <f>VLOOKUP(D203,'UPDATE Team Record'!$B$3:$O$38,4,0)*100</f>
        <v>36.6</v>
      </c>
      <c r="J203">
        <f t="shared" si="7"/>
        <v>0</v>
      </c>
      <c r="K203">
        <f>COUNTIF(A$2:$A203,A203)</f>
        <v>1</v>
      </c>
      <c r="L203">
        <f>(Key!$B$3+Key!$B$4*'Real Time Coefficients'!E203+'Real Time Coefficients'!F203*Key!$B$5+Key!$B$6*'Real Time Coefficients'!G203+'Real Time Coefficients'!H203*Key!$B$7+Key!$B$8*'Real Time Coefficients'!I203+'Real Time Coefficients'!J203*Key!$B$9)*(Key!$B$11/100)</f>
        <v>-628.53924420518899</v>
      </c>
      <c r="N203">
        <f>IF(H203&gt;'Data Precompetition'!$F$91,1,0)</f>
        <v>0</v>
      </c>
      <c r="O203">
        <f>IF(F203&gt;'Data Precompetition'!$D$91,1,0)</f>
        <v>0</v>
      </c>
    </row>
    <row r="204" spans="1:15" ht="15" customHeight="1">
      <c r="A204" t="str">
        <f>'Real Time Consolodated'!B204</f>
        <v>Jamaal Franklin</v>
      </c>
      <c r="B204" t="str">
        <f>'Real Time Consolodated'!E204</f>
        <v>DEN</v>
      </c>
      <c r="C204" t="str">
        <f>VLOOKUP(B204,'UPDATE Team Record'!$Q$4:$R$35,2,0)</f>
        <v>Denver Nuggets</v>
      </c>
      <c r="D204" t="str">
        <f t="shared" si="6"/>
        <v>Denver Nuggets</v>
      </c>
      <c r="E204">
        <f>'Real Time Consolodated'!AO204</f>
        <v>16.600000000000001</v>
      </c>
      <c r="F204">
        <f>'Real Time Consolodated'!AT204</f>
        <v>-6.3E-2</v>
      </c>
      <c r="G204">
        <f>'Real Time Consolodated'!AX204</f>
        <v>-5.0999999999999996</v>
      </c>
      <c r="H204">
        <f>'Real Time Consolodated'!AY204</f>
        <v>0</v>
      </c>
      <c r="I204" s="27">
        <f>VLOOKUP(D204,'UPDATE Team Record'!$B$3:$O$38,4,0)*100</f>
        <v>36.6</v>
      </c>
      <c r="J204">
        <f t="shared" si="7"/>
        <v>0</v>
      </c>
      <c r="K204">
        <f>COUNTIF(A$2:$A204,A204)</f>
        <v>1</v>
      </c>
      <c r="L204">
        <f>(Key!$B$3+Key!$B$4*'Real Time Coefficients'!E204+'Real Time Coefficients'!F204*Key!$B$5+Key!$B$6*'Real Time Coefficients'!G204+'Real Time Coefficients'!H204*Key!$B$7+Key!$B$8*'Real Time Coefficients'!I204+'Real Time Coefficients'!J204*Key!$B$9)*(Key!$B$11/100)</f>
        <v>-411.43777682422262</v>
      </c>
      <c r="N204">
        <f>IF(H204&gt;'Data Precompetition'!$F$91,1,0)</f>
        <v>0</v>
      </c>
      <c r="O204">
        <f>IF(F204&gt;'Data Precompetition'!$D$91,1,0)</f>
        <v>0</v>
      </c>
    </row>
    <row r="205" spans="1:15" ht="15" customHeight="1">
      <c r="A205" t="str">
        <f>'Real Time Consolodated'!B205</f>
        <v>Tim Frazier</v>
      </c>
      <c r="B205" t="str">
        <f>'Real Time Consolodated'!E205</f>
        <v>TOT</v>
      </c>
      <c r="C205" t="e">
        <f>VLOOKUP(B205,'UPDATE Team Record'!$Q$4:$R$35,2,0)</f>
        <v>#N/A</v>
      </c>
      <c r="D205" t="str">
        <f t="shared" si="6"/>
        <v>Philadelphia 76ers</v>
      </c>
      <c r="E205">
        <f>'Real Time Consolodated'!AO205</f>
        <v>17.5</v>
      </c>
      <c r="F205">
        <f>'Real Time Consolodated'!AT205</f>
        <v>-1.7000000000000001E-2</v>
      </c>
      <c r="G205">
        <f>'Real Time Consolodated'!AX205</f>
        <v>-7.3</v>
      </c>
      <c r="H205">
        <f>'Real Time Consolodated'!AY205</f>
        <v>-0.3</v>
      </c>
      <c r="I205" s="27">
        <f>VLOOKUP(D205,'UPDATE Team Record'!$B$3:$O$38,4,0)*100</f>
        <v>22</v>
      </c>
      <c r="J205">
        <f t="shared" si="7"/>
        <v>0</v>
      </c>
      <c r="K205">
        <f>COUNTIF(A$2:$A205,A205)</f>
        <v>1</v>
      </c>
      <c r="L205">
        <f>(Key!$B$3+Key!$B$4*'Real Time Coefficients'!E205+'Real Time Coefficients'!F205*Key!$B$5+Key!$B$6*'Real Time Coefficients'!G205+'Real Time Coefficients'!H205*Key!$B$7+Key!$B$8*'Real Time Coefficients'!I205+'Real Time Coefficients'!J205*Key!$B$9)*(Key!$B$11/100)</f>
        <v>-235.61912406048745</v>
      </c>
      <c r="N205">
        <f>IF(H205&gt;'Data Precompetition'!$F$91,1,0)</f>
        <v>0</v>
      </c>
      <c r="O205">
        <f>IF(F205&gt;'Data Precompetition'!$D$91,1,0)</f>
        <v>0</v>
      </c>
    </row>
    <row r="206" spans="1:15">
      <c r="A206" t="str">
        <f>'Real Time Consolodated'!B206</f>
        <v>Tim Frazier</v>
      </c>
      <c r="B206" t="str">
        <f>'Real Time Consolodated'!E206</f>
        <v>PHI</v>
      </c>
      <c r="C206" t="str">
        <f>VLOOKUP(B206,'UPDATE Team Record'!$Q$4:$R$35,2,0)</f>
        <v>Philadelphia 76ers</v>
      </c>
      <c r="D206" t="str">
        <f t="shared" si="6"/>
        <v>Philadelphia 76ers</v>
      </c>
      <c r="E206">
        <f>'Real Time Consolodated'!AO206</f>
        <v>17.5</v>
      </c>
      <c r="F206">
        <f>'Real Time Consolodated'!AT206</f>
        <v>-1.7000000000000001E-2</v>
      </c>
      <c r="G206">
        <f>'Real Time Consolodated'!AX206</f>
        <v>-7.3</v>
      </c>
      <c r="H206">
        <f>'Real Time Consolodated'!AY206</f>
        <v>-0.3</v>
      </c>
      <c r="I206" s="27">
        <f>VLOOKUP(D206,'UPDATE Team Record'!$B$3:$O$38,4,0)*100</f>
        <v>22</v>
      </c>
      <c r="J206">
        <f t="shared" si="7"/>
        <v>0</v>
      </c>
      <c r="K206">
        <f>COUNTIF(A$2:$A206,A206)</f>
        <v>2</v>
      </c>
      <c r="L206">
        <f>(Key!$B$3+Key!$B$4*'Real Time Coefficients'!E206+'Real Time Coefficients'!F206*Key!$B$5+Key!$B$6*'Real Time Coefficients'!G206+'Real Time Coefficients'!H206*Key!$B$7+Key!$B$8*'Real Time Coefficients'!I206+'Real Time Coefficients'!J206*Key!$B$9)*(Key!$B$11/100)</f>
        <v>-235.61912406048745</v>
      </c>
      <c r="N206">
        <f>IF(H206&gt;'Data Precompetition'!$F$91,1,0)</f>
        <v>0</v>
      </c>
      <c r="O206">
        <f>IF(F206&gt;'Data Precompetition'!$D$91,1,0)</f>
        <v>0</v>
      </c>
    </row>
    <row r="207" spans="1:15" ht="15" customHeight="1">
      <c r="A207" t="str">
        <f>'Real Time Consolodated'!B207</f>
        <v>Tim Frazier</v>
      </c>
      <c r="B207" t="str">
        <f>'Real Time Consolodated'!E207</f>
        <v>POR</v>
      </c>
      <c r="C207" t="str">
        <f>VLOOKUP(B207,'UPDATE Team Record'!$Q$4:$R$35,2,0)</f>
        <v>Portland Trail Blazers</v>
      </c>
      <c r="D207" t="str">
        <f t="shared" si="6"/>
        <v>Portland Trail Blazers</v>
      </c>
      <c r="E207">
        <f>'Real Time Consolodated'!AO207</f>
        <v>17.5</v>
      </c>
      <c r="F207">
        <f>'Real Time Consolodated'!AT207</f>
        <v>-1.7000000000000001E-2</v>
      </c>
      <c r="G207">
        <f>'Real Time Consolodated'!AX207</f>
        <v>-7.3</v>
      </c>
      <c r="H207">
        <f>'Real Time Consolodated'!AY207</f>
        <v>-0.3</v>
      </c>
      <c r="I207" s="27">
        <f>VLOOKUP(D207,'UPDATE Team Record'!$B$3:$O$38,4,0)*100</f>
        <v>62.2</v>
      </c>
      <c r="J207">
        <f t="shared" si="7"/>
        <v>0</v>
      </c>
      <c r="K207">
        <f>COUNTIF(A$2:$A207,A207)</f>
        <v>3</v>
      </c>
      <c r="L207">
        <f>(Key!$B$3+Key!$B$4*'Real Time Coefficients'!E207+'Real Time Coefficients'!F207*Key!$B$5+Key!$B$6*'Real Time Coefficients'!G207+'Real Time Coefficients'!H207*Key!$B$7+Key!$B$8*'Real Time Coefficients'!I207+'Real Time Coefficients'!J207*Key!$B$9)*(Key!$B$11/100)</f>
        <v>160.45273624638094</v>
      </c>
      <c r="N207">
        <f>IF(H207&gt;'Data Precompetition'!$F$91,1,0)</f>
        <v>0</v>
      </c>
      <c r="O207">
        <f>IF(F207&gt;'Data Precompetition'!$D$91,1,0)</f>
        <v>0</v>
      </c>
    </row>
    <row r="208" spans="1:15" ht="15" customHeight="1">
      <c r="A208" t="str">
        <f>'Real Time Consolodated'!B208</f>
        <v>Jimmer Fredette</v>
      </c>
      <c r="B208" t="str">
        <f>'Real Time Consolodated'!E208</f>
        <v>NOP</v>
      </c>
      <c r="C208" t="str">
        <f>VLOOKUP(B208,'UPDATE Team Record'!$Q$4:$R$35,2,0)</f>
        <v>New Orleans Pelicans</v>
      </c>
      <c r="D208" t="str">
        <f t="shared" si="6"/>
        <v>New Orleans Pelicans</v>
      </c>
      <c r="E208">
        <f>'Real Time Consolodated'!AO208</f>
        <v>19.600000000000001</v>
      </c>
      <c r="F208">
        <f>'Real Time Consolodated'!AT208</f>
        <v>2.1000000000000001E-2</v>
      </c>
      <c r="G208">
        <f>'Real Time Consolodated'!AX208</f>
        <v>-5.5</v>
      </c>
      <c r="H208">
        <f>'Real Time Consolodated'!AY208</f>
        <v>-0.4</v>
      </c>
      <c r="I208" s="27">
        <f>VLOOKUP(D208,'UPDATE Team Record'!$B$3:$O$38,4,0)*100</f>
        <v>54.900000000000006</v>
      </c>
      <c r="J208">
        <f t="shared" si="7"/>
        <v>0</v>
      </c>
      <c r="K208">
        <f>COUNTIF(A$2:$A208,A208)</f>
        <v>1</v>
      </c>
      <c r="L208">
        <f>(Key!$B$3+Key!$B$4*'Real Time Coefficients'!E208+'Real Time Coefficients'!F208*Key!$B$5+Key!$B$6*'Real Time Coefficients'!G208+'Real Time Coefficients'!H208*Key!$B$7+Key!$B$8*'Real Time Coefficients'!I208+'Real Time Coefficients'!J208*Key!$B$9)*(Key!$B$11/100)</f>
        <v>-46.871269359547881</v>
      </c>
      <c r="N208">
        <f>IF(H208&gt;'Data Precompetition'!$F$91,1,0)</f>
        <v>0</v>
      </c>
      <c r="O208">
        <f>IF(F208&gt;'Data Precompetition'!$D$91,1,0)</f>
        <v>0</v>
      </c>
    </row>
    <row r="209" spans="1:15" ht="15" customHeight="1">
      <c r="A209" t="str">
        <f>'Real Time Consolodated'!B209</f>
        <v>Joel Freeland</v>
      </c>
      <c r="B209" t="str">
        <f>'Real Time Consolodated'!E209</f>
        <v>POR</v>
      </c>
      <c r="C209" t="str">
        <f>VLOOKUP(B209,'UPDATE Team Record'!$Q$4:$R$35,2,0)</f>
        <v>Portland Trail Blazers</v>
      </c>
      <c r="D209" t="str">
        <f t="shared" si="6"/>
        <v>Portland Trail Blazers</v>
      </c>
      <c r="E209">
        <f>'Real Time Consolodated'!AO209</f>
        <v>13.4</v>
      </c>
      <c r="F209">
        <f>'Real Time Consolodated'!AT209</f>
        <v>0.122</v>
      </c>
      <c r="G209">
        <f>'Real Time Consolodated'!AX209</f>
        <v>-1.8</v>
      </c>
      <c r="H209">
        <f>'Real Time Consolodated'!AY209</f>
        <v>0</v>
      </c>
      <c r="I209" s="27">
        <f>VLOOKUP(D209,'UPDATE Team Record'!$B$3:$O$38,4,0)*100</f>
        <v>62.2</v>
      </c>
      <c r="J209">
        <f t="shared" si="7"/>
        <v>0</v>
      </c>
      <c r="K209">
        <f>COUNTIF(A$2:$A209,A209)</f>
        <v>1</v>
      </c>
      <c r="L209">
        <f>(Key!$B$3+Key!$B$4*'Real Time Coefficients'!E209+'Real Time Coefficients'!F209*Key!$B$5+Key!$B$6*'Real Time Coefficients'!G209+'Real Time Coefficients'!H209*Key!$B$7+Key!$B$8*'Real Time Coefficients'!I209+'Real Time Coefficients'!J209*Key!$B$9)*(Key!$B$11/100)</f>
        <v>-294.62351299115124</v>
      </c>
      <c r="N209">
        <f>IF(H209&gt;'Data Precompetition'!$F$91,1,0)</f>
        <v>0</v>
      </c>
      <c r="O209">
        <f>IF(F209&gt;'Data Precompetition'!$D$91,1,0)</f>
        <v>0</v>
      </c>
    </row>
    <row r="210" spans="1:15">
      <c r="A210" t="str">
        <f>'Real Time Consolodated'!B210</f>
        <v>Player</v>
      </c>
      <c r="B210" t="str">
        <f>'Real Time Consolodated'!E210</f>
        <v>Tm</v>
      </c>
      <c r="C210" t="e">
        <f>VLOOKUP(B210,'UPDATE Team Record'!$Q$4:$R$35,2,0)</f>
        <v>#N/A</v>
      </c>
      <c r="D210" t="str">
        <f t="shared" si="6"/>
        <v>Orlando Magic</v>
      </c>
      <c r="E210" t="str">
        <f>'Real Time Consolodated'!AO210</f>
        <v>USG%</v>
      </c>
      <c r="F210" t="str">
        <f>'Real Time Consolodated'!AT210</f>
        <v>WS/48</v>
      </c>
      <c r="G210" t="str">
        <f>'Real Time Consolodated'!AX210</f>
        <v>BPM</v>
      </c>
      <c r="H210" t="str">
        <f>'Real Time Consolodated'!AY210</f>
        <v>VORP</v>
      </c>
      <c r="I210" s="27">
        <f>VLOOKUP(D210,'UPDATE Team Record'!$B$3:$O$38,4,0)*100</f>
        <v>30.5</v>
      </c>
      <c r="J210">
        <f t="shared" si="7"/>
        <v>2</v>
      </c>
      <c r="K210">
        <f>COUNTIF(A$2:$A210,A210)</f>
        <v>8</v>
      </c>
      <c r="L210" t="e">
        <f>(Key!$B$3+Key!$B$4*'Real Time Coefficients'!E210+'Real Time Coefficients'!F210*Key!$B$5+Key!$B$6*'Real Time Coefficients'!G210+'Real Time Coefficients'!H210*Key!$B$7+Key!$B$8*'Real Time Coefficients'!I210+'Real Time Coefficients'!J210*Key!$B$9)*(Key!$B$11/100)</f>
        <v>#VALUE!</v>
      </c>
      <c r="N210">
        <f>IF(H210&gt;'Data Precompetition'!$F$91,1,0)</f>
        <v>1</v>
      </c>
      <c r="O210">
        <f>IF(F210&gt;'Data Precompetition'!$D$91,1,0)</f>
        <v>1</v>
      </c>
    </row>
    <row r="211" spans="1:15" ht="15" customHeight="1">
      <c r="A211" t="str">
        <f>'Real Time Consolodated'!B211</f>
        <v>Channing Frye</v>
      </c>
      <c r="B211" t="str">
        <f>'Real Time Consolodated'!E211</f>
        <v>ORL</v>
      </c>
      <c r="C211" t="str">
        <f>VLOOKUP(B211,'UPDATE Team Record'!$Q$4:$R$35,2,0)</f>
        <v>Orlando Magic</v>
      </c>
      <c r="D211" t="str">
        <f t="shared" si="6"/>
        <v>Orlando Magic</v>
      </c>
      <c r="E211">
        <f>'Real Time Consolodated'!AO211</f>
        <v>14.1</v>
      </c>
      <c r="F211">
        <f>'Real Time Consolodated'!AT211</f>
        <v>5.2999999999999999E-2</v>
      </c>
      <c r="G211">
        <f>'Real Time Consolodated'!AX211</f>
        <v>-0.9</v>
      </c>
      <c r="H211">
        <f>'Real Time Consolodated'!AY211</f>
        <v>0.5</v>
      </c>
      <c r="I211" s="27">
        <f>VLOOKUP(D211,'UPDATE Team Record'!$B$3:$O$38,4,0)*100</f>
        <v>30.5</v>
      </c>
      <c r="J211">
        <f t="shared" si="7"/>
        <v>0</v>
      </c>
      <c r="K211">
        <f>COUNTIF(A$2:$A211,A211)</f>
        <v>1</v>
      </c>
      <c r="L211">
        <f>(Key!$B$3+Key!$B$4*'Real Time Coefficients'!E211+'Real Time Coefficients'!F211*Key!$B$5+Key!$B$6*'Real Time Coefficients'!G211+'Real Time Coefficients'!H211*Key!$B$7+Key!$B$8*'Real Time Coefficients'!I211+'Real Time Coefficients'!J211*Key!$B$9)*(Key!$B$11/100)</f>
        <v>-739.95968179101942</v>
      </c>
      <c r="N211">
        <f>IF(H211&gt;'Data Precompetition'!$F$91,1,0)</f>
        <v>0</v>
      </c>
      <c r="O211">
        <f>IF(F211&gt;'Data Precompetition'!$D$91,1,0)</f>
        <v>0</v>
      </c>
    </row>
    <row r="212" spans="1:15" ht="15" customHeight="1">
      <c r="A212" t="str">
        <f>'Real Time Consolodated'!B212</f>
        <v>Danilo Gallinari</v>
      </c>
      <c r="B212" t="str">
        <f>'Real Time Consolodated'!E212</f>
        <v>DEN</v>
      </c>
      <c r="C212" t="str">
        <f>VLOOKUP(B212,'UPDATE Team Record'!$Q$4:$R$35,2,0)</f>
        <v>Denver Nuggets</v>
      </c>
      <c r="D212" t="str">
        <f t="shared" si="6"/>
        <v>Denver Nuggets</v>
      </c>
      <c r="E212">
        <f>'Real Time Consolodated'!AO212</f>
        <v>21.5</v>
      </c>
      <c r="F212">
        <f>'Real Time Consolodated'!AT212</f>
        <v>0.13200000000000001</v>
      </c>
      <c r="G212">
        <f>'Real Time Consolodated'!AX212</f>
        <v>1.3</v>
      </c>
      <c r="H212">
        <f>'Real Time Consolodated'!AY212</f>
        <v>1.2</v>
      </c>
      <c r="I212" s="27">
        <f>VLOOKUP(D212,'UPDATE Team Record'!$B$3:$O$38,4,0)*100</f>
        <v>36.6</v>
      </c>
      <c r="J212">
        <f t="shared" si="7"/>
        <v>0</v>
      </c>
      <c r="K212">
        <f>COUNTIF(A$2:$A212,A212)</f>
        <v>1</v>
      </c>
      <c r="L212">
        <f>(Key!$B$3+Key!$B$4*'Real Time Coefficients'!E212+'Real Time Coefficients'!F212*Key!$B$5+Key!$B$6*'Real Time Coefficients'!G212+'Real Time Coefficients'!H212*Key!$B$7+Key!$B$8*'Real Time Coefficients'!I212+'Real Time Coefficients'!J212*Key!$B$9)*(Key!$B$11/100)</f>
        <v>-546.7426595092528</v>
      </c>
      <c r="N212">
        <f>IF(H212&gt;'Data Precompetition'!$F$91,1,0)</f>
        <v>0</v>
      </c>
      <c r="O212">
        <f>IF(F212&gt;'Data Precompetition'!$D$91,1,0)</f>
        <v>0</v>
      </c>
    </row>
    <row r="213" spans="1:15" ht="15" customHeight="1">
      <c r="A213" t="str">
        <f>'Real Time Consolodated'!B213</f>
        <v>Langston Galloway</v>
      </c>
      <c r="B213" t="str">
        <f>'Real Time Consolodated'!E213</f>
        <v>NYK</v>
      </c>
      <c r="C213" t="str">
        <f>VLOOKUP(B213,'UPDATE Team Record'!$Q$4:$R$35,2,0)</f>
        <v>New York Knicks</v>
      </c>
      <c r="D213" t="str">
        <f t="shared" si="6"/>
        <v>New York Knicks</v>
      </c>
      <c r="E213">
        <f>'Real Time Consolodated'!AO213</f>
        <v>19.2</v>
      </c>
      <c r="F213">
        <f>'Real Time Consolodated'!AT213</f>
        <v>4.2999999999999997E-2</v>
      </c>
      <c r="G213">
        <f>'Real Time Consolodated'!AX213</f>
        <v>-1.1000000000000001</v>
      </c>
      <c r="H213">
        <f>'Real Time Consolodated'!AY213</f>
        <v>0.3</v>
      </c>
      <c r="I213" s="27">
        <f>VLOOKUP(D213,'UPDATE Team Record'!$B$3:$O$38,4,0)*100</f>
        <v>20.7</v>
      </c>
      <c r="J213">
        <f t="shared" si="7"/>
        <v>0</v>
      </c>
      <c r="K213">
        <f>COUNTIF(A$2:$A213,A213)</f>
        <v>1</v>
      </c>
      <c r="L213">
        <f>(Key!$B$3+Key!$B$4*'Real Time Coefficients'!E213+'Real Time Coefficients'!F213*Key!$B$5+Key!$B$6*'Real Time Coefficients'!G213+'Real Time Coefficients'!H213*Key!$B$7+Key!$B$8*'Real Time Coefficients'!I213+'Real Time Coefficients'!J213*Key!$B$9)*(Key!$B$11/100)</f>
        <v>-772.35398226375787</v>
      </c>
      <c r="N213">
        <f>IF(H213&gt;'Data Precompetition'!$F$91,1,0)</f>
        <v>0</v>
      </c>
      <c r="O213">
        <f>IF(F213&gt;'Data Precompetition'!$D$91,1,0)</f>
        <v>0</v>
      </c>
    </row>
    <row r="214" spans="1:15" ht="15" customHeight="1">
      <c r="A214" t="str">
        <f>'Real Time Consolodated'!B214</f>
        <v>Francisco Garcia</v>
      </c>
      <c r="B214" t="str">
        <f>'Real Time Consolodated'!E214</f>
        <v>HOU</v>
      </c>
      <c r="C214" t="str">
        <f>VLOOKUP(B214,'UPDATE Team Record'!$Q$4:$R$35,2,0)</f>
        <v>Houston Rockets</v>
      </c>
      <c r="D214" t="str">
        <f t="shared" si="6"/>
        <v>Houston Rockets</v>
      </c>
      <c r="E214">
        <f>'Real Time Consolodated'!AO214</f>
        <v>16.2</v>
      </c>
      <c r="F214">
        <f>'Real Time Consolodated'!AT214</f>
        <v>-4.3999999999999997E-2</v>
      </c>
      <c r="G214">
        <f>'Real Time Consolodated'!AX214</f>
        <v>-5.3</v>
      </c>
      <c r="H214">
        <f>'Real Time Consolodated'!AY214</f>
        <v>-0.2</v>
      </c>
      <c r="I214" s="27">
        <f>VLOOKUP(D214,'UPDATE Team Record'!$B$3:$O$38,4,0)*100</f>
        <v>68.300000000000011</v>
      </c>
      <c r="J214">
        <f t="shared" si="7"/>
        <v>0</v>
      </c>
      <c r="K214">
        <f>COUNTIF(A$2:$A214,A214)</f>
        <v>1</v>
      </c>
      <c r="L214">
        <f>(Key!$B$3+Key!$B$4*'Real Time Coefficients'!E214+'Real Time Coefficients'!F214*Key!$B$5+Key!$B$6*'Real Time Coefficients'!G214+'Real Time Coefficients'!H214*Key!$B$7+Key!$B$8*'Real Time Coefficients'!I214+'Real Time Coefficients'!J214*Key!$B$9)*(Key!$B$11/100)</f>
        <v>-83.683649127565033</v>
      </c>
      <c r="N214">
        <f>IF(H214&gt;'Data Precompetition'!$F$91,1,0)</f>
        <v>0</v>
      </c>
      <c r="O214">
        <f>IF(F214&gt;'Data Precompetition'!$D$91,1,0)</f>
        <v>0</v>
      </c>
    </row>
    <row r="215" spans="1:15" ht="15" customHeight="1">
      <c r="A215" t="str">
        <f>'Real Time Consolodated'!B215</f>
        <v>Kevin Garnett</v>
      </c>
      <c r="B215" t="str">
        <f>'Real Time Consolodated'!E215</f>
        <v>TOT</v>
      </c>
      <c r="C215" t="e">
        <f>VLOOKUP(B215,'UPDATE Team Record'!$Q$4:$R$35,2,0)</f>
        <v>#N/A</v>
      </c>
      <c r="D215" t="str">
        <f t="shared" si="6"/>
        <v>Brooklyn Nets</v>
      </c>
      <c r="E215">
        <f>'Real Time Consolodated'!AO215</f>
        <v>17.8</v>
      </c>
      <c r="F215">
        <f>'Real Time Consolodated'!AT215</f>
        <v>9.6000000000000002E-2</v>
      </c>
      <c r="G215">
        <f>'Real Time Consolodated'!AX215</f>
        <v>-0.2</v>
      </c>
      <c r="H215">
        <f>'Real Time Consolodated'!AY215</f>
        <v>0.4</v>
      </c>
      <c r="I215" s="27">
        <f>VLOOKUP(D215,'UPDATE Team Record'!$B$3:$O$38,4,0)*100</f>
        <v>46.300000000000004</v>
      </c>
      <c r="J215">
        <f t="shared" si="7"/>
        <v>0</v>
      </c>
      <c r="K215">
        <f>COUNTIF(A$2:$A215,A215)</f>
        <v>1</v>
      </c>
      <c r="L215">
        <f>(Key!$B$3+Key!$B$4*'Real Time Coefficients'!E215+'Real Time Coefficients'!F215*Key!$B$5+Key!$B$6*'Real Time Coefficients'!G215+'Real Time Coefficients'!H215*Key!$B$7+Key!$B$8*'Real Time Coefficients'!I215+'Real Time Coefficients'!J215*Key!$B$9)*(Key!$B$11/100)</f>
        <v>-543.8475856998914</v>
      </c>
      <c r="N215">
        <f>IF(H215&gt;'Data Precompetition'!$F$91,1,0)</f>
        <v>0</v>
      </c>
      <c r="O215">
        <f>IF(F215&gt;'Data Precompetition'!$D$91,1,0)</f>
        <v>0</v>
      </c>
    </row>
    <row r="216" spans="1:15" ht="15" customHeight="1">
      <c r="A216" t="str">
        <f>'Real Time Consolodated'!B216</f>
        <v>Kevin Garnett</v>
      </c>
      <c r="B216" t="str">
        <f>'Real Time Consolodated'!E216</f>
        <v>BRK</v>
      </c>
      <c r="C216" t="str">
        <f>VLOOKUP(B216,'UPDATE Team Record'!$Q$4:$R$35,2,0)</f>
        <v>Brooklyn Nets</v>
      </c>
      <c r="D216" t="str">
        <f t="shared" si="6"/>
        <v>Brooklyn Nets</v>
      </c>
      <c r="E216">
        <f>'Real Time Consolodated'!AO216</f>
        <v>17.8</v>
      </c>
      <c r="F216">
        <f>'Real Time Consolodated'!AT216</f>
        <v>9.6000000000000002E-2</v>
      </c>
      <c r="G216">
        <f>'Real Time Consolodated'!AX216</f>
        <v>-0.2</v>
      </c>
      <c r="H216">
        <f>'Real Time Consolodated'!AY216</f>
        <v>0.4</v>
      </c>
      <c r="I216" s="27">
        <f>VLOOKUP(D216,'UPDATE Team Record'!$B$3:$O$38,4,0)*100</f>
        <v>46.300000000000004</v>
      </c>
      <c r="J216">
        <f t="shared" si="7"/>
        <v>0</v>
      </c>
      <c r="K216">
        <f>COUNTIF(A$2:$A216,A216)</f>
        <v>2</v>
      </c>
      <c r="L216">
        <f>(Key!$B$3+Key!$B$4*'Real Time Coefficients'!E216+'Real Time Coefficients'!F216*Key!$B$5+Key!$B$6*'Real Time Coefficients'!G216+'Real Time Coefficients'!H216*Key!$B$7+Key!$B$8*'Real Time Coefficients'!I216+'Real Time Coefficients'!J216*Key!$B$9)*(Key!$B$11/100)</f>
        <v>-543.8475856998914</v>
      </c>
      <c r="N216">
        <f>IF(H216&gt;'Data Precompetition'!$F$91,1,0)</f>
        <v>0</v>
      </c>
      <c r="O216">
        <f>IF(F216&gt;'Data Precompetition'!$D$91,1,0)</f>
        <v>0</v>
      </c>
    </row>
    <row r="217" spans="1:15" ht="15" customHeight="1">
      <c r="A217" t="str">
        <f>'Real Time Consolodated'!B217</f>
        <v>Kevin Garnett</v>
      </c>
      <c r="B217" t="str">
        <f>'Real Time Consolodated'!E217</f>
        <v>MIN</v>
      </c>
      <c r="C217" t="str">
        <f>VLOOKUP(B217,'UPDATE Team Record'!$Q$4:$R$35,2,0)</f>
        <v>Minnesota Timberwolves</v>
      </c>
      <c r="D217" t="str">
        <f t="shared" si="6"/>
        <v>Minnesota Timberwolves</v>
      </c>
      <c r="E217">
        <f>'Real Time Consolodated'!AO217</f>
        <v>17.8</v>
      </c>
      <c r="F217">
        <f>'Real Time Consolodated'!AT217</f>
        <v>9.6000000000000002E-2</v>
      </c>
      <c r="G217">
        <f>'Real Time Consolodated'!AX217</f>
        <v>-0.2</v>
      </c>
      <c r="H217">
        <f>'Real Time Consolodated'!AY217</f>
        <v>0.4</v>
      </c>
      <c r="I217" s="27">
        <f>VLOOKUP(D217,'UPDATE Team Record'!$B$3:$O$38,4,0)*100</f>
        <v>19.5</v>
      </c>
      <c r="J217">
        <f t="shared" si="7"/>
        <v>0</v>
      </c>
      <c r="K217">
        <f>COUNTIF(A$2:$A217,A217)</f>
        <v>3</v>
      </c>
      <c r="L217">
        <f>(Key!$B$3+Key!$B$4*'Real Time Coefficients'!E217+'Real Time Coefficients'!F217*Key!$B$5+Key!$B$6*'Real Time Coefficients'!G217+'Real Time Coefficients'!H217*Key!$B$7+Key!$B$8*'Real Time Coefficients'!I217+'Real Time Coefficients'!J217*Key!$B$9)*(Key!$B$11/100)</f>
        <v>-807.89549257113697</v>
      </c>
      <c r="N217">
        <f>IF(H217&gt;'Data Precompetition'!$F$91,1,0)</f>
        <v>0</v>
      </c>
      <c r="O217">
        <f>IF(F217&gt;'Data Precompetition'!$D$91,1,0)</f>
        <v>0</v>
      </c>
    </row>
    <row r="218" spans="1:15" ht="15" customHeight="1">
      <c r="A218" t="str">
        <f>'Real Time Consolodated'!B218</f>
        <v>Marc Gasol</v>
      </c>
      <c r="B218" t="str">
        <f>'Real Time Consolodated'!E218</f>
        <v>MEM</v>
      </c>
      <c r="C218" t="str">
        <f>VLOOKUP(B218,'UPDATE Team Record'!$Q$4:$R$35,2,0)</f>
        <v>Memphis Grizzlies</v>
      </c>
      <c r="D218" t="str">
        <f t="shared" si="6"/>
        <v>Memphis Grizzlies</v>
      </c>
      <c r="E218">
        <f>'Real Time Consolodated'!AO218</f>
        <v>24.6</v>
      </c>
      <c r="F218">
        <f>'Real Time Consolodated'!AT218</f>
        <v>0.182</v>
      </c>
      <c r="G218">
        <f>'Real Time Consolodated'!AX218</f>
        <v>4.8</v>
      </c>
      <c r="H218">
        <f>'Real Time Consolodated'!AY218</f>
        <v>4.5999999999999996</v>
      </c>
      <c r="I218" s="27">
        <f>VLOOKUP(D218,'UPDATE Team Record'!$B$3:$O$38,4,0)*100</f>
        <v>67.100000000000009</v>
      </c>
      <c r="J218">
        <f t="shared" si="7"/>
        <v>0</v>
      </c>
      <c r="K218">
        <f>COUNTIF(A$2:$A218,A218)</f>
        <v>1</v>
      </c>
      <c r="L218">
        <f>(Key!$B$3+Key!$B$4*'Real Time Coefficients'!E218+'Real Time Coefficients'!F218*Key!$B$5+Key!$B$6*'Real Time Coefficients'!G218+'Real Time Coefficients'!H218*Key!$B$7+Key!$B$8*'Real Time Coefficients'!I218+'Real Time Coefficients'!J218*Key!$B$9)*(Key!$B$11/100)</f>
        <v>87.160829862101963</v>
      </c>
      <c r="N218">
        <f>IF(H218&gt;'Data Precompetition'!$F$91,1,0)</f>
        <v>0</v>
      </c>
      <c r="O218">
        <f>IF(F218&gt;'Data Precompetition'!$D$91,1,0)</f>
        <v>0</v>
      </c>
    </row>
    <row r="219" spans="1:15" ht="15" customHeight="1">
      <c r="A219" t="str">
        <f>'Real Time Consolodated'!B219</f>
        <v>Pau Gasol</v>
      </c>
      <c r="B219" t="str">
        <f>'Real Time Consolodated'!E219</f>
        <v>CHI</v>
      </c>
      <c r="C219" t="str">
        <f>VLOOKUP(B219,'UPDATE Team Record'!$Q$4:$R$35,2,0)</f>
        <v>Chicago Bulls</v>
      </c>
      <c r="D219" t="str">
        <f t="shared" si="6"/>
        <v>Chicago Bulls</v>
      </c>
      <c r="E219">
        <f>'Real Time Consolodated'!AO219</f>
        <v>24.7</v>
      </c>
      <c r="F219">
        <f>'Real Time Consolodated'!AT219</f>
        <v>0.187</v>
      </c>
      <c r="G219">
        <f>'Real Time Consolodated'!AX219</f>
        <v>2.8</v>
      </c>
      <c r="H219">
        <f>'Real Time Consolodated'!AY219</f>
        <v>3.2</v>
      </c>
      <c r="I219" s="27">
        <f>VLOOKUP(D219,'UPDATE Team Record'!$B$3:$O$38,4,0)*100</f>
        <v>61</v>
      </c>
      <c r="J219">
        <f t="shared" si="7"/>
        <v>0</v>
      </c>
      <c r="K219">
        <f>COUNTIF(A$2:$A219,A219)</f>
        <v>1</v>
      </c>
      <c r="L219">
        <f>(Key!$B$3+Key!$B$4*'Real Time Coefficients'!E219+'Real Time Coefficients'!F219*Key!$B$5+Key!$B$6*'Real Time Coefficients'!G219+'Real Time Coefficients'!H219*Key!$B$7+Key!$B$8*'Real Time Coefficients'!I219+'Real Time Coefficients'!J219*Key!$B$9)*(Key!$B$11/100)</f>
        <v>31.283295501560282</v>
      </c>
      <c r="N219">
        <f>IF(H219&gt;'Data Precompetition'!$F$91,1,0)</f>
        <v>0</v>
      </c>
      <c r="O219">
        <f>IF(F219&gt;'Data Precompetition'!$D$91,1,0)</f>
        <v>0</v>
      </c>
    </row>
    <row r="220" spans="1:15">
      <c r="A220" t="str">
        <f>'Real Time Consolodated'!B220</f>
        <v>Rudy Gay</v>
      </c>
      <c r="B220" t="str">
        <f>'Real Time Consolodated'!E220</f>
        <v>SAC</v>
      </c>
      <c r="C220" t="str">
        <f>VLOOKUP(B220,'UPDATE Team Record'!$Q$4:$R$35,2,0)</f>
        <v>Sacramento Kings</v>
      </c>
      <c r="D220" t="str">
        <f t="shared" si="6"/>
        <v>Sacramento Kings</v>
      </c>
      <c r="E220">
        <f>'Real Time Consolodated'!AO220</f>
        <v>27</v>
      </c>
      <c r="F220">
        <f>'Real Time Consolodated'!AT220</f>
        <v>0.122</v>
      </c>
      <c r="G220">
        <f>'Real Time Consolodated'!AX220</f>
        <v>2.1</v>
      </c>
      <c r="H220">
        <f>'Real Time Consolodated'!AY220</f>
        <v>2.5</v>
      </c>
      <c r="I220" s="27">
        <f>VLOOKUP(D220,'UPDATE Team Record'!$B$3:$O$38,4,0)*100</f>
        <v>35.4</v>
      </c>
      <c r="J220">
        <f t="shared" si="7"/>
        <v>0</v>
      </c>
      <c r="K220">
        <f>COUNTIF(A$2:$A220,A220)</f>
        <v>1</v>
      </c>
      <c r="L220">
        <f>(Key!$B$3+Key!$B$4*'Real Time Coefficients'!E220+'Real Time Coefficients'!F220*Key!$B$5+Key!$B$6*'Real Time Coefficients'!G220+'Real Time Coefficients'!H220*Key!$B$7+Key!$B$8*'Real Time Coefficients'!I220+'Real Time Coefficients'!J220*Key!$B$9)*(Key!$B$11/100)</f>
        <v>-337.22154520293566</v>
      </c>
      <c r="N220">
        <f>IF(H220&gt;'Data Precompetition'!$F$91,1,0)</f>
        <v>0</v>
      </c>
      <c r="O220">
        <f>IF(F220&gt;'Data Precompetition'!$D$91,1,0)</f>
        <v>0</v>
      </c>
    </row>
    <row r="221" spans="1:15" ht="15" customHeight="1">
      <c r="A221" t="str">
        <f>'Real Time Consolodated'!B221</f>
        <v>Alonzo Gee</v>
      </c>
      <c r="B221" t="str">
        <f>'Real Time Consolodated'!E221</f>
        <v>TOT</v>
      </c>
      <c r="C221" t="e">
        <f>VLOOKUP(B221,'UPDATE Team Record'!$Q$4:$R$35,2,0)</f>
        <v>#N/A</v>
      </c>
      <c r="D221" t="str">
        <f t="shared" si="6"/>
        <v>Denver Nuggets</v>
      </c>
      <c r="E221">
        <f>'Real Time Consolodated'!AO221</f>
        <v>16.7</v>
      </c>
      <c r="F221">
        <f>'Real Time Consolodated'!AT221</f>
        <v>8.5999999999999993E-2</v>
      </c>
      <c r="G221">
        <f>'Real Time Consolodated'!AX221</f>
        <v>-1</v>
      </c>
      <c r="H221">
        <f>'Real Time Consolodated'!AY221</f>
        <v>0.2</v>
      </c>
      <c r="I221" s="27">
        <f>VLOOKUP(D221,'UPDATE Team Record'!$B$3:$O$38,4,0)*100</f>
        <v>36.6</v>
      </c>
      <c r="J221">
        <f t="shared" si="7"/>
        <v>0</v>
      </c>
      <c r="K221">
        <f>COUNTIF(A$2:$A221,A221)</f>
        <v>1</v>
      </c>
      <c r="L221">
        <f>(Key!$B$3+Key!$B$4*'Real Time Coefficients'!E221+'Real Time Coefficients'!F221*Key!$B$5+Key!$B$6*'Real Time Coefficients'!G221+'Real Time Coefficients'!H221*Key!$B$7+Key!$B$8*'Real Time Coefficients'!I221+'Real Time Coefficients'!J221*Key!$B$9)*(Key!$B$11/100)</f>
        <v>-614.57377919620853</v>
      </c>
      <c r="N221">
        <f>IF(H221&gt;'Data Precompetition'!$F$91,1,0)</f>
        <v>0</v>
      </c>
      <c r="O221">
        <f>IF(F221&gt;'Data Precompetition'!$D$91,1,0)</f>
        <v>0</v>
      </c>
    </row>
    <row r="222" spans="1:15" ht="15" customHeight="1">
      <c r="A222" t="str">
        <f>'Real Time Consolodated'!B222</f>
        <v>Alonzo Gee</v>
      </c>
      <c r="B222" t="str">
        <f>'Real Time Consolodated'!E222</f>
        <v>DEN</v>
      </c>
      <c r="C222" t="str">
        <f>VLOOKUP(B222,'UPDATE Team Record'!$Q$4:$R$35,2,0)</f>
        <v>Denver Nuggets</v>
      </c>
      <c r="D222" t="str">
        <f t="shared" si="6"/>
        <v>Denver Nuggets</v>
      </c>
      <c r="E222">
        <f>'Real Time Consolodated'!AO222</f>
        <v>16.7</v>
      </c>
      <c r="F222">
        <f>'Real Time Consolodated'!AT222</f>
        <v>8.5999999999999993E-2</v>
      </c>
      <c r="G222">
        <f>'Real Time Consolodated'!AX222</f>
        <v>-1</v>
      </c>
      <c r="H222">
        <f>'Real Time Consolodated'!AY222</f>
        <v>0.2</v>
      </c>
      <c r="I222" s="27">
        <f>VLOOKUP(D222,'UPDATE Team Record'!$B$3:$O$38,4,0)*100</f>
        <v>36.6</v>
      </c>
      <c r="J222">
        <f t="shared" si="7"/>
        <v>0</v>
      </c>
      <c r="K222">
        <f>COUNTIF(A$2:$A222,A222)</f>
        <v>2</v>
      </c>
      <c r="L222">
        <f>(Key!$B$3+Key!$B$4*'Real Time Coefficients'!E222+'Real Time Coefficients'!F222*Key!$B$5+Key!$B$6*'Real Time Coefficients'!G222+'Real Time Coefficients'!H222*Key!$B$7+Key!$B$8*'Real Time Coefficients'!I222+'Real Time Coefficients'!J222*Key!$B$9)*(Key!$B$11/100)</f>
        <v>-614.57377919620853</v>
      </c>
      <c r="N222">
        <f>IF(H222&gt;'Data Precompetition'!$F$91,1,0)</f>
        <v>0</v>
      </c>
      <c r="O222">
        <f>IF(F222&gt;'Data Precompetition'!$D$91,1,0)</f>
        <v>0</v>
      </c>
    </row>
    <row r="223" spans="1:15" ht="15" customHeight="1">
      <c r="A223" t="str">
        <f>'Real Time Consolodated'!B223</f>
        <v>Alonzo Gee</v>
      </c>
      <c r="B223" t="str">
        <f>'Real Time Consolodated'!E223</f>
        <v>POR</v>
      </c>
      <c r="C223" t="str">
        <f>VLOOKUP(B223,'UPDATE Team Record'!$Q$4:$R$35,2,0)</f>
        <v>Portland Trail Blazers</v>
      </c>
      <c r="D223" t="str">
        <f t="shared" si="6"/>
        <v>Portland Trail Blazers</v>
      </c>
      <c r="E223">
        <f>'Real Time Consolodated'!AO223</f>
        <v>16.7</v>
      </c>
      <c r="F223">
        <f>'Real Time Consolodated'!AT223</f>
        <v>8.5999999999999993E-2</v>
      </c>
      <c r="G223">
        <f>'Real Time Consolodated'!AX223</f>
        <v>-1</v>
      </c>
      <c r="H223">
        <f>'Real Time Consolodated'!AY223</f>
        <v>0.2</v>
      </c>
      <c r="I223" s="27">
        <f>VLOOKUP(D223,'UPDATE Team Record'!$B$3:$O$38,4,0)*100</f>
        <v>62.2</v>
      </c>
      <c r="J223">
        <f t="shared" si="7"/>
        <v>0</v>
      </c>
      <c r="K223">
        <f>COUNTIF(A$2:$A223,A223)</f>
        <v>3</v>
      </c>
      <c r="L223">
        <f>(Key!$B$3+Key!$B$4*'Real Time Coefficients'!E223+'Real Time Coefficients'!F223*Key!$B$5+Key!$B$6*'Real Time Coefficients'!G223+'Real Time Coefficients'!H223*Key!$B$7+Key!$B$8*'Real Time Coefficients'!I223+'Real Time Coefficients'!J223*Key!$B$9)*(Key!$B$11/100)</f>
        <v>-362.34891293113822</v>
      </c>
      <c r="N223">
        <f>IF(H223&gt;'Data Precompetition'!$F$91,1,0)</f>
        <v>0</v>
      </c>
      <c r="O223">
        <f>IF(F223&gt;'Data Precompetition'!$D$91,1,0)</f>
        <v>0</v>
      </c>
    </row>
    <row r="224" spans="1:15" ht="15" customHeight="1">
      <c r="A224" t="str">
        <f>'Real Time Consolodated'!B224</f>
        <v>Paul George</v>
      </c>
      <c r="B224" t="str">
        <f>'Real Time Consolodated'!E224</f>
        <v>IND</v>
      </c>
      <c r="C224" t="str">
        <f>VLOOKUP(B224,'UPDATE Team Record'!$Q$4:$R$35,2,0)</f>
        <v>Indiana Pacers</v>
      </c>
      <c r="D224" t="str">
        <f t="shared" si="6"/>
        <v>Indiana Pacers</v>
      </c>
      <c r="E224">
        <f>'Real Time Consolodated'!AO224</f>
        <v>32.799999999999997</v>
      </c>
      <c r="F224">
        <f>'Real Time Consolodated'!AT224</f>
        <v>-8.0000000000000002E-3</v>
      </c>
      <c r="G224">
        <f>'Real Time Consolodated'!AX224</f>
        <v>-3.3</v>
      </c>
      <c r="H224">
        <f>'Real Time Consolodated'!AY224</f>
        <v>0</v>
      </c>
      <c r="I224" s="27">
        <f>VLOOKUP(D224,'UPDATE Team Record'!$B$3:$O$38,4,0)*100</f>
        <v>46.300000000000004</v>
      </c>
      <c r="J224">
        <f t="shared" si="7"/>
        <v>0</v>
      </c>
      <c r="K224">
        <f>COUNTIF(A$2:$A224,A224)</f>
        <v>1</v>
      </c>
      <c r="L224">
        <f>(Key!$B$3+Key!$B$4*'Real Time Coefficients'!E224+'Real Time Coefficients'!F224*Key!$B$5+Key!$B$6*'Real Time Coefficients'!G224+'Real Time Coefficients'!H224*Key!$B$7+Key!$B$8*'Real Time Coefficients'!I224+'Real Time Coefficients'!J224*Key!$B$9)*(Key!$B$11/100)</f>
        <v>-142.39996424320296</v>
      </c>
      <c r="N224">
        <f>IF(H224&gt;'Data Precompetition'!$F$91,1,0)</f>
        <v>0</v>
      </c>
      <c r="O224">
        <f>IF(F224&gt;'Data Precompetition'!$D$91,1,0)</f>
        <v>0</v>
      </c>
    </row>
    <row r="225" spans="1:15" ht="15" customHeight="1">
      <c r="A225" t="str">
        <f>'Real Time Consolodated'!B225</f>
        <v>Taj Gibson</v>
      </c>
      <c r="B225" t="str">
        <f>'Real Time Consolodated'!E225</f>
        <v>CHI</v>
      </c>
      <c r="C225" t="str">
        <f>VLOOKUP(B225,'UPDATE Team Record'!$Q$4:$R$35,2,0)</f>
        <v>Chicago Bulls</v>
      </c>
      <c r="D225" t="str">
        <f t="shared" si="6"/>
        <v>Chicago Bulls</v>
      </c>
      <c r="E225">
        <f>'Real Time Consolodated'!AO225</f>
        <v>17.600000000000001</v>
      </c>
      <c r="F225">
        <f>'Real Time Consolodated'!AT225</f>
        <v>0.13700000000000001</v>
      </c>
      <c r="G225">
        <f>'Real Time Consolodated'!AX225</f>
        <v>0.6</v>
      </c>
      <c r="H225">
        <f>'Real Time Consolodated'!AY225</f>
        <v>1.1000000000000001</v>
      </c>
      <c r="I225" s="27">
        <f>VLOOKUP(D225,'UPDATE Team Record'!$B$3:$O$38,4,0)*100</f>
        <v>61</v>
      </c>
      <c r="J225">
        <f t="shared" si="7"/>
        <v>0</v>
      </c>
      <c r="K225">
        <f>COUNTIF(A$2:$A225,A225)</f>
        <v>1</v>
      </c>
      <c r="L225">
        <f>(Key!$B$3+Key!$B$4*'Real Time Coefficients'!E225+'Real Time Coefficients'!F225*Key!$B$5+Key!$B$6*'Real Time Coefficients'!G225+'Real Time Coefficients'!H225*Key!$B$7+Key!$B$8*'Real Time Coefficients'!I225+'Real Time Coefficients'!J225*Key!$B$9)*(Key!$B$11/100)</f>
        <v>-300.05076251708169</v>
      </c>
      <c r="N225">
        <f>IF(H225&gt;'Data Precompetition'!$F$91,1,0)</f>
        <v>0</v>
      </c>
      <c r="O225">
        <f>IF(F225&gt;'Data Precompetition'!$D$91,1,0)</f>
        <v>0</v>
      </c>
    </row>
    <row r="226" spans="1:15" ht="15" customHeight="1">
      <c r="A226" t="str">
        <f>'Real Time Consolodated'!B226</f>
        <v>Manu Ginobili</v>
      </c>
      <c r="B226" t="str">
        <f>'Real Time Consolodated'!E226</f>
        <v>SAS</v>
      </c>
      <c r="C226" t="str">
        <f>VLOOKUP(B226,'UPDATE Team Record'!$Q$4:$R$35,2,0)</f>
        <v>San Antonio Spurs</v>
      </c>
      <c r="D226" t="str">
        <f t="shared" si="6"/>
        <v>San Antonio Spurs</v>
      </c>
      <c r="E226">
        <f>'Real Time Consolodated'!AO226</f>
        <v>23.9</v>
      </c>
      <c r="F226">
        <f>'Real Time Consolodated'!AT226</f>
        <v>0.111</v>
      </c>
      <c r="G226">
        <f>'Real Time Consolodated'!AX226</f>
        <v>1.7</v>
      </c>
      <c r="H226">
        <f>'Real Time Consolodated'!AY226</f>
        <v>1.5</v>
      </c>
      <c r="I226" s="27">
        <f>VLOOKUP(D226,'UPDATE Team Record'!$B$3:$O$38,4,0)*100</f>
        <v>67.100000000000009</v>
      </c>
      <c r="J226">
        <f t="shared" si="7"/>
        <v>0</v>
      </c>
      <c r="K226">
        <f>COUNTIF(A$2:$A226,A226)</f>
        <v>1</v>
      </c>
      <c r="L226">
        <f>(Key!$B$3+Key!$B$4*'Real Time Coefficients'!E226+'Real Time Coefficients'!F226*Key!$B$5+Key!$B$6*'Real Time Coefficients'!G226+'Real Time Coefficients'!H226*Key!$B$7+Key!$B$8*'Real Time Coefficients'!I226+'Real Time Coefficients'!J226*Key!$B$9)*(Key!$B$11/100)</f>
        <v>-235.10888638241488</v>
      </c>
      <c r="N226">
        <f>IF(H226&gt;'Data Precompetition'!$F$91,1,0)</f>
        <v>0</v>
      </c>
      <c r="O226">
        <f>IF(F226&gt;'Data Precompetition'!$D$91,1,0)</f>
        <v>0</v>
      </c>
    </row>
    <row r="227" spans="1:15" ht="15" customHeight="1">
      <c r="A227" t="str">
        <f>'Real Time Consolodated'!B227</f>
        <v>Rudy Gobert</v>
      </c>
      <c r="B227" t="str">
        <f>'Real Time Consolodated'!E227</f>
        <v>UTA</v>
      </c>
      <c r="C227" t="str">
        <f>VLOOKUP(B227,'UPDATE Team Record'!$Q$4:$R$35,2,0)</f>
        <v>Utah Jazz</v>
      </c>
      <c r="D227" t="str">
        <f t="shared" si="6"/>
        <v>Utah Jazz</v>
      </c>
      <c r="E227">
        <f>'Real Time Consolodated'!AO227</f>
        <v>14</v>
      </c>
      <c r="F227">
        <f>'Real Time Consolodated'!AT227</f>
        <v>0.20599999999999999</v>
      </c>
      <c r="G227">
        <f>'Real Time Consolodated'!AX227</f>
        <v>5.8</v>
      </c>
      <c r="H227">
        <f>'Real Time Consolodated'!AY227</f>
        <v>4.3</v>
      </c>
      <c r="I227" s="27">
        <f>VLOOKUP(D227,'UPDATE Team Record'!$B$3:$O$38,4,0)*100</f>
        <v>46.300000000000004</v>
      </c>
      <c r="J227">
        <f t="shared" si="7"/>
        <v>0</v>
      </c>
      <c r="K227">
        <f>COUNTIF(A$2:$A227,A227)</f>
        <v>1</v>
      </c>
      <c r="L227">
        <f>(Key!$B$3+Key!$B$4*'Real Time Coefficients'!E227+'Real Time Coefficients'!F227*Key!$B$5+Key!$B$6*'Real Time Coefficients'!G227+'Real Time Coefficients'!H227*Key!$B$7+Key!$B$8*'Real Time Coefficients'!I227+'Real Time Coefficients'!J227*Key!$B$9)*(Key!$B$11/100)</f>
        <v>-449.26452901203299</v>
      </c>
      <c r="N227">
        <f>IF(H227&gt;'Data Precompetition'!$F$91,1,0)</f>
        <v>0</v>
      </c>
      <c r="O227">
        <f>IF(F227&gt;'Data Precompetition'!$D$91,1,0)</f>
        <v>0</v>
      </c>
    </row>
    <row r="228" spans="1:15" ht="15" customHeight="1">
      <c r="A228" t="str">
        <f>'Real Time Consolodated'!B228</f>
        <v>Drew Gooden</v>
      </c>
      <c r="B228" t="str">
        <f>'Real Time Consolodated'!E228</f>
        <v>WAS</v>
      </c>
      <c r="C228" t="str">
        <f>VLOOKUP(B228,'UPDATE Team Record'!$Q$4:$R$35,2,0)</f>
        <v>Washington Wizards</v>
      </c>
      <c r="D228" t="str">
        <f t="shared" si="6"/>
        <v>Washington Wizards</v>
      </c>
      <c r="E228">
        <f>'Real Time Consolodated'!AO228</f>
        <v>17</v>
      </c>
      <c r="F228">
        <f>'Real Time Consolodated'!AT228</f>
        <v>9.4E-2</v>
      </c>
      <c r="G228">
        <f>'Real Time Consolodated'!AX228</f>
        <v>-1.6</v>
      </c>
      <c r="H228">
        <f>'Real Time Consolodated'!AY228</f>
        <v>0.1</v>
      </c>
      <c r="I228" s="27">
        <f>VLOOKUP(D228,'UPDATE Team Record'!$B$3:$O$38,4,0)*100</f>
        <v>56.100000000000009</v>
      </c>
      <c r="J228">
        <f t="shared" si="7"/>
        <v>0</v>
      </c>
      <c r="K228">
        <f>COUNTIF(A$2:$A228,A228)</f>
        <v>1</v>
      </c>
      <c r="L228">
        <f>(Key!$B$3+Key!$B$4*'Real Time Coefficients'!E228+'Real Time Coefficients'!F228*Key!$B$5+Key!$B$6*'Real Time Coefficients'!G228+'Real Time Coefficients'!H228*Key!$B$7+Key!$B$8*'Real Time Coefficients'!I228+'Real Time Coefficients'!J228*Key!$B$9)*(Key!$B$11/100)</f>
        <v>-345.8338760848635</v>
      </c>
      <c r="N228">
        <f>IF(H228&gt;'Data Precompetition'!$F$91,1,0)</f>
        <v>0</v>
      </c>
      <c r="O228">
        <f>IF(F228&gt;'Data Precompetition'!$D$91,1,0)</f>
        <v>0</v>
      </c>
    </row>
    <row r="229" spans="1:15" ht="15" customHeight="1">
      <c r="A229" t="str">
        <f>'Real Time Consolodated'!B229</f>
        <v>Archie Goodwin</v>
      </c>
      <c r="B229" t="str">
        <f>'Real Time Consolodated'!E229</f>
        <v>PHO</v>
      </c>
      <c r="C229" t="str">
        <f>VLOOKUP(B229,'UPDATE Team Record'!$Q$4:$R$35,2,0)</f>
        <v>Phoenix Suns</v>
      </c>
      <c r="D229" t="str">
        <f t="shared" si="6"/>
        <v>Phoenix Suns</v>
      </c>
      <c r="E229">
        <f>'Real Time Consolodated'!AO229</f>
        <v>23.4</v>
      </c>
      <c r="F229">
        <f>'Real Time Consolodated'!AT229</f>
        <v>1.4E-2</v>
      </c>
      <c r="G229">
        <f>'Real Time Consolodated'!AX229</f>
        <v>-4.5</v>
      </c>
      <c r="H229">
        <f>'Real Time Consolodated'!AY229</f>
        <v>-0.3</v>
      </c>
      <c r="I229" s="27">
        <f>VLOOKUP(D229,'UPDATE Team Record'!$B$3:$O$38,4,0)*100</f>
        <v>47.599999999999994</v>
      </c>
      <c r="J229">
        <f t="shared" si="7"/>
        <v>0</v>
      </c>
      <c r="K229">
        <f>COUNTIF(A$2:$A229,A229)</f>
        <v>1</v>
      </c>
      <c r="L229">
        <f>(Key!$B$3+Key!$B$4*'Real Time Coefficients'!E229+'Real Time Coefficients'!F229*Key!$B$5+Key!$B$6*'Real Time Coefficients'!G229+'Real Time Coefficients'!H229*Key!$B$7+Key!$B$8*'Real Time Coefficients'!I229+'Real Time Coefficients'!J229*Key!$B$9)*(Key!$B$11/100)</f>
        <v>-167.99964114323043</v>
      </c>
      <c r="N229">
        <f>IF(H229&gt;'Data Precompetition'!$F$91,1,0)</f>
        <v>0</v>
      </c>
      <c r="O229">
        <f>IF(F229&gt;'Data Precompetition'!$D$91,1,0)</f>
        <v>0</v>
      </c>
    </row>
    <row r="230" spans="1:15">
      <c r="A230" t="str">
        <f>'Real Time Consolodated'!B230</f>
        <v>Aaron Gordon</v>
      </c>
      <c r="B230" t="str">
        <f>'Real Time Consolodated'!E230</f>
        <v>ORL</v>
      </c>
      <c r="C230" t="str">
        <f>VLOOKUP(B230,'UPDATE Team Record'!$Q$4:$R$35,2,0)</f>
        <v>Orlando Magic</v>
      </c>
      <c r="D230" t="str">
        <f t="shared" si="6"/>
        <v>Orlando Magic</v>
      </c>
      <c r="E230">
        <f>'Real Time Consolodated'!AO230</f>
        <v>15.5</v>
      </c>
      <c r="F230">
        <f>'Real Time Consolodated'!AT230</f>
        <v>0.06</v>
      </c>
      <c r="G230">
        <f>'Real Time Consolodated'!AX230</f>
        <v>-2.8</v>
      </c>
      <c r="H230">
        <f>'Real Time Consolodated'!AY230</f>
        <v>-0.2</v>
      </c>
      <c r="I230" s="27">
        <f>VLOOKUP(D230,'UPDATE Team Record'!$B$3:$O$38,4,0)*100</f>
        <v>30.5</v>
      </c>
      <c r="J230">
        <f t="shared" si="7"/>
        <v>0</v>
      </c>
      <c r="K230">
        <f>COUNTIF(A$2:$A230,A230)</f>
        <v>1</v>
      </c>
      <c r="L230">
        <f>(Key!$B$3+Key!$B$4*'Real Time Coefficients'!E230+'Real Time Coefficients'!F230*Key!$B$5+Key!$B$6*'Real Time Coefficients'!G230+'Real Time Coefficients'!H230*Key!$B$7+Key!$B$8*'Real Time Coefficients'!I230+'Real Time Coefficients'!J230*Key!$B$9)*(Key!$B$11/100)</f>
        <v>-592.48167298468104</v>
      </c>
      <c r="N230">
        <f>IF(H230&gt;'Data Precompetition'!$F$91,1,0)</f>
        <v>0</v>
      </c>
      <c r="O230">
        <f>IF(F230&gt;'Data Precompetition'!$D$91,1,0)</f>
        <v>0</v>
      </c>
    </row>
    <row r="231" spans="1:15" ht="15" customHeight="1">
      <c r="A231" t="str">
        <f>'Real Time Consolodated'!B231</f>
        <v>Ben Gordon</v>
      </c>
      <c r="B231" t="str">
        <f>'Real Time Consolodated'!E231</f>
        <v>ORL</v>
      </c>
      <c r="C231" t="str">
        <f>VLOOKUP(B231,'UPDATE Team Record'!$Q$4:$R$35,2,0)</f>
        <v>Orlando Magic</v>
      </c>
      <c r="D231" t="str">
        <f t="shared" si="6"/>
        <v>Orlando Magic</v>
      </c>
      <c r="E231">
        <f>'Real Time Consolodated'!AO231</f>
        <v>21.8</v>
      </c>
      <c r="F231">
        <f>'Real Time Consolodated'!AT231</f>
        <v>1.4999999999999999E-2</v>
      </c>
      <c r="G231">
        <f>'Real Time Consolodated'!AX231</f>
        <v>-6.1</v>
      </c>
      <c r="H231">
        <f>'Real Time Consolodated'!AY231</f>
        <v>-0.8</v>
      </c>
      <c r="I231" s="27">
        <f>VLOOKUP(D231,'UPDATE Team Record'!$B$3:$O$38,4,0)*100</f>
        <v>30.5</v>
      </c>
      <c r="J231">
        <f t="shared" si="7"/>
        <v>0</v>
      </c>
      <c r="K231">
        <f>COUNTIF(A$2:$A231,A231)</f>
        <v>1</v>
      </c>
      <c r="L231">
        <f>(Key!$B$3+Key!$B$4*'Real Time Coefficients'!E231+'Real Time Coefficients'!F231*Key!$B$5+Key!$B$6*'Real Time Coefficients'!G231+'Real Time Coefficients'!H231*Key!$B$7+Key!$B$8*'Real Time Coefficients'!I231+'Real Time Coefficients'!J231*Key!$B$9)*(Key!$B$11/100)</f>
        <v>-255.97014530056592</v>
      </c>
      <c r="N231">
        <f>IF(H231&gt;'Data Precompetition'!$F$91,1,0)</f>
        <v>0</v>
      </c>
      <c r="O231">
        <f>IF(F231&gt;'Data Precompetition'!$D$91,1,0)</f>
        <v>0</v>
      </c>
    </row>
    <row r="232" spans="1:15" ht="15" customHeight="1">
      <c r="A232" t="str">
        <f>'Real Time Consolodated'!B232</f>
        <v>Drew Gordon</v>
      </c>
      <c r="B232" t="str">
        <f>'Real Time Consolodated'!E232</f>
        <v>PHI</v>
      </c>
      <c r="C232" t="str">
        <f>VLOOKUP(B232,'UPDATE Team Record'!$Q$4:$R$35,2,0)</f>
        <v>Philadelphia 76ers</v>
      </c>
      <c r="D232" t="str">
        <f t="shared" si="6"/>
        <v>Philadelphia 76ers</v>
      </c>
      <c r="E232">
        <f>'Real Time Consolodated'!AO232</f>
        <v>17.100000000000001</v>
      </c>
      <c r="F232">
        <f>'Real Time Consolodated'!AT232</f>
        <v>-9.2999999999999999E-2</v>
      </c>
      <c r="G232">
        <f>'Real Time Consolodated'!AX232</f>
        <v>-11.3</v>
      </c>
      <c r="H232">
        <f>'Real Time Consolodated'!AY232</f>
        <v>-0.2</v>
      </c>
      <c r="I232" s="27">
        <f>VLOOKUP(D232,'UPDATE Team Record'!$B$3:$O$38,4,0)*100</f>
        <v>22</v>
      </c>
      <c r="J232">
        <f t="shared" si="7"/>
        <v>0</v>
      </c>
      <c r="K232">
        <f>COUNTIF(A$2:$A232,A232)</f>
        <v>1</v>
      </c>
      <c r="L232">
        <f>(Key!$B$3+Key!$B$4*'Real Time Coefficients'!E232+'Real Time Coefficients'!F232*Key!$B$5+Key!$B$6*'Real Time Coefficients'!G232+'Real Time Coefficients'!H232*Key!$B$7+Key!$B$8*'Real Time Coefficients'!I232+'Real Time Coefficients'!J232*Key!$B$9)*(Key!$B$11/100)</f>
        <v>136.80067332932646</v>
      </c>
      <c r="N232">
        <f>IF(H232&gt;'Data Precompetition'!$F$91,1,0)</f>
        <v>0</v>
      </c>
      <c r="O232">
        <f>IF(F232&gt;'Data Precompetition'!$D$91,1,0)</f>
        <v>0</v>
      </c>
    </row>
    <row r="233" spans="1:15" ht="15" customHeight="1">
      <c r="A233" t="str">
        <f>'Real Time Consolodated'!B233</f>
        <v>Eric Gordon</v>
      </c>
      <c r="B233" t="str">
        <f>'Real Time Consolodated'!E233</f>
        <v>NOP</v>
      </c>
      <c r="C233" t="str">
        <f>VLOOKUP(B233,'UPDATE Team Record'!$Q$4:$R$35,2,0)</f>
        <v>New Orleans Pelicans</v>
      </c>
      <c r="D233" t="str">
        <f t="shared" si="6"/>
        <v>New Orleans Pelicans</v>
      </c>
      <c r="E233">
        <f>'Real Time Consolodated'!AO233</f>
        <v>19.8</v>
      </c>
      <c r="F233">
        <f>'Real Time Consolodated'!AT233</f>
        <v>6.9000000000000006E-2</v>
      </c>
      <c r="G233">
        <f>'Real Time Consolodated'!AX233</f>
        <v>-0.6</v>
      </c>
      <c r="H233">
        <f>'Real Time Consolodated'!AY233</f>
        <v>0.7</v>
      </c>
      <c r="I233" s="27">
        <f>VLOOKUP(D233,'UPDATE Team Record'!$B$3:$O$38,4,0)*100</f>
        <v>54.900000000000006</v>
      </c>
      <c r="J233">
        <f t="shared" si="7"/>
        <v>0</v>
      </c>
      <c r="K233">
        <f>COUNTIF(A$2:$A233,A233)</f>
        <v>1</v>
      </c>
      <c r="L233">
        <f>(Key!$B$3+Key!$B$4*'Real Time Coefficients'!E233+'Real Time Coefficients'!F233*Key!$B$5+Key!$B$6*'Real Time Coefficients'!G233+'Real Time Coefficients'!H233*Key!$B$7+Key!$B$8*'Real Time Coefficients'!I233+'Real Time Coefficients'!J233*Key!$B$9)*(Key!$B$11/100)</f>
        <v>-366.37524650381243</v>
      </c>
      <c r="N233">
        <f>IF(H233&gt;'Data Precompetition'!$F$91,1,0)</f>
        <v>0</v>
      </c>
      <c r="O233">
        <f>IF(F233&gt;'Data Precompetition'!$D$91,1,0)</f>
        <v>0</v>
      </c>
    </row>
    <row r="234" spans="1:15" ht="15" customHeight="1">
      <c r="A234" t="str">
        <f>'Real Time Consolodated'!B234</f>
        <v>Marcin Gortat</v>
      </c>
      <c r="B234" t="str">
        <f>'Real Time Consolodated'!E234</f>
        <v>WAS</v>
      </c>
      <c r="C234" t="str">
        <f>VLOOKUP(B234,'UPDATE Team Record'!$Q$4:$R$35,2,0)</f>
        <v>Washington Wizards</v>
      </c>
      <c r="D234" t="str">
        <f t="shared" si="6"/>
        <v>Washington Wizards</v>
      </c>
      <c r="E234">
        <f>'Real Time Consolodated'!AO234</f>
        <v>17.600000000000001</v>
      </c>
      <c r="F234">
        <f>'Real Time Consolodated'!AT234</f>
        <v>0.16800000000000001</v>
      </c>
      <c r="G234">
        <f>'Real Time Consolodated'!AX234</f>
        <v>1.8</v>
      </c>
      <c r="H234">
        <f>'Real Time Consolodated'!AY234</f>
        <v>2.4</v>
      </c>
      <c r="I234" s="27">
        <f>VLOOKUP(D234,'UPDATE Team Record'!$B$3:$O$38,4,0)*100</f>
        <v>56.100000000000009</v>
      </c>
      <c r="J234">
        <f t="shared" si="7"/>
        <v>0</v>
      </c>
      <c r="K234">
        <f>COUNTIF(A$2:$A234,A234)</f>
        <v>1</v>
      </c>
      <c r="L234">
        <f>(Key!$B$3+Key!$B$4*'Real Time Coefficients'!E234+'Real Time Coefficients'!F234*Key!$B$5+Key!$B$6*'Real Time Coefficients'!G234+'Real Time Coefficients'!H234*Key!$B$7+Key!$B$8*'Real Time Coefficients'!I234+'Real Time Coefficients'!J234*Key!$B$9)*(Key!$B$11/100)</f>
        <v>-203.88549818416618</v>
      </c>
      <c r="N234">
        <f>IF(H234&gt;'Data Precompetition'!$F$91,1,0)</f>
        <v>0</v>
      </c>
      <c r="O234">
        <f>IF(F234&gt;'Data Precompetition'!$D$91,1,0)</f>
        <v>0</v>
      </c>
    </row>
    <row r="235" spans="1:15" ht="15" customHeight="1">
      <c r="A235" t="str">
        <f>'Real Time Consolodated'!B235</f>
        <v>Player</v>
      </c>
      <c r="B235" t="str">
        <f>'Real Time Consolodated'!E235</f>
        <v>Tm</v>
      </c>
      <c r="C235" t="e">
        <f>VLOOKUP(B235,'UPDATE Team Record'!$Q$4:$R$35,2,0)</f>
        <v>#N/A</v>
      </c>
      <c r="D235" t="str">
        <f t="shared" si="6"/>
        <v>Miami Heat</v>
      </c>
      <c r="E235" t="str">
        <f>'Real Time Consolodated'!AO235</f>
        <v>USG%</v>
      </c>
      <c r="F235" t="str">
        <f>'Real Time Consolodated'!AT235</f>
        <v>WS/48</v>
      </c>
      <c r="G235" t="str">
        <f>'Real Time Consolodated'!AX235</f>
        <v>BPM</v>
      </c>
      <c r="H235" t="str">
        <f>'Real Time Consolodated'!AY235</f>
        <v>VORP</v>
      </c>
      <c r="I235" s="27">
        <f>VLOOKUP(D235,'UPDATE Team Record'!$B$3:$O$38,4,0)*100</f>
        <v>45.1</v>
      </c>
      <c r="J235">
        <f t="shared" si="7"/>
        <v>2</v>
      </c>
      <c r="K235">
        <f>COUNTIF(A$2:$A235,A235)</f>
        <v>9</v>
      </c>
      <c r="L235" t="e">
        <f>(Key!$B$3+Key!$B$4*'Real Time Coefficients'!E235+'Real Time Coefficients'!F235*Key!$B$5+Key!$B$6*'Real Time Coefficients'!G235+'Real Time Coefficients'!H235*Key!$B$7+Key!$B$8*'Real Time Coefficients'!I235+'Real Time Coefficients'!J235*Key!$B$9)*(Key!$B$11/100)</f>
        <v>#VALUE!</v>
      </c>
      <c r="N235">
        <f>IF(H235&gt;'Data Precompetition'!$F$91,1,0)</f>
        <v>1</v>
      </c>
      <c r="O235">
        <f>IF(F235&gt;'Data Precompetition'!$D$91,1,0)</f>
        <v>1</v>
      </c>
    </row>
    <row r="236" spans="1:15" ht="15" customHeight="1">
      <c r="A236" t="str">
        <f>'Real Time Consolodated'!B236</f>
        <v>Danny Granger</v>
      </c>
      <c r="B236" t="str">
        <f>'Real Time Consolodated'!E236</f>
        <v>MIA</v>
      </c>
      <c r="C236" t="str">
        <f>VLOOKUP(B236,'UPDATE Team Record'!$Q$4:$R$35,2,0)</f>
        <v>Miami Heat</v>
      </c>
      <c r="D236" t="str">
        <f t="shared" si="6"/>
        <v>Miami Heat</v>
      </c>
      <c r="E236">
        <f>'Real Time Consolodated'!AO236</f>
        <v>15.5</v>
      </c>
      <c r="F236">
        <f>'Real Time Consolodated'!AT236</f>
        <v>4.5999999999999999E-2</v>
      </c>
      <c r="G236">
        <f>'Real Time Consolodated'!AX236</f>
        <v>-3.2</v>
      </c>
      <c r="H236">
        <f>'Real Time Consolodated'!AY236</f>
        <v>-0.2</v>
      </c>
      <c r="I236" s="27">
        <f>VLOOKUP(D236,'UPDATE Team Record'!$B$3:$O$38,4,0)*100</f>
        <v>45.1</v>
      </c>
      <c r="J236">
        <f t="shared" si="7"/>
        <v>0</v>
      </c>
      <c r="K236">
        <f>COUNTIF(A$2:$A236,A236)</f>
        <v>1</v>
      </c>
      <c r="L236">
        <f>(Key!$B$3+Key!$B$4*'Real Time Coefficients'!E236+'Real Time Coefficients'!F236*Key!$B$5+Key!$B$6*'Real Time Coefficients'!G236+'Real Time Coefficients'!H236*Key!$B$7+Key!$B$8*'Real Time Coefficients'!I236+'Real Time Coefficients'!J236*Key!$B$9)*(Key!$B$11/100)</f>
        <v>-424.09136667458586</v>
      </c>
      <c r="N236">
        <f>IF(H236&gt;'Data Precompetition'!$F$91,1,0)</f>
        <v>0</v>
      </c>
      <c r="O236">
        <f>IF(F236&gt;'Data Precompetition'!$D$91,1,0)</f>
        <v>0</v>
      </c>
    </row>
    <row r="237" spans="1:15" ht="15" customHeight="1">
      <c r="A237" t="str">
        <f>'Real Time Consolodated'!B237</f>
        <v>Jerami Grant</v>
      </c>
      <c r="B237" t="str">
        <f>'Real Time Consolodated'!E237</f>
        <v>PHI</v>
      </c>
      <c r="C237" t="str">
        <f>VLOOKUP(B237,'UPDATE Team Record'!$Q$4:$R$35,2,0)</f>
        <v>Philadelphia 76ers</v>
      </c>
      <c r="D237" t="str">
        <f t="shared" si="6"/>
        <v>Philadelphia 76ers</v>
      </c>
      <c r="E237">
        <f>'Real Time Consolodated'!AO237</f>
        <v>16.5</v>
      </c>
      <c r="F237">
        <f>'Real Time Consolodated'!AT237</f>
        <v>1.9E-2</v>
      </c>
      <c r="G237">
        <f>'Real Time Consolodated'!AX237</f>
        <v>-3.3</v>
      </c>
      <c r="H237">
        <f>'Real Time Consolodated'!AY237</f>
        <v>-0.5</v>
      </c>
      <c r="I237" s="27">
        <f>VLOOKUP(D237,'UPDATE Team Record'!$B$3:$O$38,4,0)*100</f>
        <v>22</v>
      </c>
      <c r="J237">
        <f t="shared" si="7"/>
        <v>0</v>
      </c>
      <c r="K237">
        <f>COUNTIF(A$2:$A237,A237)</f>
        <v>1</v>
      </c>
      <c r="L237">
        <f>(Key!$B$3+Key!$B$4*'Real Time Coefficients'!E237+'Real Time Coefficients'!F237*Key!$B$5+Key!$B$6*'Real Time Coefficients'!G237+'Real Time Coefficients'!H237*Key!$B$7+Key!$B$8*'Real Time Coefficients'!I237+'Real Time Coefficients'!J237*Key!$B$9)*(Key!$B$11/100)</f>
        <v>-724.66601354943214</v>
      </c>
      <c r="N237">
        <f>IF(H237&gt;'Data Precompetition'!$F$91,1,0)</f>
        <v>0</v>
      </c>
      <c r="O237">
        <f>IF(F237&gt;'Data Precompetition'!$D$91,1,0)</f>
        <v>0</v>
      </c>
    </row>
    <row r="238" spans="1:15" ht="15" customHeight="1">
      <c r="A238" t="str">
        <f>'Real Time Consolodated'!B238</f>
        <v>Danny Green</v>
      </c>
      <c r="B238" t="str">
        <f>'Real Time Consolodated'!E238</f>
        <v>SAS</v>
      </c>
      <c r="C238" t="str">
        <f>VLOOKUP(B238,'UPDATE Team Record'!$Q$4:$R$35,2,0)</f>
        <v>San Antonio Spurs</v>
      </c>
      <c r="D238" t="str">
        <f t="shared" si="6"/>
        <v>San Antonio Spurs</v>
      </c>
      <c r="E238">
        <f>'Real Time Consolodated'!AO238</f>
        <v>17.5</v>
      </c>
      <c r="F238">
        <f>'Real Time Consolodated'!AT238</f>
        <v>0.16300000000000001</v>
      </c>
      <c r="G238">
        <f>'Real Time Consolodated'!AX238</f>
        <v>5</v>
      </c>
      <c r="H238">
        <f>'Real Time Consolodated'!AY238</f>
        <v>4.0999999999999996</v>
      </c>
      <c r="I238" s="27">
        <f>VLOOKUP(D238,'UPDATE Team Record'!$B$3:$O$38,4,0)*100</f>
        <v>67.100000000000009</v>
      </c>
      <c r="J238">
        <f t="shared" si="7"/>
        <v>0</v>
      </c>
      <c r="K238">
        <f>COUNTIF(A$2:$A238,A238)</f>
        <v>1</v>
      </c>
      <c r="L238">
        <f>(Key!$B$3+Key!$B$4*'Real Time Coefficients'!E238+'Real Time Coefficients'!F238*Key!$B$5+Key!$B$6*'Real Time Coefficients'!G238+'Real Time Coefficients'!H238*Key!$B$7+Key!$B$8*'Real Time Coefficients'!I238+'Real Time Coefficients'!J238*Key!$B$9)*(Key!$B$11/100)</f>
        <v>-194.58841400526481</v>
      </c>
      <c r="N238">
        <f>IF(H238&gt;'Data Precompetition'!$F$91,1,0)</f>
        <v>0</v>
      </c>
      <c r="O238">
        <f>IF(F238&gt;'Data Precompetition'!$D$91,1,0)</f>
        <v>0</v>
      </c>
    </row>
    <row r="239" spans="1:15" ht="15" customHeight="1">
      <c r="A239" t="str">
        <f>'Real Time Consolodated'!B239</f>
        <v>Draymond Green</v>
      </c>
      <c r="B239" t="str">
        <f>'Real Time Consolodated'!E239</f>
        <v>GSW</v>
      </c>
      <c r="C239" t="str">
        <f>VLOOKUP(B239,'UPDATE Team Record'!$Q$4:$R$35,2,0)</f>
        <v>Golden State Warriors</v>
      </c>
      <c r="D239" t="str">
        <f t="shared" si="6"/>
        <v>Golden State Warriors</v>
      </c>
      <c r="E239">
        <f>'Real Time Consolodated'!AO239</f>
        <v>17.2</v>
      </c>
      <c r="F239">
        <f>'Real Time Consolodated'!AT239</f>
        <v>0.16300000000000001</v>
      </c>
      <c r="G239">
        <f>'Real Time Consolodated'!AX239</f>
        <v>5</v>
      </c>
      <c r="H239">
        <f>'Real Time Consolodated'!AY239</f>
        <v>4.4000000000000004</v>
      </c>
      <c r="I239" s="27">
        <f>VLOOKUP(D239,'UPDATE Team Record'!$B$3:$O$38,4,0)*100</f>
        <v>81.699999999999989</v>
      </c>
      <c r="J239">
        <f t="shared" si="7"/>
        <v>0</v>
      </c>
      <c r="K239">
        <f>COUNTIF(A$2:$A239,A239)</f>
        <v>1</v>
      </c>
      <c r="L239">
        <f>(Key!$B$3+Key!$B$4*'Real Time Coefficients'!E239+'Real Time Coefficients'!F239*Key!$B$5+Key!$B$6*'Real Time Coefficients'!G239+'Real Time Coefficients'!H239*Key!$B$7+Key!$B$8*'Real Time Coefficients'!I239+'Real Time Coefficients'!J239*Key!$B$9)*(Key!$B$11/100)</f>
        <v>-1.3404609180028615</v>
      </c>
      <c r="N239">
        <f>IF(H239&gt;'Data Precompetition'!$F$91,1,0)</f>
        <v>0</v>
      </c>
      <c r="O239">
        <f>IF(F239&gt;'Data Precompetition'!$D$91,1,0)</f>
        <v>0</v>
      </c>
    </row>
    <row r="240" spans="1:15">
      <c r="A240" t="str">
        <f>'Real Time Consolodated'!B240</f>
        <v>Erick Green</v>
      </c>
      <c r="B240" t="str">
        <f>'Real Time Consolodated'!E240</f>
        <v>DEN</v>
      </c>
      <c r="C240" t="str">
        <f>VLOOKUP(B240,'UPDATE Team Record'!$Q$4:$R$35,2,0)</f>
        <v>Denver Nuggets</v>
      </c>
      <c r="D240" t="str">
        <f t="shared" si="6"/>
        <v>Denver Nuggets</v>
      </c>
      <c r="E240">
        <f>'Real Time Consolodated'!AO240</f>
        <v>19.100000000000001</v>
      </c>
      <c r="F240">
        <f>'Real Time Consolodated'!AT240</f>
        <v>0</v>
      </c>
      <c r="G240">
        <f>'Real Time Consolodated'!AX240</f>
        <v>-5.4</v>
      </c>
      <c r="H240">
        <f>'Real Time Consolodated'!AY240</f>
        <v>-0.3</v>
      </c>
      <c r="I240" s="27">
        <f>VLOOKUP(D240,'UPDATE Team Record'!$B$3:$O$38,4,0)*100</f>
        <v>36.6</v>
      </c>
      <c r="J240">
        <f t="shared" si="7"/>
        <v>0</v>
      </c>
      <c r="K240">
        <f>COUNTIF(A$2:$A240,A240)</f>
        <v>1</v>
      </c>
      <c r="L240">
        <f>(Key!$B$3+Key!$B$4*'Real Time Coefficients'!E240+'Real Time Coefficients'!F240*Key!$B$5+Key!$B$6*'Real Time Coefficients'!G240+'Real Time Coefficients'!H240*Key!$B$7+Key!$B$8*'Real Time Coefficients'!I240+'Real Time Coefficients'!J240*Key!$B$9)*(Key!$B$11/100)</f>
        <v>-268.63369345119003</v>
      </c>
      <c r="N240">
        <f>IF(H240&gt;'Data Precompetition'!$F$91,1,0)</f>
        <v>0</v>
      </c>
      <c r="O240">
        <f>IF(F240&gt;'Data Precompetition'!$D$91,1,0)</f>
        <v>0</v>
      </c>
    </row>
    <row r="241" spans="1:15" ht="15" customHeight="1">
      <c r="A241" t="str">
        <f>'Real Time Consolodated'!B241</f>
        <v>Gerald Green</v>
      </c>
      <c r="B241" t="str">
        <f>'Real Time Consolodated'!E241</f>
        <v>PHO</v>
      </c>
      <c r="C241" t="str">
        <f>VLOOKUP(B241,'UPDATE Team Record'!$Q$4:$R$35,2,0)</f>
        <v>Phoenix Suns</v>
      </c>
      <c r="D241" t="str">
        <f t="shared" si="6"/>
        <v>Phoenix Suns</v>
      </c>
      <c r="E241">
        <f>'Real Time Consolodated'!AO241</f>
        <v>28.4</v>
      </c>
      <c r="F241">
        <f>'Real Time Consolodated'!AT241</f>
        <v>6.5000000000000002E-2</v>
      </c>
      <c r="G241">
        <f>'Real Time Consolodated'!AX241</f>
        <v>-2.4</v>
      </c>
      <c r="H241">
        <f>'Real Time Consolodated'!AY241</f>
        <v>-0.2</v>
      </c>
      <c r="I241" s="27">
        <f>VLOOKUP(D241,'UPDATE Team Record'!$B$3:$O$38,4,0)*100</f>
        <v>47.599999999999994</v>
      </c>
      <c r="J241">
        <f t="shared" si="7"/>
        <v>0</v>
      </c>
      <c r="K241">
        <f>COUNTIF(A$2:$A241,A241)</f>
        <v>1</v>
      </c>
      <c r="L241">
        <f>(Key!$B$3+Key!$B$4*'Real Time Coefficients'!E241+'Real Time Coefficients'!F241*Key!$B$5+Key!$B$6*'Real Time Coefficients'!G241+'Real Time Coefficients'!H241*Key!$B$7+Key!$B$8*'Real Time Coefficients'!I241+'Real Time Coefficients'!J241*Key!$B$9)*(Key!$B$11/100)</f>
        <v>-227.23576738853933</v>
      </c>
      <c r="N241">
        <f>IF(H241&gt;'Data Precompetition'!$F$91,1,0)</f>
        <v>0</v>
      </c>
      <c r="O241">
        <f>IF(F241&gt;'Data Precompetition'!$D$91,1,0)</f>
        <v>0</v>
      </c>
    </row>
    <row r="242" spans="1:15" ht="15" customHeight="1">
      <c r="A242" t="str">
        <f>'Real Time Consolodated'!B242</f>
        <v>JaMychal Green</v>
      </c>
      <c r="B242" t="str">
        <f>'Real Time Consolodated'!E242</f>
        <v>TOT</v>
      </c>
      <c r="C242" t="e">
        <f>VLOOKUP(B242,'UPDATE Team Record'!$Q$4:$R$35,2,0)</f>
        <v>#N/A</v>
      </c>
      <c r="D242" t="str">
        <f t="shared" si="6"/>
        <v>San Antonio Spurs</v>
      </c>
      <c r="E242">
        <f>'Real Time Consolodated'!AO242</f>
        <v>18.3</v>
      </c>
      <c r="F242">
        <f>'Real Time Consolodated'!AT242</f>
        <v>0.11899999999999999</v>
      </c>
      <c r="G242">
        <f>'Real Time Consolodated'!AX242</f>
        <v>-2.1</v>
      </c>
      <c r="H242">
        <f>'Real Time Consolodated'!AY242</f>
        <v>0</v>
      </c>
      <c r="I242" s="27">
        <f>VLOOKUP(D242,'UPDATE Team Record'!$B$3:$O$38,4,0)*100</f>
        <v>67.100000000000009</v>
      </c>
      <c r="J242">
        <f t="shared" si="7"/>
        <v>0</v>
      </c>
      <c r="K242">
        <f>COUNTIF(A$2:$A242,A242)</f>
        <v>1</v>
      </c>
      <c r="L242">
        <f>(Key!$B$3+Key!$B$4*'Real Time Coefficients'!E242+'Real Time Coefficients'!F242*Key!$B$5+Key!$B$6*'Real Time Coefficients'!G242+'Real Time Coefficients'!H242*Key!$B$7+Key!$B$8*'Real Time Coefficients'!I242+'Real Time Coefficients'!J242*Key!$B$9)*(Key!$B$11/100)</f>
        <v>-124.07697430420637</v>
      </c>
      <c r="N242">
        <f>IF(H242&gt;'Data Precompetition'!$F$91,1,0)</f>
        <v>0</v>
      </c>
      <c r="O242">
        <f>IF(F242&gt;'Data Precompetition'!$D$91,1,0)</f>
        <v>0</v>
      </c>
    </row>
    <row r="243" spans="1:15" ht="15" customHeight="1">
      <c r="A243" t="str">
        <f>'Real Time Consolodated'!B243</f>
        <v>JaMychal Green</v>
      </c>
      <c r="B243" t="str">
        <f>'Real Time Consolodated'!E243</f>
        <v>SAS</v>
      </c>
      <c r="C243" t="str">
        <f>VLOOKUP(B243,'UPDATE Team Record'!$Q$4:$R$35,2,0)</f>
        <v>San Antonio Spurs</v>
      </c>
      <c r="D243" t="str">
        <f t="shared" si="6"/>
        <v>San Antonio Spurs</v>
      </c>
      <c r="E243">
        <f>'Real Time Consolodated'!AO243</f>
        <v>18.3</v>
      </c>
      <c r="F243">
        <f>'Real Time Consolodated'!AT243</f>
        <v>0.11899999999999999</v>
      </c>
      <c r="G243">
        <f>'Real Time Consolodated'!AX243</f>
        <v>-2.1</v>
      </c>
      <c r="H243">
        <f>'Real Time Consolodated'!AY243</f>
        <v>0</v>
      </c>
      <c r="I243" s="27">
        <f>VLOOKUP(D243,'UPDATE Team Record'!$B$3:$O$38,4,0)*100</f>
        <v>67.100000000000009</v>
      </c>
      <c r="J243">
        <f t="shared" si="7"/>
        <v>0</v>
      </c>
      <c r="K243">
        <f>COUNTIF(A$2:$A243,A243)</f>
        <v>2</v>
      </c>
      <c r="L243">
        <f>(Key!$B$3+Key!$B$4*'Real Time Coefficients'!E243+'Real Time Coefficients'!F243*Key!$B$5+Key!$B$6*'Real Time Coefficients'!G243+'Real Time Coefficients'!H243*Key!$B$7+Key!$B$8*'Real Time Coefficients'!I243+'Real Time Coefficients'!J243*Key!$B$9)*(Key!$B$11/100)</f>
        <v>-124.07697430420637</v>
      </c>
      <c r="N243">
        <f>IF(H243&gt;'Data Precompetition'!$F$91,1,0)</f>
        <v>0</v>
      </c>
      <c r="O243">
        <f>IF(F243&gt;'Data Precompetition'!$D$91,1,0)</f>
        <v>0</v>
      </c>
    </row>
    <row r="244" spans="1:15">
      <c r="A244" t="str">
        <f>'Real Time Consolodated'!B244</f>
        <v>JaMychal Green</v>
      </c>
      <c r="B244" t="str">
        <f>'Real Time Consolodated'!E244</f>
        <v>MEM</v>
      </c>
      <c r="C244" t="str">
        <f>VLOOKUP(B244,'UPDATE Team Record'!$Q$4:$R$35,2,0)</f>
        <v>Memphis Grizzlies</v>
      </c>
      <c r="D244" t="str">
        <f t="shared" si="6"/>
        <v>Memphis Grizzlies</v>
      </c>
      <c r="E244">
        <f>'Real Time Consolodated'!AO244</f>
        <v>18.3</v>
      </c>
      <c r="F244">
        <f>'Real Time Consolodated'!AT244</f>
        <v>0.11899999999999999</v>
      </c>
      <c r="G244">
        <f>'Real Time Consolodated'!AX244</f>
        <v>-2.1</v>
      </c>
      <c r="H244">
        <f>'Real Time Consolodated'!AY244</f>
        <v>0</v>
      </c>
      <c r="I244" s="27">
        <f>VLOOKUP(D244,'UPDATE Team Record'!$B$3:$O$38,4,0)*100</f>
        <v>67.100000000000009</v>
      </c>
      <c r="J244">
        <f t="shared" si="7"/>
        <v>0</v>
      </c>
      <c r="K244">
        <f>COUNTIF(A$2:$A244,A244)</f>
        <v>3</v>
      </c>
      <c r="L244">
        <f>(Key!$B$3+Key!$B$4*'Real Time Coefficients'!E244+'Real Time Coefficients'!F244*Key!$B$5+Key!$B$6*'Real Time Coefficients'!G244+'Real Time Coefficients'!H244*Key!$B$7+Key!$B$8*'Real Time Coefficients'!I244+'Real Time Coefficients'!J244*Key!$B$9)*(Key!$B$11/100)</f>
        <v>-124.07697430420637</v>
      </c>
      <c r="N244">
        <f>IF(H244&gt;'Data Precompetition'!$F$91,1,0)</f>
        <v>0</v>
      </c>
      <c r="O244">
        <f>IF(F244&gt;'Data Precompetition'!$D$91,1,0)</f>
        <v>0</v>
      </c>
    </row>
    <row r="245" spans="1:15" ht="15" customHeight="1">
      <c r="A245" t="str">
        <f>'Real Time Consolodated'!B245</f>
        <v>Jeff Green</v>
      </c>
      <c r="B245" t="str">
        <f>'Real Time Consolodated'!E245</f>
        <v>TOT</v>
      </c>
      <c r="C245" t="e">
        <f>VLOOKUP(B245,'UPDATE Team Record'!$Q$4:$R$35,2,0)</f>
        <v>#N/A</v>
      </c>
      <c r="D245" t="str">
        <f t="shared" si="6"/>
        <v>Boston Celtics</v>
      </c>
      <c r="E245">
        <f>'Real Time Consolodated'!AO245</f>
        <v>21.9</v>
      </c>
      <c r="F245">
        <f>'Real Time Consolodated'!AT245</f>
        <v>0.10100000000000001</v>
      </c>
      <c r="G245">
        <f>'Real Time Consolodated'!AX245</f>
        <v>-0.7</v>
      </c>
      <c r="H245">
        <f>'Real Time Consolodated'!AY245</f>
        <v>0.8</v>
      </c>
      <c r="I245" s="27">
        <f>VLOOKUP(D245,'UPDATE Team Record'!$B$3:$O$38,4,0)*100</f>
        <v>48.8</v>
      </c>
      <c r="J245">
        <f t="shared" si="7"/>
        <v>0</v>
      </c>
      <c r="K245">
        <f>COUNTIF(A$2:$A245,A245)</f>
        <v>1</v>
      </c>
      <c r="L245">
        <f>(Key!$B$3+Key!$B$4*'Real Time Coefficients'!E245+'Real Time Coefficients'!F245*Key!$B$5+Key!$B$6*'Real Time Coefficients'!G245+'Real Time Coefficients'!H245*Key!$B$7+Key!$B$8*'Real Time Coefficients'!I245+'Real Time Coefficients'!J245*Key!$B$9)*(Key!$B$11/100)</f>
        <v>-298.977621415177</v>
      </c>
      <c r="N245">
        <f>IF(H245&gt;'Data Precompetition'!$F$91,1,0)</f>
        <v>0</v>
      </c>
      <c r="O245">
        <f>IF(F245&gt;'Data Precompetition'!$D$91,1,0)</f>
        <v>0</v>
      </c>
    </row>
    <row r="246" spans="1:15" ht="15" customHeight="1">
      <c r="A246" t="str">
        <f>'Real Time Consolodated'!B246</f>
        <v>Jeff Green</v>
      </c>
      <c r="B246" t="str">
        <f>'Real Time Consolodated'!E246</f>
        <v>BOS</v>
      </c>
      <c r="C246" t="str">
        <f>VLOOKUP(B246,'UPDATE Team Record'!$Q$4:$R$35,2,0)</f>
        <v>Boston Celtics</v>
      </c>
      <c r="D246" t="str">
        <f t="shared" si="6"/>
        <v>Boston Celtics</v>
      </c>
      <c r="E246">
        <f>'Real Time Consolodated'!AO246</f>
        <v>21.9</v>
      </c>
      <c r="F246">
        <f>'Real Time Consolodated'!AT246</f>
        <v>0.10100000000000001</v>
      </c>
      <c r="G246">
        <f>'Real Time Consolodated'!AX246</f>
        <v>-0.7</v>
      </c>
      <c r="H246">
        <f>'Real Time Consolodated'!AY246</f>
        <v>0.8</v>
      </c>
      <c r="I246" s="27">
        <f>VLOOKUP(D246,'UPDATE Team Record'!$B$3:$O$38,4,0)*100</f>
        <v>48.8</v>
      </c>
      <c r="J246">
        <f t="shared" si="7"/>
        <v>0</v>
      </c>
      <c r="K246">
        <f>COUNTIF(A$2:$A246,A246)</f>
        <v>2</v>
      </c>
      <c r="L246">
        <f>(Key!$B$3+Key!$B$4*'Real Time Coefficients'!E246+'Real Time Coefficients'!F246*Key!$B$5+Key!$B$6*'Real Time Coefficients'!G246+'Real Time Coefficients'!H246*Key!$B$7+Key!$B$8*'Real Time Coefficients'!I246+'Real Time Coefficients'!J246*Key!$B$9)*(Key!$B$11/100)</f>
        <v>-298.977621415177</v>
      </c>
      <c r="N246">
        <f>IF(H246&gt;'Data Precompetition'!$F$91,1,0)</f>
        <v>0</v>
      </c>
      <c r="O246">
        <f>IF(F246&gt;'Data Precompetition'!$D$91,1,0)</f>
        <v>0</v>
      </c>
    </row>
    <row r="247" spans="1:15">
      <c r="A247" t="str">
        <f>'Real Time Consolodated'!B247</f>
        <v>Jeff Green</v>
      </c>
      <c r="B247" t="str">
        <f>'Real Time Consolodated'!E247</f>
        <v>MEM</v>
      </c>
      <c r="C247" t="str">
        <f>VLOOKUP(B247,'UPDATE Team Record'!$Q$4:$R$35,2,0)</f>
        <v>Memphis Grizzlies</v>
      </c>
      <c r="D247" t="str">
        <f t="shared" si="6"/>
        <v>Memphis Grizzlies</v>
      </c>
      <c r="E247">
        <f>'Real Time Consolodated'!AO247</f>
        <v>21.9</v>
      </c>
      <c r="F247">
        <f>'Real Time Consolodated'!AT247</f>
        <v>0.10100000000000001</v>
      </c>
      <c r="G247">
        <f>'Real Time Consolodated'!AX247</f>
        <v>-0.7</v>
      </c>
      <c r="H247">
        <f>'Real Time Consolodated'!AY247</f>
        <v>0.8</v>
      </c>
      <c r="I247" s="27">
        <f>VLOOKUP(D247,'UPDATE Team Record'!$B$3:$O$38,4,0)*100</f>
        <v>67.100000000000009</v>
      </c>
      <c r="J247">
        <f t="shared" si="7"/>
        <v>0</v>
      </c>
      <c r="K247">
        <f>COUNTIF(A$2:$A247,A247)</f>
        <v>3</v>
      </c>
      <c r="L247">
        <f>(Key!$B$3+Key!$B$4*'Real Time Coefficients'!E247+'Real Time Coefficients'!F247*Key!$B$5+Key!$B$6*'Real Time Coefficients'!G247+'Real Time Coefficients'!H247*Key!$B$7+Key!$B$8*'Real Time Coefficients'!I247+'Real Time Coefficients'!J247*Key!$B$9)*(Key!$B$11/100)</f>
        <v>-118.67625217100546</v>
      </c>
      <c r="N247">
        <f>IF(H247&gt;'Data Precompetition'!$F$91,1,0)</f>
        <v>0</v>
      </c>
      <c r="O247">
        <f>IF(F247&gt;'Data Precompetition'!$D$91,1,0)</f>
        <v>0</v>
      </c>
    </row>
    <row r="248" spans="1:15">
      <c r="A248" t="str">
        <f>'Real Time Consolodated'!B248</f>
        <v>Willie Green</v>
      </c>
      <c r="B248" t="str">
        <f>'Real Time Consolodated'!E248</f>
        <v>ORL</v>
      </c>
      <c r="C248" t="str">
        <f>VLOOKUP(B248,'UPDATE Team Record'!$Q$4:$R$35,2,0)</f>
        <v>Orlando Magic</v>
      </c>
      <c r="D248" t="str">
        <f t="shared" si="6"/>
        <v>Orlando Magic</v>
      </c>
      <c r="E248">
        <f>'Real Time Consolodated'!AO248</f>
        <v>17.600000000000001</v>
      </c>
      <c r="F248">
        <f>'Real Time Consolodated'!AT248</f>
        <v>-3.0000000000000001E-3</v>
      </c>
      <c r="G248">
        <f>'Real Time Consolodated'!AX248</f>
        <v>-4.9000000000000004</v>
      </c>
      <c r="H248">
        <f>'Real Time Consolodated'!AY248</f>
        <v>-0.7</v>
      </c>
      <c r="I248" s="27">
        <f>VLOOKUP(D248,'UPDATE Team Record'!$B$3:$O$38,4,0)*100</f>
        <v>30.5</v>
      </c>
      <c r="J248">
        <f t="shared" si="7"/>
        <v>0</v>
      </c>
      <c r="K248">
        <f>COUNTIF(A$2:$A248,A248)</f>
        <v>1</v>
      </c>
      <c r="L248">
        <f>(Key!$B$3+Key!$B$4*'Real Time Coefficients'!E248+'Real Time Coefficients'!F248*Key!$B$5+Key!$B$6*'Real Time Coefficients'!G248+'Real Time Coefficients'!H248*Key!$B$7+Key!$B$8*'Real Time Coefficients'!I248+'Real Time Coefficients'!J248*Key!$B$9)*(Key!$B$11/100)</f>
        <v>-497.45195421958164</v>
      </c>
      <c r="N248">
        <f>IF(H248&gt;'Data Precompetition'!$F$91,1,0)</f>
        <v>0</v>
      </c>
      <c r="O248">
        <f>IF(F248&gt;'Data Precompetition'!$D$91,1,0)</f>
        <v>0</v>
      </c>
    </row>
    <row r="249" spans="1:15" ht="15" customHeight="1">
      <c r="A249" t="str">
        <f>'Real Time Consolodated'!B249</f>
        <v>Blake Griffin</v>
      </c>
      <c r="B249" t="str">
        <f>'Real Time Consolodated'!E249</f>
        <v>LAC</v>
      </c>
      <c r="C249" t="str">
        <f>VLOOKUP(B249,'UPDATE Team Record'!$Q$4:$R$35,2,0)</f>
        <v>Los Angeles Clippers</v>
      </c>
      <c r="D249" t="str">
        <f t="shared" si="6"/>
        <v>Los Angeles Clippers</v>
      </c>
      <c r="E249">
        <f>'Real Time Consolodated'!AO249</f>
        <v>28.4</v>
      </c>
      <c r="F249">
        <f>'Real Time Consolodated'!AT249</f>
        <v>0.183</v>
      </c>
      <c r="G249">
        <f>'Real Time Consolodated'!AX249</f>
        <v>4.0999999999999996</v>
      </c>
      <c r="H249">
        <f>'Real Time Consolodated'!AY249</f>
        <v>3.6</v>
      </c>
      <c r="I249" s="27">
        <f>VLOOKUP(D249,'UPDATE Team Record'!$B$3:$O$38,4,0)*100</f>
        <v>68.300000000000011</v>
      </c>
      <c r="J249">
        <f t="shared" si="7"/>
        <v>0</v>
      </c>
      <c r="K249">
        <f>COUNTIF(A$2:$A249,A249)</f>
        <v>1</v>
      </c>
      <c r="L249">
        <f>(Key!$B$3+Key!$B$4*'Real Time Coefficients'!E249+'Real Time Coefficients'!F249*Key!$B$5+Key!$B$6*'Real Time Coefficients'!G249+'Real Time Coefficients'!H249*Key!$B$7+Key!$B$8*'Real Time Coefficients'!I249+'Real Time Coefficients'!J249*Key!$B$9)*(Key!$B$11/100)</f>
        <v>75.080439962907874</v>
      </c>
      <c r="N249">
        <f>IF(H249&gt;'Data Precompetition'!$F$91,1,0)</f>
        <v>0</v>
      </c>
      <c r="O249">
        <f>IF(F249&gt;'Data Precompetition'!$D$91,1,0)</f>
        <v>0</v>
      </c>
    </row>
    <row r="250" spans="1:15">
      <c r="A250" t="str">
        <f>'Real Time Consolodated'!B250</f>
        <v>Jorge Gutierrez</v>
      </c>
      <c r="B250" t="str">
        <f>'Real Time Consolodated'!E250</f>
        <v>TOT</v>
      </c>
      <c r="C250" t="e">
        <f>VLOOKUP(B250,'UPDATE Team Record'!$Q$4:$R$35,2,0)</f>
        <v>#N/A</v>
      </c>
      <c r="D250" t="str">
        <f t="shared" si="6"/>
        <v>Brooklyn Nets</v>
      </c>
      <c r="E250">
        <f>'Real Time Consolodated'!AO250</f>
        <v>15.2</v>
      </c>
      <c r="F250">
        <f>'Real Time Consolodated'!AT250</f>
        <v>8.7999999999999995E-2</v>
      </c>
      <c r="G250">
        <f>'Real Time Consolodated'!AX250</f>
        <v>-3.1</v>
      </c>
      <c r="H250">
        <f>'Real Time Consolodated'!AY250</f>
        <v>0</v>
      </c>
      <c r="I250" s="27">
        <f>VLOOKUP(D250,'UPDATE Team Record'!$B$3:$O$38,4,0)*100</f>
        <v>46.300000000000004</v>
      </c>
      <c r="J250">
        <f t="shared" si="7"/>
        <v>0</v>
      </c>
      <c r="K250">
        <f>COUNTIF(A$2:$A250,A250)</f>
        <v>1</v>
      </c>
      <c r="L250">
        <f>(Key!$B$3+Key!$B$4*'Real Time Coefficients'!E250+'Real Time Coefficients'!F250*Key!$B$5+Key!$B$6*'Real Time Coefficients'!G250+'Real Time Coefficients'!H250*Key!$B$7+Key!$B$8*'Real Time Coefficients'!I250+'Real Time Coefficients'!J250*Key!$B$9)*(Key!$B$11/100)</f>
        <v>-317.50337309828512</v>
      </c>
      <c r="N250">
        <f>IF(H250&gt;'Data Precompetition'!$F$91,1,0)</f>
        <v>0</v>
      </c>
      <c r="O250">
        <f>IF(F250&gt;'Data Precompetition'!$D$91,1,0)</f>
        <v>0</v>
      </c>
    </row>
    <row r="251" spans="1:15" ht="15" customHeight="1">
      <c r="A251" t="str">
        <f>'Real Time Consolodated'!B251</f>
        <v>Jorge Gutierrez</v>
      </c>
      <c r="B251" t="str">
        <f>'Real Time Consolodated'!E251</f>
        <v>BRK</v>
      </c>
      <c r="C251" t="str">
        <f>VLOOKUP(B251,'UPDATE Team Record'!$Q$4:$R$35,2,0)</f>
        <v>Brooklyn Nets</v>
      </c>
      <c r="D251" t="str">
        <f t="shared" si="6"/>
        <v>Brooklyn Nets</v>
      </c>
      <c r="E251">
        <f>'Real Time Consolodated'!AO251</f>
        <v>15.2</v>
      </c>
      <c r="F251">
        <f>'Real Time Consolodated'!AT251</f>
        <v>8.7999999999999995E-2</v>
      </c>
      <c r="G251">
        <f>'Real Time Consolodated'!AX251</f>
        <v>-3.1</v>
      </c>
      <c r="H251">
        <f>'Real Time Consolodated'!AY251</f>
        <v>0</v>
      </c>
      <c r="I251" s="27">
        <f>VLOOKUP(D251,'UPDATE Team Record'!$B$3:$O$38,4,0)*100</f>
        <v>46.300000000000004</v>
      </c>
      <c r="J251">
        <f t="shared" si="7"/>
        <v>0</v>
      </c>
      <c r="K251">
        <f>COUNTIF(A$2:$A251,A251)</f>
        <v>2</v>
      </c>
      <c r="L251">
        <f>(Key!$B$3+Key!$B$4*'Real Time Coefficients'!E251+'Real Time Coefficients'!F251*Key!$B$5+Key!$B$6*'Real Time Coefficients'!G251+'Real Time Coefficients'!H251*Key!$B$7+Key!$B$8*'Real Time Coefficients'!I251+'Real Time Coefficients'!J251*Key!$B$9)*(Key!$B$11/100)</f>
        <v>-317.50337309828512</v>
      </c>
      <c r="N251">
        <f>IF(H251&gt;'Data Precompetition'!$F$91,1,0)</f>
        <v>0</v>
      </c>
      <c r="O251">
        <f>IF(F251&gt;'Data Precompetition'!$D$91,1,0)</f>
        <v>0</v>
      </c>
    </row>
    <row r="252" spans="1:15" ht="15" customHeight="1">
      <c r="A252" t="str">
        <f>'Real Time Consolodated'!B252</f>
        <v>Jorge Gutierrez</v>
      </c>
      <c r="B252" t="str">
        <f>'Real Time Consolodated'!E252</f>
        <v>MIL</v>
      </c>
      <c r="C252" t="str">
        <f>VLOOKUP(B252,'UPDATE Team Record'!$Q$4:$R$35,2,0)</f>
        <v>Milwaukee Bucks</v>
      </c>
      <c r="D252" t="str">
        <f t="shared" si="6"/>
        <v>Milwaukee Bucks</v>
      </c>
      <c r="E252">
        <f>'Real Time Consolodated'!AO252</f>
        <v>15.2</v>
      </c>
      <c r="F252">
        <f>'Real Time Consolodated'!AT252</f>
        <v>8.7999999999999995E-2</v>
      </c>
      <c r="G252">
        <f>'Real Time Consolodated'!AX252</f>
        <v>-3.1</v>
      </c>
      <c r="H252">
        <f>'Real Time Consolodated'!AY252</f>
        <v>0</v>
      </c>
      <c r="I252" s="27">
        <f>VLOOKUP(D252,'UPDATE Team Record'!$B$3:$O$38,4,0)*100</f>
        <v>50</v>
      </c>
      <c r="J252">
        <f t="shared" si="7"/>
        <v>0</v>
      </c>
      <c r="K252">
        <f>COUNTIF(A$2:$A252,A252)</f>
        <v>3</v>
      </c>
      <c r="L252">
        <f>(Key!$B$3+Key!$B$4*'Real Time Coefficients'!E252+'Real Time Coefficients'!F252*Key!$B$5+Key!$B$6*'Real Time Coefficients'!G252+'Real Time Coefficients'!H252*Key!$B$7+Key!$B$8*'Real Time Coefficients'!I252+'Real Time Coefficients'!J252*Key!$B$9)*(Key!$B$11/100)</f>
        <v>-281.04899789591167</v>
      </c>
      <c r="N252">
        <f>IF(H252&gt;'Data Precompetition'!$F$91,1,0)</f>
        <v>0</v>
      </c>
      <c r="O252">
        <f>IF(F252&gt;'Data Precompetition'!$D$91,1,0)</f>
        <v>0</v>
      </c>
    </row>
    <row r="253" spans="1:15" ht="15" customHeight="1">
      <c r="A253" t="str">
        <f>'Real Time Consolodated'!B253</f>
        <v>P.J. Hairston</v>
      </c>
      <c r="B253" t="str">
        <f>'Real Time Consolodated'!E253</f>
        <v>CHO</v>
      </c>
      <c r="C253" t="e">
        <f>VLOOKUP(B253,'UPDATE Team Record'!$Q$4:$R$35,2,0)</f>
        <v>#N/A</v>
      </c>
      <c r="D253" t="str">
        <f t="shared" si="6"/>
        <v>Los Angeles Clippers</v>
      </c>
      <c r="E253">
        <f>'Real Time Consolodated'!AO253</f>
        <v>20.399999999999999</v>
      </c>
      <c r="F253">
        <f>'Real Time Consolodated'!AT253</f>
        <v>2.1999999999999999E-2</v>
      </c>
      <c r="G253">
        <f>'Real Time Consolodated'!AX253</f>
        <v>-3.5</v>
      </c>
      <c r="H253">
        <f>'Real Time Consolodated'!AY253</f>
        <v>-0.3</v>
      </c>
      <c r="I253" s="27">
        <f>VLOOKUP(D253,'UPDATE Team Record'!$B$3:$O$38,4,0)*100</f>
        <v>68.300000000000011</v>
      </c>
      <c r="J253">
        <f t="shared" si="7"/>
        <v>0</v>
      </c>
      <c r="K253">
        <f>COUNTIF(A$2:$A253,A253)</f>
        <v>1</v>
      </c>
      <c r="L253">
        <f>(Key!$B$3+Key!$B$4*'Real Time Coefficients'!E253+'Real Time Coefficients'!F253*Key!$B$5+Key!$B$6*'Real Time Coefficients'!G253+'Real Time Coefficients'!H253*Key!$B$7+Key!$B$8*'Real Time Coefficients'!I253+'Real Time Coefficients'!J253*Key!$B$9)*(Key!$B$11/100)</f>
        <v>-129.63011891499337</v>
      </c>
      <c r="N253">
        <f>IF(H253&gt;'Data Precompetition'!$F$91,1,0)</f>
        <v>0</v>
      </c>
      <c r="O253">
        <f>IF(F253&gt;'Data Precompetition'!$D$91,1,0)</f>
        <v>0</v>
      </c>
    </row>
    <row r="254" spans="1:15" ht="15" customHeight="1">
      <c r="A254" t="str">
        <f>'Real Time Consolodated'!B254</f>
        <v>Jordan Hamilton</v>
      </c>
      <c r="B254" t="str">
        <f>'Real Time Consolodated'!E254</f>
        <v>LAC</v>
      </c>
      <c r="C254" t="str">
        <f>VLOOKUP(B254,'UPDATE Team Record'!$Q$4:$R$35,2,0)</f>
        <v>Los Angeles Clippers</v>
      </c>
      <c r="D254" t="str">
        <f t="shared" si="6"/>
        <v>Los Angeles Clippers</v>
      </c>
      <c r="E254">
        <f>'Real Time Consolodated'!AO254</f>
        <v>14.4</v>
      </c>
      <c r="F254">
        <f>'Real Time Consolodated'!AT254</f>
        <v>5.8999999999999997E-2</v>
      </c>
      <c r="G254">
        <f>'Real Time Consolodated'!AX254</f>
        <v>-3.2</v>
      </c>
      <c r="H254">
        <f>'Real Time Consolodated'!AY254</f>
        <v>0</v>
      </c>
      <c r="I254" s="27">
        <f>VLOOKUP(D254,'UPDATE Team Record'!$B$3:$O$38,4,0)*100</f>
        <v>68.300000000000011</v>
      </c>
      <c r="J254">
        <f t="shared" si="7"/>
        <v>0</v>
      </c>
      <c r="K254">
        <f>COUNTIF(A$2:$A254,A254)</f>
        <v>1</v>
      </c>
      <c r="L254">
        <f>(Key!$B$3+Key!$B$4*'Real Time Coefficients'!E254+'Real Time Coefficients'!F254*Key!$B$5+Key!$B$6*'Real Time Coefficients'!G254+'Real Time Coefficients'!H254*Key!$B$7+Key!$B$8*'Real Time Coefficients'!I254+'Real Time Coefficients'!J254*Key!$B$9)*(Key!$B$11/100)</f>
        <v>-155.58559943341618</v>
      </c>
      <c r="N254">
        <f>IF(H254&gt;'Data Precompetition'!$F$91,1,0)</f>
        <v>0</v>
      </c>
      <c r="O254">
        <f>IF(F254&gt;'Data Precompetition'!$D$91,1,0)</f>
        <v>0</v>
      </c>
    </row>
    <row r="255" spans="1:15" ht="15" customHeight="1">
      <c r="A255" t="str">
        <f>'Real Time Consolodated'!B255</f>
        <v>Justin Hamilton</v>
      </c>
      <c r="B255" t="str">
        <f>'Real Time Consolodated'!E255</f>
        <v>TOT</v>
      </c>
      <c r="C255" t="e">
        <f>VLOOKUP(B255,'UPDATE Team Record'!$Q$4:$R$35,2,0)</f>
        <v>#N/A</v>
      </c>
      <c r="D255" t="str">
        <f t="shared" si="6"/>
        <v>Miami Heat</v>
      </c>
      <c r="E255">
        <f>'Real Time Consolodated'!AO255</f>
        <v>14.2</v>
      </c>
      <c r="F255">
        <f>'Real Time Consolodated'!AT255</f>
        <v>0.10199999999999999</v>
      </c>
      <c r="G255">
        <f>'Real Time Consolodated'!AX255</f>
        <v>0.7</v>
      </c>
      <c r="H255">
        <f>'Real Time Consolodated'!AY255</f>
        <v>0.5</v>
      </c>
      <c r="I255" s="27">
        <f>VLOOKUP(D255,'UPDATE Team Record'!$B$3:$O$38,4,0)*100</f>
        <v>45.1</v>
      </c>
      <c r="J255">
        <f t="shared" si="7"/>
        <v>0</v>
      </c>
      <c r="K255">
        <f>COUNTIF(A$2:$A255,A255)</f>
        <v>1</v>
      </c>
      <c r="L255">
        <f>(Key!$B$3+Key!$B$4*'Real Time Coefficients'!E255+'Real Time Coefficients'!F255*Key!$B$5+Key!$B$6*'Real Time Coefficients'!G255+'Real Time Coefficients'!H255*Key!$B$7+Key!$B$8*'Real Time Coefficients'!I255+'Real Time Coefficients'!J255*Key!$B$9)*(Key!$B$11/100)</f>
        <v>-705.1363722526728</v>
      </c>
      <c r="N255">
        <f>IF(H255&gt;'Data Precompetition'!$F$91,1,0)</f>
        <v>0</v>
      </c>
      <c r="O255">
        <f>IF(F255&gt;'Data Precompetition'!$D$91,1,0)</f>
        <v>0</v>
      </c>
    </row>
    <row r="256" spans="1:15" ht="15" customHeight="1">
      <c r="A256" t="str">
        <f>'Real Time Consolodated'!B256</f>
        <v>Justin Hamilton</v>
      </c>
      <c r="B256" t="str">
        <f>'Real Time Consolodated'!E256</f>
        <v>MIA</v>
      </c>
      <c r="C256" t="str">
        <f>VLOOKUP(B256,'UPDATE Team Record'!$Q$4:$R$35,2,0)</f>
        <v>Miami Heat</v>
      </c>
      <c r="D256" t="str">
        <f t="shared" si="6"/>
        <v>Miami Heat</v>
      </c>
      <c r="E256">
        <f>'Real Time Consolodated'!AO256</f>
        <v>14.2</v>
      </c>
      <c r="F256">
        <f>'Real Time Consolodated'!AT256</f>
        <v>0.10199999999999999</v>
      </c>
      <c r="G256">
        <f>'Real Time Consolodated'!AX256</f>
        <v>0.7</v>
      </c>
      <c r="H256">
        <f>'Real Time Consolodated'!AY256</f>
        <v>0.5</v>
      </c>
      <c r="I256" s="27">
        <f>VLOOKUP(D256,'UPDATE Team Record'!$B$3:$O$38,4,0)*100</f>
        <v>45.1</v>
      </c>
      <c r="J256">
        <f t="shared" si="7"/>
        <v>0</v>
      </c>
      <c r="K256">
        <f>COUNTIF(A$2:$A256,A256)</f>
        <v>2</v>
      </c>
      <c r="L256">
        <f>(Key!$B$3+Key!$B$4*'Real Time Coefficients'!E256+'Real Time Coefficients'!F256*Key!$B$5+Key!$B$6*'Real Time Coefficients'!G256+'Real Time Coefficients'!H256*Key!$B$7+Key!$B$8*'Real Time Coefficients'!I256+'Real Time Coefficients'!J256*Key!$B$9)*(Key!$B$11/100)</f>
        <v>-705.1363722526728</v>
      </c>
      <c r="N256">
        <f>IF(H256&gt;'Data Precompetition'!$F$91,1,0)</f>
        <v>0</v>
      </c>
      <c r="O256">
        <f>IF(F256&gt;'Data Precompetition'!$D$91,1,0)</f>
        <v>0</v>
      </c>
    </row>
    <row r="257" spans="1:15" ht="15" customHeight="1">
      <c r="A257" t="str">
        <f>'Real Time Consolodated'!B257</f>
        <v>Justin Hamilton</v>
      </c>
      <c r="B257" t="str">
        <f>'Real Time Consolodated'!E257</f>
        <v>MIN</v>
      </c>
      <c r="C257" t="str">
        <f>VLOOKUP(B257,'UPDATE Team Record'!$Q$4:$R$35,2,0)</f>
        <v>Minnesota Timberwolves</v>
      </c>
      <c r="D257" t="str">
        <f t="shared" si="6"/>
        <v>Minnesota Timberwolves</v>
      </c>
      <c r="E257">
        <f>'Real Time Consolodated'!AO257</f>
        <v>14.2</v>
      </c>
      <c r="F257">
        <f>'Real Time Consolodated'!AT257</f>
        <v>0.10199999999999999</v>
      </c>
      <c r="G257">
        <f>'Real Time Consolodated'!AX257</f>
        <v>0.7</v>
      </c>
      <c r="H257">
        <f>'Real Time Consolodated'!AY257</f>
        <v>0.5</v>
      </c>
      <c r="I257" s="27">
        <f>VLOOKUP(D257,'UPDATE Team Record'!$B$3:$O$38,4,0)*100</f>
        <v>19.5</v>
      </c>
      <c r="J257">
        <f t="shared" si="7"/>
        <v>0</v>
      </c>
      <c r="K257">
        <f>COUNTIF(A$2:$A257,A257)</f>
        <v>3</v>
      </c>
      <c r="L257">
        <f>(Key!$B$3+Key!$B$4*'Real Time Coefficients'!E257+'Real Time Coefficients'!F257*Key!$B$5+Key!$B$6*'Real Time Coefficients'!G257+'Real Time Coefficients'!H257*Key!$B$7+Key!$B$8*'Real Time Coefficients'!I257+'Real Time Coefficients'!J257*Key!$B$9)*(Key!$B$11/100)</f>
        <v>-957.36123851774323</v>
      </c>
      <c r="N257">
        <f>IF(H257&gt;'Data Precompetition'!$F$91,1,0)</f>
        <v>0</v>
      </c>
      <c r="O257">
        <f>IF(F257&gt;'Data Precompetition'!$D$91,1,0)</f>
        <v>0</v>
      </c>
    </row>
    <row r="258" spans="1:15" ht="15" customHeight="1">
      <c r="A258" t="str">
        <f>'Real Time Consolodated'!B258</f>
        <v>Tyler Hansbrough</v>
      </c>
      <c r="B258" t="str">
        <f>'Real Time Consolodated'!E258</f>
        <v>TOR</v>
      </c>
      <c r="C258" t="str">
        <f>VLOOKUP(B258,'UPDATE Team Record'!$Q$4:$R$35,2,0)</f>
        <v>Toronto Raptors</v>
      </c>
      <c r="D258" t="str">
        <f t="shared" si="6"/>
        <v>Toronto Raptors</v>
      </c>
      <c r="E258">
        <f>'Real Time Consolodated'!AO258</f>
        <v>10.5</v>
      </c>
      <c r="F258">
        <f>'Real Time Consolodated'!AT258</f>
        <v>0.156</v>
      </c>
      <c r="G258">
        <f>'Real Time Consolodated'!AX258</f>
        <v>-0.5</v>
      </c>
      <c r="H258">
        <f>'Real Time Consolodated'!AY258</f>
        <v>0.4</v>
      </c>
      <c r="I258" s="27">
        <f>VLOOKUP(D258,'UPDATE Team Record'!$B$3:$O$38,4,0)*100</f>
        <v>59.8</v>
      </c>
      <c r="J258">
        <f t="shared" si="7"/>
        <v>0</v>
      </c>
      <c r="K258">
        <f>COUNTIF(A$2:$A258,A258)</f>
        <v>1</v>
      </c>
      <c r="L258">
        <f>(Key!$B$3+Key!$B$4*'Real Time Coefficients'!E258+'Real Time Coefficients'!F258*Key!$B$5+Key!$B$6*'Real Time Coefficients'!G258+'Real Time Coefficients'!H258*Key!$B$7+Key!$B$8*'Real Time Coefficients'!I258+'Real Time Coefficients'!J258*Key!$B$9)*(Key!$B$11/100)</f>
        <v>-399.07171991567105</v>
      </c>
      <c r="N258">
        <f>IF(H258&gt;'Data Precompetition'!$F$91,1,0)</f>
        <v>0</v>
      </c>
      <c r="O258">
        <f>IF(F258&gt;'Data Precompetition'!$D$91,1,0)</f>
        <v>0</v>
      </c>
    </row>
    <row r="259" spans="1:15" ht="15" customHeight="1">
      <c r="A259" t="str">
        <f>'Real Time Consolodated'!B259</f>
        <v>Tim Hardaway</v>
      </c>
      <c r="B259" t="str">
        <f>'Real Time Consolodated'!E259</f>
        <v>NYK</v>
      </c>
      <c r="C259" t="str">
        <f>VLOOKUP(B259,'UPDATE Team Record'!$Q$4:$R$35,2,0)</f>
        <v>New York Knicks</v>
      </c>
      <c r="D259" t="str">
        <f t="shared" ref="D259:D322" si="8">IFERROR(C259,C260)</f>
        <v>New York Knicks</v>
      </c>
      <c r="E259">
        <f>'Real Time Consolodated'!AO259</f>
        <v>23.8</v>
      </c>
      <c r="F259">
        <f>'Real Time Consolodated'!AT259</f>
        <v>2.3E-2</v>
      </c>
      <c r="G259">
        <f>'Real Time Consolodated'!AX259</f>
        <v>-4.0999999999999996</v>
      </c>
      <c r="H259">
        <f>'Real Time Consolodated'!AY259</f>
        <v>-0.9</v>
      </c>
      <c r="I259" s="27">
        <f>VLOOKUP(D259,'UPDATE Team Record'!$B$3:$O$38,4,0)*100</f>
        <v>20.7</v>
      </c>
      <c r="J259">
        <f t="shared" ref="J259:J322" si="9">N259+O259</f>
        <v>0</v>
      </c>
      <c r="K259">
        <f>COUNTIF(A$2:$A259,A259)</f>
        <v>1</v>
      </c>
      <c r="L259">
        <f>(Key!$B$3+Key!$B$4*'Real Time Coefficients'!E259+'Real Time Coefficients'!F259*Key!$B$5+Key!$B$6*'Real Time Coefficients'!G259+'Real Time Coefficients'!H259*Key!$B$7+Key!$B$8*'Real Time Coefficients'!I259+'Real Time Coefficients'!J259*Key!$B$9)*(Key!$B$11/100)</f>
        <v>-569.12830646176269</v>
      </c>
      <c r="N259">
        <f>IF(H259&gt;'Data Precompetition'!$F$91,1,0)</f>
        <v>0</v>
      </c>
      <c r="O259">
        <f>IF(F259&gt;'Data Precompetition'!$D$91,1,0)</f>
        <v>0</v>
      </c>
    </row>
    <row r="260" spans="1:15" ht="15" customHeight="1">
      <c r="A260" t="str">
        <f>'Real Time Consolodated'!B260</f>
        <v>James Harden</v>
      </c>
      <c r="B260" t="str">
        <f>'Real Time Consolodated'!E260</f>
        <v>HOU</v>
      </c>
      <c r="C260" t="str">
        <f>VLOOKUP(B260,'UPDATE Team Record'!$Q$4:$R$35,2,0)</f>
        <v>Houston Rockets</v>
      </c>
      <c r="D260" t="str">
        <f t="shared" si="8"/>
        <v>Houston Rockets</v>
      </c>
      <c r="E260">
        <f>'Real Time Consolodated'!AO260</f>
        <v>31.3</v>
      </c>
      <c r="F260">
        <f>'Real Time Consolodated'!AT260</f>
        <v>0.26500000000000001</v>
      </c>
      <c r="G260">
        <f>'Real Time Consolodated'!AX260</f>
        <v>8.4</v>
      </c>
      <c r="H260">
        <f>'Real Time Consolodated'!AY260</f>
        <v>7.8</v>
      </c>
      <c r="I260" s="27">
        <f>VLOOKUP(D260,'UPDATE Team Record'!$B$3:$O$38,4,0)*100</f>
        <v>68.300000000000011</v>
      </c>
      <c r="J260">
        <f t="shared" si="9"/>
        <v>1</v>
      </c>
      <c r="K260">
        <f>COUNTIF(A$2:$A260,A260)</f>
        <v>1</v>
      </c>
      <c r="L260">
        <f>(Key!$B$3+Key!$B$4*'Real Time Coefficients'!E260+'Real Time Coefficients'!F260*Key!$B$5+Key!$B$6*'Real Time Coefficients'!G260+'Real Time Coefficients'!H260*Key!$B$7+Key!$B$8*'Real Time Coefficients'!I260+'Real Time Coefficients'!J260*Key!$B$9)*(Key!$B$11/100)</f>
        <v>696.38083838214527</v>
      </c>
      <c r="N260">
        <f>IF(H260&gt;'Data Precompetition'!$F$91,1,0)</f>
        <v>1</v>
      </c>
      <c r="O260">
        <f>IF(F260&gt;'Data Precompetition'!$D$91,1,0)</f>
        <v>0</v>
      </c>
    </row>
    <row r="261" spans="1:15">
      <c r="A261" t="str">
        <f>'Real Time Consolodated'!B261</f>
        <v>Maurice Harkless</v>
      </c>
      <c r="B261" t="str">
        <f>'Real Time Consolodated'!E261</f>
        <v>ORL</v>
      </c>
      <c r="C261" t="str">
        <f>VLOOKUP(B261,'UPDATE Team Record'!$Q$4:$R$35,2,0)</f>
        <v>Orlando Magic</v>
      </c>
      <c r="D261" t="str">
        <f t="shared" si="8"/>
        <v>Orlando Magic</v>
      </c>
      <c r="E261">
        <f>'Real Time Consolodated'!AO261</f>
        <v>13.7</v>
      </c>
      <c r="F261">
        <f>'Real Time Consolodated'!AT261</f>
        <v>2.1000000000000001E-2</v>
      </c>
      <c r="G261">
        <f>'Real Time Consolodated'!AX261</f>
        <v>-2.9</v>
      </c>
      <c r="H261">
        <f>'Real Time Consolodated'!AY261</f>
        <v>-0.1</v>
      </c>
      <c r="I261" s="27">
        <f>VLOOKUP(D261,'UPDATE Team Record'!$B$3:$O$38,4,0)*100</f>
        <v>30.5</v>
      </c>
      <c r="J261">
        <f t="shared" si="9"/>
        <v>0</v>
      </c>
      <c r="K261">
        <f>COUNTIF(A$2:$A261,A261)</f>
        <v>1</v>
      </c>
      <c r="L261">
        <f>(Key!$B$3+Key!$B$4*'Real Time Coefficients'!E261+'Real Time Coefficients'!F261*Key!$B$5+Key!$B$6*'Real Time Coefficients'!G261+'Real Time Coefficients'!H261*Key!$B$7+Key!$B$8*'Real Time Coefficients'!I261+'Real Time Coefficients'!J261*Key!$B$9)*(Key!$B$11/100)</f>
        <v>-665.56366624160557</v>
      </c>
      <c r="N261">
        <f>IF(H261&gt;'Data Precompetition'!$F$91,1,0)</f>
        <v>0</v>
      </c>
      <c r="O261">
        <f>IF(F261&gt;'Data Precompetition'!$D$91,1,0)</f>
        <v>0</v>
      </c>
    </row>
    <row r="262" spans="1:15" ht="15" customHeight="1">
      <c r="A262" t="str">
        <f>'Real Time Consolodated'!B262</f>
        <v>Devin Harris</v>
      </c>
      <c r="B262" t="str">
        <f>'Real Time Consolodated'!E262</f>
        <v>DAL</v>
      </c>
      <c r="C262" t="str">
        <f>VLOOKUP(B262,'UPDATE Team Record'!$Q$4:$R$35,2,0)</f>
        <v>Dallas Mavericks</v>
      </c>
      <c r="D262" t="str">
        <f t="shared" si="8"/>
        <v>Dallas Mavericks</v>
      </c>
      <c r="E262">
        <f>'Real Time Consolodated'!AO262</f>
        <v>18</v>
      </c>
      <c r="F262">
        <f>'Real Time Consolodated'!AT262</f>
        <v>0.12</v>
      </c>
      <c r="G262">
        <f>'Real Time Consolodated'!AX262</f>
        <v>1.2</v>
      </c>
      <c r="H262">
        <f>'Real Time Consolodated'!AY262</f>
        <v>1.3</v>
      </c>
      <c r="I262" s="27">
        <f>VLOOKUP(D262,'UPDATE Team Record'!$B$3:$O$38,4,0)*100</f>
        <v>61</v>
      </c>
      <c r="J262">
        <f t="shared" si="9"/>
        <v>0</v>
      </c>
      <c r="K262">
        <f>COUNTIF(A$2:$A262,A262)</f>
        <v>1</v>
      </c>
      <c r="L262">
        <f>(Key!$B$3+Key!$B$4*'Real Time Coefficients'!E262+'Real Time Coefficients'!F262*Key!$B$5+Key!$B$6*'Real Time Coefficients'!G262+'Real Time Coefficients'!H262*Key!$B$7+Key!$B$8*'Real Time Coefficients'!I262+'Real Time Coefficients'!J262*Key!$B$9)*(Key!$B$11/100)</f>
        <v>-361.78149805365598</v>
      </c>
      <c r="N262">
        <f>IF(H262&gt;'Data Precompetition'!$F$91,1,0)</f>
        <v>0</v>
      </c>
      <c r="O262">
        <f>IF(F262&gt;'Data Precompetition'!$D$91,1,0)</f>
        <v>0</v>
      </c>
    </row>
    <row r="263" spans="1:15" ht="15" customHeight="1">
      <c r="A263" t="str">
        <f>'Real Time Consolodated'!B263</f>
        <v>Gary Harris</v>
      </c>
      <c r="B263" t="str">
        <f>'Real Time Consolodated'!E263</f>
        <v>DEN</v>
      </c>
      <c r="C263" t="str">
        <f>VLOOKUP(B263,'UPDATE Team Record'!$Q$4:$R$35,2,0)</f>
        <v>Denver Nuggets</v>
      </c>
      <c r="D263" t="str">
        <f t="shared" si="8"/>
        <v>Denver Nuggets</v>
      </c>
      <c r="E263">
        <f>'Real Time Consolodated'!AO263</f>
        <v>16.600000000000001</v>
      </c>
      <c r="F263">
        <f>'Real Time Consolodated'!AT263</f>
        <v>-4.5999999999999999E-2</v>
      </c>
      <c r="G263">
        <f>'Real Time Consolodated'!AX263</f>
        <v>-4.3</v>
      </c>
      <c r="H263">
        <f>'Real Time Consolodated'!AY263</f>
        <v>-0.4</v>
      </c>
      <c r="I263" s="27">
        <f>VLOOKUP(D263,'UPDATE Team Record'!$B$3:$O$38,4,0)*100</f>
        <v>36.6</v>
      </c>
      <c r="J263">
        <f t="shared" si="9"/>
        <v>0</v>
      </c>
      <c r="K263">
        <f>COUNTIF(A$2:$A263,A263)</f>
        <v>1</v>
      </c>
      <c r="L263">
        <f>(Key!$B$3+Key!$B$4*'Real Time Coefficients'!E263+'Real Time Coefficients'!F263*Key!$B$5+Key!$B$6*'Real Time Coefficients'!G263+'Real Time Coefficients'!H263*Key!$B$7+Key!$B$8*'Real Time Coefficients'!I263+'Real Time Coefficients'!J263*Key!$B$9)*(Key!$B$11/100)</f>
        <v>-553.70611435081332</v>
      </c>
      <c r="N263">
        <f>IF(H263&gt;'Data Precompetition'!$F$91,1,0)</f>
        <v>0</v>
      </c>
      <c r="O263">
        <f>IF(F263&gt;'Data Precompetition'!$D$91,1,0)</f>
        <v>0</v>
      </c>
    </row>
    <row r="264" spans="1:15">
      <c r="A264" t="str">
        <f>'Real Time Consolodated'!B264</f>
        <v>Player</v>
      </c>
      <c r="B264" t="str">
        <f>'Real Time Consolodated'!E264</f>
        <v>Tm</v>
      </c>
      <c r="C264" t="e">
        <f>VLOOKUP(B264,'UPDATE Team Record'!$Q$4:$R$35,2,0)</f>
        <v>#N/A</v>
      </c>
      <c r="D264" t="str">
        <f t="shared" si="8"/>
        <v>Cleveland Cavaliers</v>
      </c>
      <c r="E264" t="str">
        <f>'Real Time Consolodated'!AO264</f>
        <v>USG%</v>
      </c>
      <c r="F264" t="str">
        <f>'Real Time Consolodated'!AT264</f>
        <v>WS/48</v>
      </c>
      <c r="G264" t="str">
        <f>'Real Time Consolodated'!AX264</f>
        <v>BPM</v>
      </c>
      <c r="H264" t="str">
        <f>'Real Time Consolodated'!AY264</f>
        <v>VORP</v>
      </c>
      <c r="I264" s="27">
        <f>VLOOKUP(D264,'UPDATE Team Record'!$B$3:$O$38,4,0)*100</f>
        <v>64.600000000000009</v>
      </c>
      <c r="J264">
        <f t="shared" si="9"/>
        <v>2</v>
      </c>
      <c r="K264">
        <f>COUNTIF(A$2:$A264,A264)</f>
        <v>10</v>
      </c>
      <c r="L264" t="e">
        <f>(Key!$B$3+Key!$B$4*'Real Time Coefficients'!E264+'Real Time Coefficients'!F264*Key!$B$5+Key!$B$6*'Real Time Coefficients'!G264+'Real Time Coefficients'!H264*Key!$B$7+Key!$B$8*'Real Time Coefficients'!I264+'Real Time Coefficients'!J264*Key!$B$9)*(Key!$B$11/100)</f>
        <v>#VALUE!</v>
      </c>
      <c r="N264">
        <f>IF(H264&gt;'Data Precompetition'!$F$91,1,0)</f>
        <v>1</v>
      </c>
      <c r="O264">
        <f>IF(F264&gt;'Data Precompetition'!$D$91,1,0)</f>
        <v>1</v>
      </c>
    </row>
    <row r="265" spans="1:15" ht="15" customHeight="1">
      <c r="A265" t="str">
        <f>'Real Time Consolodated'!B265</f>
        <v>Joe Harris</v>
      </c>
      <c r="B265" t="str">
        <f>'Real Time Consolodated'!E265</f>
        <v>CLE</v>
      </c>
      <c r="C265" t="str">
        <f>VLOOKUP(B265,'UPDATE Team Record'!$Q$4:$R$35,2,0)</f>
        <v>Cleveland Cavaliers</v>
      </c>
      <c r="D265" t="str">
        <f t="shared" si="8"/>
        <v>Cleveland Cavaliers</v>
      </c>
      <c r="E265">
        <f>'Real Time Consolodated'!AO265</f>
        <v>14.1</v>
      </c>
      <c r="F265">
        <f>'Real Time Consolodated'!AT265</f>
        <v>1.7999999999999999E-2</v>
      </c>
      <c r="G265">
        <f>'Real Time Consolodated'!AX265</f>
        <v>-4.5</v>
      </c>
      <c r="H265">
        <f>'Real Time Consolodated'!AY265</f>
        <v>-0.3</v>
      </c>
      <c r="I265" s="27">
        <f>VLOOKUP(D265,'UPDATE Team Record'!$B$3:$O$38,4,0)*100</f>
        <v>64.600000000000009</v>
      </c>
      <c r="J265">
        <f t="shared" si="9"/>
        <v>0</v>
      </c>
      <c r="K265">
        <f>COUNTIF(A$2:$A265,A265)</f>
        <v>1</v>
      </c>
      <c r="L265">
        <f>(Key!$B$3+Key!$B$4*'Real Time Coefficients'!E265+'Real Time Coefficients'!F265*Key!$B$5+Key!$B$6*'Real Time Coefficients'!G265+'Real Time Coefficients'!H265*Key!$B$7+Key!$B$8*'Real Time Coefficients'!I265+'Real Time Coefficients'!J265*Key!$B$9)*(Key!$B$11/100)</f>
        <v>-164.56823826338018</v>
      </c>
      <c r="N265">
        <f>IF(H265&gt;'Data Precompetition'!$F$91,1,0)</f>
        <v>0</v>
      </c>
      <c r="O265">
        <f>IF(F265&gt;'Data Precompetition'!$D$91,1,0)</f>
        <v>0</v>
      </c>
    </row>
    <row r="266" spans="1:15" ht="15" customHeight="1">
      <c r="A266" t="str">
        <f>'Real Time Consolodated'!B266</f>
        <v>Tobias Harris</v>
      </c>
      <c r="B266" t="str">
        <f>'Real Time Consolodated'!E266</f>
        <v>ORL</v>
      </c>
      <c r="C266" t="str">
        <f>VLOOKUP(B266,'UPDATE Team Record'!$Q$4:$R$35,2,0)</f>
        <v>Orlando Magic</v>
      </c>
      <c r="D266" t="str">
        <f t="shared" si="8"/>
        <v>Orlando Magic</v>
      </c>
      <c r="E266">
        <f>'Real Time Consolodated'!AO266</f>
        <v>22.5</v>
      </c>
      <c r="F266">
        <f>'Real Time Consolodated'!AT266</f>
        <v>9.8000000000000004E-2</v>
      </c>
      <c r="G266">
        <f>'Real Time Consolodated'!AX266</f>
        <v>-0.3</v>
      </c>
      <c r="H266">
        <f>'Real Time Consolodated'!AY266</f>
        <v>1</v>
      </c>
      <c r="I266" s="27">
        <f>VLOOKUP(D266,'UPDATE Team Record'!$B$3:$O$38,4,0)*100</f>
        <v>30.5</v>
      </c>
      <c r="J266">
        <f t="shared" si="9"/>
        <v>0</v>
      </c>
      <c r="K266">
        <f>COUNTIF(A$2:$A266,A266)</f>
        <v>1</v>
      </c>
      <c r="L266">
        <f>(Key!$B$3+Key!$B$4*'Real Time Coefficients'!E266+'Real Time Coefficients'!F266*Key!$B$5+Key!$B$6*'Real Time Coefficients'!G266+'Real Time Coefficients'!H266*Key!$B$7+Key!$B$8*'Real Time Coefficients'!I266+'Real Time Coefficients'!J266*Key!$B$9)*(Key!$B$11/100)</f>
        <v>-486.97630435567606</v>
      </c>
      <c r="N266">
        <f>IF(H266&gt;'Data Precompetition'!$F$91,1,0)</f>
        <v>0</v>
      </c>
      <c r="O266">
        <f>IF(F266&gt;'Data Precompetition'!$D$91,1,0)</f>
        <v>0</v>
      </c>
    </row>
    <row r="267" spans="1:15">
      <c r="A267" t="str">
        <f>'Real Time Consolodated'!B267</f>
        <v>Udonis Haslem</v>
      </c>
      <c r="B267" t="str">
        <f>'Real Time Consolodated'!E267</f>
        <v>MIA</v>
      </c>
      <c r="C267" t="str">
        <f>VLOOKUP(B267,'UPDATE Team Record'!$Q$4:$R$35,2,0)</f>
        <v>Miami Heat</v>
      </c>
      <c r="D267" t="str">
        <f t="shared" si="8"/>
        <v>Miami Heat</v>
      </c>
      <c r="E267">
        <f>'Real Time Consolodated'!AO267</f>
        <v>14.6</v>
      </c>
      <c r="F267">
        <f>'Real Time Consolodated'!AT267</f>
        <v>6.6000000000000003E-2</v>
      </c>
      <c r="G267">
        <f>'Real Time Consolodated'!AX267</f>
        <v>-3.4</v>
      </c>
      <c r="H267">
        <f>'Real Time Consolodated'!AY267</f>
        <v>-0.4</v>
      </c>
      <c r="I267" s="27">
        <f>VLOOKUP(D267,'UPDATE Team Record'!$B$3:$O$38,4,0)*100</f>
        <v>45.1</v>
      </c>
      <c r="J267">
        <f t="shared" si="9"/>
        <v>0</v>
      </c>
      <c r="K267">
        <f>COUNTIF(A$2:$A267,A267)</f>
        <v>1</v>
      </c>
      <c r="L267">
        <f>(Key!$B$3+Key!$B$4*'Real Time Coefficients'!E267+'Real Time Coefficients'!F267*Key!$B$5+Key!$B$6*'Real Time Coefficients'!G267+'Real Time Coefficients'!H267*Key!$B$7+Key!$B$8*'Real Time Coefficients'!I267+'Real Time Coefficients'!J267*Key!$B$9)*(Key!$B$11/100)</f>
        <v>-416.05980288541502</v>
      </c>
      <c r="N267">
        <f>IF(H267&gt;'Data Precompetition'!$F$91,1,0)</f>
        <v>0</v>
      </c>
      <c r="O267">
        <f>IF(F267&gt;'Data Precompetition'!$D$91,1,0)</f>
        <v>0</v>
      </c>
    </row>
    <row r="268" spans="1:15" ht="15" customHeight="1">
      <c r="A268" t="str">
        <f>'Real Time Consolodated'!B268</f>
        <v>Spencer Hawes</v>
      </c>
      <c r="B268" t="str">
        <f>'Real Time Consolodated'!E268</f>
        <v>LAC</v>
      </c>
      <c r="C268" t="str">
        <f>VLOOKUP(B268,'UPDATE Team Record'!$Q$4:$R$35,2,0)</f>
        <v>Los Angeles Clippers</v>
      </c>
      <c r="D268" t="str">
        <f t="shared" si="8"/>
        <v>Los Angeles Clippers</v>
      </c>
      <c r="E268">
        <f>'Real Time Consolodated'!AO268</f>
        <v>17.899999999999999</v>
      </c>
      <c r="F268">
        <f>'Real Time Consolodated'!AT268</f>
        <v>4.3999999999999997E-2</v>
      </c>
      <c r="G268">
        <f>'Real Time Consolodated'!AX268</f>
        <v>-1.9</v>
      </c>
      <c r="H268">
        <f>'Real Time Consolodated'!AY268</f>
        <v>0</v>
      </c>
      <c r="I268" s="27">
        <f>VLOOKUP(D268,'UPDATE Team Record'!$B$3:$O$38,4,0)*100</f>
        <v>68.300000000000011</v>
      </c>
      <c r="J268">
        <f t="shared" si="9"/>
        <v>0</v>
      </c>
      <c r="K268">
        <f>COUNTIF(A$2:$A268,A268)</f>
        <v>1</v>
      </c>
      <c r="L268">
        <f>(Key!$B$3+Key!$B$4*'Real Time Coefficients'!E268+'Real Time Coefficients'!F268*Key!$B$5+Key!$B$6*'Real Time Coefficients'!G268+'Real Time Coefficients'!H268*Key!$B$7+Key!$B$8*'Real Time Coefficients'!I268+'Real Time Coefficients'!J268*Key!$B$9)*(Key!$B$11/100)</f>
        <v>-280.57784874908822</v>
      </c>
      <c r="N268">
        <f>IF(H268&gt;'Data Precompetition'!$F$91,1,0)</f>
        <v>0</v>
      </c>
      <c r="O268">
        <f>IF(F268&gt;'Data Precompetition'!$D$91,1,0)</f>
        <v>0</v>
      </c>
    </row>
    <row r="269" spans="1:15" ht="15" customHeight="1">
      <c r="A269" t="str">
        <f>'Real Time Consolodated'!B269</f>
        <v>Chuck Hayes</v>
      </c>
      <c r="B269" t="str">
        <f>'Real Time Consolodated'!E269</f>
        <v>TOR</v>
      </c>
      <c r="C269" t="str">
        <f>VLOOKUP(B269,'UPDATE Team Record'!$Q$4:$R$35,2,0)</f>
        <v>Toronto Raptors</v>
      </c>
      <c r="D269" t="str">
        <f t="shared" si="8"/>
        <v>Toronto Raptors</v>
      </c>
      <c r="E269">
        <f>'Real Time Consolodated'!AO269</f>
        <v>10.4</v>
      </c>
      <c r="F269">
        <f>'Real Time Consolodated'!AT269</f>
        <v>9.0999999999999998E-2</v>
      </c>
      <c r="G269">
        <f>'Real Time Consolodated'!AX269</f>
        <v>-0.4</v>
      </c>
      <c r="H269">
        <f>'Real Time Consolodated'!AY269</f>
        <v>0.1</v>
      </c>
      <c r="I269" s="27">
        <f>VLOOKUP(D269,'UPDATE Team Record'!$B$3:$O$38,4,0)*100</f>
        <v>59.8</v>
      </c>
      <c r="J269">
        <f t="shared" si="9"/>
        <v>0</v>
      </c>
      <c r="K269">
        <f>COUNTIF(A$2:$A269,A269)</f>
        <v>1</v>
      </c>
      <c r="L269">
        <f>(Key!$B$3+Key!$B$4*'Real Time Coefficients'!E269+'Real Time Coefficients'!F269*Key!$B$5+Key!$B$6*'Real Time Coefficients'!G269+'Real Time Coefficients'!H269*Key!$B$7+Key!$B$8*'Real Time Coefficients'!I269+'Real Time Coefficients'!J269*Key!$B$9)*(Key!$B$11/100)</f>
        <v>-586.18232041227782</v>
      </c>
      <c r="N269">
        <f>IF(H269&gt;'Data Precompetition'!$F$91,1,0)</f>
        <v>0</v>
      </c>
      <c r="O269">
        <f>IF(F269&gt;'Data Precompetition'!$D$91,1,0)</f>
        <v>0</v>
      </c>
    </row>
    <row r="270" spans="1:15" ht="15" customHeight="1">
      <c r="A270" t="str">
        <f>'Real Time Consolodated'!B270</f>
        <v>Gordon Hayward</v>
      </c>
      <c r="B270" t="str">
        <f>'Real Time Consolodated'!E270</f>
        <v>UTA</v>
      </c>
      <c r="C270" t="str">
        <f>VLOOKUP(B270,'UPDATE Team Record'!$Q$4:$R$35,2,0)</f>
        <v>Utah Jazz</v>
      </c>
      <c r="D270" t="str">
        <f t="shared" si="8"/>
        <v>Utah Jazz</v>
      </c>
      <c r="E270">
        <f>'Real Time Consolodated'!AO270</f>
        <v>26.2</v>
      </c>
      <c r="F270">
        <f>'Real Time Consolodated'!AT270</f>
        <v>0.159</v>
      </c>
      <c r="G270">
        <f>'Real Time Consolodated'!AX270</f>
        <v>3.4</v>
      </c>
      <c r="H270">
        <f>'Real Time Consolodated'!AY270</f>
        <v>3.6</v>
      </c>
      <c r="I270" s="27">
        <f>VLOOKUP(D270,'UPDATE Team Record'!$B$3:$O$38,4,0)*100</f>
        <v>46.300000000000004</v>
      </c>
      <c r="J270">
        <f t="shared" si="9"/>
        <v>0</v>
      </c>
      <c r="K270">
        <f>COUNTIF(A$2:$A270,A270)</f>
        <v>1</v>
      </c>
      <c r="L270">
        <f>(Key!$B$3+Key!$B$4*'Real Time Coefficients'!E270+'Real Time Coefficients'!F270*Key!$B$5+Key!$B$6*'Real Time Coefficients'!G270+'Real Time Coefficients'!H270*Key!$B$7+Key!$B$8*'Real Time Coefficients'!I270+'Real Time Coefficients'!J270*Key!$B$9)*(Key!$B$11/100)</f>
        <v>-138.34392034767316</v>
      </c>
      <c r="N270">
        <f>IF(H270&gt;'Data Precompetition'!$F$91,1,0)</f>
        <v>0</v>
      </c>
      <c r="O270">
        <f>IF(F270&gt;'Data Precompetition'!$D$91,1,0)</f>
        <v>0</v>
      </c>
    </row>
    <row r="271" spans="1:15" ht="15" customHeight="1">
      <c r="A271" t="str">
        <f>'Real Time Consolodated'!B271</f>
        <v>Brendan Haywood</v>
      </c>
      <c r="B271" t="str">
        <f>'Real Time Consolodated'!E271</f>
        <v>CLE</v>
      </c>
      <c r="C271" t="str">
        <f>VLOOKUP(B271,'UPDATE Team Record'!$Q$4:$R$35,2,0)</f>
        <v>Cleveland Cavaliers</v>
      </c>
      <c r="D271" t="str">
        <f t="shared" si="8"/>
        <v>Cleveland Cavaliers</v>
      </c>
      <c r="E271">
        <f>'Real Time Consolodated'!AO271</f>
        <v>17.3</v>
      </c>
      <c r="F271">
        <f>'Real Time Consolodated'!AT271</f>
        <v>8.0000000000000002E-3</v>
      </c>
      <c r="G271">
        <f>'Real Time Consolodated'!AX271</f>
        <v>-6.6</v>
      </c>
      <c r="H271">
        <f>'Real Time Consolodated'!AY271</f>
        <v>-0.1</v>
      </c>
      <c r="I271" s="27">
        <f>VLOOKUP(D271,'UPDATE Team Record'!$B$3:$O$38,4,0)*100</f>
        <v>64.600000000000009</v>
      </c>
      <c r="J271">
        <f t="shared" si="9"/>
        <v>0</v>
      </c>
      <c r="K271">
        <f>COUNTIF(A$2:$A271,A271)</f>
        <v>1</v>
      </c>
      <c r="L271">
        <f>(Key!$B$3+Key!$B$4*'Real Time Coefficients'!E271+'Real Time Coefficients'!F271*Key!$B$5+Key!$B$6*'Real Time Coefficients'!G271+'Real Time Coefficients'!H271*Key!$B$7+Key!$B$8*'Real Time Coefficients'!I271+'Real Time Coefficients'!J271*Key!$B$9)*(Key!$B$11/100)</f>
        <v>174.98860277999643</v>
      </c>
      <c r="N271">
        <f>IF(H271&gt;'Data Precompetition'!$F$91,1,0)</f>
        <v>0</v>
      </c>
      <c r="O271">
        <f>IF(F271&gt;'Data Precompetition'!$D$91,1,0)</f>
        <v>0</v>
      </c>
    </row>
    <row r="272" spans="1:15">
      <c r="A272" t="str">
        <f>'Real Time Consolodated'!B272</f>
        <v>Gerald Henderson</v>
      </c>
      <c r="B272" t="str">
        <f>'Real Time Consolodated'!E272</f>
        <v>CHO</v>
      </c>
      <c r="C272" t="e">
        <f>VLOOKUP(B272,'UPDATE Team Record'!$Q$4:$R$35,2,0)</f>
        <v>#N/A</v>
      </c>
      <c r="D272" t="str">
        <f t="shared" si="8"/>
        <v>Los Angeles Lakers</v>
      </c>
      <c r="E272">
        <f>'Real Time Consolodated'!AO272</f>
        <v>20.7</v>
      </c>
      <c r="F272">
        <f>'Real Time Consolodated'!AT272</f>
        <v>7.3999999999999996E-2</v>
      </c>
      <c r="G272">
        <f>'Real Time Consolodated'!AX272</f>
        <v>-1.5</v>
      </c>
      <c r="H272">
        <f>'Real Time Consolodated'!AY272</f>
        <v>0.3</v>
      </c>
      <c r="I272" s="27">
        <f>VLOOKUP(D272,'UPDATE Team Record'!$B$3:$O$38,4,0)*100</f>
        <v>25.6</v>
      </c>
      <c r="J272">
        <f t="shared" si="9"/>
        <v>0</v>
      </c>
      <c r="K272">
        <f>COUNTIF(A$2:$A272,A272)</f>
        <v>1</v>
      </c>
      <c r="L272">
        <f>(Key!$B$3+Key!$B$4*'Real Time Coefficients'!E272+'Real Time Coefficients'!F272*Key!$B$5+Key!$B$6*'Real Time Coefficients'!G272+'Real Time Coefficients'!H272*Key!$B$7+Key!$B$8*'Real Time Coefficients'!I272+'Real Time Coefficients'!J272*Key!$B$9)*(Key!$B$11/100)</f>
        <v>-590.30705749817992</v>
      </c>
      <c r="N272">
        <f>IF(H272&gt;'Data Precompetition'!$F$91,1,0)</f>
        <v>0</v>
      </c>
      <c r="O272">
        <f>IF(F272&gt;'Data Precompetition'!$D$91,1,0)</f>
        <v>0</v>
      </c>
    </row>
    <row r="273" spans="1:15" ht="15" customHeight="1">
      <c r="A273" t="str">
        <f>'Real Time Consolodated'!B273</f>
        <v>Xavier Henry</v>
      </c>
      <c r="B273" t="str">
        <f>'Real Time Consolodated'!E273</f>
        <v>LAL</v>
      </c>
      <c r="C273" t="str">
        <f>VLOOKUP(B273,'UPDATE Team Record'!$Q$4:$R$35,2,0)</f>
        <v>Los Angeles Lakers</v>
      </c>
      <c r="D273" t="str">
        <f t="shared" si="8"/>
        <v>Los Angeles Lakers</v>
      </c>
      <c r="E273">
        <f>'Real Time Consolodated'!AO273</f>
        <v>13.7</v>
      </c>
      <c r="F273">
        <f>'Real Time Consolodated'!AT273</f>
        <v>-0.03</v>
      </c>
      <c r="G273">
        <f>'Real Time Consolodated'!AX273</f>
        <v>-7.9</v>
      </c>
      <c r="H273">
        <f>'Real Time Consolodated'!AY273</f>
        <v>-0.1</v>
      </c>
      <c r="I273" s="27">
        <f>VLOOKUP(D273,'UPDATE Team Record'!$B$3:$O$38,4,0)*100</f>
        <v>25.6</v>
      </c>
      <c r="J273">
        <f t="shared" si="9"/>
        <v>0</v>
      </c>
      <c r="K273">
        <f>COUNTIF(A$2:$A273,A273)</f>
        <v>1</v>
      </c>
      <c r="L273">
        <f>(Key!$B$3+Key!$B$4*'Real Time Coefficients'!E273+'Real Time Coefficients'!F273*Key!$B$5+Key!$B$6*'Real Time Coefficients'!G273+'Real Time Coefficients'!H273*Key!$B$7+Key!$B$8*'Real Time Coefficients'!I273+'Real Time Coefficients'!J273*Key!$B$9)*(Key!$B$11/100)</f>
        <v>-182.21062343183095</v>
      </c>
      <c r="N273">
        <f>IF(H273&gt;'Data Precompetition'!$F$91,1,0)</f>
        <v>0</v>
      </c>
      <c r="O273">
        <f>IF(F273&gt;'Data Precompetition'!$D$91,1,0)</f>
        <v>0</v>
      </c>
    </row>
    <row r="274" spans="1:15" ht="15" customHeight="1">
      <c r="A274" t="str">
        <f>'Real Time Consolodated'!B274</f>
        <v>John Henson</v>
      </c>
      <c r="B274" t="str">
        <f>'Real Time Consolodated'!E274</f>
        <v>MIL</v>
      </c>
      <c r="C274" t="str">
        <f>VLOOKUP(B274,'UPDATE Team Record'!$Q$4:$R$35,2,0)</f>
        <v>Milwaukee Bucks</v>
      </c>
      <c r="D274" t="str">
        <f t="shared" si="8"/>
        <v>Milwaukee Bucks</v>
      </c>
      <c r="E274">
        <f>'Real Time Consolodated'!AO274</f>
        <v>18.100000000000001</v>
      </c>
      <c r="F274">
        <f>'Real Time Consolodated'!AT274</f>
        <v>0.14199999999999999</v>
      </c>
      <c r="G274">
        <f>'Real Time Consolodated'!AX274</f>
        <v>2.7</v>
      </c>
      <c r="H274">
        <f>'Real Time Consolodated'!AY274</f>
        <v>1.5</v>
      </c>
      <c r="I274" s="27">
        <f>VLOOKUP(D274,'UPDATE Team Record'!$B$3:$O$38,4,0)*100</f>
        <v>50</v>
      </c>
      <c r="J274">
        <f t="shared" si="9"/>
        <v>0</v>
      </c>
      <c r="K274">
        <f>COUNTIF(A$2:$A274,A274)</f>
        <v>1</v>
      </c>
      <c r="L274">
        <f>(Key!$B$3+Key!$B$4*'Real Time Coefficients'!E274+'Real Time Coefficients'!F274*Key!$B$5+Key!$B$6*'Real Time Coefficients'!G274+'Real Time Coefficients'!H274*Key!$B$7+Key!$B$8*'Real Time Coefficients'!I274+'Real Time Coefficients'!J274*Key!$B$9)*(Key!$B$11/100)</f>
        <v>-579.03969765922363</v>
      </c>
      <c r="N274">
        <f>IF(H274&gt;'Data Precompetition'!$F$91,1,0)</f>
        <v>0</v>
      </c>
      <c r="O274">
        <f>IF(F274&gt;'Data Precompetition'!$D$91,1,0)</f>
        <v>0</v>
      </c>
    </row>
    <row r="275" spans="1:15" ht="15" customHeight="1">
      <c r="A275" t="str">
        <f>'Real Time Consolodated'!B275</f>
        <v>Roy Hibbert</v>
      </c>
      <c r="B275" t="str">
        <f>'Real Time Consolodated'!E275</f>
        <v>IND</v>
      </c>
      <c r="C275" t="str">
        <f>VLOOKUP(B275,'UPDATE Team Record'!$Q$4:$R$35,2,0)</f>
        <v>Indiana Pacers</v>
      </c>
      <c r="D275" t="str">
        <f t="shared" si="8"/>
        <v>Indiana Pacers</v>
      </c>
      <c r="E275">
        <f>'Real Time Consolodated'!AO275</f>
        <v>21.3</v>
      </c>
      <c r="F275">
        <f>'Real Time Consolodated'!AT275</f>
        <v>0.105</v>
      </c>
      <c r="G275">
        <f>'Real Time Consolodated'!AX275</f>
        <v>-1</v>
      </c>
      <c r="H275">
        <f>'Real Time Consolodated'!AY275</f>
        <v>0.5</v>
      </c>
      <c r="I275" s="27">
        <f>VLOOKUP(D275,'UPDATE Team Record'!$B$3:$O$38,4,0)*100</f>
        <v>46.300000000000004</v>
      </c>
      <c r="J275">
        <f t="shared" si="9"/>
        <v>0</v>
      </c>
      <c r="K275">
        <f>COUNTIF(A$2:$A275,A275)</f>
        <v>1</v>
      </c>
      <c r="L275">
        <f>(Key!$B$3+Key!$B$4*'Real Time Coefficients'!E275+'Real Time Coefficients'!F275*Key!$B$5+Key!$B$6*'Real Time Coefficients'!G275+'Real Time Coefficients'!H275*Key!$B$7+Key!$B$8*'Real Time Coefficients'!I275+'Real Time Coefficients'!J275*Key!$B$9)*(Key!$B$11/100)</f>
        <v>-344.88959408271666</v>
      </c>
      <c r="N275">
        <f>IF(H275&gt;'Data Precompetition'!$F$91,1,0)</f>
        <v>0</v>
      </c>
      <c r="O275">
        <f>IF(F275&gt;'Data Precompetition'!$D$91,1,0)</f>
        <v>0</v>
      </c>
    </row>
    <row r="276" spans="1:15" ht="15" customHeight="1">
      <c r="A276" t="str">
        <f>'Real Time Consolodated'!B276</f>
        <v>J.J. Hickson</v>
      </c>
      <c r="B276" t="str">
        <f>'Real Time Consolodated'!E276</f>
        <v>DEN</v>
      </c>
      <c r="C276" t="str">
        <f>VLOOKUP(B276,'UPDATE Team Record'!$Q$4:$R$35,2,0)</f>
        <v>Denver Nuggets</v>
      </c>
      <c r="D276" t="str">
        <f t="shared" si="8"/>
        <v>Denver Nuggets</v>
      </c>
      <c r="E276">
        <f>'Real Time Consolodated'!AO276</f>
        <v>19.7</v>
      </c>
      <c r="F276">
        <f>'Real Time Consolodated'!AT276</f>
        <v>6.2E-2</v>
      </c>
      <c r="G276">
        <f>'Real Time Consolodated'!AX276</f>
        <v>-2.7</v>
      </c>
      <c r="H276">
        <f>'Real Time Consolodated'!AY276</f>
        <v>-0.3</v>
      </c>
      <c r="I276" s="27">
        <f>VLOOKUP(D276,'UPDATE Team Record'!$B$3:$O$38,4,0)*100</f>
        <v>36.6</v>
      </c>
      <c r="J276">
        <f t="shared" si="9"/>
        <v>0</v>
      </c>
      <c r="K276">
        <f>COUNTIF(A$2:$A276,A276)</f>
        <v>1</v>
      </c>
      <c r="L276">
        <f>(Key!$B$3+Key!$B$4*'Real Time Coefficients'!E276+'Real Time Coefficients'!F276*Key!$B$5+Key!$B$6*'Real Time Coefficients'!G276+'Real Time Coefficients'!H276*Key!$B$7+Key!$B$8*'Real Time Coefficients'!I276+'Real Time Coefficients'!J276*Key!$B$9)*(Key!$B$11/100)</f>
        <v>-482.17809106140254</v>
      </c>
      <c r="N276">
        <f>IF(H276&gt;'Data Precompetition'!$F$91,1,0)</f>
        <v>0</v>
      </c>
      <c r="O276">
        <f>IF(F276&gt;'Data Precompetition'!$D$91,1,0)</f>
        <v>0</v>
      </c>
    </row>
    <row r="277" spans="1:15" ht="15" customHeight="1">
      <c r="A277" t="str">
        <f>'Real Time Consolodated'!B277</f>
        <v>Nene Hilario</v>
      </c>
      <c r="B277" t="str">
        <f>'Real Time Consolodated'!E277</f>
        <v>WAS</v>
      </c>
      <c r="C277" t="str">
        <f>VLOOKUP(B277,'UPDATE Team Record'!$Q$4:$R$35,2,0)</f>
        <v>Washington Wizards</v>
      </c>
      <c r="D277" t="str">
        <f t="shared" si="8"/>
        <v>Washington Wizards</v>
      </c>
      <c r="E277">
        <f>'Real Time Consolodated'!AO277</f>
        <v>21.8</v>
      </c>
      <c r="F277">
        <f>'Real Time Consolodated'!AT277</f>
        <v>8.5999999999999993E-2</v>
      </c>
      <c r="G277">
        <f>'Real Time Consolodated'!AX277</f>
        <v>-0.6</v>
      </c>
      <c r="H277">
        <f>'Real Time Consolodated'!AY277</f>
        <v>0.6</v>
      </c>
      <c r="I277" s="27">
        <f>VLOOKUP(D277,'UPDATE Team Record'!$B$3:$O$38,4,0)*100</f>
        <v>56.100000000000009</v>
      </c>
      <c r="J277">
        <f t="shared" si="9"/>
        <v>0</v>
      </c>
      <c r="K277">
        <f>COUNTIF(A$2:$A277,A277)</f>
        <v>1</v>
      </c>
      <c r="L277">
        <f>(Key!$B$3+Key!$B$4*'Real Time Coefficients'!E277+'Real Time Coefficients'!F277*Key!$B$5+Key!$B$6*'Real Time Coefficients'!G277+'Real Time Coefficients'!H277*Key!$B$7+Key!$B$8*'Real Time Coefficients'!I277+'Real Time Coefficients'!J277*Key!$B$9)*(Key!$B$11/100)</f>
        <v>-305.19473727844382</v>
      </c>
      <c r="N277">
        <f>IF(H277&gt;'Data Precompetition'!$F$91,1,0)</f>
        <v>0</v>
      </c>
      <c r="O277">
        <f>IF(F277&gt;'Data Precompetition'!$D$91,1,0)</f>
        <v>0</v>
      </c>
    </row>
    <row r="278" spans="1:15" ht="15" customHeight="1">
      <c r="A278" t="str">
        <f>'Real Time Consolodated'!B278</f>
        <v>George Hill</v>
      </c>
      <c r="B278" t="str">
        <f>'Real Time Consolodated'!E278</f>
        <v>IND</v>
      </c>
      <c r="C278" t="str">
        <f>VLOOKUP(B278,'UPDATE Team Record'!$Q$4:$R$35,2,0)</f>
        <v>Indiana Pacers</v>
      </c>
      <c r="D278" t="str">
        <f t="shared" si="8"/>
        <v>Indiana Pacers</v>
      </c>
      <c r="E278">
        <f>'Real Time Consolodated'!AO278</f>
        <v>23.8</v>
      </c>
      <c r="F278">
        <f>'Real Time Consolodated'!AT278</f>
        <v>0.20300000000000001</v>
      </c>
      <c r="G278">
        <f>'Real Time Consolodated'!AX278</f>
        <v>5.6</v>
      </c>
      <c r="H278">
        <f>'Real Time Consolodated'!AY278</f>
        <v>2.4</v>
      </c>
      <c r="I278" s="27">
        <f>VLOOKUP(D278,'UPDATE Team Record'!$B$3:$O$38,4,0)*100</f>
        <v>46.300000000000004</v>
      </c>
      <c r="J278">
        <f t="shared" si="9"/>
        <v>0</v>
      </c>
      <c r="K278">
        <f>COUNTIF(A$2:$A278,A278)</f>
        <v>1</v>
      </c>
      <c r="L278">
        <f>(Key!$B$3+Key!$B$4*'Real Time Coefficients'!E278+'Real Time Coefficients'!F278*Key!$B$5+Key!$B$6*'Real Time Coefficients'!G278+'Real Time Coefficients'!H278*Key!$B$7+Key!$B$8*'Real Time Coefficients'!I278+'Real Time Coefficients'!J278*Key!$B$9)*(Key!$B$11/100)</f>
        <v>-597.08748198678563</v>
      </c>
      <c r="N278">
        <f>IF(H278&gt;'Data Precompetition'!$F$91,1,0)</f>
        <v>0</v>
      </c>
      <c r="O278">
        <f>IF(F278&gt;'Data Precompetition'!$D$91,1,0)</f>
        <v>0</v>
      </c>
    </row>
    <row r="279" spans="1:15" ht="15" customHeight="1">
      <c r="A279" t="str">
        <f>'Real Time Consolodated'!B279</f>
        <v>Jordan Hill</v>
      </c>
      <c r="B279" t="str">
        <f>'Real Time Consolodated'!E279</f>
        <v>LAL</v>
      </c>
      <c r="C279" t="str">
        <f>VLOOKUP(B279,'UPDATE Team Record'!$Q$4:$R$35,2,0)</f>
        <v>Los Angeles Lakers</v>
      </c>
      <c r="D279" t="str">
        <f t="shared" si="8"/>
        <v>Los Angeles Lakers</v>
      </c>
      <c r="E279">
        <f>'Real Time Consolodated'!AO279</f>
        <v>22.7</v>
      </c>
      <c r="F279">
        <f>'Real Time Consolodated'!AT279</f>
        <v>5.5E-2</v>
      </c>
      <c r="G279">
        <f>'Real Time Consolodated'!AX279</f>
        <v>-2.6</v>
      </c>
      <c r="H279">
        <f>'Real Time Consolodated'!AY279</f>
        <v>-0.3</v>
      </c>
      <c r="I279" s="27">
        <f>VLOOKUP(D279,'UPDATE Team Record'!$B$3:$O$38,4,0)*100</f>
        <v>25.6</v>
      </c>
      <c r="J279">
        <f t="shared" si="9"/>
        <v>0</v>
      </c>
      <c r="K279">
        <f>COUNTIF(A$2:$A279,A279)</f>
        <v>1</v>
      </c>
      <c r="L279">
        <f>(Key!$B$3+Key!$B$4*'Real Time Coefficients'!E279+'Real Time Coefficients'!F279*Key!$B$5+Key!$B$6*'Real Time Coefficients'!G279+'Real Time Coefficients'!H279*Key!$B$7+Key!$B$8*'Real Time Coefficients'!I279+'Real Time Coefficients'!J279*Key!$B$9)*(Key!$B$11/100)</f>
        <v>-560.46782582987521</v>
      </c>
      <c r="N279">
        <f>IF(H279&gt;'Data Precompetition'!$F$91,1,0)</f>
        <v>0</v>
      </c>
      <c r="O279">
        <f>IF(F279&gt;'Data Precompetition'!$D$91,1,0)</f>
        <v>0</v>
      </c>
    </row>
    <row r="280" spans="1:15" ht="15" customHeight="1">
      <c r="A280" t="str">
        <f>'Real Time Consolodated'!B280</f>
        <v>Solomon Hill</v>
      </c>
      <c r="B280" t="str">
        <f>'Real Time Consolodated'!E280</f>
        <v>IND</v>
      </c>
      <c r="C280" t="str">
        <f>VLOOKUP(B280,'UPDATE Team Record'!$Q$4:$R$35,2,0)</f>
        <v>Indiana Pacers</v>
      </c>
      <c r="D280" t="str">
        <f t="shared" si="8"/>
        <v>Indiana Pacers</v>
      </c>
      <c r="E280">
        <f>'Real Time Consolodated'!AO280</f>
        <v>15.9</v>
      </c>
      <c r="F280">
        <f>'Real Time Consolodated'!AT280</f>
        <v>7.1999999999999995E-2</v>
      </c>
      <c r="G280">
        <f>'Real Time Consolodated'!AX280</f>
        <v>-0.3</v>
      </c>
      <c r="H280">
        <f>'Real Time Consolodated'!AY280</f>
        <v>1</v>
      </c>
      <c r="I280" s="27">
        <f>VLOOKUP(D280,'UPDATE Team Record'!$B$3:$O$38,4,0)*100</f>
        <v>46.300000000000004</v>
      </c>
      <c r="J280">
        <f t="shared" si="9"/>
        <v>0</v>
      </c>
      <c r="K280">
        <f>COUNTIF(A$2:$A280,A280)</f>
        <v>1</v>
      </c>
      <c r="L280">
        <f>(Key!$B$3+Key!$B$4*'Real Time Coefficients'!E280+'Real Time Coefficients'!F280*Key!$B$5+Key!$B$6*'Real Time Coefficients'!G280+'Real Time Coefficients'!H280*Key!$B$7+Key!$B$8*'Real Time Coefficients'!I280+'Real Time Coefficients'!J280*Key!$B$9)*(Key!$B$11/100)</f>
        <v>-500.02800686786031</v>
      </c>
      <c r="N280">
        <f>IF(H280&gt;'Data Precompetition'!$F$91,1,0)</f>
        <v>0</v>
      </c>
      <c r="O280">
        <f>IF(F280&gt;'Data Precompetition'!$D$91,1,0)</f>
        <v>0</v>
      </c>
    </row>
    <row r="281" spans="1:15" ht="15" customHeight="1">
      <c r="A281" t="str">
        <f>'Real Time Consolodated'!B281</f>
        <v>Kirk Hinrich</v>
      </c>
      <c r="B281" t="str">
        <f>'Real Time Consolodated'!E281</f>
        <v>CHI</v>
      </c>
      <c r="C281" t="str">
        <f>VLOOKUP(B281,'UPDATE Team Record'!$Q$4:$R$35,2,0)</f>
        <v>Chicago Bulls</v>
      </c>
      <c r="D281" t="str">
        <f t="shared" si="8"/>
        <v>Chicago Bulls</v>
      </c>
      <c r="E281">
        <f>'Real Time Consolodated'!AO281</f>
        <v>13.3</v>
      </c>
      <c r="F281">
        <f>'Real Time Consolodated'!AT281</f>
        <v>0.03</v>
      </c>
      <c r="G281">
        <f>'Real Time Consolodated'!AX281</f>
        <v>-2.8</v>
      </c>
      <c r="H281">
        <f>'Real Time Consolodated'!AY281</f>
        <v>-0.3</v>
      </c>
      <c r="I281" s="27">
        <f>VLOOKUP(D281,'UPDATE Team Record'!$B$3:$O$38,4,0)*100</f>
        <v>61</v>
      </c>
      <c r="J281">
        <f t="shared" si="9"/>
        <v>0</v>
      </c>
      <c r="K281">
        <f>COUNTIF(A$2:$A281,A281)</f>
        <v>1</v>
      </c>
      <c r="L281">
        <f>(Key!$B$3+Key!$B$4*'Real Time Coefficients'!E281+'Real Time Coefficients'!F281*Key!$B$5+Key!$B$6*'Real Time Coefficients'!G281+'Real Time Coefficients'!H281*Key!$B$7+Key!$B$8*'Real Time Coefficients'!I281+'Real Time Coefficients'!J281*Key!$B$9)*(Key!$B$11/100)</f>
        <v>-405.21103619851112</v>
      </c>
      <c r="N281">
        <f>IF(H281&gt;'Data Precompetition'!$F$91,1,0)</f>
        <v>0</v>
      </c>
      <c r="O281">
        <f>IF(F281&gt;'Data Precompetition'!$D$91,1,0)</f>
        <v>0</v>
      </c>
    </row>
    <row r="282" spans="1:15" ht="15" customHeight="1">
      <c r="A282" t="str">
        <f>'Real Time Consolodated'!B282</f>
        <v>Jrue Holiday</v>
      </c>
      <c r="B282" t="str">
        <f>'Real Time Consolodated'!E282</f>
        <v>NOP</v>
      </c>
      <c r="C282" t="str">
        <f>VLOOKUP(B282,'UPDATE Team Record'!$Q$4:$R$35,2,0)</f>
        <v>New Orleans Pelicans</v>
      </c>
      <c r="D282" t="str">
        <f t="shared" si="8"/>
        <v>New Orleans Pelicans</v>
      </c>
      <c r="E282">
        <f>'Real Time Consolodated'!AO282</f>
        <v>23.1</v>
      </c>
      <c r="F282">
        <f>'Real Time Consolodated'!AT282</f>
        <v>0.124</v>
      </c>
      <c r="G282">
        <f>'Real Time Consolodated'!AX282</f>
        <v>2.2999999999999998</v>
      </c>
      <c r="H282">
        <f>'Real Time Consolodated'!AY282</f>
        <v>1.4</v>
      </c>
      <c r="I282" s="27">
        <f>VLOOKUP(D282,'UPDATE Team Record'!$B$3:$O$38,4,0)*100</f>
        <v>54.900000000000006</v>
      </c>
      <c r="J282">
        <f t="shared" si="9"/>
        <v>0</v>
      </c>
      <c r="K282">
        <f>COUNTIF(A$2:$A282,A282)</f>
        <v>1</v>
      </c>
      <c r="L282">
        <f>(Key!$B$3+Key!$B$4*'Real Time Coefficients'!E282+'Real Time Coefficients'!F282*Key!$B$5+Key!$B$6*'Real Time Coefficients'!G282+'Real Time Coefficients'!H282*Key!$B$7+Key!$B$8*'Real Time Coefficients'!I282+'Real Time Coefficients'!J282*Key!$B$9)*(Key!$B$11/100)</f>
        <v>-439.67632641129717</v>
      </c>
      <c r="N282">
        <f>IF(H282&gt;'Data Precompetition'!$F$91,1,0)</f>
        <v>0</v>
      </c>
      <c r="O282">
        <f>IF(F282&gt;'Data Precompetition'!$D$91,1,0)</f>
        <v>0</v>
      </c>
    </row>
    <row r="283" spans="1:15">
      <c r="A283" t="str">
        <f>'Real Time Consolodated'!B283</f>
        <v>Justin Holiday</v>
      </c>
      <c r="B283" t="str">
        <f>'Real Time Consolodated'!E283</f>
        <v>GSW</v>
      </c>
      <c r="C283" t="str">
        <f>VLOOKUP(B283,'UPDATE Team Record'!$Q$4:$R$35,2,0)</f>
        <v>Golden State Warriors</v>
      </c>
      <c r="D283" t="str">
        <f t="shared" si="8"/>
        <v>Golden State Warriors</v>
      </c>
      <c r="E283">
        <f>'Real Time Consolodated'!AO283</f>
        <v>18.8</v>
      </c>
      <c r="F283">
        <f>'Real Time Consolodated'!AT283</f>
        <v>9.1999999999999998E-2</v>
      </c>
      <c r="G283">
        <f>'Real Time Consolodated'!AX283</f>
        <v>-1</v>
      </c>
      <c r="H283">
        <f>'Real Time Consolodated'!AY283</f>
        <v>0.2</v>
      </c>
      <c r="I283" s="27">
        <f>VLOOKUP(D283,'UPDATE Team Record'!$B$3:$O$38,4,0)*100</f>
        <v>81.699999999999989</v>
      </c>
      <c r="J283">
        <f t="shared" si="9"/>
        <v>0</v>
      </c>
      <c r="K283">
        <f>COUNTIF(A$2:$A283,A283)</f>
        <v>1</v>
      </c>
      <c r="L283">
        <f>(Key!$B$3+Key!$B$4*'Real Time Coefficients'!E283+'Real Time Coefficients'!F283*Key!$B$5+Key!$B$6*'Real Time Coefficients'!G283+'Real Time Coefficients'!H283*Key!$B$7+Key!$B$8*'Real Time Coefficients'!I283+'Real Time Coefficients'!J283*Key!$B$9)*(Key!$B$11/100)</f>
        <v>-120.66126441078211</v>
      </c>
      <c r="N283">
        <f>IF(H283&gt;'Data Precompetition'!$F$91,1,0)</f>
        <v>0</v>
      </c>
      <c r="O283">
        <f>IF(F283&gt;'Data Precompetition'!$D$91,1,0)</f>
        <v>0</v>
      </c>
    </row>
    <row r="284" spans="1:15" ht="15" customHeight="1">
      <c r="A284" t="str">
        <f>'Real Time Consolodated'!B284</f>
        <v>Ryan Hollins</v>
      </c>
      <c r="B284" t="str">
        <f>'Real Time Consolodated'!E284</f>
        <v>SAC</v>
      </c>
      <c r="C284" t="str">
        <f>VLOOKUP(B284,'UPDATE Team Record'!$Q$4:$R$35,2,0)</f>
        <v>Sacramento Kings</v>
      </c>
      <c r="D284" t="str">
        <f t="shared" si="8"/>
        <v>Sacramento Kings</v>
      </c>
      <c r="E284">
        <f>'Real Time Consolodated'!AO284</f>
        <v>13.1</v>
      </c>
      <c r="F284">
        <f>'Real Time Consolodated'!AT284</f>
        <v>0.104</v>
      </c>
      <c r="G284">
        <f>'Real Time Consolodated'!AX284</f>
        <v>-1.4</v>
      </c>
      <c r="H284">
        <f>'Real Time Consolodated'!AY284</f>
        <v>0.1</v>
      </c>
      <c r="I284" s="27">
        <f>VLOOKUP(D284,'UPDATE Team Record'!$B$3:$O$38,4,0)*100</f>
        <v>35.4</v>
      </c>
      <c r="J284">
        <f t="shared" si="9"/>
        <v>0</v>
      </c>
      <c r="K284">
        <f>COUNTIF(A$2:$A284,A284)</f>
        <v>1</v>
      </c>
      <c r="L284">
        <f>(Key!$B$3+Key!$B$4*'Real Time Coefficients'!E284+'Real Time Coefficients'!F284*Key!$B$5+Key!$B$6*'Real Time Coefficients'!G284+'Real Time Coefficients'!H284*Key!$B$7+Key!$B$8*'Real Time Coefficients'!I284+'Real Time Coefficients'!J284*Key!$B$9)*(Key!$B$11/100)</f>
        <v>-628.45491155210004</v>
      </c>
      <c r="N284">
        <f>IF(H284&gt;'Data Precompetition'!$F$91,1,0)</f>
        <v>0</v>
      </c>
      <c r="O284">
        <f>IF(F284&gt;'Data Precompetition'!$D$91,1,0)</f>
        <v>0</v>
      </c>
    </row>
    <row r="285" spans="1:15" ht="15" customHeight="1">
      <c r="A285" t="str">
        <f>'Real Time Consolodated'!B285</f>
        <v>Player</v>
      </c>
      <c r="B285" t="str">
        <f>'Real Time Consolodated'!E285</f>
        <v>Tm</v>
      </c>
      <c r="C285" t="e">
        <f>VLOOKUP(B285,'UPDATE Team Record'!$Q$4:$R$35,2,0)</f>
        <v>#N/A</v>
      </c>
      <c r="D285" t="str">
        <f t="shared" si="8"/>
        <v>Utah Jazz</v>
      </c>
      <c r="E285" t="str">
        <f>'Real Time Consolodated'!AO285</f>
        <v>USG%</v>
      </c>
      <c r="F285" t="str">
        <f>'Real Time Consolodated'!AT285</f>
        <v>WS/48</v>
      </c>
      <c r="G285" t="str">
        <f>'Real Time Consolodated'!AX285</f>
        <v>BPM</v>
      </c>
      <c r="H285" t="str">
        <f>'Real Time Consolodated'!AY285</f>
        <v>VORP</v>
      </c>
      <c r="I285" s="27">
        <f>VLOOKUP(D285,'UPDATE Team Record'!$B$3:$O$38,4,0)*100</f>
        <v>46.300000000000004</v>
      </c>
      <c r="J285">
        <f t="shared" si="9"/>
        <v>2</v>
      </c>
      <c r="K285">
        <f>COUNTIF(A$2:$A285,A285)</f>
        <v>11</v>
      </c>
      <c r="L285" t="e">
        <f>(Key!$B$3+Key!$B$4*'Real Time Coefficients'!E285+'Real Time Coefficients'!F285*Key!$B$5+Key!$B$6*'Real Time Coefficients'!G285+'Real Time Coefficients'!H285*Key!$B$7+Key!$B$8*'Real Time Coefficients'!I285+'Real Time Coefficients'!J285*Key!$B$9)*(Key!$B$11/100)</f>
        <v>#VALUE!</v>
      </c>
      <c r="N285">
        <f>IF(H285&gt;'Data Precompetition'!$F$91,1,0)</f>
        <v>1</v>
      </c>
      <c r="O285">
        <f>IF(F285&gt;'Data Precompetition'!$D$91,1,0)</f>
        <v>1</v>
      </c>
    </row>
    <row r="286" spans="1:15" ht="15" customHeight="1">
      <c r="A286" t="str">
        <f>'Real Time Consolodated'!B286</f>
        <v>Rodney Hood</v>
      </c>
      <c r="B286" t="str">
        <f>'Real Time Consolodated'!E286</f>
        <v>UTA</v>
      </c>
      <c r="C286" t="str">
        <f>VLOOKUP(B286,'UPDATE Team Record'!$Q$4:$R$35,2,0)</f>
        <v>Utah Jazz</v>
      </c>
      <c r="D286" t="str">
        <f t="shared" si="8"/>
        <v>Utah Jazz</v>
      </c>
      <c r="E286">
        <f>'Real Time Consolodated'!AO286</f>
        <v>19.600000000000001</v>
      </c>
      <c r="F286">
        <f>'Real Time Consolodated'!AT286</f>
        <v>9.8000000000000004E-2</v>
      </c>
      <c r="G286">
        <f>'Real Time Consolodated'!AX286</f>
        <v>-1.1000000000000001</v>
      </c>
      <c r="H286">
        <f>'Real Time Consolodated'!AY286</f>
        <v>0.2</v>
      </c>
      <c r="I286" s="27">
        <f>VLOOKUP(D286,'UPDATE Team Record'!$B$3:$O$38,4,0)*100</f>
        <v>46.300000000000004</v>
      </c>
      <c r="J286">
        <f t="shared" si="9"/>
        <v>0</v>
      </c>
      <c r="K286">
        <f>COUNTIF(A$2:$A286,A286)</f>
        <v>1</v>
      </c>
      <c r="L286">
        <f>(Key!$B$3+Key!$B$4*'Real Time Coefficients'!E286+'Real Time Coefficients'!F286*Key!$B$5+Key!$B$6*'Real Time Coefficients'!G286+'Real Time Coefficients'!H286*Key!$B$7+Key!$B$8*'Real Time Coefficients'!I286+'Real Time Coefficients'!J286*Key!$B$9)*(Key!$B$11/100)</f>
        <v>-431.34282637900981</v>
      </c>
      <c r="N286">
        <f>IF(H286&gt;'Data Precompetition'!$F$91,1,0)</f>
        <v>0</v>
      </c>
      <c r="O286">
        <f>IF(F286&gt;'Data Precompetition'!$D$91,1,0)</f>
        <v>0</v>
      </c>
    </row>
    <row r="287" spans="1:15" ht="15" customHeight="1">
      <c r="A287" t="str">
        <f>'Real Time Consolodated'!B287</f>
        <v>Al Horford</v>
      </c>
      <c r="B287" t="str">
        <f>'Real Time Consolodated'!E287</f>
        <v>ATL</v>
      </c>
      <c r="C287" t="str">
        <f>VLOOKUP(B287,'UPDATE Team Record'!$Q$4:$R$35,2,0)</f>
        <v>Atlanta Hawks</v>
      </c>
      <c r="D287" t="str">
        <f t="shared" si="8"/>
        <v>Atlanta Hawks</v>
      </c>
      <c r="E287">
        <f>'Real Time Consolodated'!AO287</f>
        <v>22.2</v>
      </c>
      <c r="F287">
        <f>'Real Time Consolodated'!AT287</f>
        <v>0.17899999999999999</v>
      </c>
      <c r="G287">
        <f>'Real Time Consolodated'!AX287</f>
        <v>3.8</v>
      </c>
      <c r="H287">
        <f>'Real Time Consolodated'!AY287</f>
        <v>3.4</v>
      </c>
      <c r="I287" s="27">
        <f>VLOOKUP(D287,'UPDATE Team Record'!$B$3:$O$38,4,0)*100</f>
        <v>73.2</v>
      </c>
      <c r="J287">
        <f t="shared" si="9"/>
        <v>0</v>
      </c>
      <c r="K287">
        <f>COUNTIF(A$2:$A287,A287)</f>
        <v>1</v>
      </c>
      <c r="L287">
        <f>(Key!$B$3+Key!$B$4*'Real Time Coefficients'!E287+'Real Time Coefficients'!F287*Key!$B$5+Key!$B$6*'Real Time Coefficients'!G287+'Real Time Coefficients'!H287*Key!$B$7+Key!$B$8*'Real Time Coefficients'!I287+'Real Time Coefficients'!J287*Key!$B$9)*(Key!$B$11/100)</f>
        <v>2.7234049792483006</v>
      </c>
      <c r="N287">
        <f>IF(H287&gt;'Data Precompetition'!$F$91,1,0)</f>
        <v>0</v>
      </c>
      <c r="O287">
        <f>IF(F287&gt;'Data Precompetition'!$D$91,1,0)</f>
        <v>0</v>
      </c>
    </row>
    <row r="288" spans="1:15" ht="15" customHeight="1">
      <c r="A288" t="str">
        <f>'Real Time Consolodated'!B288</f>
        <v>Dwight Howard</v>
      </c>
      <c r="B288" t="str">
        <f>'Real Time Consolodated'!E288</f>
        <v>HOU</v>
      </c>
      <c r="C288" t="str">
        <f>VLOOKUP(B288,'UPDATE Team Record'!$Q$4:$R$35,2,0)</f>
        <v>Houston Rockets</v>
      </c>
      <c r="D288" t="str">
        <f t="shared" si="8"/>
        <v>Houston Rockets</v>
      </c>
      <c r="E288">
        <f>'Real Time Consolodated'!AO288</f>
        <v>23.3</v>
      </c>
      <c r="F288">
        <f>'Real Time Consolodated'!AT288</f>
        <v>0.14000000000000001</v>
      </c>
      <c r="G288">
        <f>'Real Time Consolodated'!AX288</f>
        <v>-1.2</v>
      </c>
      <c r="H288">
        <f>'Real Time Consolodated'!AY288</f>
        <v>0.3</v>
      </c>
      <c r="I288" s="27">
        <f>VLOOKUP(D288,'UPDATE Team Record'!$B$3:$O$38,4,0)*100</f>
        <v>68.300000000000011</v>
      </c>
      <c r="J288">
        <f t="shared" si="9"/>
        <v>0</v>
      </c>
      <c r="K288">
        <f>COUNTIF(A$2:$A288,A288)</f>
        <v>1</v>
      </c>
      <c r="L288">
        <f>(Key!$B$3+Key!$B$4*'Real Time Coefficients'!E288+'Real Time Coefficients'!F288*Key!$B$5+Key!$B$6*'Real Time Coefficients'!G288+'Real Time Coefficients'!H288*Key!$B$7+Key!$B$8*'Real Time Coefficients'!I288+'Real Time Coefficients'!J288*Key!$B$9)*(Key!$B$11/100)</f>
        <v>-39.483348423934487</v>
      </c>
      <c r="N288">
        <f>IF(H288&gt;'Data Precompetition'!$F$91,1,0)</f>
        <v>0</v>
      </c>
      <c r="O288">
        <f>IF(F288&gt;'Data Precompetition'!$D$91,1,0)</f>
        <v>0</v>
      </c>
    </row>
    <row r="289" spans="1:15">
      <c r="A289" t="str">
        <f>'Real Time Consolodated'!B289</f>
        <v>Lester Hudson</v>
      </c>
      <c r="B289" t="str">
        <f>'Real Time Consolodated'!E289</f>
        <v>LAC</v>
      </c>
      <c r="C289" t="str">
        <f>VLOOKUP(B289,'UPDATE Team Record'!$Q$4:$R$35,2,0)</f>
        <v>Los Angeles Clippers</v>
      </c>
      <c r="D289" t="str">
        <f t="shared" si="8"/>
        <v>Los Angeles Clippers</v>
      </c>
      <c r="E289">
        <f>'Real Time Consolodated'!AO289</f>
        <v>15.1</v>
      </c>
      <c r="F289">
        <f>'Real Time Consolodated'!AT289</f>
        <v>0.14099999999999999</v>
      </c>
      <c r="G289">
        <f>'Real Time Consolodated'!AX289</f>
        <v>3.3</v>
      </c>
      <c r="H289">
        <f>'Real Time Consolodated'!AY289</f>
        <v>0.1</v>
      </c>
      <c r="I289" s="27">
        <f>VLOOKUP(D289,'UPDATE Team Record'!$B$3:$O$38,4,0)*100</f>
        <v>68.300000000000011</v>
      </c>
      <c r="J289">
        <f t="shared" si="9"/>
        <v>0</v>
      </c>
      <c r="K289">
        <f>COUNTIF(A$2:$A289,A289)</f>
        <v>1</v>
      </c>
      <c r="L289">
        <f>(Key!$B$3+Key!$B$4*'Real Time Coefficients'!E289+'Real Time Coefficients'!F289*Key!$B$5+Key!$B$6*'Real Time Coefficients'!G289+'Real Time Coefficients'!H289*Key!$B$7+Key!$B$8*'Real Time Coefficients'!I289+'Real Time Coefficients'!J289*Key!$B$9)*(Key!$B$11/100)</f>
        <v>-787.03394867865245</v>
      </c>
      <c r="N289">
        <f>IF(H289&gt;'Data Precompetition'!$F$91,1,0)</f>
        <v>0</v>
      </c>
      <c r="O289">
        <f>IF(F289&gt;'Data Precompetition'!$D$91,1,0)</f>
        <v>0</v>
      </c>
    </row>
    <row r="290" spans="1:15">
      <c r="A290" t="str">
        <f>'Real Time Consolodated'!B290</f>
        <v>Robbie Hummel</v>
      </c>
      <c r="B290" t="str">
        <f>'Real Time Consolodated'!E290</f>
        <v>MIN</v>
      </c>
      <c r="C290" t="str">
        <f>VLOOKUP(B290,'UPDATE Team Record'!$Q$4:$R$35,2,0)</f>
        <v>Minnesota Timberwolves</v>
      </c>
      <c r="D290" t="str">
        <f t="shared" si="8"/>
        <v>Minnesota Timberwolves</v>
      </c>
      <c r="E290">
        <f>'Real Time Consolodated'!AO290</f>
        <v>12.1</v>
      </c>
      <c r="F290">
        <f>'Real Time Consolodated'!AT290</f>
        <v>0.05</v>
      </c>
      <c r="G290">
        <f>'Real Time Consolodated'!AX290</f>
        <v>-3.5</v>
      </c>
      <c r="H290">
        <f>'Real Time Consolodated'!AY290</f>
        <v>-0.3</v>
      </c>
      <c r="I290" s="27">
        <f>VLOOKUP(D290,'UPDATE Team Record'!$B$3:$O$38,4,0)*100</f>
        <v>19.5</v>
      </c>
      <c r="J290">
        <f t="shared" si="9"/>
        <v>0</v>
      </c>
      <c r="K290">
        <f>COUNTIF(A$2:$A290,A290)</f>
        <v>1</v>
      </c>
      <c r="L290">
        <f>(Key!$B$3+Key!$B$4*'Real Time Coefficients'!E290+'Real Time Coefficients'!F290*Key!$B$5+Key!$B$6*'Real Time Coefficients'!G290+'Real Time Coefficients'!H290*Key!$B$7+Key!$B$8*'Real Time Coefficients'!I290+'Real Time Coefficients'!J290*Key!$B$9)*(Key!$B$11/100)</f>
        <v>-712.55728727363453</v>
      </c>
      <c r="N290">
        <f>IF(H290&gt;'Data Precompetition'!$F$91,1,0)</f>
        <v>0</v>
      </c>
      <c r="O290">
        <f>IF(F290&gt;'Data Precompetition'!$D$91,1,0)</f>
        <v>0</v>
      </c>
    </row>
    <row r="291" spans="1:15" ht="15" customHeight="1">
      <c r="A291" t="str">
        <f>'Real Time Consolodated'!B291</f>
        <v>Kris Humphries</v>
      </c>
      <c r="B291" t="str">
        <f>'Real Time Consolodated'!E291</f>
        <v>WAS</v>
      </c>
      <c r="C291" t="str">
        <f>VLOOKUP(B291,'UPDATE Team Record'!$Q$4:$R$35,2,0)</f>
        <v>Washington Wizards</v>
      </c>
      <c r="D291" t="str">
        <f t="shared" si="8"/>
        <v>Washington Wizards</v>
      </c>
      <c r="E291">
        <f>'Real Time Consolodated'!AO291</f>
        <v>18.3</v>
      </c>
      <c r="F291">
        <f>'Real Time Consolodated'!AT291</f>
        <v>0.13400000000000001</v>
      </c>
      <c r="G291">
        <f>'Real Time Consolodated'!AX291</f>
        <v>-1.3</v>
      </c>
      <c r="H291">
        <f>'Real Time Consolodated'!AY291</f>
        <v>0.2</v>
      </c>
      <c r="I291" s="27">
        <f>VLOOKUP(D291,'UPDATE Team Record'!$B$3:$O$38,4,0)*100</f>
        <v>56.100000000000009</v>
      </c>
      <c r="J291">
        <f t="shared" si="9"/>
        <v>0</v>
      </c>
      <c r="K291">
        <f>COUNTIF(A$2:$A291,A291)</f>
        <v>1</v>
      </c>
      <c r="L291">
        <f>(Key!$B$3+Key!$B$4*'Real Time Coefficients'!E291+'Real Time Coefficients'!F291*Key!$B$5+Key!$B$6*'Real Time Coefficients'!G291+'Real Time Coefficients'!H291*Key!$B$7+Key!$B$8*'Real Time Coefficients'!I291+'Real Time Coefficients'!J291*Key!$B$9)*(Key!$B$11/100)</f>
        <v>-268.49515104000437</v>
      </c>
      <c r="N291">
        <f>IF(H291&gt;'Data Precompetition'!$F$91,1,0)</f>
        <v>0</v>
      </c>
      <c r="O291">
        <f>IF(F291&gt;'Data Precompetition'!$D$91,1,0)</f>
        <v>0</v>
      </c>
    </row>
    <row r="292" spans="1:15" ht="15" customHeight="1">
      <c r="A292" t="str">
        <f>'Real Time Consolodated'!B292</f>
        <v>Serge Ibaka</v>
      </c>
      <c r="B292" t="str">
        <f>'Real Time Consolodated'!E292</f>
        <v>OKC</v>
      </c>
      <c r="C292" t="str">
        <f>VLOOKUP(B292,'UPDATE Team Record'!$Q$4:$R$35,2,0)</f>
        <v>Oklahoma City Thunder</v>
      </c>
      <c r="D292" t="str">
        <f t="shared" si="8"/>
        <v>Oklahoma City Thunder</v>
      </c>
      <c r="E292">
        <f>'Real Time Consolodated'!AO292</f>
        <v>18.899999999999999</v>
      </c>
      <c r="F292">
        <f>'Real Time Consolodated'!AT292</f>
        <v>0.127</v>
      </c>
      <c r="G292">
        <f>'Real Time Consolodated'!AX292</f>
        <v>0.8</v>
      </c>
      <c r="H292">
        <f>'Real Time Consolodated'!AY292</f>
        <v>1.5</v>
      </c>
      <c r="I292" s="27">
        <f>VLOOKUP(D292,'UPDATE Team Record'!$B$3:$O$38,4,0)*100</f>
        <v>54.900000000000006</v>
      </c>
      <c r="J292">
        <f t="shared" si="9"/>
        <v>0</v>
      </c>
      <c r="K292">
        <f>COUNTIF(A$2:$A292,A292)</f>
        <v>1</v>
      </c>
      <c r="L292">
        <f>(Key!$B$3+Key!$B$4*'Real Time Coefficients'!E292+'Real Time Coefficients'!F292*Key!$B$5+Key!$B$6*'Real Time Coefficients'!G292+'Real Time Coefficients'!H292*Key!$B$7+Key!$B$8*'Real Time Coefficients'!I292+'Real Time Coefficients'!J292*Key!$B$9)*(Key!$B$11/100)</f>
        <v>-306.06407684944975</v>
      </c>
      <c r="N292">
        <f>IF(H292&gt;'Data Precompetition'!$F$91,1,0)</f>
        <v>0</v>
      </c>
      <c r="O292">
        <f>IF(F292&gt;'Data Precompetition'!$D$91,1,0)</f>
        <v>0</v>
      </c>
    </row>
    <row r="293" spans="1:15">
      <c r="A293" t="str">
        <f>'Real Time Consolodated'!B293</f>
        <v>Andre Iguodala</v>
      </c>
      <c r="B293" t="str">
        <f>'Real Time Consolodated'!E293</f>
        <v>GSW</v>
      </c>
      <c r="C293" t="str">
        <f>VLOOKUP(B293,'UPDATE Team Record'!$Q$4:$R$35,2,0)</f>
        <v>Golden State Warriors</v>
      </c>
      <c r="D293" t="str">
        <f t="shared" si="8"/>
        <v>Golden State Warriors</v>
      </c>
      <c r="E293">
        <f>'Real Time Consolodated'!AO293</f>
        <v>13.3</v>
      </c>
      <c r="F293">
        <f>'Real Time Consolodated'!AT293</f>
        <v>0.11700000000000001</v>
      </c>
      <c r="G293">
        <f>'Real Time Consolodated'!AX293</f>
        <v>1.6</v>
      </c>
      <c r="H293">
        <f>'Real Time Consolodated'!AY293</f>
        <v>1.9</v>
      </c>
      <c r="I293" s="27">
        <f>VLOOKUP(D293,'UPDATE Team Record'!$B$3:$O$38,4,0)*100</f>
        <v>81.699999999999989</v>
      </c>
      <c r="J293">
        <f t="shared" si="9"/>
        <v>0</v>
      </c>
      <c r="K293">
        <f>COUNTIF(A$2:$A293,A293)</f>
        <v>1</v>
      </c>
      <c r="L293">
        <f>(Key!$B$3+Key!$B$4*'Real Time Coefficients'!E293+'Real Time Coefficients'!F293*Key!$B$5+Key!$B$6*'Real Time Coefficients'!G293+'Real Time Coefficients'!H293*Key!$B$7+Key!$B$8*'Real Time Coefficients'!I293+'Real Time Coefficients'!J293*Key!$B$9)*(Key!$B$11/100)</f>
        <v>-189.92591816954913</v>
      </c>
      <c r="N293">
        <f>IF(H293&gt;'Data Precompetition'!$F$91,1,0)</f>
        <v>0</v>
      </c>
      <c r="O293">
        <f>IF(F293&gt;'Data Precompetition'!$D$91,1,0)</f>
        <v>0</v>
      </c>
    </row>
    <row r="294" spans="1:15" ht="15" customHeight="1">
      <c r="A294" t="str">
        <f>'Real Time Consolodated'!B294</f>
        <v>Ersan Ilyasova</v>
      </c>
      <c r="B294" t="str">
        <f>'Real Time Consolodated'!E294</f>
        <v>MIL</v>
      </c>
      <c r="C294" t="str">
        <f>VLOOKUP(B294,'UPDATE Team Record'!$Q$4:$R$35,2,0)</f>
        <v>Milwaukee Bucks</v>
      </c>
      <c r="D294" t="str">
        <f t="shared" si="8"/>
        <v>Milwaukee Bucks</v>
      </c>
      <c r="E294">
        <f>'Real Time Consolodated'!AO294</f>
        <v>22.1</v>
      </c>
      <c r="F294">
        <f>'Real Time Consolodated'!AT294</f>
        <v>0.14599999999999999</v>
      </c>
      <c r="G294">
        <f>'Real Time Consolodated'!AX294</f>
        <v>-0.2</v>
      </c>
      <c r="H294">
        <f>'Real Time Consolodated'!AY294</f>
        <v>0.6</v>
      </c>
      <c r="I294" s="27">
        <f>VLOOKUP(D294,'UPDATE Team Record'!$B$3:$O$38,4,0)*100</f>
        <v>50</v>
      </c>
      <c r="J294">
        <f t="shared" si="9"/>
        <v>0</v>
      </c>
      <c r="K294">
        <f>COUNTIF(A$2:$A294,A294)</f>
        <v>1</v>
      </c>
      <c r="L294">
        <f>(Key!$B$3+Key!$B$4*'Real Time Coefficients'!E294+'Real Time Coefficients'!F294*Key!$B$5+Key!$B$6*'Real Time Coefficients'!G294+'Real Time Coefficients'!H294*Key!$B$7+Key!$B$8*'Real Time Coefficients'!I294+'Real Time Coefficients'!J294*Key!$B$9)*(Key!$B$11/100)</f>
        <v>-300.90419368185957</v>
      </c>
      <c r="N294">
        <f>IF(H294&gt;'Data Precompetition'!$F$91,1,0)</f>
        <v>0</v>
      </c>
      <c r="O294">
        <f>IF(F294&gt;'Data Precompetition'!$D$91,1,0)</f>
        <v>0</v>
      </c>
    </row>
    <row r="295" spans="1:15">
      <c r="A295" t="str">
        <f>'Real Time Consolodated'!B295</f>
        <v>Joe Ingles</v>
      </c>
      <c r="B295" t="str">
        <f>'Real Time Consolodated'!E295</f>
        <v>UTA</v>
      </c>
      <c r="C295" t="str">
        <f>VLOOKUP(B295,'UPDATE Team Record'!$Q$4:$R$35,2,0)</f>
        <v>Utah Jazz</v>
      </c>
      <c r="D295" t="str">
        <f t="shared" si="8"/>
        <v>Utah Jazz</v>
      </c>
      <c r="E295">
        <f>'Real Time Consolodated'!AO295</f>
        <v>12.9</v>
      </c>
      <c r="F295">
        <f>'Real Time Consolodated'!AT295</f>
        <v>6.2E-2</v>
      </c>
      <c r="G295">
        <f>'Real Time Consolodated'!AX295</f>
        <v>-0.8</v>
      </c>
      <c r="H295">
        <f>'Real Time Consolodated'!AY295</f>
        <v>0.5</v>
      </c>
      <c r="I295" s="27">
        <f>VLOOKUP(D295,'UPDATE Team Record'!$B$3:$O$38,4,0)*100</f>
        <v>46.300000000000004</v>
      </c>
      <c r="J295">
        <f t="shared" si="9"/>
        <v>0</v>
      </c>
      <c r="K295">
        <f>COUNTIF(A$2:$A295,A295)</f>
        <v>1</v>
      </c>
      <c r="L295">
        <f>(Key!$B$3+Key!$B$4*'Real Time Coefficients'!E295+'Real Time Coefficients'!F295*Key!$B$5+Key!$B$6*'Real Time Coefficients'!G295+'Real Time Coefficients'!H295*Key!$B$7+Key!$B$8*'Real Time Coefficients'!I295+'Real Time Coefficients'!J295*Key!$B$9)*(Key!$B$11/100)</f>
        <v>-602.5578777749671</v>
      </c>
      <c r="N295">
        <f>IF(H295&gt;'Data Precompetition'!$F$91,1,0)</f>
        <v>0</v>
      </c>
      <c r="O295">
        <f>IF(F295&gt;'Data Precompetition'!$D$91,1,0)</f>
        <v>0</v>
      </c>
    </row>
    <row r="296" spans="1:15">
      <c r="A296" t="str">
        <f>'Real Time Consolodated'!B296</f>
        <v>Kyrie Irving</v>
      </c>
      <c r="B296" t="str">
        <f>'Real Time Consolodated'!E296</f>
        <v>CLE</v>
      </c>
      <c r="C296" t="str">
        <f>VLOOKUP(B296,'UPDATE Team Record'!$Q$4:$R$35,2,0)</f>
        <v>Cleveland Cavaliers</v>
      </c>
      <c r="D296" t="str">
        <f t="shared" si="8"/>
        <v>Cleveland Cavaliers</v>
      </c>
      <c r="E296">
        <f>'Real Time Consolodated'!AO296</f>
        <v>26.2</v>
      </c>
      <c r="F296">
        <f>'Real Time Consolodated'!AT296</f>
        <v>0.183</v>
      </c>
      <c r="G296">
        <f>'Real Time Consolodated'!AX296</f>
        <v>3.3</v>
      </c>
      <c r="H296">
        <f>'Real Time Consolodated'!AY296</f>
        <v>3.7</v>
      </c>
      <c r="I296" s="27">
        <f>VLOOKUP(D296,'UPDATE Team Record'!$B$3:$O$38,4,0)*100</f>
        <v>64.600000000000009</v>
      </c>
      <c r="J296">
        <f t="shared" si="9"/>
        <v>0</v>
      </c>
      <c r="K296">
        <f>COUNTIF(A$2:$A296,A296)</f>
        <v>1</v>
      </c>
      <c r="L296">
        <f>(Key!$B$3+Key!$B$4*'Real Time Coefficients'!E296+'Real Time Coefficients'!F296*Key!$B$5+Key!$B$6*'Real Time Coefficients'!G296+'Real Time Coefficients'!H296*Key!$B$7+Key!$B$8*'Real Time Coefficients'!I296+'Real Time Coefficients'!J296*Key!$B$9)*(Key!$B$11/100)</f>
        <v>116.26585535461248</v>
      </c>
      <c r="N296">
        <f>IF(H296&gt;'Data Precompetition'!$F$91,1,0)</f>
        <v>0</v>
      </c>
      <c r="O296">
        <f>IF(F296&gt;'Data Precompetition'!$D$91,1,0)</f>
        <v>0</v>
      </c>
    </row>
    <row r="297" spans="1:15" ht="15" customHeight="1">
      <c r="A297" t="str">
        <f>'Real Time Consolodated'!B297</f>
        <v>Jarrett Jack</v>
      </c>
      <c r="B297" t="str">
        <f>'Real Time Consolodated'!E297</f>
        <v>BRK</v>
      </c>
      <c r="C297" t="str">
        <f>VLOOKUP(B297,'UPDATE Team Record'!$Q$4:$R$35,2,0)</f>
        <v>Brooklyn Nets</v>
      </c>
      <c r="D297" t="str">
        <f t="shared" si="8"/>
        <v>Brooklyn Nets</v>
      </c>
      <c r="E297">
        <f>'Real Time Consolodated'!AO297</f>
        <v>22.6</v>
      </c>
      <c r="F297">
        <f>'Real Time Consolodated'!AT297</f>
        <v>5.5E-2</v>
      </c>
      <c r="G297">
        <f>'Real Time Consolodated'!AX297</f>
        <v>-1.5</v>
      </c>
      <c r="H297">
        <f>'Real Time Consolodated'!AY297</f>
        <v>0.3</v>
      </c>
      <c r="I297" s="27">
        <f>VLOOKUP(D297,'UPDATE Team Record'!$B$3:$O$38,4,0)*100</f>
        <v>46.300000000000004</v>
      </c>
      <c r="J297">
        <f t="shared" si="9"/>
        <v>0</v>
      </c>
      <c r="K297">
        <f>COUNTIF(A$2:$A297,A297)</f>
        <v>1</v>
      </c>
      <c r="L297">
        <f>(Key!$B$3+Key!$B$4*'Real Time Coefficients'!E297+'Real Time Coefficients'!F297*Key!$B$5+Key!$B$6*'Real Time Coefficients'!G297+'Real Time Coefficients'!H297*Key!$B$7+Key!$B$8*'Real Time Coefficients'!I297+'Real Time Coefficients'!J297*Key!$B$9)*(Key!$B$11/100)</f>
        <v>-385.81100682821773</v>
      </c>
      <c r="N297">
        <f>IF(H297&gt;'Data Precompetition'!$F$91,1,0)</f>
        <v>0</v>
      </c>
      <c r="O297">
        <f>IF(F297&gt;'Data Precompetition'!$D$91,1,0)</f>
        <v>0</v>
      </c>
    </row>
    <row r="298" spans="1:15" ht="15" customHeight="1">
      <c r="A298" t="str">
        <f>'Real Time Consolodated'!B298</f>
        <v>Reggie Jackson</v>
      </c>
      <c r="B298" t="str">
        <f>'Real Time Consolodated'!E298</f>
        <v>TOT</v>
      </c>
      <c r="C298" t="e">
        <f>VLOOKUP(B298,'UPDATE Team Record'!$Q$4:$R$35,2,0)</f>
        <v>#N/A</v>
      </c>
      <c r="D298" t="str">
        <f t="shared" si="8"/>
        <v>Oklahoma City Thunder</v>
      </c>
      <c r="E298">
        <f>'Real Time Consolodated'!AO298</f>
        <v>24.6</v>
      </c>
      <c r="F298">
        <f>'Real Time Consolodated'!AT298</f>
        <v>0.104</v>
      </c>
      <c r="G298">
        <f>'Real Time Consolodated'!AX298</f>
        <v>0.8</v>
      </c>
      <c r="H298">
        <f>'Real Time Consolodated'!AY298</f>
        <v>1.6</v>
      </c>
      <c r="I298" s="27">
        <f>VLOOKUP(D298,'UPDATE Team Record'!$B$3:$O$38,4,0)*100</f>
        <v>54.900000000000006</v>
      </c>
      <c r="J298">
        <f t="shared" si="9"/>
        <v>0</v>
      </c>
      <c r="K298">
        <f>COUNTIF(A$2:$A298,A298)</f>
        <v>1</v>
      </c>
      <c r="L298">
        <f>(Key!$B$3+Key!$B$4*'Real Time Coefficients'!E298+'Real Time Coefficients'!F298*Key!$B$5+Key!$B$6*'Real Time Coefficients'!G298+'Real Time Coefficients'!H298*Key!$B$7+Key!$B$8*'Real Time Coefficients'!I298+'Real Time Coefficients'!J298*Key!$B$9)*(Key!$B$11/100)</f>
        <v>-224.45977959857314</v>
      </c>
      <c r="N298">
        <f>IF(H298&gt;'Data Precompetition'!$F$91,1,0)</f>
        <v>0</v>
      </c>
      <c r="O298">
        <f>IF(F298&gt;'Data Precompetition'!$D$91,1,0)</f>
        <v>0</v>
      </c>
    </row>
    <row r="299" spans="1:15">
      <c r="A299" t="str">
        <f>'Real Time Consolodated'!B299</f>
        <v>Reggie Jackson</v>
      </c>
      <c r="B299" t="str">
        <f>'Real Time Consolodated'!E299</f>
        <v>OKC</v>
      </c>
      <c r="C299" t="str">
        <f>VLOOKUP(B299,'UPDATE Team Record'!$Q$4:$R$35,2,0)</f>
        <v>Oklahoma City Thunder</v>
      </c>
      <c r="D299" t="str">
        <f t="shared" si="8"/>
        <v>Oklahoma City Thunder</v>
      </c>
      <c r="E299">
        <f>'Real Time Consolodated'!AO299</f>
        <v>24.6</v>
      </c>
      <c r="F299">
        <f>'Real Time Consolodated'!AT299</f>
        <v>0.104</v>
      </c>
      <c r="G299">
        <f>'Real Time Consolodated'!AX299</f>
        <v>0.8</v>
      </c>
      <c r="H299">
        <f>'Real Time Consolodated'!AY299</f>
        <v>1.6</v>
      </c>
      <c r="I299" s="27">
        <f>VLOOKUP(D299,'UPDATE Team Record'!$B$3:$O$38,4,0)*100</f>
        <v>54.900000000000006</v>
      </c>
      <c r="J299">
        <f t="shared" si="9"/>
        <v>0</v>
      </c>
      <c r="K299">
        <f>COUNTIF(A$2:$A299,A299)</f>
        <v>2</v>
      </c>
      <c r="L299">
        <f>(Key!$B$3+Key!$B$4*'Real Time Coefficients'!E299+'Real Time Coefficients'!F299*Key!$B$5+Key!$B$6*'Real Time Coefficients'!G299+'Real Time Coefficients'!H299*Key!$B$7+Key!$B$8*'Real Time Coefficients'!I299+'Real Time Coefficients'!J299*Key!$B$9)*(Key!$B$11/100)</f>
        <v>-224.45977959857314</v>
      </c>
      <c r="N299">
        <f>IF(H299&gt;'Data Precompetition'!$F$91,1,0)</f>
        <v>0</v>
      </c>
      <c r="O299">
        <f>IF(F299&gt;'Data Precompetition'!$D$91,1,0)</f>
        <v>0</v>
      </c>
    </row>
    <row r="300" spans="1:15" ht="15" customHeight="1">
      <c r="A300" t="str">
        <f>'Real Time Consolodated'!B300</f>
        <v>Reggie Jackson</v>
      </c>
      <c r="B300" t="str">
        <f>'Real Time Consolodated'!E300</f>
        <v>DET</v>
      </c>
      <c r="C300" t="str">
        <f>VLOOKUP(B300,'UPDATE Team Record'!$Q$4:$R$35,2,0)</f>
        <v>Detroit Pistons</v>
      </c>
      <c r="D300" t="str">
        <f t="shared" si="8"/>
        <v>Detroit Pistons</v>
      </c>
      <c r="E300">
        <f>'Real Time Consolodated'!AO300</f>
        <v>24.6</v>
      </c>
      <c r="F300">
        <f>'Real Time Consolodated'!AT300</f>
        <v>0.104</v>
      </c>
      <c r="G300">
        <f>'Real Time Consolodated'!AX300</f>
        <v>0.8</v>
      </c>
      <c r="H300">
        <f>'Real Time Consolodated'!AY300</f>
        <v>1.6</v>
      </c>
      <c r="I300" s="27">
        <f>VLOOKUP(D300,'UPDATE Team Record'!$B$3:$O$38,4,0)*100</f>
        <v>39</v>
      </c>
      <c r="J300">
        <f t="shared" si="9"/>
        <v>0</v>
      </c>
      <c r="K300">
        <f>COUNTIF(A$2:$A300,A300)</f>
        <v>3</v>
      </c>
      <c r="L300">
        <f>(Key!$B$3+Key!$B$4*'Real Time Coefficients'!E300+'Real Time Coefficients'!F300*Key!$B$5+Key!$B$6*'Real Time Coefficients'!G300+'Real Time Coefficients'!H300*Key!$B$7+Key!$B$8*'Real Time Coefficients'!I300+'Real Time Coefficients'!J300*Key!$B$9)*(Key!$B$11/100)</f>
        <v>-381.11506763039432</v>
      </c>
      <c r="N300">
        <f>IF(H300&gt;'Data Precompetition'!$F$91,1,0)</f>
        <v>0</v>
      </c>
      <c r="O300">
        <f>IF(F300&gt;'Data Precompetition'!$D$91,1,0)</f>
        <v>0</v>
      </c>
    </row>
    <row r="301" spans="1:15">
      <c r="A301" t="str">
        <f>'Real Time Consolodated'!B301</f>
        <v>Bernard James</v>
      </c>
      <c r="B301" t="str">
        <f>'Real Time Consolodated'!E301</f>
        <v>DAL</v>
      </c>
      <c r="C301" t="str">
        <f>VLOOKUP(B301,'UPDATE Team Record'!$Q$4:$R$35,2,0)</f>
        <v>Dallas Mavericks</v>
      </c>
      <c r="D301" t="str">
        <f t="shared" si="8"/>
        <v>Dallas Mavericks</v>
      </c>
      <c r="E301">
        <f>'Real Time Consolodated'!AO301</f>
        <v>12.2</v>
      </c>
      <c r="F301">
        <f>'Real Time Consolodated'!AT301</f>
        <v>0.16500000000000001</v>
      </c>
      <c r="G301">
        <f>'Real Time Consolodated'!AX301</f>
        <v>1.6</v>
      </c>
      <c r="H301">
        <f>'Real Time Consolodated'!AY301</f>
        <v>0.1</v>
      </c>
      <c r="I301" s="27">
        <f>VLOOKUP(D301,'UPDATE Team Record'!$B$3:$O$38,4,0)*100</f>
        <v>61</v>
      </c>
      <c r="J301">
        <f t="shared" si="9"/>
        <v>0</v>
      </c>
      <c r="K301">
        <f>COUNTIF(A$2:$A301,A301)</f>
        <v>1</v>
      </c>
      <c r="L301">
        <f>(Key!$B$3+Key!$B$4*'Real Time Coefficients'!E301+'Real Time Coefficients'!F301*Key!$B$5+Key!$B$6*'Real Time Coefficients'!G301+'Real Time Coefficients'!H301*Key!$B$7+Key!$B$8*'Real Time Coefficients'!I301+'Real Time Coefficients'!J301*Key!$B$9)*(Key!$B$11/100)</f>
        <v>-656.66531450200068</v>
      </c>
      <c r="N301">
        <f>IF(H301&gt;'Data Precompetition'!$F$91,1,0)</f>
        <v>0</v>
      </c>
      <c r="O301">
        <f>IF(F301&gt;'Data Precompetition'!$D$91,1,0)</f>
        <v>0</v>
      </c>
    </row>
    <row r="302" spans="1:15" ht="15" customHeight="1">
      <c r="A302" t="str">
        <f>'Real Time Consolodated'!B302</f>
        <v>LeBron James</v>
      </c>
      <c r="B302" t="str">
        <f>'Real Time Consolodated'!E302</f>
        <v>CLE</v>
      </c>
      <c r="C302" t="str">
        <f>VLOOKUP(B302,'UPDATE Team Record'!$Q$4:$R$35,2,0)</f>
        <v>Cleveland Cavaliers</v>
      </c>
      <c r="D302" t="str">
        <f t="shared" si="8"/>
        <v>Cleveland Cavaliers</v>
      </c>
      <c r="E302">
        <f>'Real Time Consolodated'!AO302</f>
        <v>32.299999999999997</v>
      </c>
      <c r="F302">
        <f>'Real Time Consolodated'!AT302</f>
        <v>0.19900000000000001</v>
      </c>
      <c r="G302">
        <f>'Real Time Consolodated'!AX302</f>
        <v>7.4</v>
      </c>
      <c r="H302">
        <f>'Real Time Consolodated'!AY302</f>
        <v>5.9</v>
      </c>
      <c r="I302" s="27">
        <f>VLOOKUP(D302,'UPDATE Team Record'!$B$3:$O$38,4,0)*100</f>
        <v>64.600000000000009</v>
      </c>
      <c r="J302">
        <f t="shared" si="9"/>
        <v>0</v>
      </c>
      <c r="K302">
        <f>COUNTIF(A$2:$A302,A302)</f>
        <v>1</v>
      </c>
      <c r="L302">
        <f>(Key!$B$3+Key!$B$4*'Real Time Coefficients'!E302+'Real Time Coefficients'!F302*Key!$B$5+Key!$B$6*'Real Time Coefficients'!G302+'Real Time Coefficients'!H302*Key!$B$7+Key!$B$8*'Real Time Coefficients'!I302+'Real Time Coefficients'!J302*Key!$B$9)*(Key!$B$11/100)</f>
        <v>148.67891164418259</v>
      </c>
      <c r="N302">
        <f>IF(H302&gt;'Data Precompetition'!$F$91,1,0)</f>
        <v>0</v>
      </c>
      <c r="O302">
        <f>IF(F302&gt;'Data Precompetition'!$D$91,1,0)</f>
        <v>0</v>
      </c>
    </row>
    <row r="303" spans="1:15" ht="15" customHeight="1">
      <c r="A303" t="str">
        <f>'Real Time Consolodated'!B303</f>
        <v>Al Jefferson</v>
      </c>
      <c r="B303" t="str">
        <f>'Real Time Consolodated'!E303</f>
        <v>CHO</v>
      </c>
      <c r="C303" t="e">
        <f>VLOOKUP(B303,'UPDATE Team Record'!$Q$4:$R$35,2,0)</f>
        <v>#N/A</v>
      </c>
      <c r="D303" t="str">
        <f t="shared" si="8"/>
        <v>Brooklyn Nets</v>
      </c>
      <c r="E303">
        <f>'Real Time Consolodated'!AO303</f>
        <v>26.3</v>
      </c>
      <c r="F303">
        <f>'Real Time Consolodated'!AT303</f>
        <v>0.113</v>
      </c>
      <c r="G303">
        <f>'Real Time Consolodated'!AX303</f>
        <v>0.2</v>
      </c>
      <c r="H303">
        <f>'Real Time Consolodated'!AY303</f>
        <v>1.1000000000000001</v>
      </c>
      <c r="I303" s="27">
        <f>VLOOKUP(D303,'UPDATE Team Record'!$B$3:$O$38,4,0)*100</f>
        <v>46.300000000000004</v>
      </c>
      <c r="J303">
        <f t="shared" si="9"/>
        <v>0</v>
      </c>
      <c r="K303">
        <f>COUNTIF(A$2:$A303,A303)</f>
        <v>1</v>
      </c>
      <c r="L303">
        <f>(Key!$B$3+Key!$B$4*'Real Time Coefficients'!E303+'Real Time Coefficients'!F303*Key!$B$5+Key!$B$6*'Real Time Coefficients'!G303+'Real Time Coefficients'!H303*Key!$B$7+Key!$B$8*'Real Time Coefficients'!I303+'Real Time Coefficients'!J303*Key!$B$9)*(Key!$B$11/100)</f>
        <v>-278.20988572421106</v>
      </c>
      <c r="N303">
        <f>IF(H303&gt;'Data Precompetition'!$F$91,1,0)</f>
        <v>0</v>
      </c>
      <c r="O303">
        <f>IF(F303&gt;'Data Precompetition'!$D$91,1,0)</f>
        <v>0</v>
      </c>
    </row>
    <row r="304" spans="1:15" ht="15" customHeight="1">
      <c r="A304" t="str">
        <f>'Real Time Consolodated'!B304</f>
        <v>Cory Jefferson</v>
      </c>
      <c r="B304" t="str">
        <f>'Real Time Consolodated'!E304</f>
        <v>BRK</v>
      </c>
      <c r="C304" t="str">
        <f>VLOOKUP(B304,'UPDATE Team Record'!$Q$4:$R$35,2,0)</f>
        <v>Brooklyn Nets</v>
      </c>
      <c r="D304" t="str">
        <f t="shared" si="8"/>
        <v>Brooklyn Nets</v>
      </c>
      <c r="E304">
        <f>'Real Time Consolodated'!AO304</f>
        <v>18.100000000000001</v>
      </c>
      <c r="F304">
        <f>'Real Time Consolodated'!AT304</f>
        <v>7.0999999999999994E-2</v>
      </c>
      <c r="G304">
        <f>'Real Time Consolodated'!AX304</f>
        <v>-3.7</v>
      </c>
      <c r="H304">
        <f>'Real Time Consolodated'!AY304</f>
        <v>-0.2</v>
      </c>
      <c r="I304" s="27">
        <f>VLOOKUP(D304,'UPDATE Team Record'!$B$3:$O$38,4,0)*100</f>
        <v>46.300000000000004</v>
      </c>
      <c r="J304">
        <f t="shared" si="9"/>
        <v>0</v>
      </c>
      <c r="K304">
        <f>COUNTIF(A$2:$A304,A304)</f>
        <v>1</v>
      </c>
      <c r="L304">
        <f>(Key!$B$3+Key!$B$4*'Real Time Coefficients'!E304+'Real Time Coefficients'!F304*Key!$B$5+Key!$B$6*'Real Time Coefficients'!G304+'Real Time Coefficients'!H304*Key!$B$7+Key!$B$8*'Real Time Coefficients'!I304+'Real Time Coefficients'!J304*Key!$B$9)*(Key!$B$11/100)</f>
        <v>-256.63302379966922</v>
      </c>
      <c r="N304">
        <f>IF(H304&gt;'Data Precompetition'!$F$91,1,0)</f>
        <v>0</v>
      </c>
      <c r="O304">
        <f>IF(F304&gt;'Data Precompetition'!$D$91,1,0)</f>
        <v>0</v>
      </c>
    </row>
    <row r="305" spans="1:15">
      <c r="A305" t="str">
        <f>'Real Time Consolodated'!B305</f>
        <v>Richard Jefferson</v>
      </c>
      <c r="B305" t="str">
        <f>'Real Time Consolodated'!E305</f>
        <v>DAL</v>
      </c>
      <c r="C305" t="str">
        <f>VLOOKUP(B305,'UPDATE Team Record'!$Q$4:$R$35,2,0)</f>
        <v>Dallas Mavericks</v>
      </c>
      <c r="D305" t="str">
        <f t="shared" si="8"/>
        <v>Dallas Mavericks</v>
      </c>
      <c r="E305">
        <f>'Real Time Consolodated'!AO305</f>
        <v>15.3</v>
      </c>
      <c r="F305">
        <f>'Real Time Consolodated'!AT305</f>
        <v>8.7999999999999995E-2</v>
      </c>
      <c r="G305">
        <f>'Real Time Consolodated'!AX305</f>
        <v>-0.7</v>
      </c>
      <c r="H305">
        <f>'Real Time Consolodated'!AY305</f>
        <v>0.4</v>
      </c>
      <c r="I305" s="27">
        <f>VLOOKUP(D305,'UPDATE Team Record'!$B$3:$O$38,4,0)*100</f>
        <v>61</v>
      </c>
      <c r="J305">
        <f t="shared" si="9"/>
        <v>0</v>
      </c>
      <c r="K305">
        <f>COUNTIF(A$2:$A305,A305)</f>
        <v>1</v>
      </c>
      <c r="L305">
        <f>(Key!$B$3+Key!$B$4*'Real Time Coefficients'!E305+'Real Time Coefficients'!F305*Key!$B$5+Key!$B$6*'Real Time Coefficients'!G305+'Real Time Coefficients'!H305*Key!$B$7+Key!$B$8*'Real Time Coefficients'!I305+'Real Time Coefficients'!J305*Key!$B$9)*(Key!$B$11/100)</f>
        <v>-397.16292223305578</v>
      </c>
      <c r="N305">
        <f>IF(H305&gt;'Data Precompetition'!$F$91,1,0)</f>
        <v>0</v>
      </c>
      <c r="O305">
        <f>IF(F305&gt;'Data Precompetition'!$D$91,1,0)</f>
        <v>0</v>
      </c>
    </row>
    <row r="306" spans="1:15" ht="15" customHeight="1">
      <c r="A306" t="str">
        <f>'Real Time Consolodated'!B306</f>
        <v>John Jenkins</v>
      </c>
      <c r="B306" t="str">
        <f>'Real Time Consolodated'!E306</f>
        <v>ATL</v>
      </c>
      <c r="C306" t="str">
        <f>VLOOKUP(B306,'UPDATE Team Record'!$Q$4:$R$35,2,0)</f>
        <v>Atlanta Hawks</v>
      </c>
      <c r="D306" t="str">
        <f t="shared" si="8"/>
        <v>Atlanta Hawks</v>
      </c>
      <c r="E306">
        <f>'Real Time Consolodated'!AO306</f>
        <v>17.8</v>
      </c>
      <c r="F306">
        <f>'Real Time Consolodated'!AT306</f>
        <v>0.14699999999999999</v>
      </c>
      <c r="G306">
        <f>'Real Time Consolodated'!AX306</f>
        <v>-0.9</v>
      </c>
      <c r="H306">
        <f>'Real Time Consolodated'!AY306</f>
        <v>0.1</v>
      </c>
      <c r="I306" s="27">
        <f>VLOOKUP(D306,'UPDATE Team Record'!$B$3:$O$38,4,0)*100</f>
        <v>73.2</v>
      </c>
      <c r="J306">
        <f t="shared" si="9"/>
        <v>0</v>
      </c>
      <c r="K306">
        <f>COUNTIF(A$2:$A306,A306)</f>
        <v>1</v>
      </c>
      <c r="L306">
        <f>(Key!$B$3+Key!$B$4*'Real Time Coefficients'!E306+'Real Time Coefficients'!F306*Key!$B$5+Key!$B$6*'Real Time Coefficients'!G306+'Real Time Coefficients'!H306*Key!$B$7+Key!$B$8*'Real Time Coefficients'!I306+'Real Time Coefficients'!J306*Key!$B$9)*(Key!$B$11/100)</f>
        <v>-153.89289050478371</v>
      </c>
      <c r="N306">
        <f>IF(H306&gt;'Data Precompetition'!$F$91,1,0)</f>
        <v>0</v>
      </c>
      <c r="O306">
        <f>IF(F306&gt;'Data Precompetition'!$D$91,1,0)</f>
        <v>0</v>
      </c>
    </row>
    <row r="307" spans="1:15" ht="15" customHeight="1">
      <c r="A307" t="str">
        <f>'Real Time Consolodated'!B307</f>
        <v>Brandon Jennings</v>
      </c>
      <c r="B307" t="str">
        <f>'Real Time Consolodated'!E307</f>
        <v>DET</v>
      </c>
      <c r="C307" t="str">
        <f>VLOOKUP(B307,'UPDATE Team Record'!$Q$4:$R$35,2,0)</f>
        <v>Detroit Pistons</v>
      </c>
      <c r="D307" t="str">
        <f t="shared" si="8"/>
        <v>Detroit Pistons</v>
      </c>
      <c r="E307">
        <f>'Real Time Consolodated'!AO307</f>
        <v>26.3</v>
      </c>
      <c r="F307">
        <f>'Real Time Consolodated'!AT307</f>
        <v>0.13600000000000001</v>
      </c>
      <c r="G307">
        <f>'Real Time Consolodated'!AX307</f>
        <v>1.8</v>
      </c>
      <c r="H307">
        <f>'Real Time Consolodated'!AY307</f>
        <v>1.1000000000000001</v>
      </c>
      <c r="I307" s="27">
        <f>VLOOKUP(D307,'UPDATE Team Record'!$B$3:$O$38,4,0)*100</f>
        <v>39</v>
      </c>
      <c r="J307">
        <f t="shared" si="9"/>
        <v>0</v>
      </c>
      <c r="K307">
        <f>COUNTIF(A$2:$A307,A307)</f>
        <v>1</v>
      </c>
      <c r="L307">
        <f>(Key!$B$3+Key!$B$4*'Real Time Coefficients'!E307+'Real Time Coefficients'!F307*Key!$B$5+Key!$B$6*'Real Time Coefficients'!G307+'Real Time Coefficients'!H307*Key!$B$7+Key!$B$8*'Real Time Coefficients'!I307+'Real Time Coefficients'!J307*Key!$B$9)*(Key!$B$11/100)</f>
        <v>-508.14283200968663</v>
      </c>
      <c r="N307">
        <f>IF(H307&gt;'Data Precompetition'!$F$91,1,0)</f>
        <v>0</v>
      </c>
      <c r="O307">
        <f>IF(F307&gt;'Data Precompetition'!$D$91,1,0)</f>
        <v>0</v>
      </c>
    </row>
    <row r="308" spans="1:15" ht="15" customHeight="1">
      <c r="A308" t="str">
        <f>'Real Time Consolodated'!B308</f>
        <v>Player</v>
      </c>
      <c r="B308" t="str">
        <f>'Real Time Consolodated'!E308</f>
        <v>Tm</v>
      </c>
      <c r="C308" t="e">
        <f>VLOOKUP(B308,'UPDATE Team Record'!$Q$4:$R$35,2,0)</f>
        <v>#N/A</v>
      </c>
      <c r="D308" t="e">
        <f t="shared" si="8"/>
        <v>#N/A</v>
      </c>
      <c r="E308" t="str">
        <f>'Real Time Consolodated'!AO308</f>
        <v>USG%</v>
      </c>
      <c r="F308" t="str">
        <f>'Real Time Consolodated'!AT308</f>
        <v>WS/48</v>
      </c>
      <c r="G308" t="str">
        <f>'Real Time Consolodated'!AX308</f>
        <v>BPM</v>
      </c>
      <c r="H308" t="str">
        <f>'Real Time Consolodated'!AY308</f>
        <v>VORP</v>
      </c>
      <c r="I308" s="27" t="e">
        <f>VLOOKUP(D308,'UPDATE Team Record'!$B$3:$O$38,4,0)*100</f>
        <v>#N/A</v>
      </c>
      <c r="J308">
        <f t="shared" si="9"/>
        <v>2</v>
      </c>
      <c r="K308">
        <f>COUNTIF(A$2:$A308,A308)</f>
        <v>12</v>
      </c>
      <c r="L308" t="e">
        <f>(Key!$B$3+Key!$B$4*'Real Time Coefficients'!E308+'Real Time Coefficients'!F308*Key!$B$5+Key!$B$6*'Real Time Coefficients'!G308+'Real Time Coefficients'!H308*Key!$B$7+Key!$B$8*'Real Time Coefficients'!I308+'Real Time Coefficients'!J308*Key!$B$9)*(Key!$B$11/100)</f>
        <v>#VALUE!</v>
      </c>
      <c r="N308">
        <f>IF(H308&gt;'Data Precompetition'!$F$91,1,0)</f>
        <v>1</v>
      </c>
      <c r="O308">
        <f>IF(F308&gt;'Data Precompetition'!$D$91,1,0)</f>
        <v>1</v>
      </c>
    </row>
    <row r="309" spans="1:15" ht="15" customHeight="1">
      <c r="A309" t="str">
        <f>'Real Time Consolodated'!B309</f>
        <v>Jonas Jerebko</v>
      </c>
      <c r="B309" t="str">
        <f>'Real Time Consolodated'!E309</f>
        <v>TOT</v>
      </c>
      <c r="C309" t="e">
        <f>VLOOKUP(B309,'UPDATE Team Record'!$Q$4:$R$35,2,0)</f>
        <v>#N/A</v>
      </c>
      <c r="D309" t="str">
        <f t="shared" si="8"/>
        <v>Detroit Pistons</v>
      </c>
      <c r="E309">
        <f>'Real Time Consolodated'!AO309</f>
        <v>16.2</v>
      </c>
      <c r="F309">
        <f>'Real Time Consolodated'!AT309</f>
        <v>0.13500000000000001</v>
      </c>
      <c r="G309">
        <f>'Real Time Consolodated'!AX309</f>
        <v>0.8</v>
      </c>
      <c r="H309">
        <f>'Real Time Consolodated'!AY309</f>
        <v>0.9</v>
      </c>
      <c r="I309" s="27">
        <f>VLOOKUP(D309,'UPDATE Team Record'!$B$3:$O$38,4,0)*100</f>
        <v>39</v>
      </c>
      <c r="J309">
        <f t="shared" si="9"/>
        <v>0</v>
      </c>
      <c r="K309">
        <f>COUNTIF(A$2:$A309,A309)</f>
        <v>1</v>
      </c>
      <c r="L309">
        <f>(Key!$B$3+Key!$B$4*'Real Time Coefficients'!E309+'Real Time Coefficients'!F309*Key!$B$5+Key!$B$6*'Real Time Coefficients'!G309+'Real Time Coefficients'!H309*Key!$B$7+Key!$B$8*'Real Time Coefficients'!I309+'Real Time Coefficients'!J309*Key!$B$9)*(Key!$B$11/100)</f>
        <v>-607.80456961230402</v>
      </c>
      <c r="N309">
        <f>IF(H309&gt;'Data Precompetition'!$F$91,1,0)</f>
        <v>0</v>
      </c>
      <c r="O309">
        <f>IF(F309&gt;'Data Precompetition'!$D$91,1,0)</f>
        <v>0</v>
      </c>
    </row>
    <row r="310" spans="1:15" ht="15" customHeight="1">
      <c r="A310" t="str">
        <f>'Real Time Consolodated'!B310</f>
        <v>Jonas Jerebko</v>
      </c>
      <c r="B310" t="str">
        <f>'Real Time Consolodated'!E310</f>
        <v>DET</v>
      </c>
      <c r="C310" t="str">
        <f>VLOOKUP(B310,'UPDATE Team Record'!$Q$4:$R$35,2,0)</f>
        <v>Detroit Pistons</v>
      </c>
      <c r="D310" t="str">
        <f t="shared" si="8"/>
        <v>Detroit Pistons</v>
      </c>
      <c r="E310">
        <f>'Real Time Consolodated'!AO310</f>
        <v>16.2</v>
      </c>
      <c r="F310">
        <f>'Real Time Consolodated'!AT310</f>
        <v>0.13500000000000001</v>
      </c>
      <c r="G310">
        <f>'Real Time Consolodated'!AX310</f>
        <v>0.8</v>
      </c>
      <c r="H310">
        <f>'Real Time Consolodated'!AY310</f>
        <v>0.9</v>
      </c>
      <c r="I310" s="27">
        <f>VLOOKUP(D310,'UPDATE Team Record'!$B$3:$O$38,4,0)*100</f>
        <v>39</v>
      </c>
      <c r="J310">
        <f t="shared" si="9"/>
        <v>0</v>
      </c>
      <c r="K310">
        <f>COUNTIF(A$2:$A310,A310)</f>
        <v>2</v>
      </c>
      <c r="L310">
        <f>(Key!$B$3+Key!$B$4*'Real Time Coefficients'!E310+'Real Time Coefficients'!F310*Key!$B$5+Key!$B$6*'Real Time Coefficients'!G310+'Real Time Coefficients'!H310*Key!$B$7+Key!$B$8*'Real Time Coefficients'!I310+'Real Time Coefficients'!J310*Key!$B$9)*(Key!$B$11/100)</f>
        <v>-607.80456961230402</v>
      </c>
      <c r="N310">
        <f>IF(H310&gt;'Data Precompetition'!$F$91,1,0)</f>
        <v>0</v>
      </c>
      <c r="O310">
        <f>IF(F310&gt;'Data Precompetition'!$D$91,1,0)</f>
        <v>0</v>
      </c>
    </row>
    <row r="311" spans="1:15" ht="15" customHeight="1">
      <c r="A311" t="str">
        <f>'Real Time Consolodated'!B311</f>
        <v>Jonas Jerebko</v>
      </c>
      <c r="B311" t="str">
        <f>'Real Time Consolodated'!E311</f>
        <v>BOS</v>
      </c>
      <c r="C311" t="str">
        <f>VLOOKUP(B311,'UPDATE Team Record'!$Q$4:$R$35,2,0)</f>
        <v>Boston Celtics</v>
      </c>
      <c r="D311" t="str">
        <f t="shared" si="8"/>
        <v>Boston Celtics</v>
      </c>
      <c r="E311">
        <f>'Real Time Consolodated'!AO311</f>
        <v>16.2</v>
      </c>
      <c r="F311">
        <f>'Real Time Consolodated'!AT311</f>
        <v>0.13500000000000001</v>
      </c>
      <c r="G311">
        <f>'Real Time Consolodated'!AX311</f>
        <v>0.8</v>
      </c>
      <c r="H311">
        <f>'Real Time Consolodated'!AY311</f>
        <v>0.9</v>
      </c>
      <c r="I311" s="27">
        <f>VLOOKUP(D311,'UPDATE Team Record'!$B$3:$O$38,4,0)*100</f>
        <v>48.8</v>
      </c>
      <c r="J311">
        <f t="shared" si="9"/>
        <v>0</v>
      </c>
      <c r="K311">
        <f>COUNTIF(A$2:$A311,A311)</f>
        <v>3</v>
      </c>
      <c r="L311">
        <f>(Key!$B$3+Key!$B$4*'Real Time Coefficients'!E311+'Real Time Coefficients'!F311*Key!$B$5+Key!$B$6*'Real Time Coefficients'!G311+'Real Time Coefficients'!H311*Key!$B$7+Key!$B$8*'Real Time Coefficients'!I311+'Real Time Coefficients'!J311*Key!$B$9)*(Key!$B$11/100)</f>
        <v>-511.24973799520683</v>
      </c>
      <c r="N311">
        <f>IF(H311&gt;'Data Precompetition'!$F$91,1,0)</f>
        <v>0</v>
      </c>
      <c r="O311">
        <f>IF(F311&gt;'Data Precompetition'!$D$91,1,0)</f>
        <v>0</v>
      </c>
    </row>
    <row r="312" spans="1:15" ht="15" customHeight="1">
      <c r="A312" t="str">
        <f>'Real Time Consolodated'!B312</f>
        <v>Grant Jerrett</v>
      </c>
      <c r="B312" t="str">
        <f>'Real Time Consolodated'!E312</f>
        <v>TOT</v>
      </c>
      <c r="C312" t="e">
        <f>VLOOKUP(B312,'UPDATE Team Record'!$Q$4:$R$35,2,0)</f>
        <v>#N/A</v>
      </c>
      <c r="D312" t="str">
        <f t="shared" si="8"/>
        <v>Oklahoma City Thunder</v>
      </c>
      <c r="E312">
        <f>'Real Time Consolodated'!AO312</f>
        <v>25.4</v>
      </c>
      <c r="F312">
        <f>'Real Time Consolodated'!AT312</f>
        <v>-0.128</v>
      </c>
      <c r="G312">
        <f>'Real Time Consolodated'!AX312</f>
        <v>-8.4</v>
      </c>
      <c r="H312">
        <f>'Real Time Consolodated'!AY312</f>
        <v>-0.1</v>
      </c>
      <c r="I312" s="27">
        <f>VLOOKUP(D312,'UPDATE Team Record'!$B$3:$O$38,4,0)*100</f>
        <v>54.900000000000006</v>
      </c>
      <c r="J312">
        <f t="shared" si="9"/>
        <v>0</v>
      </c>
      <c r="K312">
        <f>COUNTIF(A$2:$A312,A312)</f>
        <v>1</v>
      </c>
      <c r="L312">
        <f>(Key!$B$3+Key!$B$4*'Real Time Coefficients'!E312+'Real Time Coefficients'!F312*Key!$B$5+Key!$B$6*'Real Time Coefficients'!G312+'Real Time Coefficients'!H312*Key!$B$7+Key!$B$8*'Real Time Coefficients'!I312+'Real Time Coefficients'!J312*Key!$B$9)*(Key!$B$11/100)</f>
        <v>206.70844458600931</v>
      </c>
      <c r="N312">
        <f>IF(H312&gt;'Data Precompetition'!$F$91,1,0)</f>
        <v>0</v>
      </c>
      <c r="O312">
        <f>IF(F312&gt;'Data Precompetition'!$D$91,1,0)</f>
        <v>0</v>
      </c>
    </row>
    <row r="313" spans="1:15" ht="15" customHeight="1">
      <c r="A313" t="str">
        <f>'Real Time Consolodated'!B313</f>
        <v>Grant Jerrett</v>
      </c>
      <c r="B313" t="str">
        <f>'Real Time Consolodated'!E313</f>
        <v>OKC</v>
      </c>
      <c r="C313" t="str">
        <f>VLOOKUP(B313,'UPDATE Team Record'!$Q$4:$R$35,2,0)</f>
        <v>Oklahoma City Thunder</v>
      </c>
      <c r="D313" t="str">
        <f t="shared" si="8"/>
        <v>Oklahoma City Thunder</v>
      </c>
      <c r="E313">
        <f>'Real Time Consolodated'!AO313</f>
        <v>25.4</v>
      </c>
      <c r="F313">
        <f>'Real Time Consolodated'!AT313</f>
        <v>-0.128</v>
      </c>
      <c r="G313">
        <f>'Real Time Consolodated'!AX313</f>
        <v>-8.4</v>
      </c>
      <c r="H313">
        <f>'Real Time Consolodated'!AY313</f>
        <v>-0.1</v>
      </c>
      <c r="I313" s="27">
        <f>VLOOKUP(D313,'UPDATE Team Record'!$B$3:$O$38,4,0)*100</f>
        <v>54.900000000000006</v>
      </c>
      <c r="J313">
        <f t="shared" si="9"/>
        <v>0</v>
      </c>
      <c r="K313">
        <f>COUNTIF(A$2:$A313,A313)</f>
        <v>2</v>
      </c>
      <c r="L313">
        <f>(Key!$B$3+Key!$B$4*'Real Time Coefficients'!E313+'Real Time Coefficients'!F313*Key!$B$5+Key!$B$6*'Real Time Coefficients'!G313+'Real Time Coefficients'!H313*Key!$B$7+Key!$B$8*'Real Time Coefficients'!I313+'Real Time Coefficients'!J313*Key!$B$9)*(Key!$B$11/100)</f>
        <v>206.70844458600931</v>
      </c>
      <c r="N313">
        <f>IF(H313&gt;'Data Precompetition'!$F$91,1,0)</f>
        <v>0</v>
      </c>
      <c r="O313">
        <f>IF(F313&gt;'Data Precompetition'!$D$91,1,0)</f>
        <v>0</v>
      </c>
    </row>
    <row r="314" spans="1:15" ht="15" customHeight="1">
      <c r="A314" t="str">
        <f>'Real Time Consolodated'!B314</f>
        <v>Grant Jerrett</v>
      </c>
      <c r="B314" t="str">
        <f>'Real Time Consolodated'!E314</f>
        <v>UTA</v>
      </c>
      <c r="C314" t="str">
        <f>VLOOKUP(B314,'UPDATE Team Record'!$Q$4:$R$35,2,0)</f>
        <v>Utah Jazz</v>
      </c>
      <c r="D314" t="str">
        <f t="shared" si="8"/>
        <v>Utah Jazz</v>
      </c>
      <c r="E314">
        <f>'Real Time Consolodated'!AO314</f>
        <v>25.4</v>
      </c>
      <c r="F314">
        <f>'Real Time Consolodated'!AT314</f>
        <v>-0.128</v>
      </c>
      <c r="G314">
        <f>'Real Time Consolodated'!AX314</f>
        <v>-8.4</v>
      </c>
      <c r="H314">
        <f>'Real Time Consolodated'!AY314</f>
        <v>-0.1</v>
      </c>
      <c r="I314" s="27">
        <f>VLOOKUP(D314,'UPDATE Team Record'!$B$3:$O$38,4,0)*100</f>
        <v>46.300000000000004</v>
      </c>
      <c r="J314">
        <f t="shared" si="9"/>
        <v>0</v>
      </c>
      <c r="K314">
        <f>COUNTIF(A$2:$A314,A314)</f>
        <v>3</v>
      </c>
      <c r="L314">
        <f>(Key!$B$3+Key!$B$4*'Real Time Coefficients'!E314+'Real Time Coefficients'!F314*Key!$B$5+Key!$B$6*'Real Time Coefficients'!G314+'Real Time Coefficients'!H314*Key!$B$7+Key!$B$8*'Real Time Coefficients'!I314+'Real Time Coefficients'!J314*Key!$B$9)*(Key!$B$11/100)</f>
        <v>121.9766535750872</v>
      </c>
      <c r="N314">
        <f>IF(H314&gt;'Data Precompetition'!$F$91,1,0)</f>
        <v>0</v>
      </c>
      <c r="O314">
        <f>IF(F314&gt;'Data Precompetition'!$D$91,1,0)</f>
        <v>0</v>
      </c>
    </row>
    <row r="315" spans="1:15" ht="15" customHeight="1">
      <c r="A315" t="str">
        <f>'Real Time Consolodated'!B315</f>
        <v>Amir Johnson</v>
      </c>
      <c r="B315" t="str">
        <f>'Real Time Consolodated'!E315</f>
        <v>TOR</v>
      </c>
      <c r="C315" t="str">
        <f>VLOOKUP(B315,'UPDATE Team Record'!$Q$4:$R$35,2,0)</f>
        <v>Toronto Raptors</v>
      </c>
      <c r="D315" t="str">
        <f t="shared" si="8"/>
        <v>Toronto Raptors</v>
      </c>
      <c r="E315">
        <f>'Real Time Consolodated'!AO315</f>
        <v>15.7</v>
      </c>
      <c r="F315">
        <f>'Real Time Consolodated'!AT315</f>
        <v>0.124</v>
      </c>
      <c r="G315">
        <f>'Real Time Consolodated'!AX315</f>
        <v>1.8</v>
      </c>
      <c r="H315">
        <f>'Real Time Consolodated'!AY315</f>
        <v>1.9</v>
      </c>
      <c r="I315" s="27">
        <f>VLOOKUP(D315,'UPDATE Team Record'!$B$3:$O$38,4,0)*100</f>
        <v>59.8</v>
      </c>
      <c r="J315">
        <f t="shared" si="9"/>
        <v>0</v>
      </c>
      <c r="K315">
        <f>COUNTIF(A$2:$A315,A315)</f>
        <v>1</v>
      </c>
      <c r="L315">
        <f>(Key!$B$3+Key!$B$4*'Real Time Coefficients'!E315+'Real Time Coefficients'!F315*Key!$B$5+Key!$B$6*'Real Time Coefficients'!G315+'Real Time Coefficients'!H315*Key!$B$7+Key!$B$8*'Real Time Coefficients'!I315+'Real Time Coefficients'!J315*Key!$B$9)*(Key!$B$11/100)</f>
        <v>-373.75786017290568</v>
      </c>
      <c r="N315">
        <f>IF(H315&gt;'Data Precompetition'!$F$91,1,0)</f>
        <v>0</v>
      </c>
      <c r="O315">
        <f>IF(F315&gt;'Data Precompetition'!$D$91,1,0)</f>
        <v>0</v>
      </c>
    </row>
    <row r="316" spans="1:15" ht="15" customHeight="1">
      <c r="A316" t="str">
        <f>'Real Time Consolodated'!B316</f>
        <v>Chris Johnson</v>
      </c>
      <c r="B316" t="str">
        <f>'Real Time Consolodated'!E316</f>
        <v>TOT</v>
      </c>
      <c r="C316" t="e">
        <f>VLOOKUP(B316,'UPDATE Team Record'!$Q$4:$R$35,2,0)</f>
        <v>#N/A</v>
      </c>
      <c r="D316" t="str">
        <f t="shared" si="8"/>
        <v>Philadelphia 76ers</v>
      </c>
      <c r="E316">
        <f>'Real Time Consolodated'!AO316</f>
        <v>15</v>
      </c>
      <c r="F316">
        <f>'Real Time Consolodated'!AT316</f>
        <v>7.3999999999999996E-2</v>
      </c>
      <c r="G316">
        <f>'Real Time Consolodated'!AX316</f>
        <v>-2.2000000000000002</v>
      </c>
      <c r="H316">
        <f>'Real Time Consolodated'!AY316</f>
        <v>0</v>
      </c>
      <c r="I316" s="27">
        <f>VLOOKUP(D316,'UPDATE Team Record'!$B$3:$O$38,4,0)*100</f>
        <v>22</v>
      </c>
      <c r="J316">
        <f t="shared" si="9"/>
        <v>0</v>
      </c>
      <c r="K316">
        <f>COUNTIF(A$2:$A316,A316)</f>
        <v>1</v>
      </c>
      <c r="L316">
        <f>(Key!$B$3+Key!$B$4*'Real Time Coefficients'!E316+'Real Time Coefficients'!F316*Key!$B$5+Key!$B$6*'Real Time Coefficients'!G316+'Real Time Coefficients'!H316*Key!$B$7+Key!$B$8*'Real Time Coefficients'!I316+'Real Time Coefficients'!J316*Key!$B$9)*(Key!$B$11/100)</f>
        <v>-698.32800927973551</v>
      </c>
      <c r="N316">
        <f>IF(H316&gt;'Data Precompetition'!$F$91,1,0)</f>
        <v>0</v>
      </c>
      <c r="O316">
        <f>IF(F316&gt;'Data Precompetition'!$D$91,1,0)</f>
        <v>0</v>
      </c>
    </row>
    <row r="317" spans="1:15" ht="15" customHeight="1">
      <c r="A317" t="str">
        <f>'Real Time Consolodated'!B317</f>
        <v>Chris Johnson</v>
      </c>
      <c r="B317" t="str">
        <f>'Real Time Consolodated'!E317</f>
        <v>PHI</v>
      </c>
      <c r="C317" t="str">
        <f>VLOOKUP(B317,'UPDATE Team Record'!$Q$4:$R$35,2,0)</f>
        <v>Philadelphia 76ers</v>
      </c>
      <c r="D317" t="str">
        <f t="shared" si="8"/>
        <v>Philadelphia 76ers</v>
      </c>
      <c r="E317">
        <f>'Real Time Consolodated'!AO317</f>
        <v>15</v>
      </c>
      <c r="F317">
        <f>'Real Time Consolodated'!AT317</f>
        <v>7.3999999999999996E-2</v>
      </c>
      <c r="G317">
        <f>'Real Time Consolodated'!AX317</f>
        <v>-2.2000000000000002</v>
      </c>
      <c r="H317">
        <f>'Real Time Consolodated'!AY317</f>
        <v>0</v>
      </c>
      <c r="I317" s="27">
        <f>VLOOKUP(D317,'UPDATE Team Record'!$B$3:$O$38,4,0)*100</f>
        <v>22</v>
      </c>
      <c r="J317">
        <f t="shared" si="9"/>
        <v>0</v>
      </c>
      <c r="K317">
        <f>COUNTIF(A$2:$A317,A317)</f>
        <v>2</v>
      </c>
      <c r="L317">
        <f>(Key!$B$3+Key!$B$4*'Real Time Coefficients'!E317+'Real Time Coefficients'!F317*Key!$B$5+Key!$B$6*'Real Time Coefficients'!G317+'Real Time Coefficients'!H317*Key!$B$7+Key!$B$8*'Real Time Coefficients'!I317+'Real Time Coefficients'!J317*Key!$B$9)*(Key!$B$11/100)</f>
        <v>-698.32800927973551</v>
      </c>
      <c r="N317">
        <f>IF(H317&gt;'Data Precompetition'!$F$91,1,0)</f>
        <v>0</v>
      </c>
      <c r="O317">
        <f>IF(F317&gt;'Data Precompetition'!$D$91,1,0)</f>
        <v>0</v>
      </c>
    </row>
    <row r="318" spans="1:15" ht="15" customHeight="1">
      <c r="A318" t="str">
        <f>'Real Time Consolodated'!B318</f>
        <v>Chris Johnson</v>
      </c>
      <c r="B318" t="str">
        <f>'Real Time Consolodated'!E318</f>
        <v>UTA</v>
      </c>
      <c r="C318" t="str">
        <f>VLOOKUP(B318,'UPDATE Team Record'!$Q$4:$R$35,2,0)</f>
        <v>Utah Jazz</v>
      </c>
      <c r="D318" t="str">
        <f t="shared" si="8"/>
        <v>Utah Jazz</v>
      </c>
      <c r="E318">
        <f>'Real Time Consolodated'!AO318</f>
        <v>15</v>
      </c>
      <c r="F318">
        <f>'Real Time Consolodated'!AT318</f>
        <v>7.3999999999999996E-2</v>
      </c>
      <c r="G318">
        <f>'Real Time Consolodated'!AX318</f>
        <v>-2.2000000000000002</v>
      </c>
      <c r="H318">
        <f>'Real Time Consolodated'!AY318</f>
        <v>0</v>
      </c>
      <c r="I318" s="27">
        <f>VLOOKUP(D318,'UPDATE Team Record'!$B$3:$O$38,4,0)*100</f>
        <v>46.300000000000004</v>
      </c>
      <c r="J318">
        <f t="shared" si="9"/>
        <v>0</v>
      </c>
      <c r="K318">
        <f>COUNTIF(A$2:$A318,A318)</f>
        <v>3</v>
      </c>
      <c r="L318">
        <f>(Key!$B$3+Key!$B$4*'Real Time Coefficients'!E318+'Real Time Coefficients'!F318*Key!$B$5+Key!$B$6*'Real Time Coefficients'!G318+'Real Time Coefficients'!H318*Key!$B$7+Key!$B$8*'Real Time Coefficients'!I318+'Real Time Coefficients'!J318*Key!$B$9)*(Key!$B$11/100)</f>
        <v>-458.91143700468814</v>
      </c>
      <c r="N318">
        <f>IF(H318&gt;'Data Precompetition'!$F$91,1,0)</f>
        <v>0</v>
      </c>
      <c r="O318">
        <f>IF(F318&gt;'Data Precompetition'!$D$91,1,0)</f>
        <v>0</v>
      </c>
    </row>
    <row r="319" spans="1:15" ht="15" customHeight="1">
      <c r="A319" t="str">
        <f>'Real Time Consolodated'!B319</f>
        <v>Chris Johnson</v>
      </c>
      <c r="B319" t="str">
        <f>'Real Time Consolodated'!E319</f>
        <v>MIL</v>
      </c>
      <c r="C319" t="str">
        <f>VLOOKUP(B319,'UPDATE Team Record'!$Q$4:$R$35,2,0)</f>
        <v>Milwaukee Bucks</v>
      </c>
      <c r="D319" t="str">
        <f t="shared" si="8"/>
        <v>Milwaukee Bucks</v>
      </c>
      <c r="E319">
        <f>'Real Time Consolodated'!AO319</f>
        <v>15</v>
      </c>
      <c r="F319">
        <f>'Real Time Consolodated'!AT319</f>
        <v>7.3999999999999996E-2</v>
      </c>
      <c r="G319">
        <f>'Real Time Consolodated'!AX319</f>
        <v>-2.2000000000000002</v>
      </c>
      <c r="H319">
        <f>'Real Time Consolodated'!AY319</f>
        <v>0</v>
      </c>
      <c r="I319" s="27">
        <f>VLOOKUP(D319,'UPDATE Team Record'!$B$3:$O$38,4,0)*100</f>
        <v>50</v>
      </c>
      <c r="J319">
        <f t="shared" si="9"/>
        <v>0</v>
      </c>
      <c r="K319">
        <f>COUNTIF(A$2:$A319,A319)</f>
        <v>4</v>
      </c>
      <c r="L319">
        <f>(Key!$B$3+Key!$B$4*'Real Time Coefficients'!E319+'Real Time Coefficients'!F319*Key!$B$5+Key!$B$6*'Real Time Coefficients'!G319+'Real Time Coefficients'!H319*Key!$B$7+Key!$B$8*'Real Time Coefficients'!I319+'Real Time Coefficients'!J319*Key!$B$9)*(Key!$B$11/100)</f>
        <v>-422.45706180231474</v>
      </c>
      <c r="N319">
        <f>IF(H319&gt;'Data Precompetition'!$F$91,1,0)</f>
        <v>0</v>
      </c>
      <c r="O319">
        <f>IF(F319&gt;'Data Precompetition'!$D$91,1,0)</f>
        <v>0</v>
      </c>
    </row>
    <row r="320" spans="1:15">
      <c r="A320" t="str">
        <f>'Real Time Consolodated'!B320</f>
        <v>James Johnson</v>
      </c>
      <c r="B320" t="str">
        <f>'Real Time Consolodated'!E320</f>
        <v>TOR</v>
      </c>
      <c r="C320" t="str">
        <f>VLOOKUP(B320,'UPDATE Team Record'!$Q$4:$R$35,2,0)</f>
        <v>Toronto Raptors</v>
      </c>
      <c r="D320" t="str">
        <f t="shared" si="8"/>
        <v>Toronto Raptors</v>
      </c>
      <c r="E320">
        <f>'Real Time Consolodated'!AO320</f>
        <v>17.399999999999999</v>
      </c>
      <c r="F320">
        <f>'Real Time Consolodated'!AT320</f>
        <v>0.14299999999999999</v>
      </c>
      <c r="G320">
        <f>'Real Time Consolodated'!AX320</f>
        <v>2.7</v>
      </c>
      <c r="H320">
        <f>'Real Time Consolodated'!AY320</f>
        <v>1.6</v>
      </c>
      <c r="I320" s="27">
        <f>VLOOKUP(D320,'UPDATE Team Record'!$B$3:$O$38,4,0)*100</f>
        <v>59.8</v>
      </c>
      <c r="J320">
        <f t="shared" si="9"/>
        <v>0</v>
      </c>
      <c r="K320">
        <f>COUNTIF(A$2:$A320,A320)</f>
        <v>1</v>
      </c>
      <c r="L320">
        <f>(Key!$B$3+Key!$B$4*'Real Time Coefficients'!E320+'Real Time Coefficients'!F320*Key!$B$5+Key!$B$6*'Real Time Coefficients'!G320+'Real Time Coefficients'!H320*Key!$B$7+Key!$B$8*'Real Time Coefficients'!I320+'Real Time Coefficients'!J320*Key!$B$9)*(Key!$B$11/100)</f>
        <v>-475.25721280439279</v>
      </c>
      <c r="N320">
        <f>IF(H320&gt;'Data Precompetition'!$F$91,1,0)</f>
        <v>0</v>
      </c>
      <c r="O320">
        <f>IF(F320&gt;'Data Precompetition'!$D$91,1,0)</f>
        <v>0</v>
      </c>
    </row>
    <row r="321" spans="1:15" ht="15" customHeight="1">
      <c r="A321" t="str">
        <f>'Real Time Consolodated'!B321</f>
        <v>Joe Johnson</v>
      </c>
      <c r="B321" t="str">
        <f>'Real Time Consolodated'!E321</f>
        <v>BRK</v>
      </c>
      <c r="C321" t="str">
        <f>VLOOKUP(B321,'UPDATE Team Record'!$Q$4:$R$35,2,0)</f>
        <v>Brooklyn Nets</v>
      </c>
      <c r="D321" t="str">
        <f t="shared" si="8"/>
        <v>Brooklyn Nets</v>
      </c>
      <c r="E321">
        <f>'Real Time Consolodated'!AO321</f>
        <v>20.3</v>
      </c>
      <c r="F321">
        <f>'Real Time Consolodated'!AT321</f>
        <v>7.0000000000000007E-2</v>
      </c>
      <c r="G321">
        <f>'Real Time Consolodated'!AX321</f>
        <v>0.2</v>
      </c>
      <c r="H321">
        <f>'Real Time Consolodated'!AY321</f>
        <v>1.5</v>
      </c>
      <c r="I321" s="27">
        <f>VLOOKUP(D321,'UPDATE Team Record'!$B$3:$O$38,4,0)*100</f>
        <v>46.300000000000004</v>
      </c>
      <c r="J321">
        <f t="shared" si="9"/>
        <v>0</v>
      </c>
      <c r="K321">
        <f>COUNTIF(A$2:$A321,A321)</f>
        <v>1</v>
      </c>
      <c r="L321">
        <f>(Key!$B$3+Key!$B$4*'Real Time Coefficients'!E321+'Real Time Coefficients'!F321*Key!$B$5+Key!$B$6*'Real Time Coefficients'!G321+'Real Time Coefficients'!H321*Key!$B$7+Key!$B$8*'Real Time Coefficients'!I321+'Real Time Coefficients'!J321*Key!$B$9)*(Key!$B$11/100)</f>
        <v>-393.46746784929883</v>
      </c>
      <c r="N321">
        <f>IF(H321&gt;'Data Precompetition'!$F$91,1,0)</f>
        <v>0</v>
      </c>
      <c r="O321">
        <f>IF(F321&gt;'Data Precompetition'!$D$91,1,0)</f>
        <v>0</v>
      </c>
    </row>
    <row r="322" spans="1:15" ht="15" customHeight="1">
      <c r="A322" t="str">
        <f>'Real Time Consolodated'!B322</f>
        <v>Nick Johnson</v>
      </c>
      <c r="B322" t="str">
        <f>'Real Time Consolodated'!E322</f>
        <v>HOU</v>
      </c>
      <c r="C322" t="str">
        <f>VLOOKUP(B322,'UPDATE Team Record'!$Q$4:$R$35,2,0)</f>
        <v>Houston Rockets</v>
      </c>
      <c r="D322" t="str">
        <f t="shared" si="8"/>
        <v>Houston Rockets</v>
      </c>
      <c r="E322">
        <f>'Real Time Consolodated'!AO322</f>
        <v>17.399999999999999</v>
      </c>
      <c r="F322">
        <f>'Real Time Consolodated'!AT322</f>
        <v>-0.02</v>
      </c>
      <c r="G322">
        <f>'Real Time Consolodated'!AX322</f>
        <v>-7.3</v>
      </c>
      <c r="H322">
        <f>'Real Time Consolodated'!AY322</f>
        <v>-0.3</v>
      </c>
      <c r="I322" s="27">
        <f>VLOOKUP(D322,'UPDATE Team Record'!$B$3:$O$38,4,0)*100</f>
        <v>68.300000000000011</v>
      </c>
      <c r="J322">
        <f t="shared" si="9"/>
        <v>0</v>
      </c>
      <c r="K322">
        <f>COUNTIF(A$2:$A322,A322)</f>
        <v>1</v>
      </c>
      <c r="L322">
        <f>(Key!$B$3+Key!$B$4*'Real Time Coefficients'!E322+'Real Time Coefficients'!F322*Key!$B$5+Key!$B$6*'Real Time Coefficients'!G322+'Real Time Coefficients'!H322*Key!$B$7+Key!$B$8*'Real Time Coefficients'!I322+'Real Time Coefficients'!J322*Key!$B$9)*(Key!$B$11/100)</f>
        <v>213.27144621518946</v>
      </c>
      <c r="N322">
        <f>IF(H322&gt;'Data Precompetition'!$F$91,1,0)</f>
        <v>0</v>
      </c>
      <c r="O322">
        <f>IF(F322&gt;'Data Precompetition'!$D$91,1,0)</f>
        <v>0</v>
      </c>
    </row>
    <row r="323" spans="1:15" ht="15" customHeight="1">
      <c r="A323" t="str">
        <f>'Real Time Consolodated'!B323</f>
        <v>Tyler Johnson</v>
      </c>
      <c r="B323" t="str">
        <f>'Real Time Consolodated'!E323</f>
        <v>MIA</v>
      </c>
      <c r="C323" t="str">
        <f>VLOOKUP(B323,'UPDATE Team Record'!$Q$4:$R$35,2,0)</f>
        <v>Miami Heat</v>
      </c>
      <c r="D323" t="str">
        <f t="shared" ref="D323:D386" si="10">IFERROR(C323,C324)</f>
        <v>Miami Heat</v>
      </c>
      <c r="E323">
        <f>'Real Time Consolodated'!AO323</f>
        <v>17</v>
      </c>
      <c r="F323">
        <f>'Real Time Consolodated'!AT323</f>
        <v>0.06</v>
      </c>
      <c r="G323">
        <f>'Real Time Consolodated'!AX323</f>
        <v>-1.1000000000000001</v>
      </c>
      <c r="H323">
        <f>'Real Time Consolodated'!AY323</f>
        <v>0.1</v>
      </c>
      <c r="I323" s="27">
        <f>VLOOKUP(D323,'UPDATE Team Record'!$B$3:$O$38,4,0)*100</f>
        <v>45.1</v>
      </c>
      <c r="J323">
        <f t="shared" ref="J323:J386" si="11">N323+O323</f>
        <v>0</v>
      </c>
      <c r="K323">
        <f>COUNTIF(A$2:$A323,A323)</f>
        <v>1</v>
      </c>
      <c r="L323">
        <f>(Key!$B$3+Key!$B$4*'Real Time Coefficients'!E323+'Real Time Coefficients'!F323*Key!$B$5+Key!$B$6*'Real Time Coefficients'!G323+'Real Time Coefficients'!H323*Key!$B$7+Key!$B$8*'Real Time Coefficients'!I323+'Real Time Coefficients'!J323*Key!$B$9)*(Key!$B$11/100)</f>
        <v>-578.27162530582484</v>
      </c>
      <c r="N323">
        <f>IF(H323&gt;'Data Precompetition'!$F$91,1,0)</f>
        <v>0</v>
      </c>
      <c r="O323">
        <f>IF(F323&gt;'Data Precompetition'!$D$91,1,0)</f>
        <v>0</v>
      </c>
    </row>
    <row r="324" spans="1:15" ht="15" customHeight="1">
      <c r="A324" t="str">
        <f>'Real Time Consolodated'!B324</f>
        <v>Wesley Johnson</v>
      </c>
      <c r="B324" t="str">
        <f>'Real Time Consolodated'!E324</f>
        <v>LAL</v>
      </c>
      <c r="C324" t="str">
        <f>VLOOKUP(B324,'UPDATE Team Record'!$Q$4:$R$35,2,0)</f>
        <v>Los Angeles Lakers</v>
      </c>
      <c r="D324" t="str">
        <f t="shared" si="10"/>
        <v>Los Angeles Lakers</v>
      </c>
      <c r="E324">
        <f>'Real Time Consolodated'!AO324</f>
        <v>16.399999999999999</v>
      </c>
      <c r="F324">
        <f>'Real Time Consolodated'!AT324</f>
        <v>3.6999999999999998E-2</v>
      </c>
      <c r="G324">
        <f>'Real Time Consolodated'!AX324</f>
        <v>-1.5</v>
      </c>
      <c r="H324">
        <f>'Real Time Consolodated'!AY324</f>
        <v>0.3</v>
      </c>
      <c r="I324" s="27">
        <f>VLOOKUP(D324,'UPDATE Team Record'!$B$3:$O$38,4,0)*100</f>
        <v>25.6</v>
      </c>
      <c r="J324">
        <f t="shared" si="11"/>
        <v>0</v>
      </c>
      <c r="K324">
        <f>COUNTIF(A$2:$A324,A324)</f>
        <v>1</v>
      </c>
      <c r="L324">
        <f>(Key!$B$3+Key!$B$4*'Real Time Coefficients'!E324+'Real Time Coefficients'!F324*Key!$B$5+Key!$B$6*'Real Time Coefficients'!G324+'Real Time Coefficients'!H324*Key!$B$7+Key!$B$8*'Real Time Coefficients'!I324+'Real Time Coefficients'!J324*Key!$B$9)*(Key!$B$11/100)</f>
        <v>-736.60608141170655</v>
      </c>
      <c r="N324">
        <f>IF(H324&gt;'Data Precompetition'!$F$91,1,0)</f>
        <v>0</v>
      </c>
      <c r="O324">
        <f>IF(F324&gt;'Data Precompetition'!$D$91,1,0)</f>
        <v>0</v>
      </c>
    </row>
    <row r="325" spans="1:15" ht="15" customHeight="1">
      <c r="A325" t="str">
        <f>'Real Time Consolodated'!B325</f>
        <v>Dahntay Jones</v>
      </c>
      <c r="B325" t="str">
        <f>'Real Time Consolodated'!E325</f>
        <v>LAC</v>
      </c>
      <c r="C325" t="str">
        <f>VLOOKUP(B325,'UPDATE Team Record'!$Q$4:$R$35,2,0)</f>
        <v>Los Angeles Clippers</v>
      </c>
      <c r="D325" t="str">
        <f t="shared" si="10"/>
        <v>Los Angeles Clippers</v>
      </c>
      <c r="E325">
        <f>'Real Time Consolodated'!AO325</f>
        <v>9.8000000000000007</v>
      </c>
      <c r="F325">
        <f>'Real Time Consolodated'!AT325</f>
        <v>1.2999999999999999E-2</v>
      </c>
      <c r="G325">
        <f>'Real Time Consolodated'!AX325</f>
        <v>-6.4</v>
      </c>
      <c r="H325">
        <f>'Real Time Consolodated'!AY325</f>
        <v>-0.1</v>
      </c>
      <c r="I325" s="27">
        <f>VLOOKUP(D325,'UPDATE Team Record'!$B$3:$O$38,4,0)*100</f>
        <v>68.300000000000011</v>
      </c>
      <c r="J325">
        <f t="shared" si="11"/>
        <v>0</v>
      </c>
      <c r="K325">
        <f>COUNTIF(A$2:$A325,A325)</f>
        <v>1</v>
      </c>
      <c r="L325">
        <f>(Key!$B$3+Key!$B$4*'Real Time Coefficients'!E325+'Real Time Coefficients'!F325*Key!$B$5+Key!$B$6*'Real Time Coefficients'!G325+'Real Time Coefficients'!H325*Key!$B$7+Key!$B$8*'Real Time Coefficients'!I325+'Real Time Coefficients'!J325*Key!$B$9)*(Key!$B$11/100)</f>
        <v>57.387994243332855</v>
      </c>
      <c r="N325">
        <f>IF(H325&gt;'Data Precompetition'!$F$91,1,0)</f>
        <v>0</v>
      </c>
      <c r="O325">
        <f>IF(F325&gt;'Data Precompetition'!$D$91,1,0)</f>
        <v>0</v>
      </c>
    </row>
    <row r="326" spans="1:15" ht="15" customHeight="1">
      <c r="A326" t="str">
        <f>'Real Time Consolodated'!B326</f>
        <v>James Jones</v>
      </c>
      <c r="B326" t="str">
        <f>'Real Time Consolodated'!E326</f>
        <v>CLE</v>
      </c>
      <c r="C326" t="str">
        <f>VLOOKUP(B326,'UPDATE Team Record'!$Q$4:$R$35,2,0)</f>
        <v>Cleveland Cavaliers</v>
      </c>
      <c r="D326" t="str">
        <f t="shared" si="10"/>
        <v>Cleveland Cavaliers</v>
      </c>
      <c r="E326">
        <f>'Real Time Consolodated'!AO326</f>
        <v>15.8</v>
      </c>
      <c r="F326">
        <f>'Real Time Consolodated'!AT326</f>
        <v>0.11</v>
      </c>
      <c r="G326">
        <f>'Real Time Consolodated'!AX326</f>
        <v>-1.4</v>
      </c>
      <c r="H326">
        <f>'Real Time Consolodated'!AY326</f>
        <v>0.1</v>
      </c>
      <c r="I326" s="27">
        <f>VLOOKUP(D326,'UPDATE Team Record'!$B$3:$O$38,4,0)*100</f>
        <v>64.600000000000009</v>
      </c>
      <c r="J326">
        <f t="shared" si="11"/>
        <v>0</v>
      </c>
      <c r="K326">
        <f>COUNTIF(A$2:$A326,A326)</f>
        <v>1</v>
      </c>
      <c r="L326">
        <f>(Key!$B$3+Key!$B$4*'Real Time Coefficients'!E326+'Real Time Coefficients'!F326*Key!$B$5+Key!$B$6*'Real Time Coefficients'!G326+'Real Time Coefficients'!H326*Key!$B$7+Key!$B$8*'Real Time Coefficients'!I326+'Real Time Coefficients'!J326*Key!$B$9)*(Key!$B$11/100)</f>
        <v>-280.14513350012226</v>
      </c>
      <c r="N326">
        <f>IF(H326&gt;'Data Precompetition'!$F$91,1,0)</f>
        <v>0</v>
      </c>
      <c r="O326">
        <f>IF(F326&gt;'Data Precompetition'!$D$91,1,0)</f>
        <v>0</v>
      </c>
    </row>
    <row r="327" spans="1:15" ht="15" customHeight="1">
      <c r="A327" t="str">
        <f>'Real Time Consolodated'!B327</f>
        <v>Perry Jones</v>
      </c>
      <c r="B327" t="str">
        <f>'Real Time Consolodated'!E327</f>
        <v>OKC</v>
      </c>
      <c r="C327" t="str">
        <f>VLOOKUP(B327,'UPDATE Team Record'!$Q$4:$R$35,2,0)</f>
        <v>Oklahoma City Thunder</v>
      </c>
      <c r="D327" t="str">
        <f t="shared" si="10"/>
        <v>Oklahoma City Thunder</v>
      </c>
      <c r="E327">
        <f>'Real Time Consolodated'!AO327</f>
        <v>15.3</v>
      </c>
      <c r="F327">
        <f>'Real Time Consolodated'!AT327</f>
        <v>1.4999999999999999E-2</v>
      </c>
      <c r="G327">
        <f>'Real Time Consolodated'!AX327</f>
        <v>-5.4</v>
      </c>
      <c r="H327">
        <f>'Real Time Consolodated'!AY327</f>
        <v>-0.5</v>
      </c>
      <c r="I327" s="27">
        <f>VLOOKUP(D327,'UPDATE Team Record'!$B$3:$O$38,4,0)*100</f>
        <v>54.900000000000006</v>
      </c>
      <c r="J327">
        <f t="shared" si="11"/>
        <v>0</v>
      </c>
      <c r="K327">
        <f>COUNTIF(A$2:$A327,A327)</f>
        <v>1</v>
      </c>
      <c r="L327">
        <f>(Key!$B$3+Key!$B$4*'Real Time Coefficients'!E327+'Real Time Coefficients'!F327*Key!$B$5+Key!$B$6*'Real Time Coefficients'!G327+'Real Time Coefficients'!H327*Key!$B$7+Key!$B$8*'Real Time Coefficients'!I327+'Real Time Coefficients'!J327*Key!$B$9)*(Key!$B$11/100)</f>
        <v>-167.75169941220901</v>
      </c>
      <c r="N327">
        <f>IF(H327&gt;'Data Precompetition'!$F$91,1,0)</f>
        <v>0</v>
      </c>
      <c r="O327">
        <f>IF(F327&gt;'Data Precompetition'!$D$91,1,0)</f>
        <v>0</v>
      </c>
    </row>
    <row r="328" spans="1:15" ht="15" customHeight="1">
      <c r="A328" t="str">
        <f>'Real Time Consolodated'!B328</f>
        <v>Terrence Jones</v>
      </c>
      <c r="B328" t="str">
        <f>'Real Time Consolodated'!E328</f>
        <v>HOU</v>
      </c>
      <c r="C328" t="str">
        <f>VLOOKUP(B328,'UPDATE Team Record'!$Q$4:$R$35,2,0)</f>
        <v>Houston Rockets</v>
      </c>
      <c r="D328" t="str">
        <f t="shared" si="10"/>
        <v>Houston Rockets</v>
      </c>
      <c r="E328">
        <f>'Real Time Consolodated'!AO328</f>
        <v>18.399999999999999</v>
      </c>
      <c r="F328">
        <f>'Real Time Consolodated'!AT328</f>
        <v>0.16</v>
      </c>
      <c r="G328">
        <f>'Real Time Consolodated'!AX328</f>
        <v>1.3</v>
      </c>
      <c r="H328">
        <f>'Real Time Consolodated'!AY328</f>
        <v>0.7</v>
      </c>
      <c r="I328" s="27">
        <f>VLOOKUP(D328,'UPDATE Team Record'!$B$3:$O$38,4,0)*100</f>
        <v>68.300000000000011</v>
      </c>
      <c r="J328">
        <f t="shared" si="11"/>
        <v>0</v>
      </c>
      <c r="K328">
        <f>COUNTIF(A$2:$A328,A328)</f>
        <v>1</v>
      </c>
      <c r="L328">
        <f>(Key!$B$3+Key!$B$4*'Real Time Coefficients'!E328+'Real Time Coefficients'!F328*Key!$B$5+Key!$B$6*'Real Time Coefficients'!G328+'Real Time Coefficients'!H328*Key!$B$7+Key!$B$8*'Real Time Coefficients'!I328+'Real Time Coefficients'!J328*Key!$B$9)*(Key!$B$11/100)</f>
        <v>-332.29746710883364</v>
      </c>
      <c r="N328">
        <f>IF(H328&gt;'Data Precompetition'!$F$91,1,0)</f>
        <v>0</v>
      </c>
      <c r="O328">
        <f>IF(F328&gt;'Data Precompetition'!$D$91,1,0)</f>
        <v>0</v>
      </c>
    </row>
    <row r="329" spans="1:15" ht="15" customHeight="1">
      <c r="A329" t="str">
        <f>'Real Time Consolodated'!B329</f>
        <v>DeAndre Jordan</v>
      </c>
      <c r="B329" t="str">
        <f>'Real Time Consolodated'!E329</f>
        <v>LAC</v>
      </c>
      <c r="C329" t="str">
        <f>VLOOKUP(B329,'UPDATE Team Record'!$Q$4:$R$35,2,0)</f>
        <v>Los Angeles Clippers</v>
      </c>
      <c r="D329" t="str">
        <f t="shared" si="10"/>
        <v>Los Angeles Clippers</v>
      </c>
      <c r="E329">
        <f>'Real Time Consolodated'!AO329</f>
        <v>13.6</v>
      </c>
      <c r="F329">
        <f>'Real Time Consolodated'!AT329</f>
        <v>0.217</v>
      </c>
      <c r="G329">
        <f>'Real Time Consolodated'!AX329</f>
        <v>4.0999999999999996</v>
      </c>
      <c r="H329">
        <f>'Real Time Consolodated'!AY329</f>
        <v>4.3</v>
      </c>
      <c r="I329" s="27">
        <f>VLOOKUP(D329,'UPDATE Team Record'!$B$3:$O$38,4,0)*100</f>
        <v>68.300000000000011</v>
      </c>
      <c r="J329">
        <f t="shared" si="11"/>
        <v>0</v>
      </c>
      <c r="K329">
        <f>COUNTIF(A$2:$A329,A329)</f>
        <v>1</v>
      </c>
      <c r="L329">
        <f>(Key!$B$3+Key!$B$4*'Real Time Coefficients'!E329+'Real Time Coefficients'!F329*Key!$B$5+Key!$B$6*'Real Time Coefficients'!G329+'Real Time Coefficients'!H329*Key!$B$7+Key!$B$8*'Real Time Coefficients'!I329+'Real Time Coefficients'!J329*Key!$B$9)*(Key!$B$11/100)</f>
        <v>-7.7361927304174571</v>
      </c>
      <c r="N329">
        <f>IF(H329&gt;'Data Precompetition'!$F$91,1,0)</f>
        <v>0</v>
      </c>
      <c r="O329">
        <f>IF(F329&gt;'Data Precompetition'!$D$91,1,0)</f>
        <v>0</v>
      </c>
    </row>
    <row r="330" spans="1:15" ht="15" customHeight="1">
      <c r="A330" t="str">
        <f>'Real Time Consolodated'!B330</f>
        <v>Jerome Jordan</v>
      </c>
      <c r="B330" t="str">
        <f>'Real Time Consolodated'!E330</f>
        <v>BRK</v>
      </c>
      <c r="C330" t="str">
        <f>VLOOKUP(B330,'UPDATE Team Record'!$Q$4:$R$35,2,0)</f>
        <v>Brooklyn Nets</v>
      </c>
      <c r="D330" t="str">
        <f t="shared" si="10"/>
        <v>Brooklyn Nets</v>
      </c>
      <c r="E330">
        <f>'Real Time Consolodated'!AO330</f>
        <v>16.100000000000001</v>
      </c>
      <c r="F330">
        <f>'Real Time Consolodated'!AT330</f>
        <v>0.156</v>
      </c>
      <c r="G330">
        <f>'Real Time Consolodated'!AX330</f>
        <v>-0.2</v>
      </c>
      <c r="H330">
        <f>'Real Time Consolodated'!AY330</f>
        <v>0.2</v>
      </c>
      <c r="I330" s="27">
        <f>VLOOKUP(D330,'UPDATE Team Record'!$B$3:$O$38,4,0)*100</f>
        <v>46.300000000000004</v>
      </c>
      <c r="J330">
        <f t="shared" si="11"/>
        <v>0</v>
      </c>
      <c r="K330">
        <f>COUNTIF(A$2:$A330,A330)</f>
        <v>1</v>
      </c>
      <c r="L330">
        <f>(Key!$B$3+Key!$B$4*'Real Time Coefficients'!E330+'Real Time Coefficients'!F330*Key!$B$5+Key!$B$6*'Real Time Coefficients'!G330+'Real Time Coefficients'!H330*Key!$B$7+Key!$B$8*'Real Time Coefficients'!I330+'Real Time Coefficients'!J330*Key!$B$9)*(Key!$B$11/100)</f>
        <v>-502.98821291797759</v>
      </c>
      <c r="N330">
        <f>IF(H330&gt;'Data Precompetition'!$F$91,1,0)</f>
        <v>0</v>
      </c>
      <c r="O330">
        <f>IF(F330&gt;'Data Precompetition'!$D$91,1,0)</f>
        <v>0</v>
      </c>
    </row>
    <row r="331" spans="1:15" ht="15" customHeight="1">
      <c r="A331" t="str">
        <f>'Real Time Consolodated'!B331</f>
        <v>Cory Joseph</v>
      </c>
      <c r="B331" t="str">
        <f>'Real Time Consolodated'!E331</f>
        <v>SAS</v>
      </c>
      <c r="C331" t="str">
        <f>VLOOKUP(B331,'UPDATE Team Record'!$Q$4:$R$35,2,0)</f>
        <v>San Antonio Spurs</v>
      </c>
      <c r="D331" t="str">
        <f t="shared" si="10"/>
        <v>San Antonio Spurs</v>
      </c>
      <c r="E331">
        <f>'Real Time Consolodated'!AO331</f>
        <v>17</v>
      </c>
      <c r="F331">
        <f>'Real Time Consolodated'!AT331</f>
        <v>0.14899999999999999</v>
      </c>
      <c r="G331">
        <f>'Real Time Consolodated'!AX331</f>
        <v>0.7</v>
      </c>
      <c r="H331">
        <f>'Real Time Consolodated'!AY331</f>
        <v>1</v>
      </c>
      <c r="I331" s="27">
        <f>VLOOKUP(D331,'UPDATE Team Record'!$B$3:$O$38,4,0)*100</f>
        <v>67.100000000000009</v>
      </c>
      <c r="J331">
        <f t="shared" si="11"/>
        <v>0</v>
      </c>
      <c r="K331">
        <f>COUNTIF(A$2:$A331,A331)</f>
        <v>1</v>
      </c>
      <c r="L331">
        <f>(Key!$B$3+Key!$B$4*'Real Time Coefficients'!E331+'Real Time Coefficients'!F331*Key!$B$5+Key!$B$6*'Real Time Coefficients'!G331+'Real Time Coefficients'!H331*Key!$B$7+Key!$B$8*'Real Time Coefficients'!I331+'Real Time Coefficients'!J331*Key!$B$9)*(Key!$B$11/100)</f>
        <v>-260.03540910460322</v>
      </c>
      <c r="N331">
        <f>IF(H331&gt;'Data Precompetition'!$F$91,1,0)</f>
        <v>0</v>
      </c>
      <c r="O331">
        <f>IF(F331&gt;'Data Precompetition'!$D$91,1,0)</f>
        <v>0</v>
      </c>
    </row>
    <row r="332" spans="1:15">
      <c r="A332" t="str">
        <f>'Real Time Consolodated'!B332</f>
        <v>Chris Kaman</v>
      </c>
      <c r="B332" t="str">
        <f>'Real Time Consolodated'!E332</f>
        <v>POR</v>
      </c>
      <c r="C332" t="str">
        <f>VLOOKUP(B332,'UPDATE Team Record'!$Q$4:$R$35,2,0)</f>
        <v>Portland Trail Blazers</v>
      </c>
      <c r="D332" t="str">
        <f t="shared" si="10"/>
        <v>Portland Trail Blazers</v>
      </c>
      <c r="E332">
        <f>'Real Time Consolodated'!AO332</f>
        <v>22.5</v>
      </c>
      <c r="F332">
        <f>'Real Time Consolodated'!AT332</f>
        <v>0.112</v>
      </c>
      <c r="G332">
        <f>'Real Time Consolodated'!AX332</f>
        <v>-1.4</v>
      </c>
      <c r="H332">
        <f>'Real Time Consolodated'!AY332</f>
        <v>0.2</v>
      </c>
      <c r="I332" s="27">
        <f>VLOOKUP(D332,'UPDATE Team Record'!$B$3:$O$38,4,0)*100</f>
        <v>62.2</v>
      </c>
      <c r="J332">
        <f t="shared" si="11"/>
        <v>0</v>
      </c>
      <c r="K332">
        <f>COUNTIF(A$2:$A332,A332)</f>
        <v>1</v>
      </c>
      <c r="L332">
        <f>(Key!$B$3+Key!$B$4*'Real Time Coefficients'!E332+'Real Time Coefficients'!F332*Key!$B$5+Key!$B$6*'Real Time Coefficients'!G332+'Real Time Coefficients'!H332*Key!$B$7+Key!$B$8*'Real Time Coefficients'!I332+'Real Time Coefficients'!J332*Key!$B$9)*(Key!$B$11/100)</f>
        <v>-158.43554394053055</v>
      </c>
      <c r="N332">
        <f>IF(H332&gt;'Data Precompetition'!$F$91,1,0)</f>
        <v>0</v>
      </c>
      <c r="O332">
        <f>IF(F332&gt;'Data Precompetition'!$D$91,1,0)</f>
        <v>0</v>
      </c>
    </row>
    <row r="333" spans="1:15" ht="15" customHeight="1">
      <c r="A333" t="str">
        <f>'Real Time Consolodated'!B333</f>
        <v>Enes Kanter</v>
      </c>
      <c r="B333" t="str">
        <f>'Real Time Consolodated'!E333</f>
        <v>TOT</v>
      </c>
      <c r="C333" t="e">
        <f>VLOOKUP(B333,'UPDATE Team Record'!$Q$4:$R$35,2,0)</f>
        <v>#N/A</v>
      </c>
      <c r="D333" t="str">
        <f t="shared" si="10"/>
        <v>Utah Jazz</v>
      </c>
      <c r="E333">
        <f>'Real Time Consolodated'!AO333</f>
        <v>24.7</v>
      </c>
      <c r="F333">
        <f>'Real Time Consolodated'!AT333</f>
        <v>0.14499999999999999</v>
      </c>
      <c r="G333">
        <f>'Real Time Consolodated'!AX333</f>
        <v>-2.1</v>
      </c>
      <c r="H333">
        <f>'Real Time Consolodated'!AY333</f>
        <v>-0.1</v>
      </c>
      <c r="I333" s="27">
        <f>VLOOKUP(D333,'UPDATE Team Record'!$B$3:$O$38,4,0)*100</f>
        <v>46.300000000000004</v>
      </c>
      <c r="J333">
        <f t="shared" si="11"/>
        <v>0</v>
      </c>
      <c r="K333">
        <f>COUNTIF(A$2:$A333,A333)</f>
        <v>1</v>
      </c>
      <c r="L333">
        <f>(Key!$B$3+Key!$B$4*'Real Time Coefficients'!E333+'Real Time Coefficients'!F333*Key!$B$5+Key!$B$6*'Real Time Coefficients'!G333+'Real Time Coefficients'!H333*Key!$B$7+Key!$B$8*'Real Time Coefficients'!I333+'Real Time Coefficients'!J333*Key!$B$9)*(Key!$B$11/100)</f>
        <v>-182.28120298209279</v>
      </c>
      <c r="N333">
        <f>IF(H333&gt;'Data Precompetition'!$F$91,1,0)</f>
        <v>0</v>
      </c>
      <c r="O333">
        <f>IF(F333&gt;'Data Precompetition'!$D$91,1,0)</f>
        <v>0</v>
      </c>
    </row>
    <row r="334" spans="1:15">
      <c r="A334" t="str">
        <f>'Real Time Consolodated'!B334</f>
        <v>Enes Kanter</v>
      </c>
      <c r="B334" t="str">
        <f>'Real Time Consolodated'!E334</f>
        <v>UTA</v>
      </c>
      <c r="C334" t="str">
        <f>VLOOKUP(B334,'UPDATE Team Record'!$Q$4:$R$35,2,0)</f>
        <v>Utah Jazz</v>
      </c>
      <c r="D334" t="str">
        <f t="shared" si="10"/>
        <v>Utah Jazz</v>
      </c>
      <c r="E334">
        <f>'Real Time Consolodated'!AO334</f>
        <v>24.7</v>
      </c>
      <c r="F334">
        <f>'Real Time Consolodated'!AT334</f>
        <v>0.14499999999999999</v>
      </c>
      <c r="G334">
        <f>'Real Time Consolodated'!AX334</f>
        <v>-2.1</v>
      </c>
      <c r="H334">
        <f>'Real Time Consolodated'!AY334</f>
        <v>-0.1</v>
      </c>
      <c r="I334" s="27">
        <f>VLOOKUP(D334,'UPDATE Team Record'!$B$3:$O$38,4,0)*100</f>
        <v>46.300000000000004</v>
      </c>
      <c r="J334">
        <f t="shared" si="11"/>
        <v>0</v>
      </c>
      <c r="K334">
        <f>COUNTIF(A$2:$A334,A334)</f>
        <v>2</v>
      </c>
      <c r="L334">
        <f>(Key!$B$3+Key!$B$4*'Real Time Coefficients'!E334+'Real Time Coefficients'!F334*Key!$B$5+Key!$B$6*'Real Time Coefficients'!G334+'Real Time Coefficients'!H334*Key!$B$7+Key!$B$8*'Real Time Coefficients'!I334+'Real Time Coefficients'!J334*Key!$B$9)*(Key!$B$11/100)</f>
        <v>-182.28120298209279</v>
      </c>
      <c r="N334">
        <f>IF(H334&gt;'Data Precompetition'!$F$91,1,0)</f>
        <v>0</v>
      </c>
      <c r="O334">
        <f>IF(F334&gt;'Data Precompetition'!$D$91,1,0)</f>
        <v>0</v>
      </c>
    </row>
    <row r="335" spans="1:15" ht="15" customHeight="1">
      <c r="A335" t="str">
        <f>'Real Time Consolodated'!B335</f>
        <v>Enes Kanter</v>
      </c>
      <c r="B335" t="str">
        <f>'Real Time Consolodated'!E335</f>
        <v>OKC</v>
      </c>
      <c r="C335" t="str">
        <f>VLOOKUP(B335,'UPDATE Team Record'!$Q$4:$R$35,2,0)</f>
        <v>Oklahoma City Thunder</v>
      </c>
      <c r="D335" t="str">
        <f t="shared" si="10"/>
        <v>Oklahoma City Thunder</v>
      </c>
      <c r="E335">
        <f>'Real Time Consolodated'!AO335</f>
        <v>24.7</v>
      </c>
      <c r="F335">
        <f>'Real Time Consolodated'!AT335</f>
        <v>0.14499999999999999</v>
      </c>
      <c r="G335">
        <f>'Real Time Consolodated'!AX335</f>
        <v>-2.1</v>
      </c>
      <c r="H335">
        <f>'Real Time Consolodated'!AY335</f>
        <v>-0.1</v>
      </c>
      <c r="I335" s="27">
        <f>VLOOKUP(D335,'UPDATE Team Record'!$B$3:$O$38,4,0)*100</f>
        <v>54.900000000000006</v>
      </c>
      <c r="J335">
        <f t="shared" si="11"/>
        <v>0</v>
      </c>
      <c r="K335">
        <f>COUNTIF(A$2:$A335,A335)</f>
        <v>3</v>
      </c>
      <c r="L335">
        <f>(Key!$B$3+Key!$B$4*'Real Time Coefficients'!E335+'Real Time Coefficients'!F335*Key!$B$5+Key!$B$6*'Real Time Coefficients'!G335+'Real Time Coefficients'!H335*Key!$B$7+Key!$B$8*'Real Time Coefficients'!I335+'Real Time Coefficients'!J335*Key!$B$9)*(Key!$B$11/100)</f>
        <v>-97.549411971170656</v>
      </c>
      <c r="N335">
        <f>IF(H335&gt;'Data Precompetition'!$F$91,1,0)</f>
        <v>0</v>
      </c>
      <c r="O335">
        <f>IF(F335&gt;'Data Precompetition'!$D$91,1,0)</f>
        <v>0</v>
      </c>
    </row>
    <row r="336" spans="1:15" ht="15" customHeight="1">
      <c r="A336" t="str">
        <f>'Real Time Consolodated'!B336</f>
        <v>Sergey Karasev</v>
      </c>
      <c r="B336" t="str">
        <f>'Real Time Consolodated'!E336</f>
        <v>BRK</v>
      </c>
      <c r="C336" t="str">
        <f>VLOOKUP(B336,'UPDATE Team Record'!$Q$4:$R$35,2,0)</f>
        <v>Brooklyn Nets</v>
      </c>
      <c r="D336" t="str">
        <f t="shared" si="10"/>
        <v>Brooklyn Nets</v>
      </c>
      <c r="E336">
        <f>'Real Time Consolodated'!AO336</f>
        <v>14.4</v>
      </c>
      <c r="F336">
        <f>'Real Time Consolodated'!AT336</f>
        <v>6.0999999999999999E-2</v>
      </c>
      <c r="G336">
        <f>'Real Time Consolodated'!AX336</f>
        <v>-1.2</v>
      </c>
      <c r="H336">
        <f>'Real Time Consolodated'!AY336</f>
        <v>0.1</v>
      </c>
      <c r="I336" s="27">
        <f>VLOOKUP(D336,'UPDATE Team Record'!$B$3:$O$38,4,0)*100</f>
        <v>46.300000000000004</v>
      </c>
      <c r="J336">
        <f t="shared" si="11"/>
        <v>0</v>
      </c>
      <c r="K336">
        <f>COUNTIF(A$2:$A336,A336)</f>
        <v>1</v>
      </c>
      <c r="L336">
        <f>(Key!$B$3+Key!$B$4*'Real Time Coefficients'!E336+'Real Time Coefficients'!F336*Key!$B$5+Key!$B$6*'Real Time Coefficients'!G336+'Real Time Coefficients'!H336*Key!$B$7+Key!$B$8*'Real Time Coefficients'!I336+'Real Time Coefficients'!J336*Key!$B$9)*(Key!$B$11/100)</f>
        <v>-600.04766374790813</v>
      </c>
      <c r="N336">
        <f>IF(H336&gt;'Data Precompetition'!$F$91,1,0)</f>
        <v>0</v>
      </c>
      <c r="O336">
        <f>IF(F336&gt;'Data Precompetition'!$D$91,1,0)</f>
        <v>0</v>
      </c>
    </row>
    <row r="337" spans="1:15" ht="15" customHeight="1">
      <c r="A337" t="str">
        <f>'Real Time Consolodated'!B337</f>
        <v>Ryan Kelly</v>
      </c>
      <c r="B337" t="str">
        <f>'Real Time Consolodated'!E337</f>
        <v>LAL</v>
      </c>
      <c r="C337" t="str">
        <f>VLOOKUP(B337,'UPDATE Team Record'!$Q$4:$R$35,2,0)</f>
        <v>Los Angeles Lakers</v>
      </c>
      <c r="D337" t="str">
        <f t="shared" si="10"/>
        <v>Los Angeles Lakers</v>
      </c>
      <c r="E337">
        <f>'Real Time Consolodated'!AO337</f>
        <v>14</v>
      </c>
      <c r="F337">
        <f>'Real Time Consolodated'!AT337</f>
        <v>2.7E-2</v>
      </c>
      <c r="G337">
        <f>'Real Time Consolodated'!AX337</f>
        <v>-2.8</v>
      </c>
      <c r="H337">
        <f>'Real Time Consolodated'!AY337</f>
        <v>-0.3</v>
      </c>
      <c r="I337" s="27">
        <f>VLOOKUP(D337,'UPDATE Team Record'!$B$3:$O$38,4,0)*100</f>
        <v>25.6</v>
      </c>
      <c r="J337">
        <f t="shared" si="11"/>
        <v>0</v>
      </c>
      <c r="K337">
        <f>COUNTIF(A$2:$A337,A337)</f>
        <v>1</v>
      </c>
      <c r="L337">
        <f>(Key!$B$3+Key!$B$4*'Real Time Coefficients'!E337+'Real Time Coefficients'!F337*Key!$B$5+Key!$B$6*'Real Time Coefficients'!G337+'Real Time Coefficients'!H337*Key!$B$7+Key!$B$8*'Real Time Coefficients'!I337+'Real Time Coefficients'!J337*Key!$B$9)*(Key!$B$11/100)</f>
        <v>-746.53574546209791</v>
      </c>
      <c r="N337">
        <f>IF(H337&gt;'Data Precompetition'!$F$91,1,0)</f>
        <v>0</v>
      </c>
      <c r="O337">
        <f>IF(F337&gt;'Data Precompetition'!$D$91,1,0)</f>
        <v>0</v>
      </c>
    </row>
    <row r="338" spans="1:15" ht="15" customHeight="1">
      <c r="A338" t="str">
        <f>'Real Time Consolodated'!B338</f>
        <v>Player</v>
      </c>
      <c r="B338" t="str">
        <f>'Real Time Consolodated'!E338</f>
        <v>Tm</v>
      </c>
      <c r="C338" t="e">
        <f>VLOOKUP(B338,'UPDATE Team Record'!$Q$4:$R$35,2,0)</f>
        <v>#N/A</v>
      </c>
      <c r="D338" t="e">
        <f t="shared" si="10"/>
        <v>#N/A</v>
      </c>
      <c r="E338" t="str">
        <f>'Real Time Consolodated'!AO338</f>
        <v>USG%</v>
      </c>
      <c r="F338" t="str">
        <f>'Real Time Consolodated'!AT338</f>
        <v>WS/48</v>
      </c>
      <c r="G338" t="str">
        <f>'Real Time Consolodated'!AX338</f>
        <v>BPM</v>
      </c>
      <c r="H338" t="str">
        <f>'Real Time Consolodated'!AY338</f>
        <v>VORP</v>
      </c>
      <c r="I338" s="27" t="e">
        <f>VLOOKUP(D338,'UPDATE Team Record'!$B$3:$O$38,4,0)*100</f>
        <v>#N/A</v>
      </c>
      <c r="J338">
        <f t="shared" si="11"/>
        <v>2</v>
      </c>
      <c r="K338">
        <f>COUNTIF(A$2:$A338,A338)</f>
        <v>13</v>
      </c>
      <c r="L338" t="e">
        <f>(Key!$B$3+Key!$B$4*'Real Time Coefficients'!E338+'Real Time Coefficients'!F338*Key!$B$5+Key!$B$6*'Real Time Coefficients'!G338+'Real Time Coefficients'!H338*Key!$B$7+Key!$B$8*'Real Time Coefficients'!I338+'Real Time Coefficients'!J338*Key!$B$9)*(Key!$B$11/100)</f>
        <v>#VALUE!</v>
      </c>
      <c r="N338">
        <f>IF(H338&gt;'Data Precompetition'!$F$91,1,0)</f>
        <v>1</v>
      </c>
      <c r="O338">
        <f>IF(F338&gt;'Data Precompetition'!$D$91,1,0)</f>
        <v>1</v>
      </c>
    </row>
    <row r="339" spans="1:15" ht="15" customHeight="1">
      <c r="A339" t="str">
        <f>'Real Time Consolodated'!B339</f>
        <v>Michael Kidd-Gilchrist</v>
      </c>
      <c r="B339" t="str">
        <f>'Real Time Consolodated'!E339</f>
        <v>CHO</v>
      </c>
      <c r="C339" t="e">
        <f>VLOOKUP(B339,'UPDATE Team Record'!$Q$4:$R$35,2,0)</f>
        <v>#N/A</v>
      </c>
      <c r="D339" t="str">
        <f t="shared" si="10"/>
        <v>Minnesota Timberwolves</v>
      </c>
      <c r="E339">
        <f>'Real Time Consolodated'!AO339</f>
        <v>18.399999999999999</v>
      </c>
      <c r="F339">
        <f>'Real Time Consolodated'!AT339</f>
        <v>0.114</v>
      </c>
      <c r="G339">
        <f>'Real Time Consolodated'!AX339</f>
        <v>-0.8</v>
      </c>
      <c r="H339">
        <f>'Real Time Consolodated'!AY339</f>
        <v>0.5</v>
      </c>
      <c r="I339" s="27">
        <f>VLOOKUP(D339,'UPDATE Team Record'!$B$3:$O$38,4,0)*100</f>
        <v>19.5</v>
      </c>
      <c r="J339">
        <f t="shared" si="11"/>
        <v>0</v>
      </c>
      <c r="K339">
        <f>COUNTIF(A$2:$A339,A339)</f>
        <v>1</v>
      </c>
      <c r="L339">
        <f>(Key!$B$3+Key!$B$4*'Real Time Coefficients'!E339+'Real Time Coefficients'!F339*Key!$B$5+Key!$B$6*'Real Time Coefficients'!G339+'Real Time Coefficients'!H339*Key!$B$7+Key!$B$8*'Real Time Coefficients'!I339+'Real Time Coefficients'!J339*Key!$B$9)*(Key!$B$11/100)</f>
        <v>-671.00338532167427</v>
      </c>
      <c r="N339">
        <f>IF(H339&gt;'Data Precompetition'!$F$91,1,0)</f>
        <v>0</v>
      </c>
      <c r="O339">
        <f>IF(F339&gt;'Data Precompetition'!$D$91,1,0)</f>
        <v>0</v>
      </c>
    </row>
    <row r="340" spans="1:15" ht="15" customHeight="1">
      <c r="A340" t="str">
        <f>'Real Time Consolodated'!B340</f>
        <v>Sean Kilpatrick</v>
      </c>
      <c r="B340" t="str">
        <f>'Real Time Consolodated'!E340</f>
        <v>MIN</v>
      </c>
      <c r="C340" t="str">
        <f>VLOOKUP(B340,'UPDATE Team Record'!$Q$4:$R$35,2,0)</f>
        <v>Minnesota Timberwolves</v>
      </c>
      <c r="D340" t="str">
        <f t="shared" si="10"/>
        <v>Minnesota Timberwolves</v>
      </c>
      <c r="E340">
        <f>'Real Time Consolodated'!AO340</f>
        <v>14.6</v>
      </c>
      <c r="F340">
        <f>'Real Time Consolodated'!AT340</f>
        <v>3.3000000000000002E-2</v>
      </c>
      <c r="G340">
        <f>'Real Time Consolodated'!AX340</f>
        <v>-3.8</v>
      </c>
      <c r="H340">
        <f>'Real Time Consolodated'!AY340</f>
        <v>0</v>
      </c>
      <c r="I340" s="27">
        <f>VLOOKUP(D340,'UPDATE Team Record'!$B$3:$O$38,4,0)*100</f>
        <v>19.5</v>
      </c>
      <c r="J340">
        <f t="shared" si="11"/>
        <v>0</v>
      </c>
      <c r="K340">
        <f>COUNTIF(A$2:$A340,A340)</f>
        <v>1</v>
      </c>
      <c r="L340">
        <f>(Key!$B$3+Key!$B$4*'Real Time Coefficients'!E340+'Real Time Coefficients'!F340*Key!$B$5+Key!$B$6*'Real Time Coefficients'!G340+'Real Time Coefficients'!H340*Key!$B$7+Key!$B$8*'Real Time Coefficients'!I340+'Real Time Coefficients'!J340*Key!$B$9)*(Key!$B$11/100)</f>
        <v>-604.95618952072596</v>
      </c>
      <c r="N340">
        <f>IF(H340&gt;'Data Precompetition'!$F$91,1,0)</f>
        <v>0</v>
      </c>
      <c r="O340">
        <f>IF(F340&gt;'Data Precompetition'!$D$91,1,0)</f>
        <v>0</v>
      </c>
    </row>
    <row r="341" spans="1:15">
      <c r="A341" t="str">
        <f>'Real Time Consolodated'!B341</f>
        <v>Andrei Kirilenko</v>
      </c>
      <c r="B341" t="str">
        <f>'Real Time Consolodated'!E341</f>
        <v>BRK</v>
      </c>
      <c r="C341" t="str">
        <f>VLOOKUP(B341,'UPDATE Team Record'!$Q$4:$R$35,2,0)</f>
        <v>Brooklyn Nets</v>
      </c>
      <c r="D341" t="str">
        <f t="shared" si="10"/>
        <v>Brooklyn Nets</v>
      </c>
      <c r="E341">
        <f>'Real Time Consolodated'!AO341</f>
        <v>9.8000000000000007</v>
      </c>
      <c r="F341">
        <f>'Real Time Consolodated'!AT341</f>
        <v>-5.8000000000000003E-2</v>
      </c>
      <c r="G341">
        <f>'Real Time Consolodated'!AX341</f>
        <v>-8.3000000000000007</v>
      </c>
      <c r="H341">
        <f>'Real Time Consolodated'!AY341</f>
        <v>-0.1</v>
      </c>
      <c r="I341" s="27">
        <f>VLOOKUP(D341,'UPDATE Team Record'!$B$3:$O$38,4,0)*100</f>
        <v>46.300000000000004</v>
      </c>
      <c r="J341">
        <f t="shared" si="11"/>
        <v>0</v>
      </c>
      <c r="K341">
        <f>COUNTIF(A$2:$A341,A341)</f>
        <v>1</v>
      </c>
      <c r="L341">
        <f>(Key!$B$3+Key!$B$4*'Real Time Coefficients'!E341+'Real Time Coefficients'!F341*Key!$B$5+Key!$B$6*'Real Time Coefficients'!G341+'Real Time Coefficients'!H341*Key!$B$7+Key!$B$8*'Real Time Coefficients'!I341+'Real Time Coefficients'!J341*Key!$B$9)*(Key!$B$11/100)</f>
        <v>-50.946498773080592</v>
      </c>
      <c r="N341">
        <f>IF(H341&gt;'Data Precompetition'!$F$91,1,0)</f>
        <v>0</v>
      </c>
      <c r="O341">
        <f>IF(F341&gt;'Data Precompetition'!$D$91,1,0)</f>
        <v>0</v>
      </c>
    </row>
    <row r="342" spans="1:15">
      <c r="A342" t="str">
        <f>'Real Time Consolodated'!B342</f>
        <v>Alex Kirk</v>
      </c>
      <c r="B342" t="str">
        <f>'Real Time Consolodated'!E342</f>
        <v>CLE</v>
      </c>
      <c r="C342" t="str">
        <f>VLOOKUP(B342,'UPDATE Team Record'!$Q$4:$R$35,2,0)</f>
        <v>Cleveland Cavaliers</v>
      </c>
      <c r="D342" t="str">
        <f t="shared" si="10"/>
        <v>Cleveland Cavaliers</v>
      </c>
      <c r="E342">
        <f>'Real Time Consolodated'!AO342</f>
        <v>15.7</v>
      </c>
      <c r="F342">
        <f>'Real Time Consolodated'!AT342</f>
        <v>6.0999999999999999E-2</v>
      </c>
      <c r="G342">
        <f>'Real Time Consolodated'!AX342</f>
        <v>-7.4</v>
      </c>
      <c r="H342">
        <f>'Real Time Consolodated'!AY342</f>
        <v>0</v>
      </c>
      <c r="I342" s="27">
        <f>VLOOKUP(D342,'UPDATE Team Record'!$B$3:$O$38,4,0)*100</f>
        <v>64.600000000000009</v>
      </c>
      <c r="J342">
        <f t="shared" si="11"/>
        <v>0</v>
      </c>
      <c r="K342">
        <f>COUNTIF(A$2:$A342,A342)</f>
        <v>1</v>
      </c>
      <c r="L342">
        <f>(Key!$B$3+Key!$B$4*'Real Time Coefficients'!E342+'Real Time Coefficients'!F342*Key!$B$5+Key!$B$6*'Real Time Coefficients'!G342+'Real Time Coefficients'!H342*Key!$B$7+Key!$B$8*'Real Time Coefficients'!I342+'Real Time Coefficients'!J342*Key!$B$9)*(Key!$B$11/100)</f>
        <v>359.78150861619093</v>
      </c>
      <c r="N342">
        <f>IF(H342&gt;'Data Precompetition'!$F$91,1,0)</f>
        <v>0</v>
      </c>
      <c r="O342">
        <f>IF(F342&gt;'Data Precompetition'!$D$91,1,0)</f>
        <v>0</v>
      </c>
    </row>
    <row r="343" spans="1:15" ht="15" customHeight="1">
      <c r="A343" t="str">
        <f>'Real Time Consolodated'!B343</f>
        <v>Brandon Knight</v>
      </c>
      <c r="B343" t="str">
        <f>'Real Time Consolodated'!E343</f>
        <v>TOT</v>
      </c>
      <c r="C343" t="e">
        <f>VLOOKUP(B343,'UPDATE Team Record'!$Q$4:$R$35,2,0)</f>
        <v>#N/A</v>
      </c>
      <c r="D343" t="str">
        <f t="shared" si="10"/>
        <v>Milwaukee Bucks</v>
      </c>
      <c r="E343">
        <f>'Real Time Consolodated'!AO343</f>
        <v>25.9</v>
      </c>
      <c r="F343">
        <f>'Real Time Consolodated'!AT343</f>
        <v>0.106</v>
      </c>
      <c r="G343">
        <f>'Real Time Consolodated'!AX343</f>
        <v>1.1000000000000001</v>
      </c>
      <c r="H343">
        <f>'Real Time Consolodated'!AY343</f>
        <v>1.6</v>
      </c>
      <c r="I343" s="27">
        <f>VLOOKUP(D343,'UPDATE Team Record'!$B$3:$O$38,4,0)*100</f>
        <v>50</v>
      </c>
      <c r="J343">
        <f t="shared" si="11"/>
        <v>0</v>
      </c>
      <c r="K343">
        <f>COUNTIF(A$2:$A343,A343)</f>
        <v>1</v>
      </c>
      <c r="L343">
        <f>(Key!$B$3+Key!$B$4*'Real Time Coefficients'!E343+'Real Time Coefficients'!F343*Key!$B$5+Key!$B$6*'Real Time Coefficients'!G343+'Real Time Coefficients'!H343*Key!$B$7+Key!$B$8*'Real Time Coefficients'!I343+'Real Time Coefficients'!J343*Key!$B$9)*(Key!$B$11/100)</f>
        <v>-282.60983972328955</v>
      </c>
      <c r="N343">
        <f>IF(H343&gt;'Data Precompetition'!$F$91,1,0)</f>
        <v>0</v>
      </c>
      <c r="O343">
        <f>IF(F343&gt;'Data Precompetition'!$D$91,1,0)</f>
        <v>0</v>
      </c>
    </row>
    <row r="344" spans="1:15" ht="15" customHeight="1">
      <c r="A344" t="str">
        <f>'Real Time Consolodated'!B344</f>
        <v>Brandon Knight</v>
      </c>
      <c r="B344" t="str">
        <f>'Real Time Consolodated'!E344</f>
        <v>MIL</v>
      </c>
      <c r="C344" t="str">
        <f>VLOOKUP(B344,'UPDATE Team Record'!$Q$4:$R$35,2,0)</f>
        <v>Milwaukee Bucks</v>
      </c>
      <c r="D344" t="str">
        <f t="shared" si="10"/>
        <v>Milwaukee Bucks</v>
      </c>
      <c r="E344">
        <f>'Real Time Consolodated'!AO344</f>
        <v>25.9</v>
      </c>
      <c r="F344">
        <f>'Real Time Consolodated'!AT344</f>
        <v>0.106</v>
      </c>
      <c r="G344">
        <f>'Real Time Consolodated'!AX344</f>
        <v>1.1000000000000001</v>
      </c>
      <c r="H344">
        <f>'Real Time Consolodated'!AY344</f>
        <v>1.6</v>
      </c>
      <c r="I344" s="27">
        <f>VLOOKUP(D344,'UPDATE Team Record'!$B$3:$O$38,4,0)*100</f>
        <v>50</v>
      </c>
      <c r="J344">
        <f t="shared" si="11"/>
        <v>0</v>
      </c>
      <c r="K344">
        <f>COUNTIF(A$2:$A344,A344)</f>
        <v>2</v>
      </c>
      <c r="L344">
        <f>(Key!$B$3+Key!$B$4*'Real Time Coefficients'!E344+'Real Time Coefficients'!F344*Key!$B$5+Key!$B$6*'Real Time Coefficients'!G344+'Real Time Coefficients'!H344*Key!$B$7+Key!$B$8*'Real Time Coefficients'!I344+'Real Time Coefficients'!J344*Key!$B$9)*(Key!$B$11/100)</f>
        <v>-282.60983972328955</v>
      </c>
      <c r="N344">
        <f>IF(H344&gt;'Data Precompetition'!$F$91,1,0)</f>
        <v>0</v>
      </c>
      <c r="O344">
        <f>IF(F344&gt;'Data Precompetition'!$D$91,1,0)</f>
        <v>0</v>
      </c>
    </row>
    <row r="345" spans="1:15" ht="15" customHeight="1">
      <c r="A345" t="str">
        <f>'Real Time Consolodated'!B345</f>
        <v>Brandon Knight</v>
      </c>
      <c r="B345" t="str">
        <f>'Real Time Consolodated'!E345</f>
        <v>PHO</v>
      </c>
      <c r="C345" t="str">
        <f>VLOOKUP(B345,'UPDATE Team Record'!$Q$4:$R$35,2,0)</f>
        <v>Phoenix Suns</v>
      </c>
      <c r="D345" t="str">
        <f t="shared" si="10"/>
        <v>Phoenix Suns</v>
      </c>
      <c r="E345">
        <f>'Real Time Consolodated'!AO345</f>
        <v>25.9</v>
      </c>
      <c r="F345">
        <f>'Real Time Consolodated'!AT345</f>
        <v>0.106</v>
      </c>
      <c r="G345">
        <f>'Real Time Consolodated'!AX345</f>
        <v>1.1000000000000001</v>
      </c>
      <c r="H345">
        <f>'Real Time Consolodated'!AY345</f>
        <v>1.6</v>
      </c>
      <c r="I345" s="27">
        <f>VLOOKUP(D345,'UPDATE Team Record'!$B$3:$O$38,4,0)*100</f>
        <v>47.599999999999994</v>
      </c>
      <c r="J345">
        <f t="shared" si="11"/>
        <v>0</v>
      </c>
      <c r="K345">
        <f>COUNTIF(A$2:$A345,A345)</f>
        <v>3</v>
      </c>
      <c r="L345">
        <f>(Key!$B$3+Key!$B$4*'Real Time Coefficients'!E345+'Real Time Coefficients'!F345*Key!$B$5+Key!$B$6*'Real Time Coefficients'!G345+'Real Time Coefficients'!H345*Key!$B$7+Key!$B$8*'Real Time Coefficients'!I345+'Real Time Coefficients'!J345*Key!$B$9)*(Key!$B$11/100)</f>
        <v>-306.25592093564001</v>
      </c>
      <c r="N345">
        <f>IF(H345&gt;'Data Precompetition'!$F$91,1,0)</f>
        <v>0</v>
      </c>
      <c r="O345">
        <f>IF(F345&gt;'Data Precompetition'!$D$91,1,0)</f>
        <v>0</v>
      </c>
    </row>
    <row r="346" spans="1:15" ht="15" customHeight="1">
      <c r="A346" t="str">
        <f>'Real Time Consolodated'!B346</f>
        <v>Kyle Korver</v>
      </c>
      <c r="B346" t="str">
        <f>'Real Time Consolodated'!E346</f>
        <v>ATL</v>
      </c>
      <c r="C346" t="str">
        <f>VLOOKUP(B346,'UPDATE Team Record'!$Q$4:$R$35,2,0)</f>
        <v>Atlanta Hawks</v>
      </c>
      <c r="D346" t="str">
        <f t="shared" si="10"/>
        <v>Atlanta Hawks</v>
      </c>
      <c r="E346">
        <f>'Real Time Consolodated'!AO346</f>
        <v>14.4</v>
      </c>
      <c r="F346">
        <f>'Real Time Consolodated'!AT346</f>
        <v>0.14799999999999999</v>
      </c>
      <c r="G346">
        <f>'Real Time Consolodated'!AX346</f>
        <v>3.3</v>
      </c>
      <c r="H346">
        <f>'Real Time Consolodated'!AY346</f>
        <v>3.3</v>
      </c>
      <c r="I346" s="27">
        <f>VLOOKUP(D346,'UPDATE Team Record'!$B$3:$O$38,4,0)*100</f>
        <v>73.2</v>
      </c>
      <c r="J346">
        <f t="shared" si="11"/>
        <v>0</v>
      </c>
      <c r="K346">
        <f>COUNTIF(A$2:$A346,A346)</f>
        <v>1</v>
      </c>
      <c r="L346">
        <f>(Key!$B$3+Key!$B$4*'Real Time Coefficients'!E346+'Real Time Coefficients'!F346*Key!$B$5+Key!$B$6*'Real Time Coefficients'!G346+'Real Time Coefficients'!H346*Key!$B$7+Key!$B$8*'Real Time Coefficients'!I346+'Real Time Coefficients'!J346*Key!$B$9)*(Key!$B$11/100)</f>
        <v>-153.06814532860972</v>
      </c>
      <c r="N346">
        <f>IF(H346&gt;'Data Precompetition'!$F$91,1,0)</f>
        <v>0</v>
      </c>
      <c r="O346">
        <f>IF(F346&gt;'Data Precompetition'!$D$91,1,0)</f>
        <v>0</v>
      </c>
    </row>
    <row r="347" spans="1:15" ht="15" customHeight="1">
      <c r="A347" t="str">
        <f>'Real Time Consolodated'!B347</f>
        <v>Kosta Koufos</v>
      </c>
      <c r="B347" t="str">
        <f>'Real Time Consolodated'!E347</f>
        <v>MEM</v>
      </c>
      <c r="C347" t="str">
        <f>VLOOKUP(B347,'UPDATE Team Record'!$Q$4:$R$35,2,0)</f>
        <v>Memphis Grizzlies</v>
      </c>
      <c r="D347" t="str">
        <f t="shared" si="10"/>
        <v>Memphis Grizzlies</v>
      </c>
      <c r="E347">
        <f>'Real Time Consolodated'!AO347</f>
        <v>15.8</v>
      </c>
      <c r="F347">
        <f>'Real Time Consolodated'!AT347</f>
        <v>0.11799999999999999</v>
      </c>
      <c r="G347">
        <f>'Real Time Consolodated'!AX347</f>
        <v>-1.5</v>
      </c>
      <c r="H347">
        <f>'Real Time Consolodated'!AY347</f>
        <v>0.2</v>
      </c>
      <c r="I347" s="27">
        <f>VLOOKUP(D347,'UPDATE Team Record'!$B$3:$O$38,4,0)*100</f>
        <v>67.100000000000009</v>
      </c>
      <c r="J347">
        <f t="shared" si="11"/>
        <v>0</v>
      </c>
      <c r="K347">
        <f>COUNTIF(A$2:$A347,A347)</f>
        <v>1</v>
      </c>
      <c r="L347">
        <f>(Key!$B$3+Key!$B$4*'Real Time Coefficients'!E347+'Real Time Coefficients'!F347*Key!$B$5+Key!$B$6*'Real Time Coefficients'!G347+'Real Time Coefficients'!H347*Key!$B$7+Key!$B$8*'Real Time Coefficients'!I347+'Real Time Coefficients'!J347*Key!$B$9)*(Key!$B$11/100)</f>
        <v>-210.2168834476947</v>
      </c>
      <c r="N347">
        <f>IF(H347&gt;'Data Precompetition'!$F$91,1,0)</f>
        <v>0</v>
      </c>
      <c r="O347">
        <f>IF(F347&gt;'Data Precompetition'!$D$91,1,0)</f>
        <v>0</v>
      </c>
    </row>
    <row r="348" spans="1:15" ht="15" customHeight="1">
      <c r="A348" t="str">
        <f>'Real Time Consolodated'!B348</f>
        <v>Ognjen Kuzmic</v>
      </c>
      <c r="B348" t="str">
        <f>'Real Time Consolodated'!E348</f>
        <v>GSW</v>
      </c>
      <c r="C348" t="str">
        <f>VLOOKUP(B348,'UPDATE Team Record'!$Q$4:$R$35,2,0)</f>
        <v>Golden State Warriors</v>
      </c>
      <c r="D348" t="str">
        <f t="shared" si="10"/>
        <v>Golden State Warriors</v>
      </c>
      <c r="E348">
        <f>'Real Time Consolodated'!AO348</f>
        <v>11.3</v>
      </c>
      <c r="F348">
        <f>'Real Time Consolodated'!AT348</f>
        <v>0.17100000000000001</v>
      </c>
      <c r="G348">
        <f>'Real Time Consolodated'!AX348</f>
        <v>0.8</v>
      </c>
      <c r="H348">
        <f>'Real Time Consolodated'!AY348</f>
        <v>0.1</v>
      </c>
      <c r="I348" s="27">
        <f>VLOOKUP(D348,'UPDATE Team Record'!$B$3:$O$38,4,0)*100</f>
        <v>81.699999999999989</v>
      </c>
      <c r="J348">
        <f t="shared" si="11"/>
        <v>0</v>
      </c>
      <c r="K348">
        <f>COUNTIF(A$2:$A348,A348)</f>
        <v>1</v>
      </c>
      <c r="L348">
        <f>(Key!$B$3+Key!$B$4*'Real Time Coefficients'!E348+'Real Time Coefficients'!F348*Key!$B$5+Key!$B$6*'Real Time Coefficients'!G348+'Real Time Coefficients'!H348*Key!$B$7+Key!$B$8*'Real Time Coefficients'!I348+'Real Time Coefficients'!J348*Key!$B$9)*(Key!$B$11/100)</f>
        <v>-358.56064807743718</v>
      </c>
      <c r="N348">
        <f>IF(H348&gt;'Data Precompetition'!$F$91,1,0)</f>
        <v>0</v>
      </c>
      <c r="O348">
        <f>IF(F348&gt;'Data Precompetition'!$D$91,1,0)</f>
        <v>0</v>
      </c>
    </row>
    <row r="349" spans="1:15" ht="15" customHeight="1">
      <c r="A349" t="str">
        <f>'Real Time Consolodated'!B349</f>
        <v>Jeremy Lamb</v>
      </c>
      <c r="B349" t="str">
        <f>'Real Time Consolodated'!E349</f>
        <v>OKC</v>
      </c>
      <c r="C349" t="str">
        <f>VLOOKUP(B349,'UPDATE Team Record'!$Q$4:$R$35,2,0)</f>
        <v>Oklahoma City Thunder</v>
      </c>
      <c r="D349" t="str">
        <f t="shared" si="10"/>
        <v>Oklahoma City Thunder</v>
      </c>
      <c r="E349">
        <f>'Real Time Consolodated'!AO349</f>
        <v>20.5</v>
      </c>
      <c r="F349">
        <f>'Real Time Consolodated'!AT349</f>
        <v>0.123</v>
      </c>
      <c r="G349">
        <f>'Real Time Consolodated'!AX349</f>
        <v>-1.6</v>
      </c>
      <c r="H349">
        <f>'Real Time Consolodated'!AY349</f>
        <v>0.1</v>
      </c>
      <c r="I349" s="27">
        <f>VLOOKUP(D349,'UPDATE Team Record'!$B$3:$O$38,4,0)*100</f>
        <v>54.900000000000006</v>
      </c>
      <c r="J349">
        <f t="shared" si="11"/>
        <v>0</v>
      </c>
      <c r="K349">
        <f>COUNTIF(A$2:$A349,A349)</f>
        <v>1</v>
      </c>
      <c r="L349">
        <f>(Key!$B$3+Key!$B$4*'Real Time Coefficients'!E349+'Real Time Coefficients'!F349*Key!$B$5+Key!$B$6*'Real Time Coefficients'!G349+'Real Time Coefficients'!H349*Key!$B$7+Key!$B$8*'Real Time Coefficients'!I349+'Real Time Coefficients'!J349*Key!$B$9)*(Key!$B$11/100)</f>
        <v>-240.60037334295092</v>
      </c>
      <c r="N349">
        <f>IF(H349&gt;'Data Precompetition'!$F$91,1,0)</f>
        <v>0</v>
      </c>
      <c r="O349">
        <f>IF(F349&gt;'Data Precompetition'!$D$91,1,0)</f>
        <v>0</v>
      </c>
    </row>
    <row r="350" spans="1:15" ht="15" customHeight="1">
      <c r="A350" t="str">
        <f>'Real Time Consolodated'!B350</f>
        <v>Carl Landry</v>
      </c>
      <c r="B350" t="str">
        <f>'Real Time Consolodated'!E350</f>
        <v>SAC</v>
      </c>
      <c r="C350" t="str">
        <f>VLOOKUP(B350,'UPDATE Team Record'!$Q$4:$R$35,2,0)</f>
        <v>Sacramento Kings</v>
      </c>
      <c r="D350" t="str">
        <f t="shared" si="10"/>
        <v>Sacramento Kings</v>
      </c>
      <c r="E350">
        <f>'Real Time Consolodated'!AO350</f>
        <v>18.100000000000001</v>
      </c>
      <c r="F350">
        <f>'Real Time Consolodated'!AT350</f>
        <v>0.112</v>
      </c>
      <c r="G350">
        <f>'Real Time Consolodated'!AX350</f>
        <v>-3.6</v>
      </c>
      <c r="H350">
        <f>'Real Time Consolodated'!AY350</f>
        <v>-0.5</v>
      </c>
      <c r="I350" s="27">
        <f>VLOOKUP(D350,'UPDATE Team Record'!$B$3:$O$38,4,0)*100</f>
        <v>35.4</v>
      </c>
      <c r="J350">
        <f t="shared" si="11"/>
        <v>0</v>
      </c>
      <c r="K350">
        <f>COUNTIF(A$2:$A350,A350)</f>
        <v>1</v>
      </c>
      <c r="L350">
        <f>(Key!$B$3+Key!$B$4*'Real Time Coefficients'!E350+'Real Time Coefficients'!F350*Key!$B$5+Key!$B$6*'Real Time Coefficients'!G350+'Real Time Coefficients'!H350*Key!$B$7+Key!$B$8*'Real Time Coefficients'!I350+'Real Time Coefficients'!J350*Key!$B$9)*(Key!$B$11/100)</f>
        <v>-357.09302336515054</v>
      </c>
      <c r="N350">
        <f>IF(H350&gt;'Data Precompetition'!$F$91,1,0)</f>
        <v>0</v>
      </c>
      <c r="O350">
        <f>IF(F350&gt;'Data Precompetition'!$D$91,1,0)</f>
        <v>0</v>
      </c>
    </row>
    <row r="351" spans="1:15" ht="15" customHeight="1">
      <c r="A351" t="str">
        <f>'Real Time Consolodated'!B351</f>
        <v>Shane Larkin</v>
      </c>
      <c r="B351" t="str">
        <f>'Real Time Consolodated'!E351</f>
        <v>NYK</v>
      </c>
      <c r="C351" t="str">
        <f>VLOOKUP(B351,'UPDATE Team Record'!$Q$4:$R$35,2,0)</f>
        <v>New York Knicks</v>
      </c>
      <c r="D351" t="str">
        <f t="shared" si="10"/>
        <v>New York Knicks</v>
      </c>
      <c r="E351">
        <f>'Real Time Consolodated'!AO351</f>
        <v>13.6</v>
      </c>
      <c r="F351">
        <f>'Real Time Consolodated'!AT351</f>
        <v>4.4999999999999998E-2</v>
      </c>
      <c r="G351">
        <f>'Real Time Consolodated'!AX351</f>
        <v>-2.4</v>
      </c>
      <c r="H351">
        <f>'Real Time Consolodated'!AY351</f>
        <v>-0.2</v>
      </c>
      <c r="I351" s="27">
        <f>VLOOKUP(D351,'UPDATE Team Record'!$B$3:$O$38,4,0)*100</f>
        <v>20.7</v>
      </c>
      <c r="J351">
        <f t="shared" si="11"/>
        <v>0</v>
      </c>
      <c r="K351">
        <f>COUNTIF(A$2:$A351,A351)</f>
        <v>1</v>
      </c>
      <c r="L351">
        <f>(Key!$B$3+Key!$B$4*'Real Time Coefficients'!E351+'Real Time Coefficients'!F351*Key!$B$5+Key!$B$6*'Real Time Coefficients'!G351+'Real Time Coefficients'!H351*Key!$B$7+Key!$B$8*'Real Time Coefficients'!I351+'Real Time Coefficients'!J351*Key!$B$9)*(Key!$B$11/100)</f>
        <v>-801.16289008917056</v>
      </c>
      <c r="N351">
        <f>IF(H351&gt;'Data Precompetition'!$F$91,1,0)</f>
        <v>0</v>
      </c>
      <c r="O351">
        <f>IF(F351&gt;'Data Precompetition'!$D$91,1,0)</f>
        <v>0</v>
      </c>
    </row>
    <row r="352" spans="1:15" ht="15" customHeight="1">
      <c r="A352" t="str">
        <f>'Real Time Consolodated'!B352</f>
        <v>Joffrey Lauvergne</v>
      </c>
      <c r="B352" t="str">
        <f>'Real Time Consolodated'!E352</f>
        <v>DEN</v>
      </c>
      <c r="C352" t="str">
        <f>VLOOKUP(B352,'UPDATE Team Record'!$Q$4:$R$35,2,0)</f>
        <v>Denver Nuggets</v>
      </c>
      <c r="D352" t="str">
        <f t="shared" si="10"/>
        <v>Denver Nuggets</v>
      </c>
      <c r="E352">
        <f>'Real Time Consolodated'!AO352</f>
        <v>19.899999999999999</v>
      </c>
      <c r="F352">
        <f>'Real Time Consolodated'!AT352</f>
        <v>1.2E-2</v>
      </c>
      <c r="G352">
        <f>'Real Time Consolodated'!AX352</f>
        <v>-3.6</v>
      </c>
      <c r="H352">
        <f>'Real Time Consolodated'!AY352</f>
        <v>-0.1</v>
      </c>
      <c r="I352" s="27">
        <f>VLOOKUP(D352,'UPDATE Team Record'!$B$3:$O$38,4,0)*100</f>
        <v>36.6</v>
      </c>
      <c r="J352">
        <f t="shared" si="11"/>
        <v>0</v>
      </c>
      <c r="K352">
        <f>COUNTIF(A$2:$A352,A352)</f>
        <v>1</v>
      </c>
      <c r="L352">
        <f>(Key!$B$3+Key!$B$4*'Real Time Coefficients'!E352+'Real Time Coefficients'!F352*Key!$B$5+Key!$B$6*'Real Time Coefficients'!G352+'Real Time Coefficients'!H352*Key!$B$7+Key!$B$8*'Real Time Coefficients'!I352+'Real Time Coefficients'!J352*Key!$B$9)*(Key!$B$11/100)</f>
        <v>-420.19783469943911</v>
      </c>
      <c r="N352">
        <f>IF(H352&gt;'Data Precompetition'!$F$91,1,0)</f>
        <v>0</v>
      </c>
      <c r="O352">
        <f>IF(F352&gt;'Data Precompetition'!$D$91,1,0)</f>
        <v>0</v>
      </c>
    </row>
    <row r="353" spans="1:15" ht="15" customHeight="1">
      <c r="A353" t="str">
        <f>'Real Time Consolodated'!B353</f>
        <v>Zach LaVine</v>
      </c>
      <c r="B353" t="str">
        <f>'Real Time Consolodated'!E353</f>
        <v>MIN</v>
      </c>
      <c r="C353" t="str">
        <f>VLOOKUP(B353,'UPDATE Team Record'!$Q$4:$R$35,2,0)</f>
        <v>Minnesota Timberwolves</v>
      </c>
      <c r="D353" t="str">
        <f t="shared" si="10"/>
        <v>Minnesota Timberwolves</v>
      </c>
      <c r="E353">
        <f>'Real Time Consolodated'!AO353</f>
        <v>22</v>
      </c>
      <c r="F353">
        <f>'Real Time Consolodated'!AT353</f>
        <v>-1.7999999999999999E-2</v>
      </c>
      <c r="G353">
        <f>'Real Time Consolodated'!AX353</f>
        <v>-4.5</v>
      </c>
      <c r="H353">
        <f>'Real Time Consolodated'!AY353</f>
        <v>-1.2</v>
      </c>
      <c r="I353" s="27">
        <f>VLOOKUP(D353,'UPDATE Team Record'!$B$3:$O$38,4,0)*100</f>
        <v>19.5</v>
      </c>
      <c r="J353">
        <f t="shared" si="11"/>
        <v>0</v>
      </c>
      <c r="K353">
        <f>COUNTIF(A$2:$A353,A353)</f>
        <v>1</v>
      </c>
      <c r="L353">
        <f>(Key!$B$3+Key!$B$4*'Real Time Coefficients'!E353+'Real Time Coefficients'!F353*Key!$B$5+Key!$B$6*'Real Time Coefficients'!G353+'Real Time Coefficients'!H353*Key!$B$7+Key!$B$8*'Real Time Coefficients'!I353+'Real Time Coefficients'!J353*Key!$B$9)*(Key!$B$11/100)</f>
        <v>-693.44981445508847</v>
      </c>
      <c r="N353">
        <f>IF(H353&gt;'Data Precompetition'!$F$91,1,0)</f>
        <v>0</v>
      </c>
      <c r="O353">
        <f>IF(F353&gt;'Data Precompetition'!$D$91,1,0)</f>
        <v>0</v>
      </c>
    </row>
    <row r="354" spans="1:15" ht="15" customHeight="1">
      <c r="A354" t="str">
        <f>'Real Time Consolodated'!B354</f>
        <v>Ty Lawson</v>
      </c>
      <c r="B354" t="str">
        <f>'Real Time Consolodated'!E354</f>
        <v>DEN</v>
      </c>
      <c r="C354" t="str">
        <f>VLOOKUP(B354,'UPDATE Team Record'!$Q$4:$R$35,2,0)</f>
        <v>Denver Nuggets</v>
      </c>
      <c r="D354" t="str">
        <f t="shared" si="10"/>
        <v>Denver Nuggets</v>
      </c>
      <c r="E354">
        <f>'Real Time Consolodated'!AO354</f>
        <v>20.6</v>
      </c>
      <c r="F354">
        <f>'Real Time Consolodated'!AT354</f>
        <v>0.126</v>
      </c>
      <c r="G354">
        <f>'Real Time Consolodated'!AX354</f>
        <v>0.5</v>
      </c>
      <c r="H354">
        <f>'Real Time Consolodated'!AY354</f>
        <v>1.7</v>
      </c>
      <c r="I354" s="27">
        <f>VLOOKUP(D354,'UPDATE Team Record'!$B$3:$O$38,4,0)*100</f>
        <v>36.6</v>
      </c>
      <c r="J354">
        <f t="shared" si="11"/>
        <v>0</v>
      </c>
      <c r="K354">
        <f>COUNTIF(A$2:$A354,A354)</f>
        <v>1</v>
      </c>
      <c r="L354">
        <f>(Key!$B$3+Key!$B$4*'Real Time Coefficients'!E354+'Real Time Coefficients'!F354*Key!$B$5+Key!$B$6*'Real Time Coefficients'!G354+'Real Time Coefficients'!H354*Key!$B$7+Key!$B$8*'Real Time Coefficients'!I354+'Real Time Coefficients'!J354*Key!$B$9)*(Key!$B$11/100)</f>
        <v>-382.7986706348741</v>
      </c>
      <c r="N354">
        <f>IF(H354&gt;'Data Precompetition'!$F$91,1,0)</f>
        <v>0</v>
      </c>
      <c r="O354">
        <f>IF(F354&gt;'Data Precompetition'!$D$91,1,0)</f>
        <v>0</v>
      </c>
    </row>
    <row r="355" spans="1:15" ht="15" customHeight="1">
      <c r="A355" t="str">
        <f>'Real Time Consolodated'!B355</f>
        <v>Ricky Ledo</v>
      </c>
      <c r="B355" t="str">
        <f>'Real Time Consolodated'!E355</f>
        <v>TOT</v>
      </c>
      <c r="C355" t="e">
        <f>VLOOKUP(B355,'UPDATE Team Record'!$Q$4:$R$35,2,0)</f>
        <v>#N/A</v>
      </c>
      <c r="D355" t="str">
        <f t="shared" si="10"/>
        <v>Dallas Mavericks</v>
      </c>
      <c r="E355">
        <f>'Real Time Consolodated'!AO355</f>
        <v>24.8</v>
      </c>
      <c r="F355">
        <f>'Real Time Consolodated'!AT355</f>
        <v>-0.112</v>
      </c>
      <c r="G355">
        <f>'Real Time Consolodated'!AX355</f>
        <v>-7.9</v>
      </c>
      <c r="H355">
        <f>'Real Time Consolodated'!AY355</f>
        <v>-0.4</v>
      </c>
      <c r="I355" s="27">
        <f>VLOOKUP(D355,'UPDATE Team Record'!$B$3:$O$38,4,0)*100</f>
        <v>61</v>
      </c>
      <c r="J355">
        <f t="shared" si="11"/>
        <v>0</v>
      </c>
      <c r="K355">
        <f>COUNTIF(A$2:$A355,A355)</f>
        <v>1</v>
      </c>
      <c r="L355">
        <f>(Key!$B$3+Key!$B$4*'Real Time Coefficients'!E355+'Real Time Coefficients'!F355*Key!$B$5+Key!$B$6*'Real Time Coefficients'!G355+'Real Time Coefficients'!H355*Key!$B$7+Key!$B$8*'Real Time Coefficients'!I355+'Real Time Coefficients'!J355*Key!$B$9)*(Key!$B$11/100)</f>
        <v>167.43014739091217</v>
      </c>
      <c r="N355">
        <f>IF(H355&gt;'Data Precompetition'!$F$91,1,0)</f>
        <v>0</v>
      </c>
      <c r="O355">
        <f>IF(F355&gt;'Data Precompetition'!$D$91,1,0)</f>
        <v>0</v>
      </c>
    </row>
    <row r="356" spans="1:15" ht="15" customHeight="1">
      <c r="A356" t="str">
        <f>'Real Time Consolodated'!B356</f>
        <v>Ricky Ledo</v>
      </c>
      <c r="B356" t="str">
        <f>'Real Time Consolodated'!E356</f>
        <v>DAL</v>
      </c>
      <c r="C356" t="str">
        <f>VLOOKUP(B356,'UPDATE Team Record'!$Q$4:$R$35,2,0)</f>
        <v>Dallas Mavericks</v>
      </c>
      <c r="D356" t="str">
        <f t="shared" si="10"/>
        <v>Dallas Mavericks</v>
      </c>
      <c r="E356">
        <f>'Real Time Consolodated'!AO356</f>
        <v>24.8</v>
      </c>
      <c r="F356">
        <f>'Real Time Consolodated'!AT356</f>
        <v>-0.112</v>
      </c>
      <c r="G356">
        <f>'Real Time Consolodated'!AX356</f>
        <v>-7.9</v>
      </c>
      <c r="H356">
        <f>'Real Time Consolodated'!AY356</f>
        <v>-0.4</v>
      </c>
      <c r="I356" s="27">
        <f>VLOOKUP(D356,'UPDATE Team Record'!$B$3:$O$38,4,0)*100</f>
        <v>61</v>
      </c>
      <c r="J356">
        <f t="shared" si="11"/>
        <v>0</v>
      </c>
      <c r="K356">
        <f>COUNTIF(A$2:$A356,A356)</f>
        <v>2</v>
      </c>
      <c r="L356">
        <f>(Key!$B$3+Key!$B$4*'Real Time Coefficients'!E356+'Real Time Coefficients'!F356*Key!$B$5+Key!$B$6*'Real Time Coefficients'!G356+'Real Time Coefficients'!H356*Key!$B$7+Key!$B$8*'Real Time Coefficients'!I356+'Real Time Coefficients'!J356*Key!$B$9)*(Key!$B$11/100)</f>
        <v>167.43014739091217</v>
      </c>
      <c r="N356">
        <f>IF(H356&gt;'Data Precompetition'!$F$91,1,0)</f>
        <v>0</v>
      </c>
      <c r="O356">
        <f>IF(F356&gt;'Data Precompetition'!$D$91,1,0)</f>
        <v>0</v>
      </c>
    </row>
    <row r="357" spans="1:15" ht="15" customHeight="1">
      <c r="A357" t="str">
        <f>'Real Time Consolodated'!B357</f>
        <v>Ricky Ledo</v>
      </c>
      <c r="B357" t="str">
        <f>'Real Time Consolodated'!E357</f>
        <v>NYK</v>
      </c>
      <c r="C357" t="str">
        <f>VLOOKUP(B357,'UPDATE Team Record'!$Q$4:$R$35,2,0)</f>
        <v>New York Knicks</v>
      </c>
      <c r="D357" t="str">
        <f t="shared" si="10"/>
        <v>New York Knicks</v>
      </c>
      <c r="E357">
        <f>'Real Time Consolodated'!AO357</f>
        <v>24.8</v>
      </c>
      <c r="F357">
        <f>'Real Time Consolodated'!AT357</f>
        <v>-0.112</v>
      </c>
      <c r="G357">
        <f>'Real Time Consolodated'!AX357</f>
        <v>-7.9</v>
      </c>
      <c r="H357">
        <f>'Real Time Consolodated'!AY357</f>
        <v>-0.4</v>
      </c>
      <c r="I357" s="27">
        <f>VLOOKUP(D357,'UPDATE Team Record'!$B$3:$O$38,4,0)*100</f>
        <v>20.7</v>
      </c>
      <c r="J357">
        <f t="shared" si="11"/>
        <v>0</v>
      </c>
      <c r="K357">
        <f>COUNTIF(A$2:$A357,A357)</f>
        <v>3</v>
      </c>
      <c r="L357">
        <f>(Key!$B$3+Key!$B$4*'Real Time Coefficients'!E357+'Real Time Coefficients'!F357*Key!$B$5+Key!$B$6*'Real Time Coefficients'!G357+'Real Time Coefficients'!H357*Key!$B$7+Key!$B$8*'Real Time Coefficients'!I357+'Real Time Coefficients'!J357*Key!$B$9)*(Key!$B$11/100)</f>
        <v>-229.62696629980414</v>
      </c>
      <c r="N357">
        <f>IF(H357&gt;'Data Precompetition'!$F$91,1,0)</f>
        <v>0</v>
      </c>
      <c r="O357">
        <f>IF(F357&gt;'Data Precompetition'!$D$91,1,0)</f>
        <v>0</v>
      </c>
    </row>
    <row r="358" spans="1:15" ht="15" customHeight="1">
      <c r="A358" t="str">
        <f>'Real Time Consolodated'!B358</f>
        <v>Courtney Lee</v>
      </c>
      <c r="B358" t="str">
        <f>'Real Time Consolodated'!E358</f>
        <v>MEM</v>
      </c>
      <c r="C358" t="str">
        <f>VLOOKUP(B358,'UPDATE Team Record'!$Q$4:$R$35,2,0)</f>
        <v>Memphis Grizzlies</v>
      </c>
      <c r="D358" t="str">
        <f t="shared" si="10"/>
        <v>Memphis Grizzlies</v>
      </c>
      <c r="E358">
        <f>'Real Time Consolodated'!AO358</f>
        <v>15.2</v>
      </c>
      <c r="F358">
        <f>'Real Time Consolodated'!AT358</f>
        <v>9.9000000000000005E-2</v>
      </c>
      <c r="G358">
        <f>'Real Time Consolodated'!AX358</f>
        <v>0.5</v>
      </c>
      <c r="H358">
        <f>'Real Time Consolodated'!AY358</f>
        <v>1.5</v>
      </c>
      <c r="I358" s="27">
        <f>VLOOKUP(D358,'UPDATE Team Record'!$B$3:$O$38,4,0)*100</f>
        <v>67.100000000000009</v>
      </c>
      <c r="J358">
        <f t="shared" si="11"/>
        <v>0</v>
      </c>
      <c r="K358">
        <f>COUNTIF(A$2:$A358,A358)</f>
        <v>1</v>
      </c>
      <c r="L358">
        <f>(Key!$B$3+Key!$B$4*'Real Time Coefficients'!E358+'Real Time Coefficients'!F358*Key!$B$5+Key!$B$6*'Real Time Coefficients'!G358+'Real Time Coefficients'!H358*Key!$B$7+Key!$B$8*'Real Time Coefficients'!I358+'Real Time Coefficients'!J358*Key!$B$9)*(Key!$B$11/100)</f>
        <v>-267.34439777538626</v>
      </c>
      <c r="N358">
        <f>IF(H358&gt;'Data Precompetition'!$F$91,1,0)</f>
        <v>0</v>
      </c>
      <c r="O358">
        <f>IF(F358&gt;'Data Precompetition'!$D$91,1,0)</f>
        <v>0</v>
      </c>
    </row>
    <row r="359" spans="1:15" ht="15" customHeight="1">
      <c r="A359" t="str">
        <f>'Real Time Consolodated'!B359</f>
        <v>David Lee</v>
      </c>
      <c r="B359" t="str">
        <f>'Real Time Consolodated'!E359</f>
        <v>GSW</v>
      </c>
      <c r="C359" t="str">
        <f>VLOOKUP(B359,'UPDATE Team Record'!$Q$4:$R$35,2,0)</f>
        <v>Golden State Warriors</v>
      </c>
      <c r="D359" t="str">
        <f t="shared" si="10"/>
        <v>Golden State Warriors</v>
      </c>
      <c r="E359">
        <f>'Real Time Consolodated'!AO359</f>
        <v>19.600000000000001</v>
      </c>
      <c r="F359">
        <f>'Real Time Consolodated'!AT359</f>
        <v>0.16800000000000001</v>
      </c>
      <c r="G359">
        <f>'Real Time Consolodated'!AX359</f>
        <v>1.4</v>
      </c>
      <c r="H359">
        <f>'Real Time Consolodated'!AY359</f>
        <v>0.8</v>
      </c>
      <c r="I359" s="27">
        <f>VLOOKUP(D359,'UPDATE Team Record'!$B$3:$O$38,4,0)*100</f>
        <v>81.699999999999989</v>
      </c>
      <c r="J359">
        <f t="shared" si="11"/>
        <v>0</v>
      </c>
      <c r="K359">
        <f>COUNTIF(A$2:$A359,A359)</f>
        <v>1</v>
      </c>
      <c r="L359">
        <f>(Key!$B$3+Key!$B$4*'Real Time Coefficients'!E359+'Real Time Coefficients'!F359*Key!$B$5+Key!$B$6*'Real Time Coefficients'!G359+'Real Time Coefficients'!H359*Key!$B$7+Key!$B$8*'Real Time Coefficients'!I359+'Real Time Coefficients'!J359*Key!$B$9)*(Key!$B$11/100)</f>
        <v>-157.83567906771054</v>
      </c>
      <c r="N359">
        <f>IF(H359&gt;'Data Precompetition'!$F$91,1,0)</f>
        <v>0</v>
      </c>
      <c r="O359">
        <f>IF(F359&gt;'Data Precompetition'!$D$91,1,0)</f>
        <v>0</v>
      </c>
    </row>
    <row r="360" spans="1:15" ht="15" customHeight="1">
      <c r="A360" t="str">
        <f>'Real Time Consolodated'!B360</f>
        <v>Malcolm Lee</v>
      </c>
      <c r="B360" t="str">
        <f>'Real Time Consolodated'!E360</f>
        <v>PHI</v>
      </c>
      <c r="C360" t="str">
        <f>VLOOKUP(B360,'UPDATE Team Record'!$Q$4:$R$35,2,0)</f>
        <v>Philadelphia 76ers</v>
      </c>
      <c r="D360" t="str">
        <f t="shared" si="10"/>
        <v>Philadelphia 76ers</v>
      </c>
      <c r="E360">
        <f>'Real Time Consolodated'!AO360</f>
        <v>21.8</v>
      </c>
      <c r="F360">
        <f>'Real Time Consolodated'!AT360</f>
        <v>-0.52700000000000002</v>
      </c>
      <c r="G360">
        <f>'Real Time Consolodated'!AX360</f>
        <v>-28.5</v>
      </c>
      <c r="H360">
        <f>'Real Time Consolodated'!AY360</f>
        <v>0</v>
      </c>
      <c r="I360" s="27">
        <f>VLOOKUP(D360,'UPDATE Team Record'!$B$3:$O$38,4,0)*100</f>
        <v>22</v>
      </c>
      <c r="J360">
        <f t="shared" si="11"/>
        <v>0</v>
      </c>
      <c r="K360">
        <f>COUNTIF(A$2:$A360,A360)</f>
        <v>1</v>
      </c>
      <c r="L360">
        <f>(Key!$B$3+Key!$B$4*'Real Time Coefficients'!E360+'Real Time Coefficients'!F360*Key!$B$5+Key!$B$6*'Real Time Coefficients'!G360+'Real Time Coefficients'!H360*Key!$B$7+Key!$B$8*'Real Time Coefficients'!I360+'Real Time Coefficients'!J360*Key!$B$9)*(Key!$B$11/100)</f>
        <v>1619.9802313529137</v>
      </c>
      <c r="N360">
        <f>IF(H360&gt;'Data Precompetition'!$F$91,1,0)</f>
        <v>0</v>
      </c>
      <c r="O360">
        <f>IF(F360&gt;'Data Precompetition'!$D$91,1,0)</f>
        <v>0</v>
      </c>
    </row>
    <row r="361" spans="1:15">
      <c r="A361" t="str">
        <f>'Real Time Consolodated'!B361</f>
        <v>Alex Len</v>
      </c>
      <c r="B361" t="str">
        <f>'Real Time Consolodated'!E361</f>
        <v>PHO</v>
      </c>
      <c r="C361" t="str">
        <f>VLOOKUP(B361,'UPDATE Team Record'!$Q$4:$R$35,2,0)</f>
        <v>Phoenix Suns</v>
      </c>
      <c r="D361" t="str">
        <f t="shared" si="10"/>
        <v>Phoenix Suns</v>
      </c>
      <c r="E361">
        <f>'Real Time Consolodated'!AO361</f>
        <v>13.7</v>
      </c>
      <c r="F361">
        <f>'Real Time Consolodated'!AT361</f>
        <v>0.107</v>
      </c>
      <c r="G361">
        <f>'Real Time Consolodated'!AX361</f>
        <v>-1</v>
      </c>
      <c r="H361">
        <f>'Real Time Consolodated'!AY361</f>
        <v>0.4</v>
      </c>
      <c r="I361" s="27">
        <f>VLOOKUP(D361,'UPDATE Team Record'!$B$3:$O$38,4,0)*100</f>
        <v>47.599999999999994</v>
      </c>
      <c r="J361">
        <f t="shared" si="11"/>
        <v>0</v>
      </c>
      <c r="K361">
        <f>COUNTIF(A$2:$A361,A361)</f>
        <v>1</v>
      </c>
      <c r="L361">
        <f>(Key!$B$3+Key!$B$4*'Real Time Coefficients'!E361+'Real Time Coefficients'!F361*Key!$B$5+Key!$B$6*'Real Time Coefficients'!G361+'Real Time Coefficients'!H361*Key!$B$7+Key!$B$8*'Real Time Coefficients'!I361+'Real Time Coefficients'!J361*Key!$B$9)*(Key!$B$11/100)</f>
        <v>-486.76292506172319</v>
      </c>
      <c r="N361">
        <f>IF(H361&gt;'Data Precompetition'!$F$91,1,0)</f>
        <v>0</v>
      </c>
      <c r="O361">
        <f>IF(F361&gt;'Data Precompetition'!$D$91,1,0)</f>
        <v>0</v>
      </c>
    </row>
    <row r="362" spans="1:15" ht="15" customHeight="1">
      <c r="A362" t="str">
        <f>'Real Time Consolodated'!B362</f>
        <v>Kawhi Leonard</v>
      </c>
      <c r="B362" t="str">
        <f>'Real Time Consolodated'!E362</f>
        <v>SAS</v>
      </c>
      <c r="C362" t="str">
        <f>VLOOKUP(B362,'UPDATE Team Record'!$Q$4:$R$35,2,0)</f>
        <v>San Antonio Spurs</v>
      </c>
      <c r="D362" t="str">
        <f t="shared" si="10"/>
        <v>San Antonio Spurs</v>
      </c>
      <c r="E362">
        <f>'Real Time Consolodated'!AO362</f>
        <v>23</v>
      </c>
      <c r="F362">
        <f>'Real Time Consolodated'!AT362</f>
        <v>0.20399999999999999</v>
      </c>
      <c r="G362">
        <f>'Real Time Consolodated'!AX362</f>
        <v>6.1</v>
      </c>
      <c r="H362">
        <f>'Real Time Consolodated'!AY362</f>
        <v>4.0999999999999996</v>
      </c>
      <c r="I362" s="27">
        <f>VLOOKUP(D362,'UPDATE Team Record'!$B$3:$O$38,4,0)*100</f>
        <v>67.100000000000009</v>
      </c>
      <c r="J362">
        <f t="shared" si="11"/>
        <v>0</v>
      </c>
      <c r="K362">
        <f>COUNTIF(A$2:$A362,A362)</f>
        <v>1</v>
      </c>
      <c r="L362">
        <f>(Key!$B$3+Key!$B$4*'Real Time Coefficients'!E362+'Real Time Coefficients'!F362*Key!$B$5+Key!$B$6*'Real Time Coefficients'!G362+'Real Time Coefficients'!H362*Key!$B$7+Key!$B$8*'Real Time Coefficients'!I362+'Real Time Coefficients'!J362*Key!$B$9)*(Key!$B$11/100)</f>
        <v>-156.23442370562586</v>
      </c>
      <c r="N362">
        <f>IF(H362&gt;'Data Precompetition'!$F$91,1,0)</f>
        <v>0</v>
      </c>
      <c r="O362">
        <f>IF(F362&gt;'Data Precompetition'!$D$91,1,0)</f>
        <v>0</v>
      </c>
    </row>
    <row r="363" spans="1:15" ht="15" customHeight="1">
      <c r="A363" t="str">
        <f>'Real Time Consolodated'!B363</f>
        <v>Player</v>
      </c>
      <c r="B363" t="str">
        <f>'Real Time Consolodated'!E363</f>
        <v>Tm</v>
      </c>
      <c r="C363" t="e">
        <f>VLOOKUP(B363,'UPDATE Team Record'!$Q$4:$R$35,2,0)</f>
        <v>#N/A</v>
      </c>
      <c r="D363" t="str">
        <f t="shared" si="10"/>
        <v>Portland Trail Blazers</v>
      </c>
      <c r="E363" t="str">
        <f>'Real Time Consolodated'!AO363</f>
        <v>USG%</v>
      </c>
      <c r="F363" t="str">
        <f>'Real Time Consolodated'!AT363</f>
        <v>WS/48</v>
      </c>
      <c r="G363" t="str">
        <f>'Real Time Consolodated'!AX363</f>
        <v>BPM</v>
      </c>
      <c r="H363" t="str">
        <f>'Real Time Consolodated'!AY363</f>
        <v>VORP</v>
      </c>
      <c r="I363" s="27">
        <f>VLOOKUP(D363,'UPDATE Team Record'!$B$3:$O$38,4,0)*100</f>
        <v>62.2</v>
      </c>
      <c r="J363">
        <f t="shared" si="11"/>
        <v>2</v>
      </c>
      <c r="K363">
        <f>COUNTIF(A$2:$A363,A363)</f>
        <v>14</v>
      </c>
      <c r="L363" t="e">
        <f>(Key!$B$3+Key!$B$4*'Real Time Coefficients'!E363+'Real Time Coefficients'!F363*Key!$B$5+Key!$B$6*'Real Time Coefficients'!G363+'Real Time Coefficients'!H363*Key!$B$7+Key!$B$8*'Real Time Coefficients'!I363+'Real Time Coefficients'!J363*Key!$B$9)*(Key!$B$11/100)</f>
        <v>#VALUE!</v>
      </c>
      <c r="N363">
        <f>IF(H363&gt;'Data Precompetition'!$F$91,1,0)</f>
        <v>1</v>
      </c>
      <c r="O363">
        <f>IF(F363&gt;'Data Precompetition'!$D$91,1,0)</f>
        <v>1</v>
      </c>
    </row>
    <row r="364" spans="1:15" ht="15" customHeight="1">
      <c r="A364" t="str">
        <f>'Real Time Consolodated'!B364</f>
        <v>Meyers Leonard</v>
      </c>
      <c r="B364" t="str">
        <f>'Real Time Consolodated'!E364</f>
        <v>POR</v>
      </c>
      <c r="C364" t="str">
        <f>VLOOKUP(B364,'UPDATE Team Record'!$Q$4:$R$35,2,0)</f>
        <v>Portland Trail Blazers</v>
      </c>
      <c r="D364" t="str">
        <f t="shared" si="10"/>
        <v>Portland Trail Blazers</v>
      </c>
      <c r="E364">
        <f>'Real Time Consolodated'!AO364</f>
        <v>15.8</v>
      </c>
      <c r="F364">
        <f>'Real Time Consolodated'!AT364</f>
        <v>0.158</v>
      </c>
      <c r="G364">
        <f>'Real Time Consolodated'!AX364</f>
        <v>0.2</v>
      </c>
      <c r="H364">
        <f>'Real Time Consolodated'!AY364</f>
        <v>0.5</v>
      </c>
      <c r="I364" s="27">
        <f>VLOOKUP(D364,'UPDATE Team Record'!$B$3:$O$38,4,0)*100</f>
        <v>62.2</v>
      </c>
      <c r="J364">
        <f t="shared" si="11"/>
        <v>0</v>
      </c>
      <c r="K364">
        <f>COUNTIF(A$2:$A364,A364)</f>
        <v>1</v>
      </c>
      <c r="L364">
        <f>(Key!$B$3+Key!$B$4*'Real Time Coefficients'!E364+'Real Time Coefficients'!F364*Key!$B$5+Key!$B$6*'Real Time Coefficients'!G364+'Real Time Coefficients'!H364*Key!$B$7+Key!$B$8*'Real Time Coefficients'!I364+'Real Time Coefficients'!J364*Key!$B$9)*(Key!$B$11/100)</f>
        <v>-343.23389636040338</v>
      </c>
      <c r="N364">
        <f>IF(H364&gt;'Data Precompetition'!$F$91,1,0)</f>
        <v>0</v>
      </c>
      <c r="O364">
        <f>IF(F364&gt;'Data Precompetition'!$D$91,1,0)</f>
        <v>0</v>
      </c>
    </row>
    <row r="365" spans="1:15">
      <c r="A365" t="str">
        <f>'Real Time Consolodated'!B365</f>
        <v>Jon Leuer</v>
      </c>
      <c r="B365" t="str">
        <f>'Real Time Consolodated'!E365</f>
        <v>MEM</v>
      </c>
      <c r="C365" t="str">
        <f>VLOOKUP(B365,'UPDATE Team Record'!$Q$4:$R$35,2,0)</f>
        <v>Memphis Grizzlies</v>
      </c>
      <c r="D365" t="str">
        <f t="shared" si="10"/>
        <v>Memphis Grizzlies</v>
      </c>
      <c r="E365">
        <f>'Real Time Consolodated'!AO365</f>
        <v>18.600000000000001</v>
      </c>
      <c r="F365">
        <f>'Real Time Consolodated'!AT365</f>
        <v>7.8E-2</v>
      </c>
      <c r="G365">
        <f>'Real Time Consolodated'!AX365</f>
        <v>-3.1</v>
      </c>
      <c r="H365">
        <f>'Real Time Consolodated'!AY365</f>
        <v>-0.2</v>
      </c>
      <c r="I365" s="27">
        <f>VLOOKUP(D365,'UPDATE Team Record'!$B$3:$O$38,4,0)*100</f>
        <v>67.100000000000009</v>
      </c>
      <c r="J365">
        <f t="shared" si="11"/>
        <v>0</v>
      </c>
      <c r="K365">
        <f>COUNTIF(A$2:$A365,A365)</f>
        <v>1</v>
      </c>
      <c r="L365">
        <f>(Key!$B$3+Key!$B$4*'Real Time Coefficients'!E365+'Real Time Coefficients'!F365*Key!$B$5+Key!$B$6*'Real Time Coefficients'!G365+'Real Time Coefficients'!H365*Key!$B$7+Key!$B$8*'Real Time Coefficients'!I365+'Real Time Coefficients'!J365*Key!$B$9)*(Key!$B$11/100)</f>
        <v>-104.68988357308433</v>
      </c>
      <c r="N365">
        <f>IF(H365&gt;'Data Precompetition'!$F$91,1,0)</f>
        <v>0</v>
      </c>
      <c r="O365">
        <f>IF(F365&gt;'Data Precompetition'!$D$91,1,0)</f>
        <v>0</v>
      </c>
    </row>
    <row r="366" spans="1:15">
      <c r="A366" t="str">
        <f>'Real Time Consolodated'!B366</f>
        <v>Damian Lillard</v>
      </c>
      <c r="B366" t="str">
        <f>'Real Time Consolodated'!E366</f>
        <v>POR</v>
      </c>
      <c r="C366" t="str">
        <f>VLOOKUP(B366,'UPDATE Team Record'!$Q$4:$R$35,2,0)</f>
        <v>Portland Trail Blazers</v>
      </c>
      <c r="D366" t="str">
        <f t="shared" si="10"/>
        <v>Portland Trail Blazers</v>
      </c>
      <c r="E366">
        <f>'Real Time Consolodated'!AO366</f>
        <v>26.9</v>
      </c>
      <c r="F366">
        <f>'Real Time Consolodated'!AT366</f>
        <v>0.17399999999999999</v>
      </c>
      <c r="G366">
        <f>'Real Time Consolodated'!AX366</f>
        <v>5.0999999999999996</v>
      </c>
      <c r="H366">
        <f>'Real Time Consolodated'!AY366</f>
        <v>5.2</v>
      </c>
      <c r="I366" s="27">
        <f>VLOOKUP(D366,'UPDATE Team Record'!$B$3:$O$38,4,0)*100</f>
        <v>62.2</v>
      </c>
      <c r="J366">
        <f t="shared" si="11"/>
        <v>0</v>
      </c>
      <c r="K366">
        <f>COUNTIF(A$2:$A366,A366)</f>
        <v>1</v>
      </c>
      <c r="L366">
        <f>(Key!$B$3+Key!$B$4*'Real Time Coefficients'!E366+'Real Time Coefficients'!F366*Key!$B$5+Key!$B$6*'Real Time Coefficients'!G366+'Real Time Coefficients'!H366*Key!$B$7+Key!$B$8*'Real Time Coefficients'!I366+'Real Time Coefficients'!J366*Key!$B$9)*(Key!$B$11/100)</f>
        <v>139.15397608112858</v>
      </c>
      <c r="N366">
        <f>IF(H366&gt;'Data Precompetition'!$F$91,1,0)</f>
        <v>0</v>
      </c>
      <c r="O366">
        <f>IF(F366&gt;'Data Precompetition'!$D$91,1,0)</f>
        <v>0</v>
      </c>
    </row>
    <row r="367" spans="1:15" ht="15" customHeight="1">
      <c r="A367" t="str">
        <f>'Real Time Consolodated'!B367</f>
        <v>Jeremy Lin</v>
      </c>
      <c r="B367" t="str">
        <f>'Real Time Consolodated'!E367</f>
        <v>LAL</v>
      </c>
      <c r="C367" t="str">
        <f>VLOOKUP(B367,'UPDATE Team Record'!$Q$4:$R$35,2,0)</f>
        <v>Los Angeles Lakers</v>
      </c>
      <c r="D367" t="str">
        <f t="shared" si="10"/>
        <v>Los Angeles Lakers</v>
      </c>
      <c r="E367">
        <f>'Real Time Consolodated'!AO367</f>
        <v>21.9</v>
      </c>
      <c r="F367">
        <f>'Real Time Consolodated'!AT367</f>
        <v>6.8000000000000005E-2</v>
      </c>
      <c r="G367">
        <f>'Real Time Consolodated'!AX367</f>
        <v>-0.8</v>
      </c>
      <c r="H367">
        <f>'Real Time Consolodated'!AY367</f>
        <v>0.6</v>
      </c>
      <c r="I367" s="27">
        <f>VLOOKUP(D367,'UPDATE Team Record'!$B$3:$O$38,4,0)*100</f>
        <v>25.6</v>
      </c>
      <c r="J367">
        <f t="shared" si="11"/>
        <v>0</v>
      </c>
      <c r="K367">
        <f>COUNTIF(A$2:$A367,A367)</f>
        <v>1</v>
      </c>
      <c r="L367">
        <f>(Key!$B$3+Key!$B$4*'Real Time Coefficients'!E367+'Real Time Coefficients'!F367*Key!$B$5+Key!$B$6*'Real Time Coefficients'!G367+'Real Time Coefficients'!H367*Key!$B$7+Key!$B$8*'Real Time Coefficients'!I367+'Real Time Coefficients'!J367*Key!$B$9)*(Key!$B$11/100)</f>
        <v>-611.52867139864838</v>
      </c>
      <c r="N367">
        <f>IF(H367&gt;'Data Precompetition'!$F$91,1,0)</f>
        <v>0</v>
      </c>
      <c r="O367">
        <f>IF(F367&gt;'Data Precompetition'!$D$91,1,0)</f>
        <v>0</v>
      </c>
    </row>
    <row r="368" spans="1:15" ht="15" customHeight="1">
      <c r="A368" t="str">
        <f>'Real Time Consolodated'!B368</f>
        <v>Shaun Livingston</v>
      </c>
      <c r="B368" t="str">
        <f>'Real Time Consolodated'!E368</f>
        <v>GSW</v>
      </c>
      <c r="C368" t="str">
        <f>VLOOKUP(B368,'UPDATE Team Record'!$Q$4:$R$35,2,0)</f>
        <v>Golden State Warriors</v>
      </c>
      <c r="D368" t="str">
        <f t="shared" si="10"/>
        <v>Golden State Warriors</v>
      </c>
      <c r="E368">
        <f>'Real Time Consolodated'!AO368</f>
        <v>15.9</v>
      </c>
      <c r="F368">
        <f>'Real Time Consolodated'!AT368</f>
        <v>0.107</v>
      </c>
      <c r="G368">
        <f>'Real Time Consolodated'!AX368</f>
        <v>-1.7</v>
      </c>
      <c r="H368">
        <f>'Real Time Consolodated'!AY368</f>
        <v>0.1</v>
      </c>
      <c r="I368" s="27">
        <f>VLOOKUP(D368,'UPDATE Team Record'!$B$3:$O$38,4,0)*100</f>
        <v>81.699999999999989</v>
      </c>
      <c r="J368">
        <f t="shared" si="11"/>
        <v>0</v>
      </c>
      <c r="K368">
        <f>COUNTIF(A$2:$A368,A368)</f>
        <v>1</v>
      </c>
      <c r="L368">
        <f>(Key!$B$3+Key!$B$4*'Real Time Coefficients'!E368+'Real Time Coefficients'!F368*Key!$B$5+Key!$B$6*'Real Time Coefficients'!G368+'Real Time Coefficients'!H368*Key!$B$7+Key!$B$8*'Real Time Coefficients'!I368+'Real Time Coefficients'!J368*Key!$B$9)*(Key!$B$11/100)</f>
        <v>-77.818092370707774</v>
      </c>
      <c r="N368">
        <f>IF(H368&gt;'Data Precompetition'!$F$91,1,0)</f>
        <v>0</v>
      </c>
      <c r="O368">
        <f>IF(F368&gt;'Data Precompetition'!$D$91,1,0)</f>
        <v>0</v>
      </c>
    </row>
    <row r="369" spans="1:15" ht="15" customHeight="1">
      <c r="A369" t="str">
        <f>'Real Time Consolodated'!B369</f>
        <v>Brook Lopez</v>
      </c>
      <c r="B369" t="str">
        <f>'Real Time Consolodated'!E369</f>
        <v>BRK</v>
      </c>
      <c r="C369" t="str">
        <f>VLOOKUP(B369,'UPDATE Team Record'!$Q$4:$R$35,2,0)</f>
        <v>Brooklyn Nets</v>
      </c>
      <c r="D369" t="str">
        <f t="shared" si="10"/>
        <v>Brooklyn Nets</v>
      </c>
      <c r="E369">
        <f>'Real Time Consolodated'!AO369</f>
        <v>26.3</v>
      </c>
      <c r="F369">
        <f>'Real Time Consolodated'!AT369</f>
        <v>0.159</v>
      </c>
      <c r="G369">
        <f>'Real Time Consolodated'!AX369</f>
        <v>0.2</v>
      </c>
      <c r="H369">
        <f>'Real Time Consolodated'!AY369</f>
        <v>1.1000000000000001</v>
      </c>
      <c r="I369" s="27">
        <f>VLOOKUP(D369,'UPDATE Team Record'!$B$3:$O$38,4,0)*100</f>
        <v>46.300000000000004</v>
      </c>
      <c r="J369">
        <f t="shared" si="11"/>
        <v>0</v>
      </c>
      <c r="K369">
        <f>COUNTIF(A$2:$A369,A369)</f>
        <v>1</v>
      </c>
      <c r="L369">
        <f>(Key!$B$3+Key!$B$4*'Real Time Coefficients'!E369+'Real Time Coefficients'!F369*Key!$B$5+Key!$B$6*'Real Time Coefficients'!G369+'Real Time Coefficients'!H369*Key!$B$7+Key!$B$8*'Real Time Coefficients'!I369+'Real Time Coefficients'!J369*Key!$B$9)*(Key!$B$11/100)</f>
        <v>-194.80184909379182</v>
      </c>
      <c r="N369">
        <f>IF(H369&gt;'Data Precompetition'!$F$91,1,0)</f>
        <v>0</v>
      </c>
      <c r="O369">
        <f>IF(F369&gt;'Data Precompetition'!$D$91,1,0)</f>
        <v>0</v>
      </c>
    </row>
    <row r="370" spans="1:15" ht="15" customHeight="1">
      <c r="A370" t="str">
        <f>'Real Time Consolodated'!B370</f>
        <v>Robin Lopez</v>
      </c>
      <c r="B370" t="str">
        <f>'Real Time Consolodated'!E370</f>
        <v>POR</v>
      </c>
      <c r="C370" t="str">
        <f>VLOOKUP(B370,'UPDATE Team Record'!$Q$4:$R$35,2,0)</f>
        <v>Portland Trail Blazers</v>
      </c>
      <c r="D370" t="str">
        <f t="shared" si="10"/>
        <v>Portland Trail Blazers</v>
      </c>
      <c r="E370">
        <f>'Real Time Consolodated'!AO370</f>
        <v>15.5</v>
      </c>
      <c r="F370">
        <f>'Real Time Consolodated'!AT370</f>
        <v>0.15</v>
      </c>
      <c r="G370">
        <f>'Real Time Consolodated'!AX370</f>
        <v>2.1</v>
      </c>
      <c r="H370">
        <f>'Real Time Consolodated'!AY370</f>
        <v>1.7</v>
      </c>
      <c r="I370" s="27">
        <f>VLOOKUP(D370,'UPDATE Team Record'!$B$3:$O$38,4,0)*100</f>
        <v>62.2</v>
      </c>
      <c r="J370">
        <f t="shared" si="11"/>
        <v>0</v>
      </c>
      <c r="K370">
        <f>COUNTIF(A$2:$A370,A370)</f>
        <v>1</v>
      </c>
      <c r="L370">
        <f>(Key!$B$3+Key!$B$4*'Real Time Coefficients'!E370+'Real Time Coefficients'!F370*Key!$B$5+Key!$B$6*'Real Time Coefficients'!G370+'Real Time Coefficients'!H370*Key!$B$7+Key!$B$8*'Real Time Coefficients'!I370+'Real Time Coefficients'!J370*Key!$B$9)*(Key!$B$11/100)</f>
        <v>-380.71672148292652</v>
      </c>
      <c r="N370">
        <f>IF(H370&gt;'Data Precompetition'!$F$91,1,0)</f>
        <v>0</v>
      </c>
      <c r="O370">
        <f>IF(F370&gt;'Data Precompetition'!$D$91,1,0)</f>
        <v>0</v>
      </c>
    </row>
    <row r="371" spans="1:15">
      <c r="A371" t="str">
        <f>'Real Time Consolodated'!B371</f>
        <v>Kevin Love</v>
      </c>
      <c r="B371" t="str">
        <f>'Real Time Consolodated'!E371</f>
        <v>CLE</v>
      </c>
      <c r="C371" t="str">
        <f>VLOOKUP(B371,'UPDATE Team Record'!$Q$4:$R$35,2,0)</f>
        <v>Cleveland Cavaliers</v>
      </c>
      <c r="D371" t="str">
        <f t="shared" si="10"/>
        <v>Cleveland Cavaliers</v>
      </c>
      <c r="E371">
        <f>'Real Time Consolodated'!AO371</f>
        <v>21.7</v>
      </c>
      <c r="F371">
        <f>'Real Time Consolodated'!AT371</f>
        <v>0.16500000000000001</v>
      </c>
      <c r="G371">
        <f>'Real Time Consolodated'!AX371</f>
        <v>1.9</v>
      </c>
      <c r="H371">
        <f>'Real Time Consolodated'!AY371</f>
        <v>2.5</v>
      </c>
      <c r="I371" s="27">
        <f>VLOOKUP(D371,'UPDATE Team Record'!$B$3:$O$38,4,0)*100</f>
        <v>64.600000000000009</v>
      </c>
      <c r="J371">
        <f t="shared" si="11"/>
        <v>0</v>
      </c>
      <c r="K371">
        <f>COUNTIF(A$2:$A371,A371)</f>
        <v>1</v>
      </c>
      <c r="L371">
        <f>(Key!$B$3+Key!$B$4*'Real Time Coefficients'!E371+'Real Time Coefficients'!F371*Key!$B$5+Key!$B$6*'Real Time Coefficients'!G371+'Real Time Coefficients'!H371*Key!$B$7+Key!$B$8*'Real Time Coefficients'!I371+'Real Time Coefficients'!J371*Key!$B$9)*(Key!$B$11/100)</f>
        <v>-44.225861406588329</v>
      </c>
      <c r="N371">
        <f>IF(H371&gt;'Data Precompetition'!$F$91,1,0)</f>
        <v>0</v>
      </c>
      <c r="O371">
        <f>IF(F371&gt;'Data Precompetition'!$D$91,1,0)</f>
        <v>0</v>
      </c>
    </row>
    <row r="372" spans="1:15" ht="15" customHeight="1">
      <c r="A372" t="str">
        <f>'Real Time Consolodated'!B372</f>
        <v>Kyle Lowry</v>
      </c>
      <c r="B372" t="str">
        <f>'Real Time Consolodated'!E372</f>
        <v>TOR</v>
      </c>
      <c r="C372" t="str">
        <f>VLOOKUP(B372,'UPDATE Team Record'!$Q$4:$R$35,2,0)</f>
        <v>Toronto Raptors</v>
      </c>
      <c r="D372" t="str">
        <f t="shared" si="10"/>
        <v>Toronto Raptors</v>
      </c>
      <c r="E372">
        <f>'Real Time Consolodated'!AO372</f>
        <v>25.4</v>
      </c>
      <c r="F372">
        <f>'Real Time Consolodated'!AT372</f>
        <v>0.14099999999999999</v>
      </c>
      <c r="G372">
        <f>'Real Time Consolodated'!AX372</f>
        <v>3.6</v>
      </c>
      <c r="H372">
        <f>'Real Time Consolodated'!AY372</f>
        <v>3.4</v>
      </c>
      <c r="I372" s="27">
        <f>VLOOKUP(D372,'UPDATE Team Record'!$B$3:$O$38,4,0)*100</f>
        <v>59.8</v>
      </c>
      <c r="J372">
        <f t="shared" si="11"/>
        <v>0</v>
      </c>
      <c r="K372">
        <f>COUNTIF(A$2:$A372,A372)</f>
        <v>1</v>
      </c>
      <c r="L372">
        <f>(Key!$B$3+Key!$B$4*'Real Time Coefficients'!E372+'Real Time Coefficients'!F372*Key!$B$5+Key!$B$6*'Real Time Coefficients'!G372+'Real Time Coefficients'!H372*Key!$B$7+Key!$B$8*'Real Time Coefficients'!I372+'Real Time Coefficients'!J372*Key!$B$9)*(Key!$B$11/100)</f>
        <v>-114.29171588039297</v>
      </c>
      <c r="N372">
        <f>IF(H372&gt;'Data Precompetition'!$F$91,1,0)</f>
        <v>0</v>
      </c>
      <c r="O372">
        <f>IF(F372&gt;'Data Precompetition'!$D$91,1,0)</f>
        <v>0</v>
      </c>
    </row>
    <row r="373" spans="1:15" ht="15" customHeight="1">
      <c r="A373" t="str">
        <f>'Real Time Consolodated'!B373</f>
        <v>John Lucas</v>
      </c>
      <c r="B373" t="str">
        <f>'Real Time Consolodated'!E373</f>
        <v>DET</v>
      </c>
      <c r="C373" t="str">
        <f>VLOOKUP(B373,'UPDATE Team Record'!$Q$4:$R$35,2,0)</f>
        <v>Detroit Pistons</v>
      </c>
      <c r="D373" t="str">
        <f t="shared" si="10"/>
        <v>Detroit Pistons</v>
      </c>
      <c r="E373">
        <f>'Real Time Consolodated'!AO373</f>
        <v>19.899999999999999</v>
      </c>
      <c r="F373">
        <f>'Real Time Consolodated'!AT373</f>
        <v>5.8000000000000003E-2</v>
      </c>
      <c r="G373">
        <f>'Real Time Consolodated'!AX373</f>
        <v>-5.5</v>
      </c>
      <c r="H373">
        <f>'Real Time Consolodated'!AY373</f>
        <v>-0.2</v>
      </c>
      <c r="I373" s="27">
        <f>VLOOKUP(D373,'UPDATE Team Record'!$B$3:$O$38,4,0)*100</f>
        <v>39</v>
      </c>
      <c r="J373">
        <f t="shared" si="11"/>
        <v>0</v>
      </c>
      <c r="K373">
        <f>COUNTIF(A$2:$A373,A373)</f>
        <v>1</v>
      </c>
      <c r="L373">
        <f>(Key!$B$3+Key!$B$4*'Real Time Coefficients'!E373+'Real Time Coefficients'!F373*Key!$B$5+Key!$B$6*'Real Time Coefficients'!G373+'Real Time Coefficients'!H373*Key!$B$7+Key!$B$8*'Real Time Coefficients'!I373+'Real Time Coefficients'!J373*Key!$B$9)*(Key!$B$11/100)</f>
        <v>-94.293052337223671</v>
      </c>
      <c r="N373">
        <f>IF(H373&gt;'Data Precompetition'!$F$91,1,0)</f>
        <v>0</v>
      </c>
      <c r="O373">
        <f>IF(F373&gt;'Data Precompetition'!$D$91,1,0)</f>
        <v>0</v>
      </c>
    </row>
    <row r="374" spans="1:15" ht="15" customHeight="1">
      <c r="A374" t="str">
        <f>'Real Time Consolodated'!B374</f>
        <v>Kalin Lucas</v>
      </c>
      <c r="B374" t="str">
        <f>'Real Time Consolodated'!E374</f>
        <v>MEM</v>
      </c>
      <c r="C374" t="str">
        <f>VLOOKUP(B374,'UPDATE Team Record'!$Q$4:$R$35,2,0)</f>
        <v>Memphis Grizzlies</v>
      </c>
      <c r="D374" t="str">
        <f t="shared" si="10"/>
        <v>Memphis Grizzlies</v>
      </c>
      <c r="E374">
        <f>'Real Time Consolodated'!AO374</f>
        <v>7.6</v>
      </c>
      <c r="F374">
        <f>'Real Time Consolodated'!AT374</f>
        <v>-5.7000000000000002E-2</v>
      </c>
      <c r="G374">
        <f>'Real Time Consolodated'!AX374</f>
        <v>-1.3</v>
      </c>
      <c r="H374">
        <f>'Real Time Consolodated'!AY374</f>
        <v>0</v>
      </c>
      <c r="I374" s="27">
        <f>VLOOKUP(D374,'UPDATE Team Record'!$B$3:$O$38,4,0)*100</f>
        <v>67.100000000000009</v>
      </c>
      <c r="J374">
        <f t="shared" si="11"/>
        <v>0</v>
      </c>
      <c r="K374">
        <f>COUNTIF(A$2:$A374,A374)</f>
        <v>1</v>
      </c>
      <c r="L374">
        <f>(Key!$B$3+Key!$B$4*'Real Time Coefficients'!E374+'Real Time Coefficients'!F374*Key!$B$5+Key!$B$6*'Real Time Coefficients'!G374+'Real Time Coefficients'!H374*Key!$B$7+Key!$B$8*'Real Time Coefficients'!I374+'Real Time Coefficients'!J374*Key!$B$9)*(Key!$B$11/100)</f>
        <v>-740.16394060247194</v>
      </c>
      <c r="N374">
        <f>IF(H374&gt;'Data Precompetition'!$F$91,1,0)</f>
        <v>0</v>
      </c>
      <c r="O374">
        <f>IF(F374&gt;'Data Precompetition'!$D$91,1,0)</f>
        <v>0</v>
      </c>
    </row>
    <row r="375" spans="1:15" ht="15" customHeight="1">
      <c r="A375" t="str">
        <f>'Real Time Consolodated'!B375</f>
        <v>Shelvin Mack</v>
      </c>
      <c r="B375" t="str">
        <f>'Real Time Consolodated'!E375</f>
        <v>ATL</v>
      </c>
      <c r="C375" t="str">
        <f>VLOOKUP(B375,'UPDATE Team Record'!$Q$4:$R$35,2,0)</f>
        <v>Atlanta Hawks</v>
      </c>
      <c r="D375" t="str">
        <f t="shared" si="10"/>
        <v>Atlanta Hawks</v>
      </c>
      <c r="E375">
        <f>'Real Time Consolodated'!AO375</f>
        <v>19.5</v>
      </c>
      <c r="F375">
        <f>'Real Time Consolodated'!AT375</f>
        <v>7.4999999999999997E-2</v>
      </c>
      <c r="G375">
        <f>'Real Time Consolodated'!AX375</f>
        <v>-3.1</v>
      </c>
      <c r="H375">
        <f>'Real Time Consolodated'!AY375</f>
        <v>-0.2</v>
      </c>
      <c r="I375" s="27">
        <f>VLOOKUP(D375,'UPDATE Team Record'!$B$3:$O$38,4,0)*100</f>
        <v>73.2</v>
      </c>
      <c r="J375">
        <f t="shared" si="11"/>
        <v>0</v>
      </c>
      <c r="K375">
        <f>COUNTIF(A$2:$A375,A375)</f>
        <v>1</v>
      </c>
      <c r="L375">
        <f>(Key!$B$3+Key!$B$4*'Real Time Coefficients'!E375+'Real Time Coefficients'!F375*Key!$B$5+Key!$B$6*'Real Time Coefficients'!G375+'Real Time Coefficients'!H375*Key!$B$7+Key!$B$8*'Real Time Coefficients'!I375+'Real Time Coefficients'!J375*Key!$B$9)*(Key!$B$11/100)</f>
        <v>-33.4502547736558</v>
      </c>
      <c r="N375">
        <f>IF(H375&gt;'Data Precompetition'!$F$91,1,0)</f>
        <v>0</v>
      </c>
      <c r="O375">
        <f>IF(F375&gt;'Data Precompetition'!$D$91,1,0)</f>
        <v>0</v>
      </c>
    </row>
    <row r="376" spans="1:15" ht="15" customHeight="1">
      <c r="A376" t="str">
        <f>'Real Time Consolodated'!B376</f>
        <v>Ian Mahinmi</v>
      </c>
      <c r="B376" t="str">
        <f>'Real Time Consolodated'!E376</f>
        <v>IND</v>
      </c>
      <c r="C376" t="str">
        <f>VLOOKUP(B376,'UPDATE Team Record'!$Q$4:$R$35,2,0)</f>
        <v>Indiana Pacers</v>
      </c>
      <c r="D376" t="str">
        <f t="shared" si="10"/>
        <v>Indiana Pacers</v>
      </c>
      <c r="E376">
        <f>'Real Time Consolodated'!AO376</f>
        <v>12.5</v>
      </c>
      <c r="F376">
        <f>'Real Time Consolodated'!AT376</f>
        <v>0.09</v>
      </c>
      <c r="G376">
        <f>'Real Time Consolodated'!AX376</f>
        <v>-1.2</v>
      </c>
      <c r="H376">
        <f>'Real Time Consolodated'!AY376</f>
        <v>0.2</v>
      </c>
      <c r="I376" s="27">
        <f>VLOOKUP(D376,'UPDATE Team Record'!$B$3:$O$38,4,0)*100</f>
        <v>46.300000000000004</v>
      </c>
      <c r="J376">
        <f t="shared" si="11"/>
        <v>0</v>
      </c>
      <c r="K376">
        <f>COUNTIF(A$2:$A376,A376)</f>
        <v>1</v>
      </c>
      <c r="L376">
        <f>(Key!$B$3+Key!$B$4*'Real Time Coefficients'!E376+'Real Time Coefficients'!F376*Key!$B$5+Key!$B$6*'Real Time Coefficients'!G376+'Real Time Coefficients'!H376*Key!$B$7+Key!$B$8*'Real Time Coefficients'!I376+'Real Time Coefficients'!J376*Key!$B$9)*(Key!$B$11/100)</f>
        <v>-564.15500385362009</v>
      </c>
      <c r="N376">
        <f>IF(H376&gt;'Data Precompetition'!$F$91,1,0)</f>
        <v>0</v>
      </c>
      <c r="O376">
        <f>IF(F376&gt;'Data Precompetition'!$D$91,1,0)</f>
        <v>0</v>
      </c>
    </row>
    <row r="377" spans="1:15">
      <c r="A377" t="str">
        <f>'Real Time Consolodated'!B377</f>
        <v>Devyn Marble</v>
      </c>
      <c r="B377" t="str">
        <f>'Real Time Consolodated'!E377</f>
        <v>ORL</v>
      </c>
      <c r="C377" t="str">
        <f>VLOOKUP(B377,'UPDATE Team Record'!$Q$4:$R$35,2,0)</f>
        <v>Orlando Magic</v>
      </c>
      <c r="D377" t="str">
        <f t="shared" si="10"/>
        <v>Orlando Magic</v>
      </c>
      <c r="E377">
        <f>'Real Time Consolodated'!AO377</f>
        <v>13.1</v>
      </c>
      <c r="F377">
        <f>'Real Time Consolodated'!AT377</f>
        <v>-3.1E-2</v>
      </c>
      <c r="G377">
        <f>'Real Time Consolodated'!AX377</f>
        <v>-4.5</v>
      </c>
      <c r="H377">
        <f>'Real Time Consolodated'!AY377</f>
        <v>-0.1</v>
      </c>
      <c r="I377" s="27">
        <f>VLOOKUP(D377,'UPDATE Team Record'!$B$3:$O$38,4,0)*100</f>
        <v>30.5</v>
      </c>
      <c r="J377">
        <f t="shared" si="11"/>
        <v>0</v>
      </c>
      <c r="K377">
        <f>COUNTIF(A$2:$A377,A377)</f>
        <v>1</v>
      </c>
      <c r="L377">
        <f>(Key!$B$3+Key!$B$4*'Real Time Coefficients'!E377+'Real Time Coefficients'!F377*Key!$B$5+Key!$B$6*'Real Time Coefficients'!G377+'Real Time Coefficients'!H377*Key!$B$7+Key!$B$8*'Real Time Coefficients'!I377+'Real Time Coefficients'!J377*Key!$B$9)*(Key!$B$11/100)</f>
        <v>-571.19009571631784</v>
      </c>
      <c r="N377">
        <f>IF(H377&gt;'Data Precompetition'!$F$91,1,0)</f>
        <v>0</v>
      </c>
      <c r="O377">
        <f>IF(F377&gt;'Data Precompetition'!$D$91,1,0)</f>
        <v>0</v>
      </c>
    </row>
    <row r="378" spans="1:15">
      <c r="A378" t="str">
        <f>'Real Time Consolodated'!B378</f>
        <v>Shawn Marion</v>
      </c>
      <c r="B378" t="str">
        <f>'Real Time Consolodated'!E378</f>
        <v>CLE</v>
      </c>
      <c r="C378" t="str">
        <f>VLOOKUP(B378,'UPDATE Team Record'!$Q$4:$R$35,2,0)</f>
        <v>Cleveland Cavaliers</v>
      </c>
      <c r="D378" t="str">
        <f t="shared" si="10"/>
        <v>Cleveland Cavaliers</v>
      </c>
      <c r="E378">
        <f>'Real Time Consolodated'!AO378</f>
        <v>12.9</v>
      </c>
      <c r="F378">
        <f>'Real Time Consolodated'!AT378</f>
        <v>7.3999999999999996E-2</v>
      </c>
      <c r="G378">
        <f>'Real Time Consolodated'!AX378</f>
        <v>-1.3</v>
      </c>
      <c r="H378">
        <f>'Real Time Consolodated'!AY378</f>
        <v>0.2</v>
      </c>
      <c r="I378" s="27">
        <f>VLOOKUP(D378,'UPDATE Team Record'!$B$3:$O$38,4,0)*100</f>
        <v>64.600000000000009</v>
      </c>
      <c r="J378">
        <f t="shared" si="11"/>
        <v>0</v>
      </c>
      <c r="K378">
        <f>COUNTIF(A$2:$A378,A378)</f>
        <v>1</v>
      </c>
      <c r="L378">
        <f>(Key!$B$3+Key!$B$4*'Real Time Coefficients'!E378+'Real Time Coefficients'!F378*Key!$B$5+Key!$B$6*'Real Time Coefficients'!G378+'Real Time Coefficients'!H378*Key!$B$7+Key!$B$8*'Real Time Coefficients'!I378+'Real Time Coefficients'!J378*Key!$B$9)*(Key!$B$11/100)</f>
        <v>-393.01466635534894</v>
      </c>
      <c r="N378">
        <f>IF(H378&gt;'Data Precompetition'!$F$91,1,0)</f>
        <v>0</v>
      </c>
      <c r="O378">
        <f>IF(F378&gt;'Data Precompetition'!$D$91,1,0)</f>
        <v>0</v>
      </c>
    </row>
    <row r="379" spans="1:15" ht="15" customHeight="1">
      <c r="A379" t="str">
        <f>'Real Time Consolodated'!B379</f>
        <v>Kendall Marshall</v>
      </c>
      <c r="B379" t="str">
        <f>'Real Time Consolodated'!E379</f>
        <v>MIL</v>
      </c>
      <c r="C379" t="str">
        <f>VLOOKUP(B379,'UPDATE Team Record'!$Q$4:$R$35,2,0)</f>
        <v>Milwaukee Bucks</v>
      </c>
      <c r="D379" t="str">
        <f t="shared" si="10"/>
        <v>Milwaukee Bucks</v>
      </c>
      <c r="E379">
        <f>'Real Time Consolodated'!AO379</f>
        <v>15.1</v>
      </c>
      <c r="F379">
        <f>'Real Time Consolodated'!AT379</f>
        <v>8.7999999999999995E-2</v>
      </c>
      <c r="G379">
        <f>'Real Time Consolodated'!AX379</f>
        <v>-4.0999999999999996</v>
      </c>
      <c r="H379">
        <f>'Real Time Consolodated'!AY379</f>
        <v>-0.2</v>
      </c>
      <c r="I379" s="27">
        <f>VLOOKUP(D379,'UPDATE Team Record'!$B$3:$O$38,4,0)*100</f>
        <v>50</v>
      </c>
      <c r="J379">
        <f t="shared" si="11"/>
        <v>0</v>
      </c>
      <c r="K379">
        <f>COUNTIF(A53:$A$381,A379)</f>
        <v>1</v>
      </c>
      <c r="L379">
        <f>(Key!$B$3+Key!$B$4*'Real Time Coefficients'!E379+'Real Time Coefficients'!F379*Key!$B$5+Key!$B$6*'Real Time Coefficients'!G379+'Real Time Coefficients'!H379*Key!$B$7+Key!$B$8*'Real Time Coefficients'!I379+'Real Time Coefficients'!J379*Key!$B$9)*(Key!$B$11/100)</f>
        <v>-194.68832900470775</v>
      </c>
      <c r="N379">
        <f>IF(H379&gt;'Data Precompetition'!$F$91,1,0)</f>
        <v>0</v>
      </c>
      <c r="O379">
        <f>IF(F379&gt;'Data Precompetition'!$D$91,1,0)</f>
        <v>0</v>
      </c>
    </row>
    <row r="380" spans="1:15" ht="15" customHeight="1">
      <c r="A380" t="str">
        <f>'Real Time Consolodated'!B380</f>
        <v>Cartier Martin</v>
      </c>
      <c r="B380" t="str">
        <f>'Real Time Consolodated'!E380</f>
        <v>DET</v>
      </c>
      <c r="C380" t="str">
        <f>VLOOKUP(B380,'UPDATE Team Record'!$Q$4:$R$35,2,0)</f>
        <v>Detroit Pistons</v>
      </c>
      <c r="D380" t="str">
        <f t="shared" si="10"/>
        <v>Detroit Pistons</v>
      </c>
      <c r="E380">
        <f>'Real Time Consolodated'!AO380</f>
        <v>13</v>
      </c>
      <c r="F380">
        <f>'Real Time Consolodated'!AT380</f>
        <v>-5.2999999999999999E-2</v>
      </c>
      <c r="G380">
        <f>'Real Time Consolodated'!AX380</f>
        <v>-7.1</v>
      </c>
      <c r="H380">
        <f>'Real Time Consolodated'!AY380</f>
        <v>-0.3</v>
      </c>
      <c r="I380" s="27">
        <f>VLOOKUP(D380,'UPDATE Team Record'!$B$3:$O$38,4,0)*100</f>
        <v>39</v>
      </c>
      <c r="J380">
        <f t="shared" si="11"/>
        <v>0</v>
      </c>
      <c r="K380">
        <f>COUNTIF(A$2:$A380,A380)</f>
        <v>1</v>
      </c>
      <c r="L380">
        <f>(Key!$B$3+Key!$B$4*'Real Time Coefficients'!E380+'Real Time Coefficients'!F380*Key!$B$5+Key!$B$6*'Real Time Coefficients'!G380+'Real Time Coefficients'!H380*Key!$B$7+Key!$B$8*'Real Time Coefficients'!I380+'Real Time Coefficients'!J380*Key!$B$9)*(Key!$B$11/100)</f>
        <v>-241.26022174584554</v>
      </c>
      <c r="N380">
        <f>IF(H380&gt;'Data Precompetition'!$F$91,1,0)</f>
        <v>0</v>
      </c>
      <c r="O380">
        <f>IF(F380&gt;'Data Precompetition'!$D$91,1,0)</f>
        <v>0</v>
      </c>
    </row>
    <row r="381" spans="1:15" ht="15" customHeight="1">
      <c r="A381" t="str">
        <f>'Real Time Consolodated'!B381</f>
        <v>Kenyon Martin</v>
      </c>
      <c r="B381" t="str">
        <f>'Real Time Consolodated'!E381</f>
        <v>MIL</v>
      </c>
      <c r="C381" t="str">
        <f>VLOOKUP(B381,'UPDATE Team Record'!$Q$4:$R$35,2,0)</f>
        <v>Milwaukee Bucks</v>
      </c>
      <c r="D381" t="str">
        <f t="shared" si="10"/>
        <v>Milwaukee Bucks</v>
      </c>
      <c r="E381">
        <f>'Real Time Consolodated'!AO381</f>
        <v>11.2</v>
      </c>
      <c r="F381">
        <f>'Real Time Consolodated'!AT381</f>
        <v>8.5999999999999993E-2</v>
      </c>
      <c r="G381">
        <f>'Real Time Consolodated'!AX381</f>
        <v>-0.8</v>
      </c>
      <c r="H381">
        <f>'Real Time Consolodated'!AY381</f>
        <v>0</v>
      </c>
      <c r="I381" s="27">
        <f>VLOOKUP(D381,'UPDATE Team Record'!$B$3:$O$38,4,0)*100</f>
        <v>50</v>
      </c>
      <c r="J381">
        <f t="shared" si="11"/>
        <v>0</v>
      </c>
      <c r="K381">
        <f>COUNTIF(A$2:$A381,A381)</f>
        <v>1</v>
      </c>
      <c r="L381">
        <f>(Key!$B$3+Key!$B$4*'Real Time Coefficients'!E381+'Real Time Coefficients'!F381*Key!$B$5+Key!$B$6*'Real Time Coefficients'!G381+'Real Time Coefficients'!H381*Key!$B$7+Key!$B$8*'Real Time Coefficients'!I381+'Real Time Coefficients'!J381*Key!$B$9)*(Key!$B$11/100)</f>
        <v>-645.4472192395715</v>
      </c>
      <c r="N381">
        <f>IF(H381&gt;'Data Precompetition'!$F$91,1,0)</f>
        <v>0</v>
      </c>
      <c r="O381">
        <f>IF(F381&gt;'Data Precompetition'!$D$91,1,0)</f>
        <v>0</v>
      </c>
    </row>
    <row r="382" spans="1:15" ht="15" customHeight="1">
      <c r="A382" t="str">
        <f>'Real Time Consolodated'!B382</f>
        <v>Kevin Martin</v>
      </c>
      <c r="B382" t="str">
        <f>'Real Time Consolodated'!E382</f>
        <v>MIN</v>
      </c>
      <c r="C382" t="str">
        <f>VLOOKUP(B382,'UPDATE Team Record'!$Q$4:$R$35,2,0)</f>
        <v>Minnesota Timberwolves</v>
      </c>
      <c r="D382" t="str">
        <f t="shared" si="10"/>
        <v>Minnesota Timberwolves</v>
      </c>
      <c r="E382">
        <f>'Real Time Consolodated'!AO382</f>
        <v>26.6</v>
      </c>
      <c r="F382">
        <f>'Real Time Consolodated'!AT382</f>
        <v>6.9000000000000006E-2</v>
      </c>
      <c r="G382">
        <f>'Real Time Consolodated'!AX382</f>
        <v>-2.1</v>
      </c>
      <c r="H382">
        <f>'Real Time Consolodated'!AY382</f>
        <v>0</v>
      </c>
      <c r="I382" s="27">
        <f>VLOOKUP(D382,'UPDATE Team Record'!$B$3:$O$38,4,0)*100</f>
        <v>19.5</v>
      </c>
      <c r="J382">
        <f t="shared" si="11"/>
        <v>0</v>
      </c>
      <c r="K382">
        <f>COUNTIF(A$2:$A382,A382)</f>
        <v>1</v>
      </c>
      <c r="L382">
        <f>(Key!$B$3+Key!$B$4*'Real Time Coefficients'!E382+'Real Time Coefficients'!F382*Key!$B$5+Key!$B$6*'Real Time Coefficients'!G382+'Real Time Coefficients'!H382*Key!$B$7+Key!$B$8*'Real Time Coefficients'!I382+'Real Time Coefficients'!J382*Key!$B$9)*(Key!$B$11/100)</f>
        <v>-530.82486810256319</v>
      </c>
      <c r="N382">
        <f>IF(H382&gt;'Data Precompetition'!$F$91,1,0)</f>
        <v>0</v>
      </c>
      <c r="O382">
        <f>IF(F382&gt;'Data Precompetition'!$D$91,1,0)</f>
        <v>0</v>
      </c>
    </row>
    <row r="383" spans="1:15" ht="15" customHeight="1">
      <c r="A383" t="str">
        <f>'Real Time Consolodated'!B383</f>
        <v>Wesley Matthews</v>
      </c>
      <c r="B383" t="str">
        <f>'Real Time Consolodated'!E383</f>
        <v>POR</v>
      </c>
      <c r="C383" t="str">
        <f>VLOOKUP(B383,'UPDATE Team Record'!$Q$4:$R$35,2,0)</f>
        <v>Portland Trail Blazers</v>
      </c>
      <c r="D383" t="str">
        <f t="shared" si="10"/>
        <v>Portland Trail Blazers</v>
      </c>
      <c r="E383">
        <f>'Real Time Consolodated'!AO383</f>
        <v>19.8</v>
      </c>
      <c r="F383">
        <f>'Real Time Consolodated'!AT383</f>
        <v>0.14699999999999999</v>
      </c>
      <c r="G383">
        <f>'Real Time Consolodated'!AX383</f>
        <v>3.9</v>
      </c>
      <c r="H383">
        <f>'Real Time Consolodated'!AY383</f>
        <v>3</v>
      </c>
      <c r="I383" s="27">
        <f>VLOOKUP(D383,'UPDATE Team Record'!$B$3:$O$38,4,0)*100</f>
        <v>62.2</v>
      </c>
      <c r="J383">
        <f t="shared" si="11"/>
        <v>0</v>
      </c>
      <c r="K383">
        <f>COUNTIF(A$2:$A383,A383)</f>
        <v>1</v>
      </c>
      <c r="L383">
        <f>(Key!$B$3+Key!$B$4*'Real Time Coefficients'!E383+'Real Time Coefficients'!F383*Key!$B$5+Key!$B$6*'Real Time Coefficients'!G383+'Real Time Coefficients'!H383*Key!$B$7+Key!$B$8*'Real Time Coefficients'!I383+'Real Time Coefficients'!J383*Key!$B$9)*(Key!$B$11/100)</f>
        <v>-293.60605909121989</v>
      </c>
      <c r="N383">
        <f>IF(H383&gt;'Data Precompetition'!$F$91,1,0)</f>
        <v>0</v>
      </c>
      <c r="O383">
        <f>IF(F383&gt;'Data Precompetition'!$D$91,1,0)</f>
        <v>0</v>
      </c>
    </row>
    <row r="384" spans="1:15" ht="15" customHeight="1">
      <c r="A384" t="str">
        <f>'Real Time Consolodated'!B384</f>
        <v>Player</v>
      </c>
      <c r="B384" t="str">
        <f>'Real Time Consolodated'!E384</f>
        <v>Tm</v>
      </c>
      <c r="C384" t="e">
        <f>VLOOKUP(B384,'UPDATE Team Record'!$Q$4:$R$35,2,0)</f>
        <v>#N/A</v>
      </c>
      <c r="D384" t="e">
        <f t="shared" si="10"/>
        <v>#N/A</v>
      </c>
      <c r="E384" t="str">
        <f>'Real Time Consolodated'!AO384</f>
        <v>USG%</v>
      </c>
      <c r="F384" t="str">
        <f>'Real Time Consolodated'!AT384</f>
        <v>WS/48</v>
      </c>
      <c r="G384" t="str">
        <f>'Real Time Consolodated'!AX384</f>
        <v>BPM</v>
      </c>
      <c r="H384" t="str">
        <f>'Real Time Consolodated'!AY384</f>
        <v>VORP</v>
      </c>
      <c r="I384" s="27" t="e">
        <f>VLOOKUP(D384,'UPDATE Team Record'!$B$3:$O$38,4,0)*100</f>
        <v>#N/A</v>
      </c>
      <c r="J384">
        <f t="shared" si="11"/>
        <v>2</v>
      </c>
      <c r="K384">
        <f>COUNTIF(A$2:$A384,A384)</f>
        <v>15</v>
      </c>
      <c r="L384" t="e">
        <f>(Key!$B$3+Key!$B$4*'Real Time Coefficients'!E384+'Real Time Coefficients'!F384*Key!$B$5+Key!$B$6*'Real Time Coefficients'!G384+'Real Time Coefficients'!H384*Key!$B$7+Key!$B$8*'Real Time Coefficients'!I384+'Real Time Coefficients'!J384*Key!$B$9)*(Key!$B$11/100)</f>
        <v>#VALUE!</v>
      </c>
      <c r="N384">
        <f>IF(H384&gt;'Data Precompetition'!$F$91,1,0)</f>
        <v>1</v>
      </c>
      <c r="O384">
        <f>IF(F384&gt;'Data Precompetition'!$D$91,1,0)</f>
        <v>1</v>
      </c>
    </row>
    <row r="385" spans="1:15" ht="15" customHeight="1">
      <c r="A385" t="str">
        <f>'Real Time Consolodated'!B385</f>
        <v>Jason Maxiell</v>
      </c>
      <c r="B385" t="str">
        <f>'Real Time Consolodated'!E385</f>
        <v>CHO</v>
      </c>
      <c r="C385" t="e">
        <f>VLOOKUP(B385,'UPDATE Team Record'!$Q$4:$R$35,2,0)</f>
        <v>#N/A</v>
      </c>
      <c r="D385" t="str">
        <f t="shared" si="10"/>
        <v>Milwaukee Bucks</v>
      </c>
      <c r="E385">
        <f>'Real Time Consolodated'!AO385</f>
        <v>13.1</v>
      </c>
      <c r="F385">
        <f>'Real Time Consolodated'!AT385</f>
        <v>7.3999999999999996E-2</v>
      </c>
      <c r="G385">
        <f>'Real Time Consolodated'!AX385</f>
        <v>-2.6</v>
      </c>
      <c r="H385">
        <f>'Real Time Consolodated'!AY385</f>
        <v>-0.1</v>
      </c>
      <c r="I385" s="27">
        <f>VLOOKUP(D385,'UPDATE Team Record'!$B$3:$O$38,4,0)*100</f>
        <v>50</v>
      </c>
      <c r="J385">
        <f t="shared" si="11"/>
        <v>0</v>
      </c>
      <c r="K385">
        <f>COUNTIF(A$2:$A385,A385)</f>
        <v>1</v>
      </c>
      <c r="L385">
        <f>(Key!$B$3+Key!$B$4*'Real Time Coefficients'!E385+'Real Time Coefficients'!F385*Key!$B$5+Key!$B$6*'Real Time Coefficients'!G385+'Real Time Coefficients'!H385*Key!$B$7+Key!$B$8*'Real Time Coefficients'!I385+'Real Time Coefficients'!J385*Key!$B$9)*(Key!$B$11/100)</f>
        <v>-425.83751891709716</v>
      </c>
      <c r="N385">
        <f>IF(H385&gt;'Data Precompetition'!$F$91,1,0)</f>
        <v>0</v>
      </c>
      <c r="O385">
        <f>IF(F385&gt;'Data Precompetition'!$D$91,1,0)</f>
        <v>0</v>
      </c>
    </row>
    <row r="386" spans="1:15" ht="15" customHeight="1">
      <c r="A386" t="str">
        <f>'Real Time Consolodated'!B386</f>
        <v>O.J. Mayo</v>
      </c>
      <c r="B386" t="str">
        <f>'Real Time Consolodated'!E386</f>
        <v>MIL</v>
      </c>
      <c r="C386" t="str">
        <f>VLOOKUP(B386,'UPDATE Team Record'!$Q$4:$R$35,2,0)</f>
        <v>Milwaukee Bucks</v>
      </c>
      <c r="D386" t="str">
        <f t="shared" si="10"/>
        <v>Milwaukee Bucks</v>
      </c>
      <c r="E386">
        <f>'Real Time Consolodated'!AO386</f>
        <v>23.6</v>
      </c>
      <c r="F386">
        <f>'Real Time Consolodated'!AT386</f>
        <v>7.9000000000000001E-2</v>
      </c>
      <c r="G386">
        <f>'Real Time Consolodated'!AX386</f>
        <v>-1.3</v>
      </c>
      <c r="H386">
        <f>'Real Time Consolodated'!AY386</f>
        <v>0.3</v>
      </c>
      <c r="I386" s="27">
        <f>VLOOKUP(D386,'UPDATE Team Record'!$B$3:$O$38,4,0)*100</f>
        <v>50</v>
      </c>
      <c r="J386">
        <f t="shared" si="11"/>
        <v>0</v>
      </c>
      <c r="K386">
        <f>COUNTIF(A$2:$A386,A386)</f>
        <v>1</v>
      </c>
      <c r="L386">
        <f>(Key!$B$3+Key!$B$4*'Real Time Coefficients'!E386+'Real Time Coefficients'!F386*Key!$B$5+Key!$B$6*'Real Time Coefficients'!G386+'Real Time Coefficients'!H386*Key!$B$7+Key!$B$8*'Real Time Coefficients'!I386+'Real Time Coefficients'!J386*Key!$B$9)*(Key!$B$11/100)</f>
        <v>-312.38265973986972</v>
      </c>
      <c r="N386">
        <f>IF(H386&gt;'Data Precompetition'!$F$91,1,0)</f>
        <v>0</v>
      </c>
      <c r="O386">
        <f>IF(F386&gt;'Data Precompetition'!$D$91,1,0)</f>
        <v>0</v>
      </c>
    </row>
    <row r="387" spans="1:15" ht="15" customHeight="1">
      <c r="A387" t="str">
        <f>'Real Time Consolodated'!B387</f>
        <v>Luc Mbah a Moute</v>
      </c>
      <c r="B387" t="str">
        <f>'Real Time Consolodated'!E387</f>
        <v>PHI</v>
      </c>
      <c r="C387" t="str">
        <f>VLOOKUP(B387,'UPDATE Team Record'!$Q$4:$R$35,2,0)</f>
        <v>Philadelphia 76ers</v>
      </c>
      <c r="D387" t="str">
        <f t="shared" ref="D387:D450" si="12">IFERROR(C387,C388)</f>
        <v>Philadelphia 76ers</v>
      </c>
      <c r="E387">
        <f>'Real Time Consolodated'!AO387</f>
        <v>18.3</v>
      </c>
      <c r="F387">
        <f>'Real Time Consolodated'!AT387</f>
        <v>2.7E-2</v>
      </c>
      <c r="G387">
        <f>'Real Time Consolodated'!AX387</f>
        <v>-3.2</v>
      </c>
      <c r="H387">
        <f>'Real Time Consolodated'!AY387</f>
        <v>-0.6</v>
      </c>
      <c r="I387" s="27">
        <f>VLOOKUP(D387,'UPDATE Team Record'!$B$3:$O$38,4,0)*100</f>
        <v>22</v>
      </c>
      <c r="J387">
        <f t="shared" ref="J387:J450" si="13">N387+O387</f>
        <v>0</v>
      </c>
      <c r="K387">
        <f>COUNTIF(A$2:$A387,A387)</f>
        <v>1</v>
      </c>
      <c r="L387">
        <f>(Key!$B$3+Key!$B$4*'Real Time Coefficients'!E387+'Real Time Coefficients'!F387*Key!$B$5+Key!$B$6*'Real Time Coefficients'!G387+'Real Time Coefficients'!H387*Key!$B$7+Key!$B$8*'Real Time Coefficients'!I387+'Real Time Coefficients'!J387*Key!$B$9)*(Key!$B$11/100)</f>
        <v>-707.79378410865968</v>
      </c>
      <c r="N387">
        <f>IF(H387&gt;'Data Precompetition'!$F$91,1,0)</f>
        <v>0</v>
      </c>
      <c r="O387">
        <f>IF(F387&gt;'Data Precompetition'!$D$91,1,0)</f>
        <v>0</v>
      </c>
    </row>
    <row r="388" spans="1:15" ht="15" customHeight="1">
      <c r="A388" t="str">
        <f>'Real Time Consolodated'!B388</f>
        <v>James Michael McAdoo</v>
      </c>
      <c r="B388" t="str">
        <f>'Real Time Consolodated'!E388</f>
        <v>GSW</v>
      </c>
      <c r="C388" t="str">
        <f>VLOOKUP(B388,'UPDATE Team Record'!$Q$4:$R$35,2,0)</f>
        <v>Golden State Warriors</v>
      </c>
      <c r="D388" t="str">
        <f t="shared" si="12"/>
        <v>Golden State Warriors</v>
      </c>
      <c r="E388">
        <f>'Real Time Consolodated'!AO388</f>
        <v>19.399999999999999</v>
      </c>
      <c r="F388">
        <f>'Real Time Consolodated'!AT388</f>
        <v>0.17699999999999999</v>
      </c>
      <c r="G388">
        <f>'Real Time Consolodated'!AX388</f>
        <v>-1.8</v>
      </c>
      <c r="H388">
        <f>'Real Time Consolodated'!AY388</f>
        <v>0</v>
      </c>
      <c r="I388" s="27">
        <f>VLOOKUP(D388,'UPDATE Team Record'!$B$3:$O$38,4,0)*100</f>
        <v>81.699999999999989</v>
      </c>
      <c r="J388">
        <f t="shared" si="13"/>
        <v>0</v>
      </c>
      <c r="K388">
        <f>COUNTIF(A$2:$A388,A388)</f>
        <v>1</v>
      </c>
      <c r="L388">
        <f>(Key!$B$3+Key!$B$4*'Real Time Coefficients'!E388+'Real Time Coefficients'!F388*Key!$B$5+Key!$B$6*'Real Time Coefficients'!G388+'Real Time Coefficients'!H388*Key!$B$7+Key!$B$8*'Real Time Coefficients'!I388+'Real Time Coefficients'!J388*Key!$B$9)*(Key!$B$11/100)</f>
        <v>107.75341016189674</v>
      </c>
      <c r="N388">
        <f>IF(H388&gt;'Data Precompetition'!$F$91,1,0)</f>
        <v>0</v>
      </c>
      <c r="O388">
        <f>IF(F388&gt;'Data Precompetition'!$D$91,1,0)</f>
        <v>0</v>
      </c>
    </row>
    <row r="389" spans="1:15" ht="15" customHeight="1">
      <c r="A389" t="str">
        <f>'Real Time Consolodated'!B389</f>
        <v>Ray McCallum</v>
      </c>
      <c r="B389" t="str">
        <f>'Real Time Consolodated'!E389</f>
        <v>SAC</v>
      </c>
      <c r="C389" t="str">
        <f>VLOOKUP(B389,'UPDATE Team Record'!$Q$4:$R$35,2,0)</f>
        <v>Sacramento Kings</v>
      </c>
      <c r="D389" t="str">
        <f t="shared" si="12"/>
        <v>Sacramento Kings</v>
      </c>
      <c r="E389">
        <f>'Real Time Consolodated'!AO389</f>
        <v>18.2</v>
      </c>
      <c r="F389">
        <f>'Real Time Consolodated'!AT389</f>
        <v>4.4999999999999998E-2</v>
      </c>
      <c r="G389">
        <f>'Real Time Consolodated'!AX389</f>
        <v>-1.7</v>
      </c>
      <c r="H389">
        <f>'Real Time Consolodated'!AY389</f>
        <v>0.1</v>
      </c>
      <c r="I389" s="27">
        <f>VLOOKUP(D389,'UPDATE Team Record'!$B$3:$O$38,4,0)*100</f>
        <v>35.4</v>
      </c>
      <c r="J389">
        <f t="shared" si="13"/>
        <v>0</v>
      </c>
      <c r="K389">
        <f>COUNTIF(A$2:$A389,A389)</f>
        <v>1</v>
      </c>
      <c r="L389">
        <f>(Key!$B$3+Key!$B$4*'Real Time Coefficients'!E389+'Real Time Coefficients'!F389*Key!$B$5+Key!$B$6*'Real Time Coefficients'!G389+'Real Time Coefficients'!H389*Key!$B$7+Key!$B$8*'Real Time Coefficients'!I389+'Real Time Coefficients'!J389*Key!$B$9)*(Key!$B$11/100)</f>
        <v>-604.04182341417697</v>
      </c>
      <c r="N389">
        <f>IF(H389&gt;'Data Precompetition'!$F$91,1,0)</f>
        <v>0</v>
      </c>
      <c r="O389">
        <f>IF(F389&gt;'Data Precompetition'!$D$91,1,0)</f>
        <v>0</v>
      </c>
    </row>
    <row r="390" spans="1:15">
      <c r="A390" t="str">
        <f>'Real Time Consolodated'!B390</f>
        <v>C.J. McCollum</v>
      </c>
      <c r="B390" t="str">
        <f>'Real Time Consolodated'!E390</f>
        <v>POR</v>
      </c>
      <c r="C390" t="str">
        <f>VLOOKUP(B390,'UPDATE Team Record'!$Q$4:$R$35,2,0)</f>
        <v>Portland Trail Blazers</v>
      </c>
      <c r="D390" t="str">
        <f t="shared" si="12"/>
        <v>Portland Trail Blazers</v>
      </c>
      <c r="E390">
        <f>'Real Time Consolodated'!AO390</f>
        <v>20.5</v>
      </c>
      <c r="F390">
        <f>'Real Time Consolodated'!AT390</f>
        <v>8.8999999999999996E-2</v>
      </c>
      <c r="G390">
        <f>'Real Time Consolodated'!AX390</f>
        <v>-0.7</v>
      </c>
      <c r="H390">
        <f>'Real Time Consolodated'!AY390</f>
        <v>0.3</v>
      </c>
      <c r="I390" s="27">
        <f>VLOOKUP(D390,'UPDATE Team Record'!$B$3:$O$38,4,0)*100</f>
        <v>62.2</v>
      </c>
      <c r="J390">
        <f t="shared" si="13"/>
        <v>0</v>
      </c>
      <c r="K390">
        <f>COUNTIF(A$2:$A390,A390)</f>
        <v>1</v>
      </c>
      <c r="L390">
        <f>(Key!$B$3+Key!$B$4*'Real Time Coefficients'!E390+'Real Time Coefficients'!F390*Key!$B$5+Key!$B$6*'Real Time Coefficients'!G390+'Real Time Coefficients'!H390*Key!$B$7+Key!$B$8*'Real Time Coefficients'!I390+'Real Time Coefficients'!J390*Key!$B$9)*(Key!$B$11/100)</f>
        <v>-306.04696375158704</v>
      </c>
      <c r="N390">
        <f>IF(H390&gt;'Data Precompetition'!$F$91,1,0)</f>
        <v>0</v>
      </c>
      <c r="O390">
        <f>IF(F390&gt;'Data Precompetition'!$D$91,1,0)</f>
        <v>0</v>
      </c>
    </row>
    <row r="391" spans="1:15" ht="15" customHeight="1">
      <c r="A391" t="str">
        <f>'Real Time Consolodated'!B391</f>
        <v>K.J. McDaniels</v>
      </c>
      <c r="B391" t="str">
        <f>'Real Time Consolodated'!E391</f>
        <v>TOT</v>
      </c>
      <c r="C391" t="e">
        <f>VLOOKUP(B391,'UPDATE Team Record'!$Q$4:$R$35,2,0)</f>
        <v>#N/A</v>
      </c>
      <c r="D391" t="str">
        <f t="shared" si="12"/>
        <v>Philadelphia 76ers</v>
      </c>
      <c r="E391">
        <f>'Real Time Consolodated'!AO391</f>
        <v>19.3</v>
      </c>
      <c r="F391">
        <f>'Real Time Consolodated'!AT391</f>
        <v>0.02</v>
      </c>
      <c r="G391">
        <f>'Real Time Consolodated'!AX391</f>
        <v>-2.7</v>
      </c>
      <c r="H391">
        <f>'Real Time Consolodated'!AY391</f>
        <v>-0.2</v>
      </c>
      <c r="I391" s="27">
        <f>VLOOKUP(D391,'UPDATE Team Record'!$B$3:$O$38,4,0)*100</f>
        <v>22</v>
      </c>
      <c r="J391">
        <f t="shared" si="13"/>
        <v>0</v>
      </c>
      <c r="K391">
        <f>COUNTIF(A$2:$A391,A391)</f>
        <v>1</v>
      </c>
      <c r="L391">
        <f>(Key!$B$3+Key!$B$4*'Real Time Coefficients'!E391+'Real Time Coefficients'!F391*Key!$B$5+Key!$B$6*'Real Time Coefficients'!G391+'Real Time Coefficients'!H391*Key!$B$7+Key!$B$8*'Real Time Coefficients'!I391+'Real Time Coefficients'!J391*Key!$B$9)*(Key!$B$11/100)</f>
        <v>-691.23953828384674</v>
      </c>
      <c r="N391">
        <f>IF(H391&gt;'Data Precompetition'!$F$91,1,0)</f>
        <v>0</v>
      </c>
      <c r="O391">
        <f>IF(F391&gt;'Data Precompetition'!$D$91,1,0)</f>
        <v>0</v>
      </c>
    </row>
    <row r="392" spans="1:15">
      <c r="A392" t="str">
        <f>'Real Time Consolodated'!B392</f>
        <v>K.J. McDaniels</v>
      </c>
      <c r="B392" t="str">
        <f>'Real Time Consolodated'!E392</f>
        <v>PHI</v>
      </c>
      <c r="C392" t="str">
        <f>VLOOKUP(B392,'UPDATE Team Record'!$Q$4:$R$35,2,0)</f>
        <v>Philadelphia 76ers</v>
      </c>
      <c r="D392" t="str">
        <f t="shared" si="12"/>
        <v>Philadelphia 76ers</v>
      </c>
      <c r="E392">
        <f>'Real Time Consolodated'!AO392</f>
        <v>19.3</v>
      </c>
      <c r="F392">
        <f>'Real Time Consolodated'!AT392</f>
        <v>0.02</v>
      </c>
      <c r="G392">
        <f>'Real Time Consolodated'!AX392</f>
        <v>-2.7</v>
      </c>
      <c r="H392">
        <f>'Real Time Consolodated'!AY392</f>
        <v>-0.2</v>
      </c>
      <c r="I392" s="27">
        <f>VLOOKUP(D392,'UPDATE Team Record'!$B$3:$O$38,4,0)*100</f>
        <v>22</v>
      </c>
      <c r="J392">
        <f t="shared" si="13"/>
        <v>0</v>
      </c>
      <c r="K392">
        <f>COUNTIF(A$2:$A392,A392)</f>
        <v>2</v>
      </c>
      <c r="L392">
        <f>(Key!$B$3+Key!$B$4*'Real Time Coefficients'!E392+'Real Time Coefficients'!F392*Key!$B$5+Key!$B$6*'Real Time Coefficients'!G392+'Real Time Coefficients'!H392*Key!$B$7+Key!$B$8*'Real Time Coefficients'!I392+'Real Time Coefficients'!J392*Key!$B$9)*(Key!$B$11/100)</f>
        <v>-691.23953828384674</v>
      </c>
      <c r="N392">
        <f>IF(H392&gt;'Data Precompetition'!$F$91,1,0)</f>
        <v>0</v>
      </c>
      <c r="O392">
        <f>IF(F392&gt;'Data Precompetition'!$D$91,1,0)</f>
        <v>0</v>
      </c>
    </row>
    <row r="393" spans="1:15" ht="15" customHeight="1">
      <c r="A393" t="str">
        <f>'Real Time Consolodated'!B393</f>
        <v>K.J. McDaniels</v>
      </c>
      <c r="B393" t="str">
        <f>'Real Time Consolodated'!E393</f>
        <v>HOU</v>
      </c>
      <c r="C393" t="str">
        <f>VLOOKUP(B393,'UPDATE Team Record'!$Q$4:$R$35,2,0)</f>
        <v>Houston Rockets</v>
      </c>
      <c r="D393" t="str">
        <f t="shared" si="12"/>
        <v>Houston Rockets</v>
      </c>
      <c r="E393">
        <f>'Real Time Consolodated'!AO393</f>
        <v>19.3</v>
      </c>
      <c r="F393">
        <f>'Real Time Consolodated'!AT393</f>
        <v>0.02</v>
      </c>
      <c r="G393">
        <f>'Real Time Consolodated'!AX393</f>
        <v>-2.7</v>
      </c>
      <c r="H393">
        <f>'Real Time Consolodated'!AY393</f>
        <v>-0.2</v>
      </c>
      <c r="I393" s="27">
        <f>VLOOKUP(D393,'UPDATE Team Record'!$B$3:$O$38,4,0)*100</f>
        <v>68.300000000000011</v>
      </c>
      <c r="J393">
        <f t="shared" si="13"/>
        <v>0</v>
      </c>
      <c r="K393">
        <f>COUNTIF(A$2:$A393,A393)</f>
        <v>3</v>
      </c>
      <c r="L393">
        <f>(Key!$B$3+Key!$B$4*'Real Time Coefficients'!E393+'Real Time Coefficients'!F393*Key!$B$5+Key!$B$6*'Real Time Coefficients'!G393+'Real Time Coefficients'!H393*Key!$B$7+Key!$B$8*'Real Time Coefficients'!I393+'Real Time Coefficients'!J393*Key!$B$9)*(Key!$B$11/100)</f>
        <v>-235.06722156225442</v>
      </c>
      <c r="N393">
        <f>IF(H393&gt;'Data Precompetition'!$F$91,1,0)</f>
        <v>0</v>
      </c>
      <c r="O393">
        <f>IF(F393&gt;'Data Precompetition'!$D$91,1,0)</f>
        <v>0</v>
      </c>
    </row>
    <row r="394" spans="1:15" ht="15" customHeight="1">
      <c r="A394" t="str">
        <f>'Real Time Consolodated'!B394</f>
        <v>Doug McDermott</v>
      </c>
      <c r="B394" t="str">
        <f>'Real Time Consolodated'!E394</f>
        <v>CHI</v>
      </c>
      <c r="C394" t="str">
        <f>VLOOKUP(B394,'UPDATE Team Record'!$Q$4:$R$35,2,0)</f>
        <v>Chicago Bulls</v>
      </c>
      <c r="D394" t="str">
        <f t="shared" si="12"/>
        <v>Chicago Bulls</v>
      </c>
      <c r="E394">
        <f>'Real Time Consolodated'!AO394</f>
        <v>18.3</v>
      </c>
      <c r="F394">
        <f>'Real Time Consolodated'!AT394</f>
        <v>-5.0000000000000001E-3</v>
      </c>
      <c r="G394">
        <f>'Real Time Consolodated'!AX394</f>
        <v>-8</v>
      </c>
      <c r="H394">
        <f>'Real Time Consolodated'!AY394</f>
        <v>-0.5</v>
      </c>
      <c r="I394" s="27">
        <f>VLOOKUP(D394,'UPDATE Team Record'!$B$3:$O$38,4,0)*100</f>
        <v>61</v>
      </c>
      <c r="J394">
        <f t="shared" si="13"/>
        <v>0</v>
      </c>
      <c r="K394">
        <f>COUNTIF(A$2:$A394,A394)</f>
        <v>1</v>
      </c>
      <c r="L394">
        <f>(Key!$B$3+Key!$B$4*'Real Time Coefficients'!E394+'Real Time Coefficients'!F394*Key!$B$5+Key!$B$6*'Real Time Coefficients'!G394+'Real Time Coefficients'!H394*Key!$B$7+Key!$B$8*'Real Time Coefficients'!I394+'Real Time Coefficients'!J394*Key!$B$9)*(Key!$B$11/100)</f>
        <v>235.88153455917205</v>
      </c>
      <c r="N394">
        <f>IF(H394&gt;'Data Precompetition'!$F$91,1,0)</f>
        <v>0</v>
      </c>
      <c r="O394">
        <f>IF(F394&gt;'Data Precompetition'!$D$91,1,0)</f>
        <v>0</v>
      </c>
    </row>
    <row r="395" spans="1:15" ht="15" customHeight="1">
      <c r="A395" t="str">
        <f>'Real Time Consolodated'!B395</f>
        <v>Mitch McGary</v>
      </c>
      <c r="B395" t="str">
        <f>'Real Time Consolodated'!E395</f>
        <v>OKC</v>
      </c>
      <c r="C395" t="str">
        <f>VLOOKUP(B395,'UPDATE Team Record'!$Q$4:$R$35,2,0)</f>
        <v>Oklahoma City Thunder</v>
      </c>
      <c r="D395" t="str">
        <f t="shared" si="12"/>
        <v>Oklahoma City Thunder</v>
      </c>
      <c r="E395">
        <f>'Real Time Consolodated'!AO395</f>
        <v>19</v>
      </c>
      <c r="F395">
        <f>'Real Time Consolodated'!AT395</f>
        <v>0.127</v>
      </c>
      <c r="G395">
        <f>'Real Time Consolodated'!AX395</f>
        <v>-2.4</v>
      </c>
      <c r="H395">
        <f>'Real Time Consolodated'!AY395</f>
        <v>-0.1</v>
      </c>
      <c r="I395" s="27">
        <f>VLOOKUP(D395,'UPDATE Team Record'!$B$3:$O$38,4,0)*100</f>
        <v>54.900000000000006</v>
      </c>
      <c r="J395">
        <f t="shared" si="13"/>
        <v>0</v>
      </c>
      <c r="K395">
        <f>COUNTIF(A$2:$A395,A395)</f>
        <v>1</v>
      </c>
      <c r="L395">
        <f>(Key!$B$3+Key!$B$4*'Real Time Coefficients'!E395+'Real Time Coefficients'!F395*Key!$B$5+Key!$B$6*'Real Time Coefficients'!G395+'Real Time Coefficients'!H395*Key!$B$7+Key!$B$8*'Real Time Coefficients'!I395+'Real Time Coefficients'!J395*Key!$B$9)*(Key!$B$11/100)</f>
        <v>-197.7403015116173</v>
      </c>
      <c r="N395">
        <f>IF(H395&gt;'Data Precompetition'!$F$91,1,0)</f>
        <v>0</v>
      </c>
      <c r="O395">
        <f>IF(F395&gt;'Data Precompetition'!$D$91,1,0)</f>
        <v>0</v>
      </c>
    </row>
    <row r="396" spans="1:15" ht="15" customHeight="1">
      <c r="A396" t="str">
        <f>'Real Time Consolodated'!B396</f>
        <v>JaVale McGee</v>
      </c>
      <c r="B396" t="str">
        <f>'Real Time Consolodated'!E396</f>
        <v>TOT</v>
      </c>
      <c r="C396" t="e">
        <f>VLOOKUP(B396,'UPDATE Team Record'!$Q$4:$R$35,2,0)</f>
        <v>#N/A</v>
      </c>
      <c r="D396" t="str">
        <f t="shared" si="12"/>
        <v>Denver Nuggets</v>
      </c>
      <c r="E396">
        <f>'Real Time Consolodated'!AO396</f>
        <v>18.899999999999999</v>
      </c>
      <c r="F396">
        <f>'Real Time Consolodated'!AT396</f>
        <v>7.0999999999999994E-2</v>
      </c>
      <c r="G396">
        <f>'Real Time Consolodated'!AX396</f>
        <v>-5.6</v>
      </c>
      <c r="H396">
        <f>'Real Time Consolodated'!AY396</f>
        <v>-0.2</v>
      </c>
      <c r="I396" s="27">
        <f>VLOOKUP(D396,'UPDATE Team Record'!$B$3:$O$38,4,0)*100</f>
        <v>36.6</v>
      </c>
      <c r="J396">
        <f t="shared" si="13"/>
        <v>0</v>
      </c>
      <c r="K396">
        <f>COUNTIF(A$2:$A396,A396)</f>
        <v>1</v>
      </c>
      <c r="L396">
        <f>(Key!$B$3+Key!$B$4*'Real Time Coefficients'!E396+'Real Time Coefficients'!F396*Key!$B$5+Key!$B$6*'Real Time Coefficients'!G396+'Real Time Coefficients'!H396*Key!$B$7+Key!$B$8*'Real Time Coefficients'!I396+'Real Time Coefficients'!J396*Key!$B$9)*(Key!$B$11/100)</f>
        <v>-100.3061242174263</v>
      </c>
      <c r="N396">
        <f>IF(H396&gt;'Data Precompetition'!$F$91,1,0)</f>
        <v>0</v>
      </c>
      <c r="O396">
        <f>IF(F396&gt;'Data Precompetition'!$D$91,1,0)</f>
        <v>0</v>
      </c>
    </row>
    <row r="397" spans="1:15">
      <c r="A397" t="str">
        <f>'Real Time Consolodated'!B397</f>
        <v>JaVale McGee</v>
      </c>
      <c r="B397" t="str">
        <f>'Real Time Consolodated'!E397</f>
        <v>DEN</v>
      </c>
      <c r="C397" t="str">
        <f>VLOOKUP(B397,'UPDATE Team Record'!$Q$4:$R$35,2,0)</f>
        <v>Denver Nuggets</v>
      </c>
      <c r="D397" t="str">
        <f t="shared" si="12"/>
        <v>Denver Nuggets</v>
      </c>
      <c r="E397">
        <f>'Real Time Consolodated'!AO397</f>
        <v>18.899999999999999</v>
      </c>
      <c r="F397">
        <f>'Real Time Consolodated'!AT397</f>
        <v>7.0999999999999994E-2</v>
      </c>
      <c r="G397">
        <f>'Real Time Consolodated'!AX397</f>
        <v>-5.6</v>
      </c>
      <c r="H397">
        <f>'Real Time Consolodated'!AY397</f>
        <v>-0.2</v>
      </c>
      <c r="I397" s="27">
        <f>VLOOKUP(D397,'UPDATE Team Record'!$B$3:$O$38,4,0)*100</f>
        <v>36.6</v>
      </c>
      <c r="J397">
        <f t="shared" si="13"/>
        <v>0</v>
      </c>
      <c r="K397">
        <f>COUNTIF(A$2:$A397,A397)</f>
        <v>2</v>
      </c>
      <c r="L397">
        <f>(Key!$B$3+Key!$B$4*'Real Time Coefficients'!E397+'Real Time Coefficients'!F397*Key!$B$5+Key!$B$6*'Real Time Coefficients'!G397+'Real Time Coefficients'!H397*Key!$B$7+Key!$B$8*'Real Time Coefficients'!I397+'Real Time Coefficients'!J397*Key!$B$9)*(Key!$B$11/100)</f>
        <v>-100.3061242174263</v>
      </c>
      <c r="N397">
        <f>IF(H397&gt;'Data Precompetition'!$F$91,1,0)</f>
        <v>0</v>
      </c>
      <c r="O397">
        <f>IF(F397&gt;'Data Precompetition'!$D$91,1,0)</f>
        <v>0</v>
      </c>
    </row>
    <row r="398" spans="1:15" ht="15" customHeight="1">
      <c r="A398" t="str">
        <f>'Real Time Consolodated'!B398</f>
        <v>JaVale McGee</v>
      </c>
      <c r="B398" t="str">
        <f>'Real Time Consolodated'!E398</f>
        <v>PHI</v>
      </c>
      <c r="C398" t="str">
        <f>VLOOKUP(B398,'UPDATE Team Record'!$Q$4:$R$35,2,0)</f>
        <v>Philadelphia 76ers</v>
      </c>
      <c r="D398" t="str">
        <f t="shared" si="12"/>
        <v>Philadelphia 76ers</v>
      </c>
      <c r="E398">
        <f>'Real Time Consolodated'!AO398</f>
        <v>18.899999999999999</v>
      </c>
      <c r="F398">
        <f>'Real Time Consolodated'!AT398</f>
        <v>7.0999999999999994E-2</v>
      </c>
      <c r="G398">
        <f>'Real Time Consolodated'!AX398</f>
        <v>-5.6</v>
      </c>
      <c r="H398">
        <f>'Real Time Consolodated'!AY398</f>
        <v>-0.2</v>
      </c>
      <c r="I398" s="27">
        <f>VLOOKUP(D398,'UPDATE Team Record'!$B$3:$O$38,4,0)*100</f>
        <v>22</v>
      </c>
      <c r="J398">
        <f t="shared" si="13"/>
        <v>0</v>
      </c>
      <c r="K398">
        <f>COUNTIF(A$2:$A398,A398)</f>
        <v>3</v>
      </c>
      <c r="L398">
        <f>(Key!$B$3+Key!$B$4*'Real Time Coefficients'!E398+'Real Time Coefficients'!F398*Key!$B$5+Key!$B$6*'Real Time Coefficients'!G398+'Real Time Coefficients'!H398*Key!$B$7+Key!$B$8*'Real Time Coefficients'!I398+'Real Time Coefficients'!J398*Key!$B$9)*(Key!$B$11/100)</f>
        <v>-244.1531182592243</v>
      </c>
      <c r="N398">
        <f>IF(H398&gt;'Data Precompetition'!$F$91,1,0)</f>
        <v>0</v>
      </c>
      <c r="O398">
        <f>IF(F398&gt;'Data Precompetition'!$D$91,1,0)</f>
        <v>0</v>
      </c>
    </row>
    <row r="399" spans="1:15" ht="15" customHeight="1">
      <c r="A399" t="str">
        <f>'Real Time Consolodated'!B399</f>
        <v>Ben McLemore</v>
      </c>
      <c r="B399" t="str">
        <f>'Real Time Consolodated'!E399</f>
        <v>SAC</v>
      </c>
      <c r="C399" t="str">
        <f>VLOOKUP(B399,'UPDATE Team Record'!$Q$4:$R$35,2,0)</f>
        <v>Sacramento Kings</v>
      </c>
      <c r="D399" t="str">
        <f t="shared" si="12"/>
        <v>Sacramento Kings</v>
      </c>
      <c r="E399">
        <f>'Real Time Consolodated'!AO399</f>
        <v>17.2</v>
      </c>
      <c r="F399">
        <f>'Real Time Consolodated'!AT399</f>
        <v>4.4999999999999998E-2</v>
      </c>
      <c r="G399">
        <f>'Real Time Consolodated'!AX399</f>
        <v>-0.8</v>
      </c>
      <c r="H399">
        <f>'Real Time Consolodated'!AY399</f>
        <v>0.8</v>
      </c>
      <c r="I399" s="27">
        <f>VLOOKUP(D399,'UPDATE Team Record'!$B$3:$O$38,4,0)*100</f>
        <v>35.4</v>
      </c>
      <c r="J399">
        <f t="shared" si="13"/>
        <v>0</v>
      </c>
      <c r="K399">
        <f>COUNTIF(A$2:$A399,A399)</f>
        <v>1</v>
      </c>
      <c r="L399">
        <f>(Key!$B$3+Key!$B$4*'Real Time Coefficients'!E399+'Real Time Coefficients'!F399*Key!$B$5+Key!$B$6*'Real Time Coefficients'!G399+'Real Time Coefficients'!H399*Key!$B$7+Key!$B$8*'Real Time Coefficients'!I399+'Real Time Coefficients'!J399*Key!$B$9)*(Key!$B$11/100)</f>
        <v>-606.63802013757606</v>
      </c>
      <c r="N399">
        <f>IF(H399&gt;'Data Precompetition'!$F$91,1,0)</f>
        <v>0</v>
      </c>
      <c r="O399">
        <f>IF(F399&gt;'Data Precompetition'!$D$91,1,0)</f>
        <v>0</v>
      </c>
    </row>
    <row r="400" spans="1:15" ht="15" customHeight="1">
      <c r="A400" t="str">
        <f>'Real Time Consolodated'!B400</f>
        <v>Jerel McNeal</v>
      </c>
      <c r="B400" t="str">
        <f>'Real Time Consolodated'!E400</f>
        <v>PHO</v>
      </c>
      <c r="C400" t="str">
        <f>VLOOKUP(B400,'UPDATE Team Record'!$Q$4:$R$35,2,0)</f>
        <v>Phoenix Suns</v>
      </c>
      <c r="D400" t="str">
        <f t="shared" si="12"/>
        <v>Phoenix Suns</v>
      </c>
      <c r="E400">
        <f>'Real Time Consolodated'!AO400</f>
        <v>20.6</v>
      </c>
      <c r="F400">
        <f>'Real Time Consolodated'!AT400</f>
        <v>-0.14899999999999999</v>
      </c>
      <c r="G400">
        <f>'Real Time Consolodated'!AX400</f>
        <v>-8.5</v>
      </c>
      <c r="H400">
        <f>'Real Time Consolodated'!AY400</f>
        <v>-0.1</v>
      </c>
      <c r="I400" s="27">
        <f>VLOOKUP(D400,'UPDATE Team Record'!$B$3:$O$38,4,0)*100</f>
        <v>47.599999999999994</v>
      </c>
      <c r="J400">
        <f t="shared" si="13"/>
        <v>0</v>
      </c>
      <c r="K400">
        <f>COUNTIF(A$2:$A400,A400)</f>
        <v>1</v>
      </c>
      <c r="L400">
        <f>(Key!$B$3+Key!$B$4*'Real Time Coefficients'!E400+'Real Time Coefficients'!F400*Key!$B$5+Key!$B$6*'Real Time Coefficients'!G400+'Real Time Coefficients'!H400*Key!$B$7+Key!$B$8*'Real Time Coefficients'!I400+'Real Time Coefficients'!J400*Key!$B$9)*(Key!$B$11/100)</f>
        <v>20.769046961895032</v>
      </c>
      <c r="N400">
        <f>IF(H400&gt;'Data Precompetition'!$F$91,1,0)</f>
        <v>0</v>
      </c>
      <c r="O400">
        <f>IF(F400&gt;'Data Precompetition'!$D$91,1,0)</f>
        <v>0</v>
      </c>
    </row>
    <row r="401" spans="1:15" ht="15" customHeight="1">
      <c r="A401" t="str">
        <f>'Real Time Consolodated'!B401</f>
        <v>Josh McRoberts</v>
      </c>
      <c r="B401" t="str">
        <f>'Real Time Consolodated'!E401</f>
        <v>MIA</v>
      </c>
      <c r="C401" t="str">
        <f>VLOOKUP(B401,'UPDATE Team Record'!$Q$4:$R$35,2,0)</f>
        <v>Miami Heat</v>
      </c>
      <c r="D401" t="str">
        <f t="shared" si="12"/>
        <v>Miami Heat</v>
      </c>
      <c r="E401">
        <f>'Real Time Consolodated'!AO401</f>
        <v>12.8</v>
      </c>
      <c r="F401">
        <f>'Real Time Consolodated'!AT401</f>
        <v>7.0000000000000007E-2</v>
      </c>
      <c r="G401">
        <f>'Real Time Consolodated'!AX401</f>
        <v>-1.1000000000000001</v>
      </c>
      <c r="H401">
        <f>'Real Time Consolodated'!AY401</f>
        <v>0.1</v>
      </c>
      <c r="I401" s="27">
        <f>VLOOKUP(D401,'UPDATE Team Record'!$B$3:$O$38,4,0)*100</f>
        <v>45.1</v>
      </c>
      <c r="J401">
        <f t="shared" si="13"/>
        <v>0</v>
      </c>
      <c r="K401">
        <f>COUNTIF(A$2:$A401,A401)</f>
        <v>1</v>
      </c>
      <c r="L401">
        <f>(Key!$B$3+Key!$B$4*'Real Time Coefficients'!E401+'Real Time Coefficients'!F401*Key!$B$5+Key!$B$6*'Real Time Coefficients'!G401+'Real Time Coefficients'!H401*Key!$B$7+Key!$B$8*'Real Time Coefficients'!I401+'Real Time Coefficients'!J401*Key!$B$9)*(Key!$B$11/100)</f>
        <v>-637.50730251825223</v>
      </c>
      <c r="N401">
        <f>IF(H401&gt;'Data Precompetition'!$F$91,1,0)</f>
        <v>0</v>
      </c>
      <c r="O401">
        <f>IF(F401&gt;'Data Precompetition'!$D$91,1,0)</f>
        <v>0</v>
      </c>
    </row>
    <row r="402" spans="1:15">
      <c r="A402" t="str">
        <f>'Real Time Consolodated'!B402</f>
        <v>Jodie Meeks</v>
      </c>
      <c r="B402" t="str">
        <f>'Real Time Consolodated'!E402</f>
        <v>DET</v>
      </c>
      <c r="C402" t="str">
        <f>VLOOKUP(B402,'UPDATE Team Record'!$Q$4:$R$35,2,0)</f>
        <v>Detroit Pistons</v>
      </c>
      <c r="D402" t="str">
        <f t="shared" si="12"/>
        <v>Detroit Pistons</v>
      </c>
      <c r="E402">
        <f>'Real Time Consolodated'!AO402</f>
        <v>20.100000000000001</v>
      </c>
      <c r="F402">
        <f>'Real Time Consolodated'!AT402</f>
        <v>0.10299999999999999</v>
      </c>
      <c r="G402">
        <f>'Real Time Consolodated'!AX402</f>
        <v>-0.9</v>
      </c>
      <c r="H402">
        <f>'Real Time Consolodated'!AY402</f>
        <v>0.4</v>
      </c>
      <c r="I402" s="27">
        <f>VLOOKUP(D402,'UPDATE Team Record'!$B$3:$O$38,4,0)*100</f>
        <v>39</v>
      </c>
      <c r="J402">
        <f t="shared" si="13"/>
        <v>0</v>
      </c>
      <c r="K402">
        <f>COUNTIF(A$2:$A402,A402)</f>
        <v>1</v>
      </c>
      <c r="L402">
        <f>(Key!$B$3+Key!$B$4*'Real Time Coefficients'!E402+'Real Time Coefficients'!F402*Key!$B$5+Key!$B$6*'Real Time Coefficients'!G402+'Real Time Coefficients'!H402*Key!$B$7+Key!$B$8*'Real Time Coefficients'!I402+'Real Time Coefficients'!J402*Key!$B$9)*(Key!$B$11/100)</f>
        <v>-473.33580003088269</v>
      </c>
      <c r="N402">
        <f>IF(H402&gt;'Data Precompetition'!$F$91,1,0)</f>
        <v>0</v>
      </c>
      <c r="O402">
        <f>IF(F402&gt;'Data Precompetition'!$D$91,1,0)</f>
        <v>0</v>
      </c>
    </row>
    <row r="403" spans="1:15" ht="15" customHeight="1">
      <c r="A403" t="str">
        <f>'Real Time Consolodated'!B403</f>
        <v>Gal Mekel</v>
      </c>
      <c r="B403" t="str">
        <f>'Real Time Consolodated'!E403</f>
        <v>NOP</v>
      </c>
      <c r="C403" t="str">
        <f>VLOOKUP(B403,'UPDATE Team Record'!$Q$4:$R$35,2,0)</f>
        <v>New Orleans Pelicans</v>
      </c>
      <c r="D403" t="str">
        <f t="shared" si="12"/>
        <v>New Orleans Pelicans</v>
      </c>
      <c r="E403">
        <f>'Real Time Consolodated'!AO403</f>
        <v>23.3</v>
      </c>
      <c r="F403">
        <f>'Real Time Consolodated'!AT403</f>
        <v>-0.23799999999999999</v>
      </c>
      <c r="G403">
        <f>'Real Time Consolodated'!AX403</f>
        <v>-16.600000000000001</v>
      </c>
      <c r="H403">
        <f>'Real Time Consolodated'!AY403</f>
        <v>-0.2</v>
      </c>
      <c r="I403" s="27">
        <f>VLOOKUP(D403,'UPDATE Team Record'!$B$3:$O$38,4,0)*100</f>
        <v>54.900000000000006</v>
      </c>
      <c r="J403">
        <f t="shared" si="13"/>
        <v>0</v>
      </c>
      <c r="K403">
        <f>COUNTIF(A$2:$A403,A403)</f>
        <v>1</v>
      </c>
      <c r="L403">
        <f>(Key!$B$3+Key!$B$4*'Real Time Coefficients'!E403+'Real Time Coefficients'!F403*Key!$B$5+Key!$B$6*'Real Time Coefficients'!G403+'Real Time Coefficients'!H403*Key!$B$7+Key!$B$8*'Real Time Coefficients'!I403+'Real Time Coefficients'!J403*Key!$B$9)*(Key!$B$11/100)</f>
        <v>973.79295751860138</v>
      </c>
      <c r="N403">
        <f>IF(H403&gt;'Data Precompetition'!$F$91,1,0)</f>
        <v>0</v>
      </c>
      <c r="O403">
        <f>IF(F403&gt;'Data Precompetition'!$D$91,1,0)</f>
        <v>0</v>
      </c>
    </row>
    <row r="404" spans="1:15" ht="15" customHeight="1">
      <c r="A404" t="str">
        <f>'Real Time Consolodated'!B404</f>
        <v>Khris Middleton</v>
      </c>
      <c r="B404" t="str">
        <f>'Real Time Consolodated'!E404</f>
        <v>MIL</v>
      </c>
      <c r="C404" t="str">
        <f>VLOOKUP(B404,'UPDATE Team Record'!$Q$4:$R$35,2,0)</f>
        <v>Milwaukee Bucks</v>
      </c>
      <c r="D404" t="str">
        <f t="shared" si="12"/>
        <v>Milwaukee Bucks</v>
      </c>
      <c r="E404">
        <f>'Real Time Consolodated'!AO404</f>
        <v>19.899999999999999</v>
      </c>
      <c r="F404">
        <f>'Real Time Consolodated'!AT404</f>
        <v>0.13500000000000001</v>
      </c>
      <c r="G404">
        <f>'Real Time Consolodated'!AX404</f>
        <v>1.4</v>
      </c>
      <c r="H404">
        <f>'Real Time Consolodated'!AY404</f>
        <v>2</v>
      </c>
      <c r="I404" s="27">
        <f>VLOOKUP(D404,'UPDATE Team Record'!$B$3:$O$38,4,0)*100</f>
        <v>50</v>
      </c>
      <c r="J404">
        <f t="shared" si="13"/>
        <v>0</v>
      </c>
      <c r="K404">
        <f>COUNTIF(A$2:$A404,A404)</f>
        <v>1</v>
      </c>
      <c r="L404">
        <f>(Key!$B$3+Key!$B$4*'Real Time Coefficients'!E404+'Real Time Coefficients'!F404*Key!$B$5+Key!$B$6*'Real Time Coefficients'!G404+'Real Time Coefficients'!H404*Key!$B$7+Key!$B$8*'Real Time Coefficients'!I404+'Real Time Coefficients'!J404*Key!$B$9)*(Key!$B$11/100)</f>
        <v>-304.76198751110462</v>
      </c>
      <c r="N404">
        <f>IF(H404&gt;'Data Precompetition'!$F$91,1,0)</f>
        <v>0</v>
      </c>
      <c r="O404">
        <f>IF(F404&gt;'Data Precompetition'!$D$91,1,0)</f>
        <v>0</v>
      </c>
    </row>
    <row r="405" spans="1:15" ht="15" customHeight="1">
      <c r="A405" t="str">
        <f>'Real Time Consolodated'!B405</f>
        <v>C.J. Miles</v>
      </c>
      <c r="B405" t="str">
        <f>'Real Time Consolodated'!E405</f>
        <v>IND</v>
      </c>
      <c r="C405" t="str">
        <f>VLOOKUP(B405,'UPDATE Team Record'!$Q$4:$R$35,2,0)</f>
        <v>Indiana Pacers</v>
      </c>
      <c r="D405" t="str">
        <f t="shared" si="12"/>
        <v>Indiana Pacers</v>
      </c>
      <c r="E405">
        <f>'Real Time Consolodated'!AO405</f>
        <v>23.9</v>
      </c>
      <c r="F405">
        <f>'Real Time Consolodated'!AT405</f>
        <v>9.2999999999999999E-2</v>
      </c>
      <c r="G405">
        <f>'Real Time Consolodated'!AX405</f>
        <v>-0.3</v>
      </c>
      <c r="H405">
        <f>'Real Time Consolodated'!AY405</f>
        <v>0.8</v>
      </c>
      <c r="I405" s="27">
        <f>VLOOKUP(D405,'UPDATE Team Record'!$B$3:$O$38,4,0)*100</f>
        <v>46.300000000000004</v>
      </c>
      <c r="J405">
        <f t="shared" si="13"/>
        <v>0</v>
      </c>
      <c r="K405">
        <f>COUNTIF(A$2:$A405,A405)</f>
        <v>1</v>
      </c>
      <c r="L405">
        <f>(Key!$B$3+Key!$B$4*'Real Time Coefficients'!E405+'Real Time Coefficients'!F405*Key!$B$5+Key!$B$6*'Real Time Coefficients'!G405+'Real Time Coefficients'!H405*Key!$B$7+Key!$B$8*'Real Time Coefficients'!I405+'Real Time Coefficients'!J405*Key!$B$9)*(Key!$B$11/100)</f>
        <v>-351.20123074602344</v>
      </c>
      <c r="N405">
        <f>IF(H405&gt;'Data Precompetition'!$F$91,1,0)</f>
        <v>0</v>
      </c>
      <c r="O405">
        <f>IF(F405&gt;'Data Precompetition'!$D$91,1,0)</f>
        <v>0</v>
      </c>
    </row>
    <row r="406" spans="1:15" ht="15" customHeight="1">
      <c r="A406" t="str">
        <f>'Real Time Consolodated'!B406</f>
        <v>Andre Miller</v>
      </c>
      <c r="B406" t="str">
        <f>'Real Time Consolodated'!E406</f>
        <v>TOT</v>
      </c>
      <c r="C406" t="e">
        <f>VLOOKUP(B406,'UPDATE Team Record'!$Q$4:$R$35,2,0)</f>
        <v>#N/A</v>
      </c>
      <c r="D406" t="str">
        <f t="shared" si="12"/>
        <v>Washington Wizards</v>
      </c>
      <c r="E406">
        <f>'Real Time Consolodated'!AO406</f>
        <v>15.3</v>
      </c>
      <c r="F406">
        <f>'Real Time Consolodated'!AT406</f>
        <v>8.4000000000000005E-2</v>
      </c>
      <c r="G406">
        <f>'Real Time Consolodated'!AX406</f>
        <v>-3</v>
      </c>
      <c r="H406">
        <f>'Real Time Consolodated'!AY406</f>
        <v>-0.3</v>
      </c>
      <c r="I406" s="27">
        <f>VLOOKUP(D406,'UPDATE Team Record'!$B$3:$O$38,4,0)*100</f>
        <v>56.100000000000009</v>
      </c>
      <c r="J406">
        <f t="shared" si="13"/>
        <v>0</v>
      </c>
      <c r="K406">
        <f>COUNTIF(A$2:$A406,A406)</f>
        <v>1</v>
      </c>
      <c r="L406">
        <f>(Key!$B$3+Key!$B$4*'Real Time Coefficients'!E406+'Real Time Coefficients'!F406*Key!$B$5+Key!$B$6*'Real Time Coefficients'!G406+'Real Time Coefficients'!H406*Key!$B$7+Key!$B$8*'Real Time Coefficients'!I406+'Real Time Coefficients'!J406*Key!$B$9)*(Key!$B$11/100)</f>
        <v>-293.7686487669838</v>
      </c>
      <c r="N406">
        <f>IF(H406&gt;'Data Precompetition'!$F$91,1,0)</f>
        <v>0</v>
      </c>
      <c r="O406">
        <f>IF(F406&gt;'Data Precompetition'!$D$91,1,0)</f>
        <v>0</v>
      </c>
    </row>
    <row r="407" spans="1:15" ht="15" customHeight="1">
      <c r="A407" t="str">
        <f>'Real Time Consolodated'!B407</f>
        <v>Andre Miller</v>
      </c>
      <c r="B407" t="str">
        <f>'Real Time Consolodated'!E407</f>
        <v>WAS</v>
      </c>
      <c r="C407" t="str">
        <f>VLOOKUP(B407,'UPDATE Team Record'!$Q$4:$R$35,2,0)</f>
        <v>Washington Wizards</v>
      </c>
      <c r="D407" t="str">
        <f t="shared" si="12"/>
        <v>Washington Wizards</v>
      </c>
      <c r="E407">
        <f>'Real Time Consolodated'!AO407</f>
        <v>15.3</v>
      </c>
      <c r="F407">
        <f>'Real Time Consolodated'!AT407</f>
        <v>8.4000000000000005E-2</v>
      </c>
      <c r="G407">
        <f>'Real Time Consolodated'!AX407</f>
        <v>-3</v>
      </c>
      <c r="H407">
        <f>'Real Time Consolodated'!AY407</f>
        <v>-0.3</v>
      </c>
      <c r="I407" s="27">
        <f>VLOOKUP(D407,'UPDATE Team Record'!$B$3:$O$38,4,0)*100</f>
        <v>56.100000000000009</v>
      </c>
      <c r="J407">
        <f t="shared" si="13"/>
        <v>0</v>
      </c>
      <c r="K407">
        <f>COUNTIF(A$2:$A407,A407)</f>
        <v>2</v>
      </c>
      <c r="L407">
        <f>(Key!$B$3+Key!$B$4*'Real Time Coefficients'!E407+'Real Time Coefficients'!F407*Key!$B$5+Key!$B$6*'Real Time Coefficients'!G407+'Real Time Coefficients'!H407*Key!$B$7+Key!$B$8*'Real Time Coefficients'!I407+'Real Time Coefficients'!J407*Key!$B$9)*(Key!$B$11/100)</f>
        <v>-293.7686487669838</v>
      </c>
      <c r="N407">
        <f>IF(H407&gt;'Data Precompetition'!$F$91,1,0)</f>
        <v>0</v>
      </c>
      <c r="O407">
        <f>IF(F407&gt;'Data Precompetition'!$D$91,1,0)</f>
        <v>0</v>
      </c>
    </row>
    <row r="408" spans="1:15" ht="15" customHeight="1">
      <c r="A408" t="str">
        <f>'Real Time Consolodated'!B408</f>
        <v>Andre Miller</v>
      </c>
      <c r="B408" t="str">
        <f>'Real Time Consolodated'!E408</f>
        <v>SAC</v>
      </c>
      <c r="C408" t="str">
        <f>VLOOKUP(B408,'UPDATE Team Record'!$Q$4:$R$35,2,0)</f>
        <v>Sacramento Kings</v>
      </c>
      <c r="D408" t="str">
        <f t="shared" si="12"/>
        <v>Sacramento Kings</v>
      </c>
      <c r="E408">
        <f>'Real Time Consolodated'!AO408</f>
        <v>15.3</v>
      </c>
      <c r="F408">
        <f>'Real Time Consolodated'!AT408</f>
        <v>8.4000000000000005E-2</v>
      </c>
      <c r="G408">
        <f>'Real Time Consolodated'!AX408</f>
        <v>-3</v>
      </c>
      <c r="H408">
        <f>'Real Time Consolodated'!AY408</f>
        <v>-0.3</v>
      </c>
      <c r="I408" s="27">
        <f>VLOOKUP(D408,'UPDATE Team Record'!$B$3:$O$38,4,0)*100</f>
        <v>35.4</v>
      </c>
      <c r="J408">
        <f t="shared" si="13"/>
        <v>0</v>
      </c>
      <c r="K408">
        <f>COUNTIF(A$2:$A408,A408)</f>
        <v>3</v>
      </c>
      <c r="L408">
        <f>(Key!$B$3+Key!$B$4*'Real Time Coefficients'!E408+'Real Time Coefficients'!F408*Key!$B$5+Key!$B$6*'Real Time Coefficients'!G408+'Real Time Coefficients'!H408*Key!$B$7+Key!$B$8*'Real Time Coefficients'!I408+'Real Time Coefficients'!J408*Key!$B$9)*(Key!$B$11/100)</f>
        <v>-497.71609922350564</v>
      </c>
      <c r="N408">
        <f>IF(H408&gt;'Data Precompetition'!$F$91,1,0)</f>
        <v>0</v>
      </c>
      <c r="O408">
        <f>IF(F408&gt;'Data Precompetition'!$D$91,1,0)</f>
        <v>0</v>
      </c>
    </row>
    <row r="409" spans="1:15" ht="15" customHeight="1">
      <c r="A409" t="str">
        <f>'Real Time Consolodated'!B409</f>
        <v>Darius Miller</v>
      </c>
      <c r="B409" t="str">
        <f>'Real Time Consolodated'!E409</f>
        <v>NOP</v>
      </c>
      <c r="C409" t="str">
        <f>VLOOKUP(B409,'UPDATE Team Record'!$Q$4:$R$35,2,0)</f>
        <v>New Orleans Pelicans</v>
      </c>
      <c r="D409" t="str">
        <f t="shared" si="12"/>
        <v>New Orleans Pelicans</v>
      </c>
      <c r="E409">
        <f>'Real Time Consolodated'!AO409</f>
        <v>8.5</v>
      </c>
      <c r="F409">
        <f>'Real Time Consolodated'!AT409</f>
        <v>-0.122</v>
      </c>
      <c r="G409">
        <f>'Real Time Consolodated'!AX409</f>
        <v>-9.9</v>
      </c>
      <c r="H409">
        <f>'Real Time Consolodated'!AY409</f>
        <v>-0.1</v>
      </c>
      <c r="I409" s="27">
        <f>VLOOKUP(D409,'UPDATE Team Record'!$B$3:$O$38,4,0)*100</f>
        <v>54.900000000000006</v>
      </c>
      <c r="J409">
        <f t="shared" si="13"/>
        <v>0</v>
      </c>
      <c r="K409">
        <f>COUNTIF(A$2:$A409,A409)</f>
        <v>1</v>
      </c>
      <c r="L409">
        <f>(Key!$B$3+Key!$B$4*'Real Time Coefficients'!E409+'Real Time Coefficients'!F409*Key!$B$5+Key!$B$6*'Real Time Coefficients'!G409+'Real Time Coefficients'!H409*Key!$B$7+Key!$B$8*'Real Time Coefficients'!I409+'Real Time Coefficients'!J409*Key!$B$9)*(Key!$B$11/100)</f>
        <v>93.505601330281422</v>
      </c>
      <c r="N409">
        <f>IF(H409&gt;'Data Precompetition'!$F$91,1,0)</f>
        <v>0</v>
      </c>
      <c r="O409">
        <f>IF(F409&gt;'Data Precompetition'!$D$91,1,0)</f>
        <v>0</v>
      </c>
    </row>
    <row r="410" spans="1:15" ht="15" customHeight="1">
      <c r="A410" t="str">
        <f>'Real Time Consolodated'!B410</f>
        <v>Mike Miller</v>
      </c>
      <c r="B410" t="str">
        <f>'Real Time Consolodated'!E410</f>
        <v>CLE</v>
      </c>
      <c r="C410" t="str">
        <f>VLOOKUP(B410,'UPDATE Team Record'!$Q$4:$R$35,2,0)</f>
        <v>Cleveland Cavaliers</v>
      </c>
      <c r="D410" t="str">
        <f t="shared" si="12"/>
        <v>Cleveland Cavaliers</v>
      </c>
      <c r="E410">
        <f>'Real Time Consolodated'!AO410</f>
        <v>8.9</v>
      </c>
      <c r="F410">
        <f>'Real Time Consolodated'!AT410</f>
        <v>2.8000000000000001E-2</v>
      </c>
      <c r="G410">
        <f>'Real Time Consolodated'!AX410</f>
        <v>-3</v>
      </c>
      <c r="H410">
        <f>'Real Time Consolodated'!AY410</f>
        <v>-0.2</v>
      </c>
      <c r="I410" s="27">
        <f>VLOOKUP(D410,'UPDATE Team Record'!$B$3:$O$38,4,0)*100</f>
        <v>64.600000000000009</v>
      </c>
      <c r="J410">
        <f t="shared" si="13"/>
        <v>0</v>
      </c>
      <c r="K410">
        <f>COUNTIF(A$2:$A410,A410)</f>
        <v>1</v>
      </c>
      <c r="L410">
        <f>(Key!$B$3+Key!$B$4*'Real Time Coefficients'!E410+'Real Time Coefficients'!F410*Key!$B$5+Key!$B$6*'Real Time Coefficients'!G410+'Real Time Coefficients'!H410*Key!$B$7+Key!$B$8*'Real Time Coefficients'!I410+'Real Time Coefficients'!J410*Key!$B$9)*(Key!$B$11/100)</f>
        <v>-411.14713193092729</v>
      </c>
      <c r="N410">
        <f>IF(H410&gt;'Data Precompetition'!$F$91,1,0)</f>
        <v>0</v>
      </c>
      <c r="O410">
        <f>IF(F410&gt;'Data Precompetition'!$D$91,1,0)</f>
        <v>0</v>
      </c>
    </row>
    <row r="411" spans="1:15" ht="15" customHeight="1">
      <c r="A411" t="str">
        <f>'Real Time Consolodated'!B411</f>
        <v>Player</v>
      </c>
      <c r="B411" t="str">
        <f>'Real Time Consolodated'!E411</f>
        <v>Tm</v>
      </c>
      <c r="C411" t="e">
        <f>VLOOKUP(B411,'UPDATE Team Record'!$Q$4:$R$35,2,0)</f>
        <v>#N/A</v>
      </c>
      <c r="D411" t="e">
        <f t="shared" si="12"/>
        <v>#N/A</v>
      </c>
      <c r="E411" t="str">
        <f>'Real Time Consolodated'!AO411</f>
        <v>USG%</v>
      </c>
      <c r="F411" t="str">
        <f>'Real Time Consolodated'!AT411</f>
        <v>WS/48</v>
      </c>
      <c r="G411" t="str">
        <f>'Real Time Consolodated'!AX411</f>
        <v>BPM</v>
      </c>
      <c r="H411" t="str">
        <f>'Real Time Consolodated'!AY411</f>
        <v>VORP</v>
      </c>
      <c r="I411" s="27" t="e">
        <f>VLOOKUP(D411,'UPDATE Team Record'!$B$3:$O$38,4,0)*100</f>
        <v>#N/A</v>
      </c>
      <c r="J411">
        <f t="shared" si="13"/>
        <v>2</v>
      </c>
      <c r="K411">
        <f>COUNTIF(A$2:$A411,A411)</f>
        <v>16</v>
      </c>
      <c r="L411" t="e">
        <f>(Key!$B$3+Key!$B$4*'Real Time Coefficients'!E411+'Real Time Coefficients'!F411*Key!$B$5+Key!$B$6*'Real Time Coefficients'!G411+'Real Time Coefficients'!H411*Key!$B$7+Key!$B$8*'Real Time Coefficients'!I411+'Real Time Coefficients'!J411*Key!$B$9)*(Key!$B$11/100)</f>
        <v>#VALUE!</v>
      </c>
      <c r="N411">
        <f>IF(H411&gt;'Data Precompetition'!$F$91,1,0)</f>
        <v>1</v>
      </c>
      <c r="O411">
        <f>IF(F411&gt;'Data Precompetition'!$D$91,1,0)</f>
        <v>1</v>
      </c>
    </row>
    <row r="412" spans="1:15" ht="15" customHeight="1">
      <c r="A412" t="str">
        <f>'Real Time Consolodated'!B412</f>
        <v>Quincy Miller</v>
      </c>
      <c r="B412" t="str">
        <f>'Real Time Consolodated'!E412</f>
        <v>TOT</v>
      </c>
      <c r="C412" t="e">
        <f>VLOOKUP(B412,'UPDATE Team Record'!$Q$4:$R$35,2,0)</f>
        <v>#N/A</v>
      </c>
      <c r="D412" t="str">
        <f t="shared" si="12"/>
        <v>Sacramento Kings</v>
      </c>
      <c r="E412">
        <f>'Real Time Consolodated'!AO412</f>
        <v>17.8</v>
      </c>
      <c r="F412">
        <f>'Real Time Consolodated'!AT412</f>
        <v>-0.03</v>
      </c>
      <c r="G412">
        <f>'Real Time Consolodated'!AX412</f>
        <v>-3.7</v>
      </c>
      <c r="H412">
        <f>'Real Time Consolodated'!AY412</f>
        <v>-0.1</v>
      </c>
      <c r="I412" s="27">
        <f>VLOOKUP(D412,'UPDATE Team Record'!$B$3:$O$38,4,0)*100</f>
        <v>35.4</v>
      </c>
      <c r="J412">
        <f t="shared" si="13"/>
        <v>0</v>
      </c>
      <c r="K412">
        <f>COUNTIF(A$2:$A412,A412)</f>
        <v>1</v>
      </c>
      <c r="L412">
        <f>(Key!$B$3+Key!$B$4*'Real Time Coefficients'!E412+'Real Time Coefficients'!F412*Key!$B$5+Key!$B$6*'Real Time Coefficients'!G412+'Real Time Coefficients'!H412*Key!$B$7+Key!$B$8*'Real Time Coefficients'!I412+'Real Time Coefficients'!J412*Key!$B$9)*(Key!$B$11/100)</f>
        <v>-534.37787700612864</v>
      </c>
      <c r="N412">
        <f>IF(H412&gt;'Data Precompetition'!$F$91,1,0)</f>
        <v>0</v>
      </c>
      <c r="O412">
        <f>IF(F412&gt;'Data Precompetition'!$D$91,1,0)</f>
        <v>0</v>
      </c>
    </row>
    <row r="413" spans="1:15" ht="15" customHeight="1">
      <c r="A413" t="str">
        <f>'Real Time Consolodated'!B413</f>
        <v>Quincy Miller</v>
      </c>
      <c r="B413" t="str">
        <f>'Real Time Consolodated'!E413</f>
        <v>SAC</v>
      </c>
      <c r="C413" t="str">
        <f>VLOOKUP(B413,'UPDATE Team Record'!$Q$4:$R$35,2,0)</f>
        <v>Sacramento Kings</v>
      </c>
      <c r="D413" t="str">
        <f t="shared" si="12"/>
        <v>Sacramento Kings</v>
      </c>
      <c r="E413">
        <f>'Real Time Consolodated'!AO413</f>
        <v>17.8</v>
      </c>
      <c r="F413">
        <f>'Real Time Consolodated'!AT413</f>
        <v>-0.03</v>
      </c>
      <c r="G413">
        <f>'Real Time Consolodated'!AX413</f>
        <v>-3.7</v>
      </c>
      <c r="H413">
        <f>'Real Time Consolodated'!AY413</f>
        <v>-0.1</v>
      </c>
      <c r="I413" s="27">
        <f>VLOOKUP(D413,'UPDATE Team Record'!$B$3:$O$38,4,0)*100</f>
        <v>35.4</v>
      </c>
      <c r="J413">
        <f t="shared" si="13"/>
        <v>0</v>
      </c>
      <c r="K413">
        <f>COUNTIF(A$2:$A413,A413)</f>
        <v>2</v>
      </c>
      <c r="L413">
        <f>(Key!$B$3+Key!$B$4*'Real Time Coefficients'!E413+'Real Time Coefficients'!F413*Key!$B$5+Key!$B$6*'Real Time Coefficients'!G413+'Real Time Coefficients'!H413*Key!$B$7+Key!$B$8*'Real Time Coefficients'!I413+'Real Time Coefficients'!J413*Key!$B$9)*(Key!$B$11/100)</f>
        <v>-534.37787700612864</v>
      </c>
      <c r="N413">
        <f>IF(H413&gt;'Data Precompetition'!$F$91,1,0)</f>
        <v>0</v>
      </c>
      <c r="O413">
        <f>IF(F413&gt;'Data Precompetition'!$D$91,1,0)</f>
        <v>0</v>
      </c>
    </row>
    <row r="414" spans="1:15" ht="15" customHeight="1">
      <c r="A414" t="str">
        <f>'Real Time Consolodated'!B414</f>
        <v>Quincy Miller</v>
      </c>
      <c r="B414" t="str">
        <f>'Real Time Consolodated'!E414</f>
        <v>DET</v>
      </c>
      <c r="C414" t="str">
        <f>VLOOKUP(B414,'UPDATE Team Record'!$Q$4:$R$35,2,0)</f>
        <v>Detroit Pistons</v>
      </c>
      <c r="D414" t="str">
        <f t="shared" si="12"/>
        <v>Detroit Pistons</v>
      </c>
      <c r="E414">
        <f>'Real Time Consolodated'!AO414</f>
        <v>17.8</v>
      </c>
      <c r="F414">
        <f>'Real Time Consolodated'!AT414</f>
        <v>-0.03</v>
      </c>
      <c r="G414">
        <f>'Real Time Consolodated'!AX414</f>
        <v>-3.7</v>
      </c>
      <c r="H414">
        <f>'Real Time Consolodated'!AY414</f>
        <v>-0.1</v>
      </c>
      <c r="I414" s="27">
        <f>VLOOKUP(D414,'UPDATE Team Record'!$B$3:$O$38,4,0)*100</f>
        <v>39</v>
      </c>
      <c r="J414">
        <f t="shared" si="13"/>
        <v>0</v>
      </c>
      <c r="K414">
        <f>COUNTIF(A$2:$A414,A414)</f>
        <v>3</v>
      </c>
      <c r="L414">
        <f>(Key!$B$3+Key!$B$4*'Real Time Coefficients'!E414+'Real Time Coefficients'!F414*Key!$B$5+Key!$B$6*'Real Time Coefficients'!G414+'Real Time Coefficients'!H414*Key!$B$7+Key!$B$8*'Real Time Coefficients'!I414+'Real Time Coefficients'!J414*Key!$B$9)*(Key!$B$11/100)</f>
        <v>-498.90875518760316</v>
      </c>
      <c r="N414">
        <f>IF(H414&gt;'Data Precompetition'!$F$91,1,0)</f>
        <v>0</v>
      </c>
      <c r="O414">
        <f>IF(F414&gt;'Data Precompetition'!$D$91,1,0)</f>
        <v>0</v>
      </c>
    </row>
    <row r="415" spans="1:15" ht="15" customHeight="1">
      <c r="A415" t="str">
        <f>'Real Time Consolodated'!B415</f>
        <v>Patrick Mills</v>
      </c>
      <c r="B415" t="str">
        <f>'Real Time Consolodated'!E415</f>
        <v>SAS</v>
      </c>
      <c r="C415" t="str">
        <f>VLOOKUP(B415,'UPDATE Team Record'!$Q$4:$R$35,2,0)</f>
        <v>San Antonio Spurs</v>
      </c>
      <c r="D415" t="str">
        <f t="shared" si="12"/>
        <v>San Antonio Spurs</v>
      </c>
      <c r="E415">
        <f>'Real Time Consolodated'!AO415</f>
        <v>22.1</v>
      </c>
      <c r="F415">
        <f>'Real Time Consolodated'!AT415</f>
        <v>8.6999999999999994E-2</v>
      </c>
      <c r="G415">
        <f>'Real Time Consolodated'!AX415</f>
        <v>-0.7</v>
      </c>
      <c r="H415">
        <f>'Real Time Consolodated'!AY415</f>
        <v>0.3</v>
      </c>
      <c r="I415" s="27">
        <f>VLOOKUP(D415,'UPDATE Team Record'!$B$3:$O$38,4,0)*100</f>
        <v>67.100000000000009</v>
      </c>
      <c r="J415">
        <f t="shared" si="13"/>
        <v>0</v>
      </c>
      <c r="K415">
        <f>COUNTIF(A$2:$A415,A415)</f>
        <v>1</v>
      </c>
      <c r="L415">
        <f>(Key!$B$3+Key!$B$4*'Real Time Coefficients'!E415+'Real Time Coefficients'!F415*Key!$B$5+Key!$B$6*'Real Time Coefficients'!G415+'Real Time Coefficients'!H415*Key!$B$7+Key!$B$8*'Real Time Coefficients'!I415+'Real Time Coefficients'!J415*Key!$B$9)*(Key!$B$11/100)</f>
        <v>-231.92251418928134</v>
      </c>
      <c r="N415">
        <f>IF(H415&gt;'Data Precompetition'!$F$91,1,0)</f>
        <v>0</v>
      </c>
      <c r="O415">
        <f>IF(F415&gt;'Data Precompetition'!$D$91,1,0)</f>
        <v>0</v>
      </c>
    </row>
    <row r="416" spans="1:15">
      <c r="A416" t="str">
        <f>'Real Time Consolodated'!B416</f>
        <v>Elijah Millsap</v>
      </c>
      <c r="B416" t="str">
        <f>'Real Time Consolodated'!E416</f>
        <v>UTA</v>
      </c>
      <c r="C416" t="str">
        <f>VLOOKUP(B416,'UPDATE Team Record'!$Q$4:$R$35,2,0)</f>
        <v>Utah Jazz</v>
      </c>
      <c r="D416" t="str">
        <f t="shared" si="12"/>
        <v>Utah Jazz</v>
      </c>
      <c r="E416">
        <f>'Real Time Consolodated'!AO416</f>
        <v>17</v>
      </c>
      <c r="F416">
        <f>'Real Time Consolodated'!AT416</f>
        <v>0.02</v>
      </c>
      <c r="G416">
        <f>'Real Time Consolodated'!AX416</f>
        <v>-1.6</v>
      </c>
      <c r="H416">
        <f>'Real Time Consolodated'!AY416</f>
        <v>0.1</v>
      </c>
      <c r="I416" s="27">
        <f>VLOOKUP(D416,'UPDATE Team Record'!$B$3:$O$38,4,0)*100</f>
        <v>46.300000000000004</v>
      </c>
      <c r="J416">
        <f t="shared" si="13"/>
        <v>0</v>
      </c>
      <c r="K416">
        <f>COUNTIF(A$2:$A416,A416)</f>
        <v>1</v>
      </c>
      <c r="L416">
        <f>(Key!$B$3+Key!$B$4*'Real Time Coefficients'!E416+'Real Time Coefficients'!F416*Key!$B$5+Key!$B$6*'Real Time Coefficients'!G416+'Real Time Coefficients'!H416*Key!$B$7+Key!$B$8*'Real Time Coefficients'!I416+'Real Time Coefficients'!J416*Key!$B$9)*(Key!$B$11/100)</f>
        <v>-576.56685358567893</v>
      </c>
      <c r="N416">
        <f>IF(H416&gt;'Data Precompetition'!$F$91,1,0)</f>
        <v>0</v>
      </c>
      <c r="O416">
        <f>IF(F416&gt;'Data Precompetition'!$D$91,1,0)</f>
        <v>0</v>
      </c>
    </row>
    <row r="417" spans="1:15" ht="15" customHeight="1">
      <c r="A417" t="str">
        <f>'Real Time Consolodated'!B417</f>
        <v>Paul Millsap</v>
      </c>
      <c r="B417" t="str">
        <f>'Real Time Consolodated'!E417</f>
        <v>ATL</v>
      </c>
      <c r="C417" t="str">
        <f>VLOOKUP(B417,'UPDATE Team Record'!$Q$4:$R$35,2,0)</f>
        <v>Atlanta Hawks</v>
      </c>
      <c r="D417" t="str">
        <f t="shared" si="12"/>
        <v>Atlanta Hawks</v>
      </c>
      <c r="E417">
        <f>'Real Time Consolodated'!AO417</f>
        <v>23.8</v>
      </c>
      <c r="F417">
        <f>'Real Time Consolodated'!AT417</f>
        <v>0.16700000000000001</v>
      </c>
      <c r="G417">
        <f>'Real Time Consolodated'!AX417</f>
        <v>4.2</v>
      </c>
      <c r="H417">
        <f>'Real Time Consolodated'!AY417</f>
        <v>3.7</v>
      </c>
      <c r="I417" s="27">
        <f>VLOOKUP(D417,'UPDATE Team Record'!$B$3:$O$38,4,0)*100</f>
        <v>73.2</v>
      </c>
      <c r="J417">
        <f t="shared" si="13"/>
        <v>0</v>
      </c>
      <c r="K417">
        <f>COUNTIF(A$2:$A417,A417)</f>
        <v>1</v>
      </c>
      <c r="L417">
        <f>(Key!$B$3+Key!$B$4*'Real Time Coefficients'!E417+'Real Time Coefficients'!F417*Key!$B$5+Key!$B$6*'Real Time Coefficients'!G417+'Real Time Coefficients'!H417*Key!$B$7+Key!$B$8*'Real Time Coefficients'!I417+'Real Time Coefficients'!J417*Key!$B$9)*(Key!$B$11/100)</f>
        <v>15.437124656531154</v>
      </c>
      <c r="N417">
        <f>IF(H417&gt;'Data Precompetition'!$F$91,1,0)</f>
        <v>0</v>
      </c>
      <c r="O417">
        <f>IF(F417&gt;'Data Precompetition'!$D$91,1,0)</f>
        <v>0</v>
      </c>
    </row>
    <row r="418" spans="1:15" ht="15" customHeight="1">
      <c r="A418" t="str">
        <f>'Real Time Consolodated'!B418</f>
        <v>Nikola Mirotic</v>
      </c>
      <c r="B418" t="str">
        <f>'Real Time Consolodated'!E418</f>
        <v>CHI</v>
      </c>
      <c r="C418" t="str">
        <f>VLOOKUP(B418,'UPDATE Team Record'!$Q$4:$R$35,2,0)</f>
        <v>Chicago Bulls</v>
      </c>
      <c r="D418" t="str">
        <f t="shared" si="12"/>
        <v>Chicago Bulls</v>
      </c>
      <c r="E418">
        <f>'Real Time Consolodated'!AO418</f>
        <v>22.8</v>
      </c>
      <c r="F418">
        <f>'Real Time Consolodated'!AT418</f>
        <v>0.16500000000000001</v>
      </c>
      <c r="G418">
        <f>'Real Time Consolodated'!AX418</f>
        <v>1.2</v>
      </c>
      <c r="H418">
        <f>'Real Time Consolodated'!AY418</f>
        <v>1.3</v>
      </c>
      <c r="I418" s="27">
        <f>VLOOKUP(D418,'UPDATE Team Record'!$B$3:$O$38,4,0)*100</f>
        <v>61</v>
      </c>
      <c r="J418">
        <f t="shared" si="13"/>
        <v>0</v>
      </c>
      <c r="K418">
        <f>COUNTIF(A$2:$A418,A418)</f>
        <v>1</v>
      </c>
      <c r="L418">
        <f>(Key!$B$3+Key!$B$4*'Real Time Coefficients'!E418+'Real Time Coefficients'!F418*Key!$B$5+Key!$B$6*'Real Time Coefficients'!G418+'Real Time Coefficients'!H418*Key!$B$7+Key!$B$8*'Real Time Coefficients'!I418+'Real Time Coefficients'!J418*Key!$B$9)*(Key!$B$11/100)</f>
        <v>-191.76626922387658</v>
      </c>
      <c r="N418">
        <f>IF(H418&gt;'Data Precompetition'!$F$91,1,0)</f>
        <v>0</v>
      </c>
      <c r="O418">
        <f>IF(F418&gt;'Data Precompetition'!$D$91,1,0)</f>
        <v>0</v>
      </c>
    </row>
    <row r="419" spans="1:15">
      <c r="A419" t="str">
        <f>'Real Time Consolodated'!B419</f>
        <v>Nazr Mohammed</v>
      </c>
      <c r="B419" t="str">
        <f>'Real Time Consolodated'!E419</f>
        <v>CHI</v>
      </c>
      <c r="C419" t="str">
        <f>VLOOKUP(B419,'UPDATE Team Record'!$Q$4:$R$35,2,0)</f>
        <v>Chicago Bulls</v>
      </c>
      <c r="D419" t="str">
        <f t="shared" si="12"/>
        <v>Chicago Bulls</v>
      </c>
      <c r="E419">
        <f>'Real Time Consolodated'!AO419</f>
        <v>13.4</v>
      </c>
      <c r="F419">
        <f>'Real Time Consolodated'!AT419</f>
        <v>0.04</v>
      </c>
      <c r="G419">
        <f>'Real Time Consolodated'!AX419</f>
        <v>-5.3</v>
      </c>
      <c r="H419">
        <f>'Real Time Consolodated'!AY419</f>
        <v>-0.1</v>
      </c>
      <c r="I419" s="27">
        <f>VLOOKUP(D419,'UPDATE Team Record'!$B$3:$O$38,4,0)*100</f>
        <v>61</v>
      </c>
      <c r="J419">
        <f t="shared" si="13"/>
        <v>0</v>
      </c>
      <c r="K419">
        <f>COUNTIF(A$2:$A419,A419)</f>
        <v>1</v>
      </c>
      <c r="L419">
        <f>(Key!$B$3+Key!$B$4*'Real Time Coefficients'!E419+'Real Time Coefficients'!F419*Key!$B$5+Key!$B$6*'Real Time Coefficients'!G419+'Real Time Coefficients'!H419*Key!$B$7+Key!$B$8*'Real Time Coefficients'!I419+'Real Time Coefficients'!J419*Key!$B$9)*(Key!$B$11/100)</f>
        <v>-36.566312882754914</v>
      </c>
      <c r="N419">
        <f>IF(H419&gt;'Data Precompetition'!$F$91,1,0)</f>
        <v>0</v>
      </c>
      <c r="O419">
        <f>IF(F419&gt;'Data Precompetition'!$D$91,1,0)</f>
        <v>0</v>
      </c>
    </row>
    <row r="420" spans="1:15">
      <c r="A420" t="str">
        <f>'Real Time Consolodated'!B420</f>
        <v>Greg Monroe</v>
      </c>
      <c r="B420" t="str">
        <f>'Real Time Consolodated'!E420</f>
        <v>DET</v>
      </c>
      <c r="C420" t="str">
        <f>VLOOKUP(B420,'UPDATE Team Record'!$Q$4:$R$35,2,0)</f>
        <v>Detroit Pistons</v>
      </c>
      <c r="D420" t="str">
        <f t="shared" si="12"/>
        <v>Detroit Pistons</v>
      </c>
      <c r="E420">
        <f>'Real Time Consolodated'!AO420</f>
        <v>23.9</v>
      </c>
      <c r="F420">
        <f>'Real Time Consolodated'!AT420</f>
        <v>0.153</v>
      </c>
      <c r="G420">
        <f>'Real Time Consolodated'!AX420</f>
        <v>1.9</v>
      </c>
      <c r="H420">
        <f>'Real Time Consolodated'!AY420</f>
        <v>2.1</v>
      </c>
      <c r="I420" s="27">
        <f>VLOOKUP(D420,'UPDATE Team Record'!$B$3:$O$38,4,0)*100</f>
        <v>39</v>
      </c>
      <c r="J420">
        <f t="shared" si="13"/>
        <v>0</v>
      </c>
      <c r="K420">
        <f>COUNTIF(A$2:$A420,A420)</f>
        <v>1</v>
      </c>
      <c r="L420">
        <f>(Key!$B$3+Key!$B$4*'Real Time Coefficients'!E420+'Real Time Coefficients'!F420*Key!$B$5+Key!$B$6*'Real Time Coefficients'!G420+'Real Time Coefficients'!H420*Key!$B$7+Key!$B$8*'Real Time Coefficients'!I420+'Real Time Coefficients'!J420*Key!$B$9)*(Key!$B$11/100)</f>
        <v>-350.91963742190825</v>
      </c>
      <c r="N420">
        <f>IF(H420&gt;'Data Precompetition'!$F$91,1,0)</f>
        <v>0</v>
      </c>
      <c r="O420">
        <f>IF(F420&gt;'Data Precompetition'!$D$91,1,0)</f>
        <v>0</v>
      </c>
    </row>
    <row r="421" spans="1:15">
      <c r="A421" t="str">
        <f>'Real Time Consolodated'!B421</f>
        <v>E'Twaun Moore</v>
      </c>
      <c r="B421" t="str">
        <f>'Real Time Consolodated'!E421</f>
        <v>CHI</v>
      </c>
      <c r="C421" t="str">
        <f>VLOOKUP(B421,'UPDATE Team Record'!$Q$4:$R$35,2,0)</f>
        <v>Chicago Bulls</v>
      </c>
      <c r="D421" t="str">
        <f t="shared" si="12"/>
        <v>Chicago Bulls</v>
      </c>
      <c r="E421">
        <f>'Real Time Consolodated'!AO421</f>
        <v>14.4</v>
      </c>
      <c r="F421">
        <f>'Real Time Consolodated'!AT421</f>
        <v>0.08</v>
      </c>
      <c r="G421">
        <f>'Real Time Consolodated'!AX421</f>
        <v>-2.5</v>
      </c>
      <c r="H421">
        <f>'Real Time Consolodated'!AY421</f>
        <v>-0.1</v>
      </c>
      <c r="I421" s="27">
        <f>VLOOKUP(D421,'UPDATE Team Record'!$B$3:$O$38,4,0)*100</f>
        <v>61</v>
      </c>
      <c r="J421">
        <f t="shared" si="13"/>
        <v>0</v>
      </c>
      <c r="K421">
        <f>COUNTIF(A$2:$A421,A421)</f>
        <v>1</v>
      </c>
      <c r="L421">
        <f>(Key!$B$3+Key!$B$4*'Real Time Coefficients'!E421+'Real Time Coefficients'!F421*Key!$B$5+Key!$B$6*'Real Time Coefficients'!G421+'Real Time Coefficients'!H421*Key!$B$7+Key!$B$8*'Real Time Coefficients'!I421+'Real Time Coefficients'!J421*Key!$B$9)*(Key!$B$11/100)</f>
        <v>-295.11523481204785</v>
      </c>
      <c r="N421">
        <f>IF(H421&gt;'Data Precompetition'!$F$91,1,0)</f>
        <v>0</v>
      </c>
      <c r="O421">
        <f>IF(F421&gt;'Data Precompetition'!$D$91,1,0)</f>
        <v>0</v>
      </c>
    </row>
    <row r="422" spans="1:15" ht="15" customHeight="1">
      <c r="A422" t="str">
        <f>'Real Time Consolodated'!B422</f>
        <v>Eric Moreland</v>
      </c>
      <c r="B422" t="str">
        <f>'Real Time Consolodated'!E422</f>
        <v>SAC</v>
      </c>
      <c r="C422" t="str">
        <f>VLOOKUP(B422,'UPDATE Team Record'!$Q$4:$R$35,2,0)</f>
        <v>Sacramento Kings</v>
      </c>
      <c r="D422" t="str">
        <f t="shared" si="12"/>
        <v>Sacramento Kings</v>
      </c>
      <c r="E422">
        <f>'Real Time Consolodated'!AO422</f>
        <v>22</v>
      </c>
      <c r="F422">
        <f>'Real Time Consolodated'!AT422</f>
        <v>0.43099999999999999</v>
      </c>
      <c r="G422">
        <f>'Real Time Consolodated'!AX422</f>
        <v>-4.5</v>
      </c>
      <c r="H422">
        <f>'Real Time Consolodated'!AY422</f>
        <v>0</v>
      </c>
      <c r="I422" s="27">
        <f>VLOOKUP(D422,'UPDATE Team Record'!$B$3:$O$38,4,0)*100</f>
        <v>35.4</v>
      </c>
      <c r="J422">
        <f t="shared" si="13"/>
        <v>1</v>
      </c>
      <c r="K422">
        <f>COUNTIF(A$2:$A422,A422)</f>
        <v>1</v>
      </c>
      <c r="L422">
        <f>(Key!$B$3+Key!$B$4*'Real Time Coefficients'!E422+'Real Time Coefficients'!F422*Key!$B$5+Key!$B$6*'Real Time Coefficients'!G422+'Real Time Coefficients'!H422*Key!$B$7+Key!$B$8*'Real Time Coefficients'!I422+'Real Time Coefficients'!J422*Key!$B$9)*(Key!$B$11/100)</f>
        <v>683.99387941707846</v>
      </c>
      <c r="N422">
        <f>IF(H422&gt;'Data Precompetition'!$F$91,1,0)</f>
        <v>0</v>
      </c>
      <c r="O422">
        <f>IF(F422&gt;'Data Precompetition'!$D$91,1,0)</f>
        <v>1</v>
      </c>
    </row>
    <row r="423" spans="1:15" ht="15" customHeight="1">
      <c r="A423" t="str">
        <f>'Real Time Consolodated'!B423</f>
        <v>Darius Morris</v>
      </c>
      <c r="B423" t="str">
        <f>'Real Time Consolodated'!E423</f>
        <v>BRK</v>
      </c>
      <c r="C423" t="str">
        <f>VLOOKUP(B423,'UPDATE Team Record'!$Q$4:$R$35,2,0)</f>
        <v>Brooklyn Nets</v>
      </c>
      <c r="D423" t="str">
        <f t="shared" si="12"/>
        <v>Brooklyn Nets</v>
      </c>
      <c r="E423">
        <f>'Real Time Consolodated'!AO423</f>
        <v>20</v>
      </c>
      <c r="F423">
        <f>'Real Time Consolodated'!AT423</f>
        <v>-6.8000000000000005E-2</v>
      </c>
      <c r="G423">
        <f>'Real Time Consolodated'!AX423</f>
        <v>-7.2</v>
      </c>
      <c r="H423">
        <f>'Real Time Consolodated'!AY423</f>
        <v>-0.4</v>
      </c>
      <c r="I423" s="27">
        <f>VLOOKUP(D423,'UPDATE Team Record'!$B$3:$O$38,4,0)*100</f>
        <v>46.300000000000004</v>
      </c>
      <c r="J423">
        <f t="shared" si="13"/>
        <v>0</v>
      </c>
      <c r="K423">
        <f>COUNTIF(A$2:$A423,A423)</f>
        <v>1</v>
      </c>
      <c r="L423">
        <f>(Key!$B$3+Key!$B$4*'Real Time Coefficients'!E423+'Real Time Coefficients'!F423*Key!$B$5+Key!$B$6*'Real Time Coefficients'!G423+'Real Time Coefficients'!H423*Key!$B$7+Key!$B$8*'Real Time Coefficients'!I423+'Real Time Coefficients'!J423*Key!$B$9)*(Key!$B$11/100)</f>
        <v>-73.415552232684163</v>
      </c>
      <c r="N423">
        <f>IF(H423&gt;'Data Precompetition'!$F$91,1,0)</f>
        <v>0</v>
      </c>
      <c r="O423">
        <f>IF(F423&gt;'Data Precompetition'!$D$91,1,0)</f>
        <v>0</v>
      </c>
    </row>
    <row r="424" spans="1:15" ht="15" customHeight="1">
      <c r="A424" t="str">
        <f>'Real Time Consolodated'!B424</f>
        <v>Marcus Morris</v>
      </c>
      <c r="B424" t="str">
        <f>'Real Time Consolodated'!E424</f>
        <v>PHO</v>
      </c>
      <c r="C424" t="str">
        <f>VLOOKUP(B424,'UPDATE Team Record'!$Q$4:$R$35,2,0)</f>
        <v>Phoenix Suns</v>
      </c>
      <c r="D424" t="str">
        <f t="shared" si="12"/>
        <v>Phoenix Suns</v>
      </c>
      <c r="E424">
        <f>'Real Time Consolodated'!AO424</f>
        <v>19</v>
      </c>
      <c r="F424">
        <f>'Real Time Consolodated'!AT424</f>
        <v>9.2999999999999999E-2</v>
      </c>
      <c r="G424">
        <f>'Real Time Consolodated'!AX424</f>
        <v>-0.4</v>
      </c>
      <c r="H424">
        <f>'Real Time Consolodated'!AY424</f>
        <v>0.8</v>
      </c>
      <c r="I424" s="27">
        <f>VLOOKUP(D424,'UPDATE Team Record'!$B$3:$O$38,4,0)*100</f>
        <v>47.599999999999994</v>
      </c>
      <c r="J424">
        <f t="shared" si="13"/>
        <v>0</v>
      </c>
      <c r="K424">
        <f>COUNTIF(A$2:$A424,A424)</f>
        <v>1</v>
      </c>
      <c r="L424">
        <f>(Key!$B$3+Key!$B$4*'Real Time Coefficients'!E424+'Real Time Coefficients'!F424*Key!$B$5+Key!$B$6*'Real Time Coefficients'!G424+'Real Time Coefficients'!H424*Key!$B$7+Key!$B$8*'Real Time Coefficients'!I424+'Real Time Coefficients'!J424*Key!$B$9)*(Key!$B$11/100)</f>
        <v>-416.17334730230368</v>
      </c>
      <c r="N424">
        <f>IF(H424&gt;'Data Precompetition'!$F$91,1,0)</f>
        <v>0</v>
      </c>
      <c r="O424">
        <f>IF(F424&gt;'Data Precompetition'!$D$91,1,0)</f>
        <v>0</v>
      </c>
    </row>
    <row r="425" spans="1:15" ht="15" customHeight="1">
      <c r="A425" t="str">
        <f>'Real Time Consolodated'!B425</f>
        <v>Markieff Morris</v>
      </c>
      <c r="B425" t="str">
        <f>'Real Time Consolodated'!E425</f>
        <v>PHO</v>
      </c>
      <c r="C425" t="str">
        <f>VLOOKUP(B425,'UPDATE Team Record'!$Q$4:$R$35,2,0)</f>
        <v>Phoenix Suns</v>
      </c>
      <c r="D425" t="str">
        <f t="shared" si="12"/>
        <v>Phoenix Suns</v>
      </c>
      <c r="E425">
        <f>'Real Time Consolodated'!AO425</f>
        <v>23.3</v>
      </c>
      <c r="F425">
        <f>'Real Time Consolodated'!AT425</f>
        <v>8.5000000000000006E-2</v>
      </c>
      <c r="G425">
        <f>'Real Time Consolodated'!AX425</f>
        <v>-0.2</v>
      </c>
      <c r="H425">
        <f>'Real Time Consolodated'!AY425</f>
        <v>1.2</v>
      </c>
      <c r="I425" s="27">
        <f>VLOOKUP(D425,'UPDATE Team Record'!$B$3:$O$38,4,0)*100</f>
        <v>47.599999999999994</v>
      </c>
      <c r="J425">
        <f t="shared" si="13"/>
        <v>0</v>
      </c>
      <c r="K425">
        <f>COUNTIF(A$2:$A425,A425)</f>
        <v>1</v>
      </c>
      <c r="L425">
        <f>(Key!$B$3+Key!$B$4*'Real Time Coefficients'!E425+'Real Time Coefficients'!F425*Key!$B$5+Key!$B$6*'Real Time Coefficients'!G425+'Real Time Coefficients'!H425*Key!$B$7+Key!$B$8*'Real Time Coefficients'!I425+'Real Time Coefficients'!J425*Key!$B$9)*(Key!$B$11/100)</f>
        <v>-303.19701235285123</v>
      </c>
      <c r="N425">
        <f>IF(H425&gt;'Data Precompetition'!$F$91,1,0)</f>
        <v>0</v>
      </c>
      <c r="O425">
        <f>IF(F425&gt;'Data Precompetition'!$D$91,1,0)</f>
        <v>0</v>
      </c>
    </row>
    <row r="426" spans="1:15" ht="15" customHeight="1">
      <c r="A426" t="str">
        <f>'Real Time Consolodated'!B426</f>
        <v>Anthony Morrow</v>
      </c>
      <c r="B426" t="str">
        <f>'Real Time Consolodated'!E426</f>
        <v>OKC</v>
      </c>
      <c r="C426" t="str">
        <f>VLOOKUP(B426,'UPDATE Team Record'!$Q$4:$R$35,2,0)</f>
        <v>Oklahoma City Thunder</v>
      </c>
      <c r="D426" t="str">
        <f t="shared" si="12"/>
        <v>Oklahoma City Thunder</v>
      </c>
      <c r="E426">
        <f>'Real Time Consolodated'!AO426</f>
        <v>16.5</v>
      </c>
      <c r="F426">
        <f>'Real Time Consolodated'!AT426</f>
        <v>0.151</v>
      </c>
      <c r="G426">
        <f>'Real Time Consolodated'!AX426</f>
        <v>0.6</v>
      </c>
      <c r="H426">
        <f>'Real Time Consolodated'!AY426</f>
        <v>1.2</v>
      </c>
      <c r="I426" s="27">
        <f>VLOOKUP(D426,'UPDATE Team Record'!$B$3:$O$38,4,0)*100</f>
        <v>54.900000000000006</v>
      </c>
      <c r="J426">
        <f t="shared" si="13"/>
        <v>0</v>
      </c>
      <c r="K426">
        <f>COUNTIF(A$2:$A426,A426)</f>
        <v>1</v>
      </c>
      <c r="L426">
        <f>(Key!$B$3+Key!$B$4*'Real Time Coefficients'!E426+'Real Time Coefficients'!F426*Key!$B$5+Key!$B$6*'Real Time Coefficients'!G426+'Real Time Coefficients'!H426*Key!$B$7+Key!$B$8*'Real Time Coefficients'!I426+'Real Time Coefficients'!J426*Key!$B$9)*(Key!$B$11/100)</f>
        <v>-336.7200967872883</v>
      </c>
      <c r="N426">
        <f>IF(H426&gt;'Data Precompetition'!$F$91,1,0)</f>
        <v>0</v>
      </c>
      <c r="O426">
        <f>IF(F426&gt;'Data Precompetition'!$D$91,1,0)</f>
        <v>0</v>
      </c>
    </row>
    <row r="427" spans="1:15" ht="15" customHeight="1">
      <c r="A427" t="str">
        <f>'Real Time Consolodated'!B427</f>
        <v>Donatas Motiejunas</v>
      </c>
      <c r="B427" t="str">
        <f>'Real Time Consolodated'!E427</f>
        <v>HOU</v>
      </c>
      <c r="C427" t="str">
        <f>VLOOKUP(B427,'UPDATE Team Record'!$Q$4:$R$35,2,0)</f>
        <v>Houston Rockets</v>
      </c>
      <c r="D427" t="str">
        <f t="shared" si="12"/>
        <v>Houston Rockets</v>
      </c>
      <c r="E427">
        <f>'Real Time Consolodated'!AO427</f>
        <v>19.100000000000001</v>
      </c>
      <c r="F427">
        <f>'Real Time Consolodated'!AT427</f>
        <v>0.11</v>
      </c>
      <c r="G427">
        <f>'Real Time Consolodated'!AX427</f>
        <v>-0.1</v>
      </c>
      <c r="H427">
        <f>'Real Time Consolodated'!AY427</f>
        <v>1</v>
      </c>
      <c r="I427" s="27">
        <f>VLOOKUP(D427,'UPDATE Team Record'!$B$3:$O$38,4,0)*100</f>
        <v>68.300000000000011</v>
      </c>
      <c r="J427">
        <f t="shared" si="13"/>
        <v>0</v>
      </c>
      <c r="K427">
        <f>COUNTIF(A$2:$A427,A427)</f>
        <v>1</v>
      </c>
      <c r="L427">
        <f>(Key!$B$3+Key!$B$4*'Real Time Coefficients'!E427+'Real Time Coefficients'!F427*Key!$B$5+Key!$B$6*'Real Time Coefficients'!G427+'Real Time Coefficients'!H427*Key!$B$7+Key!$B$8*'Real Time Coefficients'!I427+'Real Time Coefficients'!J427*Key!$B$9)*(Key!$B$11/100)</f>
        <v>-180.38721448132645</v>
      </c>
      <c r="N427">
        <f>IF(H427&gt;'Data Precompetition'!$F$91,1,0)</f>
        <v>0</v>
      </c>
      <c r="O427">
        <f>IF(F427&gt;'Data Precompetition'!$D$91,1,0)</f>
        <v>0</v>
      </c>
    </row>
    <row r="428" spans="1:15" ht="15" customHeight="1">
      <c r="A428" t="str">
        <f>'Real Time Consolodated'!B428</f>
        <v>Timofey Mozgov</v>
      </c>
      <c r="B428" t="str">
        <f>'Real Time Consolodated'!E428</f>
        <v>TOT</v>
      </c>
      <c r="C428" t="e">
        <f>VLOOKUP(B428,'UPDATE Team Record'!$Q$4:$R$35,2,0)</f>
        <v>#N/A</v>
      </c>
      <c r="D428" t="str">
        <f t="shared" si="12"/>
        <v>Denver Nuggets</v>
      </c>
      <c r="E428">
        <f>'Real Time Consolodated'!AO428</f>
        <v>16.899999999999999</v>
      </c>
      <c r="F428">
        <f>'Real Time Consolodated'!AT428</f>
        <v>0.13300000000000001</v>
      </c>
      <c r="G428">
        <f>'Real Time Consolodated'!AX428</f>
        <v>-0.4</v>
      </c>
      <c r="H428">
        <f>'Real Time Consolodated'!AY428</f>
        <v>0.8</v>
      </c>
      <c r="I428" s="27">
        <f>VLOOKUP(D428,'UPDATE Team Record'!$B$3:$O$38,4,0)*100</f>
        <v>36.6</v>
      </c>
      <c r="J428">
        <f t="shared" si="13"/>
        <v>0</v>
      </c>
      <c r="K428">
        <f>COUNTIF(A$2:$A428,A428)</f>
        <v>1</v>
      </c>
      <c r="L428">
        <f>(Key!$B$3+Key!$B$4*'Real Time Coefficients'!E428+'Real Time Coefficients'!F428*Key!$B$5+Key!$B$6*'Real Time Coefficients'!G428+'Real Time Coefficients'!H428*Key!$B$7+Key!$B$8*'Real Time Coefficients'!I428+'Real Time Coefficients'!J428*Key!$B$9)*(Key!$B$11/100)</f>
        <v>-490.70642156516635</v>
      </c>
      <c r="N428">
        <f>IF(H428&gt;'Data Precompetition'!$F$91,1,0)</f>
        <v>0</v>
      </c>
      <c r="O428">
        <f>IF(F428&gt;'Data Precompetition'!$D$91,1,0)</f>
        <v>0</v>
      </c>
    </row>
    <row r="429" spans="1:15" ht="15" customHeight="1">
      <c r="A429" t="str">
        <f>'Real Time Consolodated'!B429</f>
        <v>Timofey Mozgov</v>
      </c>
      <c r="B429" t="str">
        <f>'Real Time Consolodated'!E429</f>
        <v>DEN</v>
      </c>
      <c r="C429" t="str">
        <f>VLOOKUP(B429,'UPDATE Team Record'!$Q$4:$R$35,2,0)</f>
        <v>Denver Nuggets</v>
      </c>
      <c r="D429" t="str">
        <f t="shared" si="12"/>
        <v>Denver Nuggets</v>
      </c>
      <c r="E429">
        <f>'Real Time Consolodated'!AO429</f>
        <v>16.899999999999999</v>
      </c>
      <c r="F429">
        <f>'Real Time Consolodated'!AT429</f>
        <v>0.13300000000000001</v>
      </c>
      <c r="G429">
        <f>'Real Time Consolodated'!AX429</f>
        <v>-0.4</v>
      </c>
      <c r="H429">
        <f>'Real Time Consolodated'!AY429</f>
        <v>0.8</v>
      </c>
      <c r="I429" s="27">
        <f>VLOOKUP(D429,'UPDATE Team Record'!$B$3:$O$38,4,0)*100</f>
        <v>36.6</v>
      </c>
      <c r="J429">
        <f t="shared" si="13"/>
        <v>0</v>
      </c>
      <c r="K429">
        <f>COUNTIF(A$2:$A429,A429)</f>
        <v>2</v>
      </c>
      <c r="L429">
        <f>(Key!$B$3+Key!$B$4*'Real Time Coefficients'!E429+'Real Time Coefficients'!F429*Key!$B$5+Key!$B$6*'Real Time Coefficients'!G429+'Real Time Coefficients'!H429*Key!$B$7+Key!$B$8*'Real Time Coefficients'!I429+'Real Time Coefficients'!J429*Key!$B$9)*(Key!$B$11/100)</f>
        <v>-490.70642156516635</v>
      </c>
      <c r="N429">
        <f>IF(H429&gt;'Data Precompetition'!$F$91,1,0)</f>
        <v>0</v>
      </c>
      <c r="O429">
        <f>IF(F429&gt;'Data Precompetition'!$D$91,1,0)</f>
        <v>0</v>
      </c>
    </row>
    <row r="430" spans="1:15" ht="15" customHeight="1">
      <c r="A430" t="str">
        <f>'Real Time Consolodated'!B430</f>
        <v>Timofey Mozgov</v>
      </c>
      <c r="B430" t="str">
        <f>'Real Time Consolodated'!E430</f>
        <v>CLE</v>
      </c>
      <c r="C430" t="str">
        <f>VLOOKUP(B430,'UPDATE Team Record'!$Q$4:$R$35,2,0)</f>
        <v>Cleveland Cavaliers</v>
      </c>
      <c r="D430" t="str">
        <f t="shared" si="12"/>
        <v>Cleveland Cavaliers</v>
      </c>
      <c r="E430">
        <f>'Real Time Consolodated'!AO430</f>
        <v>16.899999999999999</v>
      </c>
      <c r="F430">
        <f>'Real Time Consolodated'!AT430</f>
        <v>0.13300000000000001</v>
      </c>
      <c r="G430">
        <f>'Real Time Consolodated'!AX430</f>
        <v>-0.4</v>
      </c>
      <c r="H430">
        <f>'Real Time Consolodated'!AY430</f>
        <v>0.8</v>
      </c>
      <c r="I430" s="27">
        <f>VLOOKUP(D430,'UPDATE Team Record'!$B$3:$O$38,4,0)*100</f>
        <v>64.600000000000009</v>
      </c>
      <c r="J430">
        <f t="shared" si="13"/>
        <v>0</v>
      </c>
      <c r="K430">
        <f>COUNTIF(A$2:$A430,A430)</f>
        <v>3</v>
      </c>
      <c r="L430">
        <f>(Key!$B$3+Key!$B$4*'Real Time Coefficients'!E430+'Real Time Coefficients'!F430*Key!$B$5+Key!$B$6*'Real Time Coefficients'!G430+'Real Time Coefficients'!H430*Key!$B$7+Key!$B$8*'Real Time Coefficients'!I430+'Real Time Coefficients'!J430*Key!$B$9)*(Key!$B$11/100)</f>
        <v>-214.83547408774558</v>
      </c>
      <c r="N430">
        <f>IF(H430&gt;'Data Precompetition'!$F$91,1,0)</f>
        <v>0</v>
      </c>
      <c r="O430">
        <f>IF(F430&gt;'Data Precompetition'!$D$91,1,0)</f>
        <v>0</v>
      </c>
    </row>
    <row r="431" spans="1:15" ht="15" customHeight="1">
      <c r="A431" t="str">
        <f>'Real Time Consolodated'!B431</f>
        <v>Shabazz Muhammad</v>
      </c>
      <c r="B431" t="str">
        <f>'Real Time Consolodated'!E431</f>
        <v>MIN</v>
      </c>
      <c r="C431" t="str">
        <f>VLOOKUP(B431,'UPDATE Team Record'!$Q$4:$R$35,2,0)</f>
        <v>Minnesota Timberwolves</v>
      </c>
      <c r="D431" t="str">
        <f t="shared" si="12"/>
        <v>Minnesota Timberwolves</v>
      </c>
      <c r="E431">
        <f>'Real Time Consolodated'!AO431</f>
        <v>25.3</v>
      </c>
      <c r="F431">
        <f>'Real Time Consolodated'!AT431</f>
        <v>0.11</v>
      </c>
      <c r="G431">
        <f>'Real Time Consolodated'!AX431</f>
        <v>-1.8</v>
      </c>
      <c r="H431">
        <f>'Real Time Consolodated'!AY431</f>
        <v>0</v>
      </c>
      <c r="I431" s="27">
        <f>VLOOKUP(D431,'UPDATE Team Record'!$B$3:$O$38,4,0)*100</f>
        <v>19.5</v>
      </c>
      <c r="J431">
        <f t="shared" si="13"/>
        <v>0</v>
      </c>
      <c r="K431">
        <f>COUNTIF(A$2:$A431,A431)</f>
        <v>1</v>
      </c>
      <c r="L431">
        <f>(Key!$B$3+Key!$B$4*'Real Time Coefficients'!E431+'Real Time Coefficients'!F431*Key!$B$5+Key!$B$6*'Real Time Coefficients'!G431+'Real Time Coefficients'!H431*Key!$B$7+Key!$B$8*'Real Time Coefficients'!I431+'Real Time Coefficients'!J431*Key!$B$9)*(Key!$B$11/100)</f>
        <v>-517.87639206124925</v>
      </c>
      <c r="N431">
        <f>IF(H431&gt;'Data Precompetition'!$F$91,1,0)</f>
        <v>0</v>
      </c>
      <c r="O431">
        <f>IF(F431&gt;'Data Precompetition'!$D$91,1,0)</f>
        <v>0</v>
      </c>
    </row>
    <row r="432" spans="1:15" ht="15" customHeight="1">
      <c r="A432" t="str">
        <f>'Real Time Consolodated'!B432</f>
        <v>Toure' Murry</v>
      </c>
      <c r="B432" t="str">
        <f>'Real Time Consolodated'!E432</f>
        <v>TOT</v>
      </c>
      <c r="C432" t="e">
        <f>VLOOKUP(B432,'UPDATE Team Record'!$Q$4:$R$35,2,0)</f>
        <v>#N/A</v>
      </c>
      <c r="D432" t="str">
        <f t="shared" si="12"/>
        <v>Utah Jazz</v>
      </c>
      <c r="E432">
        <f>'Real Time Consolodated'!AO432</f>
        <v>24.9</v>
      </c>
      <c r="F432">
        <f>'Real Time Consolodated'!AT432</f>
        <v>-0.17100000000000001</v>
      </c>
      <c r="G432">
        <f>'Real Time Consolodated'!AX432</f>
        <v>-11.2</v>
      </c>
      <c r="H432">
        <f>'Real Time Consolodated'!AY432</f>
        <v>0</v>
      </c>
      <c r="I432" s="27">
        <f>VLOOKUP(D432,'UPDATE Team Record'!$B$3:$O$38,4,0)*100</f>
        <v>46.300000000000004</v>
      </c>
      <c r="J432">
        <f t="shared" si="13"/>
        <v>0</v>
      </c>
      <c r="K432">
        <f>COUNTIF(A$2:$A432,A432)</f>
        <v>1</v>
      </c>
      <c r="L432">
        <f>(Key!$B$3+Key!$B$4*'Real Time Coefficients'!E432+'Real Time Coefficients'!F432*Key!$B$5+Key!$B$6*'Real Time Coefficients'!G432+'Real Time Coefficients'!H432*Key!$B$7+Key!$B$8*'Real Time Coefficients'!I432+'Real Time Coefficients'!J432*Key!$B$9)*(Key!$B$11/100)</f>
        <v>402.60545858838708</v>
      </c>
      <c r="N432">
        <f>IF(H432&gt;'Data Precompetition'!$F$91,1,0)</f>
        <v>0</v>
      </c>
      <c r="O432">
        <f>IF(F432&gt;'Data Precompetition'!$D$91,1,0)</f>
        <v>0</v>
      </c>
    </row>
    <row r="433" spans="1:15" ht="15" customHeight="1">
      <c r="A433" t="str">
        <f>'Real Time Consolodated'!B433</f>
        <v>Toure' Murry</v>
      </c>
      <c r="B433" t="str">
        <f>'Real Time Consolodated'!E433</f>
        <v>UTA</v>
      </c>
      <c r="C433" t="str">
        <f>VLOOKUP(B433,'UPDATE Team Record'!$Q$4:$R$35,2,0)</f>
        <v>Utah Jazz</v>
      </c>
      <c r="D433" t="str">
        <f t="shared" si="12"/>
        <v>Utah Jazz</v>
      </c>
      <c r="E433">
        <f>'Real Time Consolodated'!AO433</f>
        <v>24.9</v>
      </c>
      <c r="F433">
        <f>'Real Time Consolodated'!AT433</f>
        <v>-0.17100000000000001</v>
      </c>
      <c r="G433">
        <f>'Real Time Consolodated'!AX433</f>
        <v>-11.2</v>
      </c>
      <c r="H433">
        <f>'Real Time Consolodated'!AY433</f>
        <v>0</v>
      </c>
      <c r="I433" s="27">
        <f>VLOOKUP(D433,'UPDATE Team Record'!$B$3:$O$38,4,0)*100</f>
        <v>46.300000000000004</v>
      </c>
      <c r="J433">
        <f t="shared" si="13"/>
        <v>0</v>
      </c>
      <c r="K433">
        <f>COUNTIF(A$2:$A433,A433)</f>
        <v>2</v>
      </c>
      <c r="L433">
        <f>(Key!$B$3+Key!$B$4*'Real Time Coefficients'!E433+'Real Time Coefficients'!F433*Key!$B$5+Key!$B$6*'Real Time Coefficients'!G433+'Real Time Coefficients'!H433*Key!$B$7+Key!$B$8*'Real Time Coefficients'!I433+'Real Time Coefficients'!J433*Key!$B$9)*(Key!$B$11/100)</f>
        <v>402.60545858838708</v>
      </c>
      <c r="N433">
        <f>IF(H433&gt;'Data Precompetition'!$F$91,1,0)</f>
        <v>0</v>
      </c>
      <c r="O433">
        <f>IF(F433&gt;'Data Precompetition'!$D$91,1,0)</f>
        <v>0</v>
      </c>
    </row>
    <row r="434" spans="1:15" ht="15" customHeight="1">
      <c r="A434" t="str">
        <f>'Real Time Consolodated'!B434</f>
        <v>Toure' Murry</v>
      </c>
      <c r="B434" t="str">
        <f>'Real Time Consolodated'!E434</f>
        <v>WAS</v>
      </c>
      <c r="C434" t="str">
        <f>VLOOKUP(B434,'UPDATE Team Record'!$Q$4:$R$35,2,0)</f>
        <v>Washington Wizards</v>
      </c>
      <c r="D434" t="str">
        <f t="shared" si="12"/>
        <v>Washington Wizards</v>
      </c>
      <c r="E434">
        <f>'Real Time Consolodated'!AO434</f>
        <v>24.9</v>
      </c>
      <c r="F434">
        <f>'Real Time Consolodated'!AT434</f>
        <v>-0.17100000000000001</v>
      </c>
      <c r="G434">
        <f>'Real Time Consolodated'!AX434</f>
        <v>-11.2</v>
      </c>
      <c r="H434">
        <f>'Real Time Consolodated'!AY434</f>
        <v>0</v>
      </c>
      <c r="I434" s="27">
        <f>VLOOKUP(D434,'UPDATE Team Record'!$B$3:$O$38,4,0)*100</f>
        <v>56.100000000000009</v>
      </c>
      <c r="J434">
        <f t="shared" si="13"/>
        <v>0</v>
      </c>
      <c r="K434">
        <f>COUNTIF(A$2:$A434,A434)</f>
        <v>3</v>
      </c>
      <c r="L434">
        <f>(Key!$B$3+Key!$B$4*'Real Time Coefficients'!E434+'Real Time Coefficients'!F434*Key!$B$5+Key!$B$6*'Real Time Coefficients'!G434+'Real Time Coefficients'!H434*Key!$B$7+Key!$B$8*'Real Time Coefficients'!I434+'Real Time Coefficients'!J434*Key!$B$9)*(Key!$B$11/100)</f>
        <v>499.16029020548433</v>
      </c>
      <c r="N434">
        <f>IF(H434&gt;'Data Precompetition'!$F$91,1,0)</f>
        <v>0</v>
      </c>
      <c r="O434">
        <f>IF(F434&gt;'Data Precompetition'!$D$91,1,0)</f>
        <v>0</v>
      </c>
    </row>
    <row r="435" spans="1:15" ht="15" customHeight="1">
      <c r="A435" t="str">
        <f>'Real Time Consolodated'!B435</f>
        <v>Mike Muscala</v>
      </c>
      <c r="B435" t="str">
        <f>'Real Time Consolodated'!E435</f>
        <v>ATL</v>
      </c>
      <c r="C435" t="str">
        <f>VLOOKUP(B435,'UPDATE Team Record'!$Q$4:$R$35,2,0)</f>
        <v>Atlanta Hawks</v>
      </c>
      <c r="D435" t="str">
        <f t="shared" si="12"/>
        <v>Atlanta Hawks</v>
      </c>
      <c r="E435">
        <f>'Real Time Consolodated'!AO435</f>
        <v>16.7</v>
      </c>
      <c r="F435">
        <f>'Real Time Consolodated'!AT435</f>
        <v>0.17899999999999999</v>
      </c>
      <c r="G435">
        <f>'Real Time Consolodated'!AX435</f>
        <v>1.7</v>
      </c>
      <c r="H435">
        <f>'Real Time Consolodated'!AY435</f>
        <v>0.5</v>
      </c>
      <c r="I435" s="27">
        <f>VLOOKUP(D435,'UPDATE Team Record'!$B$3:$O$38,4,0)*100</f>
        <v>73.2</v>
      </c>
      <c r="J435">
        <f t="shared" si="13"/>
        <v>0</v>
      </c>
      <c r="K435">
        <f>COUNTIF(A$2:$A435,A435)</f>
        <v>1</v>
      </c>
      <c r="L435">
        <f>(Key!$B$3+Key!$B$4*'Real Time Coefficients'!E435+'Real Time Coefficients'!F435*Key!$B$5+Key!$B$6*'Real Time Coefficients'!G435+'Real Time Coefficients'!H435*Key!$B$7+Key!$B$8*'Real Time Coefficients'!I435+'Real Time Coefficients'!J435*Key!$B$9)*(Key!$B$11/100)</f>
        <v>-367.43099110564816</v>
      </c>
      <c r="N435">
        <f>IF(H435&gt;'Data Precompetition'!$F$91,1,0)</f>
        <v>0</v>
      </c>
      <c r="O435">
        <f>IF(F435&gt;'Data Precompetition'!$D$91,1,0)</f>
        <v>0</v>
      </c>
    </row>
    <row r="436" spans="1:15" ht="15" customHeight="1">
      <c r="A436" t="str">
        <f>'Real Time Consolodated'!B436</f>
        <v>Shabazz Napier</v>
      </c>
      <c r="B436" t="str">
        <f>'Real Time Consolodated'!E436</f>
        <v>MIA</v>
      </c>
      <c r="C436" t="str">
        <f>VLOOKUP(B436,'UPDATE Team Record'!$Q$4:$R$35,2,0)</f>
        <v>Miami Heat</v>
      </c>
      <c r="D436" t="str">
        <f t="shared" si="12"/>
        <v>Miami Heat</v>
      </c>
      <c r="E436">
        <f>'Real Time Consolodated'!AO436</f>
        <v>15.5</v>
      </c>
      <c r="F436">
        <f>'Real Time Consolodated'!AT436</f>
        <v>2.4E-2</v>
      </c>
      <c r="G436">
        <f>'Real Time Consolodated'!AX436</f>
        <v>-2.6</v>
      </c>
      <c r="H436">
        <f>'Real Time Consolodated'!AY436</f>
        <v>-0.2</v>
      </c>
      <c r="I436" s="27">
        <f>VLOOKUP(D436,'UPDATE Team Record'!$B$3:$O$38,4,0)*100</f>
        <v>45.1</v>
      </c>
      <c r="J436">
        <f t="shared" si="13"/>
        <v>0</v>
      </c>
      <c r="K436">
        <f>COUNTIF(A$2:$A436,A436)</f>
        <v>1</v>
      </c>
      <c r="L436">
        <f>(Key!$B$3+Key!$B$4*'Real Time Coefficients'!E436+'Real Time Coefficients'!F436*Key!$B$5+Key!$B$6*'Real Time Coefficients'!G436+'Real Time Coefficients'!H436*Key!$B$7+Key!$B$8*'Real Time Coefficients'!I436+'Real Time Coefficients'!J436*Key!$B$9)*(Key!$B$11/100)</f>
        <v>-538.87471714459753</v>
      </c>
      <c r="N436">
        <f>IF(H436&gt;'Data Precompetition'!$F$91,1,0)</f>
        <v>0</v>
      </c>
      <c r="O436">
        <f>IF(F436&gt;'Data Precompetition'!$D$91,1,0)</f>
        <v>0</v>
      </c>
    </row>
    <row r="437" spans="1:15" ht="15" customHeight="1">
      <c r="A437" t="str">
        <f>'Real Time Consolodated'!B437</f>
        <v>Gary Neal</v>
      </c>
      <c r="B437" t="str">
        <f>'Real Time Consolodated'!E437</f>
        <v>TOT</v>
      </c>
      <c r="C437" t="e">
        <f>VLOOKUP(B437,'UPDATE Team Record'!$Q$4:$R$35,2,0)</f>
        <v>#N/A</v>
      </c>
      <c r="D437" t="e">
        <f t="shared" si="12"/>
        <v>#N/A</v>
      </c>
      <c r="E437">
        <f>'Real Time Consolodated'!AO437</f>
        <v>23.8</v>
      </c>
      <c r="F437">
        <f>'Real Time Consolodated'!AT437</f>
        <v>2.1999999999999999E-2</v>
      </c>
      <c r="G437">
        <f>'Real Time Consolodated'!AX437</f>
        <v>-4.3</v>
      </c>
      <c r="H437">
        <f>'Real Time Consolodated'!AY437</f>
        <v>-0.7</v>
      </c>
      <c r="I437" s="27" t="e">
        <f>VLOOKUP(D437,'UPDATE Team Record'!$B$3:$O$38,4,0)*100</f>
        <v>#N/A</v>
      </c>
      <c r="J437">
        <f t="shared" si="13"/>
        <v>0</v>
      </c>
      <c r="K437">
        <f>COUNTIF(A$2:$A437,A437)</f>
        <v>1</v>
      </c>
      <c r="L437" t="e">
        <f>(Key!$B$3+Key!$B$4*'Real Time Coefficients'!E437+'Real Time Coefficients'!F437*Key!$B$5+Key!$B$6*'Real Time Coefficients'!G437+'Real Time Coefficients'!H437*Key!$B$7+Key!$B$8*'Real Time Coefficients'!I437+'Real Time Coefficients'!J437*Key!$B$9)*(Key!$B$11/100)</f>
        <v>#N/A</v>
      </c>
      <c r="N437">
        <f>IF(H437&gt;'Data Precompetition'!$F$91,1,0)</f>
        <v>0</v>
      </c>
      <c r="O437">
        <f>IF(F437&gt;'Data Precompetition'!$D$91,1,0)</f>
        <v>0</v>
      </c>
    </row>
    <row r="438" spans="1:15" ht="15" customHeight="1">
      <c r="A438" t="str">
        <f>'Real Time Consolodated'!B438</f>
        <v>Gary Neal</v>
      </c>
      <c r="B438" t="str">
        <f>'Real Time Consolodated'!E438</f>
        <v>CHO</v>
      </c>
      <c r="C438" t="e">
        <f>VLOOKUP(B438,'UPDATE Team Record'!$Q$4:$R$35,2,0)</f>
        <v>#N/A</v>
      </c>
      <c r="D438" t="str">
        <f t="shared" si="12"/>
        <v>Minnesota Timberwolves</v>
      </c>
      <c r="E438">
        <f>'Real Time Consolodated'!AO438</f>
        <v>23.8</v>
      </c>
      <c r="F438">
        <f>'Real Time Consolodated'!AT438</f>
        <v>2.1999999999999999E-2</v>
      </c>
      <c r="G438">
        <f>'Real Time Consolodated'!AX438</f>
        <v>-4.3</v>
      </c>
      <c r="H438">
        <f>'Real Time Consolodated'!AY438</f>
        <v>-0.7</v>
      </c>
      <c r="I438" s="27">
        <f>VLOOKUP(D438,'UPDATE Team Record'!$B$3:$O$38,4,0)*100</f>
        <v>19.5</v>
      </c>
      <c r="J438">
        <f t="shared" si="13"/>
        <v>0</v>
      </c>
      <c r="K438">
        <f>COUNTIF(A$2:$A438,A438)</f>
        <v>2</v>
      </c>
      <c r="L438">
        <f>(Key!$B$3+Key!$B$4*'Real Time Coefficients'!E438+'Real Time Coefficients'!F438*Key!$B$5+Key!$B$6*'Real Time Coefficients'!G438+'Real Time Coefficients'!H438*Key!$B$7+Key!$B$8*'Real Time Coefficients'!I438+'Real Time Coefficients'!J438*Key!$B$9)*(Key!$B$11/100)</f>
        <v>-521.18222534498204</v>
      </c>
      <c r="N438">
        <f>IF(H438&gt;'Data Precompetition'!$F$91,1,0)</f>
        <v>0</v>
      </c>
      <c r="O438">
        <f>IF(F438&gt;'Data Precompetition'!$D$91,1,0)</f>
        <v>0</v>
      </c>
    </row>
    <row r="439" spans="1:15" ht="15" customHeight="1">
      <c r="A439" t="str">
        <f>'Real Time Consolodated'!B439</f>
        <v>Gary Neal</v>
      </c>
      <c r="B439" t="str">
        <f>'Real Time Consolodated'!E439</f>
        <v>MIN</v>
      </c>
      <c r="C439" t="str">
        <f>VLOOKUP(B439,'UPDATE Team Record'!$Q$4:$R$35,2,0)</f>
        <v>Minnesota Timberwolves</v>
      </c>
      <c r="D439" t="str">
        <f t="shared" si="12"/>
        <v>Minnesota Timberwolves</v>
      </c>
      <c r="E439">
        <f>'Real Time Consolodated'!AO439</f>
        <v>23.8</v>
      </c>
      <c r="F439">
        <f>'Real Time Consolodated'!AT439</f>
        <v>2.1999999999999999E-2</v>
      </c>
      <c r="G439">
        <f>'Real Time Consolodated'!AX439</f>
        <v>-4.3</v>
      </c>
      <c r="H439">
        <f>'Real Time Consolodated'!AY439</f>
        <v>-0.7</v>
      </c>
      <c r="I439" s="27">
        <f>VLOOKUP(D439,'UPDATE Team Record'!$B$3:$O$38,4,0)*100</f>
        <v>19.5</v>
      </c>
      <c r="J439">
        <f t="shared" si="13"/>
        <v>0</v>
      </c>
      <c r="K439">
        <f>COUNTIF(A$2:$A439,A439)</f>
        <v>3</v>
      </c>
      <c r="L439">
        <f>(Key!$B$3+Key!$B$4*'Real Time Coefficients'!E439+'Real Time Coefficients'!F439*Key!$B$5+Key!$B$6*'Real Time Coefficients'!G439+'Real Time Coefficients'!H439*Key!$B$7+Key!$B$8*'Real Time Coefficients'!I439+'Real Time Coefficients'!J439*Key!$B$9)*(Key!$B$11/100)</f>
        <v>-521.18222534498204</v>
      </c>
      <c r="N439">
        <f>IF(H439&gt;'Data Precompetition'!$F$91,1,0)</f>
        <v>0</v>
      </c>
      <c r="O439">
        <f>IF(F439&gt;'Data Precompetition'!$D$91,1,0)</f>
        <v>0</v>
      </c>
    </row>
    <row r="440" spans="1:15" ht="15" customHeight="1">
      <c r="A440" t="str">
        <f>'Real Time Consolodated'!B440</f>
        <v>Player</v>
      </c>
      <c r="B440" t="str">
        <f>'Real Time Consolodated'!E440</f>
        <v>Tm</v>
      </c>
      <c r="C440" t="e">
        <f>VLOOKUP(B440,'UPDATE Team Record'!$Q$4:$R$35,2,0)</f>
        <v>#N/A</v>
      </c>
      <c r="D440" t="e">
        <f t="shared" si="12"/>
        <v>#N/A</v>
      </c>
      <c r="E440" t="str">
        <f>'Real Time Consolodated'!AO440</f>
        <v>USG%</v>
      </c>
      <c r="F440" t="str">
        <f>'Real Time Consolodated'!AT440</f>
        <v>WS/48</v>
      </c>
      <c r="G440" t="str">
        <f>'Real Time Consolodated'!AX440</f>
        <v>BPM</v>
      </c>
      <c r="H440" t="str">
        <f>'Real Time Consolodated'!AY440</f>
        <v>VORP</v>
      </c>
      <c r="I440" s="27" t="e">
        <f>VLOOKUP(D440,'UPDATE Team Record'!$B$3:$O$38,4,0)*100</f>
        <v>#N/A</v>
      </c>
      <c r="J440">
        <f t="shared" si="13"/>
        <v>2</v>
      </c>
      <c r="K440">
        <f>COUNTIF(A$2:$A440,A440)</f>
        <v>17</v>
      </c>
      <c r="L440" t="e">
        <f>(Key!$B$3+Key!$B$4*'Real Time Coefficients'!E440+'Real Time Coefficients'!F440*Key!$B$5+Key!$B$6*'Real Time Coefficients'!G440+'Real Time Coefficients'!H440*Key!$B$7+Key!$B$8*'Real Time Coefficients'!I440+'Real Time Coefficients'!J440*Key!$B$9)*(Key!$B$11/100)</f>
        <v>#VALUE!</v>
      </c>
      <c r="N440">
        <f>IF(H440&gt;'Data Precompetition'!$F$91,1,0)</f>
        <v>1</v>
      </c>
      <c r="O440">
        <f>IF(F440&gt;'Data Precompetition'!$D$91,1,0)</f>
        <v>1</v>
      </c>
    </row>
    <row r="441" spans="1:15" ht="15" customHeight="1">
      <c r="A441" t="str">
        <f>'Real Time Consolodated'!B441</f>
        <v>Jameer Nelson</v>
      </c>
      <c r="B441" t="str">
        <f>'Real Time Consolodated'!E441</f>
        <v>TOT</v>
      </c>
      <c r="C441" t="e">
        <f>VLOOKUP(B441,'UPDATE Team Record'!$Q$4:$R$35,2,0)</f>
        <v>#N/A</v>
      </c>
      <c r="D441" t="str">
        <f t="shared" si="12"/>
        <v>Dallas Mavericks</v>
      </c>
      <c r="E441">
        <f>'Real Time Consolodated'!AO441</f>
        <v>19.5</v>
      </c>
      <c r="F441">
        <f>'Real Time Consolodated'!AT441</f>
        <v>4.7E-2</v>
      </c>
      <c r="G441">
        <f>'Real Time Consolodated'!AX441</f>
        <v>-1</v>
      </c>
      <c r="H441">
        <f>'Real Time Consolodated'!AY441</f>
        <v>0.4</v>
      </c>
      <c r="I441" s="27">
        <f>VLOOKUP(D441,'UPDATE Team Record'!$B$3:$O$38,4,0)*100</f>
        <v>61</v>
      </c>
      <c r="J441">
        <f t="shared" si="13"/>
        <v>0</v>
      </c>
      <c r="K441">
        <f>COUNTIF(A$2:$A441,A441)</f>
        <v>1</v>
      </c>
      <c r="L441">
        <f>(Key!$B$3+Key!$B$4*'Real Time Coefficients'!E441+'Real Time Coefficients'!F441*Key!$B$5+Key!$B$6*'Real Time Coefficients'!G441+'Real Time Coefficients'!H441*Key!$B$7+Key!$B$8*'Real Time Coefficients'!I441+'Real Time Coefficients'!J441*Key!$B$9)*(Key!$B$11/100)</f>
        <v>-356.69073366557063</v>
      </c>
      <c r="N441">
        <f>IF(H441&gt;'Data Precompetition'!$F$91,1,0)</f>
        <v>0</v>
      </c>
      <c r="O441">
        <f>IF(F441&gt;'Data Precompetition'!$D$91,1,0)</f>
        <v>0</v>
      </c>
    </row>
    <row r="442" spans="1:15">
      <c r="A442" t="str">
        <f>'Real Time Consolodated'!B442</f>
        <v>Jameer Nelson</v>
      </c>
      <c r="B442" t="str">
        <f>'Real Time Consolodated'!E442</f>
        <v>DAL</v>
      </c>
      <c r="C442" t="str">
        <f>VLOOKUP(B442,'UPDATE Team Record'!$Q$4:$R$35,2,0)</f>
        <v>Dallas Mavericks</v>
      </c>
      <c r="D442" t="str">
        <f t="shared" si="12"/>
        <v>Dallas Mavericks</v>
      </c>
      <c r="E442">
        <f>'Real Time Consolodated'!AO442</f>
        <v>19.5</v>
      </c>
      <c r="F442">
        <f>'Real Time Consolodated'!AT442</f>
        <v>4.7E-2</v>
      </c>
      <c r="G442">
        <f>'Real Time Consolodated'!AX442</f>
        <v>-1</v>
      </c>
      <c r="H442">
        <f>'Real Time Consolodated'!AY442</f>
        <v>0.4</v>
      </c>
      <c r="I442" s="27">
        <f>VLOOKUP(D442,'UPDATE Team Record'!$B$3:$O$38,4,0)*100</f>
        <v>61</v>
      </c>
      <c r="J442">
        <f t="shared" si="13"/>
        <v>0</v>
      </c>
      <c r="K442">
        <f>COUNTIF(A$2:$A442,A442)</f>
        <v>2</v>
      </c>
      <c r="L442">
        <f>(Key!$B$3+Key!$B$4*'Real Time Coefficients'!E442+'Real Time Coefficients'!F442*Key!$B$5+Key!$B$6*'Real Time Coefficients'!G442+'Real Time Coefficients'!H442*Key!$B$7+Key!$B$8*'Real Time Coefficients'!I442+'Real Time Coefficients'!J442*Key!$B$9)*(Key!$B$11/100)</f>
        <v>-356.69073366557063</v>
      </c>
      <c r="N442">
        <f>IF(H442&gt;'Data Precompetition'!$F$91,1,0)</f>
        <v>0</v>
      </c>
      <c r="O442">
        <f>IF(F442&gt;'Data Precompetition'!$D$91,1,0)</f>
        <v>0</v>
      </c>
    </row>
    <row r="443" spans="1:15">
      <c r="A443" t="str">
        <f>'Real Time Consolodated'!B443</f>
        <v>Jameer Nelson</v>
      </c>
      <c r="B443" t="str">
        <f>'Real Time Consolodated'!E443</f>
        <v>BOS</v>
      </c>
      <c r="C443" t="str">
        <f>VLOOKUP(B443,'UPDATE Team Record'!$Q$4:$R$35,2,0)</f>
        <v>Boston Celtics</v>
      </c>
      <c r="D443" t="str">
        <f t="shared" si="12"/>
        <v>Boston Celtics</v>
      </c>
      <c r="E443">
        <f>'Real Time Consolodated'!AO443</f>
        <v>19.5</v>
      </c>
      <c r="F443">
        <f>'Real Time Consolodated'!AT443</f>
        <v>4.7E-2</v>
      </c>
      <c r="G443">
        <f>'Real Time Consolodated'!AX443</f>
        <v>-1</v>
      </c>
      <c r="H443">
        <f>'Real Time Consolodated'!AY443</f>
        <v>0.4</v>
      </c>
      <c r="I443" s="27">
        <f>VLOOKUP(D443,'UPDATE Team Record'!$B$3:$O$38,4,0)*100</f>
        <v>48.8</v>
      </c>
      <c r="J443">
        <f t="shared" si="13"/>
        <v>0</v>
      </c>
      <c r="K443">
        <f>COUNTIF(A$2:$A443,A443)</f>
        <v>3</v>
      </c>
      <c r="L443">
        <f>(Key!$B$3+Key!$B$4*'Real Time Coefficients'!E443+'Real Time Coefficients'!F443*Key!$B$5+Key!$B$6*'Real Time Coefficients'!G443+'Real Time Coefficients'!H443*Key!$B$7+Key!$B$8*'Real Time Coefficients'!I443+'Real Time Coefficients'!J443*Key!$B$9)*(Key!$B$11/100)</f>
        <v>-476.89164649501834</v>
      </c>
      <c r="N443">
        <f>IF(H443&gt;'Data Precompetition'!$F$91,1,0)</f>
        <v>0</v>
      </c>
      <c r="O443">
        <f>IF(F443&gt;'Data Precompetition'!$D$91,1,0)</f>
        <v>0</v>
      </c>
    </row>
    <row r="444" spans="1:15">
      <c r="A444" t="str">
        <f>'Real Time Consolodated'!B444</f>
        <v>Jameer Nelson</v>
      </c>
      <c r="B444" t="str">
        <f>'Real Time Consolodated'!E444</f>
        <v>DEN</v>
      </c>
      <c r="C444" t="str">
        <f>VLOOKUP(B444,'UPDATE Team Record'!$Q$4:$R$35,2,0)</f>
        <v>Denver Nuggets</v>
      </c>
      <c r="D444" t="str">
        <f t="shared" si="12"/>
        <v>Denver Nuggets</v>
      </c>
      <c r="E444">
        <f>'Real Time Consolodated'!AO444</f>
        <v>19.5</v>
      </c>
      <c r="F444">
        <f>'Real Time Consolodated'!AT444</f>
        <v>4.7E-2</v>
      </c>
      <c r="G444">
        <f>'Real Time Consolodated'!AX444</f>
        <v>-1</v>
      </c>
      <c r="H444">
        <f>'Real Time Consolodated'!AY444</f>
        <v>0.4</v>
      </c>
      <c r="I444" s="27">
        <f>VLOOKUP(D444,'UPDATE Team Record'!$B$3:$O$38,4,0)*100</f>
        <v>36.6</v>
      </c>
      <c r="J444">
        <f t="shared" si="13"/>
        <v>0</v>
      </c>
      <c r="K444">
        <f>COUNTIF(A$2:$A444,A444)</f>
        <v>4</v>
      </c>
      <c r="L444">
        <f>(Key!$B$3+Key!$B$4*'Real Time Coefficients'!E444+'Real Time Coefficients'!F444*Key!$B$5+Key!$B$6*'Real Time Coefficients'!G444+'Real Time Coefficients'!H444*Key!$B$7+Key!$B$8*'Real Time Coefficients'!I444+'Real Time Coefficients'!J444*Key!$B$9)*(Key!$B$11/100)</f>
        <v>-597.09255932446581</v>
      </c>
      <c r="N444">
        <f>IF(H444&gt;'Data Precompetition'!$F$91,1,0)</f>
        <v>0</v>
      </c>
      <c r="O444">
        <f>IF(F444&gt;'Data Precompetition'!$D$91,1,0)</f>
        <v>0</v>
      </c>
    </row>
    <row r="445" spans="1:15" ht="15" customHeight="1">
      <c r="A445" t="str">
        <f>'Real Time Consolodated'!B445</f>
        <v>Andrew Nicholson</v>
      </c>
      <c r="B445" t="str">
        <f>'Real Time Consolodated'!E445</f>
        <v>ORL</v>
      </c>
      <c r="C445" t="str">
        <f>VLOOKUP(B445,'UPDATE Team Record'!$Q$4:$R$35,2,0)</f>
        <v>Orlando Magic</v>
      </c>
      <c r="D445" t="str">
        <f t="shared" si="12"/>
        <v>Orlando Magic</v>
      </c>
      <c r="E445">
        <f>'Real Time Consolodated'!AO445</f>
        <v>20.8</v>
      </c>
      <c r="F445">
        <f>'Real Time Consolodated'!AT445</f>
        <v>7.0000000000000001E-3</v>
      </c>
      <c r="G445">
        <f>'Real Time Consolodated'!AX445</f>
        <v>-6.2</v>
      </c>
      <c r="H445">
        <f>'Real Time Consolodated'!AY445</f>
        <v>-0.5</v>
      </c>
      <c r="I445" s="27">
        <f>VLOOKUP(D445,'UPDATE Team Record'!$B$3:$O$38,4,0)*100</f>
        <v>30.5</v>
      </c>
      <c r="J445">
        <f t="shared" si="13"/>
        <v>0</v>
      </c>
      <c r="K445">
        <f>COUNTIF(A$2:$A445,A445)</f>
        <v>1</v>
      </c>
      <c r="L445">
        <f>(Key!$B$3+Key!$B$4*'Real Time Coefficients'!E445+'Real Time Coefficients'!F445*Key!$B$5+Key!$B$6*'Real Time Coefficients'!G445+'Real Time Coefficients'!H445*Key!$B$7+Key!$B$8*'Real Time Coefficients'!I445+'Real Time Coefficients'!J445*Key!$B$9)*(Key!$B$11/100)</f>
        <v>-221.4874832137416</v>
      </c>
      <c r="N445">
        <f>IF(H445&gt;'Data Precompetition'!$F$91,1,0)</f>
        <v>0</v>
      </c>
      <c r="O445">
        <f>IF(F445&gt;'Data Precompetition'!$D$91,1,0)</f>
        <v>0</v>
      </c>
    </row>
    <row r="446" spans="1:15" ht="15" customHeight="1">
      <c r="A446" t="str">
        <f>'Real Time Consolodated'!B446</f>
        <v>Joakim Noah</v>
      </c>
      <c r="B446" t="str">
        <f>'Real Time Consolodated'!E446</f>
        <v>CHI</v>
      </c>
      <c r="C446" t="str">
        <f>VLOOKUP(B446,'UPDATE Team Record'!$Q$4:$R$35,2,0)</f>
        <v>Chicago Bulls</v>
      </c>
      <c r="D446" t="str">
        <f t="shared" si="12"/>
        <v>Chicago Bulls</v>
      </c>
      <c r="E446">
        <f>'Real Time Consolodated'!AO446</f>
        <v>13.7</v>
      </c>
      <c r="F446">
        <f>'Real Time Consolodated'!AT446</f>
        <v>0.13</v>
      </c>
      <c r="G446">
        <f>'Real Time Consolodated'!AX446</f>
        <v>3.4</v>
      </c>
      <c r="H446">
        <f>'Real Time Consolodated'!AY446</f>
        <v>2.8</v>
      </c>
      <c r="I446" s="27">
        <f>VLOOKUP(D446,'UPDATE Team Record'!$B$3:$O$38,4,0)*100</f>
        <v>61</v>
      </c>
      <c r="J446">
        <f t="shared" si="13"/>
        <v>0</v>
      </c>
      <c r="K446">
        <f>COUNTIF(A$2:$A446,A446)</f>
        <v>1</v>
      </c>
      <c r="L446">
        <f>(Key!$B$3+Key!$B$4*'Real Time Coefficients'!E446+'Real Time Coefficients'!F446*Key!$B$5+Key!$B$6*'Real Time Coefficients'!G446+'Real Time Coefficients'!H446*Key!$B$7+Key!$B$8*'Real Time Coefficients'!I446+'Real Time Coefficients'!J446*Key!$B$9)*(Key!$B$11/100)</f>
        <v>-422.82911159809942</v>
      </c>
      <c r="N446">
        <f>IF(H446&gt;'Data Precompetition'!$F$91,1,0)</f>
        <v>0</v>
      </c>
      <c r="O446">
        <f>IF(F446&gt;'Data Precompetition'!$D$91,1,0)</f>
        <v>0</v>
      </c>
    </row>
    <row r="447" spans="1:15" ht="15" customHeight="1">
      <c r="A447" t="str">
        <f>'Real Time Consolodated'!B447</f>
        <v>Nerlens Noel</v>
      </c>
      <c r="B447" t="str">
        <f>'Real Time Consolodated'!E447</f>
        <v>PHI</v>
      </c>
      <c r="C447" t="str">
        <f>VLOOKUP(B447,'UPDATE Team Record'!$Q$4:$R$35,2,0)</f>
        <v>Philadelphia 76ers</v>
      </c>
      <c r="D447" t="str">
        <f t="shared" si="12"/>
        <v>Philadelphia 76ers</v>
      </c>
      <c r="E447">
        <f>'Real Time Consolodated'!AO447</f>
        <v>17</v>
      </c>
      <c r="F447">
        <f>'Real Time Consolodated'!AT447</f>
        <v>8.3000000000000004E-2</v>
      </c>
      <c r="G447">
        <f>'Real Time Consolodated'!AX447</f>
        <v>0.8</v>
      </c>
      <c r="H447">
        <f>'Real Time Consolodated'!AY447</f>
        <v>1.6</v>
      </c>
      <c r="I447" s="27">
        <f>VLOOKUP(D447,'UPDATE Team Record'!$B$3:$O$38,4,0)*100</f>
        <v>22</v>
      </c>
      <c r="J447">
        <f t="shared" si="13"/>
        <v>0</v>
      </c>
      <c r="K447">
        <f>COUNTIF(A$2:$A447,A447)</f>
        <v>1</v>
      </c>
      <c r="L447">
        <f>(Key!$B$3+Key!$B$4*'Real Time Coefficients'!E447+'Real Time Coefficients'!F447*Key!$B$5+Key!$B$6*'Real Time Coefficients'!G447+'Real Time Coefficients'!H447*Key!$B$7+Key!$B$8*'Real Time Coefficients'!I447+'Real Time Coefficients'!J447*Key!$B$9)*(Key!$B$11/100)</f>
        <v>-726.68470793723145</v>
      </c>
      <c r="N447">
        <f>IF(H447&gt;'Data Precompetition'!$F$91,1,0)</f>
        <v>0</v>
      </c>
      <c r="O447">
        <f>IF(F447&gt;'Data Precompetition'!$D$91,1,0)</f>
        <v>0</v>
      </c>
    </row>
    <row r="448" spans="1:15" ht="15" customHeight="1">
      <c r="A448" t="str">
        <f>'Real Time Consolodated'!B448</f>
        <v>Lucas Nogueira</v>
      </c>
      <c r="B448" t="str">
        <f>'Real Time Consolodated'!E448</f>
        <v>TOR</v>
      </c>
      <c r="C448" t="str">
        <f>VLOOKUP(B448,'UPDATE Team Record'!$Q$4:$R$35,2,0)</f>
        <v>Toronto Raptors</v>
      </c>
      <c r="D448" t="str">
        <f t="shared" si="12"/>
        <v>Toronto Raptors</v>
      </c>
      <c r="E448">
        <f>'Real Time Consolodated'!AO448</f>
        <v>23.1</v>
      </c>
      <c r="F448">
        <f>'Real Time Consolodated'!AT448</f>
        <v>-7.0999999999999994E-2</v>
      </c>
      <c r="G448">
        <f>'Real Time Consolodated'!AX448</f>
        <v>-10.3</v>
      </c>
      <c r="H448">
        <f>'Real Time Consolodated'!AY448</f>
        <v>0</v>
      </c>
      <c r="I448" s="27">
        <f>VLOOKUP(D448,'UPDATE Team Record'!$B$3:$O$38,4,0)*100</f>
        <v>59.8</v>
      </c>
      <c r="J448">
        <f t="shared" si="13"/>
        <v>0</v>
      </c>
      <c r="K448">
        <f>COUNTIF(A$2:$A448,A448)</f>
        <v>1</v>
      </c>
      <c r="L448">
        <f>(Key!$B$3+Key!$B$4*'Real Time Coefficients'!E448+'Real Time Coefficients'!F448*Key!$B$5+Key!$B$6*'Real Time Coefficients'!G448+'Real Time Coefficients'!H448*Key!$B$7+Key!$B$8*'Real Time Coefficients'!I448+'Real Time Coefficients'!J448*Key!$B$9)*(Key!$B$11/100)</f>
        <v>571.44000476089263</v>
      </c>
      <c r="N448">
        <f>IF(H448&gt;'Data Precompetition'!$F$91,1,0)</f>
        <v>0</v>
      </c>
      <c r="O448">
        <f>IF(F448&gt;'Data Precompetition'!$D$91,1,0)</f>
        <v>0</v>
      </c>
    </row>
    <row r="449" spans="1:15" ht="15" customHeight="1">
      <c r="A449" t="str">
        <f>'Real Time Consolodated'!B449</f>
        <v>Steve Novak</v>
      </c>
      <c r="B449" t="str">
        <f>'Real Time Consolodated'!E449</f>
        <v>TOT</v>
      </c>
      <c r="C449" t="e">
        <f>VLOOKUP(B449,'UPDATE Team Record'!$Q$4:$R$35,2,0)</f>
        <v>#N/A</v>
      </c>
      <c r="D449" t="str">
        <f t="shared" si="12"/>
        <v>Utah Jazz</v>
      </c>
      <c r="E449">
        <f>'Real Time Consolodated'!AO449</f>
        <v>14.1</v>
      </c>
      <c r="F449">
        <f>'Real Time Consolodated'!AT449</f>
        <v>7.4999999999999997E-2</v>
      </c>
      <c r="G449">
        <f>'Real Time Consolodated'!AX449</f>
        <v>-3.4</v>
      </c>
      <c r="H449">
        <f>'Real Time Consolodated'!AY449</f>
        <v>-0.1</v>
      </c>
      <c r="I449" s="27">
        <f>VLOOKUP(D449,'UPDATE Team Record'!$B$3:$O$38,4,0)*100</f>
        <v>46.300000000000004</v>
      </c>
      <c r="J449">
        <f t="shared" si="13"/>
        <v>0</v>
      </c>
      <c r="K449">
        <f>COUNTIF(A$2:$A449,A449)</f>
        <v>1</v>
      </c>
      <c r="L449">
        <f>(Key!$B$3+Key!$B$4*'Real Time Coefficients'!E449+'Real Time Coefficients'!F449*Key!$B$5+Key!$B$6*'Real Time Coefficients'!G449+'Real Time Coefficients'!H449*Key!$B$7+Key!$B$8*'Real Time Coefficients'!I449+'Real Time Coefficients'!J449*Key!$B$9)*(Key!$B$11/100)</f>
        <v>-342.20102331133938</v>
      </c>
      <c r="N449">
        <f>IF(H449&gt;'Data Precompetition'!$F$91,1,0)</f>
        <v>0</v>
      </c>
      <c r="O449">
        <f>IF(F449&gt;'Data Precompetition'!$D$91,1,0)</f>
        <v>0</v>
      </c>
    </row>
    <row r="450" spans="1:15" ht="15" customHeight="1">
      <c r="A450" t="str">
        <f>'Real Time Consolodated'!B450</f>
        <v>Steve Novak</v>
      </c>
      <c r="B450" t="str">
        <f>'Real Time Consolodated'!E450</f>
        <v>UTA</v>
      </c>
      <c r="C450" t="str">
        <f>VLOOKUP(B450,'UPDATE Team Record'!$Q$4:$R$35,2,0)</f>
        <v>Utah Jazz</v>
      </c>
      <c r="D450" t="str">
        <f t="shared" si="12"/>
        <v>Utah Jazz</v>
      </c>
      <c r="E450">
        <f>'Real Time Consolodated'!AO450</f>
        <v>14.1</v>
      </c>
      <c r="F450">
        <f>'Real Time Consolodated'!AT450</f>
        <v>7.4999999999999997E-2</v>
      </c>
      <c r="G450">
        <f>'Real Time Consolodated'!AX450</f>
        <v>-3.4</v>
      </c>
      <c r="H450">
        <f>'Real Time Consolodated'!AY450</f>
        <v>-0.1</v>
      </c>
      <c r="I450" s="27">
        <f>VLOOKUP(D450,'UPDATE Team Record'!$B$3:$O$38,4,0)*100</f>
        <v>46.300000000000004</v>
      </c>
      <c r="J450">
        <f t="shared" si="13"/>
        <v>0</v>
      </c>
      <c r="K450">
        <f>COUNTIF(A$2:$A450,A450)</f>
        <v>2</v>
      </c>
      <c r="L450">
        <f>(Key!$B$3+Key!$B$4*'Real Time Coefficients'!E450+'Real Time Coefficients'!F450*Key!$B$5+Key!$B$6*'Real Time Coefficients'!G450+'Real Time Coefficients'!H450*Key!$B$7+Key!$B$8*'Real Time Coefficients'!I450+'Real Time Coefficients'!J450*Key!$B$9)*(Key!$B$11/100)</f>
        <v>-342.20102331133938</v>
      </c>
      <c r="N450">
        <f>IF(H450&gt;'Data Precompetition'!$F$91,1,0)</f>
        <v>0</v>
      </c>
      <c r="O450">
        <f>IF(F450&gt;'Data Precompetition'!$D$91,1,0)</f>
        <v>0</v>
      </c>
    </row>
    <row r="451" spans="1:15" ht="15" customHeight="1">
      <c r="A451" t="str">
        <f>'Real Time Consolodated'!B451</f>
        <v>Steve Novak</v>
      </c>
      <c r="B451" t="str">
        <f>'Real Time Consolodated'!E451</f>
        <v>OKC</v>
      </c>
      <c r="C451" t="str">
        <f>VLOOKUP(B451,'UPDATE Team Record'!$Q$4:$R$35,2,0)</f>
        <v>Oklahoma City Thunder</v>
      </c>
      <c r="D451" t="str">
        <f t="shared" ref="D451:D514" si="14">IFERROR(C451,C452)</f>
        <v>Oklahoma City Thunder</v>
      </c>
      <c r="E451">
        <f>'Real Time Consolodated'!AO451</f>
        <v>14.1</v>
      </c>
      <c r="F451">
        <f>'Real Time Consolodated'!AT451</f>
        <v>7.4999999999999997E-2</v>
      </c>
      <c r="G451">
        <f>'Real Time Consolodated'!AX451</f>
        <v>-3.4</v>
      </c>
      <c r="H451">
        <f>'Real Time Consolodated'!AY451</f>
        <v>-0.1</v>
      </c>
      <c r="I451" s="27">
        <f>VLOOKUP(D451,'UPDATE Team Record'!$B$3:$O$38,4,0)*100</f>
        <v>54.900000000000006</v>
      </c>
      <c r="J451">
        <f t="shared" ref="J451:J514" si="15">N451+O451</f>
        <v>0</v>
      </c>
      <c r="K451">
        <f>COUNTIF(A$2:$A451,A451)</f>
        <v>3</v>
      </c>
      <c r="L451">
        <f>(Key!$B$3+Key!$B$4*'Real Time Coefficients'!E451+'Real Time Coefficients'!F451*Key!$B$5+Key!$B$6*'Real Time Coefficients'!G451+'Real Time Coefficients'!H451*Key!$B$7+Key!$B$8*'Real Time Coefficients'!I451+'Real Time Coefficients'!J451*Key!$B$9)*(Key!$B$11/100)</f>
        <v>-257.46923230041727</v>
      </c>
      <c r="N451">
        <f>IF(H451&gt;'Data Precompetition'!$F$91,1,0)</f>
        <v>0</v>
      </c>
      <c r="O451">
        <f>IF(F451&gt;'Data Precompetition'!$D$91,1,0)</f>
        <v>0</v>
      </c>
    </row>
    <row r="452" spans="1:15" ht="15" customHeight="1">
      <c r="A452" t="str">
        <f>'Real Time Consolodated'!B452</f>
        <v>Dirk Nowitzki</v>
      </c>
      <c r="B452" t="str">
        <f>'Real Time Consolodated'!E452</f>
        <v>DAL</v>
      </c>
      <c r="C452" t="str">
        <f>VLOOKUP(B452,'UPDATE Team Record'!$Q$4:$R$35,2,0)</f>
        <v>Dallas Mavericks</v>
      </c>
      <c r="D452" t="str">
        <f t="shared" si="14"/>
        <v>Dallas Mavericks</v>
      </c>
      <c r="E452">
        <f>'Real Time Consolodated'!AO452</f>
        <v>24.9</v>
      </c>
      <c r="F452">
        <f>'Real Time Consolodated'!AT452</f>
        <v>0.152</v>
      </c>
      <c r="G452">
        <f>'Real Time Consolodated'!AX452</f>
        <v>0.7</v>
      </c>
      <c r="H452">
        <f>'Real Time Consolodated'!AY452</f>
        <v>1.5</v>
      </c>
      <c r="I452" s="27">
        <f>VLOOKUP(D452,'UPDATE Team Record'!$B$3:$O$38,4,0)*100</f>
        <v>61</v>
      </c>
      <c r="J452">
        <f t="shared" si="15"/>
        <v>0</v>
      </c>
      <c r="K452">
        <f>COUNTIF(A$2:$A452,A452)</f>
        <v>1</v>
      </c>
      <c r="L452">
        <f>(Key!$B$3+Key!$B$4*'Real Time Coefficients'!E452+'Real Time Coefficients'!F452*Key!$B$5+Key!$B$6*'Real Time Coefficients'!G452+'Real Time Coefficients'!H452*Key!$B$7+Key!$B$8*'Real Time Coefficients'!I452+'Real Time Coefficients'!J452*Key!$B$9)*(Key!$B$11/100)</f>
        <v>-77.625561036822077</v>
      </c>
      <c r="N452">
        <f>IF(H452&gt;'Data Precompetition'!$F$91,1,0)</f>
        <v>0</v>
      </c>
      <c r="O452">
        <f>IF(F452&gt;'Data Precompetition'!$D$91,1,0)</f>
        <v>0</v>
      </c>
    </row>
    <row r="453" spans="1:15" ht="15" customHeight="1">
      <c r="A453" t="str">
        <f>'Real Time Consolodated'!B453</f>
        <v>Jusuf Nurkic</v>
      </c>
      <c r="B453" t="str">
        <f>'Real Time Consolodated'!E453</f>
        <v>DEN</v>
      </c>
      <c r="C453" t="str">
        <f>VLOOKUP(B453,'UPDATE Team Record'!$Q$4:$R$35,2,0)</f>
        <v>Denver Nuggets</v>
      </c>
      <c r="D453" t="str">
        <f t="shared" si="14"/>
        <v>Denver Nuggets</v>
      </c>
      <c r="E453">
        <f>'Real Time Consolodated'!AO453</f>
        <v>20.7</v>
      </c>
      <c r="F453">
        <f>'Real Time Consolodated'!AT453</f>
        <v>6.9000000000000006E-2</v>
      </c>
      <c r="G453">
        <f>'Real Time Consolodated'!AX453</f>
        <v>-0.6</v>
      </c>
      <c r="H453">
        <f>'Real Time Consolodated'!AY453</f>
        <v>0.4</v>
      </c>
      <c r="I453" s="27">
        <f>VLOOKUP(D453,'UPDATE Team Record'!$B$3:$O$38,4,0)*100</f>
        <v>36.6</v>
      </c>
      <c r="J453">
        <f t="shared" si="15"/>
        <v>0</v>
      </c>
      <c r="K453">
        <f>COUNTIF(A$2:$A453,A453)</f>
        <v>1</v>
      </c>
      <c r="L453">
        <f>(Key!$B$3+Key!$B$4*'Real Time Coefficients'!E453+'Real Time Coefficients'!F453*Key!$B$5+Key!$B$6*'Real Time Coefficients'!G453+'Real Time Coefficients'!H453*Key!$B$7+Key!$B$8*'Real Time Coefficients'!I453+'Real Time Coefficients'!J453*Key!$B$9)*(Key!$B$11/100)</f>
        <v>-585.02502349507597</v>
      </c>
      <c r="N453">
        <f>IF(H453&gt;'Data Precompetition'!$F$91,1,0)</f>
        <v>0</v>
      </c>
      <c r="O453">
        <f>IF(F453&gt;'Data Precompetition'!$D$91,1,0)</f>
        <v>0</v>
      </c>
    </row>
    <row r="454" spans="1:15" ht="15" customHeight="1">
      <c r="A454" t="str">
        <f>'Real Time Consolodated'!B454</f>
        <v>Johnny O'Bryant</v>
      </c>
      <c r="B454" t="str">
        <f>'Real Time Consolodated'!E454</f>
        <v>MIL</v>
      </c>
      <c r="C454" t="str">
        <f>VLOOKUP(B454,'UPDATE Team Record'!$Q$4:$R$35,2,0)</f>
        <v>Milwaukee Bucks</v>
      </c>
      <c r="D454" t="str">
        <f t="shared" si="14"/>
        <v>Milwaukee Bucks</v>
      </c>
      <c r="E454">
        <f>'Real Time Consolodated'!AO454</f>
        <v>19.2</v>
      </c>
      <c r="F454">
        <f>'Real Time Consolodated'!AT454</f>
        <v>-6.3E-2</v>
      </c>
      <c r="G454">
        <f>'Real Time Consolodated'!AX454</f>
        <v>-9</v>
      </c>
      <c r="H454">
        <f>'Real Time Consolodated'!AY454</f>
        <v>-0.7</v>
      </c>
      <c r="I454" s="27">
        <f>VLOOKUP(D454,'UPDATE Team Record'!$B$3:$O$38,4,0)*100</f>
        <v>50</v>
      </c>
      <c r="J454">
        <f t="shared" si="15"/>
        <v>0</v>
      </c>
      <c r="K454">
        <f>COUNTIF(A$2:$A454,A454)</f>
        <v>1</v>
      </c>
      <c r="L454">
        <f>(Key!$B$3+Key!$B$4*'Real Time Coefficients'!E454+'Real Time Coefficients'!F454*Key!$B$5+Key!$B$6*'Real Time Coefficients'!G454+'Real Time Coefficients'!H454*Key!$B$7+Key!$B$8*'Real Time Coefficients'!I454+'Real Time Coefficients'!J454*Key!$B$9)*(Key!$B$11/100)</f>
        <v>127.1185951758909</v>
      </c>
      <c r="N454">
        <f>IF(H454&gt;'Data Precompetition'!$F$91,1,0)</f>
        <v>0</v>
      </c>
      <c r="O454">
        <f>IF(F454&gt;'Data Precompetition'!$D$91,1,0)</f>
        <v>0</v>
      </c>
    </row>
    <row r="455" spans="1:15" ht="15" customHeight="1">
      <c r="A455" t="str">
        <f>'Real Time Consolodated'!B455</f>
        <v>Kyle O'Quinn</v>
      </c>
      <c r="B455" t="str">
        <f>'Real Time Consolodated'!E455</f>
        <v>ORL</v>
      </c>
      <c r="C455" t="str">
        <f>VLOOKUP(B455,'UPDATE Team Record'!$Q$4:$R$35,2,0)</f>
        <v>Orlando Magic</v>
      </c>
      <c r="D455" t="str">
        <f t="shared" si="14"/>
        <v>Orlando Magic</v>
      </c>
      <c r="E455">
        <f>'Real Time Consolodated'!AO455</f>
        <v>17.7</v>
      </c>
      <c r="F455">
        <f>'Real Time Consolodated'!AT455</f>
        <v>9.0999999999999998E-2</v>
      </c>
      <c r="G455">
        <f>'Real Time Consolodated'!AX455</f>
        <v>-0.2</v>
      </c>
      <c r="H455">
        <f>'Real Time Consolodated'!AY455</f>
        <v>0.4</v>
      </c>
      <c r="I455" s="27">
        <f>VLOOKUP(D455,'UPDATE Team Record'!$B$3:$O$38,4,0)*100</f>
        <v>30.5</v>
      </c>
      <c r="J455">
        <f t="shared" si="15"/>
        <v>0</v>
      </c>
      <c r="K455">
        <f>COUNTIF(A$2:$A455,A455)</f>
        <v>1</v>
      </c>
      <c r="L455">
        <f>(Key!$B$3+Key!$B$4*'Real Time Coefficients'!E455+'Real Time Coefficients'!F455*Key!$B$5+Key!$B$6*'Real Time Coefficients'!G455+'Real Time Coefficients'!H455*Key!$B$7+Key!$B$8*'Real Time Coefficients'!I455+'Real Time Coefficients'!J455*Key!$B$9)*(Key!$B$11/100)</f>
        <v>-710.42580316901558</v>
      </c>
      <c r="N455">
        <f>IF(H455&gt;'Data Precompetition'!$F$91,1,0)</f>
        <v>0</v>
      </c>
      <c r="O455">
        <f>IF(F455&gt;'Data Precompetition'!$D$91,1,0)</f>
        <v>0</v>
      </c>
    </row>
    <row r="456" spans="1:15">
      <c r="A456" t="str">
        <f>'Real Time Consolodated'!B456</f>
        <v>Victor Oladipo</v>
      </c>
      <c r="B456" t="str">
        <f>'Real Time Consolodated'!E456</f>
        <v>ORL</v>
      </c>
      <c r="C456" t="str">
        <f>VLOOKUP(B456,'UPDATE Team Record'!$Q$4:$R$35,2,0)</f>
        <v>Orlando Magic</v>
      </c>
      <c r="D456" t="str">
        <f t="shared" si="14"/>
        <v>Orlando Magic</v>
      </c>
      <c r="E456">
        <f>'Real Time Consolodated'!AO456</f>
        <v>25.2</v>
      </c>
      <c r="F456">
        <f>'Real Time Consolodated'!AT456</f>
        <v>6.5000000000000002E-2</v>
      </c>
      <c r="G456">
        <f>'Real Time Consolodated'!AX456</f>
        <v>0</v>
      </c>
      <c r="H456">
        <f>'Real Time Consolodated'!AY456</f>
        <v>1.3</v>
      </c>
      <c r="I456" s="27">
        <f>VLOOKUP(D456,'UPDATE Team Record'!$B$3:$O$38,4,0)*100</f>
        <v>30.5</v>
      </c>
      <c r="J456">
        <f t="shared" si="15"/>
        <v>0</v>
      </c>
      <c r="K456">
        <f>COUNTIF(A$2:$A456,A456)</f>
        <v>1</v>
      </c>
      <c r="L456">
        <f>(Key!$B$3+Key!$B$4*'Real Time Coefficients'!E456+'Real Time Coefficients'!F456*Key!$B$5+Key!$B$6*'Real Time Coefficients'!G456+'Real Time Coefficients'!H456*Key!$B$7+Key!$B$8*'Real Time Coefficients'!I456+'Real Time Coefficients'!J456*Key!$B$9)*(Key!$B$11/100)</f>
        <v>-479.59506418094816</v>
      </c>
      <c r="N456">
        <f>IF(H456&gt;'Data Precompetition'!$F$91,1,0)</f>
        <v>0</v>
      </c>
      <c r="O456">
        <f>IF(F456&gt;'Data Precompetition'!$D$91,1,0)</f>
        <v>0</v>
      </c>
    </row>
    <row r="457" spans="1:15" ht="15" customHeight="1">
      <c r="A457" t="str">
        <f>'Real Time Consolodated'!B457</f>
        <v>Kelly Olynyk</v>
      </c>
      <c r="B457" t="str">
        <f>'Real Time Consolodated'!E457</f>
        <v>BOS</v>
      </c>
      <c r="C457" t="str">
        <f>VLOOKUP(B457,'UPDATE Team Record'!$Q$4:$R$35,2,0)</f>
        <v>Boston Celtics</v>
      </c>
      <c r="D457" t="str">
        <f t="shared" si="14"/>
        <v>Boston Celtics</v>
      </c>
      <c r="E457">
        <f>'Real Time Consolodated'!AO457</f>
        <v>21.1</v>
      </c>
      <c r="F457">
        <f>'Real Time Consolodated'!AT457</f>
        <v>0.121</v>
      </c>
      <c r="G457">
        <f>'Real Time Consolodated'!AX457</f>
        <v>2.1</v>
      </c>
      <c r="H457">
        <f>'Real Time Consolodated'!AY457</f>
        <v>1.5</v>
      </c>
      <c r="I457" s="27">
        <f>VLOOKUP(D457,'UPDATE Team Record'!$B$3:$O$38,4,0)*100</f>
        <v>48.8</v>
      </c>
      <c r="J457">
        <f t="shared" si="15"/>
        <v>0</v>
      </c>
      <c r="K457">
        <f>COUNTIF(A$2:$A457,A457)</f>
        <v>1</v>
      </c>
      <c r="L457">
        <f>(Key!$B$3+Key!$B$4*'Real Time Coefficients'!E457+'Real Time Coefficients'!F457*Key!$B$5+Key!$B$6*'Real Time Coefficients'!G457+'Real Time Coefficients'!H457*Key!$B$7+Key!$B$8*'Real Time Coefficients'!I457+'Real Time Coefficients'!J457*Key!$B$9)*(Key!$B$11/100)</f>
        <v>-498.78501337109202</v>
      </c>
      <c r="N457">
        <f>IF(H457&gt;'Data Precompetition'!$F$91,1,0)</f>
        <v>0</v>
      </c>
      <c r="O457">
        <f>IF(F457&gt;'Data Precompetition'!$D$91,1,0)</f>
        <v>0</v>
      </c>
    </row>
    <row r="458" spans="1:15" ht="15" customHeight="1">
      <c r="A458" t="str">
        <f>'Real Time Consolodated'!B458</f>
        <v>Arinze Onuaku</v>
      </c>
      <c r="B458" t="str">
        <f>'Real Time Consolodated'!E458</f>
        <v>MIN</v>
      </c>
      <c r="C458" t="str">
        <f>VLOOKUP(B458,'UPDATE Team Record'!$Q$4:$R$35,2,0)</f>
        <v>Minnesota Timberwolves</v>
      </c>
      <c r="D458" t="str">
        <f t="shared" si="14"/>
        <v>Minnesota Timberwolves</v>
      </c>
      <c r="E458">
        <f>'Real Time Consolodated'!AO458</f>
        <v>12.7</v>
      </c>
      <c r="F458">
        <f>'Real Time Consolodated'!AT458</f>
        <v>0.19700000000000001</v>
      </c>
      <c r="G458">
        <f>'Real Time Consolodated'!AX458</f>
        <v>2.2999999999999998</v>
      </c>
      <c r="H458">
        <f>'Real Time Consolodated'!AY458</f>
        <v>0.1</v>
      </c>
      <c r="I458" s="27">
        <f>VLOOKUP(D458,'UPDATE Team Record'!$B$3:$O$38,4,0)*100</f>
        <v>19.5</v>
      </c>
      <c r="J458">
        <f t="shared" si="15"/>
        <v>0</v>
      </c>
      <c r="K458">
        <f>COUNTIF(A$2:$A458,A458)</f>
        <v>1</v>
      </c>
      <c r="L458">
        <f>(Key!$B$3+Key!$B$4*'Real Time Coefficients'!E458+'Real Time Coefficients'!F458*Key!$B$5+Key!$B$6*'Real Time Coefficients'!G458+'Real Time Coefficients'!H458*Key!$B$7+Key!$B$8*'Real Time Coefficients'!I458+'Real Time Coefficients'!J458*Key!$B$9)*(Key!$B$11/100)</f>
        <v>-1085.6866694459682</v>
      </c>
      <c r="N458">
        <f>IF(H458&gt;'Data Precompetition'!$F$91,1,0)</f>
        <v>0</v>
      </c>
      <c r="O458">
        <f>IF(F458&gt;'Data Precompetition'!$D$91,1,0)</f>
        <v>0</v>
      </c>
    </row>
    <row r="459" spans="1:15" ht="15" customHeight="1">
      <c r="A459" t="str">
        <f>'Real Time Consolodated'!B459</f>
        <v>Zaza Pachulia</v>
      </c>
      <c r="B459" t="str">
        <f>'Real Time Consolodated'!E459</f>
        <v>MIL</v>
      </c>
      <c r="C459" t="str">
        <f>VLOOKUP(B459,'UPDATE Team Record'!$Q$4:$R$35,2,0)</f>
        <v>Milwaukee Bucks</v>
      </c>
      <c r="D459" t="str">
        <f t="shared" si="14"/>
        <v>Milwaukee Bucks</v>
      </c>
      <c r="E459">
        <f>'Real Time Consolodated'!AO459</f>
        <v>19.100000000000001</v>
      </c>
      <c r="F459">
        <f>'Real Time Consolodated'!AT459</f>
        <v>0.11600000000000001</v>
      </c>
      <c r="G459">
        <f>'Real Time Consolodated'!AX459</f>
        <v>1.4</v>
      </c>
      <c r="H459">
        <f>'Real Time Consolodated'!AY459</f>
        <v>1.5</v>
      </c>
      <c r="I459" s="27">
        <f>VLOOKUP(D459,'UPDATE Team Record'!$B$3:$O$38,4,0)*100</f>
        <v>50</v>
      </c>
      <c r="J459">
        <f t="shared" si="15"/>
        <v>0</v>
      </c>
      <c r="K459">
        <f>COUNTIF(A$2:$A459,A459)</f>
        <v>1</v>
      </c>
      <c r="L459">
        <f>(Key!$B$3+Key!$B$4*'Real Time Coefficients'!E459+'Real Time Coefficients'!F459*Key!$B$5+Key!$B$6*'Real Time Coefficients'!G459+'Real Time Coefficients'!H459*Key!$B$7+Key!$B$8*'Real Time Coefficients'!I459+'Real Time Coefficients'!J459*Key!$B$9)*(Key!$B$11/100)</f>
        <v>-445.49525929809005</v>
      </c>
      <c r="N459">
        <f>IF(H459&gt;'Data Precompetition'!$F$91,1,0)</f>
        <v>0</v>
      </c>
      <c r="O459">
        <f>IF(F459&gt;'Data Precompetition'!$D$91,1,0)</f>
        <v>0</v>
      </c>
    </row>
    <row r="460" spans="1:15" ht="15" customHeight="1">
      <c r="A460" t="str">
        <f>'Real Time Consolodated'!B460</f>
        <v>Kostas Papanikolaou</v>
      </c>
      <c r="B460" t="str">
        <f>'Real Time Consolodated'!E460</f>
        <v>HOU</v>
      </c>
      <c r="C460" t="str">
        <f>VLOOKUP(B460,'UPDATE Team Record'!$Q$4:$R$35,2,0)</f>
        <v>Houston Rockets</v>
      </c>
      <c r="D460" t="str">
        <f t="shared" si="14"/>
        <v>Houston Rockets</v>
      </c>
      <c r="E460">
        <f>'Real Time Consolodated'!AO460</f>
        <v>14.2</v>
      </c>
      <c r="F460">
        <f>'Real Time Consolodated'!AT460</f>
        <v>2.9000000000000001E-2</v>
      </c>
      <c r="G460">
        <f>'Real Time Consolodated'!AX460</f>
        <v>-2.2999999999999998</v>
      </c>
      <c r="H460">
        <f>'Real Time Consolodated'!AY460</f>
        <v>-0.1</v>
      </c>
      <c r="I460" s="27">
        <f>VLOOKUP(D460,'UPDATE Team Record'!$B$3:$O$38,4,0)*100</f>
        <v>68.300000000000011</v>
      </c>
      <c r="J460">
        <f t="shared" si="15"/>
        <v>0</v>
      </c>
      <c r="K460">
        <f>COUNTIF(A$2:$A460,A460)</f>
        <v>1</v>
      </c>
      <c r="L460">
        <f>(Key!$B$3+Key!$B$4*'Real Time Coefficients'!E460+'Real Time Coefficients'!F460*Key!$B$5+Key!$B$6*'Real Time Coefficients'!G460+'Real Time Coefficients'!H460*Key!$B$7+Key!$B$8*'Real Time Coefficients'!I460+'Real Time Coefficients'!J460*Key!$B$9)*(Key!$B$11/100)</f>
        <v>-344.31423257325457</v>
      </c>
      <c r="N460">
        <f>IF(H460&gt;'Data Precompetition'!$F$91,1,0)</f>
        <v>0</v>
      </c>
      <c r="O460">
        <f>IF(F460&gt;'Data Precompetition'!$D$91,1,0)</f>
        <v>0</v>
      </c>
    </row>
    <row r="461" spans="1:15" ht="15" customHeight="1">
      <c r="A461" t="str">
        <f>'Real Time Consolodated'!B461</f>
        <v>Jannero Pargo</v>
      </c>
      <c r="B461" t="str">
        <f>'Real Time Consolodated'!E461</f>
        <v>CHO</v>
      </c>
      <c r="C461" t="e">
        <f>VLOOKUP(B461,'UPDATE Team Record'!$Q$4:$R$35,2,0)</f>
        <v>#N/A</v>
      </c>
      <c r="D461" t="str">
        <f t="shared" si="14"/>
        <v>Milwaukee Bucks</v>
      </c>
      <c r="E461">
        <f>'Real Time Consolodated'!AO461</f>
        <v>24.3</v>
      </c>
      <c r="F461">
        <f>'Real Time Consolodated'!AT461</f>
        <v>0.112</v>
      </c>
      <c r="G461">
        <f>'Real Time Consolodated'!AX461</f>
        <v>-3.2</v>
      </c>
      <c r="H461">
        <f>'Real Time Consolodated'!AY461</f>
        <v>0</v>
      </c>
      <c r="I461" s="27">
        <f>VLOOKUP(D461,'UPDATE Team Record'!$B$3:$O$38,4,0)*100</f>
        <v>50</v>
      </c>
      <c r="J461">
        <f t="shared" si="15"/>
        <v>0</v>
      </c>
      <c r="K461">
        <f>COUNTIF(A$2:$A461,A461)</f>
        <v>1</v>
      </c>
      <c r="L461">
        <f>(Key!$B$3+Key!$B$4*'Real Time Coefficients'!E461+'Real Time Coefficients'!F461*Key!$B$5+Key!$B$6*'Real Time Coefficients'!G461+'Real Time Coefficients'!H461*Key!$B$7+Key!$B$8*'Real Time Coefficients'!I461+'Real Time Coefficients'!J461*Key!$B$9)*(Key!$B$11/100)</f>
        <v>-57.4193083107021</v>
      </c>
      <c r="N461">
        <f>IF(H461&gt;'Data Precompetition'!$F$91,1,0)</f>
        <v>0</v>
      </c>
      <c r="O461">
        <f>IF(F461&gt;'Data Precompetition'!$D$91,1,0)</f>
        <v>0</v>
      </c>
    </row>
    <row r="462" spans="1:15" ht="15" customHeight="1">
      <c r="A462" t="str">
        <f>'Real Time Consolodated'!B462</f>
        <v>Jabari Parker</v>
      </c>
      <c r="B462" t="str">
        <f>'Real Time Consolodated'!E462</f>
        <v>MIL</v>
      </c>
      <c r="C462" t="str">
        <f>VLOOKUP(B462,'UPDATE Team Record'!$Q$4:$R$35,2,0)</f>
        <v>Milwaukee Bucks</v>
      </c>
      <c r="D462" t="str">
        <f t="shared" si="14"/>
        <v>Milwaukee Bucks</v>
      </c>
      <c r="E462">
        <f>'Real Time Consolodated'!AO462</f>
        <v>20.7</v>
      </c>
      <c r="F462">
        <f>'Real Time Consolodated'!AT462</f>
        <v>8.7999999999999995E-2</v>
      </c>
      <c r="G462">
        <f>'Real Time Consolodated'!AX462</f>
        <v>-1.2</v>
      </c>
      <c r="H462">
        <f>'Real Time Consolodated'!AY462</f>
        <v>0.1</v>
      </c>
      <c r="I462" s="27">
        <f>VLOOKUP(D462,'UPDATE Team Record'!$B$3:$O$38,4,0)*100</f>
        <v>50</v>
      </c>
      <c r="J462">
        <f t="shared" si="15"/>
        <v>0</v>
      </c>
      <c r="K462">
        <f>COUNTIF(A$2:$A462,A462)</f>
        <v>1</v>
      </c>
      <c r="L462">
        <f>(Key!$B$3+Key!$B$4*'Real Time Coefficients'!E462+'Real Time Coefficients'!F462*Key!$B$5+Key!$B$6*'Real Time Coefficients'!G462+'Real Time Coefficients'!H462*Key!$B$7+Key!$B$8*'Real Time Coefficients'!I462+'Real Time Coefficients'!J462*Key!$B$9)*(Key!$B$11/100)</f>
        <v>-398.58460884694546</v>
      </c>
      <c r="N462">
        <f>IF(H462&gt;'Data Precompetition'!$F$91,1,0)</f>
        <v>0</v>
      </c>
      <c r="O462">
        <f>IF(F462&gt;'Data Precompetition'!$D$91,1,0)</f>
        <v>0</v>
      </c>
    </row>
    <row r="463" spans="1:15" ht="15" customHeight="1">
      <c r="A463" t="str">
        <f>'Real Time Consolodated'!B463</f>
        <v>Tony Parker</v>
      </c>
      <c r="B463" t="str">
        <f>'Real Time Consolodated'!E463</f>
        <v>SAS</v>
      </c>
      <c r="C463" t="str">
        <f>VLOOKUP(B463,'UPDATE Team Record'!$Q$4:$R$35,2,0)</f>
        <v>San Antonio Spurs</v>
      </c>
      <c r="D463" t="str">
        <f t="shared" si="14"/>
        <v>San Antonio Spurs</v>
      </c>
      <c r="E463">
        <f>'Real Time Consolodated'!AO463</f>
        <v>24.5</v>
      </c>
      <c r="F463">
        <f>'Real Time Consolodated'!AT463</f>
        <v>0.1</v>
      </c>
      <c r="G463">
        <f>'Real Time Consolodated'!AX463</f>
        <v>-2</v>
      </c>
      <c r="H463">
        <f>'Real Time Consolodated'!AY463</f>
        <v>0</v>
      </c>
      <c r="I463" s="27">
        <f>VLOOKUP(D463,'UPDATE Team Record'!$B$3:$O$38,4,0)*100</f>
        <v>67.100000000000009</v>
      </c>
      <c r="J463">
        <f t="shared" si="15"/>
        <v>0</v>
      </c>
      <c r="K463">
        <f>COUNTIF(A$2:$A463,A463)</f>
        <v>1</v>
      </c>
      <c r="L463">
        <f>(Key!$B$3+Key!$B$4*'Real Time Coefficients'!E463+'Real Time Coefficients'!F463*Key!$B$5+Key!$B$6*'Real Time Coefficients'!G463+'Real Time Coefficients'!H463*Key!$B$7+Key!$B$8*'Real Time Coefficients'!I463+'Real Time Coefficients'!J463*Key!$B$9)*(Key!$B$11/100)</f>
        <v>-56.80051484283517</v>
      </c>
      <c r="N463">
        <f>IF(H463&gt;'Data Precompetition'!$F$91,1,0)</f>
        <v>0</v>
      </c>
      <c r="O463">
        <f>IF(F463&gt;'Data Precompetition'!$D$91,1,0)</f>
        <v>0</v>
      </c>
    </row>
    <row r="464" spans="1:15" ht="15" customHeight="1">
      <c r="A464" t="str">
        <f>'Real Time Consolodated'!B464</f>
        <v>Chandler Parsons</v>
      </c>
      <c r="B464" t="str">
        <f>'Real Time Consolodated'!E464</f>
        <v>DAL</v>
      </c>
      <c r="C464" t="str">
        <f>VLOOKUP(B464,'UPDATE Team Record'!$Q$4:$R$35,2,0)</f>
        <v>Dallas Mavericks</v>
      </c>
      <c r="D464" t="str">
        <f t="shared" si="14"/>
        <v>Dallas Mavericks</v>
      </c>
      <c r="E464">
        <f>'Real Time Consolodated'!AO464</f>
        <v>20.6</v>
      </c>
      <c r="F464">
        <f>'Real Time Consolodated'!AT464</f>
        <v>0.121</v>
      </c>
      <c r="G464">
        <f>'Real Time Consolodated'!AX464</f>
        <v>2.5</v>
      </c>
      <c r="H464">
        <f>'Real Time Consolodated'!AY464</f>
        <v>2.5</v>
      </c>
      <c r="I464" s="27">
        <f>VLOOKUP(D464,'UPDATE Team Record'!$B$3:$O$38,4,0)*100</f>
        <v>61</v>
      </c>
      <c r="J464">
        <f t="shared" si="15"/>
        <v>0</v>
      </c>
      <c r="K464">
        <f>COUNTIF(A$2:$A464,A464)</f>
        <v>1</v>
      </c>
      <c r="L464">
        <f>(Key!$B$3+Key!$B$4*'Real Time Coefficients'!E464+'Real Time Coefficients'!F464*Key!$B$5+Key!$B$6*'Real Time Coefficients'!G464+'Real Time Coefficients'!H464*Key!$B$7+Key!$B$8*'Real Time Coefficients'!I464+'Real Time Coefficients'!J464*Key!$B$9)*(Key!$B$11/100)</f>
        <v>-254.63214453639972</v>
      </c>
      <c r="N464">
        <f>IF(H464&gt;'Data Precompetition'!$F$91,1,0)</f>
        <v>0</v>
      </c>
      <c r="O464">
        <f>IF(F464&gt;'Data Precompetition'!$D$91,1,0)</f>
        <v>0</v>
      </c>
    </row>
    <row r="465" spans="1:15" ht="15" customHeight="1">
      <c r="A465" t="str">
        <f>'Real Time Consolodated'!B465</f>
        <v>Patrick Patterson</v>
      </c>
      <c r="B465" t="str">
        <f>'Real Time Consolodated'!E465</f>
        <v>TOR</v>
      </c>
      <c r="C465" t="str">
        <f>VLOOKUP(B465,'UPDATE Team Record'!$Q$4:$R$35,2,0)</f>
        <v>Toronto Raptors</v>
      </c>
      <c r="D465" t="str">
        <f t="shared" si="14"/>
        <v>Toronto Raptors</v>
      </c>
      <c r="E465">
        <f>'Real Time Consolodated'!AO465</f>
        <v>13.1</v>
      </c>
      <c r="F465">
        <f>'Real Time Consolodated'!AT465</f>
        <v>0.13700000000000001</v>
      </c>
      <c r="G465">
        <f>'Real Time Consolodated'!AX465</f>
        <v>3.2</v>
      </c>
      <c r="H465">
        <f>'Real Time Consolodated'!AY465</f>
        <v>2.8</v>
      </c>
      <c r="I465" s="27">
        <f>VLOOKUP(D465,'UPDATE Team Record'!$B$3:$O$38,4,0)*100</f>
        <v>59.8</v>
      </c>
      <c r="J465">
        <f t="shared" si="15"/>
        <v>0</v>
      </c>
      <c r="K465">
        <f>COUNTIF(A$2:$A465,A465)</f>
        <v>1</v>
      </c>
      <c r="L465">
        <f>(Key!$B$3+Key!$B$4*'Real Time Coefficients'!E465+'Real Time Coefficients'!F465*Key!$B$5+Key!$B$6*'Real Time Coefficients'!G465+'Real Time Coefficients'!H465*Key!$B$7+Key!$B$8*'Real Time Coefficients'!I465+'Real Time Coefficients'!J465*Key!$B$9)*(Key!$B$11/100)</f>
        <v>-408.0479927418491</v>
      </c>
      <c r="N465">
        <f>IF(H465&gt;'Data Precompetition'!$F$91,1,0)</f>
        <v>0</v>
      </c>
      <c r="O465">
        <f>IF(F465&gt;'Data Precompetition'!$D$91,1,0)</f>
        <v>0</v>
      </c>
    </row>
    <row r="466" spans="1:15" ht="15" customHeight="1">
      <c r="A466" t="str">
        <f>'Real Time Consolodated'!B466</f>
        <v>Player</v>
      </c>
      <c r="B466" t="str">
        <f>'Real Time Consolodated'!E466</f>
        <v>Tm</v>
      </c>
      <c r="C466" t="e">
        <f>VLOOKUP(B466,'UPDATE Team Record'!$Q$4:$R$35,2,0)</f>
        <v>#N/A</v>
      </c>
      <c r="D466" t="str">
        <f t="shared" si="14"/>
        <v>Los Angeles Clippers</v>
      </c>
      <c r="E466" t="str">
        <f>'Real Time Consolodated'!AO466</f>
        <v>USG%</v>
      </c>
      <c r="F466" t="str">
        <f>'Real Time Consolodated'!AT466</f>
        <v>WS/48</v>
      </c>
      <c r="G466" t="str">
        <f>'Real Time Consolodated'!AX466</f>
        <v>BPM</v>
      </c>
      <c r="H466" t="str">
        <f>'Real Time Consolodated'!AY466</f>
        <v>VORP</v>
      </c>
      <c r="I466" s="27">
        <f>VLOOKUP(D466,'UPDATE Team Record'!$B$3:$O$38,4,0)*100</f>
        <v>68.300000000000011</v>
      </c>
      <c r="J466">
        <f t="shared" si="15"/>
        <v>2</v>
      </c>
      <c r="K466">
        <f>COUNTIF(A$2:$A466,A466)</f>
        <v>18</v>
      </c>
      <c r="L466" t="e">
        <f>(Key!$B$3+Key!$B$4*'Real Time Coefficients'!E466+'Real Time Coefficients'!F466*Key!$B$5+Key!$B$6*'Real Time Coefficients'!G466+'Real Time Coefficients'!H466*Key!$B$7+Key!$B$8*'Real Time Coefficients'!I466+'Real Time Coefficients'!J466*Key!$B$9)*(Key!$B$11/100)</f>
        <v>#VALUE!</v>
      </c>
      <c r="N466">
        <f>IF(H466&gt;'Data Precompetition'!$F$91,1,0)</f>
        <v>1</v>
      </c>
      <c r="O466">
        <f>IF(F466&gt;'Data Precompetition'!$D$91,1,0)</f>
        <v>1</v>
      </c>
    </row>
    <row r="467" spans="1:15" ht="15" customHeight="1">
      <c r="A467" t="str">
        <f>'Real Time Consolodated'!B467</f>
        <v>Chris Paul</v>
      </c>
      <c r="B467" t="str">
        <f>'Real Time Consolodated'!E467</f>
        <v>LAC</v>
      </c>
      <c r="C467" t="str">
        <f>VLOOKUP(B467,'UPDATE Team Record'!$Q$4:$R$35,2,0)</f>
        <v>Los Angeles Clippers</v>
      </c>
      <c r="D467" t="str">
        <f t="shared" si="14"/>
        <v>Los Angeles Clippers</v>
      </c>
      <c r="E467">
        <f>'Real Time Consolodated'!AO467</f>
        <v>23.7</v>
      </c>
      <c r="F467">
        <f>'Real Time Consolodated'!AT467</f>
        <v>0.27</v>
      </c>
      <c r="G467">
        <f>'Real Time Consolodated'!AX467</f>
        <v>7.5</v>
      </c>
      <c r="H467">
        <f>'Real Time Consolodated'!AY467</f>
        <v>6.9</v>
      </c>
      <c r="I467" s="27">
        <f>VLOOKUP(D467,'UPDATE Team Record'!$B$3:$O$38,4,0)*100</f>
        <v>68.300000000000011</v>
      </c>
      <c r="J467">
        <f t="shared" si="15"/>
        <v>0</v>
      </c>
      <c r="K467">
        <f>COUNTIF(A$2:$A467,A467)</f>
        <v>1</v>
      </c>
      <c r="L467">
        <f>(Key!$B$3+Key!$B$4*'Real Time Coefficients'!E467+'Real Time Coefficients'!F467*Key!$B$5+Key!$B$6*'Real Time Coefficients'!G467+'Real Time Coefficients'!H467*Key!$B$7+Key!$B$8*'Real Time Coefficients'!I467+'Real Time Coefficients'!J467*Key!$B$9)*(Key!$B$11/100)</f>
        <v>326.06056681585</v>
      </c>
      <c r="N467">
        <f>IF(H467&gt;'Data Precompetition'!$F$91,1,0)</f>
        <v>0</v>
      </c>
      <c r="O467">
        <f>IF(F467&gt;'Data Precompetition'!$D$91,1,0)</f>
        <v>0</v>
      </c>
    </row>
    <row r="468" spans="1:15" ht="15" customHeight="1">
      <c r="A468" t="str">
        <f>'Real Time Consolodated'!B468</f>
        <v>Adreian Payne</v>
      </c>
      <c r="B468" t="str">
        <f>'Real Time Consolodated'!E468</f>
        <v>TOT</v>
      </c>
      <c r="C468" t="e">
        <f>VLOOKUP(B468,'UPDATE Team Record'!$Q$4:$R$35,2,0)</f>
        <v>#N/A</v>
      </c>
      <c r="D468" t="str">
        <f t="shared" si="14"/>
        <v>Atlanta Hawks</v>
      </c>
      <c r="E468">
        <f>'Real Time Consolodated'!AO468</f>
        <v>17</v>
      </c>
      <c r="F468">
        <f>'Real Time Consolodated'!AT468</f>
        <v>-3.3000000000000002E-2</v>
      </c>
      <c r="G468">
        <f>'Real Time Consolodated'!AX468</f>
        <v>-5.9</v>
      </c>
      <c r="H468">
        <f>'Real Time Consolodated'!AY468</f>
        <v>-0.7</v>
      </c>
      <c r="I468" s="27">
        <f>VLOOKUP(D468,'UPDATE Team Record'!$B$3:$O$38,4,0)*100</f>
        <v>73.2</v>
      </c>
      <c r="J468">
        <f t="shared" si="15"/>
        <v>0</v>
      </c>
      <c r="K468">
        <f>COUNTIF(A$2:$A468,A468)</f>
        <v>1</v>
      </c>
      <c r="L468">
        <f>(Key!$B$3+Key!$B$4*'Real Time Coefficients'!E468+'Real Time Coefficients'!F468*Key!$B$5+Key!$B$6*'Real Time Coefficients'!G468+'Real Time Coefficients'!H468*Key!$B$7+Key!$B$8*'Real Time Coefficients'!I468+'Real Time Coefficients'!J468*Key!$B$9)*(Key!$B$11/100)</f>
        <v>-17.376939006055014</v>
      </c>
      <c r="N468">
        <f>IF(H468&gt;'Data Precompetition'!$F$91,1,0)</f>
        <v>0</v>
      </c>
      <c r="O468">
        <f>IF(F468&gt;'Data Precompetition'!$D$91,1,0)</f>
        <v>0</v>
      </c>
    </row>
    <row r="469" spans="1:15" ht="15" customHeight="1">
      <c r="A469" t="str">
        <f>'Real Time Consolodated'!B469</f>
        <v>Adreian Payne</v>
      </c>
      <c r="B469" t="str">
        <f>'Real Time Consolodated'!E469</f>
        <v>ATL</v>
      </c>
      <c r="C469" t="str">
        <f>VLOOKUP(B469,'UPDATE Team Record'!$Q$4:$R$35,2,0)</f>
        <v>Atlanta Hawks</v>
      </c>
      <c r="D469" t="str">
        <f t="shared" si="14"/>
        <v>Atlanta Hawks</v>
      </c>
      <c r="E469">
        <f>'Real Time Consolodated'!AO469</f>
        <v>17</v>
      </c>
      <c r="F469">
        <f>'Real Time Consolodated'!AT469</f>
        <v>-3.3000000000000002E-2</v>
      </c>
      <c r="G469">
        <f>'Real Time Consolodated'!AX469</f>
        <v>-5.9</v>
      </c>
      <c r="H469">
        <f>'Real Time Consolodated'!AY469</f>
        <v>-0.7</v>
      </c>
      <c r="I469" s="27">
        <f>VLOOKUP(D469,'UPDATE Team Record'!$B$3:$O$38,4,0)*100</f>
        <v>73.2</v>
      </c>
      <c r="J469">
        <f t="shared" si="15"/>
        <v>0</v>
      </c>
      <c r="K469">
        <f>COUNTIF(A$2:$A469,A469)</f>
        <v>2</v>
      </c>
      <c r="L469">
        <f>(Key!$B$3+Key!$B$4*'Real Time Coefficients'!E469+'Real Time Coefficients'!F469*Key!$B$5+Key!$B$6*'Real Time Coefficients'!G469+'Real Time Coefficients'!H469*Key!$B$7+Key!$B$8*'Real Time Coefficients'!I469+'Real Time Coefficients'!J469*Key!$B$9)*(Key!$B$11/100)</f>
        <v>-17.376939006055014</v>
      </c>
      <c r="N469">
        <f>IF(H469&gt;'Data Precompetition'!$F$91,1,0)</f>
        <v>0</v>
      </c>
      <c r="O469">
        <f>IF(F469&gt;'Data Precompetition'!$D$91,1,0)</f>
        <v>0</v>
      </c>
    </row>
    <row r="470" spans="1:15" ht="15" customHeight="1">
      <c r="A470" t="str">
        <f>'Real Time Consolodated'!B470</f>
        <v>Adreian Payne</v>
      </c>
      <c r="B470" t="str">
        <f>'Real Time Consolodated'!E470</f>
        <v>MIN</v>
      </c>
      <c r="C470" t="str">
        <f>VLOOKUP(B470,'UPDATE Team Record'!$Q$4:$R$35,2,0)</f>
        <v>Minnesota Timberwolves</v>
      </c>
      <c r="D470" t="str">
        <f t="shared" si="14"/>
        <v>Minnesota Timberwolves</v>
      </c>
      <c r="E470">
        <f>'Real Time Consolodated'!AO470</f>
        <v>17</v>
      </c>
      <c r="F470">
        <f>'Real Time Consolodated'!AT470</f>
        <v>-3.3000000000000002E-2</v>
      </c>
      <c r="G470">
        <f>'Real Time Consolodated'!AX470</f>
        <v>-5.9</v>
      </c>
      <c r="H470">
        <f>'Real Time Consolodated'!AY470</f>
        <v>-0.7</v>
      </c>
      <c r="I470" s="27">
        <f>VLOOKUP(D470,'UPDATE Team Record'!$B$3:$O$38,4,0)*100</f>
        <v>19.5</v>
      </c>
      <c r="J470">
        <f t="shared" si="15"/>
        <v>0</v>
      </c>
      <c r="K470">
        <f>COUNTIF(A$2:$A470,A470)</f>
        <v>3</v>
      </c>
      <c r="L470">
        <f>(Key!$B$3+Key!$B$4*'Real Time Coefficients'!E470+'Real Time Coefficients'!F470*Key!$B$5+Key!$B$6*'Real Time Coefficients'!G470+'Real Time Coefficients'!H470*Key!$B$7+Key!$B$8*'Real Time Coefficients'!I470+'Real Time Coefficients'!J470*Key!$B$9)*(Key!$B$11/100)</f>
        <v>-546.45800613239408</v>
      </c>
      <c r="N470">
        <f>IF(H470&gt;'Data Precompetition'!$F$91,1,0)</f>
        <v>0</v>
      </c>
      <c r="O470">
        <f>IF(F470&gt;'Data Precompetition'!$D$91,1,0)</f>
        <v>0</v>
      </c>
    </row>
    <row r="471" spans="1:15" ht="15" customHeight="1">
      <c r="A471" t="str">
        <f>'Real Time Consolodated'!B471</f>
        <v>Elfrid Payton</v>
      </c>
      <c r="B471" t="str">
        <f>'Real Time Consolodated'!E471</f>
        <v>ORL</v>
      </c>
      <c r="C471" t="str">
        <f>VLOOKUP(B471,'UPDATE Team Record'!$Q$4:$R$35,2,0)</f>
        <v>Orlando Magic</v>
      </c>
      <c r="D471" t="str">
        <f t="shared" si="14"/>
        <v>Orlando Magic</v>
      </c>
      <c r="E471">
        <f>'Real Time Consolodated'!AO471</f>
        <v>18.3</v>
      </c>
      <c r="F471">
        <f>'Real Time Consolodated'!AT471</f>
        <v>4.3999999999999997E-2</v>
      </c>
      <c r="G471">
        <f>'Real Time Consolodated'!AX471</f>
        <v>-0.7</v>
      </c>
      <c r="H471">
        <f>'Real Time Consolodated'!AY471</f>
        <v>0.8</v>
      </c>
      <c r="I471" s="27">
        <f>VLOOKUP(D471,'UPDATE Team Record'!$B$3:$O$38,4,0)*100</f>
        <v>30.5</v>
      </c>
      <c r="J471">
        <f t="shared" si="15"/>
        <v>0</v>
      </c>
      <c r="K471">
        <f>COUNTIF(A$2:$A471,A471)</f>
        <v>1</v>
      </c>
      <c r="L471">
        <f>(Key!$B$3+Key!$B$4*'Real Time Coefficients'!E471+'Real Time Coefficients'!F471*Key!$B$5+Key!$B$6*'Real Time Coefficients'!G471+'Real Time Coefficients'!H471*Key!$B$7+Key!$B$8*'Real Time Coefficients'!I471+'Real Time Coefficients'!J471*Key!$B$9)*(Key!$B$11/100)</f>
        <v>-648.94773514379676</v>
      </c>
      <c r="N471">
        <f>IF(H471&gt;'Data Precompetition'!$F$91,1,0)</f>
        <v>0</v>
      </c>
      <c r="O471">
        <f>IF(F471&gt;'Data Precompetition'!$D$91,1,0)</f>
        <v>0</v>
      </c>
    </row>
    <row r="472" spans="1:15" ht="15" customHeight="1">
      <c r="A472" t="str">
        <f>'Real Time Consolodated'!B472</f>
        <v>Nikola Pekovic</v>
      </c>
      <c r="B472" t="str">
        <f>'Real Time Consolodated'!E472</f>
        <v>MIN</v>
      </c>
      <c r="C472" t="str">
        <f>VLOOKUP(B472,'UPDATE Team Record'!$Q$4:$R$35,2,0)</f>
        <v>Minnesota Timberwolves</v>
      </c>
      <c r="D472" t="str">
        <f t="shared" si="14"/>
        <v>Minnesota Timberwolves</v>
      </c>
      <c r="E472">
        <f>'Real Time Consolodated'!AO472</f>
        <v>23.1</v>
      </c>
      <c r="F472">
        <f>'Real Time Consolodated'!AT472</f>
        <v>6.9000000000000006E-2</v>
      </c>
      <c r="G472">
        <f>'Real Time Consolodated'!AX472</f>
        <v>-4.5</v>
      </c>
      <c r="H472">
        <f>'Real Time Consolodated'!AY472</f>
        <v>-0.5</v>
      </c>
      <c r="I472" s="27">
        <f>VLOOKUP(D472,'UPDATE Team Record'!$B$3:$O$38,4,0)*100</f>
        <v>19.5</v>
      </c>
      <c r="J472">
        <f t="shared" si="15"/>
        <v>0</v>
      </c>
      <c r="K472">
        <f>COUNTIF(A$2:$A472,A472)</f>
        <v>1</v>
      </c>
      <c r="L472">
        <f>(Key!$B$3+Key!$B$4*'Real Time Coefficients'!E472+'Real Time Coefficients'!F472*Key!$B$5+Key!$B$6*'Real Time Coefficients'!G472+'Real Time Coefficients'!H472*Key!$B$7+Key!$B$8*'Real Time Coefficients'!I472+'Real Time Coefficients'!J472*Key!$B$9)*(Key!$B$11/100)</f>
        <v>-387.27327379780576</v>
      </c>
      <c r="N472">
        <f>IF(H472&gt;'Data Precompetition'!$F$91,1,0)</f>
        <v>0</v>
      </c>
      <c r="O472">
        <f>IF(F472&gt;'Data Precompetition'!$D$91,1,0)</f>
        <v>0</v>
      </c>
    </row>
    <row r="473" spans="1:15" ht="15" customHeight="1">
      <c r="A473" t="str">
        <f>'Real Time Consolodated'!B473</f>
        <v>Kendrick Perkins</v>
      </c>
      <c r="B473" t="str">
        <f>'Real Time Consolodated'!E473</f>
        <v>TOT</v>
      </c>
      <c r="C473" t="e">
        <f>VLOOKUP(B473,'UPDATE Team Record'!$Q$4:$R$35,2,0)</f>
        <v>#N/A</v>
      </c>
      <c r="D473" t="str">
        <f t="shared" si="14"/>
        <v>Oklahoma City Thunder</v>
      </c>
      <c r="E473">
        <f>'Real Time Consolodated'!AO473</f>
        <v>13.6</v>
      </c>
      <c r="F473">
        <f>'Real Time Consolodated'!AT473</f>
        <v>6.0000000000000001E-3</v>
      </c>
      <c r="G473">
        <f>'Real Time Consolodated'!AX473</f>
        <v>-4.2</v>
      </c>
      <c r="H473">
        <f>'Real Time Consolodated'!AY473</f>
        <v>-0.6</v>
      </c>
      <c r="I473" s="27">
        <f>VLOOKUP(D473,'UPDATE Team Record'!$B$3:$O$38,4,0)*100</f>
        <v>54.900000000000006</v>
      </c>
      <c r="J473">
        <f t="shared" si="15"/>
        <v>0</v>
      </c>
      <c r="K473">
        <f>COUNTIF(A$2:$A473,A473)</f>
        <v>1</v>
      </c>
      <c r="L473">
        <f>(Key!$B$3+Key!$B$4*'Real Time Coefficients'!E473+'Real Time Coefficients'!F473*Key!$B$5+Key!$B$6*'Real Time Coefficients'!G473+'Real Time Coefficients'!H473*Key!$B$7+Key!$B$8*'Real Time Coefficients'!I473+'Real Time Coefficients'!J473*Key!$B$9)*(Key!$B$11/100)</f>
        <v>-383.48040402921379</v>
      </c>
      <c r="N473">
        <f>IF(H473&gt;'Data Precompetition'!$F$91,1,0)</f>
        <v>0</v>
      </c>
      <c r="O473">
        <f>IF(F473&gt;'Data Precompetition'!$D$91,1,0)</f>
        <v>0</v>
      </c>
    </row>
    <row r="474" spans="1:15" ht="15" customHeight="1">
      <c r="A474" t="str">
        <f>'Real Time Consolodated'!B474</f>
        <v>Kendrick Perkins</v>
      </c>
      <c r="B474" t="str">
        <f>'Real Time Consolodated'!E474</f>
        <v>OKC</v>
      </c>
      <c r="C474" t="str">
        <f>VLOOKUP(B474,'UPDATE Team Record'!$Q$4:$R$35,2,0)</f>
        <v>Oklahoma City Thunder</v>
      </c>
      <c r="D474" t="str">
        <f t="shared" si="14"/>
        <v>Oklahoma City Thunder</v>
      </c>
      <c r="E474">
        <f>'Real Time Consolodated'!AO474</f>
        <v>13.6</v>
      </c>
      <c r="F474">
        <f>'Real Time Consolodated'!AT474</f>
        <v>6.0000000000000001E-3</v>
      </c>
      <c r="G474">
        <f>'Real Time Consolodated'!AX474</f>
        <v>-4.2</v>
      </c>
      <c r="H474">
        <f>'Real Time Consolodated'!AY474</f>
        <v>-0.6</v>
      </c>
      <c r="I474" s="27">
        <f>VLOOKUP(D474,'UPDATE Team Record'!$B$3:$O$38,4,0)*100</f>
        <v>54.900000000000006</v>
      </c>
      <c r="J474">
        <f t="shared" si="15"/>
        <v>0</v>
      </c>
      <c r="K474">
        <f>COUNTIF(A$2:$A474,A474)</f>
        <v>2</v>
      </c>
      <c r="L474">
        <f>(Key!$B$3+Key!$B$4*'Real Time Coefficients'!E474+'Real Time Coefficients'!F474*Key!$B$5+Key!$B$6*'Real Time Coefficients'!G474+'Real Time Coefficients'!H474*Key!$B$7+Key!$B$8*'Real Time Coefficients'!I474+'Real Time Coefficients'!J474*Key!$B$9)*(Key!$B$11/100)</f>
        <v>-383.48040402921379</v>
      </c>
      <c r="N474">
        <f>IF(H474&gt;'Data Precompetition'!$F$91,1,0)</f>
        <v>0</v>
      </c>
      <c r="O474">
        <f>IF(F474&gt;'Data Precompetition'!$D$91,1,0)</f>
        <v>0</v>
      </c>
    </row>
    <row r="475" spans="1:15" ht="15" customHeight="1">
      <c r="A475" t="str">
        <f>'Real Time Consolodated'!B475</f>
        <v>Kendrick Perkins</v>
      </c>
      <c r="B475" t="str">
        <f>'Real Time Consolodated'!E475</f>
        <v>CLE</v>
      </c>
      <c r="C475" t="str">
        <f>VLOOKUP(B475,'UPDATE Team Record'!$Q$4:$R$35,2,0)</f>
        <v>Cleveland Cavaliers</v>
      </c>
      <c r="D475" t="str">
        <f t="shared" si="14"/>
        <v>Cleveland Cavaliers</v>
      </c>
      <c r="E475">
        <f>'Real Time Consolodated'!AO475</f>
        <v>13.6</v>
      </c>
      <c r="F475">
        <f>'Real Time Consolodated'!AT475</f>
        <v>6.0000000000000001E-3</v>
      </c>
      <c r="G475">
        <f>'Real Time Consolodated'!AX475</f>
        <v>-4.2</v>
      </c>
      <c r="H475">
        <f>'Real Time Consolodated'!AY475</f>
        <v>-0.6</v>
      </c>
      <c r="I475" s="27">
        <f>VLOOKUP(D475,'UPDATE Team Record'!$B$3:$O$38,4,0)*100</f>
        <v>64.600000000000009</v>
      </c>
      <c r="J475">
        <f t="shared" si="15"/>
        <v>0</v>
      </c>
      <c r="K475">
        <f>COUNTIF(A$2:$A475,A475)</f>
        <v>3</v>
      </c>
      <c r="L475">
        <f>(Key!$B$3+Key!$B$4*'Real Time Coefficients'!E475+'Real Time Coefficients'!F475*Key!$B$5+Key!$B$6*'Real Time Coefficients'!G475+'Real Time Coefficients'!H475*Key!$B$7+Key!$B$8*'Real Time Coefficients'!I475+'Real Time Coefficients'!J475*Key!$B$9)*(Key!$B$11/100)</f>
        <v>-287.91082579596446</v>
      </c>
      <c r="N475">
        <f>IF(H475&gt;'Data Precompetition'!$F$91,1,0)</f>
        <v>0</v>
      </c>
      <c r="O475">
        <f>IF(F475&gt;'Data Precompetition'!$D$91,1,0)</f>
        <v>0</v>
      </c>
    </row>
    <row r="476" spans="1:15" ht="15" customHeight="1">
      <c r="A476" t="str">
        <f>'Real Time Consolodated'!B476</f>
        <v>Paul Pierce</v>
      </c>
      <c r="B476" t="str">
        <f>'Real Time Consolodated'!E476</f>
        <v>WAS</v>
      </c>
      <c r="C476" t="str">
        <f>VLOOKUP(B476,'UPDATE Team Record'!$Q$4:$R$35,2,0)</f>
        <v>Washington Wizards</v>
      </c>
      <c r="D476" t="str">
        <f t="shared" si="14"/>
        <v>Washington Wizards</v>
      </c>
      <c r="E476">
        <f>'Real Time Consolodated'!AO476</f>
        <v>19.899999999999999</v>
      </c>
      <c r="F476">
        <f>'Real Time Consolodated'!AT476</f>
        <v>0.13800000000000001</v>
      </c>
      <c r="G476">
        <f>'Real Time Consolodated'!AX476</f>
        <v>1.5</v>
      </c>
      <c r="H476">
        <f>'Real Time Consolodated'!AY476</f>
        <v>1.7</v>
      </c>
      <c r="I476" s="27">
        <f>VLOOKUP(D476,'UPDATE Team Record'!$B$3:$O$38,4,0)*100</f>
        <v>56.100000000000009</v>
      </c>
      <c r="J476">
        <f t="shared" si="15"/>
        <v>0</v>
      </c>
      <c r="K476">
        <f>COUNTIF(A$2:$A476,A476)</f>
        <v>1</v>
      </c>
      <c r="L476">
        <f>(Key!$B$3+Key!$B$4*'Real Time Coefficients'!E476+'Real Time Coefficients'!F476*Key!$B$5+Key!$B$6*'Real Time Coefficients'!G476+'Real Time Coefficients'!H476*Key!$B$7+Key!$B$8*'Real Time Coefficients'!I476+'Real Time Coefficients'!J476*Key!$B$9)*(Key!$B$11/100)</f>
        <v>-306.63120295191442</v>
      </c>
      <c r="N476">
        <f>IF(H476&gt;'Data Precompetition'!$F$91,1,0)</f>
        <v>0</v>
      </c>
      <c r="O476">
        <f>IF(F476&gt;'Data Precompetition'!$D$91,1,0)</f>
        <v>0</v>
      </c>
    </row>
    <row r="477" spans="1:15" ht="15" customHeight="1">
      <c r="A477" t="str">
        <f>'Real Time Consolodated'!B477</f>
        <v>Mason Plumlee</v>
      </c>
      <c r="B477" t="str">
        <f>'Real Time Consolodated'!E477</f>
        <v>BRK</v>
      </c>
      <c r="C477" t="str">
        <f>VLOOKUP(B477,'UPDATE Team Record'!$Q$4:$R$35,2,0)</f>
        <v>Brooklyn Nets</v>
      </c>
      <c r="D477" t="str">
        <f t="shared" si="14"/>
        <v>Brooklyn Nets</v>
      </c>
      <c r="E477">
        <f>'Real Time Consolodated'!AO477</f>
        <v>19.2</v>
      </c>
      <c r="F477">
        <f>'Real Time Consolodated'!AT477</f>
        <v>0.13100000000000001</v>
      </c>
      <c r="G477">
        <f>'Real Time Consolodated'!AX477</f>
        <v>0.8</v>
      </c>
      <c r="H477">
        <f>'Real Time Consolodated'!AY477</f>
        <v>1.2</v>
      </c>
      <c r="I477" s="27">
        <f>VLOOKUP(D477,'UPDATE Team Record'!$B$3:$O$38,4,0)*100</f>
        <v>46.300000000000004</v>
      </c>
      <c r="J477">
        <f t="shared" si="15"/>
        <v>0</v>
      </c>
      <c r="K477">
        <f>COUNTIF(A$2:$A477,A477)</f>
        <v>1</v>
      </c>
      <c r="L477">
        <f>(Key!$B$3+Key!$B$4*'Real Time Coefficients'!E477+'Real Time Coefficients'!F477*Key!$B$5+Key!$B$6*'Real Time Coefficients'!G477+'Real Time Coefficients'!H477*Key!$B$7+Key!$B$8*'Real Time Coefficients'!I477+'Real Time Coefficients'!J477*Key!$B$9)*(Key!$B$11/100)</f>
        <v>-432.94395415536479</v>
      </c>
      <c r="N477">
        <f>IF(H477&gt;'Data Precompetition'!$F$91,1,0)</f>
        <v>0</v>
      </c>
      <c r="O477">
        <f>IF(F477&gt;'Data Precompetition'!$D$91,1,0)</f>
        <v>0</v>
      </c>
    </row>
    <row r="478" spans="1:15" ht="15" customHeight="1">
      <c r="A478" t="str">
        <f>'Real Time Consolodated'!B478</f>
        <v>Miles Plumlee</v>
      </c>
      <c r="B478" t="str">
        <f>'Real Time Consolodated'!E478</f>
        <v>TOT</v>
      </c>
      <c r="C478" t="e">
        <f>VLOOKUP(B478,'UPDATE Team Record'!$Q$4:$R$35,2,0)</f>
        <v>#N/A</v>
      </c>
      <c r="D478" t="str">
        <f t="shared" si="14"/>
        <v>Phoenix Suns</v>
      </c>
      <c r="E478">
        <f>'Real Time Consolodated'!AO478</f>
        <v>12</v>
      </c>
      <c r="F478">
        <f>'Real Time Consolodated'!AT478</f>
        <v>0.10299999999999999</v>
      </c>
      <c r="G478">
        <f>'Real Time Consolodated'!AX478</f>
        <v>-0.2</v>
      </c>
      <c r="H478">
        <f>'Real Time Consolodated'!AY478</f>
        <v>0.5</v>
      </c>
      <c r="I478" s="27">
        <f>VLOOKUP(D478,'UPDATE Team Record'!$B$3:$O$38,4,0)*100</f>
        <v>47.599999999999994</v>
      </c>
      <c r="J478">
        <f t="shared" si="15"/>
        <v>0</v>
      </c>
      <c r="K478">
        <f>COUNTIF(A$2:$A478,A478)</f>
        <v>1</v>
      </c>
      <c r="L478">
        <f>(Key!$B$3+Key!$B$4*'Real Time Coefficients'!E478+'Real Time Coefficients'!F478*Key!$B$5+Key!$B$6*'Real Time Coefficients'!G478+'Real Time Coefficients'!H478*Key!$B$7+Key!$B$8*'Real Time Coefficients'!I478+'Real Time Coefficients'!J478*Key!$B$9)*(Key!$B$11/100)</f>
        <v>-606.87901538259177</v>
      </c>
      <c r="N478">
        <f>IF(H478&gt;'Data Precompetition'!$F$91,1,0)</f>
        <v>0</v>
      </c>
      <c r="O478">
        <f>IF(F478&gt;'Data Precompetition'!$D$91,1,0)</f>
        <v>0</v>
      </c>
    </row>
    <row r="479" spans="1:15" ht="15" customHeight="1">
      <c r="A479" t="str">
        <f>'Real Time Consolodated'!B479</f>
        <v>Miles Plumlee</v>
      </c>
      <c r="B479" t="str">
        <f>'Real Time Consolodated'!E479</f>
        <v>PHO</v>
      </c>
      <c r="C479" t="str">
        <f>VLOOKUP(B479,'UPDATE Team Record'!$Q$4:$R$35,2,0)</f>
        <v>Phoenix Suns</v>
      </c>
      <c r="D479" t="str">
        <f t="shared" si="14"/>
        <v>Phoenix Suns</v>
      </c>
      <c r="E479">
        <f>'Real Time Consolodated'!AO479</f>
        <v>12</v>
      </c>
      <c r="F479">
        <f>'Real Time Consolodated'!AT479</f>
        <v>0.10299999999999999</v>
      </c>
      <c r="G479">
        <f>'Real Time Consolodated'!AX479</f>
        <v>-0.2</v>
      </c>
      <c r="H479">
        <f>'Real Time Consolodated'!AY479</f>
        <v>0.5</v>
      </c>
      <c r="I479" s="27">
        <f>VLOOKUP(D479,'UPDATE Team Record'!$B$3:$O$38,4,0)*100</f>
        <v>47.599999999999994</v>
      </c>
      <c r="J479">
        <f t="shared" si="15"/>
        <v>0</v>
      </c>
      <c r="K479">
        <f>COUNTIF(A$2:$A479,A479)</f>
        <v>2</v>
      </c>
      <c r="L479">
        <f>(Key!$B$3+Key!$B$4*'Real Time Coefficients'!E479+'Real Time Coefficients'!F479*Key!$B$5+Key!$B$6*'Real Time Coefficients'!G479+'Real Time Coefficients'!H479*Key!$B$7+Key!$B$8*'Real Time Coefficients'!I479+'Real Time Coefficients'!J479*Key!$B$9)*(Key!$B$11/100)</f>
        <v>-606.87901538259177</v>
      </c>
      <c r="N479">
        <f>IF(H479&gt;'Data Precompetition'!$F$91,1,0)</f>
        <v>0</v>
      </c>
      <c r="O479">
        <f>IF(F479&gt;'Data Precompetition'!$D$91,1,0)</f>
        <v>0</v>
      </c>
    </row>
    <row r="480" spans="1:15" ht="15" customHeight="1">
      <c r="A480" t="str">
        <f>'Real Time Consolodated'!B480</f>
        <v>Miles Plumlee</v>
      </c>
      <c r="B480" t="str">
        <f>'Real Time Consolodated'!E480</f>
        <v>MIL</v>
      </c>
      <c r="C480" t="str">
        <f>VLOOKUP(B480,'UPDATE Team Record'!$Q$4:$R$35,2,0)</f>
        <v>Milwaukee Bucks</v>
      </c>
      <c r="D480" t="str">
        <f t="shared" si="14"/>
        <v>Milwaukee Bucks</v>
      </c>
      <c r="E480">
        <f>'Real Time Consolodated'!AO480</f>
        <v>12</v>
      </c>
      <c r="F480">
        <f>'Real Time Consolodated'!AT480</f>
        <v>0.10299999999999999</v>
      </c>
      <c r="G480">
        <f>'Real Time Consolodated'!AX480</f>
        <v>-0.2</v>
      </c>
      <c r="H480">
        <f>'Real Time Consolodated'!AY480</f>
        <v>0.5</v>
      </c>
      <c r="I480" s="27">
        <f>VLOOKUP(D480,'UPDATE Team Record'!$B$3:$O$38,4,0)*100</f>
        <v>50</v>
      </c>
      <c r="J480">
        <f t="shared" si="15"/>
        <v>0</v>
      </c>
      <c r="K480">
        <f>COUNTIF(A$2:$A480,A480)</f>
        <v>3</v>
      </c>
      <c r="L480">
        <f>(Key!$B$3+Key!$B$4*'Real Time Coefficients'!E480+'Real Time Coefficients'!F480*Key!$B$5+Key!$B$6*'Real Time Coefficients'!G480+'Real Time Coefficients'!H480*Key!$B$7+Key!$B$8*'Real Time Coefficients'!I480+'Real Time Coefficients'!J480*Key!$B$9)*(Key!$B$11/100)</f>
        <v>-583.23293417024138</v>
      </c>
      <c r="N480">
        <f>IF(H480&gt;'Data Precompetition'!$F$91,1,0)</f>
        <v>0</v>
      </c>
      <c r="O480">
        <f>IF(F480&gt;'Data Precompetition'!$D$91,1,0)</f>
        <v>0</v>
      </c>
    </row>
    <row r="481" spans="1:15" ht="15" customHeight="1">
      <c r="A481" t="str">
        <f>'Real Time Consolodated'!B481</f>
        <v>Quincy Pondexter</v>
      </c>
      <c r="B481" t="str">
        <f>'Real Time Consolodated'!E481</f>
        <v>TOT</v>
      </c>
      <c r="C481" t="e">
        <f>VLOOKUP(B481,'UPDATE Team Record'!$Q$4:$R$35,2,0)</f>
        <v>#N/A</v>
      </c>
      <c r="D481" t="str">
        <f t="shared" si="14"/>
        <v>Memphis Grizzlies</v>
      </c>
      <c r="E481">
        <f>'Real Time Consolodated'!AO481</f>
        <v>13.8</v>
      </c>
      <c r="F481">
        <f>'Real Time Consolodated'!AT481</f>
        <v>7.8E-2</v>
      </c>
      <c r="G481">
        <f>'Real Time Consolodated'!AX481</f>
        <v>-0.7</v>
      </c>
      <c r="H481">
        <f>'Real Time Consolodated'!AY481</f>
        <v>0.6</v>
      </c>
      <c r="I481" s="27">
        <f>VLOOKUP(D481,'UPDATE Team Record'!$B$3:$O$38,4,0)*100</f>
        <v>67.100000000000009</v>
      </c>
      <c r="J481">
        <f t="shared" si="15"/>
        <v>0</v>
      </c>
      <c r="K481">
        <f>COUNTIF(A$2:$A481,A481)</f>
        <v>1</v>
      </c>
      <c r="L481">
        <f>(Key!$B$3+Key!$B$4*'Real Time Coefficients'!E481+'Real Time Coefficients'!F481*Key!$B$5+Key!$B$6*'Real Time Coefficients'!G481+'Real Time Coefficients'!H481*Key!$B$7+Key!$B$8*'Real Time Coefficients'!I481+'Real Time Coefficients'!J481*Key!$B$9)*(Key!$B$11/100)</f>
        <v>-346.2078694773403</v>
      </c>
      <c r="N481">
        <f>IF(H481&gt;'Data Precompetition'!$F$91,1,0)</f>
        <v>0</v>
      </c>
      <c r="O481">
        <f>IF(F481&gt;'Data Precompetition'!$D$91,1,0)</f>
        <v>0</v>
      </c>
    </row>
    <row r="482" spans="1:15" ht="15" customHeight="1">
      <c r="A482" t="str">
        <f>'Real Time Consolodated'!B482</f>
        <v>Quincy Pondexter</v>
      </c>
      <c r="B482" t="str">
        <f>'Real Time Consolodated'!E482</f>
        <v>MEM</v>
      </c>
      <c r="C482" t="str">
        <f>VLOOKUP(B482,'UPDATE Team Record'!$Q$4:$R$35,2,0)</f>
        <v>Memphis Grizzlies</v>
      </c>
      <c r="D482" t="str">
        <f t="shared" si="14"/>
        <v>Memphis Grizzlies</v>
      </c>
      <c r="E482">
        <f>'Real Time Consolodated'!AO482</f>
        <v>13.8</v>
      </c>
      <c r="F482">
        <f>'Real Time Consolodated'!AT482</f>
        <v>7.8E-2</v>
      </c>
      <c r="G482">
        <f>'Real Time Consolodated'!AX482</f>
        <v>-0.7</v>
      </c>
      <c r="H482">
        <f>'Real Time Consolodated'!AY482</f>
        <v>0.6</v>
      </c>
      <c r="I482" s="27">
        <f>VLOOKUP(D482,'UPDATE Team Record'!$B$3:$O$38,4,0)*100</f>
        <v>67.100000000000009</v>
      </c>
      <c r="J482">
        <f t="shared" si="15"/>
        <v>0</v>
      </c>
      <c r="K482">
        <f>COUNTIF(A$2:$A482,A482)</f>
        <v>2</v>
      </c>
      <c r="L482">
        <f>(Key!$B$3+Key!$B$4*'Real Time Coefficients'!E482+'Real Time Coefficients'!F482*Key!$B$5+Key!$B$6*'Real Time Coefficients'!G482+'Real Time Coefficients'!H482*Key!$B$7+Key!$B$8*'Real Time Coefficients'!I482+'Real Time Coefficients'!J482*Key!$B$9)*(Key!$B$11/100)</f>
        <v>-346.2078694773403</v>
      </c>
      <c r="N482">
        <f>IF(H482&gt;'Data Precompetition'!$F$91,1,0)</f>
        <v>0</v>
      </c>
      <c r="O482">
        <f>IF(F482&gt;'Data Precompetition'!$D$91,1,0)</f>
        <v>0</v>
      </c>
    </row>
    <row r="483" spans="1:15" ht="15" customHeight="1">
      <c r="A483" t="str">
        <f>'Real Time Consolodated'!B483</f>
        <v>Quincy Pondexter</v>
      </c>
      <c r="B483" t="str">
        <f>'Real Time Consolodated'!E483</f>
        <v>NOP</v>
      </c>
      <c r="C483" t="str">
        <f>VLOOKUP(B483,'UPDATE Team Record'!$Q$4:$R$35,2,0)</f>
        <v>New Orleans Pelicans</v>
      </c>
      <c r="D483" t="str">
        <f t="shared" si="14"/>
        <v>New Orleans Pelicans</v>
      </c>
      <c r="E483">
        <f>'Real Time Consolodated'!AO483</f>
        <v>13.8</v>
      </c>
      <c r="F483">
        <f>'Real Time Consolodated'!AT483</f>
        <v>7.8E-2</v>
      </c>
      <c r="G483">
        <f>'Real Time Consolodated'!AX483</f>
        <v>-0.7</v>
      </c>
      <c r="H483">
        <f>'Real Time Consolodated'!AY483</f>
        <v>0.6</v>
      </c>
      <c r="I483" s="27">
        <f>VLOOKUP(D483,'UPDATE Team Record'!$B$3:$O$38,4,0)*100</f>
        <v>54.900000000000006</v>
      </c>
      <c r="J483">
        <f t="shared" si="15"/>
        <v>0</v>
      </c>
      <c r="K483">
        <f>COUNTIF(A$2:$A483,A483)</f>
        <v>3</v>
      </c>
      <c r="L483">
        <f>(Key!$B$3+Key!$B$4*'Real Time Coefficients'!E483+'Real Time Coefficients'!F483*Key!$B$5+Key!$B$6*'Real Time Coefficients'!G483+'Real Time Coefficients'!H483*Key!$B$7+Key!$B$8*'Real Time Coefficients'!I483+'Real Time Coefficients'!J483*Key!$B$9)*(Key!$B$11/100)</f>
        <v>-466.40878230678788</v>
      </c>
      <c r="N483">
        <f>IF(H483&gt;'Data Precompetition'!$F$91,1,0)</f>
        <v>0</v>
      </c>
      <c r="O483">
        <f>IF(F483&gt;'Data Precompetition'!$D$91,1,0)</f>
        <v>0</v>
      </c>
    </row>
    <row r="484" spans="1:15" ht="15" customHeight="1">
      <c r="A484" t="str">
        <f>'Real Time Consolodated'!B484</f>
        <v>Otto Porter</v>
      </c>
      <c r="B484" t="str">
        <f>'Real Time Consolodated'!E484</f>
        <v>WAS</v>
      </c>
      <c r="C484" t="str">
        <f>VLOOKUP(B484,'UPDATE Team Record'!$Q$4:$R$35,2,0)</f>
        <v>Washington Wizards</v>
      </c>
      <c r="D484" t="str">
        <f t="shared" si="14"/>
        <v>Washington Wizards</v>
      </c>
      <c r="E484">
        <f>'Real Time Consolodated'!AO484</f>
        <v>15.1</v>
      </c>
      <c r="F484">
        <f>'Real Time Consolodated'!AT484</f>
        <v>9.1999999999999998E-2</v>
      </c>
      <c r="G484">
        <f>'Real Time Consolodated'!AX484</f>
        <v>-0.4</v>
      </c>
      <c r="H484">
        <f>'Real Time Consolodated'!AY484</f>
        <v>0.6</v>
      </c>
      <c r="I484" s="27">
        <f>VLOOKUP(D484,'UPDATE Team Record'!$B$3:$O$38,4,0)*100</f>
        <v>56.100000000000009</v>
      </c>
      <c r="J484">
        <f t="shared" si="15"/>
        <v>0</v>
      </c>
      <c r="K484">
        <f>COUNTIF(A$2:$A484,A484)</f>
        <v>1</v>
      </c>
      <c r="L484">
        <f>(Key!$B$3+Key!$B$4*'Real Time Coefficients'!E484+'Real Time Coefficients'!F484*Key!$B$5+Key!$B$6*'Real Time Coefficients'!G484+'Real Time Coefficients'!H484*Key!$B$7+Key!$B$8*'Real Time Coefficients'!I484+'Real Time Coefficients'!J484*Key!$B$9)*(Key!$B$11/100)</f>
        <v>-442.69976776536703</v>
      </c>
      <c r="N484">
        <f>IF(H484&gt;'Data Precompetition'!$F$91,1,0)</f>
        <v>0</v>
      </c>
      <c r="O484">
        <f>IF(F484&gt;'Data Precompetition'!$D$91,1,0)</f>
        <v>0</v>
      </c>
    </row>
    <row r="485" spans="1:15" ht="15" customHeight="1">
      <c r="A485" t="str">
        <f>'Real Time Consolodated'!B485</f>
        <v>Dwight Powell</v>
      </c>
      <c r="B485" t="str">
        <f>'Real Time Consolodated'!E485</f>
        <v>TOT</v>
      </c>
      <c r="C485" t="e">
        <f>VLOOKUP(B485,'UPDATE Team Record'!$Q$4:$R$35,2,0)</f>
        <v>#N/A</v>
      </c>
      <c r="D485" t="str">
        <f t="shared" si="14"/>
        <v>Boston Celtics</v>
      </c>
      <c r="E485">
        <f>'Real Time Consolodated'!AO485</f>
        <v>17.5</v>
      </c>
      <c r="F485">
        <f>'Real Time Consolodated'!AT485</f>
        <v>0.122</v>
      </c>
      <c r="G485">
        <f>'Real Time Consolodated'!AX485</f>
        <v>-0.9</v>
      </c>
      <c r="H485">
        <f>'Real Time Consolodated'!AY485</f>
        <v>0.1</v>
      </c>
      <c r="I485" s="27">
        <f>VLOOKUP(D485,'UPDATE Team Record'!$B$3:$O$38,4,0)*100</f>
        <v>48.8</v>
      </c>
      <c r="J485">
        <f t="shared" si="15"/>
        <v>0</v>
      </c>
      <c r="K485">
        <f>COUNTIF(A$2:$A485,A485)</f>
        <v>1</v>
      </c>
      <c r="L485">
        <f>(Key!$B$3+Key!$B$4*'Real Time Coefficients'!E485+'Real Time Coefficients'!F485*Key!$B$5+Key!$B$6*'Real Time Coefficients'!G485+'Real Time Coefficients'!H485*Key!$B$7+Key!$B$8*'Real Time Coefficients'!I485+'Real Time Coefficients'!J485*Key!$B$9)*(Key!$B$11/100)</f>
        <v>-445.15144650331024</v>
      </c>
      <c r="N485">
        <f>IF(H485&gt;'Data Precompetition'!$F$91,1,0)</f>
        <v>0</v>
      </c>
      <c r="O485">
        <f>IF(F485&gt;'Data Precompetition'!$D$91,1,0)</f>
        <v>0</v>
      </c>
    </row>
    <row r="486" spans="1:15" ht="15" customHeight="1">
      <c r="A486" t="str">
        <f>'Real Time Consolodated'!B486</f>
        <v>Dwight Powell</v>
      </c>
      <c r="B486" t="str">
        <f>'Real Time Consolodated'!E486</f>
        <v>BOS</v>
      </c>
      <c r="C486" t="str">
        <f>VLOOKUP(B486,'UPDATE Team Record'!$Q$4:$R$35,2,0)</f>
        <v>Boston Celtics</v>
      </c>
      <c r="D486" t="str">
        <f t="shared" si="14"/>
        <v>Boston Celtics</v>
      </c>
      <c r="E486">
        <f>'Real Time Consolodated'!AO486</f>
        <v>17.5</v>
      </c>
      <c r="F486">
        <f>'Real Time Consolodated'!AT486</f>
        <v>0.122</v>
      </c>
      <c r="G486">
        <f>'Real Time Consolodated'!AX486</f>
        <v>-0.9</v>
      </c>
      <c r="H486">
        <f>'Real Time Consolodated'!AY486</f>
        <v>0.1</v>
      </c>
      <c r="I486" s="27">
        <f>VLOOKUP(D486,'UPDATE Team Record'!$B$3:$O$38,4,0)*100</f>
        <v>48.8</v>
      </c>
      <c r="J486">
        <f t="shared" si="15"/>
        <v>0</v>
      </c>
      <c r="K486">
        <f>COUNTIF(A$2:$A486,A486)</f>
        <v>2</v>
      </c>
      <c r="L486">
        <f>(Key!$B$3+Key!$B$4*'Real Time Coefficients'!E486+'Real Time Coefficients'!F486*Key!$B$5+Key!$B$6*'Real Time Coefficients'!G486+'Real Time Coefficients'!H486*Key!$B$7+Key!$B$8*'Real Time Coefficients'!I486+'Real Time Coefficients'!J486*Key!$B$9)*(Key!$B$11/100)</f>
        <v>-445.15144650331024</v>
      </c>
      <c r="N486">
        <f>IF(H486&gt;'Data Precompetition'!$F$91,1,0)</f>
        <v>0</v>
      </c>
      <c r="O486">
        <f>IF(F486&gt;'Data Precompetition'!$D$91,1,0)</f>
        <v>0</v>
      </c>
    </row>
    <row r="487" spans="1:15" ht="15" customHeight="1">
      <c r="A487" t="str">
        <f>'Real Time Consolodated'!B487</f>
        <v>Dwight Powell</v>
      </c>
      <c r="B487" t="str">
        <f>'Real Time Consolodated'!E487</f>
        <v>DAL</v>
      </c>
      <c r="C487" t="str">
        <f>VLOOKUP(B487,'UPDATE Team Record'!$Q$4:$R$35,2,0)</f>
        <v>Dallas Mavericks</v>
      </c>
      <c r="D487" t="str">
        <f t="shared" si="14"/>
        <v>Dallas Mavericks</v>
      </c>
      <c r="E487">
        <f>'Real Time Consolodated'!AO487</f>
        <v>17.5</v>
      </c>
      <c r="F487">
        <f>'Real Time Consolodated'!AT487</f>
        <v>0.122</v>
      </c>
      <c r="G487">
        <f>'Real Time Consolodated'!AX487</f>
        <v>-0.9</v>
      </c>
      <c r="H487">
        <f>'Real Time Consolodated'!AY487</f>
        <v>0.1</v>
      </c>
      <c r="I487" s="27">
        <f>VLOOKUP(D487,'UPDATE Team Record'!$B$3:$O$38,4,0)*100</f>
        <v>61</v>
      </c>
      <c r="J487">
        <f t="shared" si="15"/>
        <v>0</v>
      </c>
      <c r="K487">
        <f>COUNTIF(A$2:$A487,A487)</f>
        <v>3</v>
      </c>
      <c r="L487">
        <f>(Key!$B$3+Key!$B$4*'Real Time Coefficients'!E487+'Real Time Coefficients'!F487*Key!$B$5+Key!$B$6*'Real Time Coefficients'!G487+'Real Time Coefficients'!H487*Key!$B$7+Key!$B$8*'Real Time Coefficients'!I487+'Real Time Coefficients'!J487*Key!$B$9)*(Key!$B$11/100)</f>
        <v>-324.95053367386254</v>
      </c>
      <c r="N487">
        <f>IF(H487&gt;'Data Precompetition'!$F$91,1,0)</f>
        <v>0</v>
      </c>
      <c r="O487">
        <f>IF(F487&gt;'Data Precompetition'!$D$91,1,0)</f>
        <v>0</v>
      </c>
    </row>
    <row r="488" spans="1:15" ht="15" customHeight="1">
      <c r="A488" t="str">
        <f>'Real Time Consolodated'!B488</f>
        <v>Phil Pressey</v>
      </c>
      <c r="B488" t="str">
        <f>'Real Time Consolodated'!E488</f>
        <v>BOS</v>
      </c>
      <c r="C488" t="str">
        <f>VLOOKUP(B488,'UPDATE Team Record'!$Q$4:$R$35,2,0)</f>
        <v>Boston Celtics</v>
      </c>
      <c r="D488" t="str">
        <f t="shared" si="14"/>
        <v>Boston Celtics</v>
      </c>
      <c r="E488">
        <f>'Real Time Consolodated'!AO488</f>
        <v>17.3</v>
      </c>
      <c r="F488">
        <f>'Real Time Consolodated'!AT488</f>
        <v>0.06</v>
      </c>
      <c r="G488">
        <f>'Real Time Consolodated'!AX488</f>
        <v>-2.2000000000000002</v>
      </c>
      <c r="H488">
        <f>'Real Time Consolodated'!AY488</f>
        <v>0</v>
      </c>
      <c r="I488" s="27">
        <f>VLOOKUP(D488,'UPDATE Team Record'!$B$3:$O$38,4,0)*100</f>
        <v>48.8</v>
      </c>
      <c r="J488">
        <f t="shared" si="15"/>
        <v>0</v>
      </c>
      <c r="K488">
        <f>COUNTIF(A$2:$A488,A488)</f>
        <v>1</v>
      </c>
      <c r="L488">
        <f>(Key!$B$3+Key!$B$4*'Real Time Coefficients'!E488+'Real Time Coefficients'!F488*Key!$B$5+Key!$B$6*'Real Time Coefficients'!G488+'Real Time Coefficients'!H488*Key!$B$7+Key!$B$8*'Real Time Coefficients'!I488+'Real Time Coefficients'!J488*Key!$B$9)*(Key!$B$11/100)</f>
        <v>-417.29704372471241</v>
      </c>
      <c r="N488">
        <f>IF(H488&gt;'Data Precompetition'!$F$91,1,0)</f>
        <v>0</v>
      </c>
      <c r="O488">
        <f>IF(F488&gt;'Data Precompetition'!$D$91,1,0)</f>
        <v>0</v>
      </c>
    </row>
    <row r="489" spans="1:15" ht="15" customHeight="1">
      <c r="A489" t="str">
        <f>'Real Time Consolodated'!B489</f>
        <v>A.J. Price</v>
      </c>
      <c r="B489" t="str">
        <f>'Real Time Consolodated'!E489</f>
        <v>TOT</v>
      </c>
      <c r="C489" t="e">
        <f>VLOOKUP(B489,'UPDATE Team Record'!$Q$4:$R$35,2,0)</f>
        <v>#N/A</v>
      </c>
      <c r="D489" t="str">
        <f t="shared" si="14"/>
        <v>Indiana Pacers</v>
      </c>
      <c r="E489">
        <f>'Real Time Consolodated'!AO489</f>
        <v>22.5</v>
      </c>
      <c r="F489">
        <f>'Real Time Consolodated'!AT489</f>
        <v>4.1000000000000002E-2</v>
      </c>
      <c r="G489">
        <f>'Real Time Consolodated'!AX489</f>
        <v>-3.7</v>
      </c>
      <c r="H489">
        <f>'Real Time Consolodated'!AY489</f>
        <v>-0.1</v>
      </c>
      <c r="I489" s="27">
        <f>VLOOKUP(D489,'UPDATE Team Record'!$B$3:$O$38,4,0)*100</f>
        <v>46.300000000000004</v>
      </c>
      <c r="J489">
        <f t="shared" si="15"/>
        <v>0</v>
      </c>
      <c r="K489">
        <f>COUNTIF(A$2:$A489,A489)</f>
        <v>1</v>
      </c>
      <c r="L489">
        <f>(Key!$B$3+Key!$B$4*'Real Time Coefficients'!E489+'Real Time Coefficients'!F489*Key!$B$5+Key!$B$6*'Real Time Coefficients'!G489+'Real Time Coefficients'!H489*Key!$B$7+Key!$B$8*'Real Time Coefficients'!I489+'Real Time Coefficients'!J489*Key!$B$9)*(Key!$B$11/100)</f>
        <v>-211.66844834192372</v>
      </c>
      <c r="N489">
        <f>IF(H489&gt;'Data Precompetition'!$F$91,1,0)</f>
        <v>0</v>
      </c>
      <c r="O489">
        <f>IF(F489&gt;'Data Precompetition'!$D$91,1,0)</f>
        <v>0</v>
      </c>
    </row>
    <row r="490" spans="1:15" ht="15" customHeight="1">
      <c r="A490" t="str">
        <f>'Real Time Consolodated'!B490</f>
        <v>A.J. Price</v>
      </c>
      <c r="B490" t="str">
        <f>'Real Time Consolodated'!E490</f>
        <v>IND</v>
      </c>
      <c r="C490" t="str">
        <f>VLOOKUP(B490,'UPDATE Team Record'!$Q$4:$R$35,2,0)</f>
        <v>Indiana Pacers</v>
      </c>
      <c r="D490" t="str">
        <f t="shared" si="14"/>
        <v>Indiana Pacers</v>
      </c>
      <c r="E490">
        <f>'Real Time Consolodated'!AO490</f>
        <v>22.5</v>
      </c>
      <c r="F490">
        <f>'Real Time Consolodated'!AT490</f>
        <v>4.1000000000000002E-2</v>
      </c>
      <c r="G490">
        <f>'Real Time Consolodated'!AX490</f>
        <v>-3.7</v>
      </c>
      <c r="H490">
        <f>'Real Time Consolodated'!AY490</f>
        <v>-0.1</v>
      </c>
      <c r="I490" s="27">
        <f>VLOOKUP(D490,'UPDATE Team Record'!$B$3:$O$38,4,0)*100</f>
        <v>46.300000000000004</v>
      </c>
      <c r="J490">
        <f t="shared" si="15"/>
        <v>0</v>
      </c>
      <c r="K490">
        <f>COUNTIF(A$2:$A490,A490)</f>
        <v>2</v>
      </c>
      <c r="L490">
        <f>(Key!$B$3+Key!$B$4*'Real Time Coefficients'!E490+'Real Time Coefficients'!F490*Key!$B$5+Key!$B$6*'Real Time Coefficients'!G490+'Real Time Coefficients'!H490*Key!$B$7+Key!$B$8*'Real Time Coefficients'!I490+'Real Time Coefficients'!J490*Key!$B$9)*(Key!$B$11/100)</f>
        <v>-211.66844834192372</v>
      </c>
      <c r="N490">
        <f>IF(H490&gt;'Data Precompetition'!$F$91,1,0)</f>
        <v>0</v>
      </c>
      <c r="O490">
        <f>IF(F490&gt;'Data Precompetition'!$D$91,1,0)</f>
        <v>0</v>
      </c>
    </row>
    <row r="491" spans="1:15" ht="15" customHeight="1">
      <c r="A491" t="str">
        <f>'Real Time Consolodated'!B491</f>
        <v>A.J. Price</v>
      </c>
      <c r="B491" t="str">
        <f>'Real Time Consolodated'!E491</f>
        <v>CLE</v>
      </c>
      <c r="C491" t="str">
        <f>VLOOKUP(B491,'UPDATE Team Record'!$Q$4:$R$35,2,0)</f>
        <v>Cleveland Cavaliers</v>
      </c>
      <c r="D491" t="str">
        <f t="shared" si="14"/>
        <v>Cleveland Cavaliers</v>
      </c>
      <c r="E491">
        <f>'Real Time Consolodated'!AO491</f>
        <v>22.5</v>
      </c>
      <c r="F491">
        <f>'Real Time Consolodated'!AT491</f>
        <v>4.1000000000000002E-2</v>
      </c>
      <c r="G491">
        <f>'Real Time Consolodated'!AX491</f>
        <v>-3.7</v>
      </c>
      <c r="H491">
        <f>'Real Time Consolodated'!AY491</f>
        <v>-0.1</v>
      </c>
      <c r="I491" s="27">
        <f>VLOOKUP(D491,'UPDATE Team Record'!$B$3:$O$38,4,0)*100</f>
        <v>64.600000000000009</v>
      </c>
      <c r="J491">
        <f t="shared" si="15"/>
        <v>0</v>
      </c>
      <c r="K491">
        <f>COUNTIF(A$2:$A491,A491)</f>
        <v>3</v>
      </c>
      <c r="L491">
        <f>(Key!$B$3+Key!$B$4*'Real Time Coefficients'!E491+'Real Time Coefficients'!F491*Key!$B$5+Key!$B$6*'Real Time Coefficients'!G491+'Real Time Coefficients'!H491*Key!$B$7+Key!$B$8*'Real Time Coefficients'!I491+'Real Time Coefficients'!J491*Key!$B$9)*(Key!$B$11/100)</f>
        <v>-31.367079097752271</v>
      </c>
      <c r="N491">
        <f>IF(H491&gt;'Data Precompetition'!$F$91,1,0)</f>
        <v>0</v>
      </c>
      <c r="O491">
        <f>IF(F491&gt;'Data Precompetition'!$D$91,1,0)</f>
        <v>0</v>
      </c>
    </row>
    <row r="492" spans="1:15" ht="15" customHeight="1">
      <c r="A492" t="str">
        <f>'Real Time Consolodated'!B492</f>
        <v>A.J. Price</v>
      </c>
      <c r="B492" t="str">
        <f>'Real Time Consolodated'!E492</f>
        <v>PHO</v>
      </c>
      <c r="C492" t="str">
        <f>VLOOKUP(B492,'UPDATE Team Record'!$Q$4:$R$35,2,0)</f>
        <v>Phoenix Suns</v>
      </c>
      <c r="D492" t="str">
        <f t="shared" si="14"/>
        <v>Phoenix Suns</v>
      </c>
      <c r="E492">
        <f>'Real Time Consolodated'!AO492</f>
        <v>22.5</v>
      </c>
      <c r="F492">
        <f>'Real Time Consolodated'!AT492</f>
        <v>4.1000000000000002E-2</v>
      </c>
      <c r="G492">
        <f>'Real Time Consolodated'!AX492</f>
        <v>-3.7</v>
      </c>
      <c r="H492">
        <f>'Real Time Consolodated'!AY492</f>
        <v>-0.1</v>
      </c>
      <c r="I492" s="27">
        <f>VLOOKUP(D492,'UPDATE Team Record'!$B$3:$O$38,4,0)*100</f>
        <v>47.599999999999994</v>
      </c>
      <c r="J492">
        <f t="shared" si="15"/>
        <v>0</v>
      </c>
      <c r="K492">
        <f>COUNTIF(A$2:$A492,A492)</f>
        <v>4</v>
      </c>
      <c r="L492">
        <f>(Key!$B$3+Key!$B$4*'Real Time Coefficients'!E492+'Real Time Coefficients'!F492*Key!$B$5+Key!$B$6*'Real Time Coefficients'!G492+'Real Time Coefficients'!H492*Key!$B$7+Key!$B$8*'Real Time Coefficients'!I492+'Real Time Coefficients'!J492*Key!$B$9)*(Key!$B$11/100)</f>
        <v>-198.86015435190077</v>
      </c>
      <c r="N492">
        <f>IF(H492&gt;'Data Precompetition'!$F$91,1,0)</f>
        <v>0</v>
      </c>
      <c r="O492">
        <f>IF(F492&gt;'Data Precompetition'!$D$91,1,0)</f>
        <v>0</v>
      </c>
    </row>
    <row r="493" spans="1:15" ht="15" customHeight="1">
      <c r="A493" t="str">
        <f>'Real Time Consolodated'!B493</f>
        <v>Ronnie Price</v>
      </c>
      <c r="B493" t="str">
        <f>'Real Time Consolodated'!E493</f>
        <v>LAL</v>
      </c>
      <c r="C493" t="str">
        <f>VLOOKUP(B493,'UPDATE Team Record'!$Q$4:$R$35,2,0)</f>
        <v>Los Angeles Lakers</v>
      </c>
      <c r="D493" t="str">
        <f t="shared" si="14"/>
        <v>Los Angeles Lakers</v>
      </c>
      <c r="E493">
        <f>'Real Time Consolodated'!AO493</f>
        <v>13.4</v>
      </c>
      <c r="F493">
        <f>'Real Time Consolodated'!AT493</f>
        <v>3.5999999999999997E-2</v>
      </c>
      <c r="G493">
        <f>'Real Time Consolodated'!AX493</f>
        <v>-2</v>
      </c>
      <c r="H493">
        <f>'Real Time Consolodated'!AY493</f>
        <v>0</v>
      </c>
      <c r="I493" s="27">
        <f>VLOOKUP(D493,'UPDATE Team Record'!$B$3:$O$38,4,0)*100</f>
        <v>25.6</v>
      </c>
      <c r="J493">
        <f t="shared" si="15"/>
        <v>0</v>
      </c>
      <c r="K493">
        <f>COUNTIF(A$2:$A493,A493)</f>
        <v>1</v>
      </c>
      <c r="L493">
        <f>(Key!$B$3+Key!$B$4*'Real Time Coefficients'!E493+'Real Time Coefficients'!F493*Key!$B$5+Key!$B$6*'Real Time Coefficients'!G493+'Real Time Coefficients'!H493*Key!$B$7+Key!$B$8*'Real Time Coefficients'!I493+'Real Time Coefficients'!J493*Key!$B$9)*(Key!$B$11/100)</f>
        <v>-786.19883216715266</v>
      </c>
      <c r="N493">
        <f>IF(H493&gt;'Data Precompetition'!$F$91,1,0)</f>
        <v>0</v>
      </c>
      <c r="O493">
        <f>IF(F493&gt;'Data Precompetition'!$D$91,1,0)</f>
        <v>0</v>
      </c>
    </row>
    <row r="494" spans="1:15" ht="15" customHeight="1">
      <c r="A494" t="str">
        <f>'Real Time Consolodated'!B494</f>
        <v>Pablo Prigioni</v>
      </c>
      <c r="B494" t="str">
        <f>'Real Time Consolodated'!E494</f>
        <v>TOT</v>
      </c>
      <c r="C494" t="e">
        <f>VLOOKUP(B494,'UPDATE Team Record'!$Q$4:$R$35,2,0)</f>
        <v>#N/A</v>
      </c>
      <c r="D494" t="str">
        <f t="shared" si="14"/>
        <v>New York Knicks</v>
      </c>
      <c r="E494">
        <f>'Real Time Consolodated'!AO494</f>
        <v>11.6</v>
      </c>
      <c r="F494">
        <f>'Real Time Consolodated'!AT494</f>
        <v>9.1999999999999998E-2</v>
      </c>
      <c r="G494">
        <f>'Real Time Consolodated'!AX494</f>
        <v>-0.5</v>
      </c>
      <c r="H494">
        <f>'Real Time Consolodated'!AY494</f>
        <v>0.5</v>
      </c>
      <c r="I494" s="27">
        <f>VLOOKUP(D494,'UPDATE Team Record'!$B$3:$O$38,4,0)*100</f>
        <v>20.7</v>
      </c>
      <c r="J494">
        <f t="shared" si="15"/>
        <v>0</v>
      </c>
      <c r="K494">
        <f>COUNTIF(A$2:$A494,A494)</f>
        <v>1</v>
      </c>
      <c r="L494">
        <f>(Key!$B$3+Key!$B$4*'Real Time Coefficients'!E494+'Real Time Coefficients'!F494*Key!$B$5+Key!$B$6*'Real Time Coefficients'!G494+'Real Time Coefficients'!H494*Key!$B$7+Key!$B$8*'Real Time Coefficients'!I494+'Real Time Coefficients'!J494*Key!$B$9)*(Key!$B$11/100)</f>
        <v>-861.77966806251936</v>
      </c>
      <c r="N494">
        <f>IF(H494&gt;'Data Precompetition'!$F$91,1,0)</f>
        <v>0</v>
      </c>
      <c r="O494">
        <f>IF(F494&gt;'Data Precompetition'!$D$91,1,0)</f>
        <v>0</v>
      </c>
    </row>
    <row r="495" spans="1:15" ht="15" customHeight="1">
      <c r="A495" t="str">
        <f>'Real Time Consolodated'!B495</f>
        <v>Pablo Prigioni</v>
      </c>
      <c r="B495" t="str">
        <f>'Real Time Consolodated'!E495</f>
        <v>NYK</v>
      </c>
      <c r="C495" t="str">
        <f>VLOOKUP(B495,'UPDATE Team Record'!$Q$4:$R$35,2,0)</f>
        <v>New York Knicks</v>
      </c>
      <c r="D495" t="str">
        <f t="shared" si="14"/>
        <v>New York Knicks</v>
      </c>
      <c r="E495">
        <f>'Real Time Consolodated'!AO495</f>
        <v>11.6</v>
      </c>
      <c r="F495">
        <f>'Real Time Consolodated'!AT495</f>
        <v>9.1999999999999998E-2</v>
      </c>
      <c r="G495">
        <f>'Real Time Consolodated'!AX495</f>
        <v>-0.5</v>
      </c>
      <c r="H495">
        <f>'Real Time Consolodated'!AY495</f>
        <v>0.5</v>
      </c>
      <c r="I495" s="27">
        <f>VLOOKUP(D495,'UPDATE Team Record'!$B$3:$O$38,4,0)*100</f>
        <v>20.7</v>
      </c>
      <c r="J495">
        <f t="shared" si="15"/>
        <v>0</v>
      </c>
      <c r="K495">
        <f>COUNTIF(A$2:$A495,A495)</f>
        <v>2</v>
      </c>
      <c r="L495">
        <f>(Key!$B$3+Key!$B$4*'Real Time Coefficients'!E495+'Real Time Coefficients'!F495*Key!$B$5+Key!$B$6*'Real Time Coefficients'!G495+'Real Time Coefficients'!H495*Key!$B$7+Key!$B$8*'Real Time Coefficients'!I495+'Real Time Coefficients'!J495*Key!$B$9)*(Key!$B$11/100)</f>
        <v>-861.77966806251936</v>
      </c>
      <c r="N495">
        <f>IF(H495&gt;'Data Precompetition'!$F$91,1,0)</f>
        <v>0</v>
      </c>
      <c r="O495">
        <f>IF(F495&gt;'Data Precompetition'!$D$91,1,0)</f>
        <v>0</v>
      </c>
    </row>
    <row r="496" spans="1:15" ht="15" customHeight="1">
      <c r="A496" t="str">
        <f>'Real Time Consolodated'!B496</f>
        <v>Pablo Prigioni</v>
      </c>
      <c r="B496" t="str">
        <f>'Real Time Consolodated'!E496</f>
        <v>HOU</v>
      </c>
      <c r="C496" t="str">
        <f>VLOOKUP(B496,'UPDATE Team Record'!$Q$4:$R$35,2,0)</f>
        <v>Houston Rockets</v>
      </c>
      <c r="D496" t="str">
        <f t="shared" si="14"/>
        <v>Houston Rockets</v>
      </c>
      <c r="E496">
        <f>'Real Time Consolodated'!AO496</f>
        <v>11.6</v>
      </c>
      <c r="F496">
        <f>'Real Time Consolodated'!AT496</f>
        <v>9.1999999999999998E-2</v>
      </c>
      <c r="G496">
        <f>'Real Time Consolodated'!AX496</f>
        <v>-0.5</v>
      </c>
      <c r="H496">
        <f>'Real Time Consolodated'!AY496</f>
        <v>0.5</v>
      </c>
      <c r="I496" s="27">
        <f>VLOOKUP(D496,'UPDATE Team Record'!$B$3:$O$38,4,0)*100</f>
        <v>68.300000000000011</v>
      </c>
      <c r="J496">
        <f t="shared" si="15"/>
        <v>0</v>
      </c>
      <c r="K496">
        <f>COUNTIF(A$2:$A496,A496)</f>
        <v>3</v>
      </c>
      <c r="L496">
        <f>(Key!$B$3+Key!$B$4*'Real Time Coefficients'!E496+'Real Time Coefficients'!F496*Key!$B$5+Key!$B$6*'Real Time Coefficients'!G496+'Real Time Coefficients'!H496*Key!$B$7+Key!$B$8*'Real Time Coefficients'!I496+'Real Time Coefficients'!J496*Key!$B$9)*(Key!$B$11/100)</f>
        <v>-392.79905735090398</v>
      </c>
      <c r="N496">
        <f>IF(H496&gt;'Data Precompetition'!$F$91,1,0)</f>
        <v>0</v>
      </c>
      <c r="O496">
        <f>IF(F496&gt;'Data Precompetition'!$D$91,1,0)</f>
        <v>0</v>
      </c>
    </row>
    <row r="497" spans="1:15" ht="15" customHeight="1">
      <c r="A497" t="str">
        <f>'Real Time Consolodated'!B497</f>
        <v>Tayshaun Prince</v>
      </c>
      <c r="B497" t="str">
        <f>'Real Time Consolodated'!E497</f>
        <v>TOT</v>
      </c>
      <c r="C497" t="e">
        <f>VLOOKUP(B497,'UPDATE Team Record'!$Q$4:$R$35,2,0)</f>
        <v>#N/A</v>
      </c>
      <c r="D497" t="str">
        <f t="shared" si="14"/>
        <v>Memphis Grizzlies</v>
      </c>
      <c r="E497">
        <f>'Real Time Consolodated'!AO497</f>
        <v>15</v>
      </c>
      <c r="F497">
        <f>'Real Time Consolodated'!AT497</f>
        <v>8.5999999999999993E-2</v>
      </c>
      <c r="G497">
        <f>'Real Time Consolodated'!AX497</f>
        <v>-1.3</v>
      </c>
      <c r="H497">
        <f>'Real Time Consolodated'!AY497</f>
        <v>0.2</v>
      </c>
      <c r="I497" s="27">
        <f>VLOOKUP(D497,'UPDATE Team Record'!$B$3:$O$38,4,0)*100</f>
        <v>67.100000000000009</v>
      </c>
      <c r="J497">
        <f t="shared" si="15"/>
        <v>0</v>
      </c>
      <c r="K497">
        <f>COUNTIF(A$2:$A497,A497)</f>
        <v>1</v>
      </c>
      <c r="L497">
        <f>(Key!$B$3+Key!$B$4*'Real Time Coefficients'!E497+'Real Time Coefficients'!F497*Key!$B$5+Key!$B$6*'Real Time Coefficients'!G497+'Real Time Coefficients'!H497*Key!$B$7+Key!$B$8*'Real Time Coefficients'!I497+'Real Time Coefficients'!J497*Key!$B$9)*(Key!$B$11/100)</f>
        <v>-307.94078396343406</v>
      </c>
      <c r="N497">
        <f>IF(H497&gt;'Data Precompetition'!$F$91,1,0)</f>
        <v>0</v>
      </c>
      <c r="O497">
        <f>IF(F497&gt;'Data Precompetition'!$D$91,1,0)</f>
        <v>0</v>
      </c>
    </row>
    <row r="498" spans="1:15" ht="15" customHeight="1">
      <c r="A498" t="str">
        <f>'Real Time Consolodated'!B498</f>
        <v>Tayshaun Prince</v>
      </c>
      <c r="B498" t="str">
        <f>'Real Time Consolodated'!E498</f>
        <v>MEM</v>
      </c>
      <c r="C498" t="str">
        <f>VLOOKUP(B498,'UPDATE Team Record'!$Q$4:$R$35,2,0)</f>
        <v>Memphis Grizzlies</v>
      </c>
      <c r="D498" t="str">
        <f t="shared" si="14"/>
        <v>Memphis Grizzlies</v>
      </c>
      <c r="E498">
        <f>'Real Time Consolodated'!AO498</f>
        <v>15</v>
      </c>
      <c r="F498">
        <f>'Real Time Consolodated'!AT498</f>
        <v>8.5999999999999993E-2</v>
      </c>
      <c r="G498">
        <f>'Real Time Consolodated'!AX498</f>
        <v>-1.3</v>
      </c>
      <c r="H498">
        <f>'Real Time Consolodated'!AY498</f>
        <v>0.2</v>
      </c>
      <c r="I498" s="27">
        <f>VLOOKUP(D498,'UPDATE Team Record'!$B$3:$O$38,4,0)*100</f>
        <v>67.100000000000009</v>
      </c>
      <c r="J498">
        <f t="shared" si="15"/>
        <v>0</v>
      </c>
      <c r="K498">
        <f>COUNTIF(A$2:$A498,A498)</f>
        <v>2</v>
      </c>
      <c r="L498">
        <f>(Key!$B$3+Key!$B$4*'Real Time Coefficients'!E498+'Real Time Coefficients'!F498*Key!$B$5+Key!$B$6*'Real Time Coefficients'!G498+'Real Time Coefficients'!H498*Key!$B$7+Key!$B$8*'Real Time Coefficients'!I498+'Real Time Coefficients'!J498*Key!$B$9)*(Key!$B$11/100)</f>
        <v>-307.94078396343406</v>
      </c>
      <c r="N498">
        <f>IF(H498&gt;'Data Precompetition'!$F$91,1,0)</f>
        <v>0</v>
      </c>
      <c r="O498">
        <f>IF(F498&gt;'Data Precompetition'!$D$91,1,0)</f>
        <v>0</v>
      </c>
    </row>
    <row r="499" spans="1:15" ht="15" customHeight="1">
      <c r="A499" t="str">
        <f>'Real Time Consolodated'!B499</f>
        <v>Tayshaun Prince</v>
      </c>
      <c r="B499" t="str">
        <f>'Real Time Consolodated'!E499</f>
        <v>BOS</v>
      </c>
      <c r="C499" t="str">
        <f>VLOOKUP(B499,'UPDATE Team Record'!$Q$4:$R$35,2,0)</f>
        <v>Boston Celtics</v>
      </c>
      <c r="D499" t="str">
        <f t="shared" si="14"/>
        <v>Boston Celtics</v>
      </c>
      <c r="E499">
        <f>'Real Time Consolodated'!AO499</f>
        <v>15</v>
      </c>
      <c r="F499">
        <f>'Real Time Consolodated'!AT499</f>
        <v>8.5999999999999993E-2</v>
      </c>
      <c r="G499">
        <f>'Real Time Consolodated'!AX499</f>
        <v>-1.3</v>
      </c>
      <c r="H499">
        <f>'Real Time Consolodated'!AY499</f>
        <v>0.2</v>
      </c>
      <c r="I499" s="27">
        <f>VLOOKUP(D499,'UPDATE Team Record'!$B$3:$O$38,4,0)*100</f>
        <v>48.8</v>
      </c>
      <c r="J499">
        <f t="shared" si="15"/>
        <v>0</v>
      </c>
      <c r="K499">
        <f>COUNTIF(A$2:$A499,A499)</f>
        <v>3</v>
      </c>
      <c r="L499">
        <f>(Key!$B$3+Key!$B$4*'Real Time Coefficients'!E499+'Real Time Coefficients'!F499*Key!$B$5+Key!$B$6*'Real Time Coefficients'!G499+'Real Time Coefficients'!H499*Key!$B$7+Key!$B$8*'Real Time Coefficients'!I499+'Real Time Coefficients'!J499*Key!$B$9)*(Key!$B$11/100)</f>
        <v>-488.24215320760561</v>
      </c>
      <c r="N499">
        <f>IF(H499&gt;'Data Precompetition'!$F$91,1,0)</f>
        <v>0</v>
      </c>
      <c r="O499">
        <f>IF(F499&gt;'Data Precompetition'!$D$91,1,0)</f>
        <v>0</v>
      </c>
    </row>
    <row r="500" spans="1:15" ht="15" customHeight="1">
      <c r="A500" t="str">
        <f>'Real Time Consolodated'!B500</f>
        <v>Tayshaun Prince</v>
      </c>
      <c r="B500" t="str">
        <f>'Real Time Consolodated'!E500</f>
        <v>DET</v>
      </c>
      <c r="C500" t="str">
        <f>VLOOKUP(B500,'UPDATE Team Record'!$Q$4:$R$35,2,0)</f>
        <v>Detroit Pistons</v>
      </c>
      <c r="D500" t="str">
        <f t="shared" si="14"/>
        <v>Detroit Pistons</v>
      </c>
      <c r="E500">
        <f>'Real Time Consolodated'!AO500</f>
        <v>15</v>
      </c>
      <c r="F500">
        <f>'Real Time Consolodated'!AT500</f>
        <v>8.5999999999999993E-2</v>
      </c>
      <c r="G500">
        <f>'Real Time Consolodated'!AX500</f>
        <v>-1.3</v>
      </c>
      <c r="H500">
        <f>'Real Time Consolodated'!AY500</f>
        <v>0.2</v>
      </c>
      <c r="I500" s="27">
        <f>VLOOKUP(D500,'UPDATE Team Record'!$B$3:$O$38,4,0)*100</f>
        <v>39</v>
      </c>
      <c r="J500">
        <f t="shared" si="15"/>
        <v>0</v>
      </c>
      <c r="K500">
        <f>COUNTIF(A$2:$A500,A500)</f>
        <v>4</v>
      </c>
      <c r="L500">
        <f>(Key!$B$3+Key!$B$4*'Real Time Coefficients'!E500+'Real Time Coefficients'!F500*Key!$B$5+Key!$B$6*'Real Time Coefficients'!G500+'Real Time Coefficients'!H500*Key!$B$7+Key!$B$8*'Real Time Coefficients'!I500+'Real Time Coefficients'!J500*Key!$B$9)*(Key!$B$11/100)</f>
        <v>-584.7969848247028</v>
      </c>
      <c r="N500">
        <f>IF(H500&gt;'Data Precompetition'!$F$91,1,0)</f>
        <v>0</v>
      </c>
      <c r="O500">
        <f>IF(F500&gt;'Data Precompetition'!$D$91,1,0)</f>
        <v>0</v>
      </c>
    </row>
    <row r="501" spans="1:15" ht="15" customHeight="1">
      <c r="A501" t="str">
        <f>'Real Time Consolodated'!B501</f>
        <v>Miroslav Raduljica</v>
      </c>
      <c r="B501" t="str">
        <f>'Real Time Consolodated'!E501</f>
        <v>MIN</v>
      </c>
      <c r="C501" t="str">
        <f>VLOOKUP(B501,'UPDATE Team Record'!$Q$4:$R$35,2,0)</f>
        <v>Minnesota Timberwolves</v>
      </c>
      <c r="D501" t="str">
        <f t="shared" si="14"/>
        <v>Minnesota Timberwolves</v>
      </c>
      <c r="E501">
        <f>'Real Time Consolodated'!AO501</f>
        <v>20.9</v>
      </c>
      <c r="F501">
        <f>'Real Time Consolodated'!AT501</f>
        <v>-5.7000000000000002E-2</v>
      </c>
      <c r="G501">
        <f>'Real Time Consolodated'!AX501</f>
        <v>-14.4</v>
      </c>
      <c r="H501">
        <f>'Real Time Consolodated'!AY501</f>
        <v>-0.1</v>
      </c>
      <c r="I501" s="27">
        <f>VLOOKUP(D501,'UPDATE Team Record'!$B$3:$O$38,4,0)*100</f>
        <v>19.5</v>
      </c>
      <c r="J501">
        <f t="shared" si="15"/>
        <v>0</v>
      </c>
      <c r="K501">
        <f>COUNTIF(A$2:$A501,A501)</f>
        <v>1</v>
      </c>
      <c r="L501">
        <f>(Key!$B$3+Key!$B$4*'Real Time Coefficients'!E501+'Real Time Coefficients'!F501*Key!$B$5+Key!$B$6*'Real Time Coefficients'!G501+'Real Time Coefficients'!H501*Key!$B$7+Key!$B$8*'Real Time Coefficients'!I501+'Real Time Coefficients'!J501*Key!$B$9)*(Key!$B$11/100)</f>
        <v>652.69860671111246</v>
      </c>
      <c r="N501">
        <f>IF(H501&gt;'Data Precompetition'!$F$91,1,0)</f>
        <v>0</v>
      </c>
      <c r="O501">
        <f>IF(F501&gt;'Data Precompetition'!$D$91,1,0)</f>
        <v>0</v>
      </c>
    </row>
    <row r="502" spans="1:15" ht="15" customHeight="1">
      <c r="A502" t="str">
        <f>'Real Time Consolodated'!B502</f>
        <v>Julius Randle</v>
      </c>
      <c r="B502" t="str">
        <f>'Real Time Consolodated'!E502</f>
        <v>LAL</v>
      </c>
      <c r="C502" t="str">
        <f>VLOOKUP(B502,'UPDATE Team Record'!$Q$4:$R$35,2,0)</f>
        <v>Los Angeles Lakers</v>
      </c>
      <c r="D502" t="str">
        <f t="shared" si="14"/>
        <v>Los Angeles Lakers</v>
      </c>
      <c r="E502">
        <f>'Real Time Consolodated'!AO502</f>
        <v>15.5</v>
      </c>
      <c r="F502">
        <f>'Real Time Consolodated'!AT502</f>
        <v>-0.27600000000000002</v>
      </c>
      <c r="G502">
        <f>'Real Time Consolodated'!AX502</f>
        <v>-16.8</v>
      </c>
      <c r="H502">
        <f>'Real Time Consolodated'!AY502</f>
        <v>-0.1</v>
      </c>
      <c r="I502" s="27">
        <f>VLOOKUP(D502,'UPDATE Team Record'!$B$3:$O$38,4,0)*100</f>
        <v>25.6</v>
      </c>
      <c r="J502">
        <f t="shared" si="15"/>
        <v>0</v>
      </c>
      <c r="K502">
        <f>COUNTIF(A$2:$A502,A502)</f>
        <v>1</v>
      </c>
      <c r="L502">
        <f>(Key!$B$3+Key!$B$4*'Real Time Coefficients'!E502+'Real Time Coefficients'!F502*Key!$B$5+Key!$B$6*'Real Time Coefficients'!G502+'Real Time Coefficients'!H502*Key!$B$7+Key!$B$8*'Real Time Coefficients'!I502+'Real Time Coefficients'!J502*Key!$B$9)*(Key!$B$11/100)</f>
        <v>515.80151972186479</v>
      </c>
      <c r="N502">
        <f>IF(H502&gt;'Data Precompetition'!$F$91,1,0)</f>
        <v>0</v>
      </c>
      <c r="O502">
        <f>IF(F502&gt;'Data Precompetition'!$D$91,1,0)</f>
        <v>0</v>
      </c>
    </row>
    <row r="503" spans="1:15" ht="15" customHeight="1">
      <c r="A503" t="str">
        <f>'Real Time Consolodated'!B503</f>
        <v>Shavlik Randolph</v>
      </c>
      <c r="B503" t="str">
        <f>'Real Time Consolodated'!E503</f>
        <v>TOT</v>
      </c>
      <c r="C503" t="e">
        <f>VLOOKUP(B503,'UPDATE Team Record'!$Q$4:$R$35,2,0)</f>
        <v>#N/A</v>
      </c>
      <c r="D503" t="str">
        <f t="shared" si="14"/>
        <v>Phoenix Suns</v>
      </c>
      <c r="E503">
        <f>'Real Time Consolodated'!AO503</f>
        <v>15.1</v>
      </c>
      <c r="F503">
        <f>'Real Time Consolodated'!AT503</f>
        <v>-4.0000000000000001E-3</v>
      </c>
      <c r="G503">
        <f>'Real Time Consolodated'!AX503</f>
        <v>-5.8</v>
      </c>
      <c r="H503">
        <f>'Real Time Consolodated'!AY503</f>
        <v>-0.1</v>
      </c>
      <c r="I503" s="27">
        <f>VLOOKUP(D503,'UPDATE Team Record'!$B$3:$O$38,4,0)*100</f>
        <v>47.599999999999994</v>
      </c>
      <c r="J503">
        <f t="shared" si="15"/>
        <v>0</v>
      </c>
      <c r="K503">
        <f>COUNTIF(A$2:$A503,A503)</f>
        <v>1</v>
      </c>
      <c r="L503">
        <f>(Key!$B$3+Key!$B$4*'Real Time Coefficients'!E503+'Real Time Coefficients'!F503*Key!$B$5+Key!$B$6*'Real Time Coefficients'!G503+'Real Time Coefficients'!H503*Key!$B$7+Key!$B$8*'Real Time Coefficients'!I503+'Real Time Coefficients'!J503*Key!$B$9)*(Key!$B$11/100)</f>
        <v>-154.6458459428238</v>
      </c>
      <c r="N503">
        <f>IF(H503&gt;'Data Precompetition'!$F$91,1,0)</f>
        <v>0</v>
      </c>
      <c r="O503">
        <f>IF(F503&gt;'Data Precompetition'!$D$91,1,0)</f>
        <v>0</v>
      </c>
    </row>
    <row r="504" spans="1:15" ht="15" customHeight="1">
      <c r="A504" t="str">
        <f>'Real Time Consolodated'!B504</f>
        <v>Shavlik Randolph</v>
      </c>
      <c r="B504" t="str">
        <f>'Real Time Consolodated'!E504</f>
        <v>PHO</v>
      </c>
      <c r="C504" t="str">
        <f>VLOOKUP(B504,'UPDATE Team Record'!$Q$4:$R$35,2,0)</f>
        <v>Phoenix Suns</v>
      </c>
      <c r="D504" t="str">
        <f t="shared" si="14"/>
        <v>Phoenix Suns</v>
      </c>
      <c r="E504">
        <f>'Real Time Consolodated'!AO504</f>
        <v>15.1</v>
      </c>
      <c r="F504">
        <f>'Real Time Consolodated'!AT504</f>
        <v>-4.0000000000000001E-3</v>
      </c>
      <c r="G504">
        <f>'Real Time Consolodated'!AX504</f>
        <v>-5.8</v>
      </c>
      <c r="H504">
        <f>'Real Time Consolodated'!AY504</f>
        <v>-0.1</v>
      </c>
      <c r="I504" s="27">
        <f>VLOOKUP(D504,'UPDATE Team Record'!$B$3:$O$38,4,0)*100</f>
        <v>47.599999999999994</v>
      </c>
      <c r="J504">
        <f t="shared" si="15"/>
        <v>0</v>
      </c>
      <c r="K504">
        <f>COUNTIF(A$2:$A504,A504)</f>
        <v>2</v>
      </c>
      <c r="L504">
        <f>(Key!$B$3+Key!$B$4*'Real Time Coefficients'!E504+'Real Time Coefficients'!F504*Key!$B$5+Key!$B$6*'Real Time Coefficients'!G504+'Real Time Coefficients'!H504*Key!$B$7+Key!$B$8*'Real Time Coefficients'!I504+'Real Time Coefficients'!J504*Key!$B$9)*(Key!$B$11/100)</f>
        <v>-154.6458459428238</v>
      </c>
      <c r="N504">
        <f>IF(H504&gt;'Data Precompetition'!$F$91,1,0)</f>
        <v>0</v>
      </c>
      <c r="O504">
        <f>IF(F504&gt;'Data Precompetition'!$D$91,1,0)</f>
        <v>0</v>
      </c>
    </row>
    <row r="505" spans="1:15" ht="15" customHeight="1">
      <c r="A505" t="str">
        <f>'Real Time Consolodated'!B505</f>
        <v>Shavlik Randolph</v>
      </c>
      <c r="B505" t="str">
        <f>'Real Time Consolodated'!E505</f>
        <v>BOS</v>
      </c>
      <c r="C505" t="str">
        <f>VLOOKUP(B505,'UPDATE Team Record'!$Q$4:$R$35,2,0)</f>
        <v>Boston Celtics</v>
      </c>
      <c r="D505" t="str">
        <f t="shared" si="14"/>
        <v>Boston Celtics</v>
      </c>
      <c r="E505">
        <f>'Real Time Consolodated'!AO505</f>
        <v>15.1</v>
      </c>
      <c r="F505">
        <f>'Real Time Consolodated'!AT505</f>
        <v>-4.0000000000000001E-3</v>
      </c>
      <c r="G505">
        <f>'Real Time Consolodated'!AX505</f>
        <v>-5.8</v>
      </c>
      <c r="H505">
        <f>'Real Time Consolodated'!AY505</f>
        <v>-0.1</v>
      </c>
      <c r="I505" s="27">
        <f>VLOOKUP(D505,'UPDATE Team Record'!$B$3:$O$38,4,0)*100</f>
        <v>48.8</v>
      </c>
      <c r="J505">
        <f t="shared" si="15"/>
        <v>0</v>
      </c>
      <c r="K505">
        <f>COUNTIF(A$2:$A505,A505)</f>
        <v>3</v>
      </c>
      <c r="L505">
        <f>(Key!$B$3+Key!$B$4*'Real Time Coefficients'!E505+'Real Time Coefficients'!F505*Key!$B$5+Key!$B$6*'Real Time Coefficients'!G505+'Real Time Coefficients'!H505*Key!$B$7+Key!$B$8*'Real Time Coefficients'!I505+'Real Time Coefficients'!J505*Key!$B$9)*(Key!$B$11/100)</f>
        <v>-142.82280533664863</v>
      </c>
      <c r="N505">
        <f>IF(H505&gt;'Data Precompetition'!$F$91,1,0)</f>
        <v>0</v>
      </c>
      <c r="O505">
        <f>IF(F505&gt;'Data Precompetition'!$D$91,1,0)</f>
        <v>0</v>
      </c>
    </row>
    <row r="506" spans="1:15" ht="15" customHeight="1">
      <c r="A506" t="str">
        <f>'Real Time Consolodated'!B506</f>
        <v>Zach Randolph</v>
      </c>
      <c r="B506" t="str">
        <f>'Real Time Consolodated'!E506</f>
        <v>MEM</v>
      </c>
      <c r="C506" t="str">
        <f>VLOOKUP(B506,'UPDATE Team Record'!$Q$4:$R$35,2,0)</f>
        <v>Memphis Grizzlies</v>
      </c>
      <c r="D506" t="str">
        <f t="shared" si="14"/>
        <v>Memphis Grizzlies</v>
      </c>
      <c r="E506">
        <f>'Real Time Consolodated'!AO506</f>
        <v>24.3</v>
      </c>
      <c r="F506">
        <f>'Real Time Consolodated'!AT506</f>
        <v>0.14899999999999999</v>
      </c>
      <c r="G506">
        <f>'Real Time Consolodated'!AX506</f>
        <v>1.5</v>
      </c>
      <c r="H506">
        <f>'Real Time Consolodated'!AY506</f>
        <v>2</v>
      </c>
      <c r="I506" s="27">
        <f>VLOOKUP(D506,'UPDATE Team Record'!$B$3:$O$38,4,0)*100</f>
        <v>67.100000000000009</v>
      </c>
      <c r="J506">
        <f t="shared" si="15"/>
        <v>0</v>
      </c>
      <c r="K506">
        <f>COUNTIF(A$2:$A506,A506)</f>
        <v>1</v>
      </c>
      <c r="L506">
        <f>(Key!$B$3+Key!$B$4*'Real Time Coefficients'!E506+'Real Time Coefficients'!F506*Key!$B$5+Key!$B$6*'Real Time Coefficients'!G506+'Real Time Coefficients'!H506*Key!$B$7+Key!$B$8*'Real Time Coefficients'!I506+'Real Time Coefficients'!J506*Key!$B$9)*(Key!$B$11/100)</f>
        <v>-42.328653115465897</v>
      </c>
      <c r="N506">
        <f>IF(H506&gt;'Data Precompetition'!$F$91,1,0)</f>
        <v>0</v>
      </c>
      <c r="O506">
        <f>IF(F506&gt;'Data Precompetition'!$D$91,1,0)</f>
        <v>0</v>
      </c>
    </row>
    <row r="507" spans="1:15" ht="15" customHeight="1">
      <c r="A507" t="str">
        <f>'Real Time Consolodated'!B507</f>
        <v>Player</v>
      </c>
      <c r="B507" t="str">
        <f>'Real Time Consolodated'!E507</f>
        <v>Tm</v>
      </c>
      <c r="C507" t="e">
        <f>VLOOKUP(B507,'UPDATE Team Record'!$Q$4:$R$35,2,0)</f>
        <v>#N/A</v>
      </c>
      <c r="D507" t="str">
        <f t="shared" si="14"/>
        <v>Los Angeles Clippers</v>
      </c>
      <c r="E507" t="str">
        <f>'Real Time Consolodated'!AO507</f>
        <v>USG%</v>
      </c>
      <c r="F507" t="str">
        <f>'Real Time Consolodated'!AT507</f>
        <v>WS/48</v>
      </c>
      <c r="G507" t="str">
        <f>'Real Time Consolodated'!AX507</f>
        <v>BPM</v>
      </c>
      <c r="H507" t="str">
        <f>'Real Time Consolodated'!AY507</f>
        <v>VORP</v>
      </c>
      <c r="I507" s="27">
        <f>VLOOKUP(D507,'UPDATE Team Record'!$B$3:$O$38,4,0)*100</f>
        <v>68.300000000000011</v>
      </c>
      <c r="J507">
        <f t="shared" si="15"/>
        <v>2</v>
      </c>
      <c r="K507">
        <f>COUNTIF(A$2:$A507,A507)</f>
        <v>19</v>
      </c>
      <c r="L507" t="e">
        <f>(Key!$B$3+Key!$B$4*'Real Time Coefficients'!E507+'Real Time Coefficients'!F507*Key!$B$5+Key!$B$6*'Real Time Coefficients'!G507+'Real Time Coefficients'!H507*Key!$B$7+Key!$B$8*'Real Time Coefficients'!I507+'Real Time Coefficients'!J507*Key!$B$9)*(Key!$B$11/100)</f>
        <v>#VALUE!</v>
      </c>
      <c r="N507">
        <f>IF(H507&gt;'Data Precompetition'!$F$91,1,0)</f>
        <v>1</v>
      </c>
      <c r="O507">
        <f>IF(F507&gt;'Data Precompetition'!$D$91,1,0)</f>
        <v>1</v>
      </c>
    </row>
    <row r="508" spans="1:15" ht="15" customHeight="1">
      <c r="A508" t="str">
        <f>'Real Time Consolodated'!B508</f>
        <v>J.J. Redick</v>
      </c>
      <c r="B508" t="str">
        <f>'Real Time Consolodated'!E508</f>
        <v>LAC</v>
      </c>
      <c r="C508" t="str">
        <f>VLOOKUP(B508,'UPDATE Team Record'!$Q$4:$R$35,2,0)</f>
        <v>Los Angeles Clippers</v>
      </c>
      <c r="D508" t="str">
        <f t="shared" si="14"/>
        <v>Los Angeles Clippers</v>
      </c>
      <c r="E508">
        <f>'Real Time Consolodated'!AO508</f>
        <v>21</v>
      </c>
      <c r="F508">
        <f>'Real Time Consolodated'!AT508</f>
        <v>0.13400000000000001</v>
      </c>
      <c r="G508">
        <f>'Real Time Consolodated'!AX508</f>
        <v>0.7</v>
      </c>
      <c r="H508">
        <f>'Real Time Consolodated'!AY508</f>
        <v>1.6</v>
      </c>
      <c r="I508" s="27">
        <f>VLOOKUP(D508,'UPDATE Team Record'!$B$3:$O$38,4,0)*100</f>
        <v>68.300000000000011</v>
      </c>
      <c r="J508">
        <f t="shared" si="15"/>
        <v>0</v>
      </c>
      <c r="K508">
        <f>COUNTIF(A$2:$A508,A508)</f>
        <v>1</v>
      </c>
      <c r="L508">
        <f>(Key!$B$3+Key!$B$4*'Real Time Coefficients'!E508+'Real Time Coefficients'!F508*Key!$B$5+Key!$B$6*'Real Time Coefficients'!G508+'Real Time Coefficients'!H508*Key!$B$7+Key!$B$8*'Real Time Coefficients'!I508+'Real Time Coefficients'!J508*Key!$B$9)*(Key!$B$11/100)</f>
        <v>-91.872496600912697</v>
      </c>
      <c r="N508">
        <f>IF(H508&gt;'Data Precompetition'!$F$91,1,0)</f>
        <v>0</v>
      </c>
      <c r="O508">
        <f>IF(F508&gt;'Data Precompetition'!$D$91,1,0)</f>
        <v>0</v>
      </c>
    </row>
    <row r="509" spans="1:15" ht="15" customHeight="1">
      <c r="A509" t="str">
        <f>'Real Time Consolodated'!B509</f>
        <v>Glen Rice</v>
      </c>
      <c r="B509" t="str">
        <f>'Real Time Consolodated'!E509</f>
        <v>WAS</v>
      </c>
      <c r="C509" t="str">
        <f>VLOOKUP(B509,'UPDATE Team Record'!$Q$4:$R$35,2,0)</f>
        <v>Washington Wizards</v>
      </c>
      <c r="D509" t="str">
        <f t="shared" si="14"/>
        <v>Washington Wizards</v>
      </c>
      <c r="E509">
        <f>'Real Time Consolodated'!AO509</f>
        <v>20.7</v>
      </c>
      <c r="F509">
        <f>'Real Time Consolodated'!AT509</f>
        <v>-0.121</v>
      </c>
      <c r="G509">
        <f>'Real Time Consolodated'!AX509</f>
        <v>-11.1</v>
      </c>
      <c r="H509">
        <f>'Real Time Consolodated'!AY509</f>
        <v>-0.1</v>
      </c>
      <c r="I509" s="27">
        <f>VLOOKUP(D509,'UPDATE Team Record'!$B$3:$O$38,4,0)*100</f>
        <v>56.100000000000009</v>
      </c>
      <c r="J509">
        <f t="shared" si="15"/>
        <v>0</v>
      </c>
      <c r="K509">
        <f>COUNTIF(A$2:$A509,A509)</f>
        <v>1</v>
      </c>
      <c r="L509">
        <f>(Key!$B$3+Key!$B$4*'Real Time Coefficients'!E509+'Real Time Coefficients'!F509*Key!$B$5+Key!$B$6*'Real Time Coefficients'!G509+'Real Time Coefficients'!H509*Key!$B$7+Key!$B$8*'Real Time Coefficients'!I509+'Real Time Coefficients'!J509*Key!$B$9)*(Key!$B$11/100)</f>
        <v>481.66217054248256</v>
      </c>
      <c r="N509">
        <f>IF(H509&gt;'Data Precompetition'!$F$91,1,0)</f>
        <v>0</v>
      </c>
      <c r="O509">
        <f>IF(F509&gt;'Data Precompetition'!$D$91,1,0)</f>
        <v>0</v>
      </c>
    </row>
    <row r="510" spans="1:15" ht="15" customHeight="1">
      <c r="A510" t="str">
        <f>'Real Time Consolodated'!B510</f>
        <v>Jason Richardson</v>
      </c>
      <c r="B510" t="str">
        <f>'Real Time Consolodated'!E510</f>
        <v>PHI</v>
      </c>
      <c r="C510" t="str">
        <f>VLOOKUP(B510,'UPDATE Team Record'!$Q$4:$R$35,2,0)</f>
        <v>Philadelphia 76ers</v>
      </c>
      <c r="D510" t="str">
        <f t="shared" si="14"/>
        <v>Philadelphia 76ers</v>
      </c>
      <c r="E510">
        <f>'Real Time Consolodated'!AO510</f>
        <v>21.3</v>
      </c>
      <c r="F510">
        <f>'Real Time Consolodated'!AT510</f>
        <v>4.4999999999999998E-2</v>
      </c>
      <c r="G510">
        <f>'Real Time Consolodated'!AX510</f>
        <v>-2.9</v>
      </c>
      <c r="H510">
        <f>'Real Time Consolodated'!AY510</f>
        <v>-0.1</v>
      </c>
      <c r="I510" s="27">
        <f>VLOOKUP(D510,'UPDATE Team Record'!$B$3:$O$38,4,0)*100</f>
        <v>22</v>
      </c>
      <c r="J510">
        <f t="shared" si="15"/>
        <v>0</v>
      </c>
      <c r="K510">
        <f>COUNTIF(A$2:$A510,A510)</f>
        <v>1</v>
      </c>
      <c r="L510">
        <f>(Key!$B$3+Key!$B$4*'Real Time Coefficients'!E510+'Real Time Coefficients'!F510*Key!$B$5+Key!$B$6*'Real Time Coefficients'!G510+'Real Time Coefficients'!H510*Key!$B$7+Key!$B$8*'Real Time Coefficients'!I510+'Real Time Coefficients'!J510*Key!$B$9)*(Key!$B$11/100)</f>
        <v>-565.7939842531373</v>
      </c>
      <c r="N510">
        <f>IF(H510&gt;'Data Precompetition'!$F$91,1,0)</f>
        <v>0</v>
      </c>
      <c r="O510">
        <f>IF(F510&gt;'Data Precompetition'!$D$91,1,0)</f>
        <v>0</v>
      </c>
    </row>
    <row r="511" spans="1:15" ht="15" customHeight="1">
      <c r="A511" t="str">
        <f>'Real Time Consolodated'!B511</f>
        <v>Luke Ridnour</v>
      </c>
      <c r="B511" t="str">
        <f>'Real Time Consolodated'!E511</f>
        <v>ORL</v>
      </c>
      <c r="C511" t="str">
        <f>VLOOKUP(B511,'UPDATE Team Record'!$Q$4:$R$35,2,0)</f>
        <v>Orlando Magic</v>
      </c>
      <c r="D511" t="str">
        <f t="shared" si="14"/>
        <v>Orlando Magic</v>
      </c>
      <c r="E511">
        <f>'Real Time Consolodated'!AO511</f>
        <v>14.8</v>
      </c>
      <c r="F511">
        <f>'Real Time Consolodated'!AT511</f>
        <v>4.2000000000000003E-2</v>
      </c>
      <c r="G511">
        <f>'Real Time Consolodated'!AX511</f>
        <v>-4</v>
      </c>
      <c r="H511">
        <f>'Real Time Consolodated'!AY511</f>
        <v>-0.3</v>
      </c>
      <c r="I511" s="27">
        <f>VLOOKUP(D511,'UPDATE Team Record'!$B$3:$O$38,4,0)*100</f>
        <v>30.5</v>
      </c>
      <c r="J511">
        <f t="shared" si="15"/>
        <v>0</v>
      </c>
      <c r="K511">
        <f>COUNTIF(A$2:$A511,A511)</f>
        <v>1</v>
      </c>
      <c r="L511">
        <f>(Key!$B$3+Key!$B$4*'Real Time Coefficients'!E511+'Real Time Coefficients'!F511*Key!$B$5+Key!$B$6*'Real Time Coefficients'!G511+'Real Time Coefficients'!H511*Key!$B$7+Key!$B$8*'Real Time Coefficients'!I511+'Real Time Coefficients'!J511*Key!$B$9)*(Key!$B$11/100)</f>
        <v>-506.53822108994626</v>
      </c>
      <c r="N511">
        <f>IF(H511&gt;'Data Precompetition'!$F$91,1,0)</f>
        <v>0</v>
      </c>
      <c r="O511">
        <f>IF(F511&gt;'Data Precompetition'!$D$91,1,0)</f>
        <v>0</v>
      </c>
    </row>
    <row r="512" spans="1:15" ht="15" customHeight="1">
      <c r="A512" t="str">
        <f>'Real Time Consolodated'!B512</f>
        <v>Austin Rivers</v>
      </c>
      <c r="B512" t="str">
        <f>'Real Time Consolodated'!E512</f>
        <v>TOT</v>
      </c>
      <c r="C512" t="e">
        <f>VLOOKUP(B512,'UPDATE Team Record'!$Q$4:$R$35,2,0)</f>
        <v>#N/A</v>
      </c>
      <c r="D512" t="str">
        <f t="shared" si="14"/>
        <v>New Orleans Pelicans</v>
      </c>
      <c r="E512">
        <f>'Real Time Consolodated'!AO512</f>
        <v>17.899999999999999</v>
      </c>
      <c r="F512">
        <f>'Real Time Consolodated'!AT512</f>
        <v>4.5999999999999999E-2</v>
      </c>
      <c r="G512">
        <f>'Real Time Consolodated'!AX512</f>
        <v>-2.9</v>
      </c>
      <c r="H512">
        <f>'Real Time Consolodated'!AY512</f>
        <v>-0.4</v>
      </c>
      <c r="I512" s="27">
        <f>VLOOKUP(D512,'UPDATE Team Record'!$B$3:$O$38,4,0)*100</f>
        <v>54.900000000000006</v>
      </c>
      <c r="J512">
        <f t="shared" si="15"/>
        <v>0</v>
      </c>
      <c r="K512">
        <f>COUNTIF(A$2:$A512,A512)</f>
        <v>1</v>
      </c>
      <c r="L512">
        <f>(Key!$B$3+Key!$B$4*'Real Time Coefficients'!E512+'Real Time Coefficients'!F512*Key!$B$5+Key!$B$6*'Real Time Coefficients'!G512+'Real Time Coefficients'!H512*Key!$B$7+Key!$B$8*'Real Time Coefficients'!I512+'Real Time Coefficients'!J512*Key!$B$9)*(Key!$B$11/100)</f>
        <v>-357.39076149830976</v>
      </c>
      <c r="N512">
        <f>IF(H512&gt;'Data Precompetition'!$F$91,1,0)</f>
        <v>0</v>
      </c>
      <c r="O512">
        <f>IF(F512&gt;'Data Precompetition'!$D$91,1,0)</f>
        <v>0</v>
      </c>
    </row>
    <row r="513" spans="1:15" ht="15" customHeight="1">
      <c r="A513" t="str">
        <f>'Real Time Consolodated'!B513</f>
        <v>Austin Rivers</v>
      </c>
      <c r="B513" t="str">
        <f>'Real Time Consolodated'!E513</f>
        <v>NOP</v>
      </c>
      <c r="C513" t="str">
        <f>VLOOKUP(B513,'UPDATE Team Record'!$Q$4:$R$35,2,0)</f>
        <v>New Orleans Pelicans</v>
      </c>
      <c r="D513" t="str">
        <f t="shared" si="14"/>
        <v>New Orleans Pelicans</v>
      </c>
      <c r="E513">
        <f>'Real Time Consolodated'!AO513</f>
        <v>17.899999999999999</v>
      </c>
      <c r="F513">
        <f>'Real Time Consolodated'!AT513</f>
        <v>4.5999999999999999E-2</v>
      </c>
      <c r="G513">
        <f>'Real Time Consolodated'!AX513</f>
        <v>-2.9</v>
      </c>
      <c r="H513">
        <f>'Real Time Consolodated'!AY513</f>
        <v>-0.4</v>
      </c>
      <c r="I513" s="27">
        <f>VLOOKUP(D513,'UPDATE Team Record'!$B$3:$O$38,4,0)*100</f>
        <v>54.900000000000006</v>
      </c>
      <c r="J513">
        <f t="shared" si="15"/>
        <v>0</v>
      </c>
      <c r="K513">
        <f>COUNTIF(A$2:$A513,A513)</f>
        <v>2</v>
      </c>
      <c r="L513">
        <f>(Key!$B$3+Key!$B$4*'Real Time Coefficients'!E513+'Real Time Coefficients'!F513*Key!$B$5+Key!$B$6*'Real Time Coefficients'!G513+'Real Time Coefficients'!H513*Key!$B$7+Key!$B$8*'Real Time Coefficients'!I513+'Real Time Coefficients'!J513*Key!$B$9)*(Key!$B$11/100)</f>
        <v>-357.39076149830976</v>
      </c>
      <c r="N513">
        <f>IF(H513&gt;'Data Precompetition'!$F$91,1,0)</f>
        <v>0</v>
      </c>
      <c r="O513">
        <f>IF(F513&gt;'Data Precompetition'!$D$91,1,0)</f>
        <v>0</v>
      </c>
    </row>
    <row r="514" spans="1:15" ht="15" customHeight="1">
      <c r="A514" t="str">
        <f>'Real Time Consolodated'!B514</f>
        <v>Austin Rivers</v>
      </c>
      <c r="B514" t="str">
        <f>'Real Time Consolodated'!E514</f>
        <v>LAC</v>
      </c>
      <c r="C514" t="str">
        <f>VLOOKUP(B514,'UPDATE Team Record'!$Q$4:$R$35,2,0)</f>
        <v>Los Angeles Clippers</v>
      </c>
      <c r="D514" t="str">
        <f t="shared" si="14"/>
        <v>Los Angeles Clippers</v>
      </c>
      <c r="E514">
        <f>'Real Time Consolodated'!AO514</f>
        <v>17.899999999999999</v>
      </c>
      <c r="F514">
        <f>'Real Time Consolodated'!AT514</f>
        <v>4.5999999999999999E-2</v>
      </c>
      <c r="G514">
        <f>'Real Time Consolodated'!AX514</f>
        <v>-2.9</v>
      </c>
      <c r="H514">
        <f>'Real Time Consolodated'!AY514</f>
        <v>-0.4</v>
      </c>
      <c r="I514" s="27">
        <f>VLOOKUP(D514,'UPDATE Team Record'!$B$3:$O$38,4,0)*100</f>
        <v>68.300000000000011</v>
      </c>
      <c r="J514">
        <f t="shared" si="15"/>
        <v>0</v>
      </c>
      <c r="K514">
        <f>COUNTIF(A$2:$A514,A514)</f>
        <v>3</v>
      </c>
      <c r="L514">
        <f>(Key!$B$3+Key!$B$4*'Real Time Coefficients'!E514+'Real Time Coefficients'!F514*Key!$B$5+Key!$B$6*'Real Time Coefficients'!G514+'Real Time Coefficients'!H514*Key!$B$7+Key!$B$8*'Real Time Coefficients'!I514+'Real Time Coefficients'!J514*Key!$B$9)*(Key!$B$11/100)</f>
        <v>-225.36680806268689</v>
      </c>
      <c r="N514">
        <f>IF(H514&gt;'Data Precompetition'!$F$91,1,0)</f>
        <v>0</v>
      </c>
      <c r="O514">
        <f>IF(F514&gt;'Data Precompetition'!$D$91,1,0)</f>
        <v>0</v>
      </c>
    </row>
    <row r="515" spans="1:15" ht="15" customHeight="1">
      <c r="A515" t="str">
        <f>'Real Time Consolodated'!B515</f>
        <v>Andre Roberson</v>
      </c>
      <c r="B515" t="str">
        <f>'Real Time Consolodated'!E515</f>
        <v>OKC</v>
      </c>
      <c r="C515" t="str">
        <f>VLOOKUP(B515,'UPDATE Team Record'!$Q$4:$R$35,2,0)</f>
        <v>Oklahoma City Thunder</v>
      </c>
      <c r="D515" t="str">
        <f t="shared" ref="D515:D578" si="16">IFERROR(C515,C516)</f>
        <v>Oklahoma City Thunder</v>
      </c>
      <c r="E515">
        <f>'Real Time Consolodated'!AO515</f>
        <v>9</v>
      </c>
      <c r="F515">
        <f>'Real Time Consolodated'!AT515</f>
        <v>7.9000000000000001E-2</v>
      </c>
      <c r="G515">
        <f>'Real Time Consolodated'!AX515</f>
        <v>0.3</v>
      </c>
      <c r="H515">
        <f>'Real Time Consolodated'!AY515</f>
        <v>0.7</v>
      </c>
      <c r="I515" s="27">
        <f>VLOOKUP(D515,'UPDATE Team Record'!$B$3:$O$38,4,0)*100</f>
        <v>54.900000000000006</v>
      </c>
      <c r="J515">
        <f t="shared" ref="J515:J578" si="17">N515+O515</f>
        <v>0</v>
      </c>
      <c r="K515">
        <f>COUNTIF(A$2:$A515,A515)</f>
        <v>1</v>
      </c>
      <c r="L515">
        <f>(Key!$B$3+Key!$B$4*'Real Time Coefficients'!E515+'Real Time Coefficients'!F515*Key!$B$5+Key!$B$6*'Real Time Coefficients'!G515+'Real Time Coefficients'!H515*Key!$B$7+Key!$B$8*'Real Time Coefficients'!I515+'Real Time Coefficients'!J515*Key!$B$9)*(Key!$B$11/100)</f>
        <v>-659.52781351196427</v>
      </c>
      <c r="N515">
        <f>IF(H515&gt;'Data Precompetition'!$F$91,1,0)</f>
        <v>0</v>
      </c>
      <c r="O515">
        <f>IF(F515&gt;'Data Precompetition'!$D$91,1,0)</f>
        <v>0</v>
      </c>
    </row>
    <row r="516" spans="1:15" ht="15" customHeight="1">
      <c r="A516" t="str">
        <f>'Real Time Consolodated'!B516</f>
        <v>Brian Roberts</v>
      </c>
      <c r="B516" t="str">
        <f>'Real Time Consolodated'!E516</f>
        <v>CHO</v>
      </c>
      <c r="C516" t="e">
        <f>VLOOKUP(B516,'UPDATE Team Record'!$Q$4:$R$35,2,0)</f>
        <v>#N/A</v>
      </c>
      <c r="D516" t="e">
        <f t="shared" si="16"/>
        <v>#N/A</v>
      </c>
      <c r="E516">
        <f>'Real Time Consolodated'!AO516</f>
        <v>18.600000000000001</v>
      </c>
      <c r="F516">
        <f>'Real Time Consolodated'!AT516</f>
        <v>6.4000000000000001E-2</v>
      </c>
      <c r="G516">
        <f>'Real Time Consolodated'!AX516</f>
        <v>-2.5</v>
      </c>
      <c r="H516">
        <f>'Real Time Consolodated'!AY516</f>
        <v>-0.2</v>
      </c>
      <c r="I516" s="27" t="e">
        <f>VLOOKUP(D516,'UPDATE Team Record'!$B$3:$O$38,4,0)*100</f>
        <v>#N/A</v>
      </c>
      <c r="J516">
        <f t="shared" si="17"/>
        <v>0</v>
      </c>
      <c r="K516">
        <f>COUNTIF(A$2:$A516,A516)</f>
        <v>1</v>
      </c>
      <c r="L516" t="e">
        <f>(Key!$B$3+Key!$B$4*'Real Time Coefficients'!E516+'Real Time Coefficients'!F516*Key!$B$5+Key!$B$6*'Real Time Coefficients'!G516+'Real Time Coefficients'!H516*Key!$B$7+Key!$B$8*'Real Time Coefficients'!I516+'Real Time Coefficients'!J516*Key!$B$9)*(Key!$B$11/100)</f>
        <v>#N/A</v>
      </c>
      <c r="N516">
        <f>IF(H516&gt;'Data Precompetition'!$F$91,1,0)</f>
        <v>0</v>
      </c>
      <c r="O516">
        <f>IF(F516&gt;'Data Precompetition'!$D$91,1,0)</f>
        <v>0</v>
      </c>
    </row>
    <row r="517" spans="1:15" ht="15" customHeight="1">
      <c r="A517" t="str">
        <f>'Real Time Consolodated'!B517</f>
        <v>Glenn Robinson</v>
      </c>
      <c r="B517" t="str">
        <f>'Real Time Consolodated'!E517</f>
        <v>TOT</v>
      </c>
      <c r="C517" t="e">
        <f>VLOOKUP(B517,'UPDATE Team Record'!$Q$4:$R$35,2,0)</f>
        <v>#N/A</v>
      </c>
      <c r="D517" t="str">
        <f t="shared" si="16"/>
        <v>Minnesota Timberwolves</v>
      </c>
      <c r="E517">
        <f>'Real Time Consolodated'!AO517</f>
        <v>14.9</v>
      </c>
      <c r="F517">
        <f>'Real Time Consolodated'!AT517</f>
        <v>1.2E-2</v>
      </c>
      <c r="G517">
        <f>'Real Time Consolodated'!AX517</f>
        <v>-6.3</v>
      </c>
      <c r="H517">
        <f>'Real Time Consolodated'!AY517</f>
        <v>-0.3</v>
      </c>
      <c r="I517" s="27">
        <f>VLOOKUP(D517,'UPDATE Team Record'!$B$3:$O$38,4,0)*100</f>
        <v>19.5</v>
      </c>
      <c r="J517">
        <f t="shared" si="17"/>
        <v>0</v>
      </c>
      <c r="K517">
        <f>COUNTIF(A$2:$A517,A517)</f>
        <v>1</v>
      </c>
      <c r="L517">
        <f>(Key!$B$3+Key!$B$4*'Real Time Coefficients'!E517+'Real Time Coefficients'!F517*Key!$B$5+Key!$B$6*'Real Time Coefficients'!G517+'Real Time Coefficients'!H517*Key!$B$7+Key!$B$8*'Real Time Coefficients'!I517+'Real Time Coefficients'!J517*Key!$B$9)*(Key!$B$11/100)</f>
        <v>-380.3824374127484</v>
      </c>
      <c r="N517">
        <f>IF(H517&gt;'Data Precompetition'!$F$91,1,0)</f>
        <v>0</v>
      </c>
      <c r="O517">
        <f>IF(F517&gt;'Data Precompetition'!$D$91,1,0)</f>
        <v>0</v>
      </c>
    </row>
    <row r="518" spans="1:15" ht="15" customHeight="1">
      <c r="A518" t="str">
        <f>'Real Time Consolodated'!B518</f>
        <v>Glenn Robinson</v>
      </c>
      <c r="B518" t="str">
        <f>'Real Time Consolodated'!E518</f>
        <v>MIN</v>
      </c>
      <c r="C518" t="str">
        <f>VLOOKUP(B518,'UPDATE Team Record'!$Q$4:$R$35,2,0)</f>
        <v>Minnesota Timberwolves</v>
      </c>
      <c r="D518" t="str">
        <f t="shared" si="16"/>
        <v>Minnesota Timberwolves</v>
      </c>
      <c r="E518">
        <f>'Real Time Consolodated'!AO518</f>
        <v>14.9</v>
      </c>
      <c r="F518">
        <f>'Real Time Consolodated'!AT518</f>
        <v>1.2E-2</v>
      </c>
      <c r="G518">
        <f>'Real Time Consolodated'!AX518</f>
        <v>-6.3</v>
      </c>
      <c r="H518">
        <f>'Real Time Consolodated'!AY518</f>
        <v>-0.3</v>
      </c>
      <c r="I518" s="27">
        <f>VLOOKUP(D518,'UPDATE Team Record'!$B$3:$O$38,4,0)*100</f>
        <v>19.5</v>
      </c>
      <c r="J518">
        <f t="shared" si="17"/>
        <v>0</v>
      </c>
      <c r="K518">
        <f>COUNTIF(A$2:$A518,A518)</f>
        <v>2</v>
      </c>
      <c r="L518">
        <f>(Key!$B$3+Key!$B$4*'Real Time Coefficients'!E518+'Real Time Coefficients'!F518*Key!$B$5+Key!$B$6*'Real Time Coefficients'!G518+'Real Time Coefficients'!H518*Key!$B$7+Key!$B$8*'Real Time Coefficients'!I518+'Real Time Coefficients'!J518*Key!$B$9)*(Key!$B$11/100)</f>
        <v>-380.3824374127484</v>
      </c>
      <c r="N518">
        <f>IF(H518&gt;'Data Precompetition'!$F$91,1,0)</f>
        <v>0</v>
      </c>
      <c r="O518">
        <f>IF(F518&gt;'Data Precompetition'!$D$91,1,0)</f>
        <v>0</v>
      </c>
    </row>
    <row r="519" spans="1:15" ht="15" customHeight="1">
      <c r="A519" t="str">
        <f>'Real Time Consolodated'!B519</f>
        <v>Glenn Robinson</v>
      </c>
      <c r="B519" t="str">
        <f>'Real Time Consolodated'!E519</f>
        <v>PHI</v>
      </c>
      <c r="C519" t="str">
        <f>VLOOKUP(B519,'UPDATE Team Record'!$Q$4:$R$35,2,0)</f>
        <v>Philadelphia 76ers</v>
      </c>
      <c r="D519" t="str">
        <f t="shared" si="16"/>
        <v>Philadelphia 76ers</v>
      </c>
      <c r="E519">
        <f>'Real Time Consolodated'!AO519</f>
        <v>14.9</v>
      </c>
      <c r="F519">
        <f>'Real Time Consolodated'!AT519</f>
        <v>1.2E-2</v>
      </c>
      <c r="G519">
        <f>'Real Time Consolodated'!AX519</f>
        <v>-6.3</v>
      </c>
      <c r="H519">
        <f>'Real Time Consolodated'!AY519</f>
        <v>-0.3</v>
      </c>
      <c r="I519" s="27">
        <f>VLOOKUP(D519,'UPDATE Team Record'!$B$3:$O$38,4,0)*100</f>
        <v>22</v>
      </c>
      <c r="J519">
        <f t="shared" si="17"/>
        <v>0</v>
      </c>
      <c r="K519">
        <f>COUNTIF(A$2:$A519,A519)</f>
        <v>3</v>
      </c>
      <c r="L519">
        <f>(Key!$B$3+Key!$B$4*'Real Time Coefficients'!E519+'Real Time Coefficients'!F519*Key!$B$5+Key!$B$6*'Real Time Coefficients'!G519+'Real Time Coefficients'!H519*Key!$B$7+Key!$B$8*'Real Time Coefficients'!I519+'Real Time Coefficients'!J519*Key!$B$9)*(Key!$B$11/100)</f>
        <v>-355.75110281655009</v>
      </c>
      <c r="N519">
        <f>IF(H519&gt;'Data Precompetition'!$F$91,1,0)</f>
        <v>0</v>
      </c>
      <c r="O519">
        <f>IF(F519&gt;'Data Precompetition'!$D$91,1,0)</f>
        <v>0</v>
      </c>
    </row>
    <row r="520" spans="1:15" ht="15" customHeight="1">
      <c r="A520" t="str">
        <f>'Real Time Consolodated'!B520</f>
        <v>Nate Robinson</v>
      </c>
      <c r="B520" t="str">
        <f>'Real Time Consolodated'!E520</f>
        <v>TOT</v>
      </c>
      <c r="C520" t="e">
        <f>VLOOKUP(B520,'UPDATE Team Record'!$Q$4:$R$35,2,0)</f>
        <v>#N/A</v>
      </c>
      <c r="D520" t="str">
        <f t="shared" si="16"/>
        <v>Denver Nuggets</v>
      </c>
      <c r="E520">
        <f>'Real Time Consolodated'!AO520</f>
        <v>22.5</v>
      </c>
      <c r="F520">
        <f>'Real Time Consolodated'!AT520</f>
        <v>2.1000000000000001E-2</v>
      </c>
      <c r="G520">
        <f>'Real Time Consolodated'!AX520</f>
        <v>-3.3</v>
      </c>
      <c r="H520">
        <f>'Real Time Consolodated'!AY520</f>
        <v>-0.2</v>
      </c>
      <c r="I520" s="27">
        <f>VLOOKUP(D520,'UPDATE Team Record'!$B$3:$O$38,4,0)*100</f>
        <v>36.6</v>
      </c>
      <c r="J520">
        <f t="shared" si="17"/>
        <v>0</v>
      </c>
      <c r="K520">
        <f>COUNTIF(A$2:$A520,A520)</f>
        <v>1</v>
      </c>
      <c r="L520">
        <f>(Key!$B$3+Key!$B$4*'Real Time Coefficients'!E520+'Real Time Coefficients'!F520*Key!$B$5+Key!$B$6*'Real Time Coefficients'!G520+'Real Time Coefficients'!H520*Key!$B$7+Key!$B$8*'Real Time Coefficients'!I520+'Real Time Coefficients'!J520*Key!$B$9)*(Key!$B$11/100)</f>
        <v>-411.73983545402598</v>
      </c>
      <c r="N520">
        <f>IF(H520&gt;'Data Precompetition'!$F$91,1,0)</f>
        <v>0</v>
      </c>
      <c r="O520">
        <f>IF(F520&gt;'Data Precompetition'!$D$91,1,0)</f>
        <v>0</v>
      </c>
    </row>
    <row r="521" spans="1:15" ht="15" customHeight="1">
      <c r="A521" t="str">
        <f>'Real Time Consolodated'!B521</f>
        <v>Nate Robinson</v>
      </c>
      <c r="B521" t="str">
        <f>'Real Time Consolodated'!E521</f>
        <v>DEN</v>
      </c>
      <c r="C521" t="str">
        <f>VLOOKUP(B521,'UPDATE Team Record'!$Q$4:$R$35,2,0)</f>
        <v>Denver Nuggets</v>
      </c>
      <c r="D521" t="str">
        <f t="shared" si="16"/>
        <v>Denver Nuggets</v>
      </c>
      <c r="E521">
        <f>'Real Time Consolodated'!AO521</f>
        <v>22.5</v>
      </c>
      <c r="F521">
        <f>'Real Time Consolodated'!AT521</f>
        <v>2.1000000000000001E-2</v>
      </c>
      <c r="G521">
        <f>'Real Time Consolodated'!AX521</f>
        <v>-3.3</v>
      </c>
      <c r="H521">
        <f>'Real Time Consolodated'!AY521</f>
        <v>-0.2</v>
      </c>
      <c r="I521" s="27">
        <f>VLOOKUP(D521,'UPDATE Team Record'!$B$3:$O$38,4,0)*100</f>
        <v>36.6</v>
      </c>
      <c r="J521">
        <f t="shared" si="17"/>
        <v>0</v>
      </c>
      <c r="K521">
        <f>COUNTIF(A$2:$A521,A521)</f>
        <v>2</v>
      </c>
      <c r="L521">
        <f>(Key!$B$3+Key!$B$4*'Real Time Coefficients'!E521+'Real Time Coefficients'!F521*Key!$B$5+Key!$B$6*'Real Time Coefficients'!G521+'Real Time Coefficients'!H521*Key!$B$7+Key!$B$8*'Real Time Coefficients'!I521+'Real Time Coefficients'!J521*Key!$B$9)*(Key!$B$11/100)</f>
        <v>-411.73983545402598</v>
      </c>
      <c r="N521">
        <f>IF(H521&gt;'Data Precompetition'!$F$91,1,0)</f>
        <v>0</v>
      </c>
      <c r="O521">
        <f>IF(F521&gt;'Data Precompetition'!$D$91,1,0)</f>
        <v>0</v>
      </c>
    </row>
    <row r="522" spans="1:15" ht="15" customHeight="1">
      <c r="A522" t="str">
        <f>'Real Time Consolodated'!B522</f>
        <v>Nate Robinson</v>
      </c>
      <c r="B522" t="str">
        <f>'Real Time Consolodated'!E522</f>
        <v>LAC</v>
      </c>
      <c r="C522" t="str">
        <f>VLOOKUP(B522,'UPDATE Team Record'!$Q$4:$R$35,2,0)</f>
        <v>Los Angeles Clippers</v>
      </c>
      <c r="D522" t="str">
        <f t="shared" si="16"/>
        <v>Los Angeles Clippers</v>
      </c>
      <c r="E522">
        <f>'Real Time Consolodated'!AO522</f>
        <v>22.5</v>
      </c>
      <c r="F522">
        <f>'Real Time Consolodated'!AT522</f>
        <v>2.1000000000000001E-2</v>
      </c>
      <c r="G522">
        <f>'Real Time Consolodated'!AX522</f>
        <v>-3.3</v>
      </c>
      <c r="H522">
        <f>'Real Time Consolodated'!AY522</f>
        <v>-0.2</v>
      </c>
      <c r="I522" s="27">
        <f>VLOOKUP(D522,'UPDATE Team Record'!$B$3:$O$38,4,0)*100</f>
        <v>68.300000000000011</v>
      </c>
      <c r="J522">
        <f t="shared" si="17"/>
        <v>0</v>
      </c>
      <c r="K522">
        <f>COUNTIF(A$2:$A522,A522)</f>
        <v>3</v>
      </c>
      <c r="L522">
        <f>(Key!$B$3+Key!$B$4*'Real Time Coefficients'!E522+'Real Time Coefficients'!F522*Key!$B$5+Key!$B$6*'Real Time Coefficients'!G522+'Real Time Coefficients'!H522*Key!$B$7+Key!$B$8*'Real Time Coefficients'!I522+'Real Time Coefficients'!J522*Key!$B$9)*(Key!$B$11/100)</f>
        <v>-99.414512774231582</v>
      </c>
      <c r="N522">
        <f>IF(H522&gt;'Data Precompetition'!$F$91,1,0)</f>
        <v>0</v>
      </c>
      <c r="O522">
        <f>IF(F522&gt;'Data Precompetition'!$D$91,1,0)</f>
        <v>0</v>
      </c>
    </row>
    <row r="523" spans="1:15" ht="15" customHeight="1">
      <c r="A523" t="str">
        <f>'Real Time Consolodated'!B523</f>
        <v>Thomas Robinson</v>
      </c>
      <c r="B523" t="str">
        <f>'Real Time Consolodated'!E523</f>
        <v>TOT</v>
      </c>
      <c r="C523" t="e">
        <f>VLOOKUP(B523,'UPDATE Team Record'!$Q$4:$R$35,2,0)</f>
        <v>#N/A</v>
      </c>
      <c r="D523" t="str">
        <f t="shared" si="16"/>
        <v>Portland Trail Blazers</v>
      </c>
      <c r="E523">
        <f>'Real Time Consolodated'!AO523</f>
        <v>20.2</v>
      </c>
      <c r="F523">
        <f>'Real Time Consolodated'!AT523</f>
        <v>8.8999999999999996E-2</v>
      </c>
      <c r="G523">
        <f>'Real Time Consolodated'!AX523</f>
        <v>-2.7</v>
      </c>
      <c r="H523">
        <f>'Real Time Consolodated'!AY523</f>
        <v>-0.1</v>
      </c>
      <c r="I523" s="27">
        <f>VLOOKUP(D523,'UPDATE Team Record'!$B$3:$O$38,4,0)*100</f>
        <v>62.2</v>
      </c>
      <c r="J523">
        <f t="shared" si="17"/>
        <v>0</v>
      </c>
      <c r="K523">
        <f>COUNTIF(A$2:$A523,A523)</f>
        <v>1</v>
      </c>
      <c r="L523">
        <f>(Key!$B$3+Key!$B$4*'Real Time Coefficients'!E523+'Real Time Coefficients'!F523*Key!$B$5+Key!$B$6*'Real Time Coefficients'!G523+'Real Time Coefficients'!H523*Key!$B$7+Key!$B$8*'Real Time Coefficients'!I523+'Real Time Coefficients'!J523*Key!$B$9)*(Key!$B$11/100)</f>
        <v>-135.16771785224097</v>
      </c>
      <c r="N523">
        <f>IF(H523&gt;'Data Precompetition'!$F$91,1,0)</f>
        <v>0</v>
      </c>
      <c r="O523">
        <f>IF(F523&gt;'Data Precompetition'!$D$91,1,0)</f>
        <v>0</v>
      </c>
    </row>
    <row r="524" spans="1:15" ht="15" customHeight="1">
      <c r="A524" t="str">
        <f>'Real Time Consolodated'!B524</f>
        <v>Thomas Robinson</v>
      </c>
      <c r="B524" t="str">
        <f>'Real Time Consolodated'!E524</f>
        <v>POR</v>
      </c>
      <c r="C524" t="str">
        <f>VLOOKUP(B524,'UPDATE Team Record'!$Q$4:$R$35,2,0)</f>
        <v>Portland Trail Blazers</v>
      </c>
      <c r="D524" t="str">
        <f t="shared" si="16"/>
        <v>Portland Trail Blazers</v>
      </c>
      <c r="E524">
        <f>'Real Time Consolodated'!AO524</f>
        <v>20.2</v>
      </c>
      <c r="F524">
        <f>'Real Time Consolodated'!AT524</f>
        <v>8.8999999999999996E-2</v>
      </c>
      <c r="G524">
        <f>'Real Time Consolodated'!AX524</f>
        <v>-2.7</v>
      </c>
      <c r="H524">
        <f>'Real Time Consolodated'!AY524</f>
        <v>-0.1</v>
      </c>
      <c r="I524" s="27">
        <f>VLOOKUP(D524,'UPDATE Team Record'!$B$3:$O$38,4,0)*100</f>
        <v>62.2</v>
      </c>
      <c r="J524">
        <f t="shared" si="17"/>
        <v>0</v>
      </c>
      <c r="K524">
        <f>COUNTIF(A$2:$A524,A524)</f>
        <v>2</v>
      </c>
      <c r="L524">
        <f>(Key!$B$3+Key!$B$4*'Real Time Coefficients'!E524+'Real Time Coefficients'!F524*Key!$B$5+Key!$B$6*'Real Time Coefficients'!G524+'Real Time Coefficients'!H524*Key!$B$7+Key!$B$8*'Real Time Coefficients'!I524+'Real Time Coefficients'!J524*Key!$B$9)*(Key!$B$11/100)</f>
        <v>-135.16771785224097</v>
      </c>
      <c r="N524">
        <f>IF(H524&gt;'Data Precompetition'!$F$91,1,0)</f>
        <v>0</v>
      </c>
      <c r="O524">
        <f>IF(F524&gt;'Data Precompetition'!$D$91,1,0)</f>
        <v>0</v>
      </c>
    </row>
    <row r="525" spans="1:15" ht="15" customHeight="1">
      <c r="A525" t="str">
        <f>'Real Time Consolodated'!B525</f>
        <v>Thomas Robinson</v>
      </c>
      <c r="B525" t="str">
        <f>'Real Time Consolodated'!E525</f>
        <v>PHI</v>
      </c>
      <c r="C525" t="str">
        <f>VLOOKUP(B525,'UPDATE Team Record'!$Q$4:$R$35,2,0)</f>
        <v>Philadelphia 76ers</v>
      </c>
      <c r="D525" t="str">
        <f t="shared" si="16"/>
        <v>Philadelphia 76ers</v>
      </c>
      <c r="E525">
        <f>'Real Time Consolodated'!AO525</f>
        <v>20.2</v>
      </c>
      <c r="F525">
        <f>'Real Time Consolodated'!AT525</f>
        <v>8.8999999999999996E-2</v>
      </c>
      <c r="G525">
        <f>'Real Time Consolodated'!AX525</f>
        <v>-2.7</v>
      </c>
      <c r="H525">
        <f>'Real Time Consolodated'!AY525</f>
        <v>-0.1</v>
      </c>
      <c r="I525" s="27">
        <f>VLOOKUP(D525,'UPDATE Team Record'!$B$3:$O$38,4,0)*100</f>
        <v>22</v>
      </c>
      <c r="J525">
        <f t="shared" si="17"/>
        <v>0</v>
      </c>
      <c r="K525">
        <f>COUNTIF(A$2:$A525,A525)</f>
        <v>3</v>
      </c>
      <c r="L525">
        <f>(Key!$B$3+Key!$B$4*'Real Time Coefficients'!E525+'Real Time Coefficients'!F525*Key!$B$5+Key!$B$6*'Real Time Coefficients'!G525+'Real Time Coefficients'!H525*Key!$B$7+Key!$B$8*'Real Time Coefficients'!I525+'Real Time Coefficients'!J525*Key!$B$9)*(Key!$B$11/100)</f>
        <v>-531.23957815910933</v>
      </c>
      <c r="N525">
        <f>IF(H525&gt;'Data Precompetition'!$F$91,1,0)</f>
        <v>0</v>
      </c>
      <c r="O525">
        <f>IF(F525&gt;'Data Precompetition'!$D$91,1,0)</f>
        <v>0</v>
      </c>
    </row>
    <row r="526" spans="1:15" ht="15" customHeight="1">
      <c r="A526" t="str">
        <f>'Real Time Consolodated'!B526</f>
        <v>Rajon Rondo</v>
      </c>
      <c r="B526" t="str">
        <f>'Real Time Consolodated'!E526</f>
        <v>TOT</v>
      </c>
      <c r="C526" t="e">
        <f>VLOOKUP(B526,'UPDATE Team Record'!$Q$4:$R$35,2,0)</f>
        <v>#N/A</v>
      </c>
      <c r="D526" t="str">
        <f t="shared" si="16"/>
        <v>Boston Celtics</v>
      </c>
      <c r="E526">
        <f>'Real Time Consolodated'!AO526</f>
        <v>19.5</v>
      </c>
      <c r="F526">
        <f>'Real Time Consolodated'!AT526</f>
        <v>3.6999999999999998E-2</v>
      </c>
      <c r="G526">
        <f>'Real Time Consolodated'!AX526</f>
        <v>-0.5</v>
      </c>
      <c r="H526">
        <f>'Real Time Consolodated'!AY526</f>
        <v>0.8</v>
      </c>
      <c r="I526" s="27">
        <f>VLOOKUP(D526,'UPDATE Team Record'!$B$3:$O$38,4,0)*100</f>
        <v>48.8</v>
      </c>
      <c r="J526">
        <f t="shared" si="17"/>
        <v>0</v>
      </c>
      <c r="K526">
        <f>COUNTIF(A$2:$A526,A526)</f>
        <v>1</v>
      </c>
      <c r="L526">
        <f>(Key!$B$3+Key!$B$4*'Real Time Coefficients'!E526+'Real Time Coefficients'!F526*Key!$B$5+Key!$B$6*'Real Time Coefficients'!G526+'Real Time Coefficients'!H526*Key!$B$7+Key!$B$8*'Real Time Coefficients'!I526+'Real Time Coefficients'!J526*Key!$B$9)*(Key!$B$11/100)</f>
        <v>-484.19797406367906</v>
      </c>
      <c r="N526">
        <f>IF(H526&gt;'Data Precompetition'!$F$91,1,0)</f>
        <v>0</v>
      </c>
      <c r="O526">
        <f>IF(F526&gt;'Data Precompetition'!$D$91,1,0)</f>
        <v>0</v>
      </c>
    </row>
    <row r="527" spans="1:15" ht="15" customHeight="1">
      <c r="A527" t="str">
        <f>'Real Time Consolodated'!B527</f>
        <v>Rajon Rondo</v>
      </c>
      <c r="B527" t="str">
        <f>'Real Time Consolodated'!E527</f>
        <v>BOS</v>
      </c>
      <c r="C527" t="str">
        <f>VLOOKUP(B527,'UPDATE Team Record'!$Q$4:$R$35,2,0)</f>
        <v>Boston Celtics</v>
      </c>
      <c r="D527" t="str">
        <f t="shared" si="16"/>
        <v>Boston Celtics</v>
      </c>
      <c r="E527">
        <f>'Real Time Consolodated'!AO527</f>
        <v>19.5</v>
      </c>
      <c r="F527">
        <f>'Real Time Consolodated'!AT527</f>
        <v>3.6999999999999998E-2</v>
      </c>
      <c r="G527">
        <f>'Real Time Consolodated'!AX527</f>
        <v>-0.5</v>
      </c>
      <c r="H527">
        <f>'Real Time Consolodated'!AY527</f>
        <v>0.8</v>
      </c>
      <c r="I527" s="27">
        <f>VLOOKUP(D527,'UPDATE Team Record'!$B$3:$O$38,4,0)*100</f>
        <v>48.8</v>
      </c>
      <c r="J527">
        <f t="shared" si="17"/>
        <v>0</v>
      </c>
      <c r="K527">
        <f>COUNTIF(A$2:$A527,A527)</f>
        <v>2</v>
      </c>
      <c r="L527">
        <f>(Key!$B$3+Key!$B$4*'Real Time Coefficients'!E527+'Real Time Coefficients'!F527*Key!$B$5+Key!$B$6*'Real Time Coefficients'!G527+'Real Time Coefficients'!H527*Key!$B$7+Key!$B$8*'Real Time Coefficients'!I527+'Real Time Coefficients'!J527*Key!$B$9)*(Key!$B$11/100)</f>
        <v>-484.19797406367906</v>
      </c>
      <c r="N527">
        <f>IF(H527&gt;'Data Precompetition'!$F$91,1,0)</f>
        <v>0</v>
      </c>
      <c r="O527">
        <f>IF(F527&gt;'Data Precompetition'!$D$91,1,0)</f>
        <v>0</v>
      </c>
    </row>
    <row r="528" spans="1:15" ht="15" customHeight="1">
      <c r="A528" t="str">
        <f>'Real Time Consolodated'!B528</f>
        <v>Rajon Rondo</v>
      </c>
      <c r="B528" t="str">
        <f>'Real Time Consolodated'!E528</f>
        <v>DAL</v>
      </c>
      <c r="C528" t="str">
        <f>VLOOKUP(B528,'UPDATE Team Record'!$Q$4:$R$35,2,0)</f>
        <v>Dallas Mavericks</v>
      </c>
      <c r="D528" t="str">
        <f t="shared" si="16"/>
        <v>Dallas Mavericks</v>
      </c>
      <c r="E528">
        <f>'Real Time Consolodated'!AO528</f>
        <v>19.5</v>
      </c>
      <c r="F528">
        <f>'Real Time Consolodated'!AT528</f>
        <v>3.6999999999999998E-2</v>
      </c>
      <c r="G528">
        <f>'Real Time Consolodated'!AX528</f>
        <v>-0.5</v>
      </c>
      <c r="H528">
        <f>'Real Time Consolodated'!AY528</f>
        <v>0.8</v>
      </c>
      <c r="I528" s="27">
        <f>VLOOKUP(D528,'UPDATE Team Record'!$B$3:$O$38,4,0)*100</f>
        <v>61</v>
      </c>
      <c r="J528">
        <f t="shared" si="17"/>
        <v>0</v>
      </c>
      <c r="K528">
        <f>COUNTIF(A$2:$A528,A528)</f>
        <v>3</v>
      </c>
      <c r="L528">
        <f>(Key!$B$3+Key!$B$4*'Real Time Coefficients'!E528+'Real Time Coefficients'!F528*Key!$B$5+Key!$B$6*'Real Time Coefficients'!G528+'Real Time Coefficients'!H528*Key!$B$7+Key!$B$8*'Real Time Coefficients'!I528+'Real Time Coefficients'!J528*Key!$B$9)*(Key!$B$11/100)</f>
        <v>-363.99706123423135</v>
      </c>
      <c r="N528">
        <f>IF(H528&gt;'Data Precompetition'!$F$91,1,0)</f>
        <v>0</v>
      </c>
      <c r="O528">
        <f>IF(F528&gt;'Data Precompetition'!$D$91,1,0)</f>
        <v>0</v>
      </c>
    </row>
    <row r="529" spans="1:15" ht="15" customHeight="1">
      <c r="A529" t="str">
        <f>'Real Time Consolodated'!B529</f>
        <v>Derrick Rose</v>
      </c>
      <c r="B529" t="str">
        <f>'Real Time Consolodated'!E529</f>
        <v>CHI</v>
      </c>
      <c r="C529" t="str">
        <f>VLOOKUP(B529,'UPDATE Team Record'!$Q$4:$R$35,2,0)</f>
        <v>Chicago Bulls</v>
      </c>
      <c r="D529" t="str">
        <f t="shared" si="16"/>
        <v>Chicago Bulls</v>
      </c>
      <c r="E529">
        <f>'Real Time Consolodated'!AO529</f>
        <v>31.7</v>
      </c>
      <c r="F529">
        <f>'Real Time Consolodated'!AT529</f>
        <v>3.7999999999999999E-2</v>
      </c>
      <c r="G529">
        <f>'Real Time Consolodated'!AX529</f>
        <v>-1.3</v>
      </c>
      <c r="H529">
        <f>'Real Time Consolodated'!AY529</f>
        <v>0.3</v>
      </c>
      <c r="I529" s="27">
        <f>VLOOKUP(D529,'UPDATE Team Record'!$B$3:$O$38,4,0)*100</f>
        <v>61</v>
      </c>
      <c r="J529">
        <f t="shared" si="17"/>
        <v>0</v>
      </c>
      <c r="K529">
        <f>COUNTIF(A$2:$A529,A529)</f>
        <v>1</v>
      </c>
      <c r="L529">
        <f>(Key!$B$3+Key!$B$4*'Real Time Coefficients'!E529+'Real Time Coefficients'!F529*Key!$B$5+Key!$B$6*'Real Time Coefficients'!G529+'Real Time Coefficients'!H529*Key!$B$7+Key!$B$8*'Real Time Coefficients'!I529+'Real Time Coefficients'!J529*Key!$B$9)*(Key!$B$11/100)</f>
        <v>-129.13729068090242</v>
      </c>
      <c r="N529">
        <f>IF(H529&gt;'Data Precompetition'!$F$91,1,0)</f>
        <v>0</v>
      </c>
      <c r="O529">
        <f>IF(F529&gt;'Data Precompetition'!$D$91,1,0)</f>
        <v>0</v>
      </c>
    </row>
    <row r="530" spans="1:15" ht="15" customHeight="1">
      <c r="A530" t="str">
        <f>'Real Time Consolodated'!B530</f>
        <v>Terrence Ross</v>
      </c>
      <c r="B530" t="str">
        <f>'Real Time Consolodated'!E530</f>
        <v>TOR</v>
      </c>
      <c r="C530" t="str">
        <f>VLOOKUP(B530,'UPDATE Team Record'!$Q$4:$R$35,2,0)</f>
        <v>Toronto Raptors</v>
      </c>
      <c r="D530" t="str">
        <f t="shared" si="16"/>
        <v>Toronto Raptors</v>
      </c>
      <c r="E530">
        <f>'Real Time Consolodated'!AO530</f>
        <v>18.3</v>
      </c>
      <c r="F530">
        <f>'Real Time Consolodated'!AT530</f>
        <v>5.3999999999999999E-2</v>
      </c>
      <c r="G530">
        <f>'Real Time Consolodated'!AX530</f>
        <v>-1.6</v>
      </c>
      <c r="H530">
        <f>'Real Time Consolodated'!AY530</f>
        <v>0.2</v>
      </c>
      <c r="I530" s="27">
        <f>VLOOKUP(D530,'UPDATE Team Record'!$B$3:$O$38,4,0)*100</f>
        <v>59.8</v>
      </c>
      <c r="J530">
        <f t="shared" si="17"/>
        <v>0</v>
      </c>
      <c r="K530">
        <f>COUNTIF(A$2:$A530,A530)</f>
        <v>1</v>
      </c>
      <c r="L530">
        <f>(Key!$B$3+Key!$B$4*'Real Time Coefficients'!E530+'Real Time Coefficients'!F530*Key!$B$5+Key!$B$6*'Real Time Coefficients'!G530+'Real Time Coefficients'!H530*Key!$B$7+Key!$B$8*'Real Time Coefficients'!I530+'Real Time Coefficients'!J530*Key!$B$9)*(Key!$B$11/100)</f>
        <v>-339.65195567584595</v>
      </c>
      <c r="N530">
        <f>IF(H530&gt;'Data Precompetition'!$F$91,1,0)</f>
        <v>0</v>
      </c>
      <c r="O530">
        <f>IF(F530&gt;'Data Precompetition'!$D$91,1,0)</f>
        <v>0</v>
      </c>
    </row>
    <row r="531" spans="1:15" ht="15" customHeight="1">
      <c r="A531" t="str">
        <f>'Real Time Consolodated'!B531</f>
        <v>Ricky Rubio</v>
      </c>
      <c r="B531" t="str">
        <f>'Real Time Consolodated'!E531</f>
        <v>MIN</v>
      </c>
      <c r="C531" t="str">
        <f>VLOOKUP(B531,'UPDATE Team Record'!$Q$4:$R$35,2,0)</f>
        <v>Minnesota Timberwolves</v>
      </c>
      <c r="D531" t="str">
        <f t="shared" si="16"/>
        <v>Minnesota Timberwolves</v>
      </c>
      <c r="E531">
        <f>'Real Time Consolodated'!AO531</f>
        <v>20</v>
      </c>
      <c r="F531">
        <f>'Real Time Consolodated'!AT531</f>
        <v>3.3000000000000002E-2</v>
      </c>
      <c r="G531">
        <f>'Real Time Consolodated'!AX531</f>
        <v>-0.5</v>
      </c>
      <c r="H531">
        <f>'Real Time Consolodated'!AY531</f>
        <v>0.3</v>
      </c>
      <c r="I531" s="27">
        <f>VLOOKUP(D531,'UPDATE Team Record'!$B$3:$O$38,4,0)*100</f>
        <v>19.5</v>
      </c>
      <c r="J531">
        <f t="shared" si="17"/>
        <v>0</v>
      </c>
      <c r="K531">
        <f>COUNTIF(A$2:$A531,A531)</f>
        <v>1</v>
      </c>
      <c r="L531">
        <f>(Key!$B$3+Key!$B$4*'Real Time Coefficients'!E531+'Real Time Coefficients'!F531*Key!$B$5+Key!$B$6*'Real Time Coefficients'!G531+'Real Time Coefficients'!H531*Key!$B$7+Key!$B$8*'Real Time Coefficients'!I531+'Real Time Coefficients'!J531*Key!$B$9)*(Key!$B$11/100)</f>
        <v>-862.46502002403463</v>
      </c>
      <c r="N531">
        <f>IF(H531&gt;'Data Precompetition'!$F$91,1,0)</f>
        <v>0</v>
      </c>
      <c r="O531">
        <f>IF(F531&gt;'Data Precompetition'!$D$91,1,0)</f>
        <v>0</v>
      </c>
    </row>
    <row r="532" spans="1:15" ht="15" customHeight="1">
      <c r="A532" t="str">
        <f>'Real Time Consolodated'!B532</f>
        <v>Damjan Rudez</v>
      </c>
      <c r="B532" t="str">
        <f>'Real Time Consolodated'!E532</f>
        <v>IND</v>
      </c>
      <c r="C532" t="str">
        <f>VLOOKUP(B532,'UPDATE Team Record'!$Q$4:$R$35,2,0)</f>
        <v>Indiana Pacers</v>
      </c>
      <c r="D532" t="str">
        <f t="shared" si="16"/>
        <v>Indiana Pacers</v>
      </c>
      <c r="E532">
        <f>'Real Time Consolodated'!AO532</f>
        <v>13.8</v>
      </c>
      <c r="F532">
        <f>'Real Time Consolodated'!AT532</f>
        <v>6.0999999999999999E-2</v>
      </c>
      <c r="G532">
        <f>'Real Time Consolodated'!AX532</f>
        <v>-2.5</v>
      </c>
      <c r="H532">
        <f>'Real Time Consolodated'!AY532</f>
        <v>-0.1</v>
      </c>
      <c r="I532" s="27">
        <f>VLOOKUP(D532,'UPDATE Team Record'!$B$3:$O$38,4,0)*100</f>
        <v>46.300000000000004</v>
      </c>
      <c r="J532">
        <f t="shared" si="17"/>
        <v>0</v>
      </c>
      <c r="K532">
        <f>COUNTIF(A$2:$A532,A532)</f>
        <v>1</v>
      </c>
      <c r="L532">
        <f>(Key!$B$3+Key!$B$4*'Real Time Coefficients'!E532+'Real Time Coefficients'!F532*Key!$B$5+Key!$B$6*'Real Time Coefficients'!G532+'Real Time Coefficients'!H532*Key!$B$7+Key!$B$8*'Real Time Coefficients'!I532+'Real Time Coefficients'!J532*Key!$B$9)*(Key!$B$11/100)</f>
        <v>-485.45117910080444</v>
      </c>
      <c r="N532">
        <f>IF(H532&gt;'Data Precompetition'!$F$91,1,0)</f>
        <v>0</v>
      </c>
      <c r="O532">
        <f>IF(F532&gt;'Data Precompetition'!$D$91,1,0)</f>
        <v>0</v>
      </c>
    </row>
    <row r="533" spans="1:15" ht="15" customHeight="1">
      <c r="A533" t="str">
        <f>'Real Time Consolodated'!B533</f>
        <v>Brandon Rush</v>
      </c>
      <c r="B533" t="str">
        <f>'Real Time Consolodated'!E533</f>
        <v>GSW</v>
      </c>
      <c r="C533" t="str">
        <f>VLOOKUP(B533,'UPDATE Team Record'!$Q$4:$R$35,2,0)</f>
        <v>Golden State Warriors</v>
      </c>
      <c r="D533" t="str">
        <f t="shared" si="16"/>
        <v>Golden State Warriors</v>
      </c>
      <c r="E533">
        <f>'Real Time Consolodated'!AO533</f>
        <v>11.2</v>
      </c>
      <c r="F533">
        <f>'Real Time Consolodated'!AT533</f>
        <v>-5.6000000000000001E-2</v>
      </c>
      <c r="G533">
        <f>'Real Time Consolodated'!AX533</f>
        <v>-6</v>
      </c>
      <c r="H533">
        <f>'Real Time Consolodated'!AY533</f>
        <v>-0.3</v>
      </c>
      <c r="I533" s="27">
        <f>VLOOKUP(D533,'UPDATE Team Record'!$B$3:$O$38,4,0)*100</f>
        <v>81.699999999999989</v>
      </c>
      <c r="J533">
        <f t="shared" si="17"/>
        <v>0</v>
      </c>
      <c r="K533">
        <f>COUNTIF(A$2:$A533,A533)</f>
        <v>1</v>
      </c>
      <c r="L533">
        <f>(Key!$B$3+Key!$B$4*'Real Time Coefficients'!E533+'Real Time Coefficients'!F533*Key!$B$5+Key!$B$6*'Real Time Coefficients'!G533+'Real Time Coefficients'!H533*Key!$B$7+Key!$B$8*'Real Time Coefficients'!I533+'Real Time Coefficients'!J533*Key!$B$9)*(Key!$B$11/100)</f>
        <v>3.5426557381482482</v>
      </c>
      <c r="N533">
        <f>IF(H533&gt;'Data Precompetition'!$F$91,1,0)</f>
        <v>0</v>
      </c>
      <c r="O533">
        <f>IF(F533&gt;'Data Precompetition'!$D$91,1,0)</f>
        <v>0</v>
      </c>
    </row>
    <row r="534" spans="1:15" ht="15" customHeight="1">
      <c r="A534" t="str">
        <f>'Real Time Consolodated'!B534</f>
        <v>Robert Sacre</v>
      </c>
      <c r="B534" t="str">
        <f>'Real Time Consolodated'!E534</f>
        <v>LAL</v>
      </c>
      <c r="C534" t="str">
        <f>VLOOKUP(B534,'UPDATE Team Record'!$Q$4:$R$35,2,0)</f>
        <v>Los Angeles Lakers</v>
      </c>
      <c r="D534" t="str">
        <f t="shared" si="16"/>
        <v>Los Angeles Lakers</v>
      </c>
      <c r="E534">
        <f>'Real Time Consolodated'!AO534</f>
        <v>14.8</v>
      </c>
      <c r="F534">
        <f>'Real Time Consolodated'!AT534</f>
        <v>3.5999999999999997E-2</v>
      </c>
      <c r="G534">
        <f>'Real Time Consolodated'!AX534</f>
        <v>-2.8</v>
      </c>
      <c r="H534">
        <f>'Real Time Consolodated'!AY534</f>
        <v>-0.2</v>
      </c>
      <c r="I534" s="27">
        <f>VLOOKUP(D534,'UPDATE Team Record'!$B$3:$O$38,4,0)*100</f>
        <v>25.6</v>
      </c>
      <c r="J534">
        <f t="shared" si="17"/>
        <v>0</v>
      </c>
      <c r="K534">
        <f>COUNTIF(A$2:$A534,A534)</f>
        <v>1</v>
      </c>
      <c r="L534">
        <f>(Key!$B$3+Key!$B$4*'Real Time Coefficients'!E534+'Real Time Coefficients'!F534*Key!$B$5+Key!$B$6*'Real Time Coefficients'!G534+'Real Time Coefficients'!H534*Key!$B$7+Key!$B$8*'Real Time Coefficients'!I534+'Real Time Coefficients'!J534*Key!$B$9)*(Key!$B$11/100)</f>
        <v>-697.17096847749121</v>
      </c>
      <c r="N534">
        <f>IF(H534&gt;'Data Precompetition'!$F$91,1,0)</f>
        <v>0</v>
      </c>
      <c r="O534">
        <f>IF(F534&gt;'Data Precompetition'!$D$91,1,0)</f>
        <v>0</v>
      </c>
    </row>
    <row r="535" spans="1:15">
      <c r="A535" t="str">
        <f>'Real Time Consolodated'!B535</f>
        <v>John Salmons</v>
      </c>
      <c r="B535" t="str">
        <f>'Real Time Consolodated'!E535</f>
        <v>NOP</v>
      </c>
      <c r="C535" t="str">
        <f>VLOOKUP(B535,'UPDATE Team Record'!$Q$4:$R$35,2,0)</f>
        <v>New Orleans Pelicans</v>
      </c>
      <c r="D535" t="str">
        <f t="shared" si="16"/>
        <v>New Orleans Pelicans</v>
      </c>
      <c r="E535">
        <f>'Real Time Consolodated'!AO535</f>
        <v>9.3000000000000007</v>
      </c>
      <c r="F535">
        <f>'Real Time Consolodated'!AT535</f>
        <v>1.7000000000000001E-2</v>
      </c>
      <c r="G535">
        <f>'Real Time Consolodated'!AX535</f>
        <v>-2.9</v>
      </c>
      <c r="H535">
        <f>'Real Time Consolodated'!AY535</f>
        <v>-0.1</v>
      </c>
      <c r="I535" s="27">
        <f>VLOOKUP(D535,'UPDATE Team Record'!$B$3:$O$38,4,0)*100</f>
        <v>54.900000000000006</v>
      </c>
      <c r="J535">
        <f t="shared" si="17"/>
        <v>0</v>
      </c>
      <c r="K535">
        <f>COUNTIF(A$2:$A535,A535)</f>
        <v>1</v>
      </c>
      <c r="L535">
        <f>(Key!$B$3+Key!$B$4*'Real Time Coefficients'!E535+'Real Time Coefficients'!F535*Key!$B$5+Key!$B$6*'Real Time Coefficients'!G535+'Real Time Coefficients'!H535*Key!$B$7+Key!$B$8*'Real Time Coefficients'!I535+'Real Time Coefficients'!J535*Key!$B$9)*(Key!$B$11/100)</f>
        <v>-513.46675618791085</v>
      </c>
      <c r="N535">
        <f>IF(H535&gt;'Data Precompetition'!$F$91,1,0)</f>
        <v>0</v>
      </c>
      <c r="O535">
        <f>IF(F535&gt;'Data Precompetition'!$D$91,1,0)</f>
        <v>0</v>
      </c>
    </row>
    <row r="536" spans="1:15">
      <c r="A536" t="str">
        <f>'Real Time Consolodated'!B536</f>
        <v>JaKarr Sampson</v>
      </c>
      <c r="B536" t="str">
        <f>'Real Time Consolodated'!E536</f>
        <v>PHI</v>
      </c>
      <c r="C536" t="str">
        <f>VLOOKUP(B536,'UPDATE Team Record'!$Q$4:$R$35,2,0)</f>
        <v>Philadelphia 76ers</v>
      </c>
      <c r="D536" t="str">
        <f t="shared" si="16"/>
        <v>Philadelphia 76ers</v>
      </c>
      <c r="E536">
        <f>'Real Time Consolodated'!AO536</f>
        <v>17.899999999999999</v>
      </c>
      <c r="F536">
        <f>'Real Time Consolodated'!AT536</f>
        <v>2.5000000000000001E-2</v>
      </c>
      <c r="G536">
        <f>'Real Time Consolodated'!AX536</f>
        <v>-4.4000000000000004</v>
      </c>
      <c r="H536">
        <f>'Real Time Consolodated'!AY536</f>
        <v>-0.7</v>
      </c>
      <c r="I536" s="27">
        <f>VLOOKUP(D536,'UPDATE Team Record'!$B$3:$O$38,4,0)*100</f>
        <v>22</v>
      </c>
      <c r="J536">
        <f t="shared" si="17"/>
        <v>0</v>
      </c>
      <c r="K536">
        <f>COUNTIF(A$2:$A536,A536)</f>
        <v>1</v>
      </c>
      <c r="L536">
        <f>(Key!$B$3+Key!$B$4*'Real Time Coefficients'!E536+'Real Time Coefficients'!F536*Key!$B$5+Key!$B$6*'Real Time Coefficients'!G536+'Real Time Coefficients'!H536*Key!$B$7+Key!$B$8*'Real Time Coefficients'!I536+'Real Time Coefficients'!J536*Key!$B$9)*(Key!$B$11/100)</f>
        <v>-587.31256556285427</v>
      </c>
      <c r="N536">
        <f>IF(H536&gt;'Data Precompetition'!$F$91,1,0)</f>
        <v>0</v>
      </c>
      <c r="O536">
        <f>IF(F536&gt;'Data Precompetition'!$D$91,1,0)</f>
        <v>0</v>
      </c>
    </row>
    <row r="537" spans="1:15">
      <c r="A537" t="str">
        <f>'Real Time Consolodated'!B537</f>
        <v>Larry Sanders</v>
      </c>
      <c r="B537" t="str">
        <f>'Real Time Consolodated'!E537</f>
        <v>MIL</v>
      </c>
      <c r="C537" t="str">
        <f>VLOOKUP(B537,'UPDATE Team Record'!$Q$4:$R$35,2,0)</f>
        <v>Milwaukee Bucks</v>
      </c>
      <c r="D537" t="str">
        <f t="shared" si="16"/>
        <v>Milwaukee Bucks</v>
      </c>
      <c r="E537">
        <f>'Real Time Consolodated'!AO537</f>
        <v>17</v>
      </c>
      <c r="F537">
        <f>'Real Time Consolodated'!AT537</f>
        <v>0.13200000000000001</v>
      </c>
      <c r="G537">
        <f>'Real Time Consolodated'!AX537</f>
        <v>1.4</v>
      </c>
      <c r="H537">
        <f>'Real Time Consolodated'!AY537</f>
        <v>0.5</v>
      </c>
      <c r="I537" s="27">
        <f>VLOOKUP(D537,'UPDATE Team Record'!$B$3:$O$38,4,0)*100</f>
        <v>50</v>
      </c>
      <c r="J537">
        <f t="shared" si="17"/>
        <v>0</v>
      </c>
      <c r="K537">
        <f>COUNTIF(A$2:$A537,A537)</f>
        <v>1</v>
      </c>
      <c r="L537">
        <f>(Key!$B$3+Key!$B$4*'Real Time Coefficients'!E537+'Real Time Coefficients'!F537*Key!$B$5+Key!$B$6*'Real Time Coefficients'!G537+'Real Time Coefficients'!H537*Key!$B$7+Key!$B$8*'Real Time Coefficients'!I537+'Real Time Coefficients'!J537*Key!$B$9)*(Key!$B$11/100)</f>
        <v>-638.25848015600911</v>
      </c>
      <c r="N537">
        <f>IF(H537&gt;'Data Precompetition'!$F$91,1,0)</f>
        <v>0</v>
      </c>
      <c r="O537">
        <f>IF(F537&gt;'Data Precompetition'!$D$91,1,0)</f>
        <v>0</v>
      </c>
    </row>
    <row r="538" spans="1:15">
      <c r="A538" t="str">
        <f>'Real Time Consolodated'!B538</f>
        <v>Player</v>
      </c>
      <c r="B538" t="str">
        <f>'Real Time Consolodated'!E538</f>
        <v>Tm</v>
      </c>
      <c r="C538" t="e">
        <f>VLOOKUP(B538,'UPDATE Team Record'!$Q$4:$R$35,2,0)</f>
        <v>#N/A</v>
      </c>
      <c r="D538" t="str">
        <f t="shared" si="16"/>
        <v>Atlanta Hawks</v>
      </c>
      <c r="E538" t="str">
        <f>'Real Time Consolodated'!AO538</f>
        <v>USG%</v>
      </c>
      <c r="F538" t="str">
        <f>'Real Time Consolodated'!AT538</f>
        <v>WS/48</v>
      </c>
      <c r="G538" t="str">
        <f>'Real Time Consolodated'!AX538</f>
        <v>BPM</v>
      </c>
      <c r="H538" t="str">
        <f>'Real Time Consolodated'!AY538</f>
        <v>VORP</v>
      </c>
      <c r="I538" s="27">
        <f>VLOOKUP(D538,'UPDATE Team Record'!$B$3:$O$38,4,0)*100</f>
        <v>73.2</v>
      </c>
      <c r="J538">
        <f t="shared" si="17"/>
        <v>2</v>
      </c>
      <c r="K538">
        <f>COUNTIF(A$2:$A538,A538)</f>
        <v>20</v>
      </c>
      <c r="L538" t="e">
        <f>(Key!$B$3+Key!$B$4*'Real Time Coefficients'!E538+'Real Time Coefficients'!F538*Key!$B$5+Key!$B$6*'Real Time Coefficients'!G538+'Real Time Coefficients'!H538*Key!$B$7+Key!$B$8*'Real Time Coefficients'!I538+'Real Time Coefficients'!J538*Key!$B$9)*(Key!$B$11/100)</f>
        <v>#VALUE!</v>
      </c>
      <c r="N538">
        <f>IF(H538&gt;'Data Precompetition'!$F$91,1,0)</f>
        <v>1</v>
      </c>
      <c r="O538">
        <f>IF(F538&gt;'Data Precompetition'!$D$91,1,0)</f>
        <v>1</v>
      </c>
    </row>
    <row r="539" spans="1:15">
      <c r="A539" t="str">
        <f>'Real Time Consolodated'!B539</f>
        <v>Dennis Schroder</v>
      </c>
      <c r="B539" t="str">
        <f>'Real Time Consolodated'!E539</f>
        <v>ATL</v>
      </c>
      <c r="C539" t="str">
        <f>VLOOKUP(B539,'UPDATE Team Record'!$Q$4:$R$35,2,0)</f>
        <v>Atlanta Hawks</v>
      </c>
      <c r="D539" t="str">
        <f t="shared" si="16"/>
        <v>Atlanta Hawks</v>
      </c>
      <c r="E539">
        <f>'Real Time Consolodated'!AO539</f>
        <v>27</v>
      </c>
      <c r="F539">
        <f>'Real Time Consolodated'!AT539</f>
        <v>0.08</v>
      </c>
      <c r="G539">
        <f>'Real Time Consolodated'!AX539</f>
        <v>-2.4</v>
      </c>
      <c r="H539">
        <f>'Real Time Consolodated'!AY539</f>
        <v>-0.2</v>
      </c>
      <c r="I539" s="27">
        <f>VLOOKUP(D539,'UPDATE Team Record'!$B$3:$O$38,4,0)*100</f>
        <v>73.2</v>
      </c>
      <c r="J539">
        <f t="shared" si="17"/>
        <v>0</v>
      </c>
      <c r="K539">
        <f>COUNTIF(A$2:$A539,A539)</f>
        <v>1</v>
      </c>
      <c r="L539">
        <f>(Key!$B$3+Key!$B$4*'Real Time Coefficients'!E539+'Real Time Coefficients'!F539*Key!$B$5+Key!$B$6*'Real Time Coefficients'!G539+'Real Time Coefficients'!H539*Key!$B$7+Key!$B$8*'Real Time Coefficients'!I539+'Real Time Coefficients'!J539*Key!$B$9)*(Key!$B$11/100)</f>
        <v>26.398085327929799</v>
      </c>
      <c r="N539">
        <f>IF(H539&gt;'Data Precompetition'!$F$91,1,0)</f>
        <v>0</v>
      </c>
      <c r="O539">
        <f>IF(F539&gt;'Data Precompetition'!$D$91,1,0)</f>
        <v>0</v>
      </c>
    </row>
    <row r="540" spans="1:15">
      <c r="A540" t="str">
        <f>'Real Time Consolodated'!B540</f>
        <v>Luis Scola</v>
      </c>
      <c r="B540" t="str">
        <f>'Real Time Consolodated'!E540</f>
        <v>IND</v>
      </c>
      <c r="C540" t="str">
        <f>VLOOKUP(B540,'UPDATE Team Record'!$Q$4:$R$35,2,0)</f>
        <v>Indiana Pacers</v>
      </c>
      <c r="D540" t="str">
        <f t="shared" si="16"/>
        <v>Indiana Pacers</v>
      </c>
      <c r="E540">
        <f>'Real Time Consolodated'!AO540</f>
        <v>22.8</v>
      </c>
      <c r="F540">
        <f>'Real Time Consolodated'!AT540</f>
        <v>0.126</v>
      </c>
      <c r="G540">
        <f>'Real Time Consolodated'!AX540</f>
        <v>-0.7</v>
      </c>
      <c r="H540">
        <f>'Real Time Consolodated'!AY540</f>
        <v>0.5</v>
      </c>
      <c r="I540" s="27">
        <f>VLOOKUP(D540,'UPDATE Team Record'!$B$3:$O$38,4,0)*100</f>
        <v>46.300000000000004</v>
      </c>
      <c r="J540">
        <f t="shared" si="17"/>
        <v>0</v>
      </c>
      <c r="K540">
        <f>COUNTIF(A$2:$A540,A540)</f>
        <v>1</v>
      </c>
      <c r="L540">
        <f>(Key!$B$3+Key!$B$4*'Real Time Coefficients'!E540+'Real Time Coefficients'!F540*Key!$B$5+Key!$B$6*'Real Time Coefficients'!G540+'Real Time Coefficients'!H540*Key!$B$7+Key!$B$8*'Real Time Coefficients'!I540+'Real Time Coefficients'!J540*Key!$B$9)*(Key!$B$11/100)</f>
        <v>-316.62690906802197</v>
      </c>
      <c r="N540">
        <f>IF(H540&gt;'Data Precompetition'!$F$91,1,0)</f>
        <v>0</v>
      </c>
      <c r="O540">
        <f>IF(F540&gt;'Data Precompetition'!$D$91,1,0)</f>
        <v>0</v>
      </c>
    </row>
    <row r="541" spans="1:15">
      <c r="A541" t="str">
        <f>'Real Time Consolodated'!B541</f>
        <v>Mike Scott</v>
      </c>
      <c r="B541" t="str">
        <f>'Real Time Consolodated'!E541</f>
        <v>ATL</v>
      </c>
      <c r="C541" t="str">
        <f>VLOOKUP(B541,'UPDATE Team Record'!$Q$4:$R$35,2,0)</f>
        <v>Atlanta Hawks</v>
      </c>
      <c r="D541" t="str">
        <f t="shared" si="16"/>
        <v>Atlanta Hawks</v>
      </c>
      <c r="E541">
        <f>'Real Time Consolodated'!AO541</f>
        <v>21.4</v>
      </c>
      <c r="F541">
        <f>'Real Time Consolodated'!AT541</f>
        <v>0.115</v>
      </c>
      <c r="G541">
        <f>'Real Time Consolodated'!AX541</f>
        <v>-1.6</v>
      </c>
      <c r="H541">
        <f>'Real Time Consolodated'!AY541</f>
        <v>0.1</v>
      </c>
      <c r="I541" s="27">
        <f>VLOOKUP(D541,'UPDATE Team Record'!$B$3:$O$38,4,0)*100</f>
        <v>73.2</v>
      </c>
      <c r="J541">
        <f t="shared" si="17"/>
        <v>0</v>
      </c>
      <c r="K541">
        <f>COUNTIF(A$2:$A541,A541)</f>
        <v>1</v>
      </c>
      <c r="L541">
        <f>(Key!$B$3+Key!$B$4*'Real Time Coefficients'!E541+'Real Time Coefficients'!F541*Key!$B$5+Key!$B$6*'Real Time Coefficients'!G541+'Real Time Coefficients'!H541*Key!$B$7+Key!$B$8*'Real Time Coefficients'!I541+'Real Time Coefficients'!J541*Key!$B$9)*(Key!$B$11/100)</f>
        <v>-58.225922652163661</v>
      </c>
      <c r="N541">
        <f>IF(H541&gt;'Data Precompetition'!$F$91,1,0)</f>
        <v>0</v>
      </c>
      <c r="O541">
        <f>IF(F541&gt;'Data Precompetition'!$D$91,1,0)</f>
        <v>0</v>
      </c>
    </row>
    <row r="542" spans="1:15">
      <c r="A542" t="str">
        <f>'Real Time Consolodated'!B542</f>
        <v>Thabo Sefolosha</v>
      </c>
      <c r="B542" t="str">
        <f>'Real Time Consolodated'!E542</f>
        <v>ATL</v>
      </c>
      <c r="C542" t="str">
        <f>VLOOKUP(B542,'UPDATE Team Record'!$Q$4:$R$35,2,0)</f>
        <v>Atlanta Hawks</v>
      </c>
      <c r="D542" t="str">
        <f t="shared" si="16"/>
        <v>Atlanta Hawks</v>
      </c>
      <c r="E542">
        <f>'Real Time Consolodated'!AO542</f>
        <v>14.6</v>
      </c>
      <c r="F542">
        <f>'Real Time Consolodated'!AT542</f>
        <v>0.121</v>
      </c>
      <c r="G542">
        <f>'Real Time Consolodated'!AX542</f>
        <v>1.3</v>
      </c>
      <c r="H542">
        <f>'Real Time Consolodated'!AY542</f>
        <v>0.8</v>
      </c>
      <c r="I542" s="27">
        <f>VLOOKUP(D542,'UPDATE Team Record'!$B$3:$O$38,4,0)*100</f>
        <v>73.2</v>
      </c>
      <c r="J542">
        <f t="shared" si="17"/>
        <v>0</v>
      </c>
      <c r="K542">
        <f>COUNTIF(A$2:$A542,A542)</f>
        <v>1</v>
      </c>
      <c r="L542">
        <f>(Key!$B$3+Key!$B$4*'Real Time Coefficients'!E542+'Real Time Coefficients'!F542*Key!$B$5+Key!$B$6*'Real Time Coefficients'!G542+'Real Time Coefficients'!H542*Key!$B$7+Key!$B$8*'Real Time Coefficients'!I542+'Real Time Coefficients'!J542*Key!$B$9)*(Key!$B$11/100)</f>
        <v>-406.425973942187</v>
      </c>
      <c r="N542">
        <f>IF(H542&gt;'Data Precompetition'!$F$91,1,0)</f>
        <v>0</v>
      </c>
      <c r="O542">
        <f>IF(F542&gt;'Data Precompetition'!$D$91,1,0)</f>
        <v>0</v>
      </c>
    </row>
    <row r="543" spans="1:15">
      <c r="A543" t="str">
        <f>'Real Time Consolodated'!B543</f>
        <v>Kevin Seraphin</v>
      </c>
      <c r="B543" t="str">
        <f>'Real Time Consolodated'!E543</f>
        <v>WAS</v>
      </c>
      <c r="C543" t="str">
        <f>VLOOKUP(B543,'UPDATE Team Record'!$Q$4:$R$35,2,0)</f>
        <v>Washington Wizards</v>
      </c>
      <c r="D543" t="str">
        <f t="shared" si="16"/>
        <v>Washington Wizards</v>
      </c>
      <c r="E543">
        <f>'Real Time Consolodated'!AO543</f>
        <v>21.5</v>
      </c>
      <c r="F543">
        <f>'Real Time Consolodated'!AT543</f>
        <v>6.6000000000000003E-2</v>
      </c>
      <c r="G543">
        <f>'Real Time Consolodated'!AX543</f>
        <v>-3</v>
      </c>
      <c r="H543">
        <f>'Real Time Consolodated'!AY543</f>
        <v>-0.3</v>
      </c>
      <c r="I543" s="27">
        <f>VLOOKUP(D543,'UPDATE Team Record'!$B$3:$O$38,4,0)*100</f>
        <v>56.100000000000009</v>
      </c>
      <c r="J543">
        <f t="shared" si="17"/>
        <v>0</v>
      </c>
      <c r="K543">
        <f>COUNTIF(A$2:$A543,A543)</f>
        <v>1</v>
      </c>
      <c r="L543">
        <f>(Key!$B$3+Key!$B$4*'Real Time Coefficients'!E543+'Real Time Coefficients'!F543*Key!$B$5+Key!$B$6*'Real Time Coefficients'!G543+'Real Time Coefficients'!H543*Key!$B$7+Key!$B$8*'Real Time Coefficients'!I543+'Real Time Coefficients'!J543*Key!$B$9)*(Key!$B$11/100)</f>
        <v>-212.19687939425827</v>
      </c>
      <c r="N543">
        <f>IF(H543&gt;'Data Precompetition'!$F$91,1,0)</f>
        <v>0</v>
      </c>
      <c r="O543">
        <f>IF(F543&gt;'Data Precompetition'!$D$91,1,0)</f>
        <v>0</v>
      </c>
    </row>
    <row r="544" spans="1:15">
      <c r="A544" t="str">
        <f>'Real Time Consolodated'!B544</f>
        <v>Ramon Sessions</v>
      </c>
      <c r="B544" t="str">
        <f>'Real Time Consolodated'!E544</f>
        <v>TOT</v>
      </c>
      <c r="C544" t="e">
        <f>VLOOKUP(B544,'UPDATE Team Record'!$Q$4:$R$35,2,0)</f>
        <v>#N/A</v>
      </c>
      <c r="D544" t="str">
        <f t="shared" si="16"/>
        <v>Sacramento Kings</v>
      </c>
      <c r="E544">
        <f>'Real Time Consolodated'!AO544</f>
        <v>18.7</v>
      </c>
      <c r="F544">
        <f>'Real Time Consolodated'!AT544</f>
        <v>4.3999999999999997E-2</v>
      </c>
      <c r="G544">
        <f>'Real Time Consolodated'!AX544</f>
        <v>-3.9</v>
      </c>
      <c r="H544">
        <f>'Real Time Consolodated'!AY544</f>
        <v>-0.6</v>
      </c>
      <c r="I544" s="27">
        <f>VLOOKUP(D544,'UPDATE Team Record'!$B$3:$O$38,4,0)*100</f>
        <v>35.4</v>
      </c>
      <c r="J544">
        <f t="shared" si="17"/>
        <v>0</v>
      </c>
      <c r="K544">
        <f>COUNTIF(A$2:$A544,A544)</f>
        <v>1</v>
      </c>
      <c r="L544">
        <f>(Key!$B$3+Key!$B$4*'Real Time Coefficients'!E544+'Real Time Coefficients'!F544*Key!$B$5+Key!$B$6*'Real Time Coefficients'!G544+'Real Time Coefficients'!H544*Key!$B$7+Key!$B$8*'Real Time Coefficients'!I544+'Real Time Coefficients'!J544*Key!$B$9)*(Key!$B$11/100)</f>
        <v>-450.20211188512963</v>
      </c>
      <c r="N544">
        <f>IF(H544&gt;'Data Precompetition'!$F$91,1,0)</f>
        <v>0</v>
      </c>
      <c r="O544">
        <f>IF(F544&gt;'Data Precompetition'!$D$91,1,0)</f>
        <v>0</v>
      </c>
    </row>
    <row r="545" spans="1:15">
      <c r="A545" t="str">
        <f>'Real Time Consolodated'!B545</f>
        <v>Ramon Sessions</v>
      </c>
      <c r="B545" t="str">
        <f>'Real Time Consolodated'!E545</f>
        <v>SAC</v>
      </c>
      <c r="C545" t="str">
        <f>VLOOKUP(B545,'UPDATE Team Record'!$Q$4:$R$35,2,0)</f>
        <v>Sacramento Kings</v>
      </c>
      <c r="D545" t="str">
        <f t="shared" si="16"/>
        <v>Sacramento Kings</v>
      </c>
      <c r="E545">
        <f>'Real Time Consolodated'!AO545</f>
        <v>18.7</v>
      </c>
      <c r="F545">
        <f>'Real Time Consolodated'!AT545</f>
        <v>4.3999999999999997E-2</v>
      </c>
      <c r="G545">
        <f>'Real Time Consolodated'!AX545</f>
        <v>-3.9</v>
      </c>
      <c r="H545">
        <f>'Real Time Consolodated'!AY545</f>
        <v>-0.6</v>
      </c>
      <c r="I545" s="27">
        <f>VLOOKUP(D545,'UPDATE Team Record'!$B$3:$O$38,4,0)*100</f>
        <v>35.4</v>
      </c>
      <c r="J545">
        <f t="shared" si="17"/>
        <v>0</v>
      </c>
      <c r="K545">
        <f>COUNTIF(A$2:$A545,A545)</f>
        <v>2</v>
      </c>
      <c r="L545">
        <f>(Key!$B$3+Key!$B$4*'Real Time Coefficients'!E545+'Real Time Coefficients'!F545*Key!$B$5+Key!$B$6*'Real Time Coefficients'!G545+'Real Time Coefficients'!H545*Key!$B$7+Key!$B$8*'Real Time Coefficients'!I545+'Real Time Coefficients'!J545*Key!$B$9)*(Key!$B$11/100)</f>
        <v>-450.20211188512963</v>
      </c>
      <c r="N545">
        <f>IF(H545&gt;'Data Precompetition'!$F$91,1,0)</f>
        <v>0</v>
      </c>
      <c r="O545">
        <f>IF(F545&gt;'Data Precompetition'!$D$91,1,0)</f>
        <v>0</v>
      </c>
    </row>
    <row r="546" spans="1:15">
      <c r="A546" t="str">
        <f>'Real Time Consolodated'!B546</f>
        <v>Ramon Sessions</v>
      </c>
      <c r="B546" t="str">
        <f>'Real Time Consolodated'!E546</f>
        <v>WAS</v>
      </c>
      <c r="C546" t="str">
        <f>VLOOKUP(B546,'UPDATE Team Record'!$Q$4:$R$35,2,0)</f>
        <v>Washington Wizards</v>
      </c>
      <c r="D546" t="str">
        <f t="shared" si="16"/>
        <v>Washington Wizards</v>
      </c>
      <c r="E546">
        <f>'Real Time Consolodated'!AO546</f>
        <v>18.7</v>
      </c>
      <c r="F546">
        <f>'Real Time Consolodated'!AT546</f>
        <v>4.3999999999999997E-2</v>
      </c>
      <c r="G546">
        <f>'Real Time Consolodated'!AX546</f>
        <v>-3.9</v>
      </c>
      <c r="H546">
        <f>'Real Time Consolodated'!AY546</f>
        <v>-0.6</v>
      </c>
      <c r="I546" s="27">
        <f>VLOOKUP(D546,'UPDATE Team Record'!$B$3:$O$38,4,0)*100</f>
        <v>56.100000000000009</v>
      </c>
      <c r="J546">
        <f t="shared" si="17"/>
        <v>0</v>
      </c>
      <c r="K546">
        <f>COUNTIF(A$2:$A546,A546)</f>
        <v>3</v>
      </c>
      <c r="L546">
        <f>(Key!$B$3+Key!$B$4*'Real Time Coefficients'!E546+'Real Time Coefficients'!F546*Key!$B$5+Key!$B$6*'Real Time Coefficients'!G546+'Real Time Coefficients'!H546*Key!$B$7+Key!$B$8*'Real Time Coefficients'!I546+'Real Time Coefficients'!J546*Key!$B$9)*(Key!$B$11/100)</f>
        <v>-246.25466142860768</v>
      </c>
      <c r="N546">
        <f>IF(H546&gt;'Data Precompetition'!$F$91,1,0)</f>
        <v>0</v>
      </c>
      <c r="O546">
        <f>IF(F546&gt;'Data Precompetition'!$D$91,1,0)</f>
        <v>0</v>
      </c>
    </row>
    <row r="547" spans="1:15">
      <c r="A547" t="str">
        <f>'Real Time Consolodated'!B547</f>
        <v>Iman Shumpert</v>
      </c>
      <c r="B547" t="str">
        <f>'Real Time Consolodated'!E547</f>
        <v>TOT</v>
      </c>
      <c r="C547" t="e">
        <f>VLOOKUP(B547,'UPDATE Team Record'!$Q$4:$R$35,2,0)</f>
        <v>#N/A</v>
      </c>
      <c r="D547" t="str">
        <f t="shared" si="16"/>
        <v>New York Knicks</v>
      </c>
      <c r="E547">
        <f>'Real Time Consolodated'!AO547</f>
        <v>17.399999999999999</v>
      </c>
      <c r="F547">
        <f>'Real Time Consolodated'!AT547</f>
        <v>4.7E-2</v>
      </c>
      <c r="G547">
        <f>'Real Time Consolodated'!AX547</f>
        <v>-0.4</v>
      </c>
      <c r="H547">
        <f>'Real Time Consolodated'!AY547</f>
        <v>0.6</v>
      </c>
      <c r="I547" s="27">
        <f>VLOOKUP(D547,'UPDATE Team Record'!$B$3:$O$38,4,0)*100</f>
        <v>20.7</v>
      </c>
      <c r="J547">
        <f t="shared" si="17"/>
        <v>0</v>
      </c>
      <c r="K547">
        <f>COUNTIF(A$2:$A547,A547)</f>
        <v>1</v>
      </c>
      <c r="L547">
        <f>(Key!$B$3+Key!$B$4*'Real Time Coefficients'!E547+'Real Time Coefficients'!F547*Key!$B$5+Key!$B$6*'Real Time Coefficients'!G547+'Real Time Coefficients'!H547*Key!$B$7+Key!$B$8*'Real Time Coefficients'!I547+'Real Time Coefficients'!J547*Key!$B$9)*(Key!$B$11/100)</f>
        <v>-830.70617077990937</v>
      </c>
      <c r="N547">
        <f>IF(H547&gt;'Data Precompetition'!$F$91,1,0)</f>
        <v>0</v>
      </c>
      <c r="O547">
        <f>IF(F547&gt;'Data Precompetition'!$D$91,1,0)</f>
        <v>0</v>
      </c>
    </row>
    <row r="548" spans="1:15">
      <c r="A548" t="str">
        <f>'Real Time Consolodated'!B548</f>
        <v>Iman Shumpert</v>
      </c>
      <c r="B548" t="str">
        <f>'Real Time Consolodated'!E548</f>
        <v>NYK</v>
      </c>
      <c r="C548" t="str">
        <f>VLOOKUP(B548,'UPDATE Team Record'!$Q$4:$R$35,2,0)</f>
        <v>New York Knicks</v>
      </c>
      <c r="D548" t="str">
        <f t="shared" si="16"/>
        <v>New York Knicks</v>
      </c>
      <c r="E548">
        <f>'Real Time Consolodated'!AO548</f>
        <v>17.399999999999999</v>
      </c>
      <c r="F548">
        <f>'Real Time Consolodated'!AT548</f>
        <v>4.7E-2</v>
      </c>
      <c r="G548">
        <f>'Real Time Consolodated'!AX548</f>
        <v>-0.4</v>
      </c>
      <c r="H548">
        <f>'Real Time Consolodated'!AY548</f>
        <v>0.6</v>
      </c>
      <c r="I548" s="27">
        <f>VLOOKUP(D548,'UPDATE Team Record'!$B$3:$O$38,4,0)*100</f>
        <v>20.7</v>
      </c>
      <c r="J548">
        <f t="shared" si="17"/>
        <v>0</v>
      </c>
      <c r="K548">
        <f>COUNTIF(A$2:$A548,A548)</f>
        <v>2</v>
      </c>
      <c r="L548">
        <f>(Key!$B$3+Key!$B$4*'Real Time Coefficients'!E548+'Real Time Coefficients'!F548*Key!$B$5+Key!$B$6*'Real Time Coefficients'!G548+'Real Time Coefficients'!H548*Key!$B$7+Key!$B$8*'Real Time Coefficients'!I548+'Real Time Coefficients'!J548*Key!$B$9)*(Key!$B$11/100)</f>
        <v>-830.70617077990937</v>
      </c>
      <c r="N548">
        <f>IF(H548&gt;'Data Precompetition'!$F$91,1,0)</f>
        <v>0</v>
      </c>
      <c r="O548">
        <f>IF(F548&gt;'Data Precompetition'!$D$91,1,0)</f>
        <v>0</v>
      </c>
    </row>
    <row r="549" spans="1:15">
      <c r="A549" t="str">
        <f>'Real Time Consolodated'!B549</f>
        <v>Iman Shumpert</v>
      </c>
      <c r="B549" t="str">
        <f>'Real Time Consolodated'!E549</f>
        <v>CLE</v>
      </c>
      <c r="C549" t="str">
        <f>VLOOKUP(B549,'UPDATE Team Record'!$Q$4:$R$35,2,0)</f>
        <v>Cleveland Cavaliers</v>
      </c>
      <c r="D549" t="str">
        <f t="shared" si="16"/>
        <v>Cleveland Cavaliers</v>
      </c>
      <c r="E549">
        <f>'Real Time Consolodated'!AO549</f>
        <v>17.399999999999999</v>
      </c>
      <c r="F549">
        <f>'Real Time Consolodated'!AT549</f>
        <v>4.7E-2</v>
      </c>
      <c r="G549">
        <f>'Real Time Consolodated'!AX549</f>
        <v>-0.4</v>
      </c>
      <c r="H549">
        <f>'Real Time Consolodated'!AY549</f>
        <v>0.6</v>
      </c>
      <c r="I549" s="27">
        <f>VLOOKUP(D549,'UPDATE Team Record'!$B$3:$O$38,4,0)*100</f>
        <v>64.600000000000009</v>
      </c>
      <c r="J549">
        <f t="shared" si="17"/>
        <v>0</v>
      </c>
      <c r="K549">
        <f>COUNTIF(A$2:$A549,A549)</f>
        <v>3</v>
      </c>
      <c r="L549">
        <f>(Key!$B$3+Key!$B$4*'Real Time Coefficients'!E549+'Real Time Coefficients'!F549*Key!$B$5+Key!$B$6*'Real Time Coefficients'!G549+'Real Time Coefficients'!H549*Key!$B$7+Key!$B$8*'Real Time Coefficients'!I549+'Real Time Coefficients'!J549*Key!$B$9)*(Key!$B$11/100)</f>
        <v>-398.17993527066744</v>
      </c>
      <c r="N549">
        <f>IF(H549&gt;'Data Precompetition'!$F$91,1,0)</f>
        <v>0</v>
      </c>
      <c r="O549">
        <f>IF(F549&gt;'Data Precompetition'!$D$91,1,0)</f>
        <v>0</v>
      </c>
    </row>
    <row r="550" spans="1:15">
      <c r="A550" t="str">
        <f>'Real Time Consolodated'!B550</f>
        <v>Alexey Shved</v>
      </c>
      <c r="B550" t="str">
        <f>'Real Time Consolodated'!E550</f>
        <v>TOT</v>
      </c>
      <c r="C550" t="e">
        <f>VLOOKUP(B550,'UPDATE Team Record'!$Q$4:$R$35,2,0)</f>
        <v>#N/A</v>
      </c>
      <c r="D550" t="str">
        <f t="shared" si="16"/>
        <v>Philadelphia 76ers</v>
      </c>
      <c r="E550">
        <f>'Real Time Consolodated'!AO550</f>
        <v>26.3</v>
      </c>
      <c r="F550">
        <f>'Real Time Consolodated'!AT550</f>
        <v>0.13500000000000001</v>
      </c>
      <c r="G550">
        <f>'Real Time Consolodated'!AX550</f>
        <v>0.5</v>
      </c>
      <c r="H550">
        <f>'Real Time Consolodated'!AY550</f>
        <v>0.5</v>
      </c>
      <c r="I550" s="27">
        <f>VLOOKUP(D550,'UPDATE Team Record'!$B$3:$O$38,4,0)*100</f>
        <v>22</v>
      </c>
      <c r="J550">
        <f t="shared" si="17"/>
        <v>0</v>
      </c>
      <c r="K550">
        <f>COUNTIF(A$2:$A550,A550)</f>
        <v>1</v>
      </c>
      <c r="L550">
        <f>(Key!$B$3+Key!$B$4*'Real Time Coefficients'!E550+'Real Time Coefficients'!F550*Key!$B$5+Key!$B$6*'Real Time Coefficients'!G550+'Real Time Coefficients'!H550*Key!$B$7+Key!$B$8*'Real Time Coefficients'!I550+'Real Time Coefficients'!J550*Key!$B$9)*(Key!$B$11/100)</f>
        <v>-625.03640243217728</v>
      </c>
      <c r="N550">
        <f>IF(H550&gt;'Data Precompetition'!$F$91,1,0)</f>
        <v>0</v>
      </c>
      <c r="O550">
        <f>IF(F550&gt;'Data Precompetition'!$D$91,1,0)</f>
        <v>0</v>
      </c>
    </row>
    <row r="551" spans="1:15">
      <c r="A551" t="str">
        <f>'Real Time Consolodated'!B551</f>
        <v>Alexey Shved</v>
      </c>
      <c r="B551" t="str">
        <f>'Real Time Consolodated'!E551</f>
        <v>PHI</v>
      </c>
      <c r="C551" t="str">
        <f>VLOOKUP(B551,'UPDATE Team Record'!$Q$4:$R$35,2,0)</f>
        <v>Philadelphia 76ers</v>
      </c>
      <c r="D551" t="str">
        <f t="shared" si="16"/>
        <v>Philadelphia 76ers</v>
      </c>
      <c r="E551">
        <f>'Real Time Consolodated'!AO551</f>
        <v>26.3</v>
      </c>
      <c r="F551">
        <f>'Real Time Consolodated'!AT551</f>
        <v>0.13500000000000001</v>
      </c>
      <c r="G551">
        <f>'Real Time Consolodated'!AX551</f>
        <v>0.5</v>
      </c>
      <c r="H551">
        <f>'Real Time Consolodated'!AY551</f>
        <v>0.5</v>
      </c>
      <c r="I551" s="27">
        <f>VLOOKUP(D551,'UPDATE Team Record'!$B$3:$O$38,4,0)*100</f>
        <v>22</v>
      </c>
      <c r="J551">
        <f t="shared" si="17"/>
        <v>0</v>
      </c>
      <c r="K551">
        <f>COUNTIF(A$2:$A551,A551)</f>
        <v>2</v>
      </c>
      <c r="L551">
        <f>(Key!$B$3+Key!$B$4*'Real Time Coefficients'!E551+'Real Time Coefficients'!F551*Key!$B$5+Key!$B$6*'Real Time Coefficients'!G551+'Real Time Coefficients'!H551*Key!$B$7+Key!$B$8*'Real Time Coefficients'!I551+'Real Time Coefficients'!J551*Key!$B$9)*(Key!$B$11/100)</f>
        <v>-625.03640243217728</v>
      </c>
      <c r="N551">
        <f>IF(H551&gt;'Data Precompetition'!$F$91,1,0)</f>
        <v>0</v>
      </c>
      <c r="O551">
        <f>IF(F551&gt;'Data Precompetition'!$D$91,1,0)</f>
        <v>0</v>
      </c>
    </row>
    <row r="552" spans="1:15">
      <c r="A552" t="str">
        <f>'Real Time Consolodated'!B552</f>
        <v>Alexey Shved</v>
      </c>
      <c r="B552" t="str">
        <f>'Real Time Consolodated'!E552</f>
        <v>HOU</v>
      </c>
      <c r="C552" t="str">
        <f>VLOOKUP(B552,'UPDATE Team Record'!$Q$4:$R$35,2,0)</f>
        <v>Houston Rockets</v>
      </c>
      <c r="D552" t="str">
        <f t="shared" si="16"/>
        <v>Houston Rockets</v>
      </c>
      <c r="E552">
        <f>'Real Time Consolodated'!AO552</f>
        <v>26.3</v>
      </c>
      <c r="F552">
        <f>'Real Time Consolodated'!AT552</f>
        <v>0.13500000000000001</v>
      </c>
      <c r="G552">
        <f>'Real Time Consolodated'!AX552</f>
        <v>0.5</v>
      </c>
      <c r="H552">
        <f>'Real Time Consolodated'!AY552</f>
        <v>0.5</v>
      </c>
      <c r="I552" s="27">
        <f>VLOOKUP(D552,'UPDATE Team Record'!$B$3:$O$38,4,0)*100</f>
        <v>68.300000000000011</v>
      </c>
      <c r="J552">
        <f t="shared" si="17"/>
        <v>0</v>
      </c>
      <c r="K552">
        <f>COUNTIF(A$2:$A552,A552)</f>
        <v>3</v>
      </c>
      <c r="L552">
        <f>(Key!$B$3+Key!$B$4*'Real Time Coefficients'!E552+'Real Time Coefficients'!F552*Key!$B$5+Key!$B$6*'Real Time Coefficients'!G552+'Real Time Coefficients'!H552*Key!$B$7+Key!$B$8*'Real Time Coefficients'!I552+'Real Time Coefficients'!J552*Key!$B$9)*(Key!$B$11/100)</f>
        <v>-168.86408571058499</v>
      </c>
      <c r="N552">
        <f>IF(H552&gt;'Data Precompetition'!$F$91,1,0)</f>
        <v>0</v>
      </c>
      <c r="O552">
        <f>IF(F552&gt;'Data Precompetition'!$D$91,1,0)</f>
        <v>0</v>
      </c>
    </row>
    <row r="553" spans="1:15">
      <c r="A553" t="str">
        <f>'Real Time Consolodated'!B553</f>
        <v>Alexey Shved</v>
      </c>
      <c r="B553" t="str">
        <f>'Real Time Consolodated'!E553</f>
        <v>NYK</v>
      </c>
      <c r="C553" t="str">
        <f>VLOOKUP(B553,'UPDATE Team Record'!$Q$4:$R$35,2,0)</f>
        <v>New York Knicks</v>
      </c>
      <c r="D553" t="str">
        <f t="shared" si="16"/>
        <v>New York Knicks</v>
      </c>
      <c r="E553">
        <f>'Real Time Consolodated'!AO553</f>
        <v>26.3</v>
      </c>
      <c r="F553">
        <f>'Real Time Consolodated'!AT553</f>
        <v>0.13500000000000001</v>
      </c>
      <c r="G553">
        <f>'Real Time Consolodated'!AX553</f>
        <v>0.5</v>
      </c>
      <c r="H553">
        <f>'Real Time Consolodated'!AY553</f>
        <v>0.5</v>
      </c>
      <c r="I553" s="27">
        <f>VLOOKUP(D553,'UPDATE Team Record'!$B$3:$O$38,4,0)*100</f>
        <v>20.7</v>
      </c>
      <c r="J553">
        <f t="shared" si="17"/>
        <v>0</v>
      </c>
      <c r="K553">
        <f>COUNTIF(A$2:$A553,A553)</f>
        <v>4</v>
      </c>
      <c r="L553">
        <f>(Key!$B$3+Key!$B$4*'Real Time Coefficients'!E553+'Real Time Coefficients'!F553*Key!$B$5+Key!$B$6*'Real Time Coefficients'!G553+'Real Time Coefficients'!H553*Key!$B$7+Key!$B$8*'Real Time Coefficients'!I553+'Real Time Coefficients'!J553*Key!$B$9)*(Key!$B$11/100)</f>
        <v>-637.8446964222004</v>
      </c>
      <c r="N553">
        <f>IF(H553&gt;'Data Precompetition'!$F$91,1,0)</f>
        <v>0</v>
      </c>
      <c r="O553">
        <f>IF(F553&gt;'Data Precompetition'!$D$91,1,0)</f>
        <v>0</v>
      </c>
    </row>
    <row r="554" spans="1:15">
      <c r="A554" t="str">
        <f>'Real Time Consolodated'!B554</f>
        <v>Henry Sims</v>
      </c>
      <c r="B554" t="str">
        <f>'Real Time Consolodated'!E554</f>
        <v>PHI</v>
      </c>
      <c r="C554" t="str">
        <f>VLOOKUP(B554,'UPDATE Team Record'!$Q$4:$R$35,2,0)</f>
        <v>Philadelphia 76ers</v>
      </c>
      <c r="D554" t="str">
        <f t="shared" si="16"/>
        <v>Philadelphia 76ers</v>
      </c>
      <c r="E554">
        <f>'Real Time Consolodated'!AO554</f>
        <v>20.6</v>
      </c>
      <c r="F554">
        <f>'Real Time Consolodated'!AT554</f>
        <v>7.1999999999999995E-2</v>
      </c>
      <c r="G554">
        <f>'Real Time Consolodated'!AX554</f>
        <v>-3.4</v>
      </c>
      <c r="H554">
        <f>'Real Time Consolodated'!AY554</f>
        <v>-0.5</v>
      </c>
      <c r="I554" s="27">
        <f>VLOOKUP(D554,'UPDATE Team Record'!$B$3:$O$38,4,0)*100</f>
        <v>22</v>
      </c>
      <c r="J554">
        <f t="shared" si="17"/>
        <v>0</v>
      </c>
      <c r="K554">
        <f>COUNTIF(A$2:$A554,A554)</f>
        <v>1</v>
      </c>
      <c r="L554">
        <f>(Key!$B$3+Key!$B$4*'Real Time Coefficients'!E554+'Real Time Coefficients'!F554*Key!$B$5+Key!$B$6*'Real Time Coefficients'!G554+'Real Time Coefficients'!H554*Key!$B$7+Key!$B$8*'Real Time Coefficients'!I554+'Real Time Coefficients'!J554*Key!$B$9)*(Key!$B$11/100)</f>
        <v>-540.55759067640793</v>
      </c>
      <c r="N554">
        <f>IF(H554&gt;'Data Precompetition'!$F$91,1,0)</f>
        <v>0</v>
      </c>
      <c r="O554">
        <f>IF(F554&gt;'Data Precompetition'!$D$91,1,0)</f>
        <v>0</v>
      </c>
    </row>
    <row r="555" spans="1:15">
      <c r="A555" t="str">
        <f>'Real Time Consolodated'!B555</f>
        <v>Kyle Singler</v>
      </c>
      <c r="B555" t="str">
        <f>'Real Time Consolodated'!E555</f>
        <v>TOT</v>
      </c>
      <c r="C555" t="e">
        <f>VLOOKUP(B555,'UPDATE Team Record'!$Q$4:$R$35,2,0)</f>
        <v>#N/A</v>
      </c>
      <c r="D555" t="str">
        <f t="shared" si="16"/>
        <v>Detroit Pistons</v>
      </c>
      <c r="E555">
        <f>'Real Time Consolodated'!AO555</f>
        <v>13.2</v>
      </c>
      <c r="F555">
        <f>'Real Time Consolodated'!AT555</f>
        <v>5.6000000000000001E-2</v>
      </c>
      <c r="G555">
        <f>'Real Time Consolodated'!AX555</f>
        <v>-1.6</v>
      </c>
      <c r="H555">
        <f>'Real Time Consolodated'!AY555</f>
        <v>0.2</v>
      </c>
      <c r="I555" s="27">
        <f>VLOOKUP(D555,'UPDATE Team Record'!$B$3:$O$38,4,0)*100</f>
        <v>39</v>
      </c>
      <c r="J555">
        <f t="shared" si="17"/>
        <v>0</v>
      </c>
      <c r="K555">
        <f>COUNTIF(A$2:$A555,A555)</f>
        <v>1</v>
      </c>
      <c r="L555">
        <f>(Key!$B$3+Key!$B$4*'Real Time Coefficients'!E555+'Real Time Coefficients'!F555*Key!$B$5+Key!$B$6*'Real Time Coefficients'!G555+'Real Time Coefficients'!H555*Key!$B$7+Key!$B$8*'Real Time Coefficients'!I555+'Real Time Coefficients'!J555*Key!$B$9)*(Key!$B$11/100)</f>
        <v>-634.90490917714396</v>
      </c>
      <c r="N555">
        <f>IF(H555&gt;'Data Precompetition'!$F$91,1,0)</f>
        <v>0</v>
      </c>
      <c r="O555">
        <f>IF(F555&gt;'Data Precompetition'!$D$91,1,0)</f>
        <v>0</v>
      </c>
    </row>
    <row r="556" spans="1:15">
      <c r="A556" t="str">
        <f>'Real Time Consolodated'!B556</f>
        <v>Kyle Singler</v>
      </c>
      <c r="B556" t="str">
        <f>'Real Time Consolodated'!E556</f>
        <v>DET</v>
      </c>
      <c r="C556" t="str">
        <f>VLOOKUP(B556,'UPDATE Team Record'!$Q$4:$R$35,2,0)</f>
        <v>Detroit Pistons</v>
      </c>
      <c r="D556" t="str">
        <f t="shared" si="16"/>
        <v>Detroit Pistons</v>
      </c>
      <c r="E556">
        <f>'Real Time Consolodated'!AO556</f>
        <v>13.2</v>
      </c>
      <c r="F556">
        <f>'Real Time Consolodated'!AT556</f>
        <v>5.6000000000000001E-2</v>
      </c>
      <c r="G556">
        <f>'Real Time Consolodated'!AX556</f>
        <v>-1.6</v>
      </c>
      <c r="H556">
        <f>'Real Time Consolodated'!AY556</f>
        <v>0.2</v>
      </c>
      <c r="I556" s="27">
        <f>VLOOKUP(D556,'UPDATE Team Record'!$B$3:$O$38,4,0)*100</f>
        <v>39</v>
      </c>
      <c r="J556">
        <f t="shared" si="17"/>
        <v>0</v>
      </c>
      <c r="K556">
        <f>COUNTIF(A$2:$A556,A556)</f>
        <v>2</v>
      </c>
      <c r="L556">
        <f>(Key!$B$3+Key!$B$4*'Real Time Coefficients'!E556+'Real Time Coefficients'!F556*Key!$B$5+Key!$B$6*'Real Time Coefficients'!G556+'Real Time Coefficients'!H556*Key!$B$7+Key!$B$8*'Real Time Coefficients'!I556+'Real Time Coefficients'!J556*Key!$B$9)*(Key!$B$11/100)</f>
        <v>-634.90490917714396</v>
      </c>
      <c r="N556">
        <f>IF(H556&gt;'Data Precompetition'!$F$91,1,0)</f>
        <v>0</v>
      </c>
      <c r="O556">
        <f>IF(F556&gt;'Data Precompetition'!$D$91,1,0)</f>
        <v>0</v>
      </c>
    </row>
    <row r="557" spans="1:15">
      <c r="A557" t="str">
        <f>'Real Time Consolodated'!B557</f>
        <v>Kyle Singler</v>
      </c>
      <c r="B557" t="str">
        <f>'Real Time Consolodated'!E557</f>
        <v>OKC</v>
      </c>
      <c r="C557" t="str">
        <f>VLOOKUP(B557,'UPDATE Team Record'!$Q$4:$R$35,2,0)</f>
        <v>Oklahoma City Thunder</v>
      </c>
      <c r="D557" t="str">
        <f t="shared" si="16"/>
        <v>Oklahoma City Thunder</v>
      </c>
      <c r="E557">
        <f>'Real Time Consolodated'!AO557</f>
        <v>13.2</v>
      </c>
      <c r="F557">
        <f>'Real Time Consolodated'!AT557</f>
        <v>5.6000000000000001E-2</v>
      </c>
      <c r="G557">
        <f>'Real Time Consolodated'!AX557</f>
        <v>-1.6</v>
      </c>
      <c r="H557">
        <f>'Real Time Consolodated'!AY557</f>
        <v>0.2</v>
      </c>
      <c r="I557" s="27">
        <f>VLOOKUP(D557,'UPDATE Team Record'!$B$3:$O$38,4,0)*100</f>
        <v>54.900000000000006</v>
      </c>
      <c r="J557">
        <f t="shared" si="17"/>
        <v>0</v>
      </c>
      <c r="K557">
        <f>COUNTIF(A$2:$A557,A557)</f>
        <v>3</v>
      </c>
      <c r="L557">
        <f>(Key!$B$3+Key!$B$4*'Real Time Coefficients'!E557+'Real Time Coefficients'!F557*Key!$B$5+Key!$B$6*'Real Time Coefficients'!G557+'Real Time Coefficients'!H557*Key!$B$7+Key!$B$8*'Real Time Coefficients'!I557+'Real Time Coefficients'!J557*Key!$B$9)*(Key!$B$11/100)</f>
        <v>-478.24962114532286</v>
      </c>
      <c r="N557">
        <f>IF(H557&gt;'Data Precompetition'!$F$91,1,0)</f>
        <v>0</v>
      </c>
      <c r="O557">
        <f>IF(F557&gt;'Data Precompetition'!$D$91,1,0)</f>
        <v>0</v>
      </c>
    </row>
    <row r="558" spans="1:15">
      <c r="A558" t="str">
        <f>'Real Time Consolodated'!B558</f>
        <v>Donald Sloan</v>
      </c>
      <c r="B558" t="str">
        <f>'Real Time Consolodated'!E558</f>
        <v>IND</v>
      </c>
      <c r="C558" t="str">
        <f>VLOOKUP(B558,'UPDATE Team Record'!$Q$4:$R$35,2,0)</f>
        <v>Indiana Pacers</v>
      </c>
      <c r="D558" t="str">
        <f t="shared" si="16"/>
        <v>Indiana Pacers</v>
      </c>
      <c r="E558">
        <f>'Real Time Consolodated'!AO558</f>
        <v>18.600000000000001</v>
      </c>
      <c r="F558">
        <f>'Real Time Consolodated'!AT558</f>
        <v>8.5000000000000006E-2</v>
      </c>
      <c r="G558">
        <f>'Real Time Consolodated'!AX558</f>
        <v>-1.4</v>
      </c>
      <c r="H558">
        <f>'Real Time Consolodated'!AY558</f>
        <v>0.2</v>
      </c>
      <c r="I558" s="27">
        <f>VLOOKUP(D558,'UPDATE Team Record'!$B$3:$O$38,4,0)*100</f>
        <v>46.300000000000004</v>
      </c>
      <c r="J558">
        <f t="shared" si="17"/>
        <v>0</v>
      </c>
      <c r="K558">
        <f>COUNTIF(A$2:$A558,A558)</f>
        <v>1</v>
      </c>
      <c r="L558">
        <f>(Key!$B$3+Key!$B$4*'Real Time Coefficients'!E558+'Real Time Coefficients'!F558*Key!$B$5+Key!$B$6*'Real Time Coefficients'!G558+'Real Time Coefficients'!H558*Key!$B$7+Key!$B$8*'Real Time Coefficients'!I558+'Real Time Coefficients'!J558*Key!$B$9)*(Key!$B$11/100)</f>
        <v>-435.88930647745156</v>
      </c>
      <c r="N558">
        <f>IF(H558&gt;'Data Precompetition'!$F$91,1,0)</f>
        <v>0</v>
      </c>
      <c r="O558">
        <f>IF(F558&gt;'Data Precompetition'!$D$91,1,0)</f>
        <v>0</v>
      </c>
    </row>
    <row r="559" spans="1:15">
      <c r="A559" t="str">
        <f>'Real Time Consolodated'!B559</f>
        <v>Marcus Smart</v>
      </c>
      <c r="B559" t="str">
        <f>'Real Time Consolodated'!E559</f>
        <v>BOS</v>
      </c>
      <c r="C559" t="str">
        <f>VLOOKUP(B559,'UPDATE Team Record'!$Q$4:$R$35,2,0)</f>
        <v>Boston Celtics</v>
      </c>
      <c r="D559" t="str">
        <f t="shared" si="16"/>
        <v>Boston Celtics</v>
      </c>
      <c r="E559">
        <f>'Real Time Consolodated'!AO559</f>
        <v>15.1</v>
      </c>
      <c r="F559">
        <f>'Real Time Consolodated'!AT559</f>
        <v>7.6999999999999999E-2</v>
      </c>
      <c r="G559">
        <f>'Real Time Consolodated'!AX559</f>
        <v>1.1000000000000001</v>
      </c>
      <c r="H559">
        <f>'Real Time Consolodated'!AY559</f>
        <v>1.4</v>
      </c>
      <c r="I559" s="27">
        <f>VLOOKUP(D559,'UPDATE Team Record'!$B$3:$O$38,4,0)*100</f>
        <v>48.8</v>
      </c>
      <c r="J559">
        <f t="shared" si="17"/>
        <v>0</v>
      </c>
      <c r="K559">
        <f>COUNTIF(A$2:$A559,A559)</f>
        <v>1</v>
      </c>
      <c r="L559">
        <f>(Key!$B$3+Key!$B$4*'Real Time Coefficients'!E559+'Real Time Coefficients'!F559*Key!$B$5+Key!$B$6*'Real Time Coefficients'!G559+'Real Time Coefficients'!H559*Key!$B$7+Key!$B$8*'Real Time Coefficients'!I559+'Real Time Coefficients'!J559*Key!$B$9)*(Key!$B$11/100)</f>
        <v>-582.58028760418176</v>
      </c>
      <c r="N559">
        <f>IF(H559&gt;'Data Precompetition'!$F$91,1,0)</f>
        <v>0</v>
      </c>
      <c r="O559">
        <f>IF(F559&gt;'Data Precompetition'!$D$91,1,0)</f>
        <v>0</v>
      </c>
    </row>
    <row r="560" spans="1:15">
      <c r="A560" t="str">
        <f>'Real Time Consolodated'!B560</f>
        <v>Greg Smith</v>
      </c>
      <c r="B560" t="str">
        <f>'Real Time Consolodated'!E560</f>
        <v>DAL</v>
      </c>
      <c r="C560" t="str">
        <f>VLOOKUP(B560,'UPDATE Team Record'!$Q$4:$R$35,2,0)</f>
        <v>Dallas Mavericks</v>
      </c>
      <c r="D560" t="str">
        <f t="shared" si="16"/>
        <v>Dallas Mavericks</v>
      </c>
      <c r="E560">
        <f>'Real Time Consolodated'!AO560</f>
        <v>9.5</v>
      </c>
      <c r="F560">
        <f>'Real Time Consolodated'!AT560</f>
        <v>0.108</v>
      </c>
      <c r="G560">
        <f>'Real Time Consolodated'!AX560</f>
        <v>-1</v>
      </c>
      <c r="H560">
        <f>'Real Time Consolodated'!AY560</f>
        <v>0.1</v>
      </c>
      <c r="I560" s="27">
        <f>VLOOKUP(D560,'UPDATE Team Record'!$B$3:$O$38,4,0)*100</f>
        <v>61</v>
      </c>
      <c r="J560">
        <f t="shared" si="17"/>
        <v>0</v>
      </c>
      <c r="K560">
        <f>COUNTIF(A$2:$A560,A560)</f>
        <v>1</v>
      </c>
      <c r="L560">
        <f>(Key!$B$3+Key!$B$4*'Real Time Coefficients'!E560+'Real Time Coefficients'!F560*Key!$B$5+Key!$B$6*'Real Time Coefficients'!G560+'Real Time Coefficients'!H560*Key!$B$7+Key!$B$8*'Real Time Coefficients'!I560+'Real Time Coefficients'!J560*Key!$B$9)*(Key!$B$11/100)</f>
        <v>-485.22084722173827</v>
      </c>
      <c r="N560">
        <f>IF(H560&gt;'Data Precompetition'!$F$91,1,0)</f>
        <v>0</v>
      </c>
      <c r="O560">
        <f>IF(F560&gt;'Data Precompetition'!$D$91,1,0)</f>
        <v>0</v>
      </c>
    </row>
    <row r="561" spans="1:15">
      <c r="A561" t="str">
        <f>'Real Time Consolodated'!B561</f>
        <v>Ish Smith</v>
      </c>
      <c r="B561" t="str">
        <f>'Real Time Consolodated'!E561</f>
        <v>TOT</v>
      </c>
      <c r="C561" t="e">
        <f>VLOOKUP(B561,'UPDATE Team Record'!$Q$4:$R$35,2,0)</f>
        <v>#N/A</v>
      </c>
      <c r="D561" t="str">
        <f t="shared" si="16"/>
        <v>Oklahoma City Thunder</v>
      </c>
      <c r="E561">
        <f>'Real Time Consolodated'!AO561</f>
        <v>24.6</v>
      </c>
      <c r="F561">
        <f>'Real Time Consolodated'!AT561</f>
        <v>-6.0000000000000001E-3</v>
      </c>
      <c r="G561">
        <f>'Real Time Consolodated'!AX561</f>
        <v>-4.0999999999999996</v>
      </c>
      <c r="H561">
        <f>'Real Time Consolodated'!AY561</f>
        <v>-0.4</v>
      </c>
      <c r="I561" s="27">
        <f>VLOOKUP(D561,'UPDATE Team Record'!$B$3:$O$38,4,0)*100</f>
        <v>54.900000000000006</v>
      </c>
      <c r="J561">
        <f t="shared" si="17"/>
        <v>0</v>
      </c>
      <c r="K561">
        <f>COUNTIF(A$2:$A561,A561)</f>
        <v>1</v>
      </c>
      <c r="L561">
        <f>(Key!$B$3+Key!$B$4*'Real Time Coefficients'!E561+'Real Time Coefficients'!F561*Key!$B$5+Key!$B$6*'Real Time Coefficients'!G561+'Real Time Coefficients'!H561*Key!$B$7+Key!$B$8*'Real Time Coefficients'!I561+'Real Time Coefficients'!J561*Key!$B$9)*(Key!$B$11/100)</f>
        <v>-178.47285040443967</v>
      </c>
      <c r="N561">
        <f>IF(H561&gt;'Data Precompetition'!$F$91,1,0)</f>
        <v>0</v>
      </c>
      <c r="O561">
        <f>IF(F561&gt;'Data Precompetition'!$D$91,1,0)</f>
        <v>0</v>
      </c>
    </row>
    <row r="562" spans="1:15">
      <c r="A562" t="str">
        <f>'Real Time Consolodated'!B562</f>
        <v>Ish Smith</v>
      </c>
      <c r="B562" t="str">
        <f>'Real Time Consolodated'!E562</f>
        <v>OKC</v>
      </c>
      <c r="C562" t="str">
        <f>VLOOKUP(B562,'UPDATE Team Record'!$Q$4:$R$35,2,0)</f>
        <v>Oklahoma City Thunder</v>
      </c>
      <c r="D562" t="str">
        <f t="shared" si="16"/>
        <v>Oklahoma City Thunder</v>
      </c>
      <c r="E562">
        <f>'Real Time Consolodated'!AO562</f>
        <v>24.6</v>
      </c>
      <c r="F562">
        <f>'Real Time Consolodated'!AT562</f>
        <v>-6.0000000000000001E-3</v>
      </c>
      <c r="G562">
        <f>'Real Time Consolodated'!AX562</f>
        <v>-4.0999999999999996</v>
      </c>
      <c r="H562">
        <f>'Real Time Consolodated'!AY562</f>
        <v>-0.4</v>
      </c>
      <c r="I562" s="27">
        <f>VLOOKUP(D562,'UPDATE Team Record'!$B$3:$O$38,4,0)*100</f>
        <v>54.900000000000006</v>
      </c>
      <c r="J562">
        <f t="shared" si="17"/>
        <v>0</v>
      </c>
      <c r="K562">
        <f>COUNTIF(A$2:$A562,A562)</f>
        <v>2</v>
      </c>
      <c r="L562">
        <f>(Key!$B$3+Key!$B$4*'Real Time Coefficients'!E562+'Real Time Coefficients'!F562*Key!$B$5+Key!$B$6*'Real Time Coefficients'!G562+'Real Time Coefficients'!H562*Key!$B$7+Key!$B$8*'Real Time Coefficients'!I562+'Real Time Coefficients'!J562*Key!$B$9)*(Key!$B$11/100)</f>
        <v>-178.47285040443967</v>
      </c>
      <c r="N562">
        <f>IF(H562&gt;'Data Precompetition'!$F$91,1,0)</f>
        <v>0</v>
      </c>
      <c r="O562">
        <f>IF(F562&gt;'Data Precompetition'!$D$91,1,0)</f>
        <v>0</v>
      </c>
    </row>
    <row r="563" spans="1:15">
      <c r="A563" t="str">
        <f>'Real Time Consolodated'!B563</f>
        <v>Ish Smith</v>
      </c>
      <c r="B563" t="str">
        <f>'Real Time Consolodated'!E563</f>
        <v>PHI</v>
      </c>
      <c r="C563" t="str">
        <f>VLOOKUP(B563,'UPDATE Team Record'!$Q$4:$R$35,2,0)</f>
        <v>Philadelphia 76ers</v>
      </c>
      <c r="D563" t="str">
        <f t="shared" si="16"/>
        <v>Philadelphia 76ers</v>
      </c>
      <c r="E563">
        <f>'Real Time Consolodated'!AO563</f>
        <v>24.6</v>
      </c>
      <c r="F563">
        <f>'Real Time Consolodated'!AT563</f>
        <v>-6.0000000000000001E-3</v>
      </c>
      <c r="G563">
        <f>'Real Time Consolodated'!AX563</f>
        <v>-4.0999999999999996</v>
      </c>
      <c r="H563">
        <f>'Real Time Consolodated'!AY563</f>
        <v>-0.4</v>
      </c>
      <c r="I563" s="27">
        <f>VLOOKUP(D563,'UPDATE Team Record'!$B$3:$O$38,4,0)*100</f>
        <v>22</v>
      </c>
      <c r="J563">
        <f t="shared" si="17"/>
        <v>0</v>
      </c>
      <c r="K563">
        <f>COUNTIF(A$2:$A563,A563)</f>
        <v>3</v>
      </c>
      <c r="L563">
        <f>(Key!$B$3+Key!$B$4*'Real Time Coefficients'!E563+'Real Time Coefficients'!F563*Key!$B$5+Key!$B$6*'Real Time Coefficients'!G563+'Real Time Coefficients'!H563*Key!$B$7+Key!$B$8*'Real Time Coefficients'!I563+'Real Time Coefficients'!J563*Key!$B$9)*(Key!$B$11/100)</f>
        <v>-502.62121369040915</v>
      </c>
      <c r="N563">
        <f>IF(H563&gt;'Data Precompetition'!$F$91,1,0)</f>
        <v>0</v>
      </c>
      <c r="O563">
        <f>IF(F563&gt;'Data Precompetition'!$D$91,1,0)</f>
        <v>0</v>
      </c>
    </row>
    <row r="564" spans="1:15">
      <c r="A564" t="str">
        <f>'Real Time Consolodated'!B564</f>
        <v>J.R. Smith</v>
      </c>
      <c r="B564" t="str">
        <f>'Real Time Consolodated'!E564</f>
        <v>TOT</v>
      </c>
      <c r="C564" t="e">
        <f>VLOOKUP(B564,'UPDATE Team Record'!$Q$4:$R$35,2,0)</f>
        <v>#N/A</v>
      </c>
      <c r="D564" t="str">
        <f t="shared" si="16"/>
        <v>New York Knicks</v>
      </c>
      <c r="E564">
        <f>'Real Time Consolodated'!AO564</f>
        <v>19.3</v>
      </c>
      <c r="F564">
        <f>'Real Time Consolodated'!AT564</f>
        <v>8.5000000000000006E-2</v>
      </c>
      <c r="G564">
        <f>'Real Time Consolodated'!AX564</f>
        <v>0.7</v>
      </c>
      <c r="H564">
        <f>'Real Time Consolodated'!AY564</f>
        <v>1.4</v>
      </c>
      <c r="I564" s="27">
        <f>VLOOKUP(D564,'UPDATE Team Record'!$B$3:$O$38,4,0)*100</f>
        <v>20.7</v>
      </c>
      <c r="J564">
        <f t="shared" si="17"/>
        <v>0</v>
      </c>
      <c r="K564">
        <f>COUNTIF(A$2:$A564,A564)</f>
        <v>1</v>
      </c>
      <c r="L564">
        <f>(Key!$B$3+Key!$B$4*'Real Time Coefficients'!E564+'Real Time Coefficients'!F564*Key!$B$5+Key!$B$6*'Real Time Coefficients'!G564+'Real Time Coefficients'!H564*Key!$B$7+Key!$B$8*'Real Time Coefficients'!I564+'Real Time Coefficients'!J564*Key!$B$9)*(Key!$B$11/100)</f>
        <v>-717.6345169809556</v>
      </c>
      <c r="N564">
        <f>IF(H564&gt;'Data Precompetition'!$F$91,1,0)</f>
        <v>0</v>
      </c>
      <c r="O564">
        <f>IF(F564&gt;'Data Precompetition'!$D$91,1,0)</f>
        <v>0</v>
      </c>
    </row>
    <row r="565" spans="1:15">
      <c r="A565" t="str">
        <f>'Real Time Consolodated'!B565</f>
        <v>J.R. Smith</v>
      </c>
      <c r="B565" t="str">
        <f>'Real Time Consolodated'!E565</f>
        <v>NYK</v>
      </c>
      <c r="C565" t="str">
        <f>VLOOKUP(B565,'UPDATE Team Record'!$Q$4:$R$35,2,0)</f>
        <v>New York Knicks</v>
      </c>
      <c r="D565" t="str">
        <f t="shared" si="16"/>
        <v>New York Knicks</v>
      </c>
      <c r="E565">
        <f>'Real Time Consolodated'!AO565</f>
        <v>19.3</v>
      </c>
      <c r="F565">
        <f>'Real Time Consolodated'!AT565</f>
        <v>8.5000000000000006E-2</v>
      </c>
      <c r="G565">
        <f>'Real Time Consolodated'!AX565</f>
        <v>0.7</v>
      </c>
      <c r="H565">
        <f>'Real Time Consolodated'!AY565</f>
        <v>1.4</v>
      </c>
      <c r="I565" s="27">
        <f>VLOOKUP(D565,'UPDATE Team Record'!$B$3:$O$38,4,0)*100</f>
        <v>20.7</v>
      </c>
      <c r="J565">
        <f t="shared" si="17"/>
        <v>0</v>
      </c>
      <c r="K565">
        <f>COUNTIF(A$2:$A565,A565)</f>
        <v>2</v>
      </c>
      <c r="L565">
        <f>(Key!$B$3+Key!$B$4*'Real Time Coefficients'!E565+'Real Time Coefficients'!F565*Key!$B$5+Key!$B$6*'Real Time Coefficients'!G565+'Real Time Coefficients'!H565*Key!$B$7+Key!$B$8*'Real Time Coefficients'!I565+'Real Time Coefficients'!J565*Key!$B$9)*(Key!$B$11/100)</f>
        <v>-717.6345169809556</v>
      </c>
      <c r="N565">
        <f>IF(H565&gt;'Data Precompetition'!$F$91,1,0)</f>
        <v>0</v>
      </c>
      <c r="O565">
        <f>IF(F565&gt;'Data Precompetition'!$D$91,1,0)</f>
        <v>0</v>
      </c>
    </row>
    <row r="566" spans="1:15">
      <c r="A566" t="str">
        <f>'Real Time Consolodated'!B566</f>
        <v>J.R. Smith</v>
      </c>
      <c r="B566" t="str">
        <f>'Real Time Consolodated'!E566</f>
        <v>CLE</v>
      </c>
      <c r="C566" t="str">
        <f>VLOOKUP(B566,'UPDATE Team Record'!$Q$4:$R$35,2,0)</f>
        <v>Cleveland Cavaliers</v>
      </c>
      <c r="D566" t="str">
        <f t="shared" si="16"/>
        <v>Cleveland Cavaliers</v>
      </c>
      <c r="E566">
        <f>'Real Time Consolodated'!AO566</f>
        <v>19.3</v>
      </c>
      <c r="F566">
        <f>'Real Time Consolodated'!AT566</f>
        <v>8.5000000000000006E-2</v>
      </c>
      <c r="G566">
        <f>'Real Time Consolodated'!AX566</f>
        <v>0.7</v>
      </c>
      <c r="H566">
        <f>'Real Time Consolodated'!AY566</f>
        <v>1.4</v>
      </c>
      <c r="I566" s="27">
        <f>VLOOKUP(D566,'UPDATE Team Record'!$B$3:$O$38,4,0)*100</f>
        <v>64.600000000000009</v>
      </c>
      <c r="J566">
        <f t="shared" si="17"/>
        <v>0</v>
      </c>
      <c r="K566">
        <f>COUNTIF(A$2:$A566,A566)</f>
        <v>3</v>
      </c>
      <c r="L566">
        <f>(Key!$B$3+Key!$B$4*'Real Time Coefficients'!E566+'Real Time Coefficients'!F566*Key!$B$5+Key!$B$6*'Real Time Coefficients'!G566+'Real Time Coefficients'!H566*Key!$B$7+Key!$B$8*'Real Time Coefficients'!I566+'Real Time Coefficients'!J566*Key!$B$9)*(Key!$B$11/100)</f>
        <v>-285.10828147171372</v>
      </c>
      <c r="N566">
        <f>IF(H566&gt;'Data Precompetition'!$F$91,1,0)</f>
        <v>0</v>
      </c>
      <c r="O566">
        <f>IF(F566&gt;'Data Precompetition'!$D$91,1,0)</f>
        <v>0</v>
      </c>
    </row>
    <row r="567" spans="1:15">
      <c r="A567" t="str">
        <f>'Real Time Consolodated'!B567</f>
        <v>Jason Smith</v>
      </c>
      <c r="B567" t="str">
        <f>'Real Time Consolodated'!E567</f>
        <v>NYK</v>
      </c>
      <c r="C567" t="str">
        <f>VLOOKUP(B567,'UPDATE Team Record'!$Q$4:$R$35,2,0)</f>
        <v>New York Knicks</v>
      </c>
      <c r="D567" t="str">
        <f t="shared" si="16"/>
        <v>New York Knicks</v>
      </c>
      <c r="E567">
        <f>'Real Time Consolodated'!AO567</f>
        <v>19.7</v>
      </c>
      <c r="F567">
        <f>'Real Time Consolodated'!AT567</f>
        <v>3.2000000000000001E-2</v>
      </c>
      <c r="G567">
        <f>'Real Time Consolodated'!AX567</f>
        <v>-3.4</v>
      </c>
      <c r="H567">
        <f>'Real Time Consolodated'!AY567</f>
        <v>-0.6</v>
      </c>
      <c r="I567" s="27">
        <f>VLOOKUP(D567,'UPDATE Team Record'!$B$3:$O$38,4,0)*100</f>
        <v>20.7</v>
      </c>
      <c r="J567">
        <f t="shared" si="17"/>
        <v>0</v>
      </c>
      <c r="K567">
        <f>COUNTIF(A$2:$A567,A567)</f>
        <v>1</v>
      </c>
      <c r="L567">
        <f>(Key!$B$3+Key!$B$4*'Real Time Coefficients'!E567+'Real Time Coefficients'!F567*Key!$B$5+Key!$B$6*'Real Time Coefficients'!G567+'Real Time Coefficients'!H567*Key!$B$7+Key!$B$8*'Real Time Coefficients'!I567+'Real Time Coefficients'!J567*Key!$B$9)*(Key!$B$11/100)</f>
        <v>-660.78251735025196</v>
      </c>
      <c r="N567">
        <f>IF(H567&gt;'Data Precompetition'!$F$91,1,0)</f>
        <v>0</v>
      </c>
      <c r="O567">
        <f>IF(F567&gt;'Data Precompetition'!$D$91,1,0)</f>
        <v>0</v>
      </c>
    </row>
    <row r="568" spans="1:15">
      <c r="A568" t="str">
        <f>'Real Time Consolodated'!B568</f>
        <v>Josh Smith</v>
      </c>
      <c r="B568" t="str">
        <f>'Real Time Consolodated'!E568</f>
        <v>TOT</v>
      </c>
      <c r="C568" t="e">
        <f>VLOOKUP(B568,'UPDATE Team Record'!$Q$4:$R$35,2,0)</f>
        <v>#N/A</v>
      </c>
      <c r="D568" t="str">
        <f t="shared" si="16"/>
        <v>Detroit Pistons</v>
      </c>
      <c r="E568">
        <f>'Real Time Consolodated'!AO568</f>
        <v>24.8</v>
      </c>
      <c r="F568">
        <f>'Real Time Consolodated'!AT568</f>
        <v>4.8000000000000001E-2</v>
      </c>
      <c r="G568">
        <f>'Real Time Consolodated'!AX568</f>
        <v>1</v>
      </c>
      <c r="H568">
        <f>'Real Time Consolodated'!AY568</f>
        <v>1.7</v>
      </c>
      <c r="I568" s="27">
        <f>VLOOKUP(D568,'UPDATE Team Record'!$B$3:$O$38,4,0)*100</f>
        <v>39</v>
      </c>
      <c r="J568">
        <f t="shared" si="17"/>
        <v>0</v>
      </c>
      <c r="K568">
        <f>COUNTIF(A$2:$A568,A568)</f>
        <v>1</v>
      </c>
      <c r="L568">
        <f>(Key!$B$3+Key!$B$4*'Real Time Coefficients'!E568+'Real Time Coefficients'!F568*Key!$B$5+Key!$B$6*'Real Time Coefficients'!G568+'Real Time Coefficients'!H568*Key!$B$7+Key!$B$8*'Real Time Coefficients'!I568+'Real Time Coefficients'!J568*Key!$B$9)*(Key!$B$11/100)</f>
        <v>-485.6262075867906</v>
      </c>
      <c r="N568">
        <f>IF(H568&gt;'Data Precompetition'!$F$91,1,0)</f>
        <v>0</v>
      </c>
      <c r="O568">
        <f>IF(F568&gt;'Data Precompetition'!$D$91,1,0)</f>
        <v>0</v>
      </c>
    </row>
    <row r="569" spans="1:15">
      <c r="A569" t="str">
        <f>'Real Time Consolodated'!B569</f>
        <v>Josh Smith</v>
      </c>
      <c r="B569" t="str">
        <f>'Real Time Consolodated'!E569</f>
        <v>DET</v>
      </c>
      <c r="C569" t="str">
        <f>VLOOKUP(B569,'UPDATE Team Record'!$Q$4:$R$35,2,0)</f>
        <v>Detroit Pistons</v>
      </c>
      <c r="D569" t="str">
        <f t="shared" si="16"/>
        <v>Detroit Pistons</v>
      </c>
      <c r="E569">
        <f>'Real Time Consolodated'!AO569</f>
        <v>24.8</v>
      </c>
      <c r="F569">
        <f>'Real Time Consolodated'!AT569</f>
        <v>4.8000000000000001E-2</v>
      </c>
      <c r="G569">
        <f>'Real Time Consolodated'!AX569</f>
        <v>1</v>
      </c>
      <c r="H569">
        <f>'Real Time Consolodated'!AY569</f>
        <v>1.7</v>
      </c>
      <c r="I569" s="27">
        <f>VLOOKUP(D569,'UPDATE Team Record'!$B$3:$O$38,4,0)*100</f>
        <v>39</v>
      </c>
      <c r="J569">
        <f t="shared" si="17"/>
        <v>0</v>
      </c>
      <c r="K569">
        <f>COUNTIF(A$2:$A569,A569)</f>
        <v>2</v>
      </c>
      <c r="L569">
        <f>(Key!$B$3+Key!$B$4*'Real Time Coefficients'!E569+'Real Time Coefficients'!F569*Key!$B$5+Key!$B$6*'Real Time Coefficients'!G569+'Real Time Coefficients'!H569*Key!$B$7+Key!$B$8*'Real Time Coefficients'!I569+'Real Time Coefficients'!J569*Key!$B$9)*(Key!$B$11/100)</f>
        <v>-485.6262075867906</v>
      </c>
      <c r="N569">
        <f>IF(H569&gt;'Data Precompetition'!$F$91,1,0)</f>
        <v>0</v>
      </c>
      <c r="O569">
        <f>IF(F569&gt;'Data Precompetition'!$D$91,1,0)</f>
        <v>0</v>
      </c>
    </row>
    <row r="570" spans="1:15">
      <c r="A570" t="str">
        <f>'Real Time Consolodated'!B570</f>
        <v>Josh Smith</v>
      </c>
      <c r="B570" t="str">
        <f>'Real Time Consolodated'!E570</f>
        <v>HOU</v>
      </c>
      <c r="C570" t="str">
        <f>VLOOKUP(B570,'UPDATE Team Record'!$Q$4:$R$35,2,0)</f>
        <v>Houston Rockets</v>
      </c>
      <c r="D570" t="str">
        <f t="shared" si="16"/>
        <v>Houston Rockets</v>
      </c>
      <c r="E570">
        <f>'Real Time Consolodated'!AO570</f>
        <v>24.8</v>
      </c>
      <c r="F570">
        <f>'Real Time Consolodated'!AT570</f>
        <v>4.8000000000000001E-2</v>
      </c>
      <c r="G570">
        <f>'Real Time Consolodated'!AX570</f>
        <v>1</v>
      </c>
      <c r="H570">
        <f>'Real Time Consolodated'!AY570</f>
        <v>1.7</v>
      </c>
      <c r="I570" s="27">
        <f>VLOOKUP(D570,'UPDATE Team Record'!$B$3:$O$38,4,0)*100</f>
        <v>68.300000000000011</v>
      </c>
      <c r="J570">
        <f t="shared" si="17"/>
        <v>0</v>
      </c>
      <c r="K570">
        <f>COUNTIF(A$2:$A570,A570)</f>
        <v>3</v>
      </c>
      <c r="L570">
        <f>(Key!$B$3+Key!$B$4*'Real Time Coefficients'!E570+'Real Time Coefficients'!F570*Key!$B$5+Key!$B$6*'Real Time Coefficients'!G570+'Real Time Coefficients'!H570*Key!$B$7+Key!$B$8*'Real Time Coefficients'!I570+'Real Time Coefficients'!J570*Key!$B$9)*(Key!$B$11/100)</f>
        <v>-196.94696611934654</v>
      </c>
      <c r="N570">
        <f>IF(H570&gt;'Data Precompetition'!$F$91,1,0)</f>
        <v>0</v>
      </c>
      <c r="O570">
        <f>IF(F570&gt;'Data Precompetition'!$D$91,1,0)</f>
        <v>0</v>
      </c>
    </row>
    <row r="571" spans="1:15">
      <c r="A571" t="str">
        <f>'Real Time Consolodated'!B571</f>
        <v>Russ Smith</v>
      </c>
      <c r="B571" t="str">
        <f>'Real Time Consolodated'!E571</f>
        <v>TOT</v>
      </c>
      <c r="C571" t="e">
        <f>VLOOKUP(B571,'UPDATE Team Record'!$Q$4:$R$35,2,0)</f>
        <v>#N/A</v>
      </c>
      <c r="D571" t="str">
        <f t="shared" si="16"/>
        <v>New Orleans Pelicans</v>
      </c>
      <c r="E571">
        <f>'Real Time Consolodated'!AO571</f>
        <v>30.1</v>
      </c>
      <c r="F571">
        <f>'Real Time Consolodated'!AT571</f>
        <v>-9.4E-2</v>
      </c>
      <c r="G571">
        <f>'Real Time Consolodated'!AX571</f>
        <v>-8</v>
      </c>
      <c r="H571">
        <f>'Real Time Consolodated'!AY571</f>
        <v>-0.1</v>
      </c>
      <c r="I571" s="27">
        <f>VLOOKUP(D571,'UPDATE Team Record'!$B$3:$O$38,4,0)*100</f>
        <v>54.900000000000006</v>
      </c>
      <c r="J571">
        <f t="shared" si="17"/>
        <v>0</v>
      </c>
      <c r="K571">
        <f>COUNTIF(A$2:$A571,A571)</f>
        <v>1</v>
      </c>
      <c r="L571">
        <f>(Key!$B$3+Key!$B$4*'Real Time Coefficients'!E571+'Real Time Coefficients'!F571*Key!$B$5+Key!$B$6*'Real Time Coefficients'!G571+'Real Time Coefficients'!H571*Key!$B$7+Key!$B$8*'Real Time Coefficients'!I571+'Real Time Coefficients'!J571*Key!$B$9)*(Key!$B$11/100)</f>
        <v>305.00781457398443</v>
      </c>
      <c r="N571">
        <f>IF(H571&gt;'Data Precompetition'!$F$91,1,0)</f>
        <v>0</v>
      </c>
      <c r="O571">
        <f>IF(F571&gt;'Data Precompetition'!$D$91,1,0)</f>
        <v>0</v>
      </c>
    </row>
    <row r="572" spans="1:15">
      <c r="A572" t="str">
        <f>'Real Time Consolodated'!B572</f>
        <v>Russ Smith</v>
      </c>
      <c r="B572" t="str">
        <f>'Real Time Consolodated'!E572</f>
        <v>NOP</v>
      </c>
      <c r="C572" t="str">
        <f>VLOOKUP(B572,'UPDATE Team Record'!$Q$4:$R$35,2,0)</f>
        <v>New Orleans Pelicans</v>
      </c>
      <c r="D572" t="str">
        <f t="shared" si="16"/>
        <v>New Orleans Pelicans</v>
      </c>
      <c r="E572">
        <f>'Real Time Consolodated'!AO572</f>
        <v>30.1</v>
      </c>
      <c r="F572">
        <f>'Real Time Consolodated'!AT572</f>
        <v>-9.4E-2</v>
      </c>
      <c r="G572">
        <f>'Real Time Consolodated'!AX572</f>
        <v>-8</v>
      </c>
      <c r="H572">
        <f>'Real Time Consolodated'!AY572</f>
        <v>-0.1</v>
      </c>
      <c r="I572" s="27">
        <f>VLOOKUP(D572,'UPDATE Team Record'!$B$3:$O$38,4,0)*100</f>
        <v>54.900000000000006</v>
      </c>
      <c r="J572">
        <f t="shared" si="17"/>
        <v>0</v>
      </c>
      <c r="K572">
        <f>COUNTIF(A$2:$A572,A572)</f>
        <v>2</v>
      </c>
      <c r="L572">
        <f>(Key!$B$3+Key!$B$4*'Real Time Coefficients'!E572+'Real Time Coefficients'!F572*Key!$B$5+Key!$B$6*'Real Time Coefficients'!G572+'Real Time Coefficients'!H572*Key!$B$7+Key!$B$8*'Real Time Coefficients'!I572+'Real Time Coefficients'!J572*Key!$B$9)*(Key!$B$11/100)</f>
        <v>305.00781457398443</v>
      </c>
      <c r="N572">
        <f>IF(H572&gt;'Data Precompetition'!$F$91,1,0)</f>
        <v>0</v>
      </c>
      <c r="O572">
        <f>IF(F572&gt;'Data Precompetition'!$D$91,1,0)</f>
        <v>0</v>
      </c>
    </row>
    <row r="573" spans="1:15">
      <c r="A573" t="str">
        <f>'Real Time Consolodated'!B573</f>
        <v>Russ Smith</v>
      </c>
      <c r="B573" t="str">
        <f>'Real Time Consolodated'!E573</f>
        <v>MEM</v>
      </c>
      <c r="C573" t="str">
        <f>VLOOKUP(B573,'UPDATE Team Record'!$Q$4:$R$35,2,0)</f>
        <v>Memphis Grizzlies</v>
      </c>
      <c r="D573" t="str">
        <f t="shared" si="16"/>
        <v>Memphis Grizzlies</v>
      </c>
      <c r="E573">
        <f>'Real Time Consolodated'!AO573</f>
        <v>30.1</v>
      </c>
      <c r="F573">
        <f>'Real Time Consolodated'!AT573</f>
        <v>-9.4E-2</v>
      </c>
      <c r="G573">
        <f>'Real Time Consolodated'!AX573</f>
        <v>-8</v>
      </c>
      <c r="H573">
        <f>'Real Time Consolodated'!AY573</f>
        <v>-0.1</v>
      </c>
      <c r="I573" s="27">
        <f>VLOOKUP(D573,'UPDATE Team Record'!$B$3:$O$38,4,0)*100</f>
        <v>67.100000000000009</v>
      </c>
      <c r="J573">
        <f t="shared" si="17"/>
        <v>0</v>
      </c>
      <c r="K573">
        <f>COUNTIF(A$2:$A573,A573)</f>
        <v>3</v>
      </c>
      <c r="L573">
        <f>(Key!$B$3+Key!$B$4*'Real Time Coefficients'!E573+'Real Time Coefficients'!F573*Key!$B$5+Key!$B$6*'Real Time Coefficients'!G573+'Real Time Coefficients'!H573*Key!$B$7+Key!$B$8*'Real Time Coefficients'!I573+'Real Time Coefficients'!J573*Key!$B$9)*(Key!$B$11/100)</f>
        <v>425.20872740343202</v>
      </c>
      <c r="N573">
        <f>IF(H573&gt;'Data Precompetition'!$F$91,1,0)</f>
        <v>0</v>
      </c>
      <c r="O573">
        <f>IF(F573&gt;'Data Precompetition'!$D$91,1,0)</f>
        <v>0</v>
      </c>
    </row>
    <row r="574" spans="1:15">
      <c r="A574" t="str">
        <f>'Real Time Consolodated'!B574</f>
        <v>Tony Snell</v>
      </c>
      <c r="B574" t="str">
        <f>'Real Time Consolodated'!E574</f>
        <v>CHI</v>
      </c>
      <c r="C574" t="str">
        <f>VLOOKUP(B574,'UPDATE Team Record'!$Q$4:$R$35,2,0)</f>
        <v>Chicago Bulls</v>
      </c>
      <c r="D574" t="str">
        <f t="shared" si="16"/>
        <v>Chicago Bulls</v>
      </c>
      <c r="E574">
        <f>'Real Time Consolodated'!AO574</f>
        <v>14.1</v>
      </c>
      <c r="F574">
        <f>'Real Time Consolodated'!AT574</f>
        <v>8.2000000000000003E-2</v>
      </c>
      <c r="G574">
        <f>'Real Time Consolodated'!AX574</f>
        <v>-1.5</v>
      </c>
      <c r="H574">
        <f>'Real Time Consolodated'!AY574</f>
        <v>0.2</v>
      </c>
      <c r="I574" s="27">
        <f>VLOOKUP(D574,'UPDATE Team Record'!$B$3:$O$38,4,0)*100</f>
        <v>61</v>
      </c>
      <c r="J574">
        <f t="shared" si="17"/>
        <v>0</v>
      </c>
      <c r="K574">
        <f>COUNTIF(A$2:$A574,A574)</f>
        <v>1</v>
      </c>
      <c r="L574">
        <f>(Key!$B$3+Key!$B$4*'Real Time Coefficients'!E574+'Real Time Coefficients'!F574*Key!$B$5+Key!$B$6*'Real Time Coefficients'!G574+'Real Time Coefficients'!H574*Key!$B$7+Key!$B$8*'Real Time Coefficients'!I574+'Real Time Coefficients'!J574*Key!$B$9)*(Key!$B$11/100)</f>
        <v>-366.90875662871446</v>
      </c>
      <c r="N574">
        <f>IF(H574&gt;'Data Precompetition'!$F$91,1,0)</f>
        <v>0</v>
      </c>
      <c r="O574">
        <f>IF(F574&gt;'Data Precompetition'!$D$91,1,0)</f>
        <v>0</v>
      </c>
    </row>
    <row r="575" spans="1:15">
      <c r="A575" t="str">
        <f>'Real Time Consolodated'!B575</f>
        <v>Marreese Speights</v>
      </c>
      <c r="B575" t="str">
        <f>'Real Time Consolodated'!E575</f>
        <v>GSW</v>
      </c>
      <c r="C575" t="str">
        <f>VLOOKUP(B575,'UPDATE Team Record'!$Q$4:$R$35,2,0)</f>
        <v>Golden State Warriors</v>
      </c>
      <c r="D575" t="str">
        <f t="shared" si="16"/>
        <v>Golden State Warriors</v>
      </c>
      <c r="E575">
        <f>'Real Time Consolodated'!AO575</f>
        <v>29.1</v>
      </c>
      <c r="F575">
        <f>'Real Time Consolodated'!AT575</f>
        <v>0.158</v>
      </c>
      <c r="G575">
        <f>'Real Time Consolodated'!AX575</f>
        <v>-2.6</v>
      </c>
      <c r="H575">
        <f>'Real Time Consolodated'!AY575</f>
        <v>-0.2</v>
      </c>
      <c r="I575" s="27">
        <f>VLOOKUP(D575,'UPDATE Team Record'!$B$3:$O$38,4,0)*100</f>
        <v>81.699999999999989</v>
      </c>
      <c r="J575">
        <f t="shared" si="17"/>
        <v>0</v>
      </c>
      <c r="K575">
        <f>COUNTIF(A$2:$A575,A575)</f>
        <v>1</v>
      </c>
      <c r="L575">
        <f>(Key!$B$3+Key!$B$4*'Real Time Coefficients'!E575+'Real Time Coefficients'!F575*Key!$B$5+Key!$B$6*'Real Time Coefficients'!G575+'Real Time Coefficients'!H575*Key!$B$7+Key!$B$8*'Real Time Coefficients'!I575+'Real Time Coefficients'!J575*Key!$B$9)*(Key!$B$11/100)</f>
        <v>315.22375458096906</v>
      </c>
      <c r="N575">
        <f>IF(H575&gt;'Data Precompetition'!$F$91,1,0)</f>
        <v>0</v>
      </c>
      <c r="O575">
        <f>IF(F575&gt;'Data Precompetition'!$D$91,1,0)</f>
        <v>0</v>
      </c>
    </row>
    <row r="576" spans="1:15">
      <c r="A576" t="str">
        <f>'Real Time Consolodated'!B576</f>
        <v>Player</v>
      </c>
      <c r="B576" t="str">
        <f>'Real Time Consolodated'!E576</f>
        <v>Tm</v>
      </c>
      <c r="C576" t="e">
        <f>VLOOKUP(B576,'UPDATE Team Record'!$Q$4:$R$35,2,0)</f>
        <v>#N/A</v>
      </c>
      <c r="D576" t="str">
        <f t="shared" si="16"/>
        <v>San Antonio Spurs</v>
      </c>
      <c r="E576" t="str">
        <f>'Real Time Consolodated'!AO576</f>
        <v>USG%</v>
      </c>
      <c r="F576" t="str">
        <f>'Real Time Consolodated'!AT576</f>
        <v>WS/48</v>
      </c>
      <c r="G576" t="str">
        <f>'Real Time Consolodated'!AX576</f>
        <v>BPM</v>
      </c>
      <c r="H576" t="str">
        <f>'Real Time Consolodated'!AY576</f>
        <v>VORP</v>
      </c>
      <c r="I576" s="27">
        <f>VLOOKUP(D576,'UPDATE Team Record'!$B$3:$O$38,4,0)*100</f>
        <v>67.100000000000009</v>
      </c>
      <c r="J576">
        <f t="shared" si="17"/>
        <v>2</v>
      </c>
      <c r="K576">
        <f>COUNTIF(A$2:$A576,A576)</f>
        <v>21</v>
      </c>
      <c r="L576" t="e">
        <f>(Key!$B$3+Key!$B$4*'Real Time Coefficients'!E576+'Real Time Coefficients'!F576*Key!$B$5+Key!$B$6*'Real Time Coefficients'!G576+'Real Time Coefficients'!H576*Key!$B$7+Key!$B$8*'Real Time Coefficients'!I576+'Real Time Coefficients'!J576*Key!$B$9)*(Key!$B$11/100)</f>
        <v>#VALUE!</v>
      </c>
      <c r="N576">
        <f>IF(H576&gt;'Data Precompetition'!$F$91,1,0)</f>
        <v>1</v>
      </c>
      <c r="O576">
        <f>IF(F576&gt;'Data Precompetition'!$D$91,1,0)</f>
        <v>1</v>
      </c>
    </row>
    <row r="577" spans="1:15">
      <c r="A577" t="str">
        <f>'Real Time Consolodated'!B577</f>
        <v>Tiago Splitter</v>
      </c>
      <c r="B577" t="str">
        <f>'Real Time Consolodated'!E577</f>
        <v>SAS</v>
      </c>
      <c r="C577" t="str">
        <f>VLOOKUP(B577,'UPDATE Team Record'!$Q$4:$R$35,2,0)</f>
        <v>San Antonio Spurs</v>
      </c>
      <c r="D577" t="str">
        <f t="shared" si="16"/>
        <v>San Antonio Spurs</v>
      </c>
      <c r="E577">
        <f>'Real Time Consolodated'!AO577</f>
        <v>18.399999999999999</v>
      </c>
      <c r="F577">
        <f>'Real Time Consolodated'!AT577</f>
        <v>0.189</v>
      </c>
      <c r="G577">
        <f>'Real Time Consolodated'!AX577</f>
        <v>3.3</v>
      </c>
      <c r="H577">
        <f>'Real Time Consolodated'!AY577</f>
        <v>1.4</v>
      </c>
      <c r="I577" s="27">
        <f>VLOOKUP(D577,'UPDATE Team Record'!$B$3:$O$38,4,0)*100</f>
        <v>67.100000000000009</v>
      </c>
      <c r="J577">
        <f t="shared" si="17"/>
        <v>0</v>
      </c>
      <c r="K577">
        <f>COUNTIF(A$2:$A577,A577)</f>
        <v>1</v>
      </c>
      <c r="L577">
        <f>(Key!$B$3+Key!$B$4*'Real Time Coefficients'!E577+'Real Time Coefficients'!F577*Key!$B$5+Key!$B$6*'Real Time Coefficients'!G577+'Real Time Coefficients'!H577*Key!$B$7+Key!$B$8*'Real Time Coefficients'!I577+'Real Time Coefficients'!J577*Key!$B$9)*(Key!$B$11/100)</f>
        <v>-413.01546712797403</v>
      </c>
      <c r="N577">
        <f>IF(H577&gt;'Data Precompetition'!$F$91,1,0)</f>
        <v>0</v>
      </c>
      <c r="O577">
        <f>IF(F577&gt;'Data Precompetition'!$D$91,1,0)</f>
        <v>0</v>
      </c>
    </row>
    <row r="578" spans="1:15">
      <c r="A578" t="str">
        <f>'Real Time Consolodated'!B578</f>
        <v>Nik Stauskas</v>
      </c>
      <c r="B578" t="str">
        <f>'Real Time Consolodated'!E578</f>
        <v>SAC</v>
      </c>
      <c r="C578" t="str">
        <f>VLOOKUP(B578,'UPDATE Team Record'!$Q$4:$R$35,2,0)</f>
        <v>Sacramento Kings</v>
      </c>
      <c r="D578" t="str">
        <f t="shared" si="16"/>
        <v>Sacramento Kings</v>
      </c>
      <c r="E578">
        <f>'Real Time Consolodated'!AO578</f>
        <v>14.2</v>
      </c>
      <c r="F578">
        <f>'Real Time Consolodated'!AT578</f>
        <v>2.1000000000000001E-2</v>
      </c>
      <c r="G578">
        <f>'Real Time Consolodated'!AX578</f>
        <v>-3.9</v>
      </c>
      <c r="H578">
        <f>'Real Time Consolodated'!AY578</f>
        <v>-0.5</v>
      </c>
      <c r="I578" s="27">
        <f>VLOOKUP(D578,'UPDATE Team Record'!$B$3:$O$38,4,0)*100</f>
        <v>35.4</v>
      </c>
      <c r="J578">
        <f t="shared" si="17"/>
        <v>0</v>
      </c>
      <c r="K578">
        <f>COUNTIF(A$2:$A578,A578)</f>
        <v>1</v>
      </c>
      <c r="L578">
        <f>(Key!$B$3+Key!$B$4*'Real Time Coefficients'!E578+'Real Time Coefficients'!F578*Key!$B$5+Key!$B$6*'Real Time Coefficients'!G578+'Real Time Coefficients'!H578*Key!$B$7+Key!$B$8*'Real Time Coefficients'!I578+'Real Time Coefficients'!J578*Key!$B$9)*(Key!$B$11/100)</f>
        <v>-556.49118670658083</v>
      </c>
      <c r="N578">
        <f>IF(H578&gt;'Data Precompetition'!$F$91,1,0)</f>
        <v>0</v>
      </c>
      <c r="O578">
        <f>IF(F578&gt;'Data Precompetition'!$D$91,1,0)</f>
        <v>0</v>
      </c>
    </row>
    <row r="579" spans="1:15">
      <c r="A579" t="str">
        <f>'Real Time Consolodated'!B579</f>
        <v>Lance Stephenson</v>
      </c>
      <c r="B579" t="str">
        <f>'Real Time Consolodated'!E579</f>
        <v>CHO</v>
      </c>
      <c r="C579" t="e">
        <f>VLOOKUP(B579,'UPDATE Team Record'!$Q$4:$R$35,2,0)</f>
        <v>#N/A</v>
      </c>
      <c r="D579" t="str">
        <f t="shared" ref="D579:D642" si="18">IFERROR(C579,C580)</f>
        <v>Toronto Raptors</v>
      </c>
      <c r="E579">
        <f>'Real Time Consolodated'!AO579</f>
        <v>21.1</v>
      </c>
      <c r="F579">
        <f>'Real Time Consolodated'!AT579</f>
        <v>-2.5999999999999999E-2</v>
      </c>
      <c r="G579">
        <f>'Real Time Consolodated'!AX579</f>
        <v>-3.5</v>
      </c>
      <c r="H579">
        <f>'Real Time Consolodated'!AY579</f>
        <v>-0.6</v>
      </c>
      <c r="I579" s="27">
        <f>VLOOKUP(D579,'UPDATE Team Record'!$B$3:$O$38,4,0)*100</f>
        <v>59.8</v>
      </c>
      <c r="J579">
        <f t="shared" ref="J579:J642" si="19">N579+O579</f>
        <v>0</v>
      </c>
      <c r="K579">
        <f>COUNTIF(A$2:$A579,A579)</f>
        <v>1</v>
      </c>
      <c r="L579">
        <f>(Key!$B$3+Key!$B$4*'Real Time Coefficients'!E579+'Real Time Coefficients'!F579*Key!$B$5+Key!$B$6*'Real Time Coefficients'!G579+'Real Time Coefficients'!H579*Key!$B$7+Key!$B$8*'Real Time Coefficients'!I579+'Real Time Coefficients'!J579*Key!$B$9)*(Key!$B$11/100)</f>
        <v>-342.44372106093869</v>
      </c>
      <c r="N579">
        <f>IF(H579&gt;'Data Precompetition'!$F$91,1,0)</f>
        <v>0</v>
      </c>
      <c r="O579">
        <f>IF(F579&gt;'Data Precompetition'!$D$91,1,0)</f>
        <v>0</v>
      </c>
    </row>
    <row r="580" spans="1:15">
      <c r="A580" t="str">
        <f>'Real Time Consolodated'!B580</f>
        <v>Greg Stiemsma</v>
      </c>
      <c r="B580" t="str">
        <f>'Real Time Consolodated'!E580</f>
        <v>TOR</v>
      </c>
      <c r="C580" t="str">
        <f>VLOOKUP(B580,'UPDATE Team Record'!$Q$4:$R$35,2,0)</f>
        <v>Toronto Raptors</v>
      </c>
      <c r="D580" t="str">
        <f t="shared" si="18"/>
        <v>Toronto Raptors</v>
      </c>
      <c r="E580">
        <f>'Real Time Consolodated'!AO580</f>
        <v>11.5</v>
      </c>
      <c r="F580">
        <f>'Real Time Consolodated'!AT580</f>
        <v>0.05</v>
      </c>
      <c r="G580">
        <f>'Real Time Consolodated'!AX580</f>
        <v>-1.7</v>
      </c>
      <c r="H580">
        <f>'Real Time Consolodated'!AY580</f>
        <v>0</v>
      </c>
      <c r="I580" s="27">
        <f>VLOOKUP(D580,'UPDATE Team Record'!$B$3:$O$38,4,0)*100</f>
        <v>59.8</v>
      </c>
      <c r="J580">
        <f t="shared" si="19"/>
        <v>0</v>
      </c>
      <c r="K580">
        <f>COUNTIF(A$2:$A580,A580)</f>
        <v>1</v>
      </c>
      <c r="L580">
        <f>(Key!$B$3+Key!$B$4*'Real Time Coefficients'!E580+'Real Time Coefficients'!F580*Key!$B$5+Key!$B$6*'Real Time Coefficients'!G580+'Real Time Coefficients'!H580*Key!$B$7+Key!$B$8*'Real Time Coefficients'!I580+'Real Time Coefficients'!J580*Key!$B$9)*(Key!$B$11/100)</f>
        <v>-496.30314121389938</v>
      </c>
      <c r="N580">
        <f>IF(H580&gt;'Data Precompetition'!$F$91,1,0)</f>
        <v>0</v>
      </c>
      <c r="O580">
        <f>IF(F580&gt;'Data Precompetition'!$D$91,1,0)</f>
        <v>0</v>
      </c>
    </row>
    <row r="581" spans="1:15">
      <c r="A581" t="str">
        <f>'Real Time Consolodated'!B581</f>
        <v>David Stockton</v>
      </c>
      <c r="B581" t="str">
        <f>'Real Time Consolodated'!E581</f>
        <v>SAC</v>
      </c>
      <c r="C581" t="str">
        <f>VLOOKUP(B581,'UPDATE Team Record'!$Q$4:$R$35,2,0)</f>
        <v>Sacramento Kings</v>
      </c>
      <c r="D581" t="str">
        <f t="shared" si="18"/>
        <v>Sacramento Kings</v>
      </c>
      <c r="E581">
        <f>'Real Time Consolodated'!AO581</f>
        <v>16.899999999999999</v>
      </c>
      <c r="F581">
        <f>'Real Time Consolodated'!AT581</f>
        <v>-1.4E-2</v>
      </c>
      <c r="G581">
        <f>'Real Time Consolodated'!AX581</f>
        <v>-8.4</v>
      </c>
      <c r="H581">
        <f>'Real Time Consolodated'!AY581</f>
        <v>-0.1</v>
      </c>
      <c r="I581" s="27">
        <f>VLOOKUP(D581,'UPDATE Team Record'!$B$3:$O$38,4,0)*100</f>
        <v>35.4</v>
      </c>
      <c r="J581">
        <f t="shared" si="19"/>
        <v>0</v>
      </c>
      <c r="K581">
        <f>COUNTIF(A$2:$A581,A581)</f>
        <v>1</v>
      </c>
      <c r="L581">
        <f>(Key!$B$3+Key!$B$4*'Real Time Coefficients'!E581+'Real Time Coefficients'!F581*Key!$B$5+Key!$B$6*'Real Time Coefficients'!G581+'Real Time Coefficients'!H581*Key!$B$7+Key!$B$8*'Real Time Coefficients'!I581+'Real Time Coefficients'!J581*Key!$B$9)*(Key!$B$11/100)</f>
        <v>64.713098063819842</v>
      </c>
      <c r="N581">
        <f>IF(H581&gt;'Data Precompetition'!$F$91,1,0)</f>
        <v>0</v>
      </c>
      <c r="O581">
        <f>IF(F581&gt;'Data Precompetition'!$D$91,1,0)</f>
        <v>0</v>
      </c>
    </row>
    <row r="582" spans="1:15">
      <c r="A582" t="str">
        <f>'Real Time Consolodated'!B582</f>
        <v>Jarnell Stokes</v>
      </c>
      <c r="B582" t="str">
        <f>'Real Time Consolodated'!E582</f>
        <v>MEM</v>
      </c>
      <c r="C582" t="str">
        <f>VLOOKUP(B582,'UPDATE Team Record'!$Q$4:$R$35,2,0)</f>
        <v>Memphis Grizzlies</v>
      </c>
      <c r="D582" t="str">
        <f t="shared" si="18"/>
        <v>Memphis Grizzlies</v>
      </c>
      <c r="E582">
        <f>'Real Time Consolodated'!AO582</f>
        <v>20.5</v>
      </c>
      <c r="F582">
        <f>'Real Time Consolodated'!AT582</f>
        <v>0.186</v>
      </c>
      <c r="G582">
        <f>'Real Time Consolodated'!AX582</f>
        <v>0.5</v>
      </c>
      <c r="H582">
        <f>'Real Time Consolodated'!AY582</f>
        <v>0.1</v>
      </c>
      <c r="I582" s="27">
        <f>VLOOKUP(D582,'UPDATE Team Record'!$B$3:$O$38,4,0)*100</f>
        <v>67.100000000000009</v>
      </c>
      <c r="J582">
        <f t="shared" si="19"/>
        <v>0</v>
      </c>
      <c r="K582">
        <f>COUNTIF(A$2:$A582,A582)</f>
        <v>1</v>
      </c>
      <c r="L582">
        <f>(Key!$B$3+Key!$B$4*'Real Time Coefficients'!E582+'Real Time Coefficients'!F582*Key!$B$5+Key!$B$6*'Real Time Coefficients'!G582+'Real Time Coefficients'!H582*Key!$B$7+Key!$B$8*'Real Time Coefficients'!I582+'Real Time Coefficients'!J582*Key!$B$9)*(Key!$B$11/100)</f>
        <v>-268.2906408920507</v>
      </c>
      <c r="N582">
        <f>IF(H582&gt;'Data Precompetition'!$F$91,1,0)</f>
        <v>0</v>
      </c>
      <c r="O582">
        <f>IF(F582&gt;'Data Precompetition'!$D$91,1,0)</f>
        <v>0</v>
      </c>
    </row>
    <row r="583" spans="1:15">
      <c r="A583" t="str">
        <f>'Real Time Consolodated'!B583</f>
        <v>Amar'e Stoudemire</v>
      </c>
      <c r="B583" t="str">
        <f>'Real Time Consolodated'!E583</f>
        <v>TOT</v>
      </c>
      <c r="C583" t="e">
        <f>VLOOKUP(B583,'UPDATE Team Record'!$Q$4:$R$35,2,0)</f>
        <v>#N/A</v>
      </c>
      <c r="D583" t="str">
        <f t="shared" si="18"/>
        <v>New York Knicks</v>
      </c>
      <c r="E583">
        <f>'Real Time Consolodated'!AO583</f>
        <v>23.8</v>
      </c>
      <c r="F583">
        <f>'Real Time Consolodated'!AT583</f>
        <v>0.13800000000000001</v>
      </c>
      <c r="G583">
        <f>'Real Time Consolodated'!AX583</f>
        <v>-1.4</v>
      </c>
      <c r="H583">
        <f>'Real Time Consolodated'!AY583</f>
        <v>0.2</v>
      </c>
      <c r="I583" s="27">
        <f>VLOOKUP(D583,'UPDATE Team Record'!$B$3:$O$38,4,0)*100</f>
        <v>20.7</v>
      </c>
      <c r="J583">
        <f t="shared" si="19"/>
        <v>0</v>
      </c>
      <c r="K583">
        <f>COUNTIF(A$2:$A583,A583)</f>
        <v>1</v>
      </c>
      <c r="L583">
        <f>(Key!$B$3+Key!$B$4*'Real Time Coefficients'!E583+'Real Time Coefficients'!F583*Key!$B$5+Key!$B$6*'Real Time Coefficients'!G583+'Real Time Coefficients'!H583*Key!$B$7+Key!$B$8*'Real Time Coefficients'!I583+'Real Time Coefficients'!J583*Key!$B$9)*(Key!$B$11/100)</f>
        <v>-496.22483087955231</v>
      </c>
      <c r="N583">
        <f>IF(H583&gt;'Data Precompetition'!$F$91,1,0)</f>
        <v>0</v>
      </c>
      <c r="O583">
        <f>IF(F583&gt;'Data Precompetition'!$D$91,1,0)</f>
        <v>0</v>
      </c>
    </row>
    <row r="584" spans="1:15">
      <c r="A584" t="str">
        <f>'Real Time Consolodated'!B584</f>
        <v>Amar'e Stoudemire</v>
      </c>
      <c r="B584" t="str">
        <f>'Real Time Consolodated'!E584</f>
        <v>NYK</v>
      </c>
      <c r="C584" t="str">
        <f>VLOOKUP(B584,'UPDATE Team Record'!$Q$4:$R$35,2,0)</f>
        <v>New York Knicks</v>
      </c>
      <c r="D584" t="str">
        <f t="shared" si="18"/>
        <v>New York Knicks</v>
      </c>
      <c r="E584">
        <f>'Real Time Consolodated'!AO584</f>
        <v>23.8</v>
      </c>
      <c r="F584">
        <f>'Real Time Consolodated'!AT584</f>
        <v>0.13800000000000001</v>
      </c>
      <c r="G584">
        <f>'Real Time Consolodated'!AX584</f>
        <v>-1.4</v>
      </c>
      <c r="H584">
        <f>'Real Time Consolodated'!AY584</f>
        <v>0.2</v>
      </c>
      <c r="I584" s="27">
        <f>VLOOKUP(D584,'UPDATE Team Record'!$B$3:$O$38,4,0)*100</f>
        <v>20.7</v>
      </c>
      <c r="J584">
        <f t="shared" si="19"/>
        <v>0</v>
      </c>
      <c r="K584">
        <f>COUNTIF(A$2:$A584,A584)</f>
        <v>2</v>
      </c>
      <c r="L584">
        <f>(Key!$B$3+Key!$B$4*'Real Time Coefficients'!E584+'Real Time Coefficients'!F584*Key!$B$5+Key!$B$6*'Real Time Coefficients'!G584+'Real Time Coefficients'!H584*Key!$B$7+Key!$B$8*'Real Time Coefficients'!I584+'Real Time Coefficients'!J584*Key!$B$9)*(Key!$B$11/100)</f>
        <v>-496.22483087955231</v>
      </c>
      <c r="N584">
        <f>IF(H584&gt;'Data Precompetition'!$F$91,1,0)</f>
        <v>0</v>
      </c>
      <c r="O584">
        <f>IF(F584&gt;'Data Precompetition'!$D$91,1,0)</f>
        <v>0</v>
      </c>
    </row>
    <row r="585" spans="1:15">
      <c r="A585" t="str">
        <f>'Real Time Consolodated'!B585</f>
        <v>Amar'e Stoudemire</v>
      </c>
      <c r="B585" t="str">
        <f>'Real Time Consolodated'!E585</f>
        <v>DAL</v>
      </c>
      <c r="C585" t="str">
        <f>VLOOKUP(B585,'UPDATE Team Record'!$Q$4:$R$35,2,0)</f>
        <v>Dallas Mavericks</v>
      </c>
      <c r="D585" t="str">
        <f t="shared" si="18"/>
        <v>Dallas Mavericks</v>
      </c>
      <c r="E585">
        <f>'Real Time Consolodated'!AO585</f>
        <v>23.8</v>
      </c>
      <c r="F585">
        <f>'Real Time Consolodated'!AT585</f>
        <v>0.13800000000000001</v>
      </c>
      <c r="G585">
        <f>'Real Time Consolodated'!AX585</f>
        <v>-1.4</v>
      </c>
      <c r="H585">
        <f>'Real Time Consolodated'!AY585</f>
        <v>0.2</v>
      </c>
      <c r="I585" s="27">
        <f>VLOOKUP(D585,'UPDATE Team Record'!$B$3:$O$38,4,0)*100</f>
        <v>61</v>
      </c>
      <c r="J585">
        <f t="shared" si="19"/>
        <v>0</v>
      </c>
      <c r="K585">
        <f>COUNTIF(A$2:$A585,A585)</f>
        <v>3</v>
      </c>
      <c r="L585">
        <f>(Key!$B$3+Key!$B$4*'Real Time Coefficients'!E585+'Real Time Coefficients'!F585*Key!$B$5+Key!$B$6*'Real Time Coefficients'!G585+'Real Time Coefficients'!H585*Key!$B$7+Key!$B$8*'Real Time Coefficients'!I585+'Real Time Coefficients'!J585*Key!$B$9)*(Key!$B$11/100)</f>
        <v>-99.167717188835965</v>
      </c>
      <c r="N585">
        <f>IF(H585&gt;'Data Precompetition'!$F$91,1,0)</f>
        <v>0</v>
      </c>
      <c r="O585">
        <f>IF(F585&gt;'Data Precompetition'!$D$91,1,0)</f>
        <v>0</v>
      </c>
    </row>
    <row r="586" spans="1:15">
      <c r="A586" t="str">
        <f>'Real Time Consolodated'!B586</f>
        <v>Rodney Stuckey</v>
      </c>
      <c r="B586" t="str">
        <f>'Real Time Consolodated'!E586</f>
        <v>IND</v>
      </c>
      <c r="C586" t="str">
        <f>VLOOKUP(B586,'UPDATE Team Record'!$Q$4:$R$35,2,0)</f>
        <v>Indiana Pacers</v>
      </c>
      <c r="D586" t="str">
        <f t="shared" si="18"/>
        <v>Indiana Pacers</v>
      </c>
      <c r="E586">
        <f>'Real Time Consolodated'!AO586</f>
        <v>23.4</v>
      </c>
      <c r="F586">
        <f>'Real Time Consolodated'!AT586</f>
        <v>0.10299999999999999</v>
      </c>
      <c r="G586">
        <f>'Real Time Consolodated'!AX586</f>
        <v>-0.1</v>
      </c>
      <c r="H586">
        <f>'Real Time Consolodated'!AY586</f>
        <v>0.9</v>
      </c>
      <c r="I586" s="27">
        <f>VLOOKUP(D586,'UPDATE Team Record'!$B$3:$O$38,4,0)*100</f>
        <v>46.300000000000004</v>
      </c>
      <c r="J586">
        <f t="shared" si="19"/>
        <v>0</v>
      </c>
      <c r="K586">
        <f>COUNTIF(A$2:$A586,A586)</f>
        <v>1</v>
      </c>
      <c r="L586">
        <f>(Key!$B$3+Key!$B$4*'Real Time Coefficients'!E586+'Real Time Coefficients'!F586*Key!$B$5+Key!$B$6*'Real Time Coefficients'!G586+'Real Time Coefficients'!H586*Key!$B$7+Key!$B$8*'Real Time Coefficients'!I586+'Real Time Coefficients'!J586*Key!$B$9)*(Key!$B$11/100)</f>
        <v>-348.93461350107867</v>
      </c>
      <c r="N586">
        <f>IF(H586&gt;'Data Precompetition'!$F$91,1,0)</f>
        <v>0</v>
      </c>
      <c r="O586">
        <f>IF(F586&gt;'Data Precompetition'!$D$91,1,0)</f>
        <v>0</v>
      </c>
    </row>
    <row r="587" spans="1:15">
      <c r="A587" t="str">
        <f>'Real Time Consolodated'!B587</f>
        <v>Jared Sullinger</v>
      </c>
      <c r="B587" t="str">
        <f>'Real Time Consolodated'!E587</f>
        <v>BOS</v>
      </c>
      <c r="C587" t="str">
        <f>VLOOKUP(B587,'UPDATE Team Record'!$Q$4:$R$35,2,0)</f>
        <v>Boston Celtics</v>
      </c>
      <c r="D587" t="str">
        <f t="shared" si="18"/>
        <v>Boston Celtics</v>
      </c>
      <c r="E587">
        <f>'Real Time Consolodated'!AO587</f>
        <v>23.6</v>
      </c>
      <c r="F587">
        <f>'Real Time Consolodated'!AT587</f>
        <v>0.123</v>
      </c>
      <c r="G587">
        <f>'Real Time Consolodated'!AX587</f>
        <v>2</v>
      </c>
      <c r="H587">
        <f>'Real Time Consolodated'!AY587</f>
        <v>1.6</v>
      </c>
      <c r="I587" s="27">
        <f>VLOOKUP(D587,'UPDATE Team Record'!$B$3:$O$38,4,0)*100</f>
        <v>48.8</v>
      </c>
      <c r="J587">
        <f t="shared" si="19"/>
        <v>0</v>
      </c>
      <c r="K587">
        <f>COUNTIF(A$2:$A587,A587)</f>
        <v>1</v>
      </c>
      <c r="L587">
        <f>(Key!$B$3+Key!$B$4*'Real Time Coefficients'!E587+'Real Time Coefficients'!F587*Key!$B$5+Key!$B$6*'Real Time Coefficients'!G587+'Real Time Coefficients'!H587*Key!$B$7+Key!$B$8*'Real Time Coefficients'!I587+'Real Time Coefficients'!J587*Key!$B$9)*(Key!$B$11/100)</f>
        <v>-418.31510996401857</v>
      </c>
      <c r="N587">
        <f>IF(H587&gt;'Data Precompetition'!$F$91,1,0)</f>
        <v>0</v>
      </c>
      <c r="O587">
        <f>IF(F587&gt;'Data Precompetition'!$D$91,1,0)</f>
        <v>0</v>
      </c>
    </row>
    <row r="588" spans="1:15">
      <c r="A588" t="str">
        <f>'Real Time Consolodated'!B588</f>
        <v>Jeffery Taylor</v>
      </c>
      <c r="B588" t="str">
        <f>'Real Time Consolodated'!E588</f>
        <v>CHO</v>
      </c>
      <c r="C588" t="e">
        <f>VLOOKUP(B588,'UPDATE Team Record'!$Q$4:$R$35,2,0)</f>
        <v>#N/A</v>
      </c>
      <c r="D588" t="str">
        <f t="shared" si="18"/>
        <v>Atlanta Hawks</v>
      </c>
      <c r="E588">
        <f>'Real Time Consolodated'!AO588</f>
        <v>16</v>
      </c>
      <c r="F588">
        <f>'Real Time Consolodated'!AT588</f>
        <v>3.4000000000000002E-2</v>
      </c>
      <c r="G588">
        <f>'Real Time Consolodated'!AX588</f>
        <v>-4</v>
      </c>
      <c r="H588">
        <f>'Real Time Consolodated'!AY588</f>
        <v>-0.2</v>
      </c>
      <c r="I588" s="27">
        <f>VLOOKUP(D588,'UPDATE Team Record'!$B$3:$O$38,4,0)*100</f>
        <v>73.2</v>
      </c>
      <c r="J588">
        <f t="shared" si="19"/>
        <v>0</v>
      </c>
      <c r="K588">
        <f>COUNTIF(A$2:$A588,A588)</f>
        <v>1</v>
      </c>
      <c r="L588">
        <f>(Key!$B$3+Key!$B$4*'Real Time Coefficients'!E588+'Real Time Coefficients'!F588*Key!$B$5+Key!$B$6*'Real Time Coefficients'!G588+'Real Time Coefficients'!H588*Key!$B$7+Key!$B$8*'Real Time Coefficients'!I588+'Real Time Coefficients'!J588*Key!$B$9)*(Key!$B$11/100)</f>
        <v>-59.926590859527629</v>
      </c>
      <c r="N588">
        <f>IF(H588&gt;'Data Precompetition'!$F$91,1,0)</f>
        <v>0</v>
      </c>
      <c r="O588">
        <f>IF(F588&gt;'Data Precompetition'!$D$91,1,0)</f>
        <v>0</v>
      </c>
    </row>
    <row r="589" spans="1:15">
      <c r="A589" t="str">
        <f>'Real Time Consolodated'!B589</f>
        <v>Jeff Teague</v>
      </c>
      <c r="B589" t="str">
        <f>'Real Time Consolodated'!E589</f>
        <v>ATL</v>
      </c>
      <c r="C589" t="str">
        <f>VLOOKUP(B589,'UPDATE Team Record'!$Q$4:$R$35,2,0)</f>
        <v>Atlanta Hawks</v>
      </c>
      <c r="D589" t="str">
        <f t="shared" si="18"/>
        <v>Atlanta Hawks</v>
      </c>
      <c r="E589">
        <f>'Real Time Consolodated'!AO589</f>
        <v>25.3</v>
      </c>
      <c r="F589">
        <f>'Real Time Consolodated'!AT589</f>
        <v>0.16600000000000001</v>
      </c>
      <c r="G589">
        <f>'Real Time Consolodated'!AX589</f>
        <v>1.8</v>
      </c>
      <c r="H589">
        <f>'Real Time Consolodated'!AY589</f>
        <v>2.1</v>
      </c>
      <c r="I589" s="27">
        <f>VLOOKUP(D589,'UPDATE Team Record'!$B$3:$O$38,4,0)*100</f>
        <v>73.2</v>
      </c>
      <c r="J589">
        <f t="shared" si="19"/>
        <v>0</v>
      </c>
      <c r="K589">
        <f>COUNTIF(A$2:$A589,A589)</f>
        <v>1</v>
      </c>
      <c r="L589">
        <f>(Key!$B$3+Key!$B$4*'Real Time Coefficients'!E589+'Real Time Coefficients'!F589*Key!$B$5+Key!$B$6*'Real Time Coefficients'!G589+'Real Time Coefficients'!H589*Key!$B$7+Key!$B$8*'Real Time Coefficients'!I589+'Real Time Coefficients'!J589*Key!$B$9)*(Key!$B$11/100)</f>
        <v>47.880234379720847</v>
      </c>
      <c r="N589">
        <f>IF(H589&gt;'Data Precompetition'!$F$91,1,0)</f>
        <v>0</v>
      </c>
      <c r="O589">
        <f>IF(F589&gt;'Data Precompetition'!$D$91,1,0)</f>
        <v>0</v>
      </c>
    </row>
    <row r="590" spans="1:15">
      <c r="A590" t="str">
        <f>'Real Time Consolodated'!B590</f>
        <v>Mirza Teletovic</v>
      </c>
      <c r="B590" t="str">
        <f>'Real Time Consolodated'!E590</f>
        <v>BRK</v>
      </c>
      <c r="C590" t="str">
        <f>VLOOKUP(B590,'UPDATE Team Record'!$Q$4:$R$35,2,0)</f>
        <v>Brooklyn Nets</v>
      </c>
      <c r="D590" t="str">
        <f t="shared" si="18"/>
        <v>Brooklyn Nets</v>
      </c>
      <c r="E590">
        <f>'Real Time Consolodated'!AO590</f>
        <v>20.100000000000001</v>
      </c>
      <c r="F590">
        <f>'Real Time Consolodated'!AT590</f>
        <v>2.5999999999999999E-2</v>
      </c>
      <c r="G590">
        <f>'Real Time Consolodated'!AX590</f>
        <v>-2.6</v>
      </c>
      <c r="H590">
        <f>'Real Time Consolodated'!AY590</f>
        <v>-0.1</v>
      </c>
      <c r="I590" s="27">
        <f>VLOOKUP(D590,'UPDATE Team Record'!$B$3:$O$38,4,0)*100</f>
        <v>46.300000000000004</v>
      </c>
      <c r="J590">
        <f t="shared" si="19"/>
        <v>0</v>
      </c>
      <c r="K590">
        <f>COUNTIF(A$2:$A590,A590)</f>
        <v>1</v>
      </c>
      <c r="L590">
        <f>(Key!$B$3+Key!$B$4*'Real Time Coefficients'!E590+'Real Time Coefficients'!F590*Key!$B$5+Key!$B$6*'Real Time Coefficients'!G590+'Real Time Coefficients'!H590*Key!$B$7+Key!$B$8*'Real Time Coefficients'!I590+'Real Time Coefficients'!J590*Key!$B$9)*(Key!$B$11/100)</f>
        <v>-420.37993531078268</v>
      </c>
      <c r="N590">
        <f>IF(H590&gt;'Data Precompetition'!$F$91,1,0)</f>
        <v>0</v>
      </c>
      <c r="O590">
        <f>IF(F590&gt;'Data Precompetition'!$D$91,1,0)</f>
        <v>0</v>
      </c>
    </row>
    <row r="591" spans="1:15">
      <c r="A591" t="str">
        <f>'Real Time Consolodated'!B591</f>
        <v>Sebastian Telfair</v>
      </c>
      <c r="B591" t="str">
        <f>'Real Time Consolodated'!E591</f>
        <v>OKC</v>
      </c>
      <c r="C591" t="str">
        <f>VLOOKUP(B591,'UPDATE Team Record'!$Q$4:$R$35,2,0)</f>
        <v>Oklahoma City Thunder</v>
      </c>
      <c r="D591" t="str">
        <f t="shared" si="18"/>
        <v>Oklahoma City Thunder</v>
      </c>
      <c r="E591">
        <f>'Real Time Consolodated'!AO591</f>
        <v>20.8</v>
      </c>
      <c r="F591">
        <f>'Real Time Consolodated'!AT591</f>
        <v>6.3E-2</v>
      </c>
      <c r="G591">
        <f>'Real Time Consolodated'!AX591</f>
        <v>-3.4</v>
      </c>
      <c r="H591">
        <f>'Real Time Consolodated'!AY591</f>
        <v>-0.1</v>
      </c>
      <c r="I591" s="27">
        <f>VLOOKUP(D591,'UPDATE Team Record'!$B$3:$O$38,4,0)*100</f>
        <v>54.900000000000006</v>
      </c>
      <c r="J591">
        <f t="shared" si="19"/>
        <v>0</v>
      </c>
      <c r="K591">
        <f>COUNTIF(A$2:$A591,A591)</f>
        <v>1</v>
      </c>
      <c r="L591">
        <f>(Key!$B$3+Key!$B$4*'Real Time Coefficients'!E591+'Real Time Coefficients'!F591*Key!$B$5+Key!$B$6*'Real Time Coefficients'!G591+'Real Time Coefficients'!H591*Key!$B$7+Key!$B$8*'Real Time Coefficients'!I591+'Real Time Coefficients'!J591*Key!$B$9)*(Key!$B$11/100)</f>
        <v>-155.8076943866742</v>
      </c>
      <c r="N591">
        <f>IF(H591&gt;'Data Precompetition'!$F$91,1,0)</f>
        <v>0</v>
      </c>
      <c r="O591">
        <f>IF(F591&gt;'Data Precompetition'!$D$91,1,0)</f>
        <v>0</v>
      </c>
    </row>
    <row r="592" spans="1:15">
      <c r="A592" t="str">
        <f>'Real Time Consolodated'!B592</f>
        <v>Garrett Temple</v>
      </c>
      <c r="B592" t="str">
        <f>'Real Time Consolodated'!E592</f>
        <v>WAS</v>
      </c>
      <c r="C592" t="str">
        <f>VLOOKUP(B592,'UPDATE Team Record'!$Q$4:$R$35,2,0)</f>
        <v>Washington Wizards</v>
      </c>
      <c r="D592" t="str">
        <f t="shared" si="18"/>
        <v>Washington Wizards</v>
      </c>
      <c r="E592">
        <f>'Real Time Consolodated'!AO592</f>
        <v>13.9</v>
      </c>
      <c r="F592">
        <f>'Real Time Consolodated'!AT592</f>
        <v>0.1</v>
      </c>
      <c r="G592">
        <f>'Real Time Consolodated'!AX592</f>
        <v>0.8</v>
      </c>
      <c r="H592">
        <f>'Real Time Consolodated'!AY592</f>
        <v>0.5</v>
      </c>
      <c r="I592" s="27">
        <f>VLOOKUP(D592,'UPDATE Team Record'!$B$3:$O$38,4,0)*100</f>
        <v>56.100000000000009</v>
      </c>
      <c r="J592">
        <f t="shared" si="19"/>
        <v>0</v>
      </c>
      <c r="K592">
        <f>COUNTIF(A$2:$A592,A592)</f>
        <v>1</v>
      </c>
      <c r="L592">
        <f>(Key!$B$3+Key!$B$4*'Real Time Coefficients'!E592+'Real Time Coefficients'!F592*Key!$B$5+Key!$B$6*'Real Time Coefficients'!G592+'Real Time Coefficients'!H592*Key!$B$7+Key!$B$8*'Real Time Coefficients'!I592+'Real Time Coefficients'!J592*Key!$B$9)*(Key!$B$11/100)</f>
        <v>-618.39330377755846</v>
      </c>
      <c r="N592">
        <f>IF(H592&gt;'Data Precompetition'!$F$91,1,0)</f>
        <v>0</v>
      </c>
      <c r="O592">
        <f>IF(F592&gt;'Data Precompetition'!$D$91,1,0)</f>
        <v>0</v>
      </c>
    </row>
    <row r="593" spans="1:15">
      <c r="A593" t="str">
        <f>'Real Time Consolodated'!B593</f>
        <v>Jason Terry</v>
      </c>
      <c r="B593" t="str">
        <f>'Real Time Consolodated'!E593</f>
        <v>HOU</v>
      </c>
      <c r="C593" t="str">
        <f>VLOOKUP(B593,'UPDATE Team Record'!$Q$4:$R$35,2,0)</f>
        <v>Houston Rockets</v>
      </c>
      <c r="D593" t="str">
        <f t="shared" si="18"/>
        <v>Houston Rockets</v>
      </c>
      <c r="E593">
        <f>'Real Time Consolodated'!AO593</f>
        <v>14.3</v>
      </c>
      <c r="F593">
        <f>'Real Time Consolodated'!AT593</f>
        <v>0.104</v>
      </c>
      <c r="G593">
        <f>'Real Time Consolodated'!AX593</f>
        <v>-0.4</v>
      </c>
      <c r="H593">
        <f>'Real Time Consolodated'!AY593</f>
        <v>0.7</v>
      </c>
      <c r="I593" s="27">
        <f>VLOOKUP(D593,'UPDATE Team Record'!$B$3:$O$38,4,0)*100</f>
        <v>68.300000000000011</v>
      </c>
      <c r="J593">
        <f t="shared" si="19"/>
        <v>0</v>
      </c>
      <c r="K593">
        <f>COUNTIF(A$2:$A593,A593)</f>
        <v>1</v>
      </c>
      <c r="L593">
        <f>(Key!$B$3+Key!$B$4*'Real Time Coefficients'!E593+'Real Time Coefficients'!F593*Key!$B$5+Key!$B$6*'Real Time Coefficients'!G593+'Real Time Coefficients'!H593*Key!$B$7+Key!$B$8*'Real Time Coefficients'!I593+'Real Time Coefficients'!J593*Key!$B$9)*(Key!$B$11/100)</f>
        <v>-297.16789351745172</v>
      </c>
      <c r="N593">
        <f>IF(H593&gt;'Data Precompetition'!$F$91,1,0)</f>
        <v>0</v>
      </c>
      <c r="O593">
        <f>IF(F593&gt;'Data Precompetition'!$D$91,1,0)</f>
        <v>0</v>
      </c>
    </row>
    <row r="594" spans="1:15">
      <c r="A594" t="str">
        <f>'Real Time Consolodated'!B594</f>
        <v>Isaiah Thomas</v>
      </c>
      <c r="B594" t="str">
        <f>'Real Time Consolodated'!E594</f>
        <v>TOT</v>
      </c>
      <c r="C594" t="e">
        <f>VLOOKUP(B594,'UPDATE Team Record'!$Q$4:$R$35,2,0)</f>
        <v>#N/A</v>
      </c>
      <c r="D594" t="str">
        <f t="shared" si="18"/>
        <v>Phoenix Suns</v>
      </c>
      <c r="E594">
        <f>'Real Time Consolodated'!AO594</f>
        <v>27.8</v>
      </c>
      <c r="F594">
        <f>'Real Time Consolodated'!AT594</f>
        <v>0.16900000000000001</v>
      </c>
      <c r="G594">
        <f>'Real Time Consolodated'!AX594</f>
        <v>1.8</v>
      </c>
      <c r="H594">
        <f>'Real Time Consolodated'!AY594</f>
        <v>1.6</v>
      </c>
      <c r="I594" s="27">
        <f>VLOOKUP(D594,'UPDATE Team Record'!$B$3:$O$38,4,0)*100</f>
        <v>47.599999999999994</v>
      </c>
      <c r="J594">
        <f t="shared" si="19"/>
        <v>0</v>
      </c>
      <c r="K594">
        <f>COUNTIF(A$2:$A594,A594)</f>
        <v>1</v>
      </c>
      <c r="L594">
        <f>(Key!$B$3+Key!$B$4*'Real Time Coefficients'!E594+'Real Time Coefficients'!F594*Key!$B$5+Key!$B$6*'Real Time Coefficients'!G594+'Real Time Coefficients'!H594*Key!$B$7+Key!$B$8*'Real Time Coefficients'!I594+'Real Time Coefficients'!J594*Key!$B$9)*(Key!$B$11/100)</f>
        <v>-244.39807140369584</v>
      </c>
      <c r="N594">
        <f>IF(H594&gt;'Data Precompetition'!$F$91,1,0)</f>
        <v>0</v>
      </c>
      <c r="O594">
        <f>IF(F594&gt;'Data Precompetition'!$D$91,1,0)</f>
        <v>0</v>
      </c>
    </row>
    <row r="595" spans="1:15">
      <c r="A595" t="str">
        <f>'Real Time Consolodated'!B595</f>
        <v>Isaiah Thomas</v>
      </c>
      <c r="B595" t="str">
        <f>'Real Time Consolodated'!E595</f>
        <v>PHO</v>
      </c>
      <c r="C595" t="str">
        <f>VLOOKUP(B595,'UPDATE Team Record'!$Q$4:$R$35,2,0)</f>
        <v>Phoenix Suns</v>
      </c>
      <c r="D595" t="str">
        <f t="shared" si="18"/>
        <v>Phoenix Suns</v>
      </c>
      <c r="E595">
        <f>'Real Time Consolodated'!AO595</f>
        <v>27.8</v>
      </c>
      <c r="F595">
        <f>'Real Time Consolodated'!AT595</f>
        <v>0.16900000000000001</v>
      </c>
      <c r="G595">
        <f>'Real Time Consolodated'!AX595</f>
        <v>1.8</v>
      </c>
      <c r="H595">
        <f>'Real Time Consolodated'!AY595</f>
        <v>1.6</v>
      </c>
      <c r="I595" s="27">
        <f>VLOOKUP(D595,'UPDATE Team Record'!$B$3:$O$38,4,0)*100</f>
        <v>47.599999999999994</v>
      </c>
      <c r="J595">
        <f t="shared" si="19"/>
        <v>0</v>
      </c>
      <c r="K595">
        <f>COUNTIF(A$2:$A595,A595)</f>
        <v>2</v>
      </c>
      <c r="L595">
        <f>(Key!$B$3+Key!$B$4*'Real Time Coefficients'!E595+'Real Time Coefficients'!F595*Key!$B$5+Key!$B$6*'Real Time Coefficients'!G595+'Real Time Coefficients'!H595*Key!$B$7+Key!$B$8*'Real Time Coefficients'!I595+'Real Time Coefficients'!J595*Key!$B$9)*(Key!$B$11/100)</f>
        <v>-244.39807140369584</v>
      </c>
      <c r="N595">
        <f>IF(H595&gt;'Data Precompetition'!$F$91,1,0)</f>
        <v>0</v>
      </c>
      <c r="O595">
        <f>IF(F595&gt;'Data Precompetition'!$D$91,1,0)</f>
        <v>0</v>
      </c>
    </row>
    <row r="596" spans="1:15">
      <c r="A596" t="str">
        <f>'Real Time Consolodated'!B596</f>
        <v>Isaiah Thomas</v>
      </c>
      <c r="B596" t="str">
        <f>'Real Time Consolodated'!E596</f>
        <v>BOS</v>
      </c>
      <c r="C596" t="str">
        <f>VLOOKUP(B596,'UPDATE Team Record'!$Q$4:$R$35,2,0)</f>
        <v>Boston Celtics</v>
      </c>
      <c r="D596" t="str">
        <f t="shared" si="18"/>
        <v>Boston Celtics</v>
      </c>
      <c r="E596">
        <f>'Real Time Consolodated'!AO596</f>
        <v>27.8</v>
      </c>
      <c r="F596">
        <f>'Real Time Consolodated'!AT596</f>
        <v>0.16900000000000001</v>
      </c>
      <c r="G596">
        <f>'Real Time Consolodated'!AX596</f>
        <v>1.8</v>
      </c>
      <c r="H596">
        <f>'Real Time Consolodated'!AY596</f>
        <v>1.6</v>
      </c>
      <c r="I596" s="27">
        <f>VLOOKUP(D596,'UPDATE Team Record'!$B$3:$O$38,4,0)*100</f>
        <v>48.8</v>
      </c>
      <c r="J596">
        <f t="shared" si="19"/>
        <v>0</v>
      </c>
      <c r="K596">
        <f>COUNTIF(A$2:$A596,A596)</f>
        <v>3</v>
      </c>
      <c r="L596">
        <f>(Key!$B$3+Key!$B$4*'Real Time Coefficients'!E596+'Real Time Coefficients'!F596*Key!$B$5+Key!$B$6*'Real Time Coefficients'!G596+'Real Time Coefficients'!H596*Key!$B$7+Key!$B$8*'Real Time Coefficients'!I596+'Real Time Coefficients'!J596*Key!$B$9)*(Key!$B$11/100)</f>
        <v>-232.57503079752064</v>
      </c>
      <c r="N596">
        <f>IF(H596&gt;'Data Precompetition'!$F$91,1,0)</f>
        <v>0</v>
      </c>
      <c r="O596">
        <f>IF(F596&gt;'Data Precompetition'!$D$91,1,0)</f>
        <v>0</v>
      </c>
    </row>
    <row r="597" spans="1:15">
      <c r="A597" t="str">
        <f>'Real Time Consolodated'!B597</f>
        <v>Lance Thomas</v>
      </c>
      <c r="B597" t="str">
        <f>'Real Time Consolodated'!E597</f>
        <v>TOT</v>
      </c>
      <c r="C597" t="e">
        <f>VLOOKUP(B597,'UPDATE Team Record'!$Q$4:$R$35,2,0)</f>
        <v>#N/A</v>
      </c>
      <c r="D597" t="str">
        <f t="shared" si="18"/>
        <v>Oklahoma City Thunder</v>
      </c>
      <c r="E597">
        <f>'Real Time Consolodated'!AO597</f>
        <v>17</v>
      </c>
      <c r="F597">
        <f>'Real Time Consolodated'!AT597</f>
        <v>-1.4E-2</v>
      </c>
      <c r="G597">
        <f>'Real Time Consolodated'!AX597</f>
        <v>-5.7</v>
      </c>
      <c r="H597">
        <f>'Real Time Consolodated'!AY597</f>
        <v>-1.4</v>
      </c>
      <c r="I597" s="27">
        <f>VLOOKUP(D597,'UPDATE Team Record'!$B$3:$O$38,4,0)*100</f>
        <v>54.900000000000006</v>
      </c>
      <c r="J597">
        <f t="shared" si="19"/>
        <v>0</v>
      </c>
      <c r="K597">
        <f>COUNTIF(A$2:$A597,A597)</f>
        <v>1</v>
      </c>
      <c r="L597">
        <f>(Key!$B$3+Key!$B$4*'Real Time Coefficients'!E597+'Real Time Coefficients'!F597*Key!$B$5+Key!$B$6*'Real Time Coefficients'!G597+'Real Time Coefficients'!H597*Key!$B$7+Key!$B$8*'Real Time Coefficients'!I597+'Real Time Coefficients'!J597*Key!$B$9)*(Key!$B$11/100)</f>
        <v>-316.35489375381206</v>
      </c>
      <c r="N597">
        <f>IF(H597&gt;'Data Precompetition'!$F$91,1,0)</f>
        <v>0</v>
      </c>
      <c r="O597">
        <f>IF(F597&gt;'Data Precompetition'!$D$91,1,0)</f>
        <v>0</v>
      </c>
    </row>
    <row r="598" spans="1:15">
      <c r="A598" t="str">
        <f>'Real Time Consolodated'!B598</f>
        <v>Lance Thomas</v>
      </c>
      <c r="B598" t="str">
        <f>'Real Time Consolodated'!E598</f>
        <v>OKC</v>
      </c>
      <c r="C598" t="str">
        <f>VLOOKUP(B598,'UPDATE Team Record'!$Q$4:$R$35,2,0)</f>
        <v>Oklahoma City Thunder</v>
      </c>
      <c r="D598" t="str">
        <f t="shared" si="18"/>
        <v>Oklahoma City Thunder</v>
      </c>
      <c r="E598">
        <f>'Real Time Consolodated'!AO598</f>
        <v>17</v>
      </c>
      <c r="F598">
        <f>'Real Time Consolodated'!AT598</f>
        <v>-1.4E-2</v>
      </c>
      <c r="G598">
        <f>'Real Time Consolodated'!AX598</f>
        <v>-5.7</v>
      </c>
      <c r="H598">
        <f>'Real Time Consolodated'!AY598</f>
        <v>-1.4</v>
      </c>
      <c r="I598" s="27">
        <f>VLOOKUP(D598,'UPDATE Team Record'!$B$3:$O$38,4,0)*100</f>
        <v>54.900000000000006</v>
      </c>
      <c r="J598">
        <f t="shared" si="19"/>
        <v>0</v>
      </c>
      <c r="K598">
        <f>COUNTIF(A$2:$A598,A598)</f>
        <v>2</v>
      </c>
      <c r="L598">
        <f>(Key!$B$3+Key!$B$4*'Real Time Coefficients'!E598+'Real Time Coefficients'!F598*Key!$B$5+Key!$B$6*'Real Time Coefficients'!G598+'Real Time Coefficients'!H598*Key!$B$7+Key!$B$8*'Real Time Coefficients'!I598+'Real Time Coefficients'!J598*Key!$B$9)*(Key!$B$11/100)</f>
        <v>-316.35489375381206</v>
      </c>
      <c r="N598">
        <f>IF(H598&gt;'Data Precompetition'!$F$91,1,0)</f>
        <v>0</v>
      </c>
      <c r="O598">
        <f>IF(F598&gt;'Data Precompetition'!$D$91,1,0)</f>
        <v>0</v>
      </c>
    </row>
    <row r="599" spans="1:15">
      <c r="A599" t="str">
        <f>'Real Time Consolodated'!B599</f>
        <v>Lance Thomas</v>
      </c>
      <c r="B599" t="str">
        <f>'Real Time Consolodated'!E599</f>
        <v>NYK</v>
      </c>
      <c r="C599" t="str">
        <f>VLOOKUP(B599,'UPDATE Team Record'!$Q$4:$R$35,2,0)</f>
        <v>New York Knicks</v>
      </c>
      <c r="D599" t="str">
        <f t="shared" si="18"/>
        <v>New York Knicks</v>
      </c>
      <c r="E599">
        <f>'Real Time Consolodated'!AO599</f>
        <v>17</v>
      </c>
      <c r="F599">
        <f>'Real Time Consolodated'!AT599</f>
        <v>-1.4E-2</v>
      </c>
      <c r="G599">
        <f>'Real Time Consolodated'!AX599</f>
        <v>-5.7</v>
      </c>
      <c r="H599">
        <f>'Real Time Consolodated'!AY599</f>
        <v>-1.4</v>
      </c>
      <c r="I599" s="27">
        <f>VLOOKUP(D599,'UPDATE Team Record'!$B$3:$O$38,4,0)*100</f>
        <v>20.7</v>
      </c>
      <c r="J599">
        <f t="shared" si="19"/>
        <v>0</v>
      </c>
      <c r="K599">
        <f>COUNTIF(A$2:$A599,A599)</f>
        <v>3</v>
      </c>
      <c r="L599">
        <f>(Key!$B$3+Key!$B$4*'Real Time Coefficients'!E599+'Real Time Coefficients'!F599*Key!$B$5+Key!$B$6*'Real Time Coefficients'!G599+'Real Time Coefficients'!H599*Key!$B$7+Key!$B$8*'Real Time Coefficients'!I599+'Real Time Coefficients'!J599*Key!$B$9)*(Key!$B$11/100)</f>
        <v>-653.3115510298046</v>
      </c>
      <c r="N599">
        <f>IF(H599&gt;'Data Precompetition'!$F$91,1,0)</f>
        <v>0</v>
      </c>
      <c r="O599">
        <f>IF(F599&gt;'Data Precompetition'!$D$91,1,0)</f>
        <v>0</v>
      </c>
    </row>
    <row r="600" spans="1:15">
      <c r="A600" t="str">
        <f>'Real Time Consolodated'!B600</f>
        <v>Malcolm Thomas</v>
      </c>
      <c r="B600" t="str">
        <f>'Real Time Consolodated'!E600</f>
        <v>PHI</v>
      </c>
      <c r="C600" t="str">
        <f>VLOOKUP(B600,'UPDATE Team Record'!$Q$4:$R$35,2,0)</f>
        <v>Philadelphia 76ers</v>
      </c>
      <c r="D600" t="str">
        <f t="shared" si="18"/>
        <v>Philadelphia 76ers</v>
      </c>
      <c r="E600">
        <f>'Real Time Consolodated'!AO600</f>
        <v>13.2</v>
      </c>
      <c r="F600">
        <f>'Real Time Consolodated'!AT600</f>
        <v>2.3E-2</v>
      </c>
      <c r="G600">
        <f>'Real Time Consolodated'!AX600</f>
        <v>-7.4</v>
      </c>
      <c r="H600">
        <f>'Real Time Consolodated'!AY600</f>
        <v>-0.3</v>
      </c>
      <c r="I600" s="27">
        <f>VLOOKUP(D600,'UPDATE Team Record'!$B$3:$O$38,4,0)*100</f>
        <v>22</v>
      </c>
      <c r="J600">
        <f t="shared" si="19"/>
        <v>0</v>
      </c>
      <c r="K600">
        <f>COUNTIF(A$2:$A600,A600)</f>
        <v>1</v>
      </c>
      <c r="L600">
        <f>(Key!$B$3+Key!$B$4*'Real Time Coefficients'!E600+'Real Time Coefficients'!F600*Key!$B$5+Key!$B$6*'Real Time Coefficients'!G600+'Real Time Coefficients'!H600*Key!$B$7+Key!$B$8*'Real Time Coefficients'!I600+'Real Time Coefficients'!J600*Key!$B$9)*(Key!$B$11/100)</f>
        <v>-229.81825580370599</v>
      </c>
      <c r="N600">
        <f>IF(H600&gt;'Data Precompetition'!$F$91,1,0)</f>
        <v>0</v>
      </c>
      <c r="O600">
        <f>IF(F600&gt;'Data Precompetition'!$D$91,1,0)</f>
        <v>0</v>
      </c>
    </row>
    <row r="601" spans="1:15">
      <c r="A601" t="str">
        <f>'Real Time Consolodated'!B601</f>
        <v>Tyrus Thomas</v>
      </c>
      <c r="B601" t="str">
        <f>'Real Time Consolodated'!E601</f>
        <v>MEM</v>
      </c>
      <c r="C601" t="str">
        <f>VLOOKUP(B601,'UPDATE Team Record'!$Q$4:$R$35,2,0)</f>
        <v>Memphis Grizzlies</v>
      </c>
      <c r="D601" t="str">
        <f t="shared" si="18"/>
        <v>Memphis Grizzlies</v>
      </c>
      <c r="E601">
        <f>'Real Time Consolodated'!AO601</f>
        <v>12.3</v>
      </c>
      <c r="F601">
        <f>'Real Time Consolodated'!AT601</f>
        <v>0.47699999999999998</v>
      </c>
      <c r="G601">
        <f>'Real Time Consolodated'!AX601</f>
        <v>-1.6</v>
      </c>
      <c r="H601">
        <f>'Real Time Consolodated'!AY601</f>
        <v>0</v>
      </c>
      <c r="I601" s="27">
        <f>VLOOKUP(D601,'UPDATE Team Record'!$B$3:$O$38,4,0)*100</f>
        <v>67.100000000000009</v>
      </c>
      <c r="J601">
        <f t="shared" si="19"/>
        <v>1</v>
      </c>
      <c r="K601">
        <f>COUNTIF(A$2:$A601,A601)</f>
        <v>1</v>
      </c>
      <c r="L601">
        <f>(Key!$B$3+Key!$B$4*'Real Time Coefficients'!E601+'Real Time Coefficients'!F601*Key!$B$5+Key!$B$6*'Real Time Coefficients'!G601+'Real Time Coefficients'!H601*Key!$B$7+Key!$B$8*'Real Time Coefficients'!I601+'Real Time Coefficients'!J601*Key!$B$9)*(Key!$B$11/100)</f>
        <v>539.06366608191195</v>
      </c>
      <c r="N601">
        <f>IF(H601&gt;'Data Precompetition'!$F$91,1,0)</f>
        <v>0</v>
      </c>
      <c r="O601">
        <f>IF(F601&gt;'Data Precompetition'!$D$91,1,0)</f>
        <v>1</v>
      </c>
    </row>
    <row r="602" spans="1:15">
      <c r="A602" t="str">
        <f>'Real Time Consolodated'!B602</f>
        <v>Hollis Thompson</v>
      </c>
      <c r="B602" t="str">
        <f>'Real Time Consolodated'!E602</f>
        <v>PHI</v>
      </c>
      <c r="C602" t="str">
        <f>VLOOKUP(B602,'UPDATE Team Record'!$Q$4:$R$35,2,0)</f>
        <v>Philadelphia 76ers</v>
      </c>
      <c r="D602" t="str">
        <f t="shared" si="18"/>
        <v>Philadelphia 76ers</v>
      </c>
      <c r="E602">
        <f>'Real Time Consolodated'!AO602</f>
        <v>15.9</v>
      </c>
      <c r="F602">
        <f>'Real Time Consolodated'!AT602</f>
        <v>7.0000000000000007E-2</v>
      </c>
      <c r="G602">
        <f>'Real Time Consolodated'!AX602</f>
        <v>-2.1</v>
      </c>
      <c r="H602">
        <f>'Real Time Consolodated'!AY602</f>
        <v>0</v>
      </c>
      <c r="I602" s="27">
        <f>VLOOKUP(D602,'UPDATE Team Record'!$B$3:$O$38,4,0)*100</f>
        <v>22</v>
      </c>
      <c r="J602">
        <f t="shared" si="19"/>
        <v>0</v>
      </c>
      <c r="K602">
        <f>COUNTIF(A$2:$A602,A602)</f>
        <v>1</v>
      </c>
      <c r="L602">
        <f>(Key!$B$3+Key!$B$4*'Real Time Coefficients'!E602+'Real Time Coefficients'!F602*Key!$B$5+Key!$B$6*'Real Time Coefficients'!G602+'Real Time Coefficients'!H602*Key!$B$7+Key!$B$8*'Real Time Coefficients'!I602+'Real Time Coefficients'!J602*Key!$B$9)*(Key!$B$11/100)</f>
        <v>-701.48414680638518</v>
      </c>
      <c r="N602">
        <f>IF(H602&gt;'Data Precompetition'!$F$91,1,0)</f>
        <v>0</v>
      </c>
      <c r="O602">
        <f>IF(F602&gt;'Data Precompetition'!$D$91,1,0)</f>
        <v>0</v>
      </c>
    </row>
    <row r="603" spans="1:15">
      <c r="A603" t="str">
        <f>'Real Time Consolodated'!B603</f>
        <v>Player</v>
      </c>
      <c r="B603" t="str">
        <f>'Real Time Consolodated'!E603</f>
        <v>Tm</v>
      </c>
      <c r="C603" t="e">
        <f>VLOOKUP(B603,'UPDATE Team Record'!$Q$4:$R$35,2,0)</f>
        <v>#N/A</v>
      </c>
      <c r="D603" t="str">
        <f t="shared" si="18"/>
        <v>Sacramento Kings</v>
      </c>
      <c r="E603" t="str">
        <f>'Real Time Consolodated'!AO603</f>
        <v>USG%</v>
      </c>
      <c r="F603" t="str">
        <f>'Real Time Consolodated'!AT603</f>
        <v>WS/48</v>
      </c>
      <c r="G603" t="str">
        <f>'Real Time Consolodated'!AX603</f>
        <v>BPM</v>
      </c>
      <c r="H603" t="str">
        <f>'Real Time Consolodated'!AY603</f>
        <v>VORP</v>
      </c>
      <c r="I603" s="27">
        <f>VLOOKUP(D603,'UPDATE Team Record'!$B$3:$O$38,4,0)*100</f>
        <v>35.4</v>
      </c>
      <c r="J603">
        <f t="shared" si="19"/>
        <v>2</v>
      </c>
      <c r="K603">
        <f>COUNTIF(A$2:$A603,A603)</f>
        <v>22</v>
      </c>
      <c r="L603" t="e">
        <f>(Key!$B$3+Key!$B$4*'Real Time Coefficients'!E603+'Real Time Coefficients'!F603*Key!$B$5+Key!$B$6*'Real Time Coefficients'!G603+'Real Time Coefficients'!H603*Key!$B$7+Key!$B$8*'Real Time Coefficients'!I603+'Real Time Coefficients'!J603*Key!$B$9)*(Key!$B$11/100)</f>
        <v>#VALUE!</v>
      </c>
      <c r="N603">
        <f>IF(H603&gt;'Data Precompetition'!$F$91,1,0)</f>
        <v>1</v>
      </c>
      <c r="O603">
        <f>IF(F603&gt;'Data Precompetition'!$D$91,1,0)</f>
        <v>1</v>
      </c>
    </row>
    <row r="604" spans="1:15">
      <c r="A604" t="str">
        <f>'Real Time Consolodated'!B604</f>
        <v>Jason Thompson</v>
      </c>
      <c r="B604" t="str">
        <f>'Real Time Consolodated'!E604</f>
        <v>SAC</v>
      </c>
      <c r="C604" t="str">
        <f>VLOOKUP(B604,'UPDATE Team Record'!$Q$4:$R$35,2,0)</f>
        <v>Sacramento Kings</v>
      </c>
      <c r="D604" t="str">
        <f t="shared" si="18"/>
        <v>Sacramento Kings</v>
      </c>
      <c r="E604">
        <f>'Real Time Consolodated'!AO604</f>
        <v>12.7</v>
      </c>
      <c r="F604">
        <f>'Real Time Consolodated'!AT604</f>
        <v>5.7000000000000002E-2</v>
      </c>
      <c r="G604">
        <f>'Real Time Consolodated'!AX604</f>
        <v>-1.7</v>
      </c>
      <c r="H604">
        <f>'Real Time Consolodated'!AY604</f>
        <v>0.1</v>
      </c>
      <c r="I604" s="27">
        <f>VLOOKUP(D604,'UPDATE Team Record'!$B$3:$O$38,4,0)*100</f>
        <v>35.4</v>
      </c>
      <c r="J604">
        <f t="shared" si="19"/>
        <v>0</v>
      </c>
      <c r="K604">
        <f>COUNTIF(A$2:$A604,A604)</f>
        <v>1</v>
      </c>
      <c r="L604">
        <f>(Key!$B$3+Key!$B$4*'Real Time Coefficients'!E604+'Real Time Coefficients'!F604*Key!$B$5+Key!$B$6*'Real Time Coefficients'!G604+'Real Time Coefficients'!H604*Key!$B$7+Key!$B$8*'Real Time Coefficients'!I604+'Real Time Coefficients'!J604*Key!$B$9)*(Key!$B$11/100)</f>
        <v>-683.59825873117529</v>
      </c>
      <c r="N604">
        <f>IF(H604&gt;'Data Precompetition'!$F$91,1,0)</f>
        <v>0</v>
      </c>
      <c r="O604">
        <f>IF(F604&gt;'Data Precompetition'!$D$91,1,0)</f>
        <v>0</v>
      </c>
    </row>
    <row r="605" spans="1:15">
      <c r="A605" t="str">
        <f>'Real Time Consolodated'!B605</f>
        <v>Klay Thompson</v>
      </c>
      <c r="B605" t="str">
        <f>'Real Time Consolodated'!E605</f>
        <v>GSW</v>
      </c>
      <c r="C605" t="str">
        <f>VLOOKUP(B605,'UPDATE Team Record'!$Q$4:$R$35,2,0)</f>
        <v>Golden State Warriors</v>
      </c>
      <c r="D605" t="str">
        <f t="shared" si="18"/>
        <v>Golden State Warriors</v>
      </c>
      <c r="E605">
        <f>'Real Time Consolodated'!AO605</f>
        <v>27.6</v>
      </c>
      <c r="F605">
        <f>'Real Time Consolodated'!AT605</f>
        <v>0.17199999999999999</v>
      </c>
      <c r="G605">
        <f>'Real Time Consolodated'!AX605</f>
        <v>2.7</v>
      </c>
      <c r="H605">
        <f>'Real Time Consolodated'!AY605</f>
        <v>2.9</v>
      </c>
      <c r="I605" s="27">
        <f>VLOOKUP(D605,'UPDATE Team Record'!$B$3:$O$38,4,0)*100</f>
        <v>81.699999999999989</v>
      </c>
      <c r="J605">
        <f t="shared" si="19"/>
        <v>0</v>
      </c>
      <c r="K605">
        <f>COUNTIF(A$2:$A605,A605)</f>
        <v>1</v>
      </c>
      <c r="L605">
        <f>(Key!$B$3+Key!$B$4*'Real Time Coefficients'!E605+'Real Time Coefficients'!F605*Key!$B$5+Key!$B$6*'Real Time Coefficients'!G605+'Real Time Coefficients'!H605*Key!$B$7+Key!$B$8*'Real Time Coefficients'!I605+'Real Time Coefficients'!J605*Key!$B$9)*(Key!$B$11/100)</f>
        <v>219.00799478169998</v>
      </c>
      <c r="N605">
        <f>IF(H605&gt;'Data Precompetition'!$F$91,1,0)</f>
        <v>0</v>
      </c>
      <c r="O605">
        <f>IF(F605&gt;'Data Precompetition'!$D$91,1,0)</f>
        <v>0</v>
      </c>
    </row>
    <row r="606" spans="1:15">
      <c r="A606" t="str">
        <f>'Real Time Consolodated'!B606</f>
        <v>Tristan Thompson</v>
      </c>
      <c r="B606" t="str">
        <f>'Real Time Consolodated'!E606</f>
        <v>CLE</v>
      </c>
      <c r="C606" t="str">
        <f>VLOOKUP(B606,'UPDATE Team Record'!$Q$4:$R$35,2,0)</f>
        <v>Cleveland Cavaliers</v>
      </c>
      <c r="D606" t="str">
        <f t="shared" si="18"/>
        <v>Cleveland Cavaliers</v>
      </c>
      <c r="E606">
        <f>'Real Time Consolodated'!AO606</f>
        <v>14</v>
      </c>
      <c r="F606">
        <f>'Real Time Consolodated'!AT606</f>
        <v>0.14799999999999999</v>
      </c>
      <c r="G606">
        <f>'Real Time Consolodated'!AX606</f>
        <v>-0.6</v>
      </c>
      <c r="H606">
        <f>'Real Time Consolodated'!AY606</f>
        <v>0.8</v>
      </c>
      <c r="I606" s="27">
        <f>VLOOKUP(D606,'UPDATE Team Record'!$B$3:$O$38,4,0)*100</f>
        <v>64.600000000000009</v>
      </c>
      <c r="J606">
        <f t="shared" si="19"/>
        <v>0</v>
      </c>
      <c r="K606">
        <f>COUNTIF(A$2:$A606,A606)</f>
        <v>1</v>
      </c>
      <c r="L606">
        <f>(Key!$B$3+Key!$B$4*'Real Time Coefficients'!E606+'Real Time Coefficients'!F606*Key!$B$5+Key!$B$6*'Real Time Coefficients'!G606+'Real Time Coefficients'!H606*Key!$B$7+Key!$B$8*'Real Time Coefficients'!I606+'Real Time Coefficients'!J606*Key!$B$9)*(Key!$B$11/100)</f>
        <v>-216.09368243480426</v>
      </c>
      <c r="N606">
        <f>IF(H606&gt;'Data Precompetition'!$F$91,1,0)</f>
        <v>0</v>
      </c>
      <c r="O606">
        <f>IF(F606&gt;'Data Precompetition'!$D$91,1,0)</f>
        <v>0</v>
      </c>
    </row>
    <row r="607" spans="1:15">
      <c r="A607" t="str">
        <f>'Real Time Consolodated'!B607</f>
        <v>Marcus Thornton</v>
      </c>
      <c r="B607" t="str">
        <f>'Real Time Consolodated'!E607</f>
        <v>TOT</v>
      </c>
      <c r="C607" t="e">
        <f>VLOOKUP(B607,'UPDATE Team Record'!$Q$4:$R$35,2,0)</f>
        <v>#N/A</v>
      </c>
      <c r="D607" t="str">
        <f t="shared" si="18"/>
        <v>Boston Celtics</v>
      </c>
      <c r="E607">
        <f>'Real Time Consolodated'!AO607</f>
        <v>24.1</v>
      </c>
      <c r="F607">
        <f>'Real Time Consolodated'!AT607</f>
        <v>8.3000000000000004E-2</v>
      </c>
      <c r="G607">
        <f>'Real Time Consolodated'!AX607</f>
        <v>-2.4</v>
      </c>
      <c r="H607">
        <f>'Real Time Consolodated'!AY607</f>
        <v>-0.1</v>
      </c>
      <c r="I607" s="27">
        <f>VLOOKUP(D607,'UPDATE Team Record'!$B$3:$O$38,4,0)*100</f>
        <v>48.8</v>
      </c>
      <c r="J607">
        <f t="shared" si="19"/>
        <v>0</v>
      </c>
      <c r="K607">
        <f>COUNTIF(A$2:$A607,A607)</f>
        <v>1</v>
      </c>
      <c r="L607">
        <f>(Key!$B$3+Key!$B$4*'Real Time Coefficients'!E607+'Real Time Coefficients'!F607*Key!$B$5+Key!$B$6*'Real Time Coefficients'!G607+'Real Time Coefficients'!H607*Key!$B$7+Key!$B$8*'Real Time Coefficients'!I607+'Real Time Coefficients'!J607*Key!$B$9)*(Key!$B$11/100)</f>
        <v>-243.67567214536123</v>
      </c>
      <c r="N607">
        <f>IF(H607&gt;'Data Precompetition'!$F$91,1,0)</f>
        <v>0</v>
      </c>
      <c r="O607">
        <f>IF(F607&gt;'Data Precompetition'!$D$91,1,0)</f>
        <v>0</v>
      </c>
    </row>
    <row r="608" spans="1:15">
      <c r="A608" t="str">
        <f>'Real Time Consolodated'!B608</f>
        <v>Marcus Thornton</v>
      </c>
      <c r="B608" t="str">
        <f>'Real Time Consolodated'!E608</f>
        <v>BOS</v>
      </c>
      <c r="C608" t="str">
        <f>VLOOKUP(B608,'UPDATE Team Record'!$Q$4:$R$35,2,0)</f>
        <v>Boston Celtics</v>
      </c>
      <c r="D608" t="str">
        <f t="shared" si="18"/>
        <v>Boston Celtics</v>
      </c>
      <c r="E608">
        <f>'Real Time Consolodated'!AO608</f>
        <v>24.1</v>
      </c>
      <c r="F608">
        <f>'Real Time Consolodated'!AT608</f>
        <v>8.3000000000000004E-2</v>
      </c>
      <c r="G608">
        <f>'Real Time Consolodated'!AX608</f>
        <v>-2.4</v>
      </c>
      <c r="H608">
        <f>'Real Time Consolodated'!AY608</f>
        <v>-0.1</v>
      </c>
      <c r="I608" s="27">
        <f>VLOOKUP(D608,'UPDATE Team Record'!$B$3:$O$38,4,0)*100</f>
        <v>48.8</v>
      </c>
      <c r="J608">
        <f t="shared" si="19"/>
        <v>0</v>
      </c>
      <c r="K608">
        <f>COUNTIF(A$2:$A608,A608)</f>
        <v>2</v>
      </c>
      <c r="L608">
        <f>(Key!$B$3+Key!$B$4*'Real Time Coefficients'!E608+'Real Time Coefficients'!F608*Key!$B$5+Key!$B$6*'Real Time Coefficients'!G608+'Real Time Coefficients'!H608*Key!$B$7+Key!$B$8*'Real Time Coefficients'!I608+'Real Time Coefficients'!J608*Key!$B$9)*(Key!$B$11/100)</f>
        <v>-243.67567214536123</v>
      </c>
      <c r="N608">
        <f>IF(H608&gt;'Data Precompetition'!$F$91,1,0)</f>
        <v>0</v>
      </c>
      <c r="O608">
        <f>IF(F608&gt;'Data Precompetition'!$D$91,1,0)</f>
        <v>0</v>
      </c>
    </row>
    <row r="609" spans="1:15">
      <c r="A609" t="str">
        <f>'Real Time Consolodated'!B609</f>
        <v>Marcus Thornton</v>
      </c>
      <c r="B609" t="str">
        <f>'Real Time Consolodated'!E609</f>
        <v>PHO</v>
      </c>
      <c r="C609" t="str">
        <f>VLOOKUP(B609,'UPDATE Team Record'!$Q$4:$R$35,2,0)</f>
        <v>Phoenix Suns</v>
      </c>
      <c r="D609" t="str">
        <f t="shared" si="18"/>
        <v>Phoenix Suns</v>
      </c>
      <c r="E609">
        <f>'Real Time Consolodated'!AO609</f>
        <v>24.1</v>
      </c>
      <c r="F609">
        <f>'Real Time Consolodated'!AT609</f>
        <v>8.3000000000000004E-2</v>
      </c>
      <c r="G609">
        <f>'Real Time Consolodated'!AX609</f>
        <v>-2.4</v>
      </c>
      <c r="H609">
        <f>'Real Time Consolodated'!AY609</f>
        <v>-0.1</v>
      </c>
      <c r="I609" s="27">
        <f>VLOOKUP(D609,'UPDATE Team Record'!$B$3:$O$38,4,0)*100</f>
        <v>47.599999999999994</v>
      </c>
      <c r="J609">
        <f t="shared" si="19"/>
        <v>0</v>
      </c>
      <c r="K609">
        <f>COUNTIF(A$2:$A609,A609)</f>
        <v>3</v>
      </c>
      <c r="L609">
        <f>(Key!$B$3+Key!$B$4*'Real Time Coefficients'!E609+'Real Time Coefficients'!F609*Key!$B$5+Key!$B$6*'Real Time Coefficients'!G609+'Real Time Coefficients'!H609*Key!$B$7+Key!$B$8*'Real Time Coefficients'!I609+'Real Time Coefficients'!J609*Key!$B$9)*(Key!$B$11/100)</f>
        <v>-255.4987127515364</v>
      </c>
      <c r="N609">
        <f>IF(H609&gt;'Data Precompetition'!$F$91,1,0)</f>
        <v>0</v>
      </c>
      <c r="O609">
        <f>IF(F609&gt;'Data Precompetition'!$D$91,1,0)</f>
        <v>0</v>
      </c>
    </row>
    <row r="610" spans="1:15">
      <c r="A610" t="str">
        <f>'Real Time Consolodated'!B610</f>
        <v>Anthony Tolliver</v>
      </c>
      <c r="B610" t="str">
        <f>'Real Time Consolodated'!E610</f>
        <v>TOT</v>
      </c>
      <c r="C610" t="e">
        <f>VLOOKUP(B610,'UPDATE Team Record'!$Q$4:$R$35,2,0)</f>
        <v>#N/A</v>
      </c>
      <c r="D610" t="str">
        <f t="shared" si="18"/>
        <v>Phoenix Suns</v>
      </c>
      <c r="E610">
        <f>'Real Time Consolodated'!AO610</f>
        <v>14.7</v>
      </c>
      <c r="F610">
        <f>'Real Time Consolodated'!AT610</f>
        <v>9.1999999999999998E-2</v>
      </c>
      <c r="G610">
        <f>'Real Time Consolodated'!AX610</f>
        <v>-0.6</v>
      </c>
      <c r="H610">
        <f>'Real Time Consolodated'!AY610</f>
        <v>0.5</v>
      </c>
      <c r="I610" s="27">
        <f>VLOOKUP(D610,'UPDATE Team Record'!$B$3:$O$38,4,0)*100</f>
        <v>47.599999999999994</v>
      </c>
      <c r="J610">
        <f t="shared" si="19"/>
        <v>0</v>
      </c>
      <c r="K610">
        <f>COUNTIF(A$2:$A610,A610)</f>
        <v>1</v>
      </c>
      <c r="L610">
        <f>(Key!$B$3+Key!$B$4*'Real Time Coefficients'!E610+'Real Time Coefficients'!F610*Key!$B$5+Key!$B$6*'Real Time Coefficients'!G610+'Real Time Coefficients'!H610*Key!$B$7+Key!$B$8*'Real Time Coefficients'!I610+'Real Time Coefficients'!J610*Key!$B$9)*(Key!$B$11/100)</f>
        <v>-527.1595677087663</v>
      </c>
      <c r="N610">
        <f>IF(H610&gt;'Data Precompetition'!$F$91,1,0)</f>
        <v>0</v>
      </c>
      <c r="O610">
        <f>IF(F610&gt;'Data Precompetition'!$D$91,1,0)</f>
        <v>0</v>
      </c>
    </row>
    <row r="611" spans="1:15">
      <c r="A611" t="str">
        <f>'Real Time Consolodated'!B611</f>
        <v>Anthony Tolliver</v>
      </c>
      <c r="B611" t="str">
        <f>'Real Time Consolodated'!E611</f>
        <v>PHO</v>
      </c>
      <c r="C611" t="str">
        <f>VLOOKUP(B611,'UPDATE Team Record'!$Q$4:$R$35,2,0)</f>
        <v>Phoenix Suns</v>
      </c>
      <c r="D611" t="str">
        <f t="shared" si="18"/>
        <v>Phoenix Suns</v>
      </c>
      <c r="E611">
        <f>'Real Time Consolodated'!AO611</f>
        <v>14.7</v>
      </c>
      <c r="F611">
        <f>'Real Time Consolodated'!AT611</f>
        <v>9.1999999999999998E-2</v>
      </c>
      <c r="G611">
        <f>'Real Time Consolodated'!AX611</f>
        <v>-0.6</v>
      </c>
      <c r="H611">
        <f>'Real Time Consolodated'!AY611</f>
        <v>0.5</v>
      </c>
      <c r="I611" s="27">
        <f>VLOOKUP(D611,'UPDATE Team Record'!$B$3:$O$38,4,0)*100</f>
        <v>47.599999999999994</v>
      </c>
      <c r="J611">
        <f t="shared" si="19"/>
        <v>0</v>
      </c>
      <c r="K611">
        <f>COUNTIF(A$2:$A611,A611)</f>
        <v>2</v>
      </c>
      <c r="L611">
        <f>(Key!$B$3+Key!$B$4*'Real Time Coefficients'!E611+'Real Time Coefficients'!F611*Key!$B$5+Key!$B$6*'Real Time Coefficients'!G611+'Real Time Coefficients'!H611*Key!$B$7+Key!$B$8*'Real Time Coefficients'!I611+'Real Time Coefficients'!J611*Key!$B$9)*(Key!$B$11/100)</f>
        <v>-527.1595677087663</v>
      </c>
      <c r="N611">
        <f>IF(H611&gt;'Data Precompetition'!$F$91,1,0)</f>
        <v>0</v>
      </c>
      <c r="O611">
        <f>IF(F611&gt;'Data Precompetition'!$D$91,1,0)</f>
        <v>0</v>
      </c>
    </row>
    <row r="612" spans="1:15">
      <c r="A612" t="str">
        <f>'Real Time Consolodated'!B612</f>
        <v>Anthony Tolliver</v>
      </c>
      <c r="B612" t="str">
        <f>'Real Time Consolodated'!E612</f>
        <v>DET</v>
      </c>
      <c r="C612" t="str">
        <f>VLOOKUP(B612,'UPDATE Team Record'!$Q$4:$R$35,2,0)</f>
        <v>Detroit Pistons</v>
      </c>
      <c r="D612" t="str">
        <f t="shared" si="18"/>
        <v>Detroit Pistons</v>
      </c>
      <c r="E612">
        <f>'Real Time Consolodated'!AO612</f>
        <v>14.7</v>
      </c>
      <c r="F612">
        <f>'Real Time Consolodated'!AT612</f>
        <v>9.1999999999999998E-2</v>
      </c>
      <c r="G612">
        <f>'Real Time Consolodated'!AX612</f>
        <v>-0.6</v>
      </c>
      <c r="H612">
        <f>'Real Time Consolodated'!AY612</f>
        <v>0.5</v>
      </c>
      <c r="I612" s="27">
        <f>VLOOKUP(D612,'UPDATE Team Record'!$B$3:$O$38,4,0)*100</f>
        <v>39</v>
      </c>
      <c r="J612">
        <f t="shared" si="19"/>
        <v>0</v>
      </c>
      <c r="K612">
        <f>COUNTIF(A$2:$A612,A612)</f>
        <v>3</v>
      </c>
      <c r="L612">
        <f>(Key!$B$3+Key!$B$4*'Real Time Coefficients'!E612+'Real Time Coefficients'!F612*Key!$B$5+Key!$B$6*'Real Time Coefficients'!G612+'Real Time Coefficients'!H612*Key!$B$7+Key!$B$8*'Real Time Coefficients'!I612+'Real Time Coefficients'!J612*Key!$B$9)*(Key!$B$11/100)</f>
        <v>-611.89135871968836</v>
      </c>
      <c r="N612">
        <f>IF(H612&gt;'Data Precompetition'!$F$91,1,0)</f>
        <v>0</v>
      </c>
      <c r="O612">
        <f>IF(F612&gt;'Data Precompetition'!$D$91,1,0)</f>
        <v>0</v>
      </c>
    </row>
    <row r="613" spans="1:15">
      <c r="A613" t="str">
        <f>'Real Time Consolodated'!B613</f>
        <v>P.J. Tucker</v>
      </c>
      <c r="B613" t="str">
        <f>'Real Time Consolodated'!E613</f>
        <v>PHO</v>
      </c>
      <c r="C613" t="str">
        <f>VLOOKUP(B613,'UPDATE Team Record'!$Q$4:$R$35,2,0)</f>
        <v>Phoenix Suns</v>
      </c>
      <c r="D613" t="str">
        <f t="shared" si="18"/>
        <v>Phoenix Suns</v>
      </c>
      <c r="E613">
        <f>'Real Time Consolodated'!AO613</f>
        <v>13.9</v>
      </c>
      <c r="F613">
        <f>'Real Time Consolodated'!AT613</f>
        <v>9.8000000000000004E-2</v>
      </c>
      <c r="G613">
        <f>'Real Time Consolodated'!AX613</f>
        <v>1.2</v>
      </c>
      <c r="H613">
        <f>'Real Time Consolodated'!AY613</f>
        <v>1.9</v>
      </c>
      <c r="I613" s="27">
        <f>VLOOKUP(D613,'UPDATE Team Record'!$B$3:$O$38,4,0)*100</f>
        <v>47.599999999999994</v>
      </c>
      <c r="J613">
        <f t="shared" si="19"/>
        <v>0</v>
      </c>
      <c r="K613">
        <f>COUNTIF(A$2:$A613,A613)</f>
        <v>1</v>
      </c>
      <c r="L613">
        <f>(Key!$B$3+Key!$B$4*'Real Time Coefficients'!E613+'Real Time Coefficients'!F613*Key!$B$5+Key!$B$6*'Real Time Coefficients'!G613+'Real Time Coefficients'!H613*Key!$B$7+Key!$B$8*'Real Time Coefficients'!I613+'Real Time Coefficients'!J613*Key!$B$9)*(Key!$B$11/100)</f>
        <v>-499.36754943311348</v>
      </c>
      <c r="N613">
        <f>IF(H613&gt;'Data Precompetition'!$F$91,1,0)</f>
        <v>0</v>
      </c>
      <c r="O613">
        <f>IF(F613&gt;'Data Precompetition'!$D$91,1,0)</f>
        <v>0</v>
      </c>
    </row>
    <row r="614" spans="1:15">
      <c r="A614" t="str">
        <f>'Real Time Consolodated'!B614</f>
        <v>Ronny Turiaf</v>
      </c>
      <c r="B614" t="str">
        <f>'Real Time Consolodated'!E614</f>
        <v>MIN</v>
      </c>
      <c r="C614" t="str">
        <f>VLOOKUP(B614,'UPDATE Team Record'!$Q$4:$R$35,2,0)</f>
        <v>Minnesota Timberwolves</v>
      </c>
      <c r="D614" t="str">
        <f t="shared" si="18"/>
        <v>Minnesota Timberwolves</v>
      </c>
      <c r="E614">
        <f>'Real Time Consolodated'!AO614</f>
        <v>0</v>
      </c>
      <c r="F614">
        <f>'Real Time Consolodated'!AT614</f>
        <v>8.9999999999999993E-3</v>
      </c>
      <c r="G614">
        <f>'Real Time Consolodated'!AX614</f>
        <v>-7.7</v>
      </c>
      <c r="H614">
        <f>'Real Time Consolodated'!AY614</f>
        <v>0</v>
      </c>
      <c r="I614" s="27">
        <f>VLOOKUP(D614,'UPDATE Team Record'!$B$3:$O$38,4,0)*100</f>
        <v>19.5</v>
      </c>
      <c r="J614">
        <f t="shared" si="19"/>
        <v>0</v>
      </c>
      <c r="K614">
        <f>COUNTIF(A$2:$A614,A614)</f>
        <v>1</v>
      </c>
      <c r="L614">
        <f>(Key!$B$3+Key!$B$4*'Real Time Coefficients'!E614+'Real Time Coefficients'!F614*Key!$B$5+Key!$B$6*'Real Time Coefficients'!G614+'Real Time Coefficients'!H614*Key!$B$7+Key!$B$8*'Real Time Coefficients'!I614+'Real Time Coefficients'!J614*Key!$B$9)*(Key!$B$11/100)</f>
        <v>-430.61726372488226</v>
      </c>
      <c r="N614">
        <f>IF(H614&gt;'Data Precompetition'!$F$91,1,0)</f>
        <v>0</v>
      </c>
      <c r="O614">
        <f>IF(F614&gt;'Data Precompetition'!$D$91,1,0)</f>
        <v>0</v>
      </c>
    </row>
    <row r="615" spans="1:15">
      <c r="A615" t="str">
        <f>'Real Time Consolodated'!B615</f>
        <v>Hedo Turkoglu</v>
      </c>
      <c r="B615" t="str">
        <f>'Real Time Consolodated'!E615</f>
        <v>LAC</v>
      </c>
      <c r="C615" t="str">
        <f>VLOOKUP(B615,'UPDATE Team Record'!$Q$4:$R$35,2,0)</f>
        <v>Los Angeles Clippers</v>
      </c>
      <c r="D615" t="str">
        <f t="shared" si="18"/>
        <v>Los Angeles Clippers</v>
      </c>
      <c r="E615">
        <f>'Real Time Consolodated'!AO615</f>
        <v>14.2</v>
      </c>
      <c r="F615">
        <f>'Real Time Consolodated'!AT615</f>
        <v>8.1000000000000003E-2</v>
      </c>
      <c r="G615">
        <f>'Real Time Consolodated'!AX615</f>
        <v>-0.9</v>
      </c>
      <c r="H615">
        <f>'Real Time Consolodated'!AY615</f>
        <v>0.2</v>
      </c>
      <c r="I615" s="27">
        <f>VLOOKUP(D615,'UPDATE Team Record'!$B$3:$O$38,4,0)*100</f>
        <v>68.300000000000011</v>
      </c>
      <c r="J615">
        <f t="shared" si="19"/>
        <v>0</v>
      </c>
      <c r="K615">
        <f>COUNTIF(A$2:$A615,A615)</f>
        <v>1</v>
      </c>
      <c r="L615">
        <f>(Key!$B$3+Key!$B$4*'Real Time Coefficients'!E615+'Real Time Coefficients'!F615*Key!$B$5+Key!$B$6*'Real Time Coefficients'!G615+'Real Time Coefficients'!H615*Key!$B$7+Key!$B$8*'Real Time Coefficients'!I615+'Real Time Coefficients'!J615*Key!$B$9)*(Key!$B$11/100)</f>
        <v>-369.84893625479077</v>
      </c>
      <c r="N615">
        <f>IF(H615&gt;'Data Precompetition'!$F$91,1,0)</f>
        <v>0</v>
      </c>
      <c r="O615">
        <f>IF(F615&gt;'Data Precompetition'!$D$91,1,0)</f>
        <v>0</v>
      </c>
    </row>
    <row r="616" spans="1:15">
      <c r="A616" t="str">
        <f>'Real Time Consolodated'!B616</f>
        <v>Evan Turner</v>
      </c>
      <c r="B616" t="str">
        <f>'Real Time Consolodated'!E616</f>
        <v>BOS</v>
      </c>
      <c r="C616" t="str">
        <f>VLOOKUP(B616,'UPDATE Team Record'!$Q$4:$R$35,2,0)</f>
        <v>Boston Celtics</v>
      </c>
      <c r="D616" t="str">
        <f t="shared" si="18"/>
        <v>Boston Celtics</v>
      </c>
      <c r="E616">
        <f>'Real Time Consolodated'!AO616</f>
        <v>19.5</v>
      </c>
      <c r="F616">
        <f>'Real Time Consolodated'!AT616</f>
        <v>5.3999999999999999E-2</v>
      </c>
      <c r="G616">
        <f>'Real Time Consolodated'!AX616</f>
        <v>-1</v>
      </c>
      <c r="H616">
        <f>'Real Time Consolodated'!AY616</f>
        <v>0.6</v>
      </c>
      <c r="I616" s="27">
        <f>VLOOKUP(D616,'UPDATE Team Record'!$B$3:$O$38,4,0)*100</f>
        <v>48.8</v>
      </c>
      <c r="J616">
        <f t="shared" si="19"/>
        <v>0</v>
      </c>
      <c r="K616">
        <f>COUNTIF(A$2:$A616,A616)</f>
        <v>1</v>
      </c>
      <c r="L616">
        <f>(Key!$B$3+Key!$B$4*'Real Time Coefficients'!E616+'Real Time Coefficients'!F616*Key!$B$5+Key!$B$6*'Real Time Coefficients'!G616+'Real Time Coefficients'!H616*Key!$B$7+Key!$B$8*'Real Time Coefficients'!I616+'Real Time Coefficients'!J616*Key!$B$9)*(Key!$B$11/100)</f>
        <v>-427.5809627185933</v>
      </c>
      <c r="N616">
        <f>IF(H616&gt;'Data Precompetition'!$F$91,1,0)</f>
        <v>0</v>
      </c>
      <c r="O616">
        <f>IF(F616&gt;'Data Precompetition'!$D$91,1,0)</f>
        <v>0</v>
      </c>
    </row>
    <row r="617" spans="1:15">
      <c r="A617" t="str">
        <f>'Real Time Consolodated'!B617</f>
        <v>Ekpe Udoh</v>
      </c>
      <c r="B617" t="str">
        <f>'Real Time Consolodated'!E617</f>
        <v>LAC</v>
      </c>
      <c r="C617" t="str">
        <f>VLOOKUP(B617,'UPDATE Team Record'!$Q$4:$R$35,2,0)</f>
        <v>Los Angeles Clippers</v>
      </c>
      <c r="D617" t="str">
        <f t="shared" si="18"/>
        <v>Los Angeles Clippers</v>
      </c>
      <c r="E617">
        <f>'Real Time Consolodated'!AO617</f>
        <v>12.3</v>
      </c>
      <c r="F617">
        <f>'Real Time Consolodated'!AT617</f>
        <v>0.10100000000000001</v>
      </c>
      <c r="G617">
        <f>'Real Time Consolodated'!AX617</f>
        <v>0.7</v>
      </c>
      <c r="H617">
        <f>'Real Time Consolodated'!AY617</f>
        <v>0.1</v>
      </c>
      <c r="I617" s="27">
        <f>VLOOKUP(D617,'UPDATE Team Record'!$B$3:$O$38,4,0)*100</f>
        <v>68.300000000000011</v>
      </c>
      <c r="J617">
        <f t="shared" si="19"/>
        <v>0</v>
      </c>
      <c r="K617">
        <f>COUNTIF(A$2:$A617,A617)</f>
        <v>1</v>
      </c>
      <c r="L617">
        <f>(Key!$B$3+Key!$B$4*'Real Time Coefficients'!E617+'Real Time Coefficients'!F617*Key!$B$5+Key!$B$6*'Real Time Coefficients'!G617+'Real Time Coefficients'!H617*Key!$B$7+Key!$B$8*'Real Time Coefficients'!I617+'Real Time Coefficients'!J617*Key!$B$9)*(Key!$B$11/100)</f>
        <v>-586.60686409194966</v>
      </c>
      <c r="N617">
        <f>IF(H617&gt;'Data Precompetition'!$F$91,1,0)</f>
        <v>0</v>
      </c>
      <c r="O617">
        <f>IF(F617&gt;'Data Precompetition'!$D$91,1,0)</f>
        <v>0</v>
      </c>
    </row>
    <row r="618" spans="1:15">
      <c r="A618" t="str">
        <f>'Real Time Consolodated'!B618</f>
        <v>Beno Udrih</v>
      </c>
      <c r="B618" t="str">
        <f>'Real Time Consolodated'!E618</f>
        <v>MEM</v>
      </c>
      <c r="C618" t="str">
        <f>VLOOKUP(B618,'UPDATE Team Record'!$Q$4:$R$35,2,0)</f>
        <v>Memphis Grizzlies</v>
      </c>
      <c r="D618" t="str">
        <f t="shared" si="18"/>
        <v>Memphis Grizzlies</v>
      </c>
      <c r="E618">
        <f>'Real Time Consolodated'!AO618</f>
        <v>19.600000000000001</v>
      </c>
      <c r="F618">
        <f>'Real Time Consolodated'!AT618</f>
        <v>0.115</v>
      </c>
      <c r="G618">
        <f>'Real Time Consolodated'!AX618</f>
        <v>-0.8</v>
      </c>
      <c r="H618">
        <f>'Real Time Consolodated'!AY618</f>
        <v>0.5</v>
      </c>
      <c r="I618" s="27">
        <f>VLOOKUP(D618,'UPDATE Team Record'!$B$3:$O$38,4,0)*100</f>
        <v>67.100000000000009</v>
      </c>
      <c r="J618">
        <f t="shared" si="19"/>
        <v>0</v>
      </c>
      <c r="K618">
        <f>COUNTIF(A$2:$A618,A618)</f>
        <v>1</v>
      </c>
      <c r="L618">
        <f>(Key!$B$3+Key!$B$4*'Real Time Coefficients'!E618+'Real Time Coefficients'!F618*Key!$B$5+Key!$B$6*'Real Time Coefficients'!G618+'Real Time Coefficients'!H618*Key!$B$7+Key!$B$8*'Real Time Coefficients'!I618+'Real Time Coefficients'!J618*Key!$B$9)*(Key!$B$11/100)</f>
        <v>-178.10445382569694</v>
      </c>
      <c r="N618">
        <f>IF(H618&gt;'Data Precompetition'!$F$91,1,0)</f>
        <v>0</v>
      </c>
      <c r="O618">
        <f>IF(F618&gt;'Data Precompetition'!$D$91,1,0)</f>
        <v>0</v>
      </c>
    </row>
    <row r="619" spans="1:15">
      <c r="A619" t="str">
        <f>'Real Time Consolodated'!B619</f>
        <v>Jonas Valanciunas</v>
      </c>
      <c r="B619" t="str">
        <f>'Real Time Consolodated'!E619</f>
        <v>TOR</v>
      </c>
      <c r="C619" t="str">
        <f>VLOOKUP(B619,'UPDATE Team Record'!$Q$4:$R$35,2,0)</f>
        <v>Toronto Raptors</v>
      </c>
      <c r="D619" t="str">
        <f t="shared" si="18"/>
        <v>Toronto Raptors</v>
      </c>
      <c r="E619">
        <f>'Real Time Consolodated'!AO619</f>
        <v>19.100000000000001</v>
      </c>
      <c r="F619">
        <f>'Real Time Consolodated'!AT619</f>
        <v>0.189</v>
      </c>
      <c r="G619">
        <f>'Real Time Consolodated'!AX619</f>
        <v>-0.5</v>
      </c>
      <c r="H619">
        <f>'Real Time Consolodated'!AY619</f>
        <v>0.8</v>
      </c>
      <c r="I619" s="27">
        <f>VLOOKUP(D619,'UPDATE Team Record'!$B$3:$O$38,4,0)*100</f>
        <v>59.8</v>
      </c>
      <c r="J619">
        <f t="shared" si="19"/>
        <v>0</v>
      </c>
      <c r="K619">
        <f>COUNTIF(A$2:$A619,A619)</f>
        <v>1</v>
      </c>
      <c r="L619">
        <f>(Key!$B$3+Key!$B$4*'Real Time Coefficients'!E619+'Real Time Coefficients'!F619*Key!$B$5+Key!$B$6*'Real Time Coefficients'!G619+'Real Time Coefficients'!H619*Key!$B$7+Key!$B$8*'Real Time Coefficients'!I619+'Real Time Coefficients'!J619*Key!$B$9)*(Key!$B$11/100)</f>
        <v>-107.57930485474762</v>
      </c>
      <c r="N619">
        <f>IF(H619&gt;'Data Precompetition'!$F$91,1,0)</f>
        <v>0</v>
      </c>
      <c r="O619">
        <f>IF(F619&gt;'Data Precompetition'!$D$91,1,0)</f>
        <v>0</v>
      </c>
    </row>
    <row r="620" spans="1:15">
      <c r="A620" t="str">
        <f>'Real Time Consolodated'!B620</f>
        <v>Anderson Varejao</v>
      </c>
      <c r="B620" t="str">
        <f>'Real Time Consolodated'!E620</f>
        <v>CLE</v>
      </c>
      <c r="C620" t="str">
        <f>VLOOKUP(B620,'UPDATE Team Record'!$Q$4:$R$35,2,0)</f>
        <v>Cleveland Cavaliers</v>
      </c>
      <c r="D620" t="str">
        <f t="shared" si="18"/>
        <v>Cleveland Cavaliers</v>
      </c>
      <c r="E620">
        <f>'Real Time Consolodated'!AO620</f>
        <v>18.100000000000001</v>
      </c>
      <c r="F620">
        <f>'Real Time Consolodated'!AT620</f>
        <v>0.14499999999999999</v>
      </c>
      <c r="G620">
        <f>'Real Time Consolodated'!AX620</f>
        <v>0.9</v>
      </c>
      <c r="H620">
        <f>'Real Time Consolodated'!AY620</f>
        <v>0.5</v>
      </c>
      <c r="I620" s="27">
        <f>VLOOKUP(D620,'UPDATE Team Record'!$B$3:$O$38,4,0)*100</f>
        <v>64.600000000000009</v>
      </c>
      <c r="J620">
        <f t="shared" si="19"/>
        <v>0</v>
      </c>
      <c r="K620">
        <f>COUNTIF(A$2:$A620,A620)</f>
        <v>1</v>
      </c>
      <c r="L620">
        <f>(Key!$B$3+Key!$B$4*'Real Time Coefficients'!E620+'Real Time Coefficients'!F620*Key!$B$5+Key!$B$6*'Real Time Coefficients'!G620+'Real Time Coefficients'!H620*Key!$B$7+Key!$B$8*'Real Time Coefficients'!I620+'Real Time Coefficients'!J620*Key!$B$9)*(Key!$B$11/100)</f>
        <v>-388.16618034281402</v>
      </c>
      <c r="N620">
        <f>IF(H620&gt;'Data Precompetition'!$F$91,1,0)</f>
        <v>0</v>
      </c>
      <c r="O620">
        <f>IF(F620&gt;'Data Precompetition'!$D$91,1,0)</f>
        <v>0</v>
      </c>
    </row>
    <row r="621" spans="1:15">
      <c r="A621" t="str">
        <f>'Real Time Consolodated'!B621</f>
        <v>Greivis Vasquez</v>
      </c>
      <c r="B621" t="str">
        <f>'Real Time Consolodated'!E621</f>
        <v>TOR</v>
      </c>
      <c r="C621" t="str">
        <f>VLOOKUP(B621,'UPDATE Team Record'!$Q$4:$R$35,2,0)</f>
        <v>Toronto Raptors</v>
      </c>
      <c r="D621" t="str">
        <f t="shared" si="18"/>
        <v>Toronto Raptors</v>
      </c>
      <c r="E621">
        <f>'Real Time Consolodated'!AO621</f>
        <v>19.8</v>
      </c>
      <c r="F621">
        <f>'Real Time Consolodated'!AT621</f>
        <v>6.6000000000000003E-2</v>
      </c>
      <c r="G621">
        <f>'Real Time Consolodated'!AX621</f>
        <v>-1.1000000000000001</v>
      </c>
      <c r="H621">
        <f>'Real Time Consolodated'!AY621</f>
        <v>0.4</v>
      </c>
      <c r="I621" s="27">
        <f>VLOOKUP(D621,'UPDATE Team Record'!$B$3:$O$38,4,0)*100</f>
        <v>59.8</v>
      </c>
      <c r="J621">
        <f t="shared" si="19"/>
        <v>0</v>
      </c>
      <c r="K621">
        <f>COUNTIF(A$2:$A621,A621)</f>
        <v>1</v>
      </c>
      <c r="L621">
        <f>(Key!$B$3+Key!$B$4*'Real Time Coefficients'!E621+'Real Time Coefficients'!F621*Key!$B$5+Key!$B$6*'Real Time Coefficients'!G621+'Real Time Coefficients'!H621*Key!$B$7+Key!$B$8*'Real Time Coefficients'!I621+'Real Time Coefficients'!J621*Key!$B$9)*(Key!$B$11/100)</f>
        <v>-316.05426133408463</v>
      </c>
      <c r="N621">
        <f>IF(H621&gt;'Data Precompetition'!$F$91,1,0)</f>
        <v>0</v>
      </c>
      <c r="O621">
        <f>IF(F621&gt;'Data Precompetition'!$D$91,1,0)</f>
        <v>0</v>
      </c>
    </row>
    <row r="622" spans="1:15">
      <c r="A622" t="str">
        <f>'Real Time Consolodated'!B622</f>
        <v>Charlie Villanueva</v>
      </c>
      <c r="B622" t="str">
        <f>'Real Time Consolodated'!E622</f>
        <v>DAL</v>
      </c>
      <c r="C622" t="str">
        <f>VLOOKUP(B622,'UPDATE Team Record'!$Q$4:$R$35,2,0)</f>
        <v>Dallas Mavericks</v>
      </c>
      <c r="D622" t="str">
        <f t="shared" si="18"/>
        <v>Dallas Mavericks</v>
      </c>
      <c r="E622">
        <f>'Real Time Consolodated'!AO622</f>
        <v>26.7</v>
      </c>
      <c r="F622">
        <f>'Real Time Consolodated'!AT622</f>
        <v>9.6000000000000002E-2</v>
      </c>
      <c r="G622">
        <f>'Real Time Consolodated'!AX622</f>
        <v>-1.8</v>
      </c>
      <c r="H622">
        <f>'Real Time Consolodated'!AY622</f>
        <v>0</v>
      </c>
      <c r="I622" s="27">
        <f>VLOOKUP(D622,'UPDATE Team Record'!$B$3:$O$38,4,0)*100</f>
        <v>61</v>
      </c>
      <c r="J622">
        <f t="shared" si="19"/>
        <v>0</v>
      </c>
      <c r="K622">
        <f>COUNTIF(A$2:$A622,A622)</f>
        <v>1</v>
      </c>
      <c r="L622">
        <f>(Key!$B$3+Key!$B$4*'Real Time Coefficients'!E622+'Real Time Coefficients'!F622*Key!$B$5+Key!$B$6*'Real Time Coefficients'!G622+'Real Time Coefficients'!H622*Key!$B$7+Key!$B$8*'Real Time Coefficients'!I622+'Real Time Coefficients'!J622*Key!$B$9)*(Key!$B$11/100)</f>
        <v>-108.5920060281385</v>
      </c>
      <c r="N622">
        <f>IF(H622&gt;'Data Precompetition'!$F$91,1,0)</f>
        <v>0</v>
      </c>
      <c r="O622">
        <f>IF(F622&gt;'Data Precompetition'!$D$91,1,0)</f>
        <v>0</v>
      </c>
    </row>
    <row r="623" spans="1:15">
      <c r="A623" t="str">
        <f>'Real Time Consolodated'!B623</f>
        <v>Noah Vonleh</v>
      </c>
      <c r="B623" t="str">
        <f>'Real Time Consolodated'!E623</f>
        <v>CHO</v>
      </c>
      <c r="C623" t="e">
        <f>VLOOKUP(B623,'UPDATE Team Record'!$Q$4:$R$35,2,0)</f>
        <v>#N/A</v>
      </c>
      <c r="D623" t="str">
        <f t="shared" si="18"/>
        <v>Orlando Magic</v>
      </c>
      <c r="E623">
        <f>'Real Time Consolodated'!AO623</f>
        <v>17.3</v>
      </c>
      <c r="F623">
        <f>'Real Time Consolodated'!AT623</f>
        <v>8.4000000000000005E-2</v>
      </c>
      <c r="G623">
        <f>'Real Time Consolodated'!AX623</f>
        <v>-5.6</v>
      </c>
      <c r="H623">
        <f>'Real Time Consolodated'!AY623</f>
        <v>-0.2</v>
      </c>
      <c r="I623" s="27">
        <f>VLOOKUP(D623,'UPDATE Team Record'!$B$3:$O$38,4,0)*100</f>
        <v>30.5</v>
      </c>
      <c r="J623">
        <f t="shared" si="19"/>
        <v>0</v>
      </c>
      <c r="K623">
        <f>COUNTIF(A$2:$A623,A623)</f>
        <v>1</v>
      </c>
      <c r="L623">
        <f>(Key!$B$3+Key!$B$4*'Real Time Coefficients'!E623+'Real Time Coefficients'!F623*Key!$B$5+Key!$B$6*'Real Time Coefficients'!G623+'Real Time Coefficients'!H623*Key!$B$7+Key!$B$8*'Real Time Coefficients'!I623+'Real Time Coefficients'!J623*Key!$B$9)*(Key!$B$11/100)</f>
        <v>-166.30821432211116</v>
      </c>
      <c r="N623">
        <f>IF(H623&gt;'Data Precompetition'!$F$91,1,0)</f>
        <v>0</v>
      </c>
      <c r="O623">
        <f>IF(F623&gt;'Data Precompetition'!$D$91,1,0)</f>
        <v>0</v>
      </c>
    </row>
    <row r="624" spans="1:15">
      <c r="A624" t="str">
        <f>'Real Time Consolodated'!B624</f>
        <v>Nikola Vucevic</v>
      </c>
      <c r="B624" t="str">
        <f>'Real Time Consolodated'!E624</f>
        <v>ORL</v>
      </c>
      <c r="C624" t="str">
        <f>VLOOKUP(B624,'UPDATE Team Record'!$Q$4:$R$35,2,0)</f>
        <v>Orlando Magic</v>
      </c>
      <c r="D624" t="str">
        <f t="shared" si="18"/>
        <v>Orlando Magic</v>
      </c>
      <c r="E624">
        <f>'Real Time Consolodated'!AO624</f>
        <v>26</v>
      </c>
      <c r="F624">
        <f>'Real Time Consolodated'!AT624</f>
        <v>0.13300000000000001</v>
      </c>
      <c r="G624">
        <f>'Real Time Consolodated'!AX624</f>
        <v>0.5</v>
      </c>
      <c r="H624">
        <f>'Real Time Consolodated'!AY624</f>
        <v>1.6</v>
      </c>
      <c r="I624" s="27">
        <f>VLOOKUP(D624,'UPDATE Team Record'!$B$3:$O$38,4,0)*100</f>
        <v>30.5</v>
      </c>
      <c r="J624">
        <f t="shared" si="19"/>
        <v>0</v>
      </c>
      <c r="K624">
        <f>COUNTIF(A$2:$A624,A624)</f>
        <v>1</v>
      </c>
      <c r="L624">
        <f>(Key!$B$3+Key!$B$4*'Real Time Coefficients'!E624+'Real Time Coefficients'!F624*Key!$B$5+Key!$B$6*'Real Time Coefficients'!G624+'Real Time Coefficients'!H624*Key!$B$7+Key!$B$8*'Real Time Coefficients'!I624+'Real Time Coefficients'!J624*Key!$B$9)*(Key!$B$11/100)</f>
        <v>-349.04271628247352</v>
      </c>
      <c r="N624">
        <f>IF(H624&gt;'Data Precompetition'!$F$91,1,0)</f>
        <v>0</v>
      </c>
      <c r="O624">
        <f>IF(F624&gt;'Data Precompetition'!$D$91,1,0)</f>
        <v>0</v>
      </c>
    </row>
    <row r="625" spans="1:15">
      <c r="A625" t="str">
        <f>'Real Time Consolodated'!B625</f>
        <v>Dwyane Wade</v>
      </c>
      <c r="B625" t="str">
        <f>'Real Time Consolodated'!E625</f>
        <v>MIA</v>
      </c>
      <c r="C625" t="str">
        <f>VLOOKUP(B625,'UPDATE Team Record'!$Q$4:$R$35,2,0)</f>
        <v>Miami Heat</v>
      </c>
      <c r="D625" t="str">
        <f t="shared" si="18"/>
        <v>Miami Heat</v>
      </c>
      <c r="E625">
        <f>'Real Time Consolodated'!AO625</f>
        <v>34.700000000000003</v>
      </c>
      <c r="F625">
        <f>'Real Time Consolodated'!AT625</f>
        <v>8.5999999999999993E-2</v>
      </c>
      <c r="G625">
        <f>'Real Time Consolodated'!AX625</f>
        <v>1.2</v>
      </c>
      <c r="H625">
        <f>'Real Time Consolodated'!AY625</f>
        <v>1.6</v>
      </c>
      <c r="I625" s="27">
        <f>VLOOKUP(D625,'UPDATE Team Record'!$B$3:$O$38,4,0)*100</f>
        <v>45.1</v>
      </c>
      <c r="J625">
        <f t="shared" si="19"/>
        <v>0</v>
      </c>
      <c r="K625">
        <f>COUNTIF(A$2:$A625,A625)</f>
        <v>1</v>
      </c>
      <c r="L625">
        <f>(Key!$B$3+Key!$B$4*'Real Time Coefficients'!E625+'Real Time Coefficients'!F625*Key!$B$5+Key!$B$6*'Real Time Coefficients'!G625+'Real Time Coefficients'!H625*Key!$B$7+Key!$B$8*'Real Time Coefficients'!I625+'Real Time Coefficients'!J625*Key!$B$9)*(Key!$B$11/100)</f>
        <v>-217.52962529847161</v>
      </c>
      <c r="N625">
        <f>IF(H625&gt;'Data Precompetition'!$F$91,1,0)</f>
        <v>0</v>
      </c>
      <c r="O625">
        <f>IF(F625&gt;'Data Precompetition'!$D$91,1,0)</f>
        <v>0</v>
      </c>
    </row>
    <row r="626" spans="1:15">
      <c r="A626" t="str">
        <f>'Real Time Consolodated'!B626</f>
        <v>Dion Waiters</v>
      </c>
      <c r="B626" t="str">
        <f>'Real Time Consolodated'!E626</f>
        <v>TOT</v>
      </c>
      <c r="C626" t="e">
        <f>VLOOKUP(B626,'UPDATE Team Record'!$Q$4:$R$35,2,0)</f>
        <v>#N/A</v>
      </c>
      <c r="D626" t="str">
        <f t="shared" si="18"/>
        <v>Cleveland Cavaliers</v>
      </c>
      <c r="E626">
        <f>'Real Time Consolodated'!AO626</f>
        <v>22.5</v>
      </c>
      <c r="F626">
        <f>'Real Time Consolodated'!AT626</f>
        <v>2.5000000000000001E-2</v>
      </c>
      <c r="G626">
        <f>'Real Time Consolodated'!AX626</f>
        <v>-3.6</v>
      </c>
      <c r="H626">
        <f>'Real Time Consolodated'!AY626</f>
        <v>-0.9</v>
      </c>
      <c r="I626" s="27">
        <f>VLOOKUP(D626,'UPDATE Team Record'!$B$3:$O$38,4,0)*100</f>
        <v>64.600000000000009</v>
      </c>
      <c r="J626">
        <f t="shared" si="19"/>
        <v>0</v>
      </c>
      <c r="K626">
        <f>COUNTIF(A$2:$A626,A626)</f>
        <v>1</v>
      </c>
      <c r="L626">
        <f>(Key!$B$3+Key!$B$4*'Real Time Coefficients'!E626+'Real Time Coefficients'!F626*Key!$B$5+Key!$B$6*'Real Time Coefficients'!G626+'Real Time Coefficients'!H626*Key!$B$7+Key!$B$8*'Real Time Coefficients'!I626+'Real Time Coefficients'!J626*Key!$B$9)*(Key!$B$11/100)</f>
        <v>-219.33328767577481</v>
      </c>
      <c r="N626">
        <f>IF(H626&gt;'Data Precompetition'!$F$91,1,0)</f>
        <v>0</v>
      </c>
      <c r="O626">
        <f>IF(F626&gt;'Data Precompetition'!$D$91,1,0)</f>
        <v>0</v>
      </c>
    </row>
    <row r="627" spans="1:15">
      <c r="A627" t="str">
        <f>'Real Time Consolodated'!B627</f>
        <v>Dion Waiters</v>
      </c>
      <c r="B627" t="str">
        <f>'Real Time Consolodated'!E627</f>
        <v>CLE</v>
      </c>
      <c r="C627" t="str">
        <f>VLOOKUP(B627,'UPDATE Team Record'!$Q$4:$R$35,2,0)</f>
        <v>Cleveland Cavaliers</v>
      </c>
      <c r="D627" t="str">
        <f t="shared" si="18"/>
        <v>Cleveland Cavaliers</v>
      </c>
      <c r="E627">
        <f>'Real Time Consolodated'!AO627</f>
        <v>22.5</v>
      </c>
      <c r="F627">
        <f>'Real Time Consolodated'!AT627</f>
        <v>2.5000000000000001E-2</v>
      </c>
      <c r="G627">
        <f>'Real Time Consolodated'!AX627</f>
        <v>-3.6</v>
      </c>
      <c r="H627">
        <f>'Real Time Consolodated'!AY627</f>
        <v>-0.9</v>
      </c>
      <c r="I627" s="27">
        <f>VLOOKUP(D627,'UPDATE Team Record'!$B$3:$O$38,4,0)*100</f>
        <v>64.600000000000009</v>
      </c>
      <c r="J627">
        <f t="shared" si="19"/>
        <v>0</v>
      </c>
      <c r="K627">
        <f>COUNTIF(A$2:$A627,A627)</f>
        <v>2</v>
      </c>
      <c r="L627">
        <f>(Key!$B$3+Key!$B$4*'Real Time Coefficients'!E627+'Real Time Coefficients'!F627*Key!$B$5+Key!$B$6*'Real Time Coefficients'!G627+'Real Time Coefficients'!H627*Key!$B$7+Key!$B$8*'Real Time Coefficients'!I627+'Real Time Coefficients'!J627*Key!$B$9)*(Key!$B$11/100)</f>
        <v>-219.33328767577481</v>
      </c>
      <c r="N627">
        <f>IF(H627&gt;'Data Precompetition'!$F$91,1,0)</f>
        <v>0</v>
      </c>
      <c r="O627">
        <f>IF(F627&gt;'Data Precompetition'!$D$91,1,0)</f>
        <v>0</v>
      </c>
    </row>
    <row r="628" spans="1:15">
      <c r="A628" t="str">
        <f>'Real Time Consolodated'!B628</f>
        <v>Dion Waiters</v>
      </c>
      <c r="B628" t="str">
        <f>'Real Time Consolodated'!E628</f>
        <v>OKC</v>
      </c>
      <c r="C628" t="str">
        <f>VLOOKUP(B628,'UPDATE Team Record'!$Q$4:$R$35,2,0)</f>
        <v>Oklahoma City Thunder</v>
      </c>
      <c r="D628" t="str">
        <f t="shared" si="18"/>
        <v>Oklahoma City Thunder</v>
      </c>
      <c r="E628">
        <f>'Real Time Consolodated'!AO628</f>
        <v>22.5</v>
      </c>
      <c r="F628">
        <f>'Real Time Consolodated'!AT628</f>
        <v>2.5000000000000001E-2</v>
      </c>
      <c r="G628">
        <f>'Real Time Consolodated'!AX628</f>
        <v>-3.6</v>
      </c>
      <c r="H628">
        <f>'Real Time Consolodated'!AY628</f>
        <v>-0.9</v>
      </c>
      <c r="I628" s="27">
        <f>VLOOKUP(D628,'UPDATE Team Record'!$B$3:$O$38,4,0)*100</f>
        <v>54.900000000000006</v>
      </c>
      <c r="J628">
        <f t="shared" si="19"/>
        <v>0</v>
      </c>
      <c r="K628">
        <f>COUNTIF(A$2:$A628,A628)</f>
        <v>3</v>
      </c>
      <c r="L628">
        <f>(Key!$B$3+Key!$B$4*'Real Time Coefficients'!E628+'Real Time Coefficients'!F628*Key!$B$5+Key!$B$6*'Real Time Coefficients'!G628+'Real Time Coefficients'!H628*Key!$B$7+Key!$B$8*'Real Time Coefficients'!I628+'Real Time Coefficients'!J628*Key!$B$9)*(Key!$B$11/100)</f>
        <v>-314.90286590902417</v>
      </c>
      <c r="N628">
        <f>IF(H628&gt;'Data Precompetition'!$F$91,1,0)</f>
        <v>0</v>
      </c>
      <c r="O628">
        <f>IF(F628&gt;'Data Precompetition'!$D$91,1,0)</f>
        <v>0</v>
      </c>
    </row>
    <row r="629" spans="1:15">
      <c r="A629" t="str">
        <f>'Real Time Consolodated'!B629</f>
        <v>Henry Walker</v>
      </c>
      <c r="B629" t="str">
        <f>'Real Time Consolodated'!E629</f>
        <v>MIA</v>
      </c>
      <c r="C629" t="str">
        <f>VLOOKUP(B629,'UPDATE Team Record'!$Q$4:$R$35,2,0)</f>
        <v>Miami Heat</v>
      </c>
      <c r="D629" t="str">
        <f t="shared" si="18"/>
        <v>Miami Heat</v>
      </c>
      <c r="E629">
        <f>'Real Time Consolodated'!AO629</f>
        <v>15</v>
      </c>
      <c r="F629">
        <f>'Real Time Consolodated'!AT629</f>
        <v>3.9E-2</v>
      </c>
      <c r="G629">
        <f>'Real Time Consolodated'!AX629</f>
        <v>-1</v>
      </c>
      <c r="H629">
        <f>'Real Time Consolodated'!AY629</f>
        <v>0.2</v>
      </c>
      <c r="I629" s="27">
        <f>VLOOKUP(D629,'UPDATE Team Record'!$B$3:$O$38,4,0)*100</f>
        <v>45.1</v>
      </c>
      <c r="J629">
        <f t="shared" si="19"/>
        <v>0</v>
      </c>
      <c r="K629">
        <f>COUNTIF(A$2:$A629,A629)</f>
        <v>1</v>
      </c>
      <c r="L629">
        <f>(Key!$B$3+Key!$B$4*'Real Time Coefficients'!E629+'Real Time Coefficients'!F629*Key!$B$5+Key!$B$6*'Real Time Coefficients'!G629+'Real Time Coefficients'!H629*Key!$B$7+Key!$B$8*'Real Time Coefficients'!I629+'Real Time Coefficients'!J629*Key!$B$9)*(Key!$B$11/100)</f>
        <v>-647.36405839922611</v>
      </c>
      <c r="N629">
        <f>IF(H629&gt;'Data Precompetition'!$F$91,1,0)</f>
        <v>0</v>
      </c>
      <c r="O629">
        <f>IF(F629&gt;'Data Precompetition'!$D$91,1,0)</f>
        <v>0</v>
      </c>
    </row>
    <row r="630" spans="1:15">
      <c r="A630" t="str">
        <f>'Real Time Consolodated'!B630</f>
        <v>Player</v>
      </c>
      <c r="B630" t="str">
        <f>'Real Time Consolodated'!E630</f>
        <v>Tm</v>
      </c>
      <c r="C630" t="e">
        <f>VLOOKUP(B630,'UPDATE Team Record'!$Q$4:$R$35,2,0)</f>
        <v>#N/A</v>
      </c>
      <c r="D630" t="e">
        <f t="shared" si="18"/>
        <v>#N/A</v>
      </c>
      <c r="E630" t="str">
        <f>'Real Time Consolodated'!AO630</f>
        <v>USG%</v>
      </c>
      <c r="F630" t="str">
        <f>'Real Time Consolodated'!AT630</f>
        <v>WS/48</v>
      </c>
      <c r="G630" t="str">
        <f>'Real Time Consolodated'!AX630</f>
        <v>BPM</v>
      </c>
      <c r="H630" t="str">
        <f>'Real Time Consolodated'!AY630</f>
        <v>VORP</v>
      </c>
      <c r="I630" s="27" t="e">
        <f>VLOOKUP(D630,'UPDATE Team Record'!$B$3:$O$38,4,0)*100</f>
        <v>#N/A</v>
      </c>
      <c r="J630">
        <f t="shared" si="19"/>
        <v>2</v>
      </c>
      <c r="K630">
        <f>COUNTIF(A$2:$A630,A630)</f>
        <v>23</v>
      </c>
      <c r="L630" t="e">
        <f>(Key!$B$3+Key!$B$4*'Real Time Coefficients'!E630+'Real Time Coefficients'!F630*Key!$B$5+Key!$B$6*'Real Time Coefficients'!G630+'Real Time Coefficients'!H630*Key!$B$7+Key!$B$8*'Real Time Coefficients'!I630+'Real Time Coefficients'!J630*Key!$B$9)*(Key!$B$11/100)</f>
        <v>#VALUE!</v>
      </c>
      <c r="N630">
        <f>IF(H630&gt;'Data Precompetition'!$F$91,1,0)</f>
        <v>1</v>
      </c>
      <c r="O630">
        <f>IF(F630&gt;'Data Precompetition'!$D$91,1,0)</f>
        <v>1</v>
      </c>
    </row>
    <row r="631" spans="1:15">
      <c r="A631" t="str">
        <f>'Real Time Consolodated'!B631</f>
        <v>Kemba Walker</v>
      </c>
      <c r="B631" t="str">
        <f>'Real Time Consolodated'!E631</f>
        <v>CHO</v>
      </c>
      <c r="C631" t="e">
        <f>VLOOKUP(B631,'UPDATE Team Record'!$Q$4:$R$35,2,0)</f>
        <v>#N/A</v>
      </c>
      <c r="D631" t="str">
        <f t="shared" si="18"/>
        <v>Washington Wizards</v>
      </c>
      <c r="E631">
        <f>'Real Time Consolodated'!AO631</f>
        <v>25.9</v>
      </c>
      <c r="F631">
        <f>'Real Time Consolodated'!AT631</f>
        <v>0.10100000000000001</v>
      </c>
      <c r="G631">
        <f>'Real Time Consolodated'!AX631</f>
        <v>2.2000000000000002</v>
      </c>
      <c r="H631">
        <f>'Real Time Consolodated'!AY631</f>
        <v>2.2999999999999998</v>
      </c>
      <c r="I631" s="27">
        <f>VLOOKUP(D631,'UPDATE Team Record'!$B$3:$O$38,4,0)*100</f>
        <v>56.100000000000009</v>
      </c>
      <c r="J631">
        <f t="shared" si="19"/>
        <v>0</v>
      </c>
      <c r="K631">
        <f>COUNTIF(A$2:$A631,A631)</f>
        <v>1</v>
      </c>
      <c r="L631">
        <f>(Key!$B$3+Key!$B$4*'Real Time Coefficients'!E631+'Real Time Coefficients'!F631*Key!$B$5+Key!$B$6*'Real Time Coefficients'!G631+'Real Time Coefficients'!H631*Key!$B$7+Key!$B$8*'Real Time Coefficients'!I631+'Real Time Coefficients'!J631*Key!$B$9)*(Key!$B$11/100)</f>
        <v>-240.71493558690688</v>
      </c>
      <c r="N631">
        <f>IF(H631&gt;'Data Precompetition'!$F$91,1,0)</f>
        <v>0</v>
      </c>
      <c r="O631">
        <f>IF(F631&gt;'Data Precompetition'!$D$91,1,0)</f>
        <v>0</v>
      </c>
    </row>
    <row r="632" spans="1:15">
      <c r="A632" t="str">
        <f>'Real Time Consolodated'!B632</f>
        <v>John Wall</v>
      </c>
      <c r="B632" t="str">
        <f>'Real Time Consolodated'!E632</f>
        <v>WAS</v>
      </c>
      <c r="C632" t="str">
        <f>VLOOKUP(B632,'UPDATE Team Record'!$Q$4:$R$35,2,0)</f>
        <v>Washington Wizards</v>
      </c>
      <c r="D632" t="str">
        <f t="shared" si="18"/>
        <v>Washington Wizards</v>
      </c>
      <c r="E632">
        <f>'Real Time Consolodated'!AO632</f>
        <v>26.1</v>
      </c>
      <c r="F632">
        <f>'Real Time Consolodated'!AT632</f>
        <v>0.13200000000000001</v>
      </c>
      <c r="G632">
        <f>'Real Time Consolodated'!AX632</f>
        <v>3.5</v>
      </c>
      <c r="H632">
        <f>'Real Time Consolodated'!AY632</f>
        <v>3.9</v>
      </c>
      <c r="I632" s="27">
        <f>VLOOKUP(D632,'UPDATE Team Record'!$B$3:$O$38,4,0)*100</f>
        <v>56.100000000000009</v>
      </c>
      <c r="J632">
        <f t="shared" si="19"/>
        <v>0</v>
      </c>
      <c r="K632">
        <f>COUNTIF(A$2:$A632,A632)</f>
        <v>1</v>
      </c>
      <c r="L632">
        <f>(Key!$B$3+Key!$B$4*'Real Time Coefficients'!E632+'Real Time Coefficients'!F632*Key!$B$5+Key!$B$6*'Real Time Coefficients'!G632+'Real Time Coefficients'!H632*Key!$B$7+Key!$B$8*'Real Time Coefficients'!I632+'Real Time Coefficients'!J632*Key!$B$9)*(Key!$B$11/100)</f>
        <v>-50.142928708404796</v>
      </c>
      <c r="N632">
        <f>IF(H632&gt;'Data Precompetition'!$F$91,1,0)</f>
        <v>0</v>
      </c>
      <c r="O632">
        <f>IF(F632&gt;'Data Precompetition'!$D$91,1,0)</f>
        <v>0</v>
      </c>
    </row>
    <row r="633" spans="1:15">
      <c r="A633" t="str">
        <f>'Real Time Consolodated'!B633</f>
        <v>Gerald Wallace</v>
      </c>
      <c r="B633" t="str">
        <f>'Real Time Consolodated'!E633</f>
        <v>BOS</v>
      </c>
      <c r="C633" t="str">
        <f>VLOOKUP(B633,'UPDATE Team Record'!$Q$4:$R$35,2,0)</f>
        <v>Boston Celtics</v>
      </c>
      <c r="D633" t="str">
        <f t="shared" si="18"/>
        <v>Boston Celtics</v>
      </c>
      <c r="E633">
        <f>'Real Time Consolodated'!AO633</f>
        <v>9</v>
      </c>
      <c r="F633">
        <f>'Real Time Consolodated'!AT633</f>
        <v>1.4E-2</v>
      </c>
      <c r="G633">
        <f>'Real Time Consolodated'!AX633</f>
        <v>-3.2</v>
      </c>
      <c r="H633">
        <f>'Real Time Consolodated'!AY633</f>
        <v>-0.1</v>
      </c>
      <c r="I633" s="27">
        <f>VLOOKUP(D633,'UPDATE Team Record'!$B$3:$O$38,4,0)*100</f>
        <v>48.8</v>
      </c>
      <c r="J633">
        <f t="shared" si="19"/>
        <v>0</v>
      </c>
      <c r="K633">
        <f>COUNTIF(A$2:$A633,A633)</f>
        <v>1</v>
      </c>
      <c r="L633">
        <f>(Key!$B$3+Key!$B$4*'Real Time Coefficients'!E633+'Real Time Coefficients'!F633*Key!$B$5+Key!$B$6*'Real Time Coefficients'!G633+'Real Time Coefficients'!H633*Key!$B$7+Key!$B$8*'Real Time Coefficients'!I633+'Real Time Coefficients'!J633*Key!$B$9)*(Key!$B$11/100)</f>
        <v>-547.08686764346476</v>
      </c>
      <c r="N633">
        <f>IF(H633&gt;'Data Precompetition'!$F$91,1,0)</f>
        <v>0</v>
      </c>
      <c r="O633">
        <f>IF(F633&gt;'Data Precompetition'!$D$91,1,0)</f>
        <v>0</v>
      </c>
    </row>
    <row r="634" spans="1:15">
      <c r="A634" t="str">
        <f>'Real Time Consolodated'!B634</f>
        <v>T.J. Warren</v>
      </c>
      <c r="B634" t="str">
        <f>'Real Time Consolodated'!E634</f>
        <v>PHO</v>
      </c>
      <c r="C634" t="str">
        <f>VLOOKUP(B634,'UPDATE Team Record'!$Q$4:$R$35,2,0)</f>
        <v>Phoenix Suns</v>
      </c>
      <c r="D634" t="str">
        <f t="shared" si="18"/>
        <v>Phoenix Suns</v>
      </c>
      <c r="E634">
        <f>'Real Time Consolodated'!AO634</f>
        <v>17.8</v>
      </c>
      <c r="F634">
        <f>'Real Time Consolodated'!AT634</f>
        <v>8.5000000000000006E-2</v>
      </c>
      <c r="G634">
        <f>'Real Time Consolodated'!AX634</f>
        <v>-2.1</v>
      </c>
      <c r="H634">
        <f>'Real Time Consolodated'!AY634</f>
        <v>0</v>
      </c>
      <c r="I634" s="27">
        <f>VLOOKUP(D634,'UPDATE Team Record'!$B$3:$O$38,4,0)*100</f>
        <v>47.599999999999994</v>
      </c>
      <c r="J634">
        <f t="shared" si="19"/>
        <v>0</v>
      </c>
      <c r="K634">
        <f>COUNTIF(A$2:$A634,A634)</f>
        <v>1</v>
      </c>
      <c r="L634">
        <f>(Key!$B$3+Key!$B$4*'Real Time Coefficients'!E634+'Real Time Coefficients'!F634*Key!$B$5+Key!$B$6*'Real Time Coefficients'!G634+'Real Time Coefficients'!H634*Key!$B$7+Key!$B$8*'Real Time Coefficients'!I634+'Real Time Coefficients'!J634*Key!$B$9)*(Key!$B$11/100)</f>
        <v>-387.06126194886883</v>
      </c>
      <c r="N634">
        <f>IF(H634&gt;'Data Precompetition'!$F$91,1,0)</f>
        <v>0</v>
      </c>
      <c r="O634">
        <f>IF(F634&gt;'Data Precompetition'!$D$91,1,0)</f>
        <v>0</v>
      </c>
    </row>
    <row r="635" spans="1:15">
      <c r="A635" t="str">
        <f>'Real Time Consolodated'!B635</f>
        <v>C.J. Watson</v>
      </c>
      <c r="B635" t="str">
        <f>'Real Time Consolodated'!E635</f>
        <v>IND</v>
      </c>
      <c r="C635" t="str">
        <f>VLOOKUP(B635,'UPDATE Team Record'!$Q$4:$R$35,2,0)</f>
        <v>Indiana Pacers</v>
      </c>
      <c r="D635" t="str">
        <f t="shared" si="18"/>
        <v>Indiana Pacers</v>
      </c>
      <c r="E635">
        <f>'Real Time Consolodated'!AO635</f>
        <v>18.8</v>
      </c>
      <c r="F635">
        <f>'Real Time Consolodated'!AT635</f>
        <v>0.13500000000000001</v>
      </c>
      <c r="G635">
        <f>'Real Time Consolodated'!AX635</f>
        <v>1.5</v>
      </c>
      <c r="H635">
        <f>'Real Time Consolodated'!AY635</f>
        <v>1.3</v>
      </c>
      <c r="I635" s="27">
        <f>VLOOKUP(D635,'UPDATE Team Record'!$B$3:$O$38,4,0)*100</f>
        <v>46.300000000000004</v>
      </c>
      <c r="J635">
        <f t="shared" si="19"/>
        <v>0</v>
      </c>
      <c r="K635">
        <f>COUNTIF(A$2:$A635,A635)</f>
        <v>1</v>
      </c>
      <c r="L635">
        <f>(Key!$B$3+Key!$B$4*'Real Time Coefficients'!E635+'Real Time Coefficients'!F635*Key!$B$5+Key!$B$6*'Real Time Coefficients'!G635+'Real Time Coefficients'!H635*Key!$B$7+Key!$B$8*'Real Time Coefficients'!I635+'Real Time Coefficients'!J635*Key!$B$9)*(Key!$B$11/100)</f>
        <v>-502.12501277174823</v>
      </c>
      <c r="N635">
        <f>IF(H635&gt;'Data Precompetition'!$F$91,1,0)</f>
        <v>0</v>
      </c>
      <c r="O635">
        <f>IF(F635&gt;'Data Precompetition'!$D$91,1,0)</f>
        <v>0</v>
      </c>
    </row>
    <row r="636" spans="1:15">
      <c r="A636" t="str">
        <f>'Real Time Consolodated'!B636</f>
        <v>David Wear</v>
      </c>
      <c r="B636" t="str">
        <f>'Real Time Consolodated'!E636</f>
        <v>SAC</v>
      </c>
      <c r="C636" t="str">
        <f>VLOOKUP(B636,'UPDATE Team Record'!$Q$4:$R$35,2,0)</f>
        <v>Sacramento Kings</v>
      </c>
      <c r="D636" t="str">
        <f t="shared" si="18"/>
        <v>Sacramento Kings</v>
      </c>
      <c r="E636">
        <f>'Real Time Consolodated'!AO636</f>
        <v>12.6</v>
      </c>
      <c r="F636">
        <f>'Real Time Consolodated'!AT636</f>
        <v>-0.11</v>
      </c>
      <c r="G636">
        <f>'Real Time Consolodated'!AX636</f>
        <v>-3</v>
      </c>
      <c r="H636">
        <f>'Real Time Consolodated'!AY636</f>
        <v>0</v>
      </c>
      <c r="I636" s="27">
        <f>VLOOKUP(D636,'UPDATE Team Record'!$B$3:$O$38,4,0)*100</f>
        <v>35.4</v>
      </c>
      <c r="J636">
        <f t="shared" si="19"/>
        <v>0</v>
      </c>
      <c r="K636">
        <f>COUNTIF(A$2:$A636,A636)</f>
        <v>1</v>
      </c>
      <c r="L636">
        <f>(Key!$B$3+Key!$B$4*'Real Time Coefficients'!E636+'Real Time Coefficients'!F636*Key!$B$5+Key!$B$6*'Real Time Coefficients'!G636+'Real Time Coefficients'!H636*Key!$B$7+Key!$B$8*'Real Time Coefficients'!I636+'Real Time Coefficients'!J636*Key!$B$9)*(Key!$B$11/100)</f>
        <v>-844.28967376938567</v>
      </c>
      <c r="N636">
        <f>IF(H636&gt;'Data Precompetition'!$F$91,1,0)</f>
        <v>0</v>
      </c>
      <c r="O636">
        <f>IF(F636&gt;'Data Precompetition'!$D$91,1,0)</f>
        <v>0</v>
      </c>
    </row>
    <row r="637" spans="1:15">
      <c r="A637" t="str">
        <f>'Real Time Consolodated'!B637</f>
        <v>Travis Wear</v>
      </c>
      <c r="B637" t="str">
        <f>'Real Time Consolodated'!E637</f>
        <v>NYK</v>
      </c>
      <c r="C637" t="str">
        <f>VLOOKUP(B637,'UPDATE Team Record'!$Q$4:$R$35,2,0)</f>
        <v>New York Knicks</v>
      </c>
      <c r="D637" t="str">
        <f t="shared" si="18"/>
        <v>New York Knicks</v>
      </c>
      <c r="E637">
        <f>'Real Time Consolodated'!AO637</f>
        <v>17.5</v>
      </c>
      <c r="F637">
        <f>'Real Time Consolodated'!AT637</f>
        <v>-0.02</v>
      </c>
      <c r="G637">
        <f>'Real Time Consolodated'!AX637</f>
        <v>-6.1</v>
      </c>
      <c r="H637">
        <f>'Real Time Consolodated'!AY637</f>
        <v>-0.7</v>
      </c>
      <c r="I637" s="27">
        <f>VLOOKUP(D637,'UPDATE Team Record'!$B$3:$O$38,4,0)*100</f>
        <v>20.7</v>
      </c>
      <c r="J637">
        <f t="shared" si="19"/>
        <v>0</v>
      </c>
      <c r="K637">
        <f>COUNTIF(A$2:$A637,A637)</f>
        <v>1</v>
      </c>
      <c r="L637">
        <f>(Key!$B$3+Key!$B$4*'Real Time Coefficients'!E637+'Real Time Coefficients'!F637*Key!$B$5+Key!$B$6*'Real Time Coefficients'!G637+'Real Time Coefficients'!H637*Key!$B$7+Key!$B$8*'Real Time Coefficients'!I637+'Real Time Coefficients'!J637*Key!$B$9)*(Key!$B$11/100)</f>
        <v>-476.88848622440395</v>
      </c>
      <c r="N637">
        <f>IF(H637&gt;'Data Precompetition'!$F$91,1,0)</f>
        <v>0</v>
      </c>
      <c r="O637">
        <f>IF(F637&gt;'Data Precompetition'!$D$91,1,0)</f>
        <v>0</v>
      </c>
    </row>
    <row r="638" spans="1:15">
      <c r="A638" t="str">
        <f>'Real Time Consolodated'!B638</f>
        <v>Martell Webster</v>
      </c>
      <c r="B638" t="str">
        <f>'Real Time Consolodated'!E638</f>
        <v>WAS</v>
      </c>
      <c r="C638" t="str">
        <f>VLOOKUP(B638,'UPDATE Team Record'!$Q$4:$R$35,2,0)</f>
        <v>Washington Wizards</v>
      </c>
      <c r="D638" t="str">
        <f t="shared" si="18"/>
        <v>Washington Wizards</v>
      </c>
      <c r="E638">
        <f>'Real Time Consolodated'!AO638</f>
        <v>18.2</v>
      </c>
      <c r="F638">
        <f>'Real Time Consolodated'!AT638</f>
        <v>0</v>
      </c>
      <c r="G638">
        <f>'Real Time Consolodated'!AX638</f>
        <v>-6.1</v>
      </c>
      <c r="H638">
        <f>'Real Time Consolodated'!AY638</f>
        <v>-0.4</v>
      </c>
      <c r="I638" s="27">
        <f>VLOOKUP(D638,'UPDATE Team Record'!$B$3:$O$38,4,0)*100</f>
        <v>56.100000000000009</v>
      </c>
      <c r="J638">
        <f t="shared" si="19"/>
        <v>0</v>
      </c>
      <c r="K638">
        <f>COUNTIF(A$2:$A638,A638)</f>
        <v>1</v>
      </c>
      <c r="L638">
        <f>(Key!$B$3+Key!$B$4*'Real Time Coefficients'!E638+'Real Time Coefficients'!F638*Key!$B$5+Key!$B$6*'Real Time Coefficients'!G638+'Real Time Coefficients'!H638*Key!$B$7+Key!$B$8*'Real Time Coefficients'!I638+'Real Time Coefficients'!J638*Key!$B$9)*(Key!$B$11/100)</f>
        <v>-24.022546713795467</v>
      </c>
      <c r="N638">
        <f>IF(H638&gt;'Data Precompetition'!$F$91,1,0)</f>
        <v>0</v>
      </c>
      <c r="O638">
        <f>IF(F638&gt;'Data Precompetition'!$D$91,1,0)</f>
        <v>0</v>
      </c>
    </row>
    <row r="639" spans="1:15">
      <c r="A639" t="str">
        <f>'Real Time Consolodated'!B639</f>
        <v>David West</v>
      </c>
      <c r="B639" t="str">
        <f>'Real Time Consolodated'!E639</f>
        <v>IND</v>
      </c>
      <c r="C639" t="str">
        <f>VLOOKUP(B639,'UPDATE Team Record'!$Q$4:$R$35,2,0)</f>
        <v>Indiana Pacers</v>
      </c>
      <c r="D639" t="str">
        <f t="shared" si="18"/>
        <v>Indiana Pacers</v>
      </c>
      <c r="E639">
        <f>'Real Time Consolodated'!AO639</f>
        <v>21</v>
      </c>
      <c r="F639">
        <f>'Real Time Consolodated'!AT639</f>
        <v>0.108</v>
      </c>
      <c r="G639">
        <f>'Real Time Consolodated'!AX639</f>
        <v>1.7</v>
      </c>
      <c r="H639">
        <f>'Real Time Consolodated'!AY639</f>
        <v>1.8</v>
      </c>
      <c r="I639" s="27">
        <f>VLOOKUP(D639,'UPDATE Team Record'!$B$3:$O$38,4,0)*100</f>
        <v>46.300000000000004</v>
      </c>
      <c r="J639">
        <f t="shared" si="19"/>
        <v>0</v>
      </c>
      <c r="K639">
        <f>COUNTIF(A$2:$A639,A639)</f>
        <v>1</v>
      </c>
      <c r="L639">
        <f>(Key!$B$3+Key!$B$4*'Real Time Coefficients'!E639+'Real Time Coefficients'!F639*Key!$B$5+Key!$B$6*'Real Time Coefficients'!G639+'Real Time Coefficients'!H639*Key!$B$7+Key!$B$8*'Real Time Coefficients'!I639+'Real Time Coefficients'!J639*Key!$B$9)*(Key!$B$11/100)</f>
        <v>-443.97467469978665</v>
      </c>
      <c r="N639">
        <f>IF(H639&gt;'Data Precompetition'!$F$91,1,0)</f>
        <v>0</v>
      </c>
      <c r="O639">
        <f>IF(F639&gt;'Data Precompetition'!$D$91,1,0)</f>
        <v>0</v>
      </c>
    </row>
    <row r="640" spans="1:15">
      <c r="A640" t="str">
        <f>'Real Time Consolodated'!B640</f>
        <v>Russell Westbrook</v>
      </c>
      <c r="B640" t="str">
        <f>'Real Time Consolodated'!E640</f>
        <v>OKC</v>
      </c>
      <c r="C640" t="str">
        <f>VLOOKUP(B640,'UPDATE Team Record'!$Q$4:$R$35,2,0)</f>
        <v>Oklahoma City Thunder</v>
      </c>
      <c r="D640" t="str">
        <f t="shared" si="18"/>
        <v>Oklahoma City Thunder</v>
      </c>
      <c r="E640">
        <f>'Real Time Consolodated'!AO640</f>
        <v>38.4</v>
      </c>
      <c r="F640">
        <f>'Real Time Consolodated'!AT640</f>
        <v>0.222</v>
      </c>
      <c r="G640">
        <f>'Real Time Consolodated'!AX640</f>
        <v>11</v>
      </c>
      <c r="H640">
        <f>'Real Time Consolodated'!AY640</f>
        <v>7.6</v>
      </c>
      <c r="I640" s="27">
        <f>VLOOKUP(D640,'UPDATE Team Record'!$B$3:$O$38,4,0)*100</f>
        <v>54.900000000000006</v>
      </c>
      <c r="J640">
        <f t="shared" si="19"/>
        <v>0</v>
      </c>
      <c r="K640">
        <f>COUNTIF(A$2:$A640,A640)</f>
        <v>1</v>
      </c>
      <c r="L640">
        <f>(Key!$B$3+Key!$B$4*'Real Time Coefficients'!E640+'Real Time Coefficients'!F640*Key!$B$5+Key!$B$6*'Real Time Coefficients'!G640+'Real Time Coefficients'!H640*Key!$B$7+Key!$B$8*'Real Time Coefficients'!I640+'Real Time Coefficients'!J640*Key!$B$9)*(Key!$B$11/100)</f>
        <v>69.079984474760536</v>
      </c>
      <c r="N640">
        <f>IF(H640&gt;'Data Precompetition'!$F$91,1,0)</f>
        <v>0</v>
      </c>
      <c r="O640">
        <f>IF(F640&gt;'Data Precompetition'!$D$91,1,0)</f>
        <v>0</v>
      </c>
    </row>
    <row r="641" spans="1:15">
      <c r="A641" t="str">
        <f>'Real Time Consolodated'!B641</f>
        <v>Hassan Whiteside</v>
      </c>
      <c r="B641" t="str">
        <f>'Real Time Consolodated'!E641</f>
        <v>MIA</v>
      </c>
      <c r="C641" t="str">
        <f>VLOOKUP(B641,'UPDATE Team Record'!$Q$4:$R$35,2,0)</f>
        <v>Miami Heat</v>
      </c>
      <c r="D641" t="str">
        <f t="shared" si="18"/>
        <v>Miami Heat</v>
      </c>
      <c r="E641">
        <f>'Real Time Consolodated'!AO641</f>
        <v>21.1</v>
      </c>
      <c r="F641">
        <f>'Real Time Consolodated'!AT641</f>
        <v>0.221</v>
      </c>
      <c r="G641">
        <f>'Real Time Consolodated'!AX641</f>
        <v>-0.9</v>
      </c>
      <c r="H641">
        <f>'Real Time Consolodated'!AY641</f>
        <v>0.3</v>
      </c>
      <c r="I641" s="27">
        <f>VLOOKUP(D641,'UPDATE Team Record'!$B$3:$O$38,4,0)*100</f>
        <v>45.1</v>
      </c>
      <c r="J641">
        <f t="shared" si="19"/>
        <v>0</v>
      </c>
      <c r="K641">
        <f>COUNTIF(A$2:$A641,A641)</f>
        <v>1</v>
      </c>
      <c r="L641">
        <f>(Key!$B$3+Key!$B$4*'Real Time Coefficients'!E641+'Real Time Coefficients'!F641*Key!$B$5+Key!$B$6*'Real Time Coefficients'!G641+'Real Time Coefficients'!H641*Key!$B$7+Key!$B$8*'Real Time Coefficients'!I641+'Real Time Coefficients'!J641*Key!$B$9)*(Key!$B$11/100)</f>
        <v>-199.16375687818686</v>
      </c>
      <c r="N641">
        <f>IF(H641&gt;'Data Precompetition'!$F$91,1,0)</f>
        <v>0</v>
      </c>
      <c r="O641">
        <f>IF(F641&gt;'Data Precompetition'!$D$91,1,0)</f>
        <v>0</v>
      </c>
    </row>
    <row r="642" spans="1:15">
      <c r="A642" t="str">
        <f>'Real Time Consolodated'!B642</f>
        <v>Shayne Whittington</v>
      </c>
      <c r="B642" t="str">
        <f>'Real Time Consolodated'!E642</f>
        <v>IND</v>
      </c>
      <c r="C642" t="str">
        <f>VLOOKUP(B642,'UPDATE Team Record'!$Q$4:$R$35,2,0)</f>
        <v>Indiana Pacers</v>
      </c>
      <c r="D642" t="str">
        <f t="shared" si="18"/>
        <v>Indiana Pacers</v>
      </c>
      <c r="E642">
        <f>'Real Time Consolodated'!AO642</f>
        <v>23.9</v>
      </c>
      <c r="F642">
        <f>'Real Time Consolodated'!AT642</f>
        <v>0.2</v>
      </c>
      <c r="G642">
        <f>'Real Time Consolodated'!AX642</f>
        <v>0.5</v>
      </c>
      <c r="H642">
        <f>'Real Time Consolodated'!AY642</f>
        <v>0.1</v>
      </c>
      <c r="I642" s="27">
        <f>VLOOKUP(D642,'UPDATE Team Record'!$B$3:$O$38,4,0)*100</f>
        <v>46.300000000000004</v>
      </c>
      <c r="J642">
        <f t="shared" si="19"/>
        <v>0</v>
      </c>
      <c r="K642">
        <f>COUNTIF(A$2:$A642,A642)</f>
        <v>1</v>
      </c>
      <c r="L642">
        <f>(Key!$B$3+Key!$B$4*'Real Time Coefficients'!E642+'Real Time Coefficients'!F642*Key!$B$5+Key!$B$6*'Real Time Coefficients'!G642+'Real Time Coefficients'!H642*Key!$B$7+Key!$B$8*'Real Time Coefficients'!I642+'Real Time Coefficients'!J642*Key!$B$9)*(Key!$B$11/100)</f>
        <v>-385.20716608166151</v>
      </c>
      <c r="N642">
        <f>IF(H642&gt;'Data Precompetition'!$F$91,1,0)</f>
        <v>0</v>
      </c>
      <c r="O642">
        <f>IF(F642&gt;'Data Precompetition'!$D$91,1,0)</f>
        <v>0</v>
      </c>
    </row>
    <row r="643" spans="1:15">
      <c r="A643" t="str">
        <f>'Real Time Consolodated'!B643</f>
        <v>Andrew Wiggins</v>
      </c>
      <c r="B643" t="str">
        <f>'Real Time Consolodated'!E643</f>
        <v>MIN</v>
      </c>
      <c r="C643" t="str">
        <f>VLOOKUP(B643,'UPDATE Team Record'!$Q$4:$R$35,2,0)</f>
        <v>Minnesota Timberwolves</v>
      </c>
      <c r="D643" t="str">
        <f t="shared" ref="D643:D706" si="20">IFERROR(C643,C644)</f>
        <v>Minnesota Timberwolves</v>
      </c>
      <c r="E643">
        <f>'Real Time Consolodated'!AO643</f>
        <v>22.6</v>
      </c>
      <c r="F643">
        <f>'Real Time Consolodated'!AT643</f>
        <v>3.4000000000000002E-2</v>
      </c>
      <c r="G643">
        <f>'Real Time Consolodated'!AX643</f>
        <v>-2.2999999999999998</v>
      </c>
      <c r="H643">
        <f>'Real Time Consolodated'!AY643</f>
        <v>-0.2</v>
      </c>
      <c r="I643" s="27">
        <f>VLOOKUP(D643,'UPDATE Team Record'!$B$3:$O$38,4,0)*100</f>
        <v>19.5</v>
      </c>
      <c r="J643">
        <f t="shared" ref="J643:J706" si="21">N643+O643</f>
        <v>0</v>
      </c>
      <c r="K643">
        <f>COUNTIF(A$2:$A643,A643)</f>
        <v>1</v>
      </c>
      <c r="L643">
        <f>(Key!$B$3+Key!$B$4*'Real Time Coefficients'!E643+'Real Time Coefficients'!F643*Key!$B$5+Key!$B$6*'Real Time Coefficients'!G643+'Real Time Coefficients'!H643*Key!$B$7+Key!$B$8*'Real Time Coefficients'!I643+'Real Time Coefficients'!J643*Key!$B$9)*(Key!$B$11/100)</f>
        <v>-679.6251530072949</v>
      </c>
      <c r="N643">
        <f>IF(H643&gt;'Data Precompetition'!$F$91,1,0)</f>
        <v>0</v>
      </c>
      <c r="O643">
        <f>IF(F643&gt;'Data Precompetition'!$D$91,1,0)</f>
        <v>0</v>
      </c>
    </row>
    <row r="644" spans="1:15">
      <c r="A644" t="str">
        <f>'Real Time Consolodated'!B644</f>
        <v>C.J. Wilcox</v>
      </c>
      <c r="B644" t="str">
        <f>'Real Time Consolodated'!E644</f>
        <v>LAC</v>
      </c>
      <c r="C644" t="str">
        <f>VLOOKUP(B644,'UPDATE Team Record'!$Q$4:$R$35,2,0)</f>
        <v>Los Angeles Clippers</v>
      </c>
      <c r="D644" t="str">
        <f t="shared" si="20"/>
        <v>Los Angeles Clippers</v>
      </c>
      <c r="E644">
        <f>'Real Time Consolodated'!AO644</f>
        <v>21.8</v>
      </c>
      <c r="F644">
        <f>'Real Time Consolodated'!AT644</f>
        <v>-2.4E-2</v>
      </c>
      <c r="G644">
        <f>'Real Time Consolodated'!AX644</f>
        <v>-6</v>
      </c>
      <c r="H644">
        <f>'Real Time Consolodated'!AY644</f>
        <v>-0.1</v>
      </c>
      <c r="I644" s="27">
        <f>VLOOKUP(D644,'UPDATE Team Record'!$B$3:$O$38,4,0)*100</f>
        <v>68.300000000000011</v>
      </c>
      <c r="J644">
        <f t="shared" si="21"/>
        <v>0</v>
      </c>
      <c r="K644">
        <f>COUNTIF(A$2:$A644,A644)</f>
        <v>1</v>
      </c>
      <c r="L644">
        <f>(Key!$B$3+Key!$B$4*'Real Time Coefficients'!E644+'Real Time Coefficients'!F644*Key!$B$5+Key!$B$6*'Real Time Coefficients'!G644+'Real Time Coefficients'!H644*Key!$B$7+Key!$B$8*'Real Time Coefficients'!I644+'Real Time Coefficients'!J644*Key!$B$9)*(Key!$B$11/100)</f>
        <v>161.42158037397206</v>
      </c>
      <c r="N644">
        <f>IF(H644&gt;'Data Precompetition'!$F$91,1,0)</f>
        <v>0</v>
      </c>
      <c r="O644">
        <f>IF(F644&gt;'Data Precompetition'!$D$91,1,0)</f>
        <v>0</v>
      </c>
    </row>
    <row r="645" spans="1:15">
      <c r="A645" t="str">
        <f>'Real Time Consolodated'!B645</f>
        <v>Deron Williams</v>
      </c>
      <c r="B645" t="str">
        <f>'Real Time Consolodated'!E645</f>
        <v>BRK</v>
      </c>
      <c r="C645" t="str">
        <f>VLOOKUP(B645,'UPDATE Team Record'!$Q$4:$R$35,2,0)</f>
        <v>Brooklyn Nets</v>
      </c>
      <c r="D645" t="str">
        <f t="shared" si="20"/>
        <v>Brooklyn Nets</v>
      </c>
      <c r="E645">
        <f>'Real Time Consolodated'!AO645</f>
        <v>22.3</v>
      </c>
      <c r="F645">
        <f>'Real Time Consolodated'!AT645</f>
        <v>8.3000000000000004E-2</v>
      </c>
      <c r="G645">
        <f>'Real Time Consolodated'!AX645</f>
        <v>0.1</v>
      </c>
      <c r="H645">
        <f>'Real Time Consolodated'!AY645</f>
        <v>1.1000000000000001</v>
      </c>
      <c r="I645" s="27">
        <f>VLOOKUP(D645,'UPDATE Team Record'!$B$3:$O$38,4,0)*100</f>
        <v>46.300000000000004</v>
      </c>
      <c r="J645">
        <f t="shared" si="21"/>
        <v>0</v>
      </c>
      <c r="K645">
        <f>COUNTIF(A$2:$A645,A645)</f>
        <v>1</v>
      </c>
      <c r="L645">
        <f>(Key!$B$3+Key!$B$4*'Real Time Coefficients'!E645+'Real Time Coefficients'!F645*Key!$B$5+Key!$B$6*'Real Time Coefficients'!G645+'Real Time Coefficients'!H645*Key!$B$7+Key!$B$8*'Real Time Coefficients'!I645+'Real Time Coefficients'!J645*Key!$B$9)*(Key!$B$11/100)</f>
        <v>-393.80801495149018</v>
      </c>
      <c r="N645">
        <f>IF(H645&gt;'Data Precompetition'!$F$91,1,0)</f>
        <v>0</v>
      </c>
      <c r="O645">
        <f>IF(F645&gt;'Data Precompetition'!$D$91,1,0)</f>
        <v>0</v>
      </c>
    </row>
    <row r="646" spans="1:15">
      <c r="A646" t="str">
        <f>'Real Time Consolodated'!B646</f>
        <v>Derrick Williams</v>
      </c>
      <c r="B646" t="str">
        <f>'Real Time Consolodated'!E646</f>
        <v>SAC</v>
      </c>
      <c r="C646" t="str">
        <f>VLOOKUP(B646,'UPDATE Team Record'!$Q$4:$R$35,2,0)</f>
        <v>Sacramento Kings</v>
      </c>
      <c r="D646" t="str">
        <f t="shared" si="20"/>
        <v>Sacramento Kings</v>
      </c>
      <c r="E646">
        <f>'Real Time Consolodated'!AO646</f>
        <v>18.899999999999999</v>
      </c>
      <c r="F646">
        <f>'Real Time Consolodated'!AT646</f>
        <v>6.9000000000000006E-2</v>
      </c>
      <c r="G646">
        <f>'Real Time Consolodated'!AX646</f>
        <v>-3.2</v>
      </c>
      <c r="H646">
        <f>'Real Time Consolodated'!AY646</f>
        <v>-0.5</v>
      </c>
      <c r="I646" s="27">
        <f>VLOOKUP(D646,'UPDATE Team Record'!$B$3:$O$38,4,0)*100</f>
        <v>35.4</v>
      </c>
      <c r="J646">
        <f t="shared" si="21"/>
        <v>0</v>
      </c>
      <c r="K646">
        <f>COUNTIF(A$2:$A646,A646)</f>
        <v>1</v>
      </c>
      <c r="L646">
        <f>(Key!$B$3+Key!$B$4*'Real Time Coefficients'!E646+'Real Time Coefficients'!F646*Key!$B$5+Key!$B$6*'Real Time Coefficients'!G646+'Real Time Coefficients'!H646*Key!$B$7+Key!$B$8*'Real Time Coefficients'!I646+'Real Time Coefficients'!J646*Key!$B$9)*(Key!$B$11/100)</f>
        <v>-470.25303726316656</v>
      </c>
      <c r="N646">
        <f>IF(H646&gt;'Data Precompetition'!$F$91,1,0)</f>
        <v>0</v>
      </c>
      <c r="O646">
        <f>IF(F646&gt;'Data Precompetition'!$D$91,1,0)</f>
        <v>0</v>
      </c>
    </row>
    <row r="647" spans="1:15">
      <c r="A647" t="str">
        <f>'Real Time Consolodated'!B647</f>
        <v>Elliot Williams</v>
      </c>
      <c r="B647" t="str">
        <f>'Real Time Consolodated'!E647</f>
        <v>TOT</v>
      </c>
      <c r="C647" t="e">
        <f>VLOOKUP(B647,'UPDATE Team Record'!$Q$4:$R$35,2,0)</f>
        <v>#N/A</v>
      </c>
      <c r="D647" t="str">
        <f t="shared" si="20"/>
        <v>Utah Jazz</v>
      </c>
      <c r="E647">
        <f>'Real Time Consolodated'!AO647</f>
        <v>16.399999999999999</v>
      </c>
      <c r="F647">
        <f>'Real Time Consolodated'!AT647</f>
        <v>3.9E-2</v>
      </c>
      <c r="G647">
        <f>'Real Time Consolodated'!AX647</f>
        <v>-4.5999999999999996</v>
      </c>
      <c r="H647">
        <f>'Real Time Consolodated'!AY647</f>
        <v>-0.1</v>
      </c>
      <c r="I647" s="27">
        <f>VLOOKUP(D647,'UPDATE Team Record'!$B$3:$O$38,4,0)*100</f>
        <v>46.300000000000004</v>
      </c>
      <c r="J647">
        <f t="shared" si="21"/>
        <v>0</v>
      </c>
      <c r="K647">
        <f>COUNTIF(A$2:$A647,A647)</f>
        <v>1</v>
      </c>
      <c r="L647">
        <f>(Key!$B$3+Key!$B$4*'Real Time Coefficients'!E647+'Real Time Coefficients'!F647*Key!$B$5+Key!$B$6*'Real Time Coefficients'!G647+'Real Time Coefficients'!H647*Key!$B$7+Key!$B$8*'Real Time Coefficients'!I647+'Real Time Coefficients'!J647*Key!$B$9)*(Key!$B$11/100)</f>
        <v>-215.32366407031392</v>
      </c>
      <c r="N647">
        <f>IF(H647&gt;'Data Precompetition'!$F$91,1,0)</f>
        <v>0</v>
      </c>
      <c r="O647">
        <f>IF(F647&gt;'Data Precompetition'!$D$91,1,0)</f>
        <v>0</v>
      </c>
    </row>
    <row r="648" spans="1:15">
      <c r="A648" t="str">
        <f>'Real Time Consolodated'!B648</f>
        <v>Elliot Williams</v>
      </c>
      <c r="B648" t="str">
        <f>'Real Time Consolodated'!E648</f>
        <v>UTA</v>
      </c>
      <c r="C648" t="str">
        <f>VLOOKUP(B648,'UPDATE Team Record'!$Q$4:$R$35,2,0)</f>
        <v>Utah Jazz</v>
      </c>
      <c r="D648" t="str">
        <f t="shared" si="20"/>
        <v>Utah Jazz</v>
      </c>
      <c r="E648">
        <f>'Real Time Consolodated'!AO648</f>
        <v>16.399999999999999</v>
      </c>
      <c r="F648">
        <f>'Real Time Consolodated'!AT648</f>
        <v>3.9E-2</v>
      </c>
      <c r="G648">
        <f>'Real Time Consolodated'!AX648</f>
        <v>-4.5999999999999996</v>
      </c>
      <c r="H648">
        <f>'Real Time Consolodated'!AY648</f>
        <v>-0.1</v>
      </c>
      <c r="I648" s="27">
        <f>VLOOKUP(D648,'UPDATE Team Record'!$B$3:$O$38,4,0)*100</f>
        <v>46.300000000000004</v>
      </c>
      <c r="J648">
        <f t="shared" si="21"/>
        <v>0</v>
      </c>
      <c r="K648">
        <f>COUNTIF(A$2:$A648,A648)</f>
        <v>2</v>
      </c>
      <c r="L648">
        <f>(Key!$B$3+Key!$B$4*'Real Time Coefficients'!E648+'Real Time Coefficients'!F648*Key!$B$5+Key!$B$6*'Real Time Coefficients'!G648+'Real Time Coefficients'!H648*Key!$B$7+Key!$B$8*'Real Time Coefficients'!I648+'Real Time Coefficients'!J648*Key!$B$9)*(Key!$B$11/100)</f>
        <v>-215.32366407031392</v>
      </c>
      <c r="N648">
        <f>IF(H648&gt;'Data Precompetition'!$F$91,1,0)</f>
        <v>0</v>
      </c>
      <c r="O648">
        <f>IF(F648&gt;'Data Precompetition'!$D$91,1,0)</f>
        <v>0</v>
      </c>
    </row>
    <row r="649" spans="1:15">
      <c r="A649" t="str">
        <f>'Real Time Consolodated'!B649</f>
        <v>Elliot Williams</v>
      </c>
      <c r="B649" t="str">
        <f>'Real Time Consolodated'!E649</f>
        <v>NOP</v>
      </c>
      <c r="C649" t="str">
        <f>VLOOKUP(B649,'UPDATE Team Record'!$Q$4:$R$35,2,0)</f>
        <v>New Orleans Pelicans</v>
      </c>
      <c r="D649" t="str">
        <f t="shared" si="20"/>
        <v>New Orleans Pelicans</v>
      </c>
      <c r="E649">
        <f>'Real Time Consolodated'!AO649</f>
        <v>16.399999999999999</v>
      </c>
      <c r="F649">
        <f>'Real Time Consolodated'!AT649</f>
        <v>3.9E-2</v>
      </c>
      <c r="G649">
        <f>'Real Time Consolodated'!AX649</f>
        <v>-4.5999999999999996</v>
      </c>
      <c r="H649">
        <f>'Real Time Consolodated'!AY649</f>
        <v>-0.1</v>
      </c>
      <c r="I649" s="27">
        <f>VLOOKUP(D649,'UPDATE Team Record'!$B$3:$O$38,4,0)*100</f>
        <v>54.900000000000006</v>
      </c>
      <c r="J649">
        <f t="shared" si="21"/>
        <v>0</v>
      </c>
      <c r="K649">
        <f>COUNTIF(A$2:$A649,A649)</f>
        <v>3</v>
      </c>
      <c r="L649">
        <f>(Key!$B$3+Key!$B$4*'Real Time Coefficients'!E649+'Real Time Coefficients'!F649*Key!$B$5+Key!$B$6*'Real Time Coefficients'!G649+'Real Time Coefficients'!H649*Key!$B$7+Key!$B$8*'Real Time Coefficients'!I649+'Real Time Coefficients'!J649*Key!$B$9)*(Key!$B$11/100)</f>
        <v>-130.59187305939179</v>
      </c>
      <c r="N649">
        <f>IF(H649&gt;'Data Precompetition'!$F$91,1,0)</f>
        <v>0</v>
      </c>
      <c r="O649">
        <f>IF(F649&gt;'Data Precompetition'!$D$91,1,0)</f>
        <v>0</v>
      </c>
    </row>
    <row r="650" spans="1:15">
      <c r="A650" t="str">
        <f>'Real Time Consolodated'!B650</f>
        <v>Louis Williams</v>
      </c>
      <c r="B650" t="str">
        <f>'Real Time Consolodated'!E650</f>
        <v>TOR</v>
      </c>
      <c r="C650" t="str">
        <f>VLOOKUP(B650,'UPDATE Team Record'!$Q$4:$R$35,2,0)</f>
        <v>Toronto Raptors</v>
      </c>
      <c r="D650" t="str">
        <f t="shared" si="20"/>
        <v>Toronto Raptors</v>
      </c>
      <c r="E650">
        <f>'Real Time Consolodated'!AO650</f>
        <v>27</v>
      </c>
      <c r="F650">
        <f>'Real Time Consolodated'!AT650</f>
        <v>0.157</v>
      </c>
      <c r="G650">
        <f>'Real Time Consolodated'!AX650</f>
        <v>0.9</v>
      </c>
      <c r="H650">
        <f>'Real Time Consolodated'!AY650</f>
        <v>1.5</v>
      </c>
      <c r="I650" s="27">
        <f>VLOOKUP(D650,'UPDATE Team Record'!$B$3:$O$38,4,0)*100</f>
        <v>59.8</v>
      </c>
      <c r="J650">
        <f t="shared" si="21"/>
        <v>0</v>
      </c>
      <c r="K650">
        <f>COUNTIF(A$2:$A650,A650)</f>
        <v>1</v>
      </c>
      <c r="L650">
        <f>(Key!$B$3+Key!$B$4*'Real Time Coefficients'!E650+'Real Time Coefficients'!F650*Key!$B$5+Key!$B$6*'Real Time Coefficients'!G650+'Real Time Coefficients'!H650*Key!$B$7+Key!$B$8*'Real Time Coefficients'!I650+'Real Time Coefficients'!J650*Key!$B$9)*(Key!$B$11/100)</f>
        <v>-66.662764608078533</v>
      </c>
      <c r="N650">
        <f>IF(H650&gt;'Data Precompetition'!$F$91,1,0)</f>
        <v>0</v>
      </c>
      <c r="O650">
        <f>IF(F650&gt;'Data Precompetition'!$D$91,1,0)</f>
        <v>0</v>
      </c>
    </row>
    <row r="651" spans="1:15">
      <c r="A651" t="str">
        <f>'Real Time Consolodated'!B651</f>
        <v>Marvin Williams</v>
      </c>
      <c r="B651" t="str">
        <f>'Real Time Consolodated'!E651</f>
        <v>CHO</v>
      </c>
      <c r="C651" t="e">
        <f>VLOOKUP(B651,'UPDATE Team Record'!$Q$4:$R$35,2,0)</f>
        <v>#N/A</v>
      </c>
      <c r="D651" t="e">
        <f t="shared" si="20"/>
        <v>#N/A</v>
      </c>
      <c r="E651">
        <f>'Real Time Consolodated'!AO651</f>
        <v>13.3</v>
      </c>
      <c r="F651">
        <f>'Real Time Consolodated'!AT651</f>
        <v>0.10199999999999999</v>
      </c>
      <c r="G651">
        <f>'Real Time Consolodated'!AX651</f>
        <v>1</v>
      </c>
      <c r="H651">
        <f>'Real Time Consolodated'!AY651</f>
        <v>1.5</v>
      </c>
      <c r="I651" s="27" t="e">
        <f>VLOOKUP(D651,'UPDATE Team Record'!$B$3:$O$38,4,0)*100</f>
        <v>#N/A</v>
      </c>
      <c r="J651">
        <f t="shared" si="21"/>
        <v>0</v>
      </c>
      <c r="K651">
        <f>COUNTIF(A$2:$A651,A651)</f>
        <v>1</v>
      </c>
      <c r="L651" t="e">
        <f>(Key!$B$3+Key!$B$4*'Real Time Coefficients'!E651+'Real Time Coefficients'!F651*Key!$B$5+Key!$B$6*'Real Time Coefficients'!G651+'Real Time Coefficients'!H651*Key!$B$7+Key!$B$8*'Real Time Coefficients'!I651+'Real Time Coefficients'!J651*Key!$B$9)*(Key!$B$11/100)</f>
        <v>#N/A</v>
      </c>
      <c r="N651">
        <f>IF(H651&gt;'Data Precompetition'!$F$91,1,0)</f>
        <v>0</v>
      </c>
      <c r="O651">
        <f>IF(F651&gt;'Data Precompetition'!$D$91,1,0)</f>
        <v>0</v>
      </c>
    </row>
    <row r="652" spans="1:15">
      <c r="A652" t="str">
        <f>'Real Time Consolodated'!B652</f>
        <v>Mo Williams</v>
      </c>
      <c r="B652" t="str">
        <f>'Real Time Consolodated'!E652</f>
        <v>TOT</v>
      </c>
      <c r="C652" t="e">
        <f>VLOOKUP(B652,'UPDATE Team Record'!$Q$4:$R$35,2,0)</f>
        <v>#N/A</v>
      </c>
      <c r="D652" t="str">
        <f t="shared" si="20"/>
        <v>Minnesota Timberwolves</v>
      </c>
      <c r="E652">
        <f>'Real Time Consolodated'!AO652</f>
        <v>25.2</v>
      </c>
      <c r="F652">
        <f>'Real Time Consolodated'!AT652</f>
        <v>5.0999999999999997E-2</v>
      </c>
      <c r="G652">
        <f>'Real Time Consolodated'!AX652</f>
        <v>-1.3</v>
      </c>
      <c r="H652">
        <f>'Real Time Consolodated'!AY652</f>
        <v>0.3</v>
      </c>
      <c r="I652" s="27">
        <f>VLOOKUP(D652,'UPDATE Team Record'!$B$3:$O$38,4,0)*100</f>
        <v>19.5</v>
      </c>
      <c r="J652">
        <f t="shared" si="21"/>
        <v>0</v>
      </c>
      <c r="K652">
        <f>COUNTIF(A$2:$A652,A652)</f>
        <v>1</v>
      </c>
      <c r="L652">
        <f>(Key!$B$3+Key!$B$4*'Real Time Coefficients'!E652+'Real Time Coefficients'!F652*Key!$B$5+Key!$B$6*'Real Time Coefficients'!G652+'Real Time Coefficients'!H652*Key!$B$7+Key!$B$8*'Real Time Coefficients'!I652+'Real Time Coefficients'!J652*Key!$B$9)*(Key!$B$11/100)</f>
        <v>-634.18158093779482</v>
      </c>
      <c r="N652">
        <f>IF(H652&gt;'Data Precompetition'!$F$91,1,0)</f>
        <v>0</v>
      </c>
      <c r="O652">
        <f>IF(F652&gt;'Data Precompetition'!$D$91,1,0)</f>
        <v>0</v>
      </c>
    </row>
    <row r="653" spans="1:15">
      <c r="A653" t="str">
        <f>'Real Time Consolodated'!B653</f>
        <v>Mo Williams</v>
      </c>
      <c r="B653" t="str">
        <f>'Real Time Consolodated'!E653</f>
        <v>MIN</v>
      </c>
      <c r="C653" t="str">
        <f>VLOOKUP(B653,'UPDATE Team Record'!$Q$4:$R$35,2,0)</f>
        <v>Minnesota Timberwolves</v>
      </c>
      <c r="D653" t="str">
        <f t="shared" si="20"/>
        <v>Minnesota Timberwolves</v>
      </c>
      <c r="E653">
        <f>'Real Time Consolodated'!AO653</f>
        <v>25.2</v>
      </c>
      <c r="F653">
        <f>'Real Time Consolodated'!AT653</f>
        <v>5.0999999999999997E-2</v>
      </c>
      <c r="G653">
        <f>'Real Time Consolodated'!AX653</f>
        <v>-1.3</v>
      </c>
      <c r="H653">
        <f>'Real Time Consolodated'!AY653</f>
        <v>0.3</v>
      </c>
      <c r="I653" s="27">
        <f>VLOOKUP(D653,'UPDATE Team Record'!$B$3:$O$38,4,0)*100</f>
        <v>19.5</v>
      </c>
      <c r="J653">
        <f t="shared" si="21"/>
        <v>0</v>
      </c>
      <c r="K653">
        <f>COUNTIF(A$2:$A653,A653)</f>
        <v>2</v>
      </c>
      <c r="L653">
        <f>(Key!$B$3+Key!$B$4*'Real Time Coefficients'!E653+'Real Time Coefficients'!F653*Key!$B$5+Key!$B$6*'Real Time Coefficients'!G653+'Real Time Coefficients'!H653*Key!$B$7+Key!$B$8*'Real Time Coefficients'!I653+'Real Time Coefficients'!J653*Key!$B$9)*(Key!$B$11/100)</f>
        <v>-634.18158093779482</v>
      </c>
      <c r="N653">
        <f>IF(H653&gt;'Data Precompetition'!$F$91,1,0)</f>
        <v>0</v>
      </c>
      <c r="O653">
        <f>IF(F653&gt;'Data Precompetition'!$D$91,1,0)</f>
        <v>0</v>
      </c>
    </row>
    <row r="654" spans="1:15">
      <c r="A654" t="str">
        <f>'Real Time Consolodated'!B654</f>
        <v>Mo Williams</v>
      </c>
      <c r="B654" t="str">
        <f>'Real Time Consolodated'!E654</f>
        <v>CHO</v>
      </c>
      <c r="C654" t="e">
        <f>VLOOKUP(B654,'UPDATE Team Record'!$Q$4:$R$35,2,0)</f>
        <v>#N/A</v>
      </c>
      <c r="D654" t="e">
        <f t="shared" si="20"/>
        <v>#N/A</v>
      </c>
      <c r="E654">
        <f>'Real Time Consolodated'!AO654</f>
        <v>25.2</v>
      </c>
      <c r="F654">
        <f>'Real Time Consolodated'!AT654</f>
        <v>5.0999999999999997E-2</v>
      </c>
      <c r="G654">
        <f>'Real Time Consolodated'!AX654</f>
        <v>-1.3</v>
      </c>
      <c r="H654">
        <f>'Real Time Consolodated'!AY654</f>
        <v>0.3</v>
      </c>
      <c r="I654" s="27" t="e">
        <f>VLOOKUP(D654,'UPDATE Team Record'!$B$3:$O$38,4,0)*100</f>
        <v>#N/A</v>
      </c>
      <c r="J654">
        <f t="shared" si="21"/>
        <v>0</v>
      </c>
      <c r="K654">
        <f>COUNTIF(A$2:$A654,A654)</f>
        <v>3</v>
      </c>
      <c r="L654" t="e">
        <f>(Key!$B$3+Key!$B$4*'Real Time Coefficients'!E654+'Real Time Coefficients'!F654*Key!$B$5+Key!$B$6*'Real Time Coefficients'!G654+'Real Time Coefficients'!H654*Key!$B$7+Key!$B$8*'Real Time Coefficients'!I654+'Real Time Coefficients'!J654*Key!$B$9)*(Key!$B$11/100)</f>
        <v>#N/A</v>
      </c>
      <c r="N654">
        <f>IF(H654&gt;'Data Precompetition'!$F$91,1,0)</f>
        <v>0</v>
      </c>
      <c r="O654">
        <f>IF(F654&gt;'Data Precompetition'!$D$91,1,0)</f>
        <v>0</v>
      </c>
    </row>
    <row r="655" spans="1:15">
      <c r="A655" t="str">
        <f>'Real Time Consolodated'!B655</f>
        <v>Player</v>
      </c>
      <c r="B655" t="str">
        <f>'Real Time Consolodated'!E655</f>
        <v>Tm</v>
      </c>
      <c r="C655" t="e">
        <f>VLOOKUP(B655,'UPDATE Team Record'!$Q$4:$R$35,2,0)</f>
        <v>#N/A</v>
      </c>
      <c r="D655" t="str">
        <f t="shared" si="20"/>
        <v>San Antonio Spurs</v>
      </c>
      <c r="E655" t="str">
        <f>'Real Time Consolodated'!AO655</f>
        <v>USG%</v>
      </c>
      <c r="F655" t="str">
        <f>'Real Time Consolodated'!AT655</f>
        <v>WS/48</v>
      </c>
      <c r="G655" t="str">
        <f>'Real Time Consolodated'!AX655</f>
        <v>BPM</v>
      </c>
      <c r="H655" t="str">
        <f>'Real Time Consolodated'!AY655</f>
        <v>VORP</v>
      </c>
      <c r="I655" s="27">
        <f>VLOOKUP(D655,'UPDATE Team Record'!$B$3:$O$38,4,0)*100</f>
        <v>67.100000000000009</v>
      </c>
      <c r="J655">
        <f t="shared" si="21"/>
        <v>2</v>
      </c>
      <c r="K655">
        <f>COUNTIF(A$2:$A655,A655)</f>
        <v>24</v>
      </c>
      <c r="L655" t="e">
        <f>(Key!$B$3+Key!$B$4*'Real Time Coefficients'!E655+'Real Time Coefficients'!F655*Key!$B$5+Key!$B$6*'Real Time Coefficients'!G655+'Real Time Coefficients'!H655*Key!$B$7+Key!$B$8*'Real Time Coefficients'!I655+'Real Time Coefficients'!J655*Key!$B$9)*(Key!$B$11/100)</f>
        <v>#VALUE!</v>
      </c>
      <c r="N655">
        <f>IF(H655&gt;'Data Precompetition'!$F$91,1,0)</f>
        <v>1</v>
      </c>
      <c r="O655">
        <f>IF(F655&gt;'Data Precompetition'!$D$91,1,0)</f>
        <v>1</v>
      </c>
    </row>
    <row r="656" spans="1:15">
      <c r="A656" t="str">
        <f>'Real Time Consolodated'!B656</f>
        <v>Reggie Williams</v>
      </c>
      <c r="B656" t="str">
        <f>'Real Time Consolodated'!E656</f>
        <v>SAS</v>
      </c>
      <c r="C656" t="str">
        <f>VLOOKUP(B656,'UPDATE Team Record'!$Q$4:$R$35,2,0)</f>
        <v>San Antonio Spurs</v>
      </c>
      <c r="D656" t="str">
        <f t="shared" si="20"/>
        <v>San Antonio Spurs</v>
      </c>
      <c r="E656">
        <f>'Real Time Consolodated'!AO656</f>
        <v>18.5</v>
      </c>
      <c r="F656">
        <f>'Real Time Consolodated'!AT656</f>
        <v>8.3000000000000004E-2</v>
      </c>
      <c r="G656">
        <f>'Real Time Consolodated'!AX656</f>
        <v>-2.7</v>
      </c>
      <c r="H656">
        <f>'Real Time Consolodated'!AY656</f>
        <v>0</v>
      </c>
      <c r="I656" s="27">
        <f>VLOOKUP(D656,'UPDATE Team Record'!$B$3:$O$38,4,0)*100</f>
        <v>67.100000000000009</v>
      </c>
      <c r="J656">
        <f t="shared" si="21"/>
        <v>0</v>
      </c>
      <c r="K656">
        <f>COUNTIF(A$2:$A656,A656)</f>
        <v>1</v>
      </c>
      <c r="L656">
        <f>(Key!$B$3+Key!$B$4*'Real Time Coefficients'!E656+'Real Time Coefficients'!F656*Key!$B$5+Key!$B$6*'Real Time Coefficients'!G656+'Real Time Coefficients'!H656*Key!$B$7+Key!$B$8*'Real Time Coefficients'!I656+'Real Time Coefficients'!J656*Key!$B$9)*(Key!$B$11/100)</f>
        <v>-110.77609494990367</v>
      </c>
      <c r="N656">
        <f>IF(H656&gt;'Data Precompetition'!$F$91,1,0)</f>
        <v>0</v>
      </c>
      <c r="O656">
        <f>IF(F656&gt;'Data Precompetition'!$D$91,1,0)</f>
        <v>0</v>
      </c>
    </row>
    <row r="657" spans="1:15">
      <c r="A657" t="str">
        <f>'Real Time Consolodated'!B657</f>
        <v>Shawne Williams</v>
      </c>
      <c r="B657" t="str">
        <f>'Real Time Consolodated'!E657</f>
        <v>TOT</v>
      </c>
      <c r="C657" t="e">
        <f>VLOOKUP(B657,'UPDATE Team Record'!$Q$4:$R$35,2,0)</f>
        <v>#N/A</v>
      </c>
      <c r="D657" t="str">
        <f t="shared" si="20"/>
        <v>Miami Heat</v>
      </c>
      <c r="E657">
        <f>'Real Time Consolodated'!AO657</f>
        <v>14.9</v>
      </c>
      <c r="F657">
        <f>'Real Time Consolodated'!AT657</f>
        <v>8.4000000000000005E-2</v>
      </c>
      <c r="G657">
        <f>'Real Time Consolodated'!AX657</f>
        <v>-1</v>
      </c>
      <c r="H657">
        <f>'Real Time Consolodated'!AY657</f>
        <v>0.3</v>
      </c>
      <c r="I657" s="27">
        <f>VLOOKUP(D657,'UPDATE Team Record'!$B$3:$O$38,4,0)*100</f>
        <v>45.1</v>
      </c>
      <c r="J657">
        <f t="shared" si="21"/>
        <v>0</v>
      </c>
      <c r="K657">
        <f>COUNTIF(A$2:$A657,A657)</f>
        <v>1</v>
      </c>
      <c r="L657">
        <f>(Key!$B$3+Key!$B$4*'Real Time Coefficients'!E657+'Real Time Coefficients'!F657*Key!$B$5+Key!$B$6*'Real Time Coefficients'!G657+'Real Time Coefficients'!H657*Key!$B$7+Key!$B$8*'Real Time Coefficients'!I657+'Real Time Coefficients'!J657*Key!$B$9)*(Key!$B$11/100)</f>
        <v>-549.30225360793645</v>
      </c>
      <c r="N657">
        <f>IF(H657&gt;'Data Precompetition'!$F$91,1,0)</f>
        <v>0</v>
      </c>
      <c r="O657">
        <f>IF(F657&gt;'Data Precompetition'!$D$91,1,0)</f>
        <v>0</v>
      </c>
    </row>
    <row r="658" spans="1:15">
      <c r="A658" t="str">
        <f>'Real Time Consolodated'!B658</f>
        <v>Shawne Williams</v>
      </c>
      <c r="B658" t="str">
        <f>'Real Time Consolodated'!E658</f>
        <v>MIA</v>
      </c>
      <c r="C658" t="str">
        <f>VLOOKUP(B658,'UPDATE Team Record'!$Q$4:$R$35,2,0)</f>
        <v>Miami Heat</v>
      </c>
      <c r="D658" t="str">
        <f t="shared" si="20"/>
        <v>Miami Heat</v>
      </c>
      <c r="E658">
        <f>'Real Time Consolodated'!AO658</f>
        <v>14.9</v>
      </c>
      <c r="F658">
        <f>'Real Time Consolodated'!AT658</f>
        <v>8.4000000000000005E-2</v>
      </c>
      <c r="G658">
        <f>'Real Time Consolodated'!AX658</f>
        <v>-1</v>
      </c>
      <c r="H658">
        <f>'Real Time Consolodated'!AY658</f>
        <v>0.3</v>
      </c>
      <c r="I658" s="27">
        <f>VLOOKUP(D658,'UPDATE Team Record'!$B$3:$O$38,4,0)*100</f>
        <v>45.1</v>
      </c>
      <c r="J658">
        <f t="shared" si="21"/>
        <v>0</v>
      </c>
      <c r="K658">
        <f>COUNTIF(A$2:$A658,A658)</f>
        <v>2</v>
      </c>
      <c r="L658">
        <f>(Key!$B$3+Key!$B$4*'Real Time Coefficients'!E658+'Real Time Coefficients'!F658*Key!$B$5+Key!$B$6*'Real Time Coefficients'!G658+'Real Time Coefficients'!H658*Key!$B$7+Key!$B$8*'Real Time Coefficients'!I658+'Real Time Coefficients'!J658*Key!$B$9)*(Key!$B$11/100)</f>
        <v>-549.30225360793645</v>
      </c>
      <c r="N658">
        <f>IF(H658&gt;'Data Precompetition'!$F$91,1,0)</f>
        <v>0</v>
      </c>
      <c r="O658">
        <f>IF(F658&gt;'Data Precompetition'!$D$91,1,0)</f>
        <v>0</v>
      </c>
    </row>
    <row r="659" spans="1:15">
      <c r="A659" t="str">
        <f>'Real Time Consolodated'!B659</f>
        <v>Shawne Williams</v>
      </c>
      <c r="B659" t="str">
        <f>'Real Time Consolodated'!E659</f>
        <v>DET</v>
      </c>
      <c r="C659" t="str">
        <f>VLOOKUP(B659,'UPDATE Team Record'!$Q$4:$R$35,2,0)</f>
        <v>Detroit Pistons</v>
      </c>
      <c r="D659" t="str">
        <f t="shared" si="20"/>
        <v>Detroit Pistons</v>
      </c>
      <c r="E659">
        <f>'Real Time Consolodated'!AO659</f>
        <v>14.9</v>
      </c>
      <c r="F659">
        <f>'Real Time Consolodated'!AT659</f>
        <v>8.4000000000000005E-2</v>
      </c>
      <c r="G659">
        <f>'Real Time Consolodated'!AX659</f>
        <v>-1</v>
      </c>
      <c r="H659">
        <f>'Real Time Consolodated'!AY659</f>
        <v>0.3</v>
      </c>
      <c r="I659" s="27">
        <f>VLOOKUP(D659,'UPDATE Team Record'!$B$3:$O$38,4,0)*100</f>
        <v>39</v>
      </c>
      <c r="J659">
        <f t="shared" si="21"/>
        <v>0</v>
      </c>
      <c r="K659">
        <f>COUNTIF(A$2:$A659,A659)</f>
        <v>3</v>
      </c>
      <c r="L659">
        <f>(Key!$B$3+Key!$B$4*'Real Time Coefficients'!E659+'Real Time Coefficients'!F659*Key!$B$5+Key!$B$6*'Real Time Coefficients'!G659+'Real Time Coefficients'!H659*Key!$B$7+Key!$B$8*'Real Time Coefficients'!I659+'Real Time Coefficients'!J659*Key!$B$9)*(Key!$B$11/100)</f>
        <v>-609.40271002266036</v>
      </c>
      <c r="N659">
        <f>IF(H659&gt;'Data Precompetition'!$F$91,1,0)</f>
        <v>0</v>
      </c>
      <c r="O659">
        <f>IF(F659&gt;'Data Precompetition'!$D$91,1,0)</f>
        <v>0</v>
      </c>
    </row>
    <row r="660" spans="1:15">
      <c r="A660" t="str">
        <f>'Real Time Consolodated'!B660</f>
        <v>Jeff Withey</v>
      </c>
      <c r="B660" t="str">
        <f>'Real Time Consolodated'!E660</f>
        <v>NOP</v>
      </c>
      <c r="C660" t="str">
        <f>VLOOKUP(B660,'UPDATE Team Record'!$Q$4:$R$35,2,0)</f>
        <v>New Orleans Pelicans</v>
      </c>
      <c r="D660" t="str">
        <f t="shared" si="20"/>
        <v>New Orleans Pelicans</v>
      </c>
      <c r="E660">
        <f>'Real Time Consolodated'!AO660</f>
        <v>17.3</v>
      </c>
      <c r="F660">
        <f>'Real Time Consolodated'!AT660</f>
        <v>0.14899999999999999</v>
      </c>
      <c r="G660">
        <f>'Real Time Consolodated'!AX660</f>
        <v>-1</v>
      </c>
      <c r="H660">
        <f>'Real Time Consolodated'!AY660</f>
        <v>0.1</v>
      </c>
      <c r="I660" s="27">
        <f>VLOOKUP(D660,'UPDATE Team Record'!$B$3:$O$38,4,0)*100</f>
        <v>54.900000000000006</v>
      </c>
      <c r="J660">
        <f t="shared" si="21"/>
        <v>0</v>
      </c>
      <c r="K660">
        <f>COUNTIF(A$2:$A660,A660)</f>
        <v>1</v>
      </c>
      <c r="L660">
        <f>(Key!$B$3+Key!$B$4*'Real Time Coefficients'!E660+'Real Time Coefficients'!F660*Key!$B$5+Key!$B$6*'Real Time Coefficients'!G660+'Real Time Coefficients'!H660*Key!$B$7+Key!$B$8*'Real Time Coefficients'!I660+'Real Time Coefficients'!J660*Key!$B$9)*(Key!$B$11/100)</f>
        <v>-327.29619106529276</v>
      </c>
      <c r="N660">
        <f>IF(H660&gt;'Data Precompetition'!$F$91,1,0)</f>
        <v>0</v>
      </c>
      <c r="O660">
        <f>IF(F660&gt;'Data Precompetition'!$D$91,1,0)</f>
        <v>0</v>
      </c>
    </row>
    <row r="661" spans="1:15">
      <c r="A661" t="str">
        <f>'Real Time Consolodated'!B661</f>
        <v>Nate Wolters</v>
      </c>
      <c r="B661" t="str">
        <f>'Real Time Consolodated'!E661</f>
        <v>TOT</v>
      </c>
      <c r="C661" t="e">
        <f>VLOOKUP(B661,'UPDATE Team Record'!$Q$4:$R$35,2,0)</f>
        <v>#N/A</v>
      </c>
      <c r="D661" t="str">
        <f t="shared" si="20"/>
        <v>Milwaukee Bucks</v>
      </c>
      <c r="E661">
        <f>'Real Time Consolodated'!AO661</f>
        <v>13.3</v>
      </c>
      <c r="F661">
        <f>'Real Time Consolodated'!AT661</f>
        <v>-3.5999999999999997E-2</v>
      </c>
      <c r="G661">
        <f>'Real Time Consolodated'!AX661</f>
        <v>-6.1</v>
      </c>
      <c r="H661">
        <f>'Real Time Consolodated'!AY661</f>
        <v>-0.3</v>
      </c>
      <c r="I661" s="27">
        <f>VLOOKUP(D661,'UPDATE Team Record'!$B$3:$O$38,4,0)*100</f>
        <v>50</v>
      </c>
      <c r="J661">
        <f t="shared" si="21"/>
        <v>0</v>
      </c>
      <c r="K661">
        <f>COUNTIF(A$2:$A661,A661)</f>
        <v>1</v>
      </c>
      <c r="L661">
        <f>(Key!$B$3+Key!$B$4*'Real Time Coefficients'!E661+'Real Time Coefficients'!F661*Key!$B$5+Key!$B$6*'Real Time Coefficients'!G661+'Real Time Coefficients'!H661*Key!$B$7+Key!$B$8*'Real Time Coefficients'!I661+'Real Time Coefficients'!J661*Key!$B$9)*(Key!$B$11/100)</f>
        <v>-221.35228192125024</v>
      </c>
      <c r="N661">
        <f>IF(H661&gt;'Data Precompetition'!$F$91,1,0)</f>
        <v>0</v>
      </c>
      <c r="O661">
        <f>IF(F661&gt;'Data Precompetition'!$D$91,1,0)</f>
        <v>0</v>
      </c>
    </row>
    <row r="662" spans="1:15">
      <c r="A662" t="str">
        <f>'Real Time Consolodated'!B662</f>
        <v>Nate Wolters</v>
      </c>
      <c r="B662" t="str">
        <f>'Real Time Consolodated'!E662</f>
        <v>MIL</v>
      </c>
      <c r="C662" t="str">
        <f>VLOOKUP(B662,'UPDATE Team Record'!$Q$4:$R$35,2,0)</f>
        <v>Milwaukee Bucks</v>
      </c>
      <c r="D662" t="str">
        <f t="shared" si="20"/>
        <v>Milwaukee Bucks</v>
      </c>
      <c r="E662">
        <f>'Real Time Consolodated'!AO662</f>
        <v>13.3</v>
      </c>
      <c r="F662">
        <f>'Real Time Consolodated'!AT662</f>
        <v>-3.5999999999999997E-2</v>
      </c>
      <c r="G662">
        <f>'Real Time Consolodated'!AX662</f>
        <v>-6.1</v>
      </c>
      <c r="H662">
        <f>'Real Time Consolodated'!AY662</f>
        <v>-0.3</v>
      </c>
      <c r="I662" s="27">
        <f>VLOOKUP(D662,'UPDATE Team Record'!$B$3:$O$38,4,0)*100</f>
        <v>50</v>
      </c>
      <c r="J662">
        <f t="shared" si="21"/>
        <v>0</v>
      </c>
      <c r="K662">
        <f>COUNTIF(A$2:$A662,A662)</f>
        <v>2</v>
      </c>
      <c r="L662">
        <f>(Key!$B$3+Key!$B$4*'Real Time Coefficients'!E662+'Real Time Coefficients'!F662*Key!$B$5+Key!$B$6*'Real Time Coefficients'!G662+'Real Time Coefficients'!H662*Key!$B$7+Key!$B$8*'Real Time Coefficients'!I662+'Real Time Coefficients'!J662*Key!$B$9)*(Key!$B$11/100)</f>
        <v>-221.35228192125024</v>
      </c>
      <c r="N662">
        <f>IF(H662&gt;'Data Precompetition'!$F$91,1,0)</f>
        <v>0</v>
      </c>
      <c r="O662">
        <f>IF(F662&gt;'Data Precompetition'!$D$91,1,0)</f>
        <v>0</v>
      </c>
    </row>
    <row r="663" spans="1:15">
      <c r="A663" t="str">
        <f>'Real Time Consolodated'!B663</f>
        <v>Nate Wolters</v>
      </c>
      <c r="B663" t="str">
        <f>'Real Time Consolodated'!E663</f>
        <v>NOP</v>
      </c>
      <c r="C663" t="str">
        <f>VLOOKUP(B663,'UPDATE Team Record'!$Q$4:$R$35,2,0)</f>
        <v>New Orleans Pelicans</v>
      </c>
      <c r="D663" t="str">
        <f t="shared" si="20"/>
        <v>New Orleans Pelicans</v>
      </c>
      <c r="E663">
        <f>'Real Time Consolodated'!AO663</f>
        <v>13.3</v>
      </c>
      <c r="F663">
        <f>'Real Time Consolodated'!AT663</f>
        <v>-3.5999999999999997E-2</v>
      </c>
      <c r="G663">
        <f>'Real Time Consolodated'!AX663</f>
        <v>-6.1</v>
      </c>
      <c r="H663">
        <f>'Real Time Consolodated'!AY663</f>
        <v>-0.3</v>
      </c>
      <c r="I663" s="27">
        <f>VLOOKUP(D663,'UPDATE Team Record'!$B$3:$O$38,4,0)*100</f>
        <v>54.900000000000006</v>
      </c>
      <c r="J663">
        <f t="shared" si="21"/>
        <v>0</v>
      </c>
      <c r="K663">
        <f>COUNTIF(A$2:$A663,A663)</f>
        <v>3</v>
      </c>
      <c r="L663">
        <f>(Key!$B$3+Key!$B$4*'Real Time Coefficients'!E663+'Real Time Coefficients'!F663*Key!$B$5+Key!$B$6*'Real Time Coefficients'!G663+'Real Time Coefficients'!H663*Key!$B$7+Key!$B$8*'Real Time Coefficients'!I663+'Real Time Coefficients'!J663*Key!$B$9)*(Key!$B$11/100)</f>
        <v>-173.07486611270156</v>
      </c>
      <c r="N663">
        <f>IF(H663&gt;'Data Precompetition'!$F$91,1,0)</f>
        <v>0</v>
      </c>
      <c r="O663">
        <f>IF(F663&gt;'Data Precompetition'!$D$91,1,0)</f>
        <v>0</v>
      </c>
    </row>
    <row r="664" spans="1:15">
      <c r="A664" t="str">
        <f>'Real Time Consolodated'!B664</f>
        <v>Brandan Wright</v>
      </c>
      <c r="B664" t="str">
        <f>'Real Time Consolodated'!E664</f>
        <v>TOT</v>
      </c>
      <c r="C664" t="e">
        <f>VLOOKUP(B664,'UPDATE Team Record'!$Q$4:$R$35,2,0)</f>
        <v>#N/A</v>
      </c>
      <c r="D664" t="str">
        <f t="shared" si="20"/>
        <v>Dallas Mavericks</v>
      </c>
      <c r="E664">
        <f>'Real Time Consolodated'!AO664</f>
        <v>13.6</v>
      </c>
      <c r="F664">
        <f>'Real Time Consolodated'!AT664</f>
        <v>0.20200000000000001</v>
      </c>
      <c r="G664">
        <f>'Real Time Consolodated'!AX664</f>
        <v>3.6</v>
      </c>
      <c r="H664">
        <f>'Real Time Consolodated'!AY664</f>
        <v>2</v>
      </c>
      <c r="I664" s="27">
        <f>VLOOKUP(D664,'UPDATE Team Record'!$B$3:$O$38,4,0)*100</f>
        <v>61</v>
      </c>
      <c r="J664">
        <f t="shared" si="21"/>
        <v>0</v>
      </c>
      <c r="K664">
        <f>COUNTIF(A$2:$A664,A664)</f>
        <v>1</v>
      </c>
      <c r="L664">
        <f>(Key!$B$3+Key!$B$4*'Real Time Coefficients'!E664+'Real Time Coefficients'!F664*Key!$B$5+Key!$B$6*'Real Time Coefficients'!G664+'Real Time Coefficients'!H664*Key!$B$7+Key!$B$8*'Real Time Coefficients'!I664+'Real Time Coefficients'!J664*Key!$B$9)*(Key!$B$11/100)</f>
        <v>-465.55630327255352</v>
      </c>
      <c r="N664">
        <f>IF(H664&gt;'Data Precompetition'!$F$91,1,0)</f>
        <v>0</v>
      </c>
      <c r="O664">
        <f>IF(F664&gt;'Data Precompetition'!$D$91,1,0)</f>
        <v>0</v>
      </c>
    </row>
    <row r="665" spans="1:15">
      <c r="A665" t="str">
        <f>'Real Time Consolodated'!B665</f>
        <v>Brandan Wright</v>
      </c>
      <c r="B665" t="str">
        <f>'Real Time Consolodated'!E665</f>
        <v>DAL</v>
      </c>
      <c r="C665" t="str">
        <f>VLOOKUP(B665,'UPDATE Team Record'!$Q$4:$R$35,2,0)</f>
        <v>Dallas Mavericks</v>
      </c>
      <c r="D665" t="str">
        <f t="shared" si="20"/>
        <v>Dallas Mavericks</v>
      </c>
      <c r="E665">
        <f>'Real Time Consolodated'!AO665</f>
        <v>13.6</v>
      </c>
      <c r="F665">
        <f>'Real Time Consolodated'!AT665</f>
        <v>0.20200000000000001</v>
      </c>
      <c r="G665">
        <f>'Real Time Consolodated'!AX665</f>
        <v>3.6</v>
      </c>
      <c r="H665">
        <f>'Real Time Consolodated'!AY665</f>
        <v>2</v>
      </c>
      <c r="I665" s="27">
        <f>VLOOKUP(D665,'UPDATE Team Record'!$B$3:$O$38,4,0)*100</f>
        <v>61</v>
      </c>
      <c r="J665">
        <f t="shared" si="21"/>
        <v>0</v>
      </c>
      <c r="K665">
        <f>COUNTIF(A$2:$A665,A665)</f>
        <v>2</v>
      </c>
      <c r="L665">
        <f>(Key!$B$3+Key!$B$4*'Real Time Coefficients'!E665+'Real Time Coefficients'!F665*Key!$B$5+Key!$B$6*'Real Time Coefficients'!G665+'Real Time Coefficients'!H665*Key!$B$7+Key!$B$8*'Real Time Coefficients'!I665+'Real Time Coefficients'!J665*Key!$B$9)*(Key!$B$11/100)</f>
        <v>-465.55630327255352</v>
      </c>
      <c r="N665">
        <f>IF(H665&gt;'Data Precompetition'!$F$91,1,0)</f>
        <v>0</v>
      </c>
      <c r="O665">
        <f>IF(F665&gt;'Data Precompetition'!$D$91,1,0)</f>
        <v>0</v>
      </c>
    </row>
    <row r="666" spans="1:15">
      <c r="A666" t="str">
        <f>'Real Time Consolodated'!B666</f>
        <v>Brandan Wright</v>
      </c>
      <c r="B666" t="str">
        <f>'Real Time Consolodated'!E666</f>
        <v>BOS</v>
      </c>
      <c r="C666" t="str">
        <f>VLOOKUP(B666,'UPDATE Team Record'!$Q$4:$R$35,2,0)</f>
        <v>Boston Celtics</v>
      </c>
      <c r="D666" t="str">
        <f t="shared" si="20"/>
        <v>Boston Celtics</v>
      </c>
      <c r="E666">
        <f>'Real Time Consolodated'!AO666</f>
        <v>13.6</v>
      </c>
      <c r="F666">
        <f>'Real Time Consolodated'!AT666</f>
        <v>0.20200000000000001</v>
      </c>
      <c r="G666">
        <f>'Real Time Consolodated'!AX666</f>
        <v>3.6</v>
      </c>
      <c r="H666">
        <f>'Real Time Consolodated'!AY666</f>
        <v>2</v>
      </c>
      <c r="I666" s="27">
        <f>VLOOKUP(D666,'UPDATE Team Record'!$B$3:$O$38,4,0)*100</f>
        <v>48.8</v>
      </c>
      <c r="J666">
        <f t="shared" si="21"/>
        <v>0</v>
      </c>
      <c r="K666">
        <f>COUNTIF(A$2:$A666,A666)</f>
        <v>3</v>
      </c>
      <c r="L666">
        <f>(Key!$B$3+Key!$B$4*'Real Time Coefficients'!E666+'Real Time Coefficients'!F666*Key!$B$5+Key!$B$6*'Real Time Coefficients'!G666+'Real Time Coefficients'!H666*Key!$B$7+Key!$B$8*'Real Time Coefficients'!I666+'Real Time Coefficients'!J666*Key!$B$9)*(Key!$B$11/100)</f>
        <v>-585.75721610200117</v>
      </c>
      <c r="N666">
        <f>IF(H666&gt;'Data Precompetition'!$F$91,1,0)</f>
        <v>0</v>
      </c>
      <c r="O666">
        <f>IF(F666&gt;'Data Precompetition'!$D$91,1,0)</f>
        <v>0</v>
      </c>
    </row>
    <row r="667" spans="1:15">
      <c r="A667" t="str">
        <f>'Real Time Consolodated'!B667</f>
        <v>Brandan Wright</v>
      </c>
      <c r="B667" t="str">
        <f>'Real Time Consolodated'!E667</f>
        <v>PHO</v>
      </c>
      <c r="C667" t="str">
        <f>VLOOKUP(B667,'UPDATE Team Record'!$Q$4:$R$35,2,0)</f>
        <v>Phoenix Suns</v>
      </c>
      <c r="D667" t="str">
        <f t="shared" si="20"/>
        <v>Phoenix Suns</v>
      </c>
      <c r="E667">
        <f>'Real Time Consolodated'!AO667</f>
        <v>13.6</v>
      </c>
      <c r="F667">
        <f>'Real Time Consolodated'!AT667</f>
        <v>0.20200000000000001</v>
      </c>
      <c r="G667">
        <f>'Real Time Consolodated'!AX667</f>
        <v>3.6</v>
      </c>
      <c r="H667">
        <f>'Real Time Consolodated'!AY667</f>
        <v>2</v>
      </c>
      <c r="I667" s="27">
        <f>VLOOKUP(D667,'UPDATE Team Record'!$B$3:$O$38,4,0)*100</f>
        <v>47.599999999999994</v>
      </c>
      <c r="J667">
        <f t="shared" si="21"/>
        <v>0</v>
      </c>
      <c r="K667">
        <f>COUNTIF(A$2:$A667,A667)</f>
        <v>4</v>
      </c>
      <c r="L667">
        <f>(Key!$B$3+Key!$B$4*'Real Time Coefficients'!E667+'Real Time Coefficients'!F667*Key!$B$5+Key!$B$6*'Real Time Coefficients'!G667+'Real Time Coefficients'!H667*Key!$B$7+Key!$B$8*'Real Time Coefficients'!I667+'Real Time Coefficients'!J667*Key!$B$9)*(Key!$B$11/100)</f>
        <v>-597.58025670817631</v>
      </c>
      <c r="N667">
        <f>IF(H667&gt;'Data Precompetition'!$F$91,1,0)</f>
        <v>0</v>
      </c>
      <c r="O667">
        <f>IF(F667&gt;'Data Precompetition'!$D$91,1,0)</f>
        <v>0</v>
      </c>
    </row>
    <row r="668" spans="1:15">
      <c r="A668" t="str">
        <f>'Real Time Consolodated'!B668</f>
        <v>Dorell Wright</v>
      </c>
      <c r="B668" t="str">
        <f>'Real Time Consolodated'!E668</f>
        <v>POR</v>
      </c>
      <c r="C668" t="str">
        <f>VLOOKUP(B668,'UPDATE Team Record'!$Q$4:$R$35,2,0)</f>
        <v>Portland Trail Blazers</v>
      </c>
      <c r="D668" t="str">
        <f t="shared" si="20"/>
        <v>Portland Trail Blazers</v>
      </c>
      <c r="E668">
        <f>'Real Time Consolodated'!AO668</f>
        <v>17.100000000000001</v>
      </c>
      <c r="F668">
        <f>'Real Time Consolodated'!AT668</f>
        <v>0.128</v>
      </c>
      <c r="G668">
        <f>'Real Time Consolodated'!AX668</f>
        <v>0.7</v>
      </c>
      <c r="H668">
        <f>'Real Time Consolodated'!AY668</f>
        <v>0.4</v>
      </c>
      <c r="I668" s="27">
        <f>VLOOKUP(D668,'UPDATE Team Record'!$B$3:$O$38,4,0)*100</f>
        <v>62.2</v>
      </c>
      <c r="J668">
        <f t="shared" si="21"/>
        <v>0</v>
      </c>
      <c r="K668">
        <f>COUNTIF(A$2:$A668,A668)</f>
        <v>1</v>
      </c>
      <c r="L668">
        <f>(Key!$B$3+Key!$B$4*'Real Time Coefficients'!E668+'Real Time Coefficients'!F668*Key!$B$5+Key!$B$6*'Real Time Coefficients'!G668+'Real Time Coefficients'!H668*Key!$B$7+Key!$B$8*'Real Time Coefficients'!I668+'Real Time Coefficients'!J668*Key!$B$9)*(Key!$B$11/100)</f>
        <v>-454.40278435936443</v>
      </c>
      <c r="N668">
        <f>IF(H668&gt;'Data Precompetition'!$F$91,1,0)</f>
        <v>0</v>
      </c>
      <c r="O668">
        <f>IF(F668&gt;'Data Precompetition'!$D$91,1,0)</f>
        <v>0</v>
      </c>
    </row>
    <row r="669" spans="1:15">
      <c r="A669" t="str">
        <f>'Real Time Consolodated'!B669</f>
        <v>Tony Wroten</v>
      </c>
      <c r="B669" t="str">
        <f>'Real Time Consolodated'!E669</f>
        <v>PHI</v>
      </c>
      <c r="C669" t="str">
        <f>VLOOKUP(B669,'UPDATE Team Record'!$Q$4:$R$35,2,0)</f>
        <v>Philadelphia 76ers</v>
      </c>
      <c r="D669" t="str">
        <f t="shared" si="20"/>
        <v>Philadelphia 76ers</v>
      </c>
      <c r="E669">
        <f>'Real Time Consolodated'!AO669</f>
        <v>30.5</v>
      </c>
      <c r="F669">
        <f>'Real Time Consolodated'!AT669</f>
        <v>1.4E-2</v>
      </c>
      <c r="G669">
        <f>'Real Time Consolodated'!AX669</f>
        <v>-1.5</v>
      </c>
      <c r="H669">
        <f>'Real Time Consolodated'!AY669</f>
        <v>0.1</v>
      </c>
      <c r="I669" s="27">
        <f>VLOOKUP(D669,'UPDATE Team Record'!$B$3:$O$38,4,0)*100</f>
        <v>22</v>
      </c>
      <c r="J669">
        <f t="shared" si="21"/>
        <v>0</v>
      </c>
      <c r="K669">
        <f>COUNTIF(A$2:$A669,A669)</f>
        <v>1</v>
      </c>
      <c r="L669">
        <f>(Key!$B$3+Key!$B$4*'Real Time Coefficients'!E669+'Real Time Coefficients'!F669*Key!$B$5+Key!$B$6*'Real Time Coefficients'!G669+'Real Time Coefficients'!H669*Key!$B$7+Key!$B$8*'Real Time Coefficients'!I669+'Real Time Coefficients'!J669*Key!$B$9)*(Key!$B$11/100)</f>
        <v>-590.66242249679442</v>
      </c>
      <c r="N669">
        <f>IF(H669&gt;'Data Precompetition'!$F$91,1,0)</f>
        <v>0</v>
      </c>
      <c r="O669">
        <f>IF(F669&gt;'Data Precompetition'!$D$91,1,0)</f>
        <v>0</v>
      </c>
    </row>
    <row r="670" spans="1:15">
      <c r="A670" t="str">
        <f>'Real Time Consolodated'!B670</f>
        <v>James Young</v>
      </c>
      <c r="B670" t="str">
        <f>'Real Time Consolodated'!E670</f>
        <v>BOS</v>
      </c>
      <c r="C670" t="str">
        <f>VLOOKUP(B670,'UPDATE Team Record'!$Q$4:$R$35,2,0)</f>
        <v>Boston Celtics</v>
      </c>
      <c r="D670" t="str">
        <f t="shared" si="20"/>
        <v>Boston Celtics</v>
      </c>
      <c r="E670">
        <f>'Real Time Consolodated'!AO670</f>
        <v>15.8</v>
      </c>
      <c r="F670">
        <f>'Real Time Consolodated'!AT670</f>
        <v>4.7E-2</v>
      </c>
      <c r="G670">
        <f>'Real Time Consolodated'!AX670</f>
        <v>-3.8</v>
      </c>
      <c r="H670">
        <f>'Real Time Consolodated'!AY670</f>
        <v>-0.2</v>
      </c>
      <c r="I670" s="27">
        <f>VLOOKUP(D670,'UPDATE Team Record'!$B$3:$O$38,4,0)*100</f>
        <v>48.8</v>
      </c>
      <c r="J670">
        <f t="shared" si="21"/>
        <v>0</v>
      </c>
      <c r="K670">
        <f>COUNTIF(A$2:$A670,A670)</f>
        <v>1</v>
      </c>
      <c r="L670">
        <f>(Key!$B$3+Key!$B$4*'Real Time Coefficients'!E670+'Real Time Coefficients'!F670*Key!$B$5+Key!$B$6*'Real Time Coefficients'!G670+'Real Time Coefficients'!H670*Key!$B$7+Key!$B$8*'Real Time Coefficients'!I670+'Real Time Coefficients'!J670*Key!$B$9)*(Key!$B$11/100)</f>
        <v>-305.40494729298871</v>
      </c>
      <c r="N670">
        <f>IF(H670&gt;'Data Precompetition'!$F$91,1,0)</f>
        <v>0</v>
      </c>
      <c r="O670">
        <f>IF(F670&gt;'Data Precompetition'!$D$91,1,0)</f>
        <v>0</v>
      </c>
    </row>
    <row r="671" spans="1:15">
      <c r="A671" t="str">
        <f>'Real Time Consolodated'!B671</f>
        <v>Nick Young</v>
      </c>
      <c r="B671" t="str">
        <f>'Real Time Consolodated'!E671</f>
        <v>LAL</v>
      </c>
      <c r="C671" t="str">
        <f>VLOOKUP(B671,'UPDATE Team Record'!$Q$4:$R$35,2,0)</f>
        <v>Los Angeles Lakers</v>
      </c>
      <c r="D671" t="str">
        <f t="shared" si="20"/>
        <v>Los Angeles Lakers</v>
      </c>
      <c r="E671">
        <f>'Real Time Consolodated'!AO671</f>
        <v>26</v>
      </c>
      <c r="F671">
        <f>'Real Time Consolodated'!AT671</f>
        <v>5.8000000000000003E-2</v>
      </c>
      <c r="G671">
        <f>'Real Time Consolodated'!AX671</f>
        <v>-3.5</v>
      </c>
      <c r="H671">
        <f>'Real Time Consolodated'!AY671</f>
        <v>-0.4</v>
      </c>
      <c r="I671" s="27">
        <f>VLOOKUP(D671,'UPDATE Team Record'!$B$3:$O$38,4,0)*100</f>
        <v>25.6</v>
      </c>
      <c r="J671">
        <f t="shared" si="21"/>
        <v>0</v>
      </c>
      <c r="K671">
        <f>COUNTIF(A$2:$A671,A671)</f>
        <v>1</v>
      </c>
      <c r="L671">
        <f>(Key!$B$3+Key!$B$4*'Real Time Coefficients'!E671+'Real Time Coefficients'!F671*Key!$B$5+Key!$B$6*'Real Time Coefficients'!G671+'Real Time Coefficients'!H671*Key!$B$7+Key!$B$8*'Real Time Coefficients'!I671+'Real Time Coefficients'!J671*Key!$B$9)*(Key!$B$11/100)</f>
        <v>-400.20939184389499</v>
      </c>
      <c r="N671">
        <f>IF(H671&gt;'Data Precompetition'!$F$91,1,0)</f>
        <v>0</v>
      </c>
      <c r="O671">
        <f>IF(F671&gt;'Data Precompetition'!$D$91,1,0)</f>
        <v>0</v>
      </c>
    </row>
    <row r="672" spans="1:15">
      <c r="A672" t="str">
        <f>'Real Time Consolodated'!B672</f>
        <v>Thaddeus Young</v>
      </c>
      <c r="B672" t="str">
        <f>'Real Time Consolodated'!E672</f>
        <v>TOT</v>
      </c>
      <c r="C672" t="e">
        <f>VLOOKUP(B672,'UPDATE Team Record'!$Q$4:$R$35,2,0)</f>
        <v>#N/A</v>
      </c>
      <c r="D672" t="str">
        <f t="shared" si="20"/>
        <v>Minnesota Timberwolves</v>
      </c>
      <c r="E672">
        <f>'Real Time Consolodated'!AO672</f>
        <v>21.5</v>
      </c>
      <c r="F672">
        <f>'Real Time Consolodated'!AT672</f>
        <v>6.0999999999999999E-2</v>
      </c>
      <c r="G672">
        <f>'Real Time Consolodated'!AX672</f>
        <v>-0.1</v>
      </c>
      <c r="H672">
        <f>'Real Time Consolodated'!AY672</f>
        <v>1.2</v>
      </c>
      <c r="I672" s="27">
        <f>VLOOKUP(D672,'UPDATE Team Record'!$B$3:$O$38,4,0)*100</f>
        <v>19.5</v>
      </c>
      <c r="J672">
        <f t="shared" si="21"/>
        <v>0</v>
      </c>
      <c r="K672">
        <f>COUNTIF(A$2:$A672,A672)</f>
        <v>1</v>
      </c>
      <c r="L672">
        <f>(Key!$B$3+Key!$B$4*'Real Time Coefficients'!E672+'Real Time Coefficients'!F672*Key!$B$5+Key!$B$6*'Real Time Coefficients'!G672+'Real Time Coefficients'!H672*Key!$B$7+Key!$B$8*'Real Time Coefficients'!I672+'Real Time Coefficients'!J672*Key!$B$9)*(Key!$B$11/100)</f>
        <v>-669.21019533580068</v>
      </c>
      <c r="N672">
        <f>IF(H672&gt;'Data Precompetition'!$F$91,1,0)</f>
        <v>0</v>
      </c>
      <c r="O672">
        <f>IF(F672&gt;'Data Precompetition'!$D$91,1,0)</f>
        <v>0</v>
      </c>
    </row>
    <row r="673" spans="1:15">
      <c r="A673" t="str">
        <f>'Real Time Consolodated'!B673</f>
        <v>Thaddeus Young</v>
      </c>
      <c r="B673" t="str">
        <f>'Real Time Consolodated'!E673</f>
        <v>MIN</v>
      </c>
      <c r="C673" t="str">
        <f>VLOOKUP(B673,'UPDATE Team Record'!$Q$4:$R$35,2,0)</f>
        <v>Minnesota Timberwolves</v>
      </c>
      <c r="D673" t="str">
        <f t="shared" si="20"/>
        <v>Minnesota Timberwolves</v>
      </c>
      <c r="E673">
        <f>'Real Time Consolodated'!AO673</f>
        <v>21.5</v>
      </c>
      <c r="F673">
        <f>'Real Time Consolodated'!AT673</f>
        <v>6.0999999999999999E-2</v>
      </c>
      <c r="G673">
        <f>'Real Time Consolodated'!AX673</f>
        <v>-0.1</v>
      </c>
      <c r="H673">
        <f>'Real Time Consolodated'!AY673</f>
        <v>1.2</v>
      </c>
      <c r="I673" s="27">
        <f>VLOOKUP(D673,'UPDATE Team Record'!$B$3:$O$38,4,0)*100</f>
        <v>19.5</v>
      </c>
      <c r="J673">
        <f t="shared" si="21"/>
        <v>0</v>
      </c>
      <c r="K673">
        <f>COUNTIF(A$2:$A673,A673)</f>
        <v>2</v>
      </c>
      <c r="L673">
        <f>(Key!$B$3+Key!$B$4*'Real Time Coefficients'!E673+'Real Time Coefficients'!F673*Key!$B$5+Key!$B$6*'Real Time Coefficients'!G673+'Real Time Coefficients'!H673*Key!$B$7+Key!$B$8*'Real Time Coefficients'!I673+'Real Time Coefficients'!J673*Key!$B$9)*(Key!$B$11/100)</f>
        <v>-669.21019533580068</v>
      </c>
      <c r="N673">
        <f>IF(H673&gt;'Data Precompetition'!$F$91,1,0)</f>
        <v>0</v>
      </c>
      <c r="O673">
        <f>IF(F673&gt;'Data Precompetition'!$D$91,1,0)</f>
        <v>0</v>
      </c>
    </row>
    <row r="674" spans="1:15">
      <c r="A674" t="str">
        <f>'Real Time Consolodated'!B674</f>
        <v>Thaddeus Young</v>
      </c>
      <c r="B674" t="str">
        <f>'Real Time Consolodated'!E674</f>
        <v>BRK</v>
      </c>
      <c r="C674" t="str">
        <f>VLOOKUP(B674,'UPDATE Team Record'!$Q$4:$R$35,2,0)</f>
        <v>Brooklyn Nets</v>
      </c>
      <c r="D674" t="str">
        <f t="shared" si="20"/>
        <v>Brooklyn Nets</v>
      </c>
      <c r="E674">
        <f>'Real Time Consolodated'!AO674</f>
        <v>21.5</v>
      </c>
      <c r="F674">
        <f>'Real Time Consolodated'!AT674</f>
        <v>6.0999999999999999E-2</v>
      </c>
      <c r="G674">
        <f>'Real Time Consolodated'!AX674</f>
        <v>-0.1</v>
      </c>
      <c r="H674">
        <f>'Real Time Consolodated'!AY674</f>
        <v>1.2</v>
      </c>
      <c r="I674" s="27">
        <f>VLOOKUP(D674,'UPDATE Team Record'!$B$3:$O$38,4,0)*100</f>
        <v>46.300000000000004</v>
      </c>
      <c r="J674">
        <f t="shared" si="21"/>
        <v>0</v>
      </c>
      <c r="K674">
        <f>COUNTIF(A$2:$A674,A674)</f>
        <v>3</v>
      </c>
      <c r="L674">
        <f>(Key!$B$3+Key!$B$4*'Real Time Coefficients'!E674+'Real Time Coefficients'!F674*Key!$B$5+Key!$B$6*'Real Time Coefficients'!G674+'Real Time Coefficients'!H674*Key!$B$7+Key!$B$8*'Real Time Coefficients'!I674+'Real Time Coefficients'!J674*Key!$B$9)*(Key!$B$11/100)</f>
        <v>-405.16228846455505</v>
      </c>
      <c r="N674">
        <f>IF(H674&gt;'Data Precompetition'!$F$91,1,0)</f>
        <v>0</v>
      </c>
      <c r="O674">
        <f>IF(F674&gt;'Data Precompetition'!$D$91,1,0)</f>
        <v>0</v>
      </c>
    </row>
    <row r="675" spans="1:15">
      <c r="A675" t="str">
        <f>'Real Time Consolodated'!B675</f>
        <v>Cody Zeller</v>
      </c>
      <c r="B675" t="str">
        <f>'Real Time Consolodated'!E675</f>
        <v>CHO</v>
      </c>
      <c r="C675" t="e">
        <f>VLOOKUP(B675,'UPDATE Team Record'!$Q$4:$R$35,2,0)</f>
        <v>#N/A</v>
      </c>
      <c r="D675" t="str">
        <f t="shared" si="20"/>
        <v>Boston Celtics</v>
      </c>
      <c r="E675">
        <f>'Real Time Consolodated'!AO675</f>
        <v>15.6</v>
      </c>
      <c r="F675">
        <f>'Real Time Consolodated'!AT675</f>
        <v>0.123</v>
      </c>
      <c r="G675">
        <f>'Real Time Consolodated'!AX675</f>
        <v>0.4</v>
      </c>
      <c r="H675">
        <f>'Real Time Consolodated'!AY675</f>
        <v>0.9</v>
      </c>
      <c r="I675" s="27">
        <f>VLOOKUP(D675,'UPDATE Team Record'!$B$3:$O$38,4,0)*100</f>
        <v>48.8</v>
      </c>
      <c r="J675">
        <f t="shared" si="21"/>
        <v>0</v>
      </c>
      <c r="K675">
        <f>COUNTIF(A$2:$A675,A675)</f>
        <v>1</v>
      </c>
      <c r="L675">
        <f>(Key!$B$3+Key!$B$4*'Real Time Coefficients'!E675+'Real Time Coefficients'!F675*Key!$B$5+Key!$B$6*'Real Time Coefficients'!G675+'Real Time Coefficients'!H675*Key!$B$7+Key!$B$8*'Real Time Coefficients'!I675+'Real Time Coefficients'!J675*Key!$B$9)*(Key!$B$11/100)</f>
        <v>-494.13254065004634</v>
      </c>
      <c r="N675">
        <f>IF(H675&gt;'Data Precompetition'!$F$91,1,0)</f>
        <v>0</v>
      </c>
      <c r="O675">
        <f>IF(F675&gt;'Data Precompetition'!$D$91,1,0)</f>
        <v>0</v>
      </c>
    </row>
    <row r="676" spans="1:15">
      <c r="A676" t="str">
        <f>'Real Time Consolodated'!B676</f>
        <v>Tyler Zeller</v>
      </c>
      <c r="B676" t="str">
        <f>'Real Time Consolodated'!E676</f>
        <v>BOS</v>
      </c>
      <c r="C676" t="str">
        <f>VLOOKUP(B676,'UPDATE Team Record'!$Q$4:$R$35,2,0)</f>
        <v>Boston Celtics</v>
      </c>
      <c r="D676" t="str">
        <f t="shared" si="20"/>
        <v>Boston Celtics</v>
      </c>
      <c r="E676">
        <f>'Real Time Consolodated'!AO676</f>
        <v>19.600000000000001</v>
      </c>
      <c r="F676">
        <f>'Real Time Consolodated'!AT676</f>
        <v>0.17899999999999999</v>
      </c>
      <c r="G676">
        <f>'Real Time Consolodated'!AX676</f>
        <v>0.9</v>
      </c>
      <c r="H676">
        <f>'Real Time Consolodated'!AY676</f>
        <v>1.2</v>
      </c>
      <c r="I676" s="27">
        <f>VLOOKUP(D676,'UPDATE Team Record'!$B$3:$O$38,4,0)*100</f>
        <v>48.8</v>
      </c>
      <c r="J676">
        <f t="shared" si="21"/>
        <v>0</v>
      </c>
      <c r="K676">
        <f>COUNTIF(A$2:$A676,A676)</f>
        <v>1</v>
      </c>
      <c r="L676">
        <f>(Key!$B$3+Key!$B$4*'Real Time Coefficients'!E676+'Real Time Coefficients'!F676*Key!$B$5+Key!$B$6*'Real Time Coefficients'!G676+'Real Time Coefficients'!H676*Key!$B$7+Key!$B$8*'Real Time Coefficients'!I676+'Real Time Coefficients'!J676*Key!$B$9)*(Key!$B$11/100)</f>
        <v>-326.3918707450004</v>
      </c>
      <c r="N676">
        <f>IF(H676&gt;'Data Precompetition'!$F$91,1,0)</f>
        <v>0</v>
      </c>
      <c r="O676">
        <f>IF(F676&gt;'Data Precompetition'!$D$91,1,0)</f>
        <v>0</v>
      </c>
    </row>
    <row r="677" spans="1:15">
      <c r="A677">
        <f>'Real Time Consolodated'!B677</f>
        <v>0</v>
      </c>
      <c r="B677">
        <f>'Real Time Consolodated'!E677</f>
        <v>0</v>
      </c>
      <c r="C677" t="e">
        <f>VLOOKUP(B677,'UPDATE Team Record'!$Q$4:$R$35,2,0)</f>
        <v>#N/A</v>
      </c>
      <c r="D677" t="e">
        <f t="shared" si="20"/>
        <v>#N/A</v>
      </c>
      <c r="E677" t="e">
        <f>'Real Time Consolodated'!AO677</f>
        <v>#N/A</v>
      </c>
      <c r="F677" t="e">
        <f>'Real Time Consolodated'!AT677</f>
        <v>#N/A</v>
      </c>
      <c r="G677" t="e">
        <f>'Real Time Consolodated'!AX677</f>
        <v>#N/A</v>
      </c>
      <c r="H677" t="e">
        <f>'Real Time Consolodated'!AY677</f>
        <v>#N/A</v>
      </c>
      <c r="I677" s="27" t="e">
        <f>VLOOKUP(D677,'UPDATE Team Record'!$B$3:$O$38,4,0)*100</f>
        <v>#N/A</v>
      </c>
      <c r="J677" t="e">
        <f t="shared" si="21"/>
        <v>#N/A</v>
      </c>
      <c r="K677">
        <f>COUNTIF(A$2:$A677,A677)</f>
        <v>1</v>
      </c>
      <c r="L677" t="e">
        <f>(Key!$B$3+Key!$B$4*'Real Time Coefficients'!E677+'Real Time Coefficients'!F677*Key!$B$5+Key!$B$6*'Real Time Coefficients'!G677+'Real Time Coefficients'!H677*Key!$B$7+Key!$B$8*'Real Time Coefficients'!I677+'Real Time Coefficients'!J677*Key!$B$9)*(Key!$B$11/100)</f>
        <v>#N/A</v>
      </c>
      <c r="N677" t="e">
        <f>IF(H677&gt;'Data Precompetition'!$F$91,1,0)</f>
        <v>#N/A</v>
      </c>
      <c r="O677" t="e">
        <f>IF(F677&gt;'Data Precompetition'!$D$91,1,0)</f>
        <v>#N/A</v>
      </c>
    </row>
    <row r="678" spans="1:15">
      <c r="A678">
        <f>'Real Time Consolodated'!B678</f>
        <v>0</v>
      </c>
      <c r="B678">
        <f>'Real Time Consolodated'!E678</f>
        <v>0</v>
      </c>
      <c r="C678" t="e">
        <f>VLOOKUP(B678,'UPDATE Team Record'!$Q$4:$R$35,2,0)</f>
        <v>#N/A</v>
      </c>
      <c r="D678" t="e">
        <f t="shared" si="20"/>
        <v>#N/A</v>
      </c>
      <c r="E678" t="e">
        <f>'Real Time Consolodated'!AO678</f>
        <v>#N/A</v>
      </c>
      <c r="F678" t="e">
        <f>'Real Time Consolodated'!AT678</f>
        <v>#N/A</v>
      </c>
      <c r="G678" t="e">
        <f>'Real Time Consolodated'!AX678</f>
        <v>#N/A</v>
      </c>
      <c r="H678" t="e">
        <f>'Real Time Consolodated'!AY678</f>
        <v>#N/A</v>
      </c>
      <c r="I678" s="27" t="e">
        <f>VLOOKUP(D678,'UPDATE Team Record'!$B$3:$O$38,4,0)*100</f>
        <v>#N/A</v>
      </c>
      <c r="J678" t="e">
        <f t="shared" si="21"/>
        <v>#N/A</v>
      </c>
      <c r="K678">
        <f>COUNTIF(A$2:$A678,A678)</f>
        <v>2</v>
      </c>
      <c r="L678" t="e">
        <f>(Key!$B$3+Key!$B$4*'Real Time Coefficients'!E678+'Real Time Coefficients'!F678*Key!$B$5+Key!$B$6*'Real Time Coefficients'!G678+'Real Time Coefficients'!H678*Key!$B$7+Key!$B$8*'Real Time Coefficients'!I678+'Real Time Coefficients'!J678*Key!$B$9)*(Key!$B$11/100)</f>
        <v>#N/A</v>
      </c>
      <c r="N678" t="e">
        <f>IF(H678&gt;'Data Precompetition'!$F$91,1,0)</f>
        <v>#N/A</v>
      </c>
      <c r="O678" t="e">
        <f>IF(F678&gt;'Data Precompetition'!$D$91,1,0)</f>
        <v>#N/A</v>
      </c>
    </row>
    <row r="679" spans="1:15">
      <c r="A679">
        <f>'Real Time Consolodated'!B679</f>
        <v>0</v>
      </c>
      <c r="B679">
        <f>'Real Time Consolodated'!E679</f>
        <v>0</v>
      </c>
      <c r="C679" t="e">
        <f>VLOOKUP(B679,'UPDATE Team Record'!$Q$4:$R$35,2,0)</f>
        <v>#N/A</v>
      </c>
      <c r="D679" t="e">
        <f t="shared" si="20"/>
        <v>#N/A</v>
      </c>
      <c r="E679" t="e">
        <f>'Real Time Consolodated'!AO679</f>
        <v>#N/A</v>
      </c>
      <c r="F679" t="e">
        <f>'Real Time Consolodated'!AT679</f>
        <v>#N/A</v>
      </c>
      <c r="G679" t="e">
        <f>'Real Time Consolodated'!AX679</f>
        <v>#N/A</v>
      </c>
      <c r="H679" t="e">
        <f>'Real Time Consolodated'!AY679</f>
        <v>#N/A</v>
      </c>
      <c r="I679" s="27" t="e">
        <f>VLOOKUP(D679,'UPDATE Team Record'!$B$3:$O$38,4,0)*100</f>
        <v>#N/A</v>
      </c>
      <c r="J679" t="e">
        <f t="shared" si="21"/>
        <v>#N/A</v>
      </c>
      <c r="K679">
        <f>COUNTIF(A$2:$A679,A679)</f>
        <v>3</v>
      </c>
      <c r="L679" t="e">
        <f>(Key!$B$3+Key!$B$4*'Real Time Coefficients'!E679+'Real Time Coefficients'!F679*Key!$B$5+Key!$B$6*'Real Time Coefficients'!G679+'Real Time Coefficients'!H679*Key!$B$7+Key!$B$8*'Real Time Coefficients'!I679+'Real Time Coefficients'!J679*Key!$B$9)*(Key!$B$11/100)</f>
        <v>#N/A</v>
      </c>
      <c r="N679" t="e">
        <f>IF(H679&gt;'Data Precompetition'!$F$91,1,0)</f>
        <v>#N/A</v>
      </c>
      <c r="O679" t="e">
        <f>IF(F679&gt;'Data Precompetition'!$D$91,1,0)</f>
        <v>#N/A</v>
      </c>
    </row>
    <row r="680" spans="1:15">
      <c r="A680">
        <f>'Real Time Consolodated'!B680</f>
        <v>0</v>
      </c>
      <c r="B680">
        <f>'Real Time Consolodated'!E680</f>
        <v>0</v>
      </c>
      <c r="C680" t="e">
        <f>VLOOKUP(B680,'UPDATE Team Record'!$Q$4:$R$35,2,0)</f>
        <v>#N/A</v>
      </c>
      <c r="D680" t="e">
        <f t="shared" si="20"/>
        <v>#N/A</v>
      </c>
      <c r="E680" t="e">
        <f>'Real Time Consolodated'!AO680</f>
        <v>#N/A</v>
      </c>
      <c r="F680" t="e">
        <f>'Real Time Consolodated'!AT680</f>
        <v>#N/A</v>
      </c>
      <c r="G680" t="e">
        <f>'Real Time Consolodated'!AX680</f>
        <v>#N/A</v>
      </c>
      <c r="H680" t="e">
        <f>'Real Time Consolodated'!AY680</f>
        <v>#N/A</v>
      </c>
      <c r="I680" s="27" t="e">
        <f>VLOOKUP(D680,'UPDATE Team Record'!$B$3:$O$38,4,0)*100</f>
        <v>#N/A</v>
      </c>
      <c r="J680" t="e">
        <f t="shared" si="21"/>
        <v>#N/A</v>
      </c>
      <c r="K680">
        <f>COUNTIF(A$2:$A680,A680)</f>
        <v>4</v>
      </c>
      <c r="L680" t="e">
        <f>(Key!$B$3+Key!$B$4*'Real Time Coefficients'!E680+'Real Time Coefficients'!F680*Key!$B$5+Key!$B$6*'Real Time Coefficients'!G680+'Real Time Coefficients'!H680*Key!$B$7+Key!$B$8*'Real Time Coefficients'!I680+'Real Time Coefficients'!J680*Key!$B$9)*(Key!$B$11/100)</f>
        <v>#N/A</v>
      </c>
      <c r="N680" t="e">
        <f>IF(H680&gt;'Data Precompetition'!$F$91,1,0)</f>
        <v>#N/A</v>
      </c>
      <c r="O680" t="e">
        <f>IF(F680&gt;'Data Precompetition'!$D$91,1,0)</f>
        <v>#N/A</v>
      </c>
    </row>
    <row r="681" spans="1:15">
      <c r="A681">
        <f>'Real Time Consolodated'!B681</f>
        <v>0</v>
      </c>
      <c r="B681">
        <f>'Real Time Consolodated'!E681</f>
        <v>0</v>
      </c>
      <c r="C681" t="e">
        <f>VLOOKUP(B681,'UPDATE Team Record'!$Q$4:$R$35,2,0)</f>
        <v>#N/A</v>
      </c>
      <c r="D681" t="e">
        <f t="shared" si="20"/>
        <v>#N/A</v>
      </c>
      <c r="E681" t="e">
        <f>'Real Time Consolodated'!AO681</f>
        <v>#N/A</v>
      </c>
      <c r="F681" t="e">
        <f>'Real Time Consolodated'!AT681</f>
        <v>#N/A</v>
      </c>
      <c r="G681" t="e">
        <f>'Real Time Consolodated'!AX681</f>
        <v>#N/A</v>
      </c>
      <c r="H681" t="e">
        <f>'Real Time Consolodated'!AY681</f>
        <v>#N/A</v>
      </c>
      <c r="I681" s="27" t="e">
        <f>VLOOKUP(D681,'UPDATE Team Record'!$B$3:$O$38,4,0)*100</f>
        <v>#N/A</v>
      </c>
      <c r="J681" t="e">
        <f t="shared" si="21"/>
        <v>#N/A</v>
      </c>
      <c r="K681">
        <f>COUNTIF(A$2:$A681,A681)</f>
        <v>5</v>
      </c>
      <c r="L681" t="e">
        <f>(Key!$B$3+Key!$B$4*'Real Time Coefficients'!E681+'Real Time Coefficients'!F681*Key!$B$5+Key!$B$6*'Real Time Coefficients'!G681+'Real Time Coefficients'!H681*Key!$B$7+Key!$B$8*'Real Time Coefficients'!I681+'Real Time Coefficients'!J681*Key!$B$9)*(Key!$B$11/100)</f>
        <v>#N/A</v>
      </c>
      <c r="N681" t="e">
        <f>IF(H681&gt;'Data Precompetition'!$F$91,1,0)</f>
        <v>#N/A</v>
      </c>
      <c r="O681" t="e">
        <f>IF(F681&gt;'Data Precompetition'!$D$91,1,0)</f>
        <v>#N/A</v>
      </c>
    </row>
    <row r="682" spans="1:15">
      <c r="A682">
        <f>'Real Time Consolodated'!B682</f>
        <v>0</v>
      </c>
      <c r="B682">
        <f>'Real Time Consolodated'!E682</f>
        <v>0</v>
      </c>
      <c r="C682" t="e">
        <f>VLOOKUP(B682,'UPDATE Team Record'!$Q$4:$R$35,2,0)</f>
        <v>#N/A</v>
      </c>
      <c r="D682" t="e">
        <f t="shared" si="20"/>
        <v>#N/A</v>
      </c>
      <c r="E682" t="e">
        <f>'Real Time Consolodated'!AO682</f>
        <v>#N/A</v>
      </c>
      <c r="F682" t="e">
        <f>'Real Time Consolodated'!AT682</f>
        <v>#N/A</v>
      </c>
      <c r="G682" t="e">
        <f>'Real Time Consolodated'!AX682</f>
        <v>#N/A</v>
      </c>
      <c r="H682" t="e">
        <f>'Real Time Consolodated'!AY682</f>
        <v>#N/A</v>
      </c>
      <c r="I682" s="27" t="e">
        <f>VLOOKUP(D682,'UPDATE Team Record'!$B$3:$O$38,4,0)*100</f>
        <v>#N/A</v>
      </c>
      <c r="J682" t="e">
        <f t="shared" si="21"/>
        <v>#N/A</v>
      </c>
      <c r="K682">
        <f>COUNTIF(A$2:$A682,A682)</f>
        <v>6</v>
      </c>
      <c r="L682" t="e">
        <f>(Key!$B$3+Key!$B$4*'Real Time Coefficients'!E682+'Real Time Coefficients'!F682*Key!$B$5+Key!$B$6*'Real Time Coefficients'!G682+'Real Time Coefficients'!H682*Key!$B$7+Key!$B$8*'Real Time Coefficients'!I682+'Real Time Coefficients'!J682*Key!$B$9)*(Key!$B$11/100)</f>
        <v>#N/A</v>
      </c>
      <c r="N682" t="e">
        <f>IF(H682&gt;'Data Precompetition'!$F$91,1,0)</f>
        <v>#N/A</v>
      </c>
      <c r="O682" t="e">
        <f>IF(F682&gt;'Data Precompetition'!$D$91,1,0)</f>
        <v>#N/A</v>
      </c>
    </row>
    <row r="683" spans="1:15">
      <c r="A683">
        <f>'Real Time Consolodated'!B683</f>
        <v>0</v>
      </c>
      <c r="B683">
        <f>'Real Time Consolodated'!E683</f>
        <v>0</v>
      </c>
      <c r="C683" t="e">
        <f>VLOOKUP(B683,'UPDATE Team Record'!$Q$4:$R$35,2,0)</f>
        <v>#N/A</v>
      </c>
      <c r="D683" t="e">
        <f t="shared" si="20"/>
        <v>#N/A</v>
      </c>
      <c r="E683" t="e">
        <f>'Real Time Consolodated'!AO683</f>
        <v>#N/A</v>
      </c>
      <c r="F683" t="e">
        <f>'Real Time Consolodated'!AT683</f>
        <v>#N/A</v>
      </c>
      <c r="G683" t="e">
        <f>'Real Time Consolodated'!AX683</f>
        <v>#N/A</v>
      </c>
      <c r="H683" t="e">
        <f>'Real Time Consolodated'!AY683</f>
        <v>#N/A</v>
      </c>
      <c r="I683" s="27" t="e">
        <f>VLOOKUP(D683,'UPDATE Team Record'!$B$3:$O$38,4,0)*100</f>
        <v>#N/A</v>
      </c>
      <c r="J683" t="e">
        <f t="shared" si="21"/>
        <v>#N/A</v>
      </c>
      <c r="K683">
        <f>COUNTIF(A$2:$A683,A683)</f>
        <v>7</v>
      </c>
      <c r="L683" t="e">
        <f>(Key!$B$3+Key!$B$4*'Real Time Coefficients'!E683+'Real Time Coefficients'!F683*Key!$B$5+Key!$B$6*'Real Time Coefficients'!G683+'Real Time Coefficients'!H683*Key!$B$7+Key!$B$8*'Real Time Coefficients'!I683+'Real Time Coefficients'!J683*Key!$B$9)*(Key!$B$11/100)</f>
        <v>#N/A</v>
      </c>
      <c r="N683" t="e">
        <f>IF(H683&gt;'Data Precompetition'!$F$91,1,0)</f>
        <v>#N/A</v>
      </c>
      <c r="O683" t="e">
        <f>IF(F683&gt;'Data Precompetition'!$D$91,1,0)</f>
        <v>#N/A</v>
      </c>
    </row>
    <row r="684" spans="1:15">
      <c r="A684">
        <f>'Real Time Consolodated'!B684</f>
        <v>0</v>
      </c>
      <c r="B684">
        <f>'Real Time Consolodated'!E684</f>
        <v>0</v>
      </c>
      <c r="C684" t="e">
        <f>VLOOKUP(B684,'UPDATE Team Record'!$Q$4:$R$35,2,0)</f>
        <v>#N/A</v>
      </c>
      <c r="D684" t="e">
        <f t="shared" si="20"/>
        <v>#N/A</v>
      </c>
      <c r="E684" t="e">
        <f>'Real Time Consolodated'!AO684</f>
        <v>#N/A</v>
      </c>
      <c r="F684" t="e">
        <f>'Real Time Consolodated'!AT684</f>
        <v>#N/A</v>
      </c>
      <c r="G684" t="e">
        <f>'Real Time Consolodated'!AX684</f>
        <v>#N/A</v>
      </c>
      <c r="H684" t="e">
        <f>'Real Time Consolodated'!AY684</f>
        <v>#N/A</v>
      </c>
      <c r="I684" s="27" t="e">
        <f>VLOOKUP(D684,'UPDATE Team Record'!$B$3:$O$38,4,0)*100</f>
        <v>#N/A</v>
      </c>
      <c r="J684" t="e">
        <f t="shared" si="21"/>
        <v>#N/A</v>
      </c>
      <c r="K684">
        <f>COUNTIF(A$2:$A684,A684)</f>
        <v>8</v>
      </c>
      <c r="L684" t="e">
        <f>(Key!$B$3+Key!$B$4*'Real Time Coefficients'!E684+'Real Time Coefficients'!F684*Key!$B$5+Key!$B$6*'Real Time Coefficients'!G684+'Real Time Coefficients'!H684*Key!$B$7+Key!$B$8*'Real Time Coefficients'!I684+'Real Time Coefficients'!J684*Key!$B$9)*(Key!$B$11/100)</f>
        <v>#N/A</v>
      </c>
      <c r="N684" t="e">
        <f>IF(H684&gt;'Data Precompetition'!$F$91,1,0)</f>
        <v>#N/A</v>
      </c>
      <c r="O684" t="e">
        <f>IF(F684&gt;'Data Precompetition'!$D$91,1,0)</f>
        <v>#N/A</v>
      </c>
    </row>
    <row r="685" spans="1:15">
      <c r="A685">
        <f>'Real Time Consolodated'!B685</f>
        <v>0</v>
      </c>
      <c r="B685">
        <f>'Real Time Consolodated'!E685</f>
        <v>0</v>
      </c>
      <c r="C685" t="e">
        <f>VLOOKUP(B685,'UPDATE Team Record'!$Q$4:$R$35,2,0)</f>
        <v>#N/A</v>
      </c>
      <c r="D685" t="e">
        <f t="shared" si="20"/>
        <v>#N/A</v>
      </c>
      <c r="E685" t="e">
        <f>'Real Time Consolodated'!AO685</f>
        <v>#N/A</v>
      </c>
      <c r="F685" t="e">
        <f>'Real Time Consolodated'!AT685</f>
        <v>#N/A</v>
      </c>
      <c r="G685" t="e">
        <f>'Real Time Consolodated'!AX685</f>
        <v>#N/A</v>
      </c>
      <c r="H685" t="e">
        <f>'Real Time Consolodated'!AY685</f>
        <v>#N/A</v>
      </c>
      <c r="I685" s="27" t="e">
        <f>VLOOKUP(D685,'UPDATE Team Record'!$B$3:$O$38,4,0)*100</f>
        <v>#N/A</v>
      </c>
      <c r="J685" t="e">
        <f t="shared" si="21"/>
        <v>#N/A</v>
      </c>
      <c r="K685">
        <f>COUNTIF(A$2:$A685,A685)</f>
        <v>9</v>
      </c>
      <c r="L685" t="e">
        <f>(Key!$B$3+Key!$B$4*'Real Time Coefficients'!E685+'Real Time Coefficients'!F685*Key!$B$5+Key!$B$6*'Real Time Coefficients'!G685+'Real Time Coefficients'!H685*Key!$B$7+Key!$B$8*'Real Time Coefficients'!I685+'Real Time Coefficients'!J685*Key!$B$9)*(Key!$B$11/100)</f>
        <v>#N/A</v>
      </c>
      <c r="N685" t="e">
        <f>IF(H685&gt;'Data Precompetition'!$F$91,1,0)</f>
        <v>#N/A</v>
      </c>
      <c r="O685" t="e">
        <f>IF(F685&gt;'Data Precompetition'!$D$91,1,0)</f>
        <v>#N/A</v>
      </c>
    </row>
    <row r="686" spans="1:15">
      <c r="A686">
        <f>'Real Time Consolodated'!B686</f>
        <v>0</v>
      </c>
      <c r="B686">
        <f>'Real Time Consolodated'!E686</f>
        <v>0</v>
      </c>
      <c r="C686" t="e">
        <f>VLOOKUP(B686,'UPDATE Team Record'!$Q$4:$R$35,2,0)</f>
        <v>#N/A</v>
      </c>
      <c r="D686" t="e">
        <f t="shared" si="20"/>
        <v>#N/A</v>
      </c>
      <c r="E686" t="e">
        <f>'Real Time Consolodated'!AO686</f>
        <v>#N/A</v>
      </c>
      <c r="F686" t="e">
        <f>'Real Time Consolodated'!AT686</f>
        <v>#N/A</v>
      </c>
      <c r="G686" t="e">
        <f>'Real Time Consolodated'!AX686</f>
        <v>#N/A</v>
      </c>
      <c r="H686" t="e">
        <f>'Real Time Consolodated'!AY686</f>
        <v>#N/A</v>
      </c>
      <c r="I686" s="27" t="e">
        <f>VLOOKUP(D686,'UPDATE Team Record'!$B$3:$O$38,4,0)*100</f>
        <v>#N/A</v>
      </c>
      <c r="J686" t="e">
        <f t="shared" si="21"/>
        <v>#N/A</v>
      </c>
      <c r="K686">
        <f>COUNTIF(A$2:$A686,A686)</f>
        <v>10</v>
      </c>
      <c r="L686" t="e">
        <f>(Key!$B$3+Key!$B$4*'Real Time Coefficients'!E686+'Real Time Coefficients'!F686*Key!$B$5+Key!$B$6*'Real Time Coefficients'!G686+'Real Time Coefficients'!H686*Key!$B$7+Key!$B$8*'Real Time Coefficients'!I686+'Real Time Coefficients'!J686*Key!$B$9)*(Key!$B$11/100)</f>
        <v>#N/A</v>
      </c>
      <c r="N686" t="e">
        <f>IF(H686&gt;'Data Precompetition'!$F$91,1,0)</f>
        <v>#N/A</v>
      </c>
      <c r="O686" t="e">
        <f>IF(F686&gt;'Data Precompetition'!$D$91,1,0)</f>
        <v>#N/A</v>
      </c>
    </row>
    <row r="687" spans="1:15">
      <c r="A687">
        <f>'Real Time Consolodated'!B687</f>
        <v>0</v>
      </c>
      <c r="B687">
        <f>'Real Time Consolodated'!E687</f>
        <v>0</v>
      </c>
      <c r="C687" t="e">
        <f>VLOOKUP(B687,'UPDATE Team Record'!$Q$4:$R$35,2,0)</f>
        <v>#N/A</v>
      </c>
      <c r="D687" t="e">
        <f t="shared" si="20"/>
        <v>#N/A</v>
      </c>
      <c r="E687" t="e">
        <f>'Real Time Consolodated'!AO687</f>
        <v>#N/A</v>
      </c>
      <c r="F687" t="e">
        <f>'Real Time Consolodated'!AT687</f>
        <v>#N/A</v>
      </c>
      <c r="G687" t="e">
        <f>'Real Time Consolodated'!AX687</f>
        <v>#N/A</v>
      </c>
      <c r="H687" t="e">
        <f>'Real Time Consolodated'!AY687</f>
        <v>#N/A</v>
      </c>
      <c r="I687" s="27" t="e">
        <f>VLOOKUP(D687,'UPDATE Team Record'!$B$3:$O$38,4,0)*100</f>
        <v>#N/A</v>
      </c>
      <c r="J687" t="e">
        <f t="shared" si="21"/>
        <v>#N/A</v>
      </c>
      <c r="K687">
        <f>COUNTIF(A$2:$A687,A687)</f>
        <v>11</v>
      </c>
      <c r="L687" t="e">
        <f>(Key!$B$3+Key!$B$4*'Real Time Coefficients'!E687+'Real Time Coefficients'!F687*Key!$B$5+Key!$B$6*'Real Time Coefficients'!G687+'Real Time Coefficients'!H687*Key!$B$7+Key!$B$8*'Real Time Coefficients'!I687+'Real Time Coefficients'!J687*Key!$B$9)*(Key!$B$11/100)</f>
        <v>#N/A</v>
      </c>
      <c r="N687" t="e">
        <f>IF(H687&gt;'Data Precompetition'!$F$91,1,0)</f>
        <v>#N/A</v>
      </c>
      <c r="O687" t="e">
        <f>IF(F687&gt;'Data Precompetition'!$D$91,1,0)</f>
        <v>#N/A</v>
      </c>
    </row>
    <row r="688" spans="1:15">
      <c r="A688">
        <f>'Real Time Consolodated'!B688</f>
        <v>0</v>
      </c>
      <c r="B688">
        <f>'Real Time Consolodated'!E688</f>
        <v>0</v>
      </c>
      <c r="C688" t="e">
        <f>VLOOKUP(B688,'UPDATE Team Record'!$Q$4:$R$35,2,0)</f>
        <v>#N/A</v>
      </c>
      <c r="D688" t="e">
        <f t="shared" si="20"/>
        <v>#N/A</v>
      </c>
      <c r="E688" t="e">
        <f>'Real Time Consolodated'!AO688</f>
        <v>#N/A</v>
      </c>
      <c r="F688" t="e">
        <f>'Real Time Consolodated'!AT688</f>
        <v>#N/A</v>
      </c>
      <c r="G688" t="e">
        <f>'Real Time Consolodated'!AX688</f>
        <v>#N/A</v>
      </c>
      <c r="H688" t="e">
        <f>'Real Time Consolodated'!AY688</f>
        <v>#N/A</v>
      </c>
      <c r="I688" s="27" t="e">
        <f>VLOOKUP(D688,'UPDATE Team Record'!$B$3:$O$38,4,0)*100</f>
        <v>#N/A</v>
      </c>
      <c r="J688" t="e">
        <f t="shared" si="21"/>
        <v>#N/A</v>
      </c>
      <c r="K688">
        <f>COUNTIF(A$2:$A688,A688)</f>
        <v>12</v>
      </c>
      <c r="L688" t="e">
        <f>(Key!$B$3+Key!$B$4*'Real Time Coefficients'!E688+'Real Time Coefficients'!F688*Key!$B$5+Key!$B$6*'Real Time Coefficients'!G688+'Real Time Coefficients'!H688*Key!$B$7+Key!$B$8*'Real Time Coefficients'!I688+'Real Time Coefficients'!J688*Key!$B$9)*(Key!$B$11/100)</f>
        <v>#N/A</v>
      </c>
      <c r="N688" t="e">
        <f>IF(H688&gt;'Data Precompetition'!$F$91,1,0)</f>
        <v>#N/A</v>
      </c>
      <c r="O688" t="e">
        <f>IF(F688&gt;'Data Precompetition'!$D$91,1,0)</f>
        <v>#N/A</v>
      </c>
    </row>
    <row r="689" spans="1:15">
      <c r="A689">
        <f>'Real Time Consolodated'!B689</f>
        <v>0</v>
      </c>
      <c r="B689">
        <f>'Real Time Consolodated'!E689</f>
        <v>0</v>
      </c>
      <c r="C689" t="e">
        <f>VLOOKUP(B689,'UPDATE Team Record'!$Q$4:$R$35,2,0)</f>
        <v>#N/A</v>
      </c>
      <c r="D689" t="e">
        <f t="shared" si="20"/>
        <v>#N/A</v>
      </c>
      <c r="E689" t="e">
        <f>'Real Time Consolodated'!AO689</f>
        <v>#N/A</v>
      </c>
      <c r="F689" t="e">
        <f>'Real Time Consolodated'!AT689</f>
        <v>#N/A</v>
      </c>
      <c r="G689" t="e">
        <f>'Real Time Consolodated'!AX689</f>
        <v>#N/A</v>
      </c>
      <c r="H689" t="e">
        <f>'Real Time Consolodated'!AY689</f>
        <v>#N/A</v>
      </c>
      <c r="I689" s="27" t="e">
        <f>VLOOKUP(D689,'UPDATE Team Record'!$B$3:$O$38,4,0)*100</f>
        <v>#N/A</v>
      </c>
      <c r="J689" t="e">
        <f t="shared" si="21"/>
        <v>#N/A</v>
      </c>
      <c r="K689">
        <f>COUNTIF(A$2:$A689,A689)</f>
        <v>13</v>
      </c>
      <c r="L689" t="e">
        <f>(Key!$B$3+Key!$B$4*'Real Time Coefficients'!E689+'Real Time Coefficients'!F689*Key!$B$5+Key!$B$6*'Real Time Coefficients'!G689+'Real Time Coefficients'!H689*Key!$B$7+Key!$B$8*'Real Time Coefficients'!I689+'Real Time Coefficients'!J689*Key!$B$9)*(Key!$B$11/100)</f>
        <v>#N/A</v>
      </c>
      <c r="N689" t="e">
        <f>IF(H689&gt;'Data Precompetition'!$F$91,1,0)</f>
        <v>#N/A</v>
      </c>
      <c r="O689" t="e">
        <f>IF(F689&gt;'Data Precompetition'!$D$91,1,0)</f>
        <v>#N/A</v>
      </c>
    </row>
    <row r="690" spans="1:15">
      <c r="A690">
        <f>'Real Time Consolodated'!B690</f>
        <v>0</v>
      </c>
      <c r="B690">
        <f>'Real Time Consolodated'!E690</f>
        <v>0</v>
      </c>
      <c r="C690" t="e">
        <f>VLOOKUP(B690,'UPDATE Team Record'!$Q$4:$R$35,2,0)</f>
        <v>#N/A</v>
      </c>
      <c r="D690" t="e">
        <f t="shared" si="20"/>
        <v>#N/A</v>
      </c>
      <c r="E690" t="e">
        <f>'Real Time Consolodated'!AO690</f>
        <v>#N/A</v>
      </c>
      <c r="F690" t="e">
        <f>'Real Time Consolodated'!AT690</f>
        <v>#N/A</v>
      </c>
      <c r="G690" t="e">
        <f>'Real Time Consolodated'!AX690</f>
        <v>#N/A</v>
      </c>
      <c r="H690" t="e">
        <f>'Real Time Consolodated'!AY690</f>
        <v>#N/A</v>
      </c>
      <c r="I690" s="27" t="e">
        <f>VLOOKUP(D690,'UPDATE Team Record'!$B$3:$O$38,4,0)*100</f>
        <v>#N/A</v>
      </c>
      <c r="J690" t="e">
        <f t="shared" si="21"/>
        <v>#N/A</v>
      </c>
      <c r="K690">
        <f>COUNTIF(A$2:$A690,A690)</f>
        <v>14</v>
      </c>
      <c r="L690" t="e">
        <f>(Key!$B$3+Key!$B$4*'Real Time Coefficients'!E690+'Real Time Coefficients'!F690*Key!$B$5+Key!$B$6*'Real Time Coefficients'!G690+'Real Time Coefficients'!H690*Key!$B$7+Key!$B$8*'Real Time Coefficients'!I690+'Real Time Coefficients'!J690*Key!$B$9)*(Key!$B$11/100)</f>
        <v>#N/A</v>
      </c>
      <c r="N690" t="e">
        <f>IF(H690&gt;'Data Precompetition'!$F$91,1,0)</f>
        <v>#N/A</v>
      </c>
      <c r="O690" t="e">
        <f>IF(F690&gt;'Data Precompetition'!$D$91,1,0)</f>
        <v>#N/A</v>
      </c>
    </row>
    <row r="691" spans="1:15">
      <c r="A691">
        <f>'Real Time Consolodated'!B691</f>
        <v>0</v>
      </c>
      <c r="B691">
        <f>'Real Time Consolodated'!E691</f>
        <v>0</v>
      </c>
      <c r="C691" t="e">
        <f>VLOOKUP(B691,'UPDATE Team Record'!$Q$4:$R$35,2,0)</f>
        <v>#N/A</v>
      </c>
      <c r="D691" t="e">
        <f t="shared" si="20"/>
        <v>#N/A</v>
      </c>
      <c r="E691" t="e">
        <f>'Real Time Consolodated'!AO691</f>
        <v>#N/A</v>
      </c>
      <c r="F691" t="e">
        <f>'Real Time Consolodated'!AT691</f>
        <v>#N/A</v>
      </c>
      <c r="G691" t="e">
        <f>'Real Time Consolodated'!AX691</f>
        <v>#N/A</v>
      </c>
      <c r="H691" t="e">
        <f>'Real Time Consolodated'!AY691</f>
        <v>#N/A</v>
      </c>
      <c r="I691" s="27" t="e">
        <f>VLOOKUP(D691,'UPDATE Team Record'!$B$3:$O$38,4,0)*100</f>
        <v>#N/A</v>
      </c>
      <c r="J691" t="e">
        <f t="shared" si="21"/>
        <v>#N/A</v>
      </c>
      <c r="K691">
        <f>COUNTIF(A$2:$A691,A691)</f>
        <v>15</v>
      </c>
      <c r="L691" t="e">
        <f>(Key!$B$3+Key!$B$4*'Real Time Coefficients'!E691+'Real Time Coefficients'!F691*Key!$B$5+Key!$B$6*'Real Time Coefficients'!G691+'Real Time Coefficients'!H691*Key!$B$7+Key!$B$8*'Real Time Coefficients'!I691+'Real Time Coefficients'!J691*Key!$B$9)*(Key!$B$11/100)</f>
        <v>#N/A</v>
      </c>
      <c r="N691" t="e">
        <f>IF(H691&gt;'Data Precompetition'!$F$91,1,0)</f>
        <v>#N/A</v>
      </c>
      <c r="O691" t="e">
        <f>IF(F691&gt;'Data Precompetition'!$D$91,1,0)</f>
        <v>#N/A</v>
      </c>
    </row>
    <row r="692" spans="1:15">
      <c r="A692">
        <f>'Real Time Consolodated'!B692</f>
        <v>0</v>
      </c>
      <c r="B692">
        <f>'Real Time Consolodated'!E692</f>
        <v>0</v>
      </c>
      <c r="C692" t="e">
        <f>VLOOKUP(B692,'UPDATE Team Record'!$Q$4:$R$35,2,0)</f>
        <v>#N/A</v>
      </c>
      <c r="D692" t="e">
        <f t="shared" si="20"/>
        <v>#N/A</v>
      </c>
      <c r="E692" t="e">
        <f>'Real Time Consolodated'!AO692</f>
        <v>#N/A</v>
      </c>
      <c r="F692" t="e">
        <f>'Real Time Consolodated'!AT692</f>
        <v>#N/A</v>
      </c>
      <c r="G692" t="e">
        <f>'Real Time Consolodated'!AX692</f>
        <v>#N/A</v>
      </c>
      <c r="H692" t="e">
        <f>'Real Time Consolodated'!AY692</f>
        <v>#N/A</v>
      </c>
      <c r="I692" s="27" t="e">
        <f>VLOOKUP(D692,'UPDATE Team Record'!$B$3:$O$38,4,0)*100</f>
        <v>#N/A</v>
      </c>
      <c r="J692" t="e">
        <f t="shared" si="21"/>
        <v>#N/A</v>
      </c>
      <c r="K692">
        <f>COUNTIF(A$2:$A692,A692)</f>
        <v>16</v>
      </c>
      <c r="L692" t="e">
        <f>(Key!$B$3+Key!$B$4*'Real Time Coefficients'!E692+'Real Time Coefficients'!F692*Key!$B$5+Key!$B$6*'Real Time Coefficients'!G692+'Real Time Coefficients'!H692*Key!$B$7+Key!$B$8*'Real Time Coefficients'!I692+'Real Time Coefficients'!J692*Key!$B$9)*(Key!$B$11/100)</f>
        <v>#N/A</v>
      </c>
      <c r="N692" t="e">
        <f>IF(H692&gt;'Data Precompetition'!$F$91,1,0)</f>
        <v>#N/A</v>
      </c>
      <c r="O692" t="e">
        <f>IF(F692&gt;'Data Precompetition'!$D$91,1,0)</f>
        <v>#N/A</v>
      </c>
    </row>
    <row r="693" spans="1:15">
      <c r="A693">
        <f>'Real Time Consolodated'!B693</f>
        <v>0</v>
      </c>
      <c r="B693">
        <f>'Real Time Consolodated'!E693</f>
        <v>0</v>
      </c>
      <c r="C693" t="e">
        <f>VLOOKUP(B693,'UPDATE Team Record'!$Q$4:$R$35,2,0)</f>
        <v>#N/A</v>
      </c>
      <c r="D693" t="e">
        <f t="shared" si="20"/>
        <v>#N/A</v>
      </c>
      <c r="E693" t="e">
        <f>'Real Time Consolodated'!AO693</f>
        <v>#N/A</v>
      </c>
      <c r="F693" t="e">
        <f>'Real Time Consolodated'!AT693</f>
        <v>#N/A</v>
      </c>
      <c r="G693" t="e">
        <f>'Real Time Consolodated'!AX693</f>
        <v>#N/A</v>
      </c>
      <c r="H693" t="e">
        <f>'Real Time Consolodated'!AY693</f>
        <v>#N/A</v>
      </c>
      <c r="I693" s="27" t="e">
        <f>VLOOKUP(D693,'UPDATE Team Record'!$B$3:$O$38,4,0)*100</f>
        <v>#N/A</v>
      </c>
      <c r="J693" t="e">
        <f t="shared" si="21"/>
        <v>#N/A</v>
      </c>
      <c r="K693">
        <f>COUNTIF(A$2:$A693,A693)</f>
        <v>17</v>
      </c>
      <c r="L693" t="e">
        <f>(Key!$B$3+Key!$B$4*'Real Time Coefficients'!E693+'Real Time Coefficients'!F693*Key!$B$5+Key!$B$6*'Real Time Coefficients'!G693+'Real Time Coefficients'!H693*Key!$B$7+Key!$B$8*'Real Time Coefficients'!I693+'Real Time Coefficients'!J693*Key!$B$9)*(Key!$B$11/100)</f>
        <v>#N/A</v>
      </c>
      <c r="N693" t="e">
        <f>IF(H693&gt;'Data Precompetition'!$F$91,1,0)</f>
        <v>#N/A</v>
      </c>
      <c r="O693" t="e">
        <f>IF(F693&gt;'Data Precompetition'!$D$91,1,0)</f>
        <v>#N/A</v>
      </c>
    </row>
    <row r="694" spans="1:15">
      <c r="A694">
        <f>'Real Time Consolodated'!B694</f>
        <v>0</v>
      </c>
      <c r="B694">
        <f>'Real Time Consolodated'!E694</f>
        <v>0</v>
      </c>
      <c r="C694" t="e">
        <f>VLOOKUP(B694,'UPDATE Team Record'!$Q$4:$R$35,2,0)</f>
        <v>#N/A</v>
      </c>
      <c r="D694" t="e">
        <f t="shared" si="20"/>
        <v>#N/A</v>
      </c>
      <c r="E694" t="e">
        <f>'Real Time Consolodated'!AO694</f>
        <v>#N/A</v>
      </c>
      <c r="F694" t="e">
        <f>'Real Time Consolodated'!AT694</f>
        <v>#N/A</v>
      </c>
      <c r="G694" t="e">
        <f>'Real Time Consolodated'!AX694</f>
        <v>#N/A</v>
      </c>
      <c r="H694" t="e">
        <f>'Real Time Consolodated'!AY694</f>
        <v>#N/A</v>
      </c>
      <c r="I694" s="27" t="e">
        <f>VLOOKUP(D694,'UPDATE Team Record'!$B$3:$O$38,4,0)*100</f>
        <v>#N/A</v>
      </c>
      <c r="J694" t="e">
        <f t="shared" si="21"/>
        <v>#N/A</v>
      </c>
      <c r="K694">
        <f>COUNTIF(A$2:$A694,A694)</f>
        <v>18</v>
      </c>
      <c r="L694" t="e">
        <f>(Key!$B$3+Key!$B$4*'Real Time Coefficients'!E694+'Real Time Coefficients'!F694*Key!$B$5+Key!$B$6*'Real Time Coefficients'!G694+'Real Time Coefficients'!H694*Key!$B$7+Key!$B$8*'Real Time Coefficients'!I694+'Real Time Coefficients'!J694*Key!$B$9)*(Key!$B$11/100)</f>
        <v>#N/A</v>
      </c>
      <c r="N694" t="e">
        <f>IF(H694&gt;'Data Precompetition'!$F$91,1,0)</f>
        <v>#N/A</v>
      </c>
      <c r="O694" t="e">
        <f>IF(F694&gt;'Data Precompetition'!$D$91,1,0)</f>
        <v>#N/A</v>
      </c>
    </row>
    <row r="695" spans="1:15">
      <c r="A695">
        <f>'Real Time Consolodated'!B695</f>
        <v>0</v>
      </c>
      <c r="B695">
        <f>'Real Time Consolodated'!E695</f>
        <v>0</v>
      </c>
      <c r="C695" t="e">
        <f>VLOOKUP(B695,'UPDATE Team Record'!$Q$4:$R$35,2,0)</f>
        <v>#N/A</v>
      </c>
      <c r="D695" t="e">
        <f t="shared" si="20"/>
        <v>#N/A</v>
      </c>
      <c r="E695" t="e">
        <f>'Real Time Consolodated'!AO695</f>
        <v>#N/A</v>
      </c>
      <c r="F695" t="e">
        <f>'Real Time Consolodated'!AT695</f>
        <v>#N/A</v>
      </c>
      <c r="G695" t="e">
        <f>'Real Time Consolodated'!AX695</f>
        <v>#N/A</v>
      </c>
      <c r="H695" t="e">
        <f>'Real Time Consolodated'!AY695</f>
        <v>#N/A</v>
      </c>
      <c r="I695" s="27" t="e">
        <f>VLOOKUP(D695,'UPDATE Team Record'!$B$3:$O$38,4,0)*100</f>
        <v>#N/A</v>
      </c>
      <c r="J695" t="e">
        <f t="shared" si="21"/>
        <v>#N/A</v>
      </c>
      <c r="K695">
        <f>COUNTIF(A$2:$A695,A695)</f>
        <v>19</v>
      </c>
      <c r="L695" t="e">
        <f>(Key!$B$3+Key!$B$4*'Real Time Coefficients'!E695+'Real Time Coefficients'!F695*Key!$B$5+Key!$B$6*'Real Time Coefficients'!G695+'Real Time Coefficients'!H695*Key!$B$7+Key!$B$8*'Real Time Coefficients'!I695+'Real Time Coefficients'!J695*Key!$B$9)*(Key!$B$11/100)</f>
        <v>#N/A</v>
      </c>
      <c r="N695" t="e">
        <f>IF(H695&gt;'Data Precompetition'!$F$91,1,0)</f>
        <v>#N/A</v>
      </c>
      <c r="O695" t="e">
        <f>IF(F695&gt;'Data Precompetition'!$D$91,1,0)</f>
        <v>#N/A</v>
      </c>
    </row>
    <row r="696" spans="1:15">
      <c r="A696">
        <f>'Real Time Consolodated'!B696</f>
        <v>0</v>
      </c>
      <c r="B696">
        <f>'Real Time Consolodated'!E696</f>
        <v>0</v>
      </c>
      <c r="C696" t="e">
        <f>VLOOKUP(B696,'UPDATE Team Record'!$Q$4:$R$35,2,0)</f>
        <v>#N/A</v>
      </c>
      <c r="D696" t="e">
        <f t="shared" si="20"/>
        <v>#N/A</v>
      </c>
      <c r="E696" t="e">
        <f>'Real Time Consolodated'!AO696</f>
        <v>#N/A</v>
      </c>
      <c r="F696" t="e">
        <f>'Real Time Consolodated'!AT696</f>
        <v>#N/A</v>
      </c>
      <c r="G696" t="e">
        <f>'Real Time Consolodated'!AX696</f>
        <v>#N/A</v>
      </c>
      <c r="H696" t="e">
        <f>'Real Time Consolodated'!AY696</f>
        <v>#N/A</v>
      </c>
      <c r="I696" s="27" t="e">
        <f>VLOOKUP(D696,'UPDATE Team Record'!$B$3:$O$38,4,0)*100</f>
        <v>#N/A</v>
      </c>
      <c r="J696" t="e">
        <f t="shared" si="21"/>
        <v>#N/A</v>
      </c>
      <c r="K696">
        <f>COUNTIF(A$2:$A696,A696)</f>
        <v>20</v>
      </c>
      <c r="L696" t="e">
        <f>(Key!$B$3+Key!$B$4*'Real Time Coefficients'!E696+'Real Time Coefficients'!F696*Key!$B$5+Key!$B$6*'Real Time Coefficients'!G696+'Real Time Coefficients'!H696*Key!$B$7+Key!$B$8*'Real Time Coefficients'!I696+'Real Time Coefficients'!J696*Key!$B$9)*(Key!$B$11/100)</f>
        <v>#N/A</v>
      </c>
      <c r="N696" t="e">
        <f>IF(H696&gt;'Data Precompetition'!$F$91,1,0)</f>
        <v>#N/A</v>
      </c>
      <c r="O696" t="e">
        <f>IF(F696&gt;'Data Precompetition'!$D$91,1,0)</f>
        <v>#N/A</v>
      </c>
    </row>
    <row r="697" spans="1:15">
      <c r="A697">
        <f>'Real Time Consolodated'!B697</f>
        <v>0</v>
      </c>
      <c r="B697">
        <f>'Real Time Consolodated'!E697</f>
        <v>0</v>
      </c>
      <c r="C697" t="e">
        <f>VLOOKUP(B697,'UPDATE Team Record'!$Q$4:$R$35,2,0)</f>
        <v>#N/A</v>
      </c>
      <c r="D697" t="e">
        <f t="shared" si="20"/>
        <v>#N/A</v>
      </c>
      <c r="E697" t="e">
        <f>'Real Time Consolodated'!AO697</f>
        <v>#N/A</v>
      </c>
      <c r="F697" t="e">
        <f>'Real Time Consolodated'!AT697</f>
        <v>#N/A</v>
      </c>
      <c r="G697" t="e">
        <f>'Real Time Consolodated'!AX697</f>
        <v>#N/A</v>
      </c>
      <c r="H697" t="e">
        <f>'Real Time Consolodated'!AY697</f>
        <v>#N/A</v>
      </c>
      <c r="I697" s="27" t="e">
        <f>VLOOKUP(D697,'UPDATE Team Record'!$B$3:$O$38,4,0)*100</f>
        <v>#N/A</v>
      </c>
      <c r="J697" t="e">
        <f t="shared" si="21"/>
        <v>#N/A</v>
      </c>
      <c r="K697">
        <f>COUNTIF(A$2:$A697,A697)</f>
        <v>21</v>
      </c>
      <c r="L697" t="e">
        <f>(Key!$B$3+Key!$B$4*'Real Time Coefficients'!E697+'Real Time Coefficients'!F697*Key!$B$5+Key!$B$6*'Real Time Coefficients'!G697+'Real Time Coefficients'!H697*Key!$B$7+Key!$B$8*'Real Time Coefficients'!I697+'Real Time Coefficients'!J697*Key!$B$9)*(Key!$B$11/100)</f>
        <v>#N/A</v>
      </c>
      <c r="N697" t="e">
        <f>IF(H697&gt;'Data Precompetition'!$F$91,1,0)</f>
        <v>#N/A</v>
      </c>
      <c r="O697" t="e">
        <f>IF(F697&gt;'Data Precompetition'!$D$91,1,0)</f>
        <v>#N/A</v>
      </c>
    </row>
    <row r="698" spans="1:15">
      <c r="A698">
        <f>'Real Time Consolodated'!B698</f>
        <v>0</v>
      </c>
      <c r="B698">
        <f>'Real Time Consolodated'!E698</f>
        <v>0</v>
      </c>
      <c r="C698" t="e">
        <f>VLOOKUP(B698,'UPDATE Team Record'!$Q$4:$R$35,2,0)</f>
        <v>#N/A</v>
      </c>
      <c r="D698" t="e">
        <f t="shared" si="20"/>
        <v>#N/A</v>
      </c>
      <c r="E698" t="e">
        <f>'Real Time Consolodated'!AO698</f>
        <v>#N/A</v>
      </c>
      <c r="F698" t="e">
        <f>'Real Time Consolodated'!AT698</f>
        <v>#N/A</v>
      </c>
      <c r="G698" t="e">
        <f>'Real Time Consolodated'!AX698</f>
        <v>#N/A</v>
      </c>
      <c r="H698" t="e">
        <f>'Real Time Consolodated'!AY698</f>
        <v>#N/A</v>
      </c>
      <c r="I698" s="27" t="e">
        <f>VLOOKUP(D698,'UPDATE Team Record'!$B$3:$O$38,4,0)*100</f>
        <v>#N/A</v>
      </c>
      <c r="J698" t="e">
        <f t="shared" si="21"/>
        <v>#N/A</v>
      </c>
      <c r="K698">
        <f>COUNTIF(A$2:$A698,A698)</f>
        <v>22</v>
      </c>
      <c r="L698" t="e">
        <f>(Key!$B$3+Key!$B$4*'Real Time Coefficients'!E698+'Real Time Coefficients'!F698*Key!$B$5+Key!$B$6*'Real Time Coefficients'!G698+'Real Time Coefficients'!H698*Key!$B$7+Key!$B$8*'Real Time Coefficients'!I698+'Real Time Coefficients'!J698*Key!$B$9)*(Key!$B$11/100)</f>
        <v>#N/A</v>
      </c>
      <c r="N698" t="e">
        <f>IF(H698&gt;'Data Precompetition'!$F$91,1,0)</f>
        <v>#N/A</v>
      </c>
      <c r="O698" t="e">
        <f>IF(F698&gt;'Data Precompetition'!$D$91,1,0)</f>
        <v>#N/A</v>
      </c>
    </row>
    <row r="699" spans="1:15">
      <c r="A699">
        <f>'Real Time Consolodated'!B699</f>
        <v>0</v>
      </c>
      <c r="B699">
        <f>'Real Time Consolodated'!E699</f>
        <v>0</v>
      </c>
      <c r="C699" t="e">
        <f>VLOOKUP(B699,'UPDATE Team Record'!$Q$4:$R$35,2,0)</f>
        <v>#N/A</v>
      </c>
      <c r="D699" t="e">
        <f t="shared" si="20"/>
        <v>#N/A</v>
      </c>
      <c r="E699" t="e">
        <f>'Real Time Consolodated'!AO699</f>
        <v>#N/A</v>
      </c>
      <c r="F699" t="e">
        <f>'Real Time Consolodated'!AT699</f>
        <v>#N/A</v>
      </c>
      <c r="G699" t="e">
        <f>'Real Time Consolodated'!AX699</f>
        <v>#N/A</v>
      </c>
      <c r="H699" t="e">
        <f>'Real Time Consolodated'!AY699</f>
        <v>#N/A</v>
      </c>
      <c r="I699" s="27" t="e">
        <f>VLOOKUP(D699,'UPDATE Team Record'!$B$3:$O$38,4,0)*100</f>
        <v>#N/A</v>
      </c>
      <c r="J699" t="e">
        <f t="shared" si="21"/>
        <v>#N/A</v>
      </c>
      <c r="K699">
        <f>COUNTIF(A$2:$A699,A699)</f>
        <v>23</v>
      </c>
      <c r="L699" t="e">
        <f>(Key!$B$3+Key!$B$4*'Real Time Coefficients'!E699+'Real Time Coefficients'!F699*Key!$B$5+Key!$B$6*'Real Time Coefficients'!G699+'Real Time Coefficients'!H699*Key!$B$7+Key!$B$8*'Real Time Coefficients'!I699+'Real Time Coefficients'!J699*Key!$B$9)*(Key!$B$11/100)</f>
        <v>#N/A</v>
      </c>
      <c r="N699" t="e">
        <f>IF(H699&gt;'Data Precompetition'!$F$91,1,0)</f>
        <v>#N/A</v>
      </c>
      <c r="O699" t="e">
        <f>IF(F699&gt;'Data Precompetition'!$D$91,1,0)</f>
        <v>#N/A</v>
      </c>
    </row>
    <row r="700" spans="1:15">
      <c r="A700">
        <f>'Real Time Consolodated'!B700</f>
        <v>0</v>
      </c>
      <c r="B700">
        <f>'Real Time Consolodated'!E700</f>
        <v>0</v>
      </c>
      <c r="C700" t="e">
        <f>VLOOKUP(B700,'UPDATE Team Record'!$Q$4:$R$35,2,0)</f>
        <v>#N/A</v>
      </c>
      <c r="D700" t="e">
        <f t="shared" si="20"/>
        <v>#N/A</v>
      </c>
      <c r="E700" t="e">
        <f>'Real Time Consolodated'!AO700</f>
        <v>#N/A</v>
      </c>
      <c r="F700" t="e">
        <f>'Real Time Consolodated'!AT700</f>
        <v>#N/A</v>
      </c>
      <c r="G700" t="e">
        <f>'Real Time Consolodated'!AX700</f>
        <v>#N/A</v>
      </c>
      <c r="H700" t="e">
        <f>'Real Time Consolodated'!AY700</f>
        <v>#N/A</v>
      </c>
      <c r="I700" s="27" t="e">
        <f>VLOOKUP(D700,'UPDATE Team Record'!$B$3:$O$38,4,0)*100</f>
        <v>#N/A</v>
      </c>
      <c r="J700" t="e">
        <f t="shared" si="21"/>
        <v>#N/A</v>
      </c>
      <c r="K700">
        <f>COUNTIF(A$2:$A700,A700)</f>
        <v>24</v>
      </c>
      <c r="L700" t="e">
        <f>(Key!$B$3+Key!$B$4*'Real Time Coefficients'!E700+'Real Time Coefficients'!F700*Key!$B$5+Key!$B$6*'Real Time Coefficients'!G700+'Real Time Coefficients'!H700*Key!$B$7+Key!$B$8*'Real Time Coefficients'!I700+'Real Time Coefficients'!J700*Key!$B$9)*(Key!$B$11/100)</f>
        <v>#N/A</v>
      </c>
      <c r="N700" t="e">
        <f>IF(H700&gt;'Data Precompetition'!$F$91,1,0)</f>
        <v>#N/A</v>
      </c>
      <c r="O700" t="e">
        <f>IF(F700&gt;'Data Precompetition'!$D$91,1,0)</f>
        <v>#N/A</v>
      </c>
    </row>
    <row r="701" spans="1:15">
      <c r="A701">
        <f>'Real Time Consolodated'!B701</f>
        <v>0</v>
      </c>
      <c r="B701">
        <f>'Real Time Consolodated'!E701</f>
        <v>0</v>
      </c>
      <c r="C701" t="e">
        <f>VLOOKUP(B701,'UPDATE Team Record'!$Q$4:$R$35,2,0)</f>
        <v>#N/A</v>
      </c>
      <c r="D701" t="e">
        <f t="shared" si="20"/>
        <v>#N/A</v>
      </c>
      <c r="E701" t="e">
        <f>'Real Time Consolodated'!AO701</f>
        <v>#N/A</v>
      </c>
      <c r="F701" t="e">
        <f>'Real Time Consolodated'!AT701</f>
        <v>#N/A</v>
      </c>
      <c r="G701" t="e">
        <f>'Real Time Consolodated'!AX701</f>
        <v>#N/A</v>
      </c>
      <c r="H701" t="e">
        <f>'Real Time Consolodated'!AY701</f>
        <v>#N/A</v>
      </c>
      <c r="I701" s="27" t="e">
        <f>VLOOKUP(D701,'UPDATE Team Record'!$B$3:$O$38,4,0)*100</f>
        <v>#N/A</v>
      </c>
      <c r="J701" t="e">
        <f t="shared" si="21"/>
        <v>#N/A</v>
      </c>
      <c r="K701">
        <f>COUNTIF(A$2:$A701,A701)</f>
        <v>25</v>
      </c>
      <c r="L701" t="e">
        <f>(Key!$B$3+Key!$B$4*'Real Time Coefficients'!E701+'Real Time Coefficients'!F701*Key!$B$5+Key!$B$6*'Real Time Coefficients'!G701+'Real Time Coefficients'!H701*Key!$B$7+Key!$B$8*'Real Time Coefficients'!I701+'Real Time Coefficients'!J701*Key!$B$9)*(Key!$B$11/100)</f>
        <v>#N/A</v>
      </c>
      <c r="N701" t="e">
        <f>IF(H701&gt;'Data Precompetition'!$F$91,1,0)</f>
        <v>#N/A</v>
      </c>
      <c r="O701" t="e">
        <f>IF(F701&gt;'Data Precompetition'!$D$91,1,0)</f>
        <v>#N/A</v>
      </c>
    </row>
    <row r="702" spans="1:15">
      <c r="A702">
        <f>'Real Time Consolodated'!B702</f>
        <v>0</v>
      </c>
      <c r="B702">
        <f>'Real Time Consolodated'!E702</f>
        <v>0</v>
      </c>
      <c r="C702" t="e">
        <f>VLOOKUP(B702,'UPDATE Team Record'!$Q$4:$R$35,2,0)</f>
        <v>#N/A</v>
      </c>
      <c r="D702" t="e">
        <f t="shared" si="20"/>
        <v>#N/A</v>
      </c>
      <c r="E702" t="e">
        <f>'Real Time Consolodated'!AO702</f>
        <v>#N/A</v>
      </c>
      <c r="F702" t="e">
        <f>'Real Time Consolodated'!AT702</f>
        <v>#N/A</v>
      </c>
      <c r="G702" t="e">
        <f>'Real Time Consolodated'!AX702</f>
        <v>#N/A</v>
      </c>
      <c r="H702" t="e">
        <f>'Real Time Consolodated'!AY702</f>
        <v>#N/A</v>
      </c>
      <c r="I702" s="27" t="e">
        <f>VLOOKUP(D702,'UPDATE Team Record'!$B$3:$O$38,4,0)*100</f>
        <v>#N/A</v>
      </c>
      <c r="J702" t="e">
        <f t="shared" si="21"/>
        <v>#N/A</v>
      </c>
      <c r="K702">
        <f>COUNTIF(A$2:$A702,A702)</f>
        <v>26</v>
      </c>
      <c r="L702" t="e">
        <f>(Key!$B$3+Key!$B$4*'Real Time Coefficients'!E702+'Real Time Coefficients'!F702*Key!$B$5+Key!$B$6*'Real Time Coefficients'!G702+'Real Time Coefficients'!H702*Key!$B$7+Key!$B$8*'Real Time Coefficients'!I702+'Real Time Coefficients'!J702*Key!$B$9)*(Key!$B$11/100)</f>
        <v>#N/A</v>
      </c>
      <c r="N702" t="e">
        <f>IF(H702&gt;'Data Precompetition'!$F$91,1,0)</f>
        <v>#N/A</v>
      </c>
      <c r="O702" t="e">
        <f>IF(F702&gt;'Data Precompetition'!$D$91,1,0)</f>
        <v>#N/A</v>
      </c>
    </row>
    <row r="703" spans="1:15">
      <c r="A703">
        <f>'Real Time Consolodated'!B703</f>
        <v>0</v>
      </c>
      <c r="B703">
        <f>'Real Time Consolodated'!E703</f>
        <v>0</v>
      </c>
      <c r="C703" t="e">
        <f>VLOOKUP(B703,'UPDATE Team Record'!$Q$4:$R$35,2,0)</f>
        <v>#N/A</v>
      </c>
      <c r="D703" t="e">
        <f t="shared" si="20"/>
        <v>#N/A</v>
      </c>
      <c r="E703" t="e">
        <f>'Real Time Consolodated'!AO703</f>
        <v>#N/A</v>
      </c>
      <c r="F703" t="e">
        <f>'Real Time Consolodated'!AT703</f>
        <v>#N/A</v>
      </c>
      <c r="G703" t="e">
        <f>'Real Time Consolodated'!AX703</f>
        <v>#N/A</v>
      </c>
      <c r="H703" t="e">
        <f>'Real Time Consolodated'!AY703</f>
        <v>#N/A</v>
      </c>
      <c r="I703" s="27" t="e">
        <f>VLOOKUP(D703,'UPDATE Team Record'!$B$3:$O$38,4,0)*100</f>
        <v>#N/A</v>
      </c>
      <c r="J703" t="e">
        <f t="shared" si="21"/>
        <v>#N/A</v>
      </c>
      <c r="K703">
        <f>COUNTIF(A$2:$A703,A703)</f>
        <v>27</v>
      </c>
      <c r="L703" t="e">
        <f>(Key!$B$3+Key!$B$4*'Real Time Coefficients'!E703+'Real Time Coefficients'!F703*Key!$B$5+Key!$B$6*'Real Time Coefficients'!G703+'Real Time Coefficients'!H703*Key!$B$7+Key!$B$8*'Real Time Coefficients'!I703+'Real Time Coefficients'!J703*Key!$B$9)*(Key!$B$11/100)</f>
        <v>#N/A</v>
      </c>
      <c r="N703" t="e">
        <f>IF(H703&gt;'Data Precompetition'!$F$91,1,0)</f>
        <v>#N/A</v>
      </c>
      <c r="O703" t="e">
        <f>IF(F703&gt;'Data Precompetition'!$D$91,1,0)</f>
        <v>#N/A</v>
      </c>
    </row>
    <row r="704" spans="1:15">
      <c r="A704">
        <f>'Real Time Consolodated'!B704</f>
        <v>0</v>
      </c>
      <c r="B704">
        <f>'Real Time Consolodated'!E704</f>
        <v>0</v>
      </c>
      <c r="C704" t="e">
        <f>VLOOKUP(B704,'UPDATE Team Record'!$Q$4:$R$35,2,0)</f>
        <v>#N/A</v>
      </c>
      <c r="D704" t="e">
        <f t="shared" si="20"/>
        <v>#N/A</v>
      </c>
      <c r="E704" t="e">
        <f>'Real Time Consolodated'!AO704</f>
        <v>#N/A</v>
      </c>
      <c r="F704" t="e">
        <f>'Real Time Consolodated'!AT704</f>
        <v>#N/A</v>
      </c>
      <c r="G704" t="e">
        <f>'Real Time Consolodated'!AX704</f>
        <v>#N/A</v>
      </c>
      <c r="H704" t="e">
        <f>'Real Time Consolodated'!AY704</f>
        <v>#N/A</v>
      </c>
      <c r="I704" s="27" t="e">
        <f>VLOOKUP(D704,'UPDATE Team Record'!$B$3:$O$38,4,0)*100</f>
        <v>#N/A</v>
      </c>
      <c r="J704" t="e">
        <f t="shared" si="21"/>
        <v>#N/A</v>
      </c>
      <c r="K704">
        <f>COUNTIF(A$2:$A704,A704)</f>
        <v>28</v>
      </c>
      <c r="L704" t="e">
        <f>(Key!$B$3+Key!$B$4*'Real Time Coefficients'!E704+'Real Time Coefficients'!F704*Key!$B$5+Key!$B$6*'Real Time Coefficients'!G704+'Real Time Coefficients'!H704*Key!$B$7+Key!$B$8*'Real Time Coefficients'!I704+'Real Time Coefficients'!J704*Key!$B$9)*(Key!$B$11/100)</f>
        <v>#N/A</v>
      </c>
      <c r="N704" t="e">
        <f>IF(H704&gt;'Data Precompetition'!$F$91,1,0)</f>
        <v>#N/A</v>
      </c>
      <c r="O704" t="e">
        <f>IF(F704&gt;'Data Precompetition'!$D$91,1,0)</f>
        <v>#N/A</v>
      </c>
    </row>
    <row r="705" spans="1:15">
      <c r="A705">
        <f>'Real Time Consolodated'!B705</f>
        <v>0</v>
      </c>
      <c r="B705">
        <f>'Real Time Consolodated'!E705</f>
        <v>0</v>
      </c>
      <c r="C705" t="e">
        <f>VLOOKUP(B705,'UPDATE Team Record'!$Q$4:$R$35,2,0)</f>
        <v>#N/A</v>
      </c>
      <c r="D705" t="e">
        <f t="shared" si="20"/>
        <v>#N/A</v>
      </c>
      <c r="E705" t="e">
        <f>'Real Time Consolodated'!AO705</f>
        <v>#N/A</v>
      </c>
      <c r="F705" t="e">
        <f>'Real Time Consolodated'!AT705</f>
        <v>#N/A</v>
      </c>
      <c r="G705" t="e">
        <f>'Real Time Consolodated'!AX705</f>
        <v>#N/A</v>
      </c>
      <c r="H705" t="e">
        <f>'Real Time Consolodated'!AY705</f>
        <v>#N/A</v>
      </c>
      <c r="I705" s="27" t="e">
        <f>VLOOKUP(D705,'UPDATE Team Record'!$B$3:$O$38,4,0)*100</f>
        <v>#N/A</v>
      </c>
      <c r="J705" t="e">
        <f t="shared" si="21"/>
        <v>#N/A</v>
      </c>
      <c r="K705">
        <f>COUNTIF(A$2:$A705,A705)</f>
        <v>29</v>
      </c>
      <c r="L705" t="e">
        <f>(Key!$B$3+Key!$B$4*'Real Time Coefficients'!E705+'Real Time Coefficients'!F705*Key!$B$5+Key!$B$6*'Real Time Coefficients'!G705+'Real Time Coefficients'!H705*Key!$B$7+Key!$B$8*'Real Time Coefficients'!I705+'Real Time Coefficients'!J705*Key!$B$9)*(Key!$B$11/100)</f>
        <v>#N/A</v>
      </c>
      <c r="N705" t="e">
        <f>IF(H705&gt;'Data Precompetition'!$F$91,1,0)</f>
        <v>#N/A</v>
      </c>
      <c r="O705" t="e">
        <f>IF(F705&gt;'Data Precompetition'!$D$91,1,0)</f>
        <v>#N/A</v>
      </c>
    </row>
    <row r="706" spans="1:15">
      <c r="A706">
        <f>'Real Time Consolodated'!B706</f>
        <v>0</v>
      </c>
      <c r="B706">
        <f>'Real Time Consolodated'!E706</f>
        <v>0</v>
      </c>
      <c r="C706" t="e">
        <f>VLOOKUP(B706,'UPDATE Team Record'!$Q$4:$R$35,2,0)</f>
        <v>#N/A</v>
      </c>
      <c r="D706" t="e">
        <f t="shared" si="20"/>
        <v>#N/A</v>
      </c>
      <c r="E706" t="e">
        <f>'Real Time Consolodated'!AO706</f>
        <v>#N/A</v>
      </c>
      <c r="F706" t="e">
        <f>'Real Time Consolodated'!AT706</f>
        <v>#N/A</v>
      </c>
      <c r="G706" t="e">
        <f>'Real Time Consolodated'!AX706</f>
        <v>#N/A</v>
      </c>
      <c r="H706" t="e">
        <f>'Real Time Consolodated'!AY706</f>
        <v>#N/A</v>
      </c>
      <c r="I706" s="27" t="e">
        <f>VLOOKUP(D706,'UPDATE Team Record'!$B$3:$O$38,4,0)*100</f>
        <v>#N/A</v>
      </c>
      <c r="J706" t="e">
        <f t="shared" si="21"/>
        <v>#N/A</v>
      </c>
      <c r="K706">
        <f>COUNTIF(A$2:$A706,A706)</f>
        <v>30</v>
      </c>
      <c r="L706" t="e">
        <f>(Key!$B$3+Key!$B$4*'Real Time Coefficients'!E706+'Real Time Coefficients'!F706*Key!$B$5+Key!$B$6*'Real Time Coefficients'!G706+'Real Time Coefficients'!H706*Key!$B$7+Key!$B$8*'Real Time Coefficients'!I706+'Real Time Coefficients'!J706*Key!$B$9)*(Key!$B$11/100)</f>
        <v>#N/A</v>
      </c>
      <c r="N706" t="e">
        <f>IF(H706&gt;'Data Precompetition'!$F$91,1,0)</f>
        <v>#N/A</v>
      </c>
      <c r="O706" t="e">
        <f>IF(F706&gt;'Data Precompetition'!$D$91,1,0)</f>
        <v>#N/A</v>
      </c>
    </row>
    <row r="707" spans="1:15">
      <c r="A707">
        <f>'Real Time Consolodated'!B707</f>
        <v>0</v>
      </c>
      <c r="B707">
        <f>'Real Time Consolodated'!E707</f>
        <v>0</v>
      </c>
      <c r="C707" t="e">
        <f>VLOOKUP(B707,'UPDATE Team Record'!$Q$4:$R$35,2,0)</f>
        <v>#N/A</v>
      </c>
      <c r="D707" t="e">
        <f t="shared" ref="D707:D711" si="22">IFERROR(C707,C708)</f>
        <v>#N/A</v>
      </c>
      <c r="E707" t="e">
        <f>'Real Time Consolodated'!AO707</f>
        <v>#N/A</v>
      </c>
      <c r="F707" t="e">
        <f>'Real Time Consolodated'!AT707</f>
        <v>#N/A</v>
      </c>
      <c r="G707" t="e">
        <f>'Real Time Consolodated'!AX707</f>
        <v>#N/A</v>
      </c>
      <c r="H707" t="e">
        <f>'Real Time Consolodated'!AY707</f>
        <v>#N/A</v>
      </c>
      <c r="I707" s="27" t="e">
        <f>VLOOKUP(D707,'UPDATE Team Record'!$B$3:$O$38,4,0)*100</f>
        <v>#N/A</v>
      </c>
      <c r="J707" t="e">
        <f t="shared" ref="J707:J711" si="23">N707+O707</f>
        <v>#N/A</v>
      </c>
      <c r="K707">
        <f>COUNTIF(A$2:$A707,A707)</f>
        <v>31</v>
      </c>
      <c r="L707" t="e">
        <f>(Key!$B$3+Key!$B$4*'Real Time Coefficients'!E707+'Real Time Coefficients'!F707*Key!$B$5+Key!$B$6*'Real Time Coefficients'!G707+'Real Time Coefficients'!H707*Key!$B$7+Key!$B$8*'Real Time Coefficients'!I707+'Real Time Coefficients'!J707*Key!$B$9)*(Key!$B$11/100)</f>
        <v>#N/A</v>
      </c>
      <c r="N707" t="e">
        <f>IF(H707&gt;'Data Precompetition'!$F$91,1,0)</f>
        <v>#N/A</v>
      </c>
      <c r="O707" t="e">
        <f>IF(F707&gt;'Data Precompetition'!$D$91,1,0)</f>
        <v>#N/A</v>
      </c>
    </row>
    <row r="708" spans="1:15">
      <c r="A708">
        <f>'Real Time Consolodated'!B708</f>
        <v>0</v>
      </c>
      <c r="B708">
        <f>'Real Time Consolodated'!E708</f>
        <v>0</v>
      </c>
      <c r="C708" t="e">
        <f>VLOOKUP(B708,'UPDATE Team Record'!$Q$4:$R$35,2,0)</f>
        <v>#N/A</v>
      </c>
      <c r="D708" t="e">
        <f t="shared" si="22"/>
        <v>#N/A</v>
      </c>
      <c r="E708" t="e">
        <f>'Real Time Consolodated'!AO708</f>
        <v>#N/A</v>
      </c>
      <c r="F708" t="e">
        <f>'Real Time Consolodated'!AT708</f>
        <v>#N/A</v>
      </c>
      <c r="G708" t="e">
        <f>'Real Time Consolodated'!AX708</f>
        <v>#N/A</v>
      </c>
      <c r="H708" t="e">
        <f>'Real Time Consolodated'!AY708</f>
        <v>#N/A</v>
      </c>
      <c r="I708" s="27" t="e">
        <f>VLOOKUP(D708,'UPDATE Team Record'!$B$3:$O$38,4,0)*100</f>
        <v>#N/A</v>
      </c>
      <c r="J708" t="e">
        <f t="shared" si="23"/>
        <v>#N/A</v>
      </c>
      <c r="K708">
        <f>COUNTIF(A$2:$A708,A708)</f>
        <v>32</v>
      </c>
      <c r="L708" t="e">
        <f>(Key!$B$3+Key!$B$4*'Real Time Coefficients'!E708+'Real Time Coefficients'!F708*Key!$B$5+Key!$B$6*'Real Time Coefficients'!G708+'Real Time Coefficients'!H708*Key!$B$7+Key!$B$8*'Real Time Coefficients'!I708+'Real Time Coefficients'!J708*Key!$B$9)*(Key!$B$11/100)</f>
        <v>#N/A</v>
      </c>
      <c r="N708" t="e">
        <f>IF(H708&gt;'Data Precompetition'!$F$91,1,0)</f>
        <v>#N/A</v>
      </c>
      <c r="O708" t="e">
        <f>IF(F708&gt;'Data Precompetition'!$D$91,1,0)</f>
        <v>#N/A</v>
      </c>
    </row>
    <row r="709" spans="1:15">
      <c r="A709">
        <f>'Real Time Consolodated'!B709</f>
        <v>0</v>
      </c>
      <c r="B709">
        <f>'Real Time Consolodated'!E709</f>
        <v>0</v>
      </c>
      <c r="C709" t="e">
        <f>VLOOKUP(B709,'UPDATE Team Record'!$Q$4:$R$35,2,0)</f>
        <v>#N/A</v>
      </c>
      <c r="D709" t="e">
        <f t="shared" si="22"/>
        <v>#N/A</v>
      </c>
      <c r="E709" t="e">
        <f>'Real Time Consolodated'!AO709</f>
        <v>#N/A</v>
      </c>
      <c r="F709" t="e">
        <f>'Real Time Consolodated'!AT709</f>
        <v>#N/A</v>
      </c>
      <c r="G709" t="e">
        <f>'Real Time Consolodated'!AX709</f>
        <v>#N/A</v>
      </c>
      <c r="H709" t="e">
        <f>'Real Time Consolodated'!AY709</f>
        <v>#N/A</v>
      </c>
      <c r="I709" s="27" t="e">
        <f>VLOOKUP(D709,'UPDATE Team Record'!$B$3:$O$38,4,0)*100</f>
        <v>#N/A</v>
      </c>
      <c r="J709" t="e">
        <f t="shared" si="23"/>
        <v>#N/A</v>
      </c>
      <c r="K709">
        <f>COUNTIF(A$2:$A709,A709)</f>
        <v>33</v>
      </c>
      <c r="L709" t="e">
        <f>(Key!$B$3+Key!$B$4*'Real Time Coefficients'!E709+'Real Time Coefficients'!F709*Key!$B$5+Key!$B$6*'Real Time Coefficients'!G709+'Real Time Coefficients'!H709*Key!$B$7+Key!$B$8*'Real Time Coefficients'!I709+'Real Time Coefficients'!J709*Key!$B$9)*(Key!$B$11/100)</f>
        <v>#N/A</v>
      </c>
      <c r="N709" t="e">
        <f>IF(H709&gt;'Data Precompetition'!$F$91,1,0)</f>
        <v>#N/A</v>
      </c>
      <c r="O709" t="e">
        <f>IF(F709&gt;'Data Precompetition'!$D$91,1,0)</f>
        <v>#N/A</v>
      </c>
    </row>
    <row r="710" spans="1:15">
      <c r="A710">
        <f>'Real Time Consolodated'!B710</f>
        <v>0</v>
      </c>
      <c r="B710">
        <f>'Real Time Consolodated'!E710</f>
        <v>0</v>
      </c>
      <c r="C710" t="e">
        <f>VLOOKUP(B710,'UPDATE Team Record'!$Q$4:$R$35,2,0)</f>
        <v>#N/A</v>
      </c>
      <c r="D710" t="e">
        <f t="shared" si="22"/>
        <v>#N/A</v>
      </c>
      <c r="E710" t="e">
        <f>'Real Time Consolodated'!AO710</f>
        <v>#N/A</v>
      </c>
      <c r="F710" t="e">
        <f>'Real Time Consolodated'!AT710</f>
        <v>#N/A</v>
      </c>
      <c r="G710" t="e">
        <f>'Real Time Consolodated'!AX710</f>
        <v>#N/A</v>
      </c>
      <c r="H710" t="e">
        <f>'Real Time Consolodated'!AY710</f>
        <v>#N/A</v>
      </c>
      <c r="I710" s="27" t="e">
        <f>VLOOKUP(D710,'UPDATE Team Record'!$B$3:$O$38,4,0)*100</f>
        <v>#N/A</v>
      </c>
      <c r="J710" t="e">
        <f t="shared" si="23"/>
        <v>#N/A</v>
      </c>
      <c r="K710">
        <f>COUNTIF(A$2:$A710,A710)</f>
        <v>34</v>
      </c>
      <c r="L710" t="e">
        <f>(Key!$B$3+Key!$B$4*'Real Time Coefficients'!E710+'Real Time Coefficients'!F710*Key!$B$5+Key!$B$6*'Real Time Coefficients'!G710+'Real Time Coefficients'!H710*Key!$B$7+Key!$B$8*'Real Time Coefficients'!I710+'Real Time Coefficients'!J710*Key!$B$9)*(Key!$B$11/100)</f>
        <v>#N/A</v>
      </c>
      <c r="N710" t="e">
        <f>IF(H710&gt;'Data Precompetition'!$F$91,1,0)</f>
        <v>#N/A</v>
      </c>
      <c r="O710" t="e">
        <f>IF(F710&gt;'Data Precompetition'!$D$91,1,0)</f>
        <v>#N/A</v>
      </c>
    </row>
    <row r="711" spans="1:15">
      <c r="A711">
        <f>'Real Time Consolodated'!B711</f>
        <v>0</v>
      </c>
      <c r="B711">
        <f>'Real Time Consolodated'!E711</f>
        <v>0</v>
      </c>
      <c r="C711" t="e">
        <f>VLOOKUP(B711,'UPDATE Team Record'!$Q$4:$R$35,2,0)</f>
        <v>#N/A</v>
      </c>
      <c r="D711">
        <f t="shared" si="22"/>
        <v>0</v>
      </c>
      <c r="E711" t="e">
        <f>'Real Time Consolodated'!AO711</f>
        <v>#N/A</v>
      </c>
      <c r="F711" t="e">
        <f>'Real Time Consolodated'!AT711</f>
        <v>#N/A</v>
      </c>
      <c r="G711" t="e">
        <f>'Real Time Consolodated'!AX711</f>
        <v>#N/A</v>
      </c>
      <c r="H711" t="e">
        <f>'Real Time Consolodated'!AY711</f>
        <v>#N/A</v>
      </c>
      <c r="I711" s="27" t="e">
        <f>VLOOKUP(D711,'UPDATE Team Record'!$B$3:$O$38,4,0)*100</f>
        <v>#N/A</v>
      </c>
      <c r="J711" t="e">
        <f t="shared" si="23"/>
        <v>#N/A</v>
      </c>
      <c r="K711">
        <f>COUNTIF(A$2:$A711,A711)</f>
        <v>35</v>
      </c>
      <c r="L711" t="e">
        <f>(Key!$B$3+Key!$B$4*'Real Time Coefficients'!E711+'Real Time Coefficients'!F711*Key!$B$5+Key!$B$6*'Real Time Coefficients'!G711+'Real Time Coefficients'!H711*Key!$B$7+Key!$B$8*'Real Time Coefficients'!I711+'Real Time Coefficients'!J711*Key!$B$9)*(Key!$B$11/100)</f>
        <v>#N/A</v>
      </c>
      <c r="N711" t="e">
        <f>IF(H711&gt;'Data Precompetition'!$F$91,1,0)</f>
        <v>#N/A</v>
      </c>
      <c r="O711" t="e">
        <f>IF(F711&gt;'Data Precompetition'!$D$91,1,0)</f>
        <v>#N/A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Y779"/>
  <sheetViews>
    <sheetView showRuler="0" workbookViewId="0">
      <selection activeCell="I27" sqref="I27"/>
    </sheetView>
  </sheetViews>
  <sheetFormatPr defaultColWidth="11.19921875" defaultRowHeight="15.6"/>
  <sheetData>
    <row r="1" spans="1:51">
      <c r="A1" t="str">
        <f>'UPDATE Regular Stats'!A2</f>
        <v>Rk</v>
      </c>
      <c r="B1" t="str">
        <f>'UPDATE Regular Stats'!B2</f>
        <v>Player</v>
      </c>
      <c r="C1" t="str">
        <f>'UPDATE Regular Stats'!C2</f>
        <v>Pos</v>
      </c>
      <c r="D1" t="str">
        <f>'UPDATE Regular Stats'!D2</f>
        <v>Age</v>
      </c>
      <c r="E1" t="str">
        <f>'UPDATE Regular Stats'!E2</f>
        <v>Tm</v>
      </c>
      <c r="F1" t="str">
        <f>'UPDATE Regular Stats'!F2</f>
        <v>G</v>
      </c>
      <c r="G1" t="str">
        <f>'UPDATE Regular Stats'!G2</f>
        <v>GS</v>
      </c>
      <c r="H1" t="str">
        <f>'UPDATE Regular Stats'!H2</f>
        <v>MP</v>
      </c>
      <c r="I1" t="str">
        <f>'UPDATE Regular Stats'!I2</f>
        <v>FG</v>
      </c>
      <c r="J1" t="str">
        <f>'UPDATE Regular Stats'!J2</f>
        <v>FGA</v>
      </c>
      <c r="K1" t="str">
        <f>'UPDATE Regular Stats'!K2</f>
        <v>FG%</v>
      </c>
      <c r="L1" t="str">
        <f>'UPDATE Regular Stats'!L2</f>
        <v>3P</v>
      </c>
      <c r="M1" t="str">
        <f>'UPDATE Regular Stats'!M2</f>
        <v>3PA</v>
      </c>
      <c r="N1" t="str">
        <f>'UPDATE Regular Stats'!N2</f>
        <v>3P</v>
      </c>
      <c r="O1" t="str">
        <f>'UPDATE Regular Stats'!O2</f>
        <v>2P</v>
      </c>
      <c r="P1" t="str">
        <f>'UPDATE Regular Stats'!P2</f>
        <v>2PA</v>
      </c>
      <c r="Q1" t="str">
        <f>'UPDATE Regular Stats'!Q2</f>
        <v>2P</v>
      </c>
      <c r="R1" t="str">
        <f>'UPDATE Regular Stats'!R2</f>
        <v>FT</v>
      </c>
      <c r="S1" t="str">
        <f>'UPDATE Regular Stats'!S2</f>
        <v>FTA</v>
      </c>
      <c r="T1" t="str">
        <f>'UPDATE Regular Stats'!T2</f>
        <v>FT%</v>
      </c>
      <c r="U1" t="str">
        <f>'UPDATE Regular Stats'!U2</f>
        <v>ORB</v>
      </c>
      <c r="V1" t="str">
        <f>'UPDATE Regular Stats'!V2</f>
        <v>DRB</v>
      </c>
      <c r="W1" t="str">
        <f>'UPDATE Regular Stats'!W2</f>
        <v>TRB</v>
      </c>
      <c r="X1" t="str">
        <f>'UPDATE Regular Stats'!X2</f>
        <v>AST</v>
      </c>
      <c r="Y1" t="str">
        <f>'UPDATE Regular Stats'!Y2</f>
        <v>STL</v>
      </c>
      <c r="Z1" t="str">
        <f>'UPDATE Regular Stats'!Z2</f>
        <v>BLK</v>
      </c>
      <c r="AA1" t="str">
        <f>'UPDATE Regular Stats'!AA2</f>
        <v>TOV</v>
      </c>
      <c r="AB1" t="str">
        <f>'UPDATE Regular Stats'!AB2</f>
        <v>PF</v>
      </c>
      <c r="AC1" t="str">
        <f>'UPDATE Regular Stats'!AC2</f>
        <v>PTS</v>
      </c>
      <c r="AD1" t="str">
        <f>'UPDATE Advanced Stats'!H2</f>
        <v>PER</v>
      </c>
      <c r="AE1" t="str">
        <f>'UPDATE Advanced Stats'!I2</f>
        <v>TS%</v>
      </c>
      <c r="AF1" t="str">
        <f>'UPDATE Advanced Stats'!J2</f>
        <v>3PAr</v>
      </c>
      <c r="AG1" t="str">
        <f>'UPDATE Advanced Stats'!K2</f>
        <v>FTr</v>
      </c>
      <c r="AH1" t="str">
        <f>'UPDATE Advanced Stats'!L2</f>
        <v>ORB%</v>
      </c>
      <c r="AI1" t="str">
        <f>'UPDATE Advanced Stats'!M2</f>
        <v>DRB%</v>
      </c>
      <c r="AJ1" t="str">
        <f>'UPDATE Advanced Stats'!N2</f>
        <v>TRB%</v>
      </c>
      <c r="AK1" t="str">
        <f>'UPDATE Advanced Stats'!O2</f>
        <v>AST%</v>
      </c>
      <c r="AL1" t="str">
        <f>'UPDATE Advanced Stats'!P2</f>
        <v>STL%</v>
      </c>
      <c r="AM1" t="str">
        <f>'UPDATE Advanced Stats'!Q2</f>
        <v>BLK%</v>
      </c>
      <c r="AN1" t="str">
        <f>'UPDATE Advanced Stats'!R2</f>
        <v>TOV%</v>
      </c>
      <c r="AO1" t="str">
        <f>'UPDATE Advanced Stats'!S2</f>
        <v>USG%</v>
      </c>
      <c r="AP1">
        <f>'UPDATE Advanced Stats'!T2</f>
        <v>0</v>
      </c>
      <c r="AQ1" t="str">
        <f>'UPDATE Advanced Stats'!U2</f>
        <v>OWS</v>
      </c>
      <c r="AR1" t="str">
        <f>'UPDATE Advanced Stats'!V2</f>
        <v>DWS</v>
      </c>
      <c r="AS1" t="str">
        <f>'UPDATE Advanced Stats'!W2</f>
        <v>WS</v>
      </c>
      <c r="AT1" t="str">
        <f>'UPDATE Advanced Stats'!X2</f>
        <v>WS/48</v>
      </c>
      <c r="AU1">
        <f>'UPDATE Advanced Stats'!Y2</f>
        <v>0</v>
      </c>
      <c r="AV1" t="str">
        <f>'UPDATE Advanced Stats'!Z2</f>
        <v>OBPM</v>
      </c>
      <c r="AW1" t="str">
        <f>'UPDATE Advanced Stats'!AA2</f>
        <v>DBPM</v>
      </c>
      <c r="AX1" t="str">
        <f>'UPDATE Advanced Stats'!AB2</f>
        <v>BPM</v>
      </c>
      <c r="AY1" t="str">
        <f>'UPDATE Advanced Stats'!AC2</f>
        <v>VORP</v>
      </c>
    </row>
    <row r="2" spans="1:51">
      <c r="A2">
        <f>'UPDATE Regular Stats'!A3</f>
        <v>1</v>
      </c>
      <c r="B2" t="str">
        <f>'UPDATE Regular Stats'!B3</f>
        <v>Quincy Acy</v>
      </c>
      <c r="C2" t="str">
        <f>'UPDATE Regular Stats'!C3</f>
        <v>PF</v>
      </c>
      <c r="D2">
        <f>'UPDATE Regular Stats'!D3</f>
        <v>24</v>
      </c>
      <c r="E2" t="str">
        <f>'UPDATE Regular Stats'!E3</f>
        <v>NYK</v>
      </c>
      <c r="F2">
        <f>'UPDATE Regular Stats'!F3</f>
        <v>68</v>
      </c>
      <c r="G2">
        <f>'UPDATE Regular Stats'!G3</f>
        <v>22</v>
      </c>
      <c r="H2">
        <f>'UPDATE Regular Stats'!H3</f>
        <v>18.899999999999999</v>
      </c>
      <c r="I2">
        <f>'UPDATE Regular Stats'!I3</f>
        <v>2.2000000000000002</v>
      </c>
      <c r="J2">
        <f>'UPDATE Regular Stats'!J3</f>
        <v>4.9000000000000004</v>
      </c>
      <c r="K2">
        <f>'UPDATE Regular Stats'!K3</f>
        <v>0.45900000000000002</v>
      </c>
      <c r="L2">
        <f>'UPDATE Regular Stats'!L3</f>
        <v>0.3</v>
      </c>
      <c r="M2">
        <f>'UPDATE Regular Stats'!M3</f>
        <v>0.9</v>
      </c>
      <c r="N2">
        <f>'UPDATE Regular Stats'!N3</f>
        <v>0.3</v>
      </c>
      <c r="O2">
        <f>'UPDATE Regular Stats'!O3</f>
        <v>2</v>
      </c>
      <c r="P2">
        <f>'UPDATE Regular Stats'!P3</f>
        <v>4</v>
      </c>
      <c r="Q2">
        <f>'UPDATE Regular Stats'!Q3</f>
        <v>0.49399999999999999</v>
      </c>
      <c r="R2">
        <f>'UPDATE Regular Stats'!R3</f>
        <v>1.1000000000000001</v>
      </c>
      <c r="S2">
        <f>'UPDATE Regular Stats'!S3</f>
        <v>1.4</v>
      </c>
      <c r="T2">
        <f>'UPDATE Regular Stats'!T3</f>
        <v>0.78400000000000003</v>
      </c>
      <c r="U2">
        <f>'UPDATE Regular Stats'!U3</f>
        <v>1.2</v>
      </c>
      <c r="V2">
        <f>'UPDATE Regular Stats'!V3</f>
        <v>3.3</v>
      </c>
      <c r="W2">
        <f>'UPDATE Regular Stats'!W3</f>
        <v>4.4000000000000004</v>
      </c>
      <c r="X2">
        <f>'UPDATE Regular Stats'!X3</f>
        <v>1</v>
      </c>
      <c r="Y2">
        <f>'UPDATE Regular Stats'!Y3</f>
        <v>0.4</v>
      </c>
      <c r="Z2">
        <f>'UPDATE Regular Stats'!Z3</f>
        <v>0.3</v>
      </c>
      <c r="AA2">
        <f>'UPDATE Regular Stats'!AA3</f>
        <v>0.9</v>
      </c>
      <c r="AB2">
        <f>'UPDATE Regular Stats'!AB3</f>
        <v>2.2000000000000002</v>
      </c>
      <c r="AC2">
        <f>'UPDATE Regular Stats'!AC3</f>
        <v>5.9</v>
      </c>
      <c r="AD2">
        <f>VLOOKUP($B2,'UPDATE Advanced Stats'!$B$2:$AC$1000,7,0)</f>
        <v>11.9</v>
      </c>
      <c r="AE2">
        <f>VLOOKUP($B2,'UPDATE Advanced Stats'!$B$2:$AC$1000,8,0)</f>
        <v>0.53300000000000003</v>
      </c>
      <c r="AF2">
        <f>VLOOKUP($B2,'UPDATE Advanced Stats'!$B$2:$AC$1000,9,0)</f>
        <v>0.18099999999999999</v>
      </c>
      <c r="AG2">
        <f>VLOOKUP($B2,'UPDATE Advanced Stats'!$B$2:$AC$1000,10,0)</f>
        <v>0.29299999999999998</v>
      </c>
      <c r="AH2">
        <f>VLOOKUP($B2,'UPDATE Advanced Stats'!$B$2:$AC$1000,11,0)</f>
        <v>6.9</v>
      </c>
      <c r="AI2">
        <f>VLOOKUP($B2,'UPDATE Advanced Stats'!$B$2:$AC$1000,12,0)</f>
        <v>20.5</v>
      </c>
      <c r="AJ2">
        <f>VLOOKUP($B2,'UPDATE Advanced Stats'!$B$2:$AC$1000,13,0)</f>
        <v>13.5</v>
      </c>
      <c r="AK2">
        <f>VLOOKUP($B2,'UPDATE Advanced Stats'!$B$2:$AC$1000,14,0)</f>
        <v>8.6999999999999993</v>
      </c>
      <c r="AL2">
        <f>VLOOKUP($B2,'UPDATE Advanced Stats'!$B$2:$AC$1000,15,0)</f>
        <v>1.1000000000000001</v>
      </c>
      <c r="AM2">
        <f>VLOOKUP($B2,'UPDATE Advanced Stats'!$B$2:$AC$1000,16,0)</f>
        <v>1.4</v>
      </c>
      <c r="AN2">
        <f>VLOOKUP($B2,'UPDATE Advanced Stats'!$B$2:$AC$1000,17,0)</f>
        <v>13.8</v>
      </c>
      <c r="AO2">
        <f>VLOOKUP($B2,'UPDATE Advanced Stats'!$B$2:$AC$1000,18,0)</f>
        <v>15.5</v>
      </c>
      <c r="AP2">
        <f>VLOOKUP($B2,'UPDATE Advanced Stats'!$B$2:$AC$1000,19,0)</f>
        <v>0</v>
      </c>
      <c r="AQ2">
        <f>VLOOKUP($B2,'UPDATE Advanced Stats'!$B$2:$AC$1000,20,0)</f>
        <v>1</v>
      </c>
      <c r="AR2">
        <f>VLOOKUP($B2,'UPDATE Advanced Stats'!$B$2:$AC$1000,21,0)</f>
        <v>0.7</v>
      </c>
      <c r="AS2">
        <f>VLOOKUP($B2,'UPDATE Advanced Stats'!$B$2:$AC$1000,22,0)</f>
        <v>1.7</v>
      </c>
      <c r="AT2">
        <f>VLOOKUP($B2,'UPDATE Advanced Stats'!$B$2:$AC$1000,23,0)</f>
        <v>6.3E-2</v>
      </c>
      <c r="AU2">
        <f>VLOOKUP($B2,'UPDATE Advanced Stats'!$B$2:$AC$1000,24,0)</f>
        <v>0</v>
      </c>
      <c r="AV2">
        <f>VLOOKUP($B2,'UPDATE Advanced Stats'!$B$2:$AC$1000,25,0)</f>
        <v>-2.2999999999999998</v>
      </c>
      <c r="AW2">
        <f>VLOOKUP($B2,'UPDATE Advanced Stats'!$B$2:$AC$1000,26,0)</f>
        <v>-0.8</v>
      </c>
      <c r="AX2">
        <f>VLOOKUP($B2,'UPDATE Advanced Stats'!$B$2:$AC$1000,27,0)</f>
        <v>-3.1</v>
      </c>
      <c r="AY2">
        <f>VLOOKUP($B2,'UPDATE Advanced Stats'!$B$2:$AC$1000,28,0)</f>
        <v>-0.3</v>
      </c>
    </row>
    <row r="3" spans="1:51">
      <c r="A3">
        <f>'UPDATE Regular Stats'!A4</f>
        <v>2</v>
      </c>
      <c r="B3" t="str">
        <f>'UPDATE Regular Stats'!B4</f>
        <v>Jordan Adams</v>
      </c>
      <c r="C3" t="str">
        <f>'UPDATE Regular Stats'!C4</f>
        <v>SG</v>
      </c>
      <c r="D3">
        <f>'UPDATE Regular Stats'!D4</f>
        <v>20</v>
      </c>
      <c r="E3" t="str">
        <f>'UPDATE Regular Stats'!E4</f>
        <v>MEM</v>
      </c>
      <c r="F3">
        <f>'UPDATE Regular Stats'!F4</f>
        <v>30</v>
      </c>
      <c r="G3">
        <f>'UPDATE Regular Stats'!G4</f>
        <v>0</v>
      </c>
      <c r="H3">
        <f>'UPDATE Regular Stats'!H4</f>
        <v>8.3000000000000007</v>
      </c>
      <c r="I3">
        <f>'UPDATE Regular Stats'!I4</f>
        <v>1.2</v>
      </c>
      <c r="J3">
        <f>'UPDATE Regular Stats'!J4</f>
        <v>2.9</v>
      </c>
      <c r="K3">
        <f>'UPDATE Regular Stats'!K4</f>
        <v>0.40699999999999997</v>
      </c>
      <c r="L3">
        <f>'UPDATE Regular Stats'!L4</f>
        <v>0.3</v>
      </c>
      <c r="M3">
        <f>'UPDATE Regular Stats'!M4</f>
        <v>0.8</v>
      </c>
      <c r="N3">
        <f>'UPDATE Regular Stats'!N4</f>
        <v>0.4</v>
      </c>
      <c r="O3">
        <f>'UPDATE Regular Stats'!O4</f>
        <v>0.8</v>
      </c>
      <c r="P3">
        <f>'UPDATE Regular Stats'!P4</f>
        <v>2</v>
      </c>
      <c r="Q3">
        <f>'UPDATE Regular Stats'!Q4</f>
        <v>0.41</v>
      </c>
      <c r="R3">
        <f>'UPDATE Regular Stats'!R4</f>
        <v>0.5</v>
      </c>
      <c r="S3">
        <f>'UPDATE Regular Stats'!S4</f>
        <v>0.8</v>
      </c>
      <c r="T3">
        <f>'UPDATE Regular Stats'!T4</f>
        <v>0.60899999999999999</v>
      </c>
      <c r="U3">
        <f>'UPDATE Regular Stats'!U4</f>
        <v>0.3</v>
      </c>
      <c r="V3">
        <f>'UPDATE Regular Stats'!V4</f>
        <v>0.6</v>
      </c>
      <c r="W3">
        <f>'UPDATE Regular Stats'!W4</f>
        <v>0.9</v>
      </c>
      <c r="X3">
        <f>'UPDATE Regular Stats'!X4</f>
        <v>0.5</v>
      </c>
      <c r="Y3">
        <f>'UPDATE Regular Stats'!Y4</f>
        <v>0.5</v>
      </c>
      <c r="Z3">
        <f>'UPDATE Regular Stats'!Z4</f>
        <v>0.2</v>
      </c>
      <c r="AA3">
        <f>'UPDATE Regular Stats'!AA4</f>
        <v>0.5</v>
      </c>
      <c r="AB3">
        <f>'UPDATE Regular Stats'!AB4</f>
        <v>0.8</v>
      </c>
      <c r="AC3">
        <f>'UPDATE Regular Stats'!AC4</f>
        <v>3.1</v>
      </c>
      <c r="AD3">
        <f>VLOOKUP($B3,'UPDATE Advanced Stats'!$B$2:$AC$1000,7,0)</f>
        <v>12.8</v>
      </c>
      <c r="AE3">
        <f>VLOOKUP($B3,'UPDATE Advanced Stats'!$B$2:$AC$1000,8,0)</f>
        <v>0.48899999999999999</v>
      </c>
      <c r="AF3">
        <f>VLOOKUP($B3,'UPDATE Advanced Stats'!$B$2:$AC$1000,9,0)</f>
        <v>0.29099999999999998</v>
      </c>
      <c r="AG3">
        <f>VLOOKUP($B3,'UPDATE Advanced Stats'!$B$2:$AC$1000,10,0)</f>
        <v>0.26700000000000002</v>
      </c>
      <c r="AH3">
        <f>VLOOKUP($B3,'UPDATE Advanced Stats'!$B$2:$AC$1000,11,0)</f>
        <v>4.2</v>
      </c>
      <c r="AI3">
        <f>VLOOKUP($B3,'UPDATE Advanced Stats'!$B$2:$AC$1000,12,0)</f>
        <v>8.6999999999999993</v>
      </c>
      <c r="AJ3">
        <f>VLOOKUP($B3,'UPDATE Advanced Stats'!$B$2:$AC$1000,13,0)</f>
        <v>6.4</v>
      </c>
      <c r="AK3">
        <f>VLOOKUP($B3,'UPDATE Advanced Stats'!$B$2:$AC$1000,14,0)</f>
        <v>10.1</v>
      </c>
      <c r="AL3">
        <f>VLOOKUP($B3,'UPDATE Advanced Stats'!$B$2:$AC$1000,15,0)</f>
        <v>3.4</v>
      </c>
      <c r="AM3">
        <f>VLOOKUP($B3,'UPDATE Advanced Stats'!$B$2:$AC$1000,16,0)</f>
        <v>2.2999999999999998</v>
      </c>
      <c r="AN3">
        <f>VLOOKUP($B3,'UPDATE Advanced Stats'!$B$2:$AC$1000,17,0)</f>
        <v>12.7</v>
      </c>
      <c r="AO3">
        <f>VLOOKUP($B3,'UPDATE Advanced Stats'!$B$2:$AC$1000,18,0)</f>
        <v>20.399999999999999</v>
      </c>
      <c r="AP3">
        <f>VLOOKUP($B3,'UPDATE Advanced Stats'!$B$2:$AC$1000,19,0)</f>
        <v>0</v>
      </c>
      <c r="AQ3">
        <f>VLOOKUP($B3,'UPDATE Advanced Stats'!$B$2:$AC$1000,20,0)</f>
        <v>0</v>
      </c>
      <c r="AR3">
        <f>VLOOKUP($B3,'UPDATE Advanced Stats'!$B$2:$AC$1000,21,0)</f>
        <v>0.4</v>
      </c>
      <c r="AS3">
        <f>VLOOKUP($B3,'UPDATE Advanced Stats'!$B$2:$AC$1000,22,0)</f>
        <v>0.4</v>
      </c>
      <c r="AT3">
        <f>VLOOKUP($B3,'UPDATE Advanced Stats'!$B$2:$AC$1000,23,0)</f>
        <v>7.2999999999999995E-2</v>
      </c>
      <c r="AU3">
        <f>VLOOKUP($B3,'UPDATE Advanced Stats'!$B$2:$AC$1000,24,0)</f>
        <v>0</v>
      </c>
      <c r="AV3">
        <f>VLOOKUP($B3,'UPDATE Advanced Stats'!$B$2:$AC$1000,25,0)</f>
        <v>-1.8</v>
      </c>
      <c r="AW3">
        <f>VLOOKUP($B3,'UPDATE Advanced Stats'!$B$2:$AC$1000,26,0)</f>
        <v>1.2</v>
      </c>
      <c r="AX3">
        <f>VLOOKUP($B3,'UPDATE Advanced Stats'!$B$2:$AC$1000,27,0)</f>
        <v>-0.6</v>
      </c>
      <c r="AY3">
        <f>VLOOKUP($B3,'UPDATE Advanced Stats'!$B$2:$AC$1000,28,0)</f>
        <v>0.1</v>
      </c>
    </row>
    <row r="4" spans="1:51">
      <c r="A4">
        <f>'UPDATE Regular Stats'!A5</f>
        <v>3</v>
      </c>
      <c r="B4" t="str">
        <f>'UPDATE Regular Stats'!B5</f>
        <v>Steven Adams</v>
      </c>
      <c r="C4" t="str">
        <f>'UPDATE Regular Stats'!C5</f>
        <v>C</v>
      </c>
      <c r="D4">
        <f>'UPDATE Regular Stats'!D5</f>
        <v>21</v>
      </c>
      <c r="E4" t="str">
        <f>'UPDATE Regular Stats'!E5</f>
        <v>OKC</v>
      </c>
      <c r="F4">
        <f>'UPDATE Regular Stats'!F5</f>
        <v>70</v>
      </c>
      <c r="G4">
        <f>'UPDATE Regular Stats'!G5</f>
        <v>67</v>
      </c>
      <c r="H4">
        <f>'UPDATE Regular Stats'!H5</f>
        <v>25.3</v>
      </c>
      <c r="I4">
        <f>'UPDATE Regular Stats'!I5</f>
        <v>3.1</v>
      </c>
      <c r="J4">
        <f>'UPDATE Regular Stats'!J5</f>
        <v>5.7</v>
      </c>
      <c r="K4">
        <f>'UPDATE Regular Stats'!K5</f>
        <v>0.54400000000000004</v>
      </c>
      <c r="L4">
        <f>'UPDATE Regular Stats'!L5</f>
        <v>0</v>
      </c>
      <c r="M4">
        <f>'UPDATE Regular Stats'!M5</f>
        <v>0</v>
      </c>
      <c r="N4">
        <f>'UPDATE Regular Stats'!N5</f>
        <v>0</v>
      </c>
      <c r="O4">
        <f>'UPDATE Regular Stats'!O5</f>
        <v>3.1</v>
      </c>
      <c r="P4">
        <f>'UPDATE Regular Stats'!P5</f>
        <v>5.7</v>
      </c>
      <c r="Q4">
        <f>'UPDATE Regular Stats'!Q5</f>
        <v>0.54700000000000004</v>
      </c>
      <c r="R4">
        <f>'UPDATE Regular Stats'!R5</f>
        <v>1.5</v>
      </c>
      <c r="S4">
        <f>'UPDATE Regular Stats'!S5</f>
        <v>2.9</v>
      </c>
      <c r="T4">
        <f>'UPDATE Regular Stats'!T5</f>
        <v>0.502</v>
      </c>
      <c r="U4">
        <f>'UPDATE Regular Stats'!U5</f>
        <v>2.8</v>
      </c>
      <c r="V4">
        <f>'UPDATE Regular Stats'!V5</f>
        <v>4.5999999999999996</v>
      </c>
      <c r="W4">
        <f>'UPDATE Regular Stats'!W5</f>
        <v>7.5</v>
      </c>
      <c r="X4">
        <f>'UPDATE Regular Stats'!X5</f>
        <v>0.9</v>
      </c>
      <c r="Y4">
        <f>'UPDATE Regular Stats'!Y5</f>
        <v>0.5</v>
      </c>
      <c r="Z4">
        <f>'UPDATE Regular Stats'!Z5</f>
        <v>1.2</v>
      </c>
      <c r="AA4">
        <f>'UPDATE Regular Stats'!AA5</f>
        <v>1.4</v>
      </c>
      <c r="AB4">
        <f>'UPDATE Regular Stats'!AB5</f>
        <v>3.2</v>
      </c>
      <c r="AC4">
        <f>'UPDATE Regular Stats'!AC5</f>
        <v>7.7</v>
      </c>
      <c r="AD4">
        <f>VLOOKUP($B4,'UPDATE Advanced Stats'!$B$2:$AC$1000,7,0)</f>
        <v>14.1</v>
      </c>
      <c r="AE4">
        <f>VLOOKUP($B4,'UPDATE Advanced Stats'!$B$2:$AC$1000,8,0)</f>
        <v>0.54900000000000004</v>
      </c>
      <c r="AF4">
        <f>VLOOKUP($B4,'UPDATE Advanced Stats'!$B$2:$AC$1000,9,0)</f>
        <v>5.0000000000000001E-3</v>
      </c>
      <c r="AG4">
        <f>VLOOKUP($B4,'UPDATE Advanced Stats'!$B$2:$AC$1000,10,0)</f>
        <v>0.51400000000000001</v>
      </c>
      <c r="AH4">
        <f>VLOOKUP($B4,'UPDATE Advanced Stats'!$B$2:$AC$1000,11,0)</f>
        <v>12.2</v>
      </c>
      <c r="AI4">
        <f>VLOOKUP($B4,'UPDATE Advanced Stats'!$B$2:$AC$1000,12,0)</f>
        <v>19.3</v>
      </c>
      <c r="AJ4">
        <f>VLOOKUP($B4,'UPDATE Advanced Stats'!$B$2:$AC$1000,13,0)</f>
        <v>15.8</v>
      </c>
      <c r="AK4">
        <f>VLOOKUP($B4,'UPDATE Advanced Stats'!$B$2:$AC$1000,14,0)</f>
        <v>5.5</v>
      </c>
      <c r="AL4">
        <f>VLOOKUP($B4,'UPDATE Advanced Stats'!$B$2:$AC$1000,15,0)</f>
        <v>1.1000000000000001</v>
      </c>
      <c r="AM4">
        <f>VLOOKUP($B4,'UPDATE Advanced Stats'!$B$2:$AC$1000,16,0)</f>
        <v>3.8</v>
      </c>
      <c r="AN4">
        <f>VLOOKUP($B4,'UPDATE Advanced Stats'!$B$2:$AC$1000,17,0)</f>
        <v>16.8</v>
      </c>
      <c r="AO4">
        <f>VLOOKUP($B4,'UPDATE Advanced Stats'!$B$2:$AC$1000,18,0)</f>
        <v>14.3</v>
      </c>
      <c r="AP4">
        <f>VLOOKUP($B4,'UPDATE Advanced Stats'!$B$2:$AC$1000,19,0)</f>
        <v>0</v>
      </c>
      <c r="AQ4">
        <f>VLOOKUP($B4,'UPDATE Advanced Stats'!$B$2:$AC$1000,20,0)</f>
        <v>1.9</v>
      </c>
      <c r="AR4">
        <f>VLOOKUP($B4,'UPDATE Advanced Stats'!$B$2:$AC$1000,21,0)</f>
        <v>2.2000000000000002</v>
      </c>
      <c r="AS4">
        <f>VLOOKUP($B4,'UPDATE Advanced Stats'!$B$2:$AC$1000,22,0)</f>
        <v>4.0999999999999996</v>
      </c>
      <c r="AT4">
        <f>VLOOKUP($B4,'UPDATE Advanced Stats'!$B$2:$AC$1000,23,0)</f>
        <v>0.111</v>
      </c>
      <c r="AU4">
        <f>VLOOKUP($B4,'UPDATE Advanced Stats'!$B$2:$AC$1000,24,0)</f>
        <v>0</v>
      </c>
      <c r="AV4">
        <f>VLOOKUP($B4,'UPDATE Advanced Stats'!$B$2:$AC$1000,25,0)</f>
        <v>-1.4</v>
      </c>
      <c r="AW4">
        <f>VLOOKUP($B4,'UPDATE Advanced Stats'!$B$2:$AC$1000,26,0)</f>
        <v>1.8</v>
      </c>
      <c r="AX4">
        <f>VLOOKUP($B4,'UPDATE Advanced Stats'!$B$2:$AC$1000,27,0)</f>
        <v>0.4</v>
      </c>
      <c r="AY4">
        <f>VLOOKUP($B4,'UPDATE Advanced Stats'!$B$2:$AC$1000,28,0)</f>
        <v>1.1000000000000001</v>
      </c>
    </row>
    <row r="5" spans="1:51">
      <c r="A5">
        <f>'UPDATE Regular Stats'!A6</f>
        <v>4</v>
      </c>
      <c r="B5" t="str">
        <f>'UPDATE Regular Stats'!B6</f>
        <v>Jeff Adrien</v>
      </c>
      <c r="C5" t="str">
        <f>'UPDATE Regular Stats'!C6</f>
        <v>PF</v>
      </c>
      <c r="D5">
        <f>'UPDATE Regular Stats'!D6</f>
        <v>28</v>
      </c>
      <c r="E5" t="str">
        <f>'UPDATE Regular Stats'!E6</f>
        <v>MIN</v>
      </c>
      <c r="F5">
        <f>'UPDATE Regular Stats'!F6</f>
        <v>17</v>
      </c>
      <c r="G5">
        <f>'UPDATE Regular Stats'!G6</f>
        <v>0</v>
      </c>
      <c r="H5">
        <f>'UPDATE Regular Stats'!H6</f>
        <v>12.6</v>
      </c>
      <c r="I5">
        <f>'UPDATE Regular Stats'!I6</f>
        <v>1.1000000000000001</v>
      </c>
      <c r="J5">
        <f>'UPDATE Regular Stats'!J6</f>
        <v>2.6</v>
      </c>
      <c r="K5">
        <f>'UPDATE Regular Stats'!K6</f>
        <v>0.432</v>
      </c>
      <c r="L5">
        <f>'UPDATE Regular Stats'!L6</f>
        <v>0</v>
      </c>
      <c r="M5">
        <f>'UPDATE Regular Stats'!M6</f>
        <v>0</v>
      </c>
      <c r="N5">
        <f>'UPDATE Regular Stats'!N6</f>
        <v>0</v>
      </c>
      <c r="O5">
        <f>'UPDATE Regular Stats'!O6</f>
        <v>1.1000000000000001</v>
      </c>
      <c r="P5">
        <f>'UPDATE Regular Stats'!P6</f>
        <v>2.6</v>
      </c>
      <c r="Q5">
        <f>'UPDATE Regular Stats'!Q6</f>
        <v>0.432</v>
      </c>
      <c r="R5">
        <f>'UPDATE Regular Stats'!R6</f>
        <v>1.3</v>
      </c>
      <c r="S5">
        <f>'UPDATE Regular Stats'!S6</f>
        <v>2.2000000000000002</v>
      </c>
      <c r="T5">
        <f>'UPDATE Regular Stats'!T6</f>
        <v>0.57899999999999996</v>
      </c>
      <c r="U5">
        <f>'UPDATE Regular Stats'!U6</f>
        <v>1.4</v>
      </c>
      <c r="V5">
        <f>'UPDATE Regular Stats'!V6</f>
        <v>3.2</v>
      </c>
      <c r="W5">
        <f>'UPDATE Regular Stats'!W6</f>
        <v>4.5</v>
      </c>
      <c r="X5">
        <f>'UPDATE Regular Stats'!X6</f>
        <v>0.9</v>
      </c>
      <c r="Y5">
        <f>'UPDATE Regular Stats'!Y6</f>
        <v>0.2</v>
      </c>
      <c r="Z5">
        <f>'UPDATE Regular Stats'!Z6</f>
        <v>0.5</v>
      </c>
      <c r="AA5">
        <f>'UPDATE Regular Stats'!AA6</f>
        <v>0.5</v>
      </c>
      <c r="AB5">
        <f>'UPDATE Regular Stats'!AB6</f>
        <v>1.8</v>
      </c>
      <c r="AC5">
        <f>'UPDATE Regular Stats'!AC6</f>
        <v>3.5</v>
      </c>
      <c r="AD5">
        <f>VLOOKUP($B5,'UPDATE Advanced Stats'!$B$2:$AC$1000,7,0)</f>
        <v>14.2</v>
      </c>
      <c r="AE5">
        <f>VLOOKUP($B5,'UPDATE Advanced Stats'!$B$2:$AC$1000,8,0)</f>
        <v>0.49399999999999999</v>
      </c>
      <c r="AF5">
        <f>VLOOKUP($B5,'UPDATE Advanced Stats'!$B$2:$AC$1000,9,0)</f>
        <v>0</v>
      </c>
      <c r="AG5">
        <f>VLOOKUP($B5,'UPDATE Advanced Stats'!$B$2:$AC$1000,10,0)</f>
        <v>0.86399999999999999</v>
      </c>
      <c r="AH5">
        <f>VLOOKUP($B5,'UPDATE Advanced Stats'!$B$2:$AC$1000,11,0)</f>
        <v>11.9</v>
      </c>
      <c r="AI5">
        <f>VLOOKUP($B5,'UPDATE Advanced Stats'!$B$2:$AC$1000,12,0)</f>
        <v>29.6</v>
      </c>
      <c r="AJ5">
        <f>VLOOKUP($B5,'UPDATE Advanced Stats'!$B$2:$AC$1000,13,0)</f>
        <v>20.5</v>
      </c>
      <c r="AK5">
        <f>VLOOKUP($B5,'UPDATE Advanced Stats'!$B$2:$AC$1000,14,0)</f>
        <v>10.5</v>
      </c>
      <c r="AL5">
        <f>VLOOKUP($B5,'UPDATE Advanced Stats'!$B$2:$AC$1000,15,0)</f>
        <v>0.9</v>
      </c>
      <c r="AM5">
        <f>VLOOKUP($B5,'UPDATE Advanced Stats'!$B$2:$AC$1000,16,0)</f>
        <v>3.3</v>
      </c>
      <c r="AN5">
        <f>VLOOKUP($B5,'UPDATE Advanced Stats'!$B$2:$AC$1000,17,0)</f>
        <v>12.9</v>
      </c>
      <c r="AO5">
        <f>VLOOKUP($B5,'UPDATE Advanced Stats'!$B$2:$AC$1000,18,0)</f>
        <v>14.3</v>
      </c>
      <c r="AP5">
        <f>VLOOKUP($B5,'UPDATE Advanced Stats'!$B$2:$AC$1000,19,0)</f>
        <v>0</v>
      </c>
      <c r="AQ5">
        <f>VLOOKUP($B5,'UPDATE Advanced Stats'!$B$2:$AC$1000,20,0)</f>
        <v>0.2</v>
      </c>
      <c r="AR5">
        <f>VLOOKUP($B5,'UPDATE Advanced Stats'!$B$2:$AC$1000,21,0)</f>
        <v>0.2</v>
      </c>
      <c r="AS5">
        <f>VLOOKUP($B5,'UPDATE Advanced Stats'!$B$2:$AC$1000,22,0)</f>
        <v>0.4</v>
      </c>
      <c r="AT5">
        <f>VLOOKUP($B5,'UPDATE Advanced Stats'!$B$2:$AC$1000,23,0)</f>
        <v>8.6999999999999994E-2</v>
      </c>
      <c r="AU5">
        <f>VLOOKUP($B5,'UPDATE Advanced Stats'!$B$2:$AC$1000,24,0)</f>
        <v>0</v>
      </c>
      <c r="AV5">
        <f>VLOOKUP($B5,'UPDATE Advanced Stats'!$B$2:$AC$1000,25,0)</f>
        <v>-2.7</v>
      </c>
      <c r="AW5">
        <f>VLOOKUP($B5,'UPDATE Advanced Stats'!$B$2:$AC$1000,26,0)</f>
        <v>0.5</v>
      </c>
      <c r="AX5">
        <f>VLOOKUP($B5,'UPDATE Advanced Stats'!$B$2:$AC$1000,27,0)</f>
        <v>-2.2000000000000002</v>
      </c>
      <c r="AY5">
        <f>VLOOKUP($B5,'UPDATE Advanced Stats'!$B$2:$AC$1000,28,0)</f>
        <v>0</v>
      </c>
    </row>
    <row r="6" spans="1:51">
      <c r="A6">
        <f>'UPDATE Regular Stats'!A7</f>
        <v>5</v>
      </c>
      <c r="B6" t="str">
        <f>'UPDATE Regular Stats'!B7</f>
        <v>Arron Afflalo</v>
      </c>
      <c r="C6" t="str">
        <f>'UPDATE Regular Stats'!C7</f>
        <v>SG</v>
      </c>
      <c r="D6">
        <f>'UPDATE Regular Stats'!D7</f>
        <v>29</v>
      </c>
      <c r="E6" t="str">
        <f>'UPDATE Regular Stats'!E7</f>
        <v>TOT</v>
      </c>
      <c r="F6">
        <f>'UPDATE Regular Stats'!F7</f>
        <v>78</v>
      </c>
      <c r="G6">
        <f>'UPDATE Regular Stats'!G7</f>
        <v>72</v>
      </c>
      <c r="H6">
        <f>'UPDATE Regular Stats'!H7</f>
        <v>32.1</v>
      </c>
      <c r="I6">
        <f>'UPDATE Regular Stats'!I7</f>
        <v>4.8</v>
      </c>
      <c r="J6">
        <f>'UPDATE Regular Stats'!J7</f>
        <v>11.3</v>
      </c>
      <c r="K6">
        <f>'UPDATE Regular Stats'!K7</f>
        <v>0.42399999999999999</v>
      </c>
      <c r="L6">
        <f>'UPDATE Regular Stats'!L7</f>
        <v>1.5</v>
      </c>
      <c r="M6">
        <f>'UPDATE Regular Stats'!M7</f>
        <v>4.3</v>
      </c>
      <c r="N6">
        <f>'UPDATE Regular Stats'!N7</f>
        <v>0.35399999999999998</v>
      </c>
      <c r="O6">
        <f>'UPDATE Regular Stats'!O7</f>
        <v>3.3</v>
      </c>
      <c r="P6">
        <f>'UPDATE Regular Stats'!P7</f>
        <v>7.1</v>
      </c>
      <c r="Q6">
        <f>'UPDATE Regular Stats'!Q7</f>
        <v>0.46600000000000003</v>
      </c>
      <c r="R6">
        <f>'UPDATE Regular Stats'!R7</f>
        <v>2.1</v>
      </c>
      <c r="S6">
        <f>'UPDATE Regular Stats'!S7</f>
        <v>2.5</v>
      </c>
      <c r="T6">
        <f>'UPDATE Regular Stats'!T7</f>
        <v>0.84299999999999997</v>
      </c>
      <c r="U6">
        <f>'UPDATE Regular Stats'!U7</f>
        <v>0.3</v>
      </c>
      <c r="V6">
        <f>'UPDATE Regular Stats'!V7</f>
        <v>2.8</v>
      </c>
      <c r="W6">
        <f>'UPDATE Regular Stats'!W7</f>
        <v>3.2</v>
      </c>
      <c r="X6">
        <f>'UPDATE Regular Stats'!X7</f>
        <v>1.7</v>
      </c>
      <c r="Y6">
        <f>'UPDATE Regular Stats'!Y7</f>
        <v>0.5</v>
      </c>
      <c r="Z6">
        <f>'UPDATE Regular Stats'!Z7</f>
        <v>0.1</v>
      </c>
      <c r="AA6">
        <f>'UPDATE Regular Stats'!AA7</f>
        <v>1.5</v>
      </c>
      <c r="AB6">
        <f>'UPDATE Regular Stats'!AB7</f>
        <v>2.1</v>
      </c>
      <c r="AC6">
        <f>'UPDATE Regular Stats'!AC7</f>
        <v>13.3</v>
      </c>
      <c r="AD6">
        <f>VLOOKUP($B6,'UPDATE Advanced Stats'!$B$2:$AC$1000,7,0)</f>
        <v>10.7</v>
      </c>
      <c r="AE6">
        <f>VLOOKUP($B6,'UPDATE Advanced Stats'!$B$2:$AC$1000,8,0)</f>
        <v>0.53300000000000003</v>
      </c>
      <c r="AF6">
        <f>VLOOKUP($B6,'UPDATE Advanced Stats'!$B$2:$AC$1000,9,0)</f>
        <v>0.377</v>
      </c>
      <c r="AG6">
        <f>VLOOKUP($B6,'UPDATE Advanced Stats'!$B$2:$AC$1000,10,0)</f>
        <v>0.224</v>
      </c>
      <c r="AH6">
        <f>VLOOKUP($B6,'UPDATE Advanced Stats'!$B$2:$AC$1000,11,0)</f>
        <v>1.1000000000000001</v>
      </c>
      <c r="AI6">
        <f>VLOOKUP($B6,'UPDATE Advanced Stats'!$B$2:$AC$1000,12,0)</f>
        <v>9.6999999999999993</v>
      </c>
      <c r="AJ6">
        <f>VLOOKUP($B6,'UPDATE Advanced Stats'!$B$2:$AC$1000,13,0)</f>
        <v>5.3</v>
      </c>
      <c r="AK6">
        <f>VLOOKUP($B6,'UPDATE Advanced Stats'!$B$2:$AC$1000,14,0)</f>
        <v>8.1999999999999993</v>
      </c>
      <c r="AL6">
        <f>VLOOKUP($B6,'UPDATE Advanced Stats'!$B$2:$AC$1000,15,0)</f>
        <v>0.8</v>
      </c>
      <c r="AM6">
        <f>VLOOKUP($B6,'UPDATE Advanced Stats'!$B$2:$AC$1000,16,0)</f>
        <v>0.2</v>
      </c>
      <c r="AN6">
        <f>VLOOKUP($B6,'UPDATE Advanced Stats'!$B$2:$AC$1000,17,0)</f>
        <v>10.7</v>
      </c>
      <c r="AO6">
        <f>VLOOKUP($B6,'UPDATE Advanced Stats'!$B$2:$AC$1000,18,0)</f>
        <v>19</v>
      </c>
      <c r="AP6">
        <f>VLOOKUP($B6,'UPDATE Advanced Stats'!$B$2:$AC$1000,19,0)</f>
        <v>0</v>
      </c>
      <c r="AQ6">
        <f>VLOOKUP($B6,'UPDATE Advanced Stats'!$B$2:$AC$1000,20,0)</f>
        <v>1.6</v>
      </c>
      <c r="AR6">
        <f>VLOOKUP($B6,'UPDATE Advanced Stats'!$B$2:$AC$1000,21,0)</f>
        <v>1</v>
      </c>
      <c r="AS6">
        <f>VLOOKUP($B6,'UPDATE Advanced Stats'!$B$2:$AC$1000,22,0)</f>
        <v>2.6</v>
      </c>
      <c r="AT6">
        <f>VLOOKUP($B6,'UPDATE Advanced Stats'!$B$2:$AC$1000,23,0)</f>
        <v>0.05</v>
      </c>
      <c r="AU6">
        <f>VLOOKUP($B6,'UPDATE Advanced Stats'!$B$2:$AC$1000,24,0)</f>
        <v>0</v>
      </c>
      <c r="AV6">
        <f>VLOOKUP($B6,'UPDATE Advanced Stats'!$B$2:$AC$1000,25,0)</f>
        <v>-0.5</v>
      </c>
      <c r="AW6">
        <f>VLOOKUP($B6,'UPDATE Advanced Stats'!$B$2:$AC$1000,26,0)</f>
        <v>-1.3</v>
      </c>
      <c r="AX6">
        <f>VLOOKUP($B6,'UPDATE Advanced Stats'!$B$2:$AC$1000,27,0)</f>
        <v>-1.8</v>
      </c>
      <c r="AY6">
        <f>VLOOKUP($B6,'UPDATE Advanced Stats'!$B$2:$AC$1000,28,0)</f>
        <v>0.1</v>
      </c>
    </row>
    <row r="7" spans="1:51">
      <c r="A7">
        <f>'UPDATE Regular Stats'!A8</f>
        <v>5</v>
      </c>
      <c r="B7" t="str">
        <f>'UPDATE Regular Stats'!B8</f>
        <v>Arron Afflalo</v>
      </c>
      <c r="C7" t="str">
        <f>'UPDATE Regular Stats'!C8</f>
        <v>SG</v>
      </c>
      <c r="D7">
        <f>'UPDATE Regular Stats'!D8</f>
        <v>29</v>
      </c>
      <c r="E7" t="str">
        <f>'UPDATE Regular Stats'!E8</f>
        <v>DEN</v>
      </c>
      <c r="F7">
        <f>'UPDATE Regular Stats'!F8</f>
        <v>53</v>
      </c>
      <c r="G7">
        <f>'UPDATE Regular Stats'!G8</f>
        <v>53</v>
      </c>
      <c r="H7">
        <f>'UPDATE Regular Stats'!H8</f>
        <v>33</v>
      </c>
      <c r="I7">
        <f>'UPDATE Regular Stats'!I8</f>
        <v>5.3</v>
      </c>
      <c r="J7">
        <f>'UPDATE Regular Stats'!J8</f>
        <v>12.4</v>
      </c>
      <c r="K7">
        <f>'UPDATE Regular Stats'!K8</f>
        <v>0.42799999999999999</v>
      </c>
      <c r="L7">
        <f>'UPDATE Regular Stats'!L8</f>
        <v>1.5</v>
      </c>
      <c r="M7">
        <f>'UPDATE Regular Stats'!M8</f>
        <v>4.5999999999999996</v>
      </c>
      <c r="N7">
        <f>'UPDATE Regular Stats'!N8</f>
        <v>0.33700000000000002</v>
      </c>
      <c r="O7">
        <f>'UPDATE Regular Stats'!O8</f>
        <v>3.8</v>
      </c>
      <c r="P7">
        <f>'UPDATE Regular Stats'!P8</f>
        <v>7.8</v>
      </c>
      <c r="Q7">
        <f>'UPDATE Regular Stats'!Q8</f>
        <v>0.48099999999999998</v>
      </c>
      <c r="R7">
        <f>'UPDATE Regular Stats'!R8</f>
        <v>2.4</v>
      </c>
      <c r="S7">
        <f>'UPDATE Regular Stats'!S8</f>
        <v>2.8</v>
      </c>
      <c r="T7">
        <f>'UPDATE Regular Stats'!T8</f>
        <v>0.84099999999999997</v>
      </c>
      <c r="U7">
        <f>'UPDATE Regular Stats'!U8</f>
        <v>0.4</v>
      </c>
      <c r="V7">
        <f>'UPDATE Regular Stats'!V8</f>
        <v>3</v>
      </c>
      <c r="W7">
        <f>'UPDATE Regular Stats'!W8</f>
        <v>3.4</v>
      </c>
      <c r="X7">
        <f>'UPDATE Regular Stats'!X8</f>
        <v>1.9</v>
      </c>
      <c r="Y7">
        <f>'UPDATE Regular Stats'!Y8</f>
        <v>0.6</v>
      </c>
      <c r="Z7">
        <f>'UPDATE Regular Stats'!Z8</f>
        <v>0.1</v>
      </c>
      <c r="AA7">
        <f>'UPDATE Regular Stats'!AA8</f>
        <v>1.6</v>
      </c>
      <c r="AB7">
        <f>'UPDATE Regular Stats'!AB8</f>
        <v>2</v>
      </c>
      <c r="AC7">
        <f>'UPDATE Regular Stats'!AC8</f>
        <v>14.5</v>
      </c>
      <c r="AD7">
        <f>VLOOKUP($B7,'UPDATE Advanced Stats'!$B$2:$AC$1000,7,0)</f>
        <v>10.7</v>
      </c>
      <c r="AE7">
        <f>VLOOKUP($B7,'UPDATE Advanced Stats'!$B$2:$AC$1000,8,0)</f>
        <v>0.53300000000000003</v>
      </c>
      <c r="AF7">
        <f>VLOOKUP($B7,'UPDATE Advanced Stats'!$B$2:$AC$1000,9,0)</f>
        <v>0.377</v>
      </c>
      <c r="AG7">
        <f>VLOOKUP($B7,'UPDATE Advanced Stats'!$B$2:$AC$1000,10,0)</f>
        <v>0.224</v>
      </c>
      <c r="AH7">
        <f>VLOOKUP($B7,'UPDATE Advanced Stats'!$B$2:$AC$1000,11,0)</f>
        <v>1.1000000000000001</v>
      </c>
      <c r="AI7">
        <f>VLOOKUP($B7,'UPDATE Advanced Stats'!$B$2:$AC$1000,12,0)</f>
        <v>9.6999999999999993</v>
      </c>
      <c r="AJ7">
        <f>VLOOKUP($B7,'UPDATE Advanced Stats'!$B$2:$AC$1000,13,0)</f>
        <v>5.3</v>
      </c>
      <c r="AK7">
        <f>VLOOKUP($B7,'UPDATE Advanced Stats'!$B$2:$AC$1000,14,0)</f>
        <v>8.1999999999999993</v>
      </c>
      <c r="AL7">
        <f>VLOOKUP($B7,'UPDATE Advanced Stats'!$B$2:$AC$1000,15,0)</f>
        <v>0.8</v>
      </c>
      <c r="AM7">
        <f>VLOOKUP($B7,'UPDATE Advanced Stats'!$B$2:$AC$1000,16,0)</f>
        <v>0.2</v>
      </c>
      <c r="AN7">
        <f>VLOOKUP($B7,'UPDATE Advanced Stats'!$B$2:$AC$1000,17,0)</f>
        <v>10.7</v>
      </c>
      <c r="AO7">
        <f>VLOOKUP($B7,'UPDATE Advanced Stats'!$B$2:$AC$1000,18,0)</f>
        <v>19</v>
      </c>
      <c r="AP7">
        <f>VLOOKUP($B7,'UPDATE Advanced Stats'!$B$2:$AC$1000,19,0)</f>
        <v>0</v>
      </c>
      <c r="AQ7">
        <f>VLOOKUP($B7,'UPDATE Advanced Stats'!$B$2:$AC$1000,20,0)</f>
        <v>1.6</v>
      </c>
      <c r="AR7">
        <f>VLOOKUP($B7,'UPDATE Advanced Stats'!$B$2:$AC$1000,21,0)</f>
        <v>1</v>
      </c>
      <c r="AS7">
        <f>VLOOKUP($B7,'UPDATE Advanced Stats'!$B$2:$AC$1000,22,0)</f>
        <v>2.6</v>
      </c>
      <c r="AT7">
        <f>VLOOKUP($B7,'UPDATE Advanced Stats'!$B$2:$AC$1000,23,0)</f>
        <v>0.05</v>
      </c>
      <c r="AU7">
        <f>VLOOKUP($B7,'UPDATE Advanced Stats'!$B$2:$AC$1000,24,0)</f>
        <v>0</v>
      </c>
      <c r="AV7">
        <f>VLOOKUP($B7,'UPDATE Advanced Stats'!$B$2:$AC$1000,25,0)</f>
        <v>-0.5</v>
      </c>
      <c r="AW7">
        <f>VLOOKUP($B7,'UPDATE Advanced Stats'!$B$2:$AC$1000,26,0)</f>
        <v>-1.3</v>
      </c>
      <c r="AX7">
        <f>VLOOKUP($B7,'UPDATE Advanced Stats'!$B$2:$AC$1000,27,0)</f>
        <v>-1.8</v>
      </c>
      <c r="AY7">
        <f>VLOOKUP($B7,'UPDATE Advanced Stats'!$B$2:$AC$1000,28,0)</f>
        <v>0.1</v>
      </c>
    </row>
    <row r="8" spans="1:51">
      <c r="A8">
        <f>'UPDATE Regular Stats'!A9</f>
        <v>5</v>
      </c>
      <c r="B8" t="str">
        <f>'UPDATE Regular Stats'!B9</f>
        <v>Arron Afflalo</v>
      </c>
      <c r="C8" t="str">
        <f>'UPDATE Regular Stats'!C9</f>
        <v>SG</v>
      </c>
      <c r="D8">
        <f>'UPDATE Regular Stats'!D9</f>
        <v>29</v>
      </c>
      <c r="E8" t="str">
        <f>'UPDATE Regular Stats'!E9</f>
        <v>POR</v>
      </c>
      <c r="F8">
        <f>'UPDATE Regular Stats'!F9</f>
        <v>25</v>
      </c>
      <c r="G8">
        <f>'UPDATE Regular Stats'!G9</f>
        <v>19</v>
      </c>
      <c r="H8">
        <f>'UPDATE Regular Stats'!H9</f>
        <v>30.1</v>
      </c>
      <c r="I8">
        <f>'UPDATE Regular Stats'!I9</f>
        <v>3.8</v>
      </c>
      <c r="J8">
        <f>'UPDATE Regular Stats'!J9</f>
        <v>9.1</v>
      </c>
      <c r="K8">
        <f>'UPDATE Regular Stats'!K9</f>
        <v>0.41399999999999998</v>
      </c>
      <c r="L8">
        <f>'UPDATE Regular Stats'!L9</f>
        <v>1.4</v>
      </c>
      <c r="M8">
        <f>'UPDATE Regular Stats'!M9</f>
        <v>3.6</v>
      </c>
      <c r="N8">
        <f>'UPDATE Regular Stats'!N9</f>
        <v>0.4</v>
      </c>
      <c r="O8">
        <f>'UPDATE Regular Stats'!O9</f>
        <v>2.2999999999999998</v>
      </c>
      <c r="P8">
        <f>'UPDATE Regular Stats'!P9</f>
        <v>5.5</v>
      </c>
      <c r="Q8">
        <f>'UPDATE Regular Stats'!Q9</f>
        <v>0.42299999999999999</v>
      </c>
      <c r="R8">
        <f>'UPDATE Regular Stats'!R9</f>
        <v>1.6</v>
      </c>
      <c r="S8">
        <f>'UPDATE Regular Stats'!S9</f>
        <v>1.9</v>
      </c>
      <c r="T8">
        <f>'UPDATE Regular Stats'!T9</f>
        <v>0.85099999999999998</v>
      </c>
      <c r="U8">
        <f>'UPDATE Regular Stats'!U9</f>
        <v>0.2</v>
      </c>
      <c r="V8">
        <f>'UPDATE Regular Stats'!V9</f>
        <v>2.4</v>
      </c>
      <c r="W8">
        <f>'UPDATE Regular Stats'!W9</f>
        <v>2.7</v>
      </c>
      <c r="X8">
        <f>'UPDATE Regular Stats'!X9</f>
        <v>1.1000000000000001</v>
      </c>
      <c r="Y8">
        <f>'UPDATE Regular Stats'!Y9</f>
        <v>0.4</v>
      </c>
      <c r="Z8">
        <f>'UPDATE Regular Stats'!Z9</f>
        <v>0.1</v>
      </c>
      <c r="AA8">
        <f>'UPDATE Regular Stats'!AA9</f>
        <v>1.3</v>
      </c>
      <c r="AB8">
        <f>'UPDATE Regular Stats'!AB9</f>
        <v>2.4</v>
      </c>
      <c r="AC8">
        <f>'UPDATE Regular Stats'!AC9</f>
        <v>10.6</v>
      </c>
      <c r="AD8">
        <f>VLOOKUP($B8,'UPDATE Advanced Stats'!$B$2:$AC$1000,7,0)</f>
        <v>10.7</v>
      </c>
      <c r="AE8">
        <f>VLOOKUP($B8,'UPDATE Advanced Stats'!$B$2:$AC$1000,8,0)</f>
        <v>0.53300000000000003</v>
      </c>
      <c r="AF8">
        <f>VLOOKUP($B8,'UPDATE Advanced Stats'!$B$2:$AC$1000,9,0)</f>
        <v>0.377</v>
      </c>
      <c r="AG8">
        <f>VLOOKUP($B8,'UPDATE Advanced Stats'!$B$2:$AC$1000,10,0)</f>
        <v>0.224</v>
      </c>
      <c r="AH8">
        <f>VLOOKUP($B8,'UPDATE Advanced Stats'!$B$2:$AC$1000,11,0)</f>
        <v>1.1000000000000001</v>
      </c>
      <c r="AI8">
        <f>VLOOKUP($B8,'UPDATE Advanced Stats'!$B$2:$AC$1000,12,0)</f>
        <v>9.6999999999999993</v>
      </c>
      <c r="AJ8">
        <f>VLOOKUP($B8,'UPDATE Advanced Stats'!$B$2:$AC$1000,13,0)</f>
        <v>5.3</v>
      </c>
      <c r="AK8">
        <f>VLOOKUP($B8,'UPDATE Advanced Stats'!$B$2:$AC$1000,14,0)</f>
        <v>8.1999999999999993</v>
      </c>
      <c r="AL8">
        <f>VLOOKUP($B8,'UPDATE Advanced Stats'!$B$2:$AC$1000,15,0)</f>
        <v>0.8</v>
      </c>
      <c r="AM8">
        <f>VLOOKUP($B8,'UPDATE Advanced Stats'!$B$2:$AC$1000,16,0)</f>
        <v>0.2</v>
      </c>
      <c r="AN8">
        <f>VLOOKUP($B8,'UPDATE Advanced Stats'!$B$2:$AC$1000,17,0)</f>
        <v>10.7</v>
      </c>
      <c r="AO8">
        <f>VLOOKUP($B8,'UPDATE Advanced Stats'!$B$2:$AC$1000,18,0)</f>
        <v>19</v>
      </c>
      <c r="AP8">
        <f>VLOOKUP($B8,'UPDATE Advanced Stats'!$B$2:$AC$1000,19,0)</f>
        <v>0</v>
      </c>
      <c r="AQ8">
        <f>VLOOKUP($B8,'UPDATE Advanced Stats'!$B$2:$AC$1000,20,0)</f>
        <v>1.6</v>
      </c>
      <c r="AR8">
        <f>VLOOKUP($B8,'UPDATE Advanced Stats'!$B$2:$AC$1000,21,0)</f>
        <v>1</v>
      </c>
      <c r="AS8">
        <f>VLOOKUP($B8,'UPDATE Advanced Stats'!$B$2:$AC$1000,22,0)</f>
        <v>2.6</v>
      </c>
      <c r="AT8">
        <f>VLOOKUP($B8,'UPDATE Advanced Stats'!$B$2:$AC$1000,23,0)</f>
        <v>0.05</v>
      </c>
      <c r="AU8">
        <f>VLOOKUP($B8,'UPDATE Advanced Stats'!$B$2:$AC$1000,24,0)</f>
        <v>0</v>
      </c>
      <c r="AV8">
        <f>VLOOKUP($B8,'UPDATE Advanced Stats'!$B$2:$AC$1000,25,0)</f>
        <v>-0.5</v>
      </c>
      <c r="AW8">
        <f>VLOOKUP($B8,'UPDATE Advanced Stats'!$B$2:$AC$1000,26,0)</f>
        <v>-1.3</v>
      </c>
      <c r="AX8">
        <f>VLOOKUP($B8,'UPDATE Advanced Stats'!$B$2:$AC$1000,27,0)</f>
        <v>-1.8</v>
      </c>
      <c r="AY8">
        <f>VLOOKUP($B8,'UPDATE Advanced Stats'!$B$2:$AC$1000,28,0)</f>
        <v>0.1</v>
      </c>
    </row>
    <row r="9" spans="1:51">
      <c r="A9">
        <f>'UPDATE Regular Stats'!A10</f>
        <v>6</v>
      </c>
      <c r="B9" t="str">
        <f>'UPDATE Regular Stats'!B10</f>
        <v>Alexis Ajinca</v>
      </c>
      <c r="C9" t="str">
        <f>'UPDATE Regular Stats'!C10</f>
        <v>C</v>
      </c>
      <c r="D9">
        <f>'UPDATE Regular Stats'!D10</f>
        <v>26</v>
      </c>
      <c r="E9" t="str">
        <f>'UPDATE Regular Stats'!E10</f>
        <v>NOP</v>
      </c>
      <c r="F9">
        <f>'UPDATE Regular Stats'!F10</f>
        <v>68</v>
      </c>
      <c r="G9">
        <f>'UPDATE Regular Stats'!G10</f>
        <v>8</v>
      </c>
      <c r="H9">
        <f>'UPDATE Regular Stats'!H10</f>
        <v>14.1</v>
      </c>
      <c r="I9">
        <f>'UPDATE Regular Stats'!I10</f>
        <v>2.7</v>
      </c>
      <c r="J9">
        <f>'UPDATE Regular Stats'!J10</f>
        <v>4.8</v>
      </c>
      <c r="K9">
        <f>'UPDATE Regular Stats'!K10</f>
        <v>0.55000000000000004</v>
      </c>
      <c r="L9">
        <f>'UPDATE Regular Stats'!L10</f>
        <v>0</v>
      </c>
      <c r="M9">
        <f>'UPDATE Regular Stats'!M10</f>
        <v>0</v>
      </c>
      <c r="N9">
        <f>'UPDATE Regular Stats'!N10</f>
        <v>0</v>
      </c>
      <c r="O9">
        <f>'UPDATE Regular Stats'!O10</f>
        <v>2.7</v>
      </c>
      <c r="P9">
        <f>'UPDATE Regular Stats'!P10</f>
        <v>4.8</v>
      </c>
      <c r="Q9">
        <f>'UPDATE Regular Stats'!Q10</f>
        <v>0.55000000000000004</v>
      </c>
      <c r="R9">
        <f>'UPDATE Regular Stats'!R10</f>
        <v>1.2</v>
      </c>
      <c r="S9">
        <f>'UPDATE Regular Stats'!S10</f>
        <v>1.5</v>
      </c>
      <c r="T9">
        <f>'UPDATE Regular Stats'!T10</f>
        <v>0.81799999999999995</v>
      </c>
      <c r="U9">
        <f>'UPDATE Regular Stats'!U10</f>
        <v>1.5</v>
      </c>
      <c r="V9">
        <f>'UPDATE Regular Stats'!V10</f>
        <v>3.1</v>
      </c>
      <c r="W9">
        <f>'UPDATE Regular Stats'!W10</f>
        <v>4.5999999999999996</v>
      </c>
      <c r="X9">
        <f>'UPDATE Regular Stats'!X10</f>
        <v>0.7</v>
      </c>
      <c r="Y9">
        <f>'UPDATE Regular Stats'!Y10</f>
        <v>0.3</v>
      </c>
      <c r="Z9">
        <f>'UPDATE Regular Stats'!Z10</f>
        <v>0.8</v>
      </c>
      <c r="AA9">
        <f>'UPDATE Regular Stats'!AA10</f>
        <v>1</v>
      </c>
      <c r="AB9">
        <f>'UPDATE Regular Stats'!AB10</f>
        <v>2.2000000000000002</v>
      </c>
      <c r="AC9">
        <f>'UPDATE Regular Stats'!AC10</f>
        <v>6.5</v>
      </c>
      <c r="AD9">
        <f>VLOOKUP($B9,'UPDATE Advanced Stats'!$B$2:$AC$1000,7,0)</f>
        <v>19.899999999999999</v>
      </c>
      <c r="AE9">
        <f>VLOOKUP($B9,'UPDATE Advanced Stats'!$B$2:$AC$1000,8,0)</f>
        <v>0.59499999999999997</v>
      </c>
      <c r="AF9">
        <f>VLOOKUP($B9,'UPDATE Advanced Stats'!$B$2:$AC$1000,9,0)</f>
        <v>0</v>
      </c>
      <c r="AG9">
        <f>VLOOKUP($B9,'UPDATE Advanced Stats'!$B$2:$AC$1000,10,0)</f>
        <v>0.30099999999999999</v>
      </c>
      <c r="AH9">
        <f>VLOOKUP($B9,'UPDATE Advanced Stats'!$B$2:$AC$1000,11,0)</f>
        <v>12.4</v>
      </c>
      <c r="AI9">
        <f>VLOOKUP($B9,'UPDATE Advanced Stats'!$B$2:$AC$1000,12,0)</f>
        <v>25</v>
      </c>
      <c r="AJ9">
        <f>VLOOKUP($B9,'UPDATE Advanced Stats'!$B$2:$AC$1000,13,0)</f>
        <v>18.7</v>
      </c>
      <c r="AK9">
        <f>VLOOKUP($B9,'UPDATE Advanced Stats'!$B$2:$AC$1000,14,0)</f>
        <v>8.1999999999999993</v>
      </c>
      <c r="AL9">
        <f>VLOOKUP($B9,'UPDATE Advanced Stats'!$B$2:$AC$1000,15,0)</f>
        <v>1.2</v>
      </c>
      <c r="AM9">
        <f>VLOOKUP($B9,'UPDATE Advanced Stats'!$B$2:$AC$1000,16,0)</f>
        <v>4</v>
      </c>
      <c r="AN9">
        <f>VLOOKUP($B9,'UPDATE Advanced Stats'!$B$2:$AC$1000,17,0)</f>
        <v>15.6</v>
      </c>
      <c r="AO9">
        <f>VLOOKUP($B9,'UPDATE Advanced Stats'!$B$2:$AC$1000,18,0)</f>
        <v>21.1</v>
      </c>
      <c r="AP9">
        <f>VLOOKUP($B9,'UPDATE Advanced Stats'!$B$2:$AC$1000,19,0)</f>
        <v>0</v>
      </c>
      <c r="AQ9">
        <f>VLOOKUP($B9,'UPDATE Advanced Stats'!$B$2:$AC$1000,20,0)</f>
        <v>1.9</v>
      </c>
      <c r="AR9">
        <f>VLOOKUP($B9,'UPDATE Advanced Stats'!$B$2:$AC$1000,21,0)</f>
        <v>1.2</v>
      </c>
      <c r="AS9">
        <f>VLOOKUP($B9,'UPDATE Advanced Stats'!$B$2:$AC$1000,22,0)</f>
        <v>3.2</v>
      </c>
      <c r="AT9">
        <f>VLOOKUP($B9,'UPDATE Advanced Stats'!$B$2:$AC$1000,23,0)</f>
        <v>0.159</v>
      </c>
      <c r="AU9">
        <f>VLOOKUP($B9,'UPDATE Advanced Stats'!$B$2:$AC$1000,24,0)</f>
        <v>0</v>
      </c>
      <c r="AV9">
        <f>VLOOKUP($B9,'UPDATE Advanced Stats'!$B$2:$AC$1000,25,0)</f>
        <v>-0.5</v>
      </c>
      <c r="AW9">
        <f>VLOOKUP($B9,'UPDATE Advanced Stats'!$B$2:$AC$1000,26,0)</f>
        <v>0.6</v>
      </c>
      <c r="AX9">
        <f>VLOOKUP($B9,'UPDATE Advanced Stats'!$B$2:$AC$1000,27,0)</f>
        <v>0.2</v>
      </c>
      <c r="AY9">
        <f>VLOOKUP($B9,'UPDATE Advanced Stats'!$B$2:$AC$1000,28,0)</f>
        <v>0.5</v>
      </c>
    </row>
    <row r="10" spans="1:51">
      <c r="A10">
        <f>'UPDATE Regular Stats'!A11</f>
        <v>7</v>
      </c>
      <c r="B10" t="str">
        <f>'UPDATE Regular Stats'!B11</f>
        <v>Furkan Aldemir</v>
      </c>
      <c r="C10" t="str">
        <f>'UPDATE Regular Stats'!C11</f>
        <v>PF</v>
      </c>
      <c r="D10">
        <f>'UPDATE Regular Stats'!D11</f>
        <v>23</v>
      </c>
      <c r="E10" t="str">
        <f>'UPDATE Regular Stats'!E11</f>
        <v>PHI</v>
      </c>
      <c r="F10">
        <f>'UPDATE Regular Stats'!F11</f>
        <v>41</v>
      </c>
      <c r="G10">
        <f>'UPDATE Regular Stats'!G11</f>
        <v>9</v>
      </c>
      <c r="H10">
        <f>'UPDATE Regular Stats'!H11</f>
        <v>13.2</v>
      </c>
      <c r="I10">
        <f>'UPDATE Regular Stats'!I11</f>
        <v>1</v>
      </c>
      <c r="J10">
        <f>'UPDATE Regular Stats'!J11</f>
        <v>1.9</v>
      </c>
      <c r="K10">
        <f>'UPDATE Regular Stats'!K11</f>
        <v>0.51300000000000001</v>
      </c>
      <c r="L10">
        <f>'UPDATE Regular Stats'!L11</f>
        <v>0</v>
      </c>
      <c r="M10">
        <f>'UPDATE Regular Stats'!M11</f>
        <v>0.1</v>
      </c>
      <c r="N10">
        <f>'UPDATE Regular Stats'!N11</f>
        <v>0</v>
      </c>
      <c r="O10">
        <f>'UPDATE Regular Stats'!O11</f>
        <v>1</v>
      </c>
      <c r="P10">
        <f>'UPDATE Regular Stats'!P11</f>
        <v>1.8</v>
      </c>
      <c r="Q10">
        <f>'UPDATE Regular Stats'!Q11</f>
        <v>0.54800000000000004</v>
      </c>
      <c r="R10">
        <f>'UPDATE Regular Stats'!R11</f>
        <v>0.3</v>
      </c>
      <c r="S10">
        <f>'UPDATE Regular Stats'!S11</f>
        <v>0.7</v>
      </c>
      <c r="T10">
        <f>'UPDATE Regular Stats'!T11</f>
        <v>0.48099999999999998</v>
      </c>
      <c r="U10">
        <f>'UPDATE Regular Stats'!U11</f>
        <v>1.9</v>
      </c>
      <c r="V10">
        <f>'UPDATE Regular Stats'!V11</f>
        <v>2.4</v>
      </c>
      <c r="W10">
        <f>'UPDATE Regular Stats'!W11</f>
        <v>4.3</v>
      </c>
      <c r="X10">
        <f>'UPDATE Regular Stats'!X11</f>
        <v>0.7</v>
      </c>
      <c r="Y10">
        <f>'UPDATE Regular Stats'!Y11</f>
        <v>0.4</v>
      </c>
      <c r="Z10">
        <f>'UPDATE Regular Stats'!Z11</f>
        <v>0.4</v>
      </c>
      <c r="AA10">
        <f>'UPDATE Regular Stats'!AA11</f>
        <v>0.4</v>
      </c>
      <c r="AB10">
        <f>'UPDATE Regular Stats'!AB11</f>
        <v>2.2999999999999998</v>
      </c>
      <c r="AC10">
        <f>'UPDATE Regular Stats'!AC11</f>
        <v>2.2999999999999998</v>
      </c>
      <c r="AD10">
        <f>VLOOKUP($B10,'UPDATE Advanced Stats'!$B$2:$AC$1000,7,0)</f>
        <v>12</v>
      </c>
      <c r="AE10">
        <f>VLOOKUP($B10,'UPDATE Advanced Stats'!$B$2:$AC$1000,8,0)</f>
        <v>0.51700000000000002</v>
      </c>
      <c r="AF10">
        <f>VLOOKUP($B10,'UPDATE Advanced Stats'!$B$2:$AC$1000,9,0)</f>
        <v>6.4000000000000001E-2</v>
      </c>
      <c r="AG10">
        <f>VLOOKUP($B10,'UPDATE Advanced Stats'!$B$2:$AC$1000,10,0)</f>
        <v>0.34599999999999997</v>
      </c>
      <c r="AH10">
        <f>VLOOKUP($B10,'UPDATE Advanced Stats'!$B$2:$AC$1000,11,0)</f>
        <v>14.9</v>
      </c>
      <c r="AI10">
        <f>VLOOKUP($B10,'UPDATE Advanced Stats'!$B$2:$AC$1000,12,0)</f>
        <v>20.7</v>
      </c>
      <c r="AJ10">
        <f>VLOOKUP($B10,'UPDATE Advanced Stats'!$B$2:$AC$1000,13,0)</f>
        <v>17.7</v>
      </c>
      <c r="AK10">
        <f>VLOOKUP($B10,'UPDATE Advanced Stats'!$B$2:$AC$1000,14,0)</f>
        <v>8.3000000000000007</v>
      </c>
      <c r="AL10">
        <f>VLOOKUP($B10,'UPDATE Advanced Stats'!$B$2:$AC$1000,15,0)</f>
        <v>1.6</v>
      </c>
      <c r="AM10">
        <f>VLOOKUP($B10,'UPDATE Advanced Stats'!$B$2:$AC$1000,16,0)</f>
        <v>2.4</v>
      </c>
      <c r="AN10">
        <f>VLOOKUP($B10,'UPDATE Advanced Stats'!$B$2:$AC$1000,17,0)</f>
        <v>15.9</v>
      </c>
      <c r="AO10">
        <f>VLOOKUP($B10,'UPDATE Advanced Stats'!$B$2:$AC$1000,18,0)</f>
        <v>8.6</v>
      </c>
      <c r="AP10">
        <f>VLOOKUP($B10,'UPDATE Advanced Stats'!$B$2:$AC$1000,19,0)</f>
        <v>0</v>
      </c>
      <c r="AQ10">
        <f>VLOOKUP($B10,'UPDATE Advanced Stats'!$B$2:$AC$1000,20,0)</f>
        <v>0.7</v>
      </c>
      <c r="AR10">
        <f>VLOOKUP($B10,'UPDATE Advanced Stats'!$B$2:$AC$1000,21,0)</f>
        <v>0.7</v>
      </c>
      <c r="AS10">
        <f>VLOOKUP($B10,'UPDATE Advanced Stats'!$B$2:$AC$1000,22,0)</f>
        <v>1.4</v>
      </c>
      <c r="AT10">
        <f>VLOOKUP($B10,'UPDATE Advanced Stats'!$B$2:$AC$1000,23,0)</f>
        <v>0.122</v>
      </c>
      <c r="AU10">
        <f>VLOOKUP($B10,'UPDATE Advanced Stats'!$B$2:$AC$1000,24,0)</f>
        <v>0</v>
      </c>
      <c r="AV10">
        <f>VLOOKUP($B10,'UPDATE Advanced Stats'!$B$2:$AC$1000,25,0)</f>
        <v>-2.7</v>
      </c>
      <c r="AW10">
        <f>VLOOKUP($B10,'UPDATE Advanced Stats'!$B$2:$AC$1000,26,0)</f>
        <v>2</v>
      </c>
      <c r="AX10">
        <f>VLOOKUP($B10,'UPDATE Advanced Stats'!$B$2:$AC$1000,27,0)</f>
        <v>-0.7</v>
      </c>
      <c r="AY10">
        <f>VLOOKUP($B10,'UPDATE Advanced Stats'!$B$2:$AC$1000,28,0)</f>
        <v>0.2</v>
      </c>
    </row>
    <row r="11" spans="1:51">
      <c r="A11">
        <f>'UPDATE Regular Stats'!A12</f>
        <v>8</v>
      </c>
      <c r="B11" t="str">
        <f>'UPDATE Regular Stats'!B12</f>
        <v>Cole Aldrich</v>
      </c>
      <c r="C11" t="str">
        <f>'UPDATE Regular Stats'!C12</f>
        <v>C</v>
      </c>
      <c r="D11">
        <f>'UPDATE Regular Stats'!D12</f>
        <v>26</v>
      </c>
      <c r="E11" t="str">
        <f>'UPDATE Regular Stats'!E12</f>
        <v>NYK</v>
      </c>
      <c r="F11">
        <f>'UPDATE Regular Stats'!F12</f>
        <v>61</v>
      </c>
      <c r="G11">
        <f>'UPDATE Regular Stats'!G12</f>
        <v>16</v>
      </c>
      <c r="H11">
        <f>'UPDATE Regular Stats'!H12</f>
        <v>16</v>
      </c>
      <c r="I11">
        <f>'UPDATE Regular Stats'!I12</f>
        <v>2.4</v>
      </c>
      <c r="J11">
        <f>'UPDATE Regular Stats'!J12</f>
        <v>4.9000000000000004</v>
      </c>
      <c r="K11">
        <f>'UPDATE Regular Stats'!K12</f>
        <v>0.47799999999999998</v>
      </c>
      <c r="L11">
        <f>'UPDATE Regular Stats'!L12</f>
        <v>0</v>
      </c>
      <c r="M11">
        <f>'UPDATE Regular Stats'!M12</f>
        <v>0</v>
      </c>
      <c r="N11">
        <f>'UPDATE Regular Stats'!N12</f>
        <v>0</v>
      </c>
      <c r="O11">
        <f>'UPDATE Regular Stats'!O12</f>
        <v>2.4</v>
      </c>
      <c r="P11">
        <f>'UPDATE Regular Stats'!P12</f>
        <v>4.9000000000000004</v>
      </c>
      <c r="Q11">
        <f>'UPDATE Regular Stats'!Q12</f>
        <v>0.47799999999999998</v>
      </c>
      <c r="R11">
        <f>'UPDATE Regular Stats'!R12</f>
        <v>0.8</v>
      </c>
      <c r="S11">
        <f>'UPDATE Regular Stats'!S12</f>
        <v>1</v>
      </c>
      <c r="T11">
        <f>'UPDATE Regular Stats'!T12</f>
        <v>0.78100000000000003</v>
      </c>
      <c r="U11">
        <f>'UPDATE Regular Stats'!U12</f>
        <v>1.7</v>
      </c>
      <c r="V11">
        <f>'UPDATE Regular Stats'!V12</f>
        <v>3.9</v>
      </c>
      <c r="W11">
        <f>'UPDATE Regular Stats'!W12</f>
        <v>5.5</v>
      </c>
      <c r="X11">
        <f>'UPDATE Regular Stats'!X12</f>
        <v>1.2</v>
      </c>
      <c r="Y11">
        <f>'UPDATE Regular Stats'!Y12</f>
        <v>0.6</v>
      </c>
      <c r="Z11">
        <f>'UPDATE Regular Stats'!Z12</f>
        <v>1.1000000000000001</v>
      </c>
      <c r="AA11">
        <f>'UPDATE Regular Stats'!AA12</f>
        <v>1</v>
      </c>
      <c r="AB11">
        <f>'UPDATE Regular Stats'!AB12</f>
        <v>2</v>
      </c>
      <c r="AC11">
        <f>'UPDATE Regular Stats'!AC12</f>
        <v>5.5</v>
      </c>
      <c r="AD11">
        <f>VLOOKUP($B11,'UPDATE Advanced Stats'!$B$2:$AC$1000,7,0)</f>
        <v>18.100000000000001</v>
      </c>
      <c r="AE11">
        <f>VLOOKUP($B11,'UPDATE Advanced Stats'!$B$2:$AC$1000,8,0)</f>
        <v>0.51300000000000001</v>
      </c>
      <c r="AF11">
        <f>VLOOKUP($B11,'UPDATE Advanced Stats'!$B$2:$AC$1000,9,0)</f>
        <v>0</v>
      </c>
      <c r="AG11">
        <f>VLOOKUP($B11,'UPDATE Advanced Stats'!$B$2:$AC$1000,10,0)</f>
        <v>0.21299999999999999</v>
      </c>
      <c r="AH11">
        <f>VLOOKUP($B11,'UPDATE Advanced Stats'!$B$2:$AC$1000,11,0)</f>
        <v>11.6</v>
      </c>
      <c r="AI11">
        <f>VLOOKUP($B11,'UPDATE Advanced Stats'!$B$2:$AC$1000,12,0)</f>
        <v>28.9</v>
      </c>
      <c r="AJ11">
        <f>VLOOKUP($B11,'UPDATE Advanced Stats'!$B$2:$AC$1000,13,0)</f>
        <v>20</v>
      </c>
      <c r="AK11">
        <f>VLOOKUP($B11,'UPDATE Advanced Stats'!$B$2:$AC$1000,14,0)</f>
        <v>13.3</v>
      </c>
      <c r="AL11">
        <f>VLOOKUP($B11,'UPDATE Advanced Stats'!$B$2:$AC$1000,15,0)</f>
        <v>2</v>
      </c>
      <c r="AM11">
        <f>VLOOKUP($B11,'UPDATE Advanced Stats'!$B$2:$AC$1000,16,0)</f>
        <v>5.5</v>
      </c>
      <c r="AN11">
        <f>VLOOKUP($B11,'UPDATE Advanced Stats'!$B$2:$AC$1000,17,0)</f>
        <v>15.2</v>
      </c>
      <c r="AO11">
        <f>VLOOKUP($B11,'UPDATE Advanced Stats'!$B$2:$AC$1000,18,0)</f>
        <v>18.3</v>
      </c>
      <c r="AP11">
        <f>VLOOKUP($B11,'UPDATE Advanced Stats'!$B$2:$AC$1000,19,0)</f>
        <v>0</v>
      </c>
      <c r="AQ11">
        <f>VLOOKUP($B11,'UPDATE Advanced Stats'!$B$2:$AC$1000,20,0)</f>
        <v>0.8</v>
      </c>
      <c r="AR11">
        <f>VLOOKUP($B11,'UPDATE Advanced Stats'!$B$2:$AC$1000,21,0)</f>
        <v>1.4</v>
      </c>
      <c r="AS11">
        <f>VLOOKUP($B11,'UPDATE Advanced Stats'!$B$2:$AC$1000,22,0)</f>
        <v>2.2000000000000002</v>
      </c>
      <c r="AT11">
        <f>VLOOKUP($B11,'UPDATE Advanced Stats'!$B$2:$AC$1000,23,0)</f>
        <v>0.107</v>
      </c>
      <c r="AU11">
        <f>VLOOKUP($B11,'UPDATE Advanced Stats'!$B$2:$AC$1000,24,0)</f>
        <v>0</v>
      </c>
      <c r="AV11">
        <f>VLOOKUP($B11,'UPDATE Advanced Stats'!$B$2:$AC$1000,25,0)</f>
        <v>-2.2000000000000002</v>
      </c>
      <c r="AW11">
        <f>VLOOKUP($B11,'UPDATE Advanced Stats'!$B$2:$AC$1000,26,0)</f>
        <v>3.1</v>
      </c>
      <c r="AX11">
        <f>VLOOKUP($B11,'UPDATE Advanced Stats'!$B$2:$AC$1000,27,0)</f>
        <v>0.9</v>
      </c>
      <c r="AY11">
        <f>VLOOKUP($B11,'UPDATE Advanced Stats'!$B$2:$AC$1000,28,0)</f>
        <v>0.7</v>
      </c>
    </row>
    <row r="12" spans="1:51">
      <c r="A12">
        <f>'UPDATE Regular Stats'!A13</f>
        <v>9</v>
      </c>
      <c r="B12" t="str">
        <f>'UPDATE Regular Stats'!B13</f>
        <v>LaMarcus Aldridge</v>
      </c>
      <c r="C12" t="str">
        <f>'UPDATE Regular Stats'!C13</f>
        <v>PF</v>
      </c>
      <c r="D12">
        <f>'UPDATE Regular Stats'!D13</f>
        <v>29</v>
      </c>
      <c r="E12" t="str">
        <f>'UPDATE Regular Stats'!E13</f>
        <v>POR</v>
      </c>
      <c r="F12">
        <f>'UPDATE Regular Stats'!F13</f>
        <v>71</v>
      </c>
      <c r="G12">
        <f>'UPDATE Regular Stats'!G13</f>
        <v>71</v>
      </c>
      <c r="H12">
        <f>'UPDATE Regular Stats'!H13</f>
        <v>35.4</v>
      </c>
      <c r="I12">
        <f>'UPDATE Regular Stats'!I13</f>
        <v>9.3000000000000007</v>
      </c>
      <c r="J12">
        <f>'UPDATE Regular Stats'!J13</f>
        <v>19.899999999999999</v>
      </c>
      <c r="K12">
        <f>'UPDATE Regular Stats'!K13</f>
        <v>0.46600000000000003</v>
      </c>
      <c r="L12">
        <f>'UPDATE Regular Stats'!L13</f>
        <v>0.5</v>
      </c>
      <c r="M12">
        <f>'UPDATE Regular Stats'!M13</f>
        <v>1.5</v>
      </c>
      <c r="N12">
        <f>'UPDATE Regular Stats'!N13</f>
        <v>0.35199999999999998</v>
      </c>
      <c r="O12">
        <f>'UPDATE Regular Stats'!O13</f>
        <v>8.8000000000000007</v>
      </c>
      <c r="P12">
        <f>'UPDATE Regular Stats'!P13</f>
        <v>18.5</v>
      </c>
      <c r="Q12">
        <f>'UPDATE Regular Stats'!Q13</f>
        <v>0.47499999999999998</v>
      </c>
      <c r="R12">
        <f>'UPDATE Regular Stats'!R13</f>
        <v>4.3</v>
      </c>
      <c r="S12">
        <f>'UPDATE Regular Stats'!S13</f>
        <v>5.0999999999999996</v>
      </c>
      <c r="T12">
        <f>'UPDATE Regular Stats'!T13</f>
        <v>0.84499999999999997</v>
      </c>
      <c r="U12">
        <f>'UPDATE Regular Stats'!U13</f>
        <v>2.5</v>
      </c>
      <c r="V12">
        <f>'UPDATE Regular Stats'!V13</f>
        <v>7.7</v>
      </c>
      <c r="W12">
        <f>'UPDATE Regular Stats'!W13</f>
        <v>10.199999999999999</v>
      </c>
      <c r="X12">
        <f>'UPDATE Regular Stats'!X13</f>
        <v>1.7</v>
      </c>
      <c r="Y12">
        <f>'UPDATE Regular Stats'!Y13</f>
        <v>0.7</v>
      </c>
      <c r="Z12">
        <f>'UPDATE Regular Stats'!Z13</f>
        <v>1</v>
      </c>
      <c r="AA12">
        <f>'UPDATE Regular Stats'!AA13</f>
        <v>1.7</v>
      </c>
      <c r="AB12">
        <f>'UPDATE Regular Stats'!AB13</f>
        <v>1.8</v>
      </c>
      <c r="AC12">
        <f>'UPDATE Regular Stats'!AC13</f>
        <v>23.4</v>
      </c>
      <c r="AD12">
        <f>VLOOKUP($B12,'UPDATE Advanced Stats'!$B$2:$AC$1000,7,0)</f>
        <v>22.8</v>
      </c>
      <c r="AE12">
        <f>VLOOKUP($B12,'UPDATE Advanced Stats'!$B$2:$AC$1000,8,0)</f>
        <v>0.52800000000000002</v>
      </c>
      <c r="AF12">
        <f>VLOOKUP($B12,'UPDATE Advanced Stats'!$B$2:$AC$1000,9,0)</f>
        <v>7.3999999999999996E-2</v>
      </c>
      <c r="AG12">
        <f>VLOOKUP($B12,'UPDATE Advanced Stats'!$B$2:$AC$1000,10,0)</f>
        <v>0.25600000000000001</v>
      </c>
      <c r="AH12">
        <f>VLOOKUP($B12,'UPDATE Advanced Stats'!$B$2:$AC$1000,11,0)</f>
        <v>7.7</v>
      </c>
      <c r="AI12">
        <f>VLOOKUP($B12,'UPDATE Advanced Stats'!$B$2:$AC$1000,12,0)</f>
        <v>22.9</v>
      </c>
      <c r="AJ12">
        <f>VLOOKUP($B12,'UPDATE Advanced Stats'!$B$2:$AC$1000,13,0)</f>
        <v>15.5</v>
      </c>
      <c r="AK12">
        <f>VLOOKUP($B12,'UPDATE Advanced Stats'!$B$2:$AC$1000,14,0)</f>
        <v>9.1999999999999993</v>
      </c>
      <c r="AL12">
        <f>VLOOKUP($B12,'UPDATE Advanced Stats'!$B$2:$AC$1000,15,0)</f>
        <v>1</v>
      </c>
      <c r="AM12">
        <f>VLOOKUP($B12,'UPDATE Advanced Stats'!$B$2:$AC$1000,16,0)</f>
        <v>1.9</v>
      </c>
      <c r="AN12">
        <f>VLOOKUP($B12,'UPDATE Advanced Stats'!$B$2:$AC$1000,17,0)</f>
        <v>7.2</v>
      </c>
      <c r="AO12">
        <f>VLOOKUP($B12,'UPDATE Advanced Stats'!$B$2:$AC$1000,18,0)</f>
        <v>30.2</v>
      </c>
      <c r="AP12">
        <f>VLOOKUP($B12,'UPDATE Advanced Stats'!$B$2:$AC$1000,19,0)</f>
        <v>0</v>
      </c>
      <c r="AQ12">
        <f>VLOOKUP($B12,'UPDATE Advanced Stats'!$B$2:$AC$1000,20,0)</f>
        <v>4.9000000000000004</v>
      </c>
      <c r="AR12">
        <f>VLOOKUP($B12,'UPDATE Advanced Stats'!$B$2:$AC$1000,21,0)</f>
        <v>3.7</v>
      </c>
      <c r="AS12">
        <f>VLOOKUP($B12,'UPDATE Advanced Stats'!$B$2:$AC$1000,22,0)</f>
        <v>8.6</v>
      </c>
      <c r="AT12">
        <f>VLOOKUP($B12,'UPDATE Advanced Stats'!$B$2:$AC$1000,23,0)</f>
        <v>0.16500000000000001</v>
      </c>
      <c r="AU12">
        <f>VLOOKUP($B12,'UPDATE Advanced Stats'!$B$2:$AC$1000,24,0)</f>
        <v>0</v>
      </c>
      <c r="AV12">
        <f>VLOOKUP($B12,'UPDATE Advanced Stats'!$B$2:$AC$1000,25,0)</f>
        <v>0.3</v>
      </c>
      <c r="AW12">
        <f>VLOOKUP($B12,'UPDATE Advanced Stats'!$B$2:$AC$1000,26,0)</f>
        <v>0</v>
      </c>
      <c r="AX12">
        <f>VLOOKUP($B12,'UPDATE Advanced Stats'!$B$2:$AC$1000,27,0)</f>
        <v>0.3</v>
      </c>
      <c r="AY12">
        <f>VLOOKUP($B12,'UPDATE Advanced Stats'!$B$2:$AC$1000,28,0)</f>
        <v>1.4</v>
      </c>
    </row>
    <row r="13" spans="1:51">
      <c r="A13">
        <f>'UPDATE Regular Stats'!A14</f>
        <v>10</v>
      </c>
      <c r="B13" t="str">
        <f>'UPDATE Regular Stats'!B14</f>
        <v>Lavoy Allen</v>
      </c>
      <c r="C13" t="str">
        <f>'UPDATE Regular Stats'!C14</f>
        <v>PF</v>
      </c>
      <c r="D13">
        <f>'UPDATE Regular Stats'!D14</f>
        <v>25</v>
      </c>
      <c r="E13" t="str">
        <f>'UPDATE Regular Stats'!E14</f>
        <v>IND</v>
      </c>
      <c r="F13">
        <f>'UPDATE Regular Stats'!F14</f>
        <v>63</v>
      </c>
      <c r="G13">
        <f>'UPDATE Regular Stats'!G14</f>
        <v>0</v>
      </c>
      <c r="H13">
        <f>'UPDATE Regular Stats'!H14</f>
        <v>17</v>
      </c>
      <c r="I13">
        <f>'UPDATE Regular Stats'!I14</f>
        <v>2.2000000000000002</v>
      </c>
      <c r="J13">
        <f>'UPDATE Regular Stats'!J14</f>
        <v>4.7</v>
      </c>
      <c r="K13">
        <f>'UPDATE Regular Stats'!K14</f>
        <v>0.47199999999999998</v>
      </c>
      <c r="L13">
        <f>'UPDATE Regular Stats'!L14</f>
        <v>0</v>
      </c>
      <c r="M13">
        <f>'UPDATE Regular Stats'!M14</f>
        <v>0</v>
      </c>
      <c r="N13">
        <f>'UPDATE Regular Stats'!N14</f>
        <v>0</v>
      </c>
      <c r="O13">
        <f>'UPDATE Regular Stats'!O14</f>
        <v>2.2000000000000002</v>
      </c>
      <c r="P13">
        <f>'UPDATE Regular Stats'!P14</f>
        <v>4.7</v>
      </c>
      <c r="Q13">
        <f>'UPDATE Regular Stats'!Q14</f>
        <v>0.47199999999999998</v>
      </c>
      <c r="R13">
        <f>'UPDATE Regular Stats'!R14</f>
        <v>0.5</v>
      </c>
      <c r="S13">
        <f>'UPDATE Regular Stats'!S14</f>
        <v>0.7</v>
      </c>
      <c r="T13">
        <f>'UPDATE Regular Stats'!T14</f>
        <v>0.70199999999999996</v>
      </c>
      <c r="U13">
        <f>'UPDATE Regular Stats'!U14</f>
        <v>2</v>
      </c>
      <c r="V13">
        <f>'UPDATE Regular Stats'!V14</f>
        <v>3.2</v>
      </c>
      <c r="W13">
        <f>'UPDATE Regular Stats'!W14</f>
        <v>5.0999999999999996</v>
      </c>
      <c r="X13">
        <f>'UPDATE Regular Stats'!X14</f>
        <v>1.2</v>
      </c>
      <c r="Y13">
        <f>'UPDATE Regular Stats'!Y14</f>
        <v>0.2</v>
      </c>
      <c r="Z13">
        <f>'UPDATE Regular Stats'!Z14</f>
        <v>0.7</v>
      </c>
      <c r="AA13">
        <f>'UPDATE Regular Stats'!AA14</f>
        <v>0.6</v>
      </c>
      <c r="AB13">
        <f>'UPDATE Regular Stats'!AB14</f>
        <v>1.6</v>
      </c>
      <c r="AC13">
        <f>'UPDATE Regular Stats'!AC14</f>
        <v>5</v>
      </c>
      <c r="AD13">
        <f>VLOOKUP($B13,'UPDATE Advanced Stats'!$B$2:$AC$1000,7,0)</f>
        <v>14.9</v>
      </c>
      <c r="AE13">
        <f>VLOOKUP($B13,'UPDATE Advanced Stats'!$B$2:$AC$1000,8,0)</f>
        <v>0.49299999999999999</v>
      </c>
      <c r="AF13">
        <f>VLOOKUP($B13,'UPDATE Advanced Stats'!$B$2:$AC$1000,9,0)</f>
        <v>0</v>
      </c>
      <c r="AG13">
        <f>VLOOKUP($B13,'UPDATE Advanced Stats'!$B$2:$AC$1000,10,0)</f>
        <v>0.157</v>
      </c>
      <c r="AH13">
        <f>VLOOKUP($B13,'UPDATE Advanced Stats'!$B$2:$AC$1000,11,0)</f>
        <v>12.8</v>
      </c>
      <c r="AI13">
        <f>VLOOKUP($B13,'UPDATE Advanced Stats'!$B$2:$AC$1000,12,0)</f>
        <v>20.5</v>
      </c>
      <c r="AJ13">
        <f>VLOOKUP($B13,'UPDATE Advanced Stats'!$B$2:$AC$1000,13,0)</f>
        <v>16.7</v>
      </c>
      <c r="AK13">
        <f>VLOOKUP($B13,'UPDATE Advanced Stats'!$B$2:$AC$1000,14,0)</f>
        <v>10.9</v>
      </c>
      <c r="AL13">
        <f>VLOOKUP($B13,'UPDATE Advanced Stats'!$B$2:$AC$1000,15,0)</f>
        <v>0.7</v>
      </c>
      <c r="AM13">
        <f>VLOOKUP($B13,'UPDATE Advanced Stats'!$B$2:$AC$1000,16,0)</f>
        <v>3.1</v>
      </c>
      <c r="AN13">
        <f>VLOOKUP($B13,'UPDATE Advanced Stats'!$B$2:$AC$1000,17,0)</f>
        <v>11.1</v>
      </c>
      <c r="AO13">
        <f>VLOOKUP($B13,'UPDATE Advanced Stats'!$B$2:$AC$1000,18,0)</f>
        <v>15.2</v>
      </c>
      <c r="AP13">
        <f>VLOOKUP($B13,'UPDATE Advanced Stats'!$B$2:$AC$1000,19,0)</f>
        <v>0</v>
      </c>
      <c r="AQ13">
        <f>VLOOKUP($B13,'UPDATE Advanced Stats'!$B$2:$AC$1000,20,0)</f>
        <v>1.3</v>
      </c>
      <c r="AR13">
        <f>VLOOKUP($B13,'UPDATE Advanced Stats'!$B$2:$AC$1000,21,0)</f>
        <v>1.6</v>
      </c>
      <c r="AS13">
        <f>VLOOKUP($B13,'UPDATE Advanced Stats'!$B$2:$AC$1000,22,0)</f>
        <v>2.8</v>
      </c>
      <c r="AT13">
        <f>VLOOKUP($B13,'UPDATE Advanced Stats'!$B$2:$AC$1000,23,0)</f>
        <v>0.127</v>
      </c>
      <c r="AU13">
        <f>VLOOKUP($B13,'UPDATE Advanced Stats'!$B$2:$AC$1000,24,0)</f>
        <v>0</v>
      </c>
      <c r="AV13">
        <f>VLOOKUP($B13,'UPDATE Advanced Stats'!$B$2:$AC$1000,25,0)</f>
        <v>-1.4</v>
      </c>
      <c r="AW13">
        <f>VLOOKUP($B13,'UPDATE Advanced Stats'!$B$2:$AC$1000,26,0)</f>
        <v>2.2000000000000002</v>
      </c>
      <c r="AX13">
        <f>VLOOKUP($B13,'UPDATE Advanced Stats'!$B$2:$AC$1000,27,0)</f>
        <v>0.8</v>
      </c>
      <c r="AY13">
        <f>VLOOKUP($B13,'UPDATE Advanced Stats'!$B$2:$AC$1000,28,0)</f>
        <v>0.8</v>
      </c>
    </row>
    <row r="14" spans="1:51">
      <c r="A14">
        <f>'UPDATE Regular Stats'!A15</f>
        <v>11</v>
      </c>
      <c r="B14" t="str">
        <f>'UPDATE Regular Stats'!B15</f>
        <v>Tony Allen</v>
      </c>
      <c r="C14" t="str">
        <f>'UPDATE Regular Stats'!C15</f>
        <v>SG</v>
      </c>
      <c r="D14">
        <f>'UPDATE Regular Stats'!D15</f>
        <v>33</v>
      </c>
      <c r="E14" t="str">
        <f>'UPDATE Regular Stats'!E15</f>
        <v>MEM</v>
      </c>
      <c r="F14">
        <f>'UPDATE Regular Stats'!F15</f>
        <v>63</v>
      </c>
      <c r="G14">
        <f>'UPDATE Regular Stats'!G15</f>
        <v>41</v>
      </c>
      <c r="H14">
        <f>'UPDATE Regular Stats'!H15</f>
        <v>26.2</v>
      </c>
      <c r="I14">
        <f>'UPDATE Regular Stats'!I15</f>
        <v>3.6</v>
      </c>
      <c r="J14">
        <f>'UPDATE Regular Stats'!J15</f>
        <v>7.2</v>
      </c>
      <c r="K14">
        <f>'UPDATE Regular Stats'!K15</f>
        <v>0.495</v>
      </c>
      <c r="L14">
        <f>'UPDATE Regular Stats'!L15</f>
        <v>0.2</v>
      </c>
      <c r="M14">
        <f>'UPDATE Regular Stats'!M15</f>
        <v>0.5</v>
      </c>
      <c r="N14">
        <f>'UPDATE Regular Stats'!N15</f>
        <v>0.34499999999999997</v>
      </c>
      <c r="O14">
        <f>'UPDATE Regular Stats'!O15</f>
        <v>3.4</v>
      </c>
      <c r="P14">
        <f>'UPDATE Regular Stats'!P15</f>
        <v>6.8</v>
      </c>
      <c r="Q14">
        <f>'UPDATE Regular Stats'!Q15</f>
        <v>0.505</v>
      </c>
      <c r="R14">
        <f>'UPDATE Regular Stats'!R15</f>
        <v>1.3</v>
      </c>
      <c r="S14">
        <f>'UPDATE Regular Stats'!S15</f>
        <v>2</v>
      </c>
      <c r="T14">
        <f>'UPDATE Regular Stats'!T15</f>
        <v>0.627</v>
      </c>
      <c r="U14">
        <f>'UPDATE Regular Stats'!U15</f>
        <v>1.6</v>
      </c>
      <c r="V14">
        <f>'UPDATE Regular Stats'!V15</f>
        <v>2.8</v>
      </c>
      <c r="W14">
        <f>'UPDATE Regular Stats'!W15</f>
        <v>4.4000000000000004</v>
      </c>
      <c r="X14">
        <f>'UPDATE Regular Stats'!X15</f>
        <v>1.4</v>
      </c>
      <c r="Y14">
        <f>'UPDATE Regular Stats'!Y15</f>
        <v>2</v>
      </c>
      <c r="Z14">
        <f>'UPDATE Regular Stats'!Z15</f>
        <v>0.5</v>
      </c>
      <c r="AA14">
        <f>'UPDATE Regular Stats'!AA15</f>
        <v>1.4</v>
      </c>
      <c r="AB14">
        <f>'UPDATE Regular Stats'!AB15</f>
        <v>2.6</v>
      </c>
      <c r="AC14">
        <f>'UPDATE Regular Stats'!AC15</f>
        <v>8.6</v>
      </c>
      <c r="AD14">
        <f>VLOOKUP($B14,'UPDATE Advanced Stats'!$B$2:$AC$1000,7,0)</f>
        <v>14.6</v>
      </c>
      <c r="AE14">
        <f>VLOOKUP($B14,'UPDATE Advanced Stats'!$B$2:$AC$1000,8,0)</f>
        <v>0.52800000000000002</v>
      </c>
      <c r="AF14">
        <f>VLOOKUP($B14,'UPDATE Advanced Stats'!$B$2:$AC$1000,9,0)</f>
        <v>6.4000000000000001E-2</v>
      </c>
      <c r="AG14">
        <f>VLOOKUP($B14,'UPDATE Advanced Stats'!$B$2:$AC$1000,10,0)</f>
        <v>0.27700000000000002</v>
      </c>
      <c r="AH14">
        <f>VLOOKUP($B14,'UPDATE Advanced Stats'!$B$2:$AC$1000,11,0)</f>
        <v>7.2</v>
      </c>
      <c r="AI14">
        <f>VLOOKUP($B14,'UPDATE Advanced Stats'!$B$2:$AC$1000,12,0)</f>
        <v>12.2</v>
      </c>
      <c r="AJ14">
        <f>VLOOKUP($B14,'UPDATE Advanced Stats'!$B$2:$AC$1000,13,0)</f>
        <v>9.6999999999999993</v>
      </c>
      <c r="AK14">
        <f>VLOOKUP($B14,'UPDATE Advanced Stats'!$B$2:$AC$1000,14,0)</f>
        <v>8.1</v>
      </c>
      <c r="AL14">
        <f>VLOOKUP($B14,'UPDATE Advanced Stats'!$B$2:$AC$1000,15,0)</f>
        <v>4.0999999999999996</v>
      </c>
      <c r="AM14">
        <f>VLOOKUP($B14,'UPDATE Advanced Stats'!$B$2:$AC$1000,16,0)</f>
        <v>1.5</v>
      </c>
      <c r="AN14">
        <f>VLOOKUP($B14,'UPDATE Advanced Stats'!$B$2:$AC$1000,17,0)</f>
        <v>14.4</v>
      </c>
      <c r="AO14">
        <f>VLOOKUP($B14,'UPDATE Advanced Stats'!$B$2:$AC$1000,18,0)</f>
        <v>16.600000000000001</v>
      </c>
      <c r="AP14">
        <f>VLOOKUP($B14,'UPDATE Advanced Stats'!$B$2:$AC$1000,19,0)</f>
        <v>0</v>
      </c>
      <c r="AQ14">
        <f>VLOOKUP($B14,'UPDATE Advanced Stats'!$B$2:$AC$1000,20,0)</f>
        <v>0.9</v>
      </c>
      <c r="AR14">
        <f>VLOOKUP($B14,'UPDATE Advanced Stats'!$B$2:$AC$1000,21,0)</f>
        <v>3.2</v>
      </c>
      <c r="AS14">
        <f>VLOOKUP($B14,'UPDATE Advanced Stats'!$B$2:$AC$1000,22,0)</f>
        <v>4.0999999999999996</v>
      </c>
      <c r="AT14">
        <f>VLOOKUP($B14,'UPDATE Advanced Stats'!$B$2:$AC$1000,23,0)</f>
        <v>0.11899999999999999</v>
      </c>
      <c r="AU14">
        <f>VLOOKUP($B14,'UPDATE Advanced Stats'!$B$2:$AC$1000,24,0)</f>
        <v>0</v>
      </c>
      <c r="AV14">
        <f>VLOOKUP($B14,'UPDATE Advanced Stats'!$B$2:$AC$1000,25,0)</f>
        <v>-0.4</v>
      </c>
      <c r="AW14">
        <f>VLOOKUP($B14,'UPDATE Advanced Stats'!$B$2:$AC$1000,26,0)</f>
        <v>3.7</v>
      </c>
      <c r="AX14">
        <f>VLOOKUP($B14,'UPDATE Advanced Stats'!$B$2:$AC$1000,27,0)</f>
        <v>3.3</v>
      </c>
      <c r="AY14">
        <f>VLOOKUP($B14,'UPDATE Advanced Stats'!$B$2:$AC$1000,28,0)</f>
        <v>2.2000000000000002</v>
      </c>
    </row>
    <row r="15" spans="1:51">
      <c r="A15">
        <f>'UPDATE Regular Stats'!A16</f>
        <v>12</v>
      </c>
      <c r="B15" t="str">
        <f>'UPDATE Regular Stats'!B16</f>
        <v>Al-Farouq Aminu</v>
      </c>
      <c r="C15" t="str">
        <f>'UPDATE Regular Stats'!C16</f>
        <v>SF</v>
      </c>
      <c r="D15">
        <f>'UPDATE Regular Stats'!D16</f>
        <v>24</v>
      </c>
      <c r="E15" t="str">
        <f>'UPDATE Regular Stats'!E16</f>
        <v>DAL</v>
      </c>
      <c r="F15">
        <f>'UPDATE Regular Stats'!F16</f>
        <v>74</v>
      </c>
      <c r="G15">
        <f>'UPDATE Regular Stats'!G16</f>
        <v>3</v>
      </c>
      <c r="H15">
        <f>'UPDATE Regular Stats'!H16</f>
        <v>18.5</v>
      </c>
      <c r="I15">
        <f>'UPDATE Regular Stats'!I16</f>
        <v>2</v>
      </c>
      <c r="J15">
        <f>'UPDATE Regular Stats'!J16</f>
        <v>4.8</v>
      </c>
      <c r="K15">
        <f>'UPDATE Regular Stats'!K16</f>
        <v>0.41199999999999998</v>
      </c>
      <c r="L15">
        <f>'UPDATE Regular Stats'!L16</f>
        <v>0.5</v>
      </c>
      <c r="M15">
        <f>'UPDATE Regular Stats'!M16</f>
        <v>1.7</v>
      </c>
      <c r="N15">
        <f>'UPDATE Regular Stats'!N16</f>
        <v>0.27400000000000002</v>
      </c>
      <c r="O15">
        <f>'UPDATE Regular Stats'!O16</f>
        <v>1.5</v>
      </c>
      <c r="P15">
        <f>'UPDATE Regular Stats'!P16</f>
        <v>3.1</v>
      </c>
      <c r="Q15">
        <f>'UPDATE Regular Stats'!Q16</f>
        <v>0.48499999999999999</v>
      </c>
      <c r="R15">
        <f>'UPDATE Regular Stats'!R16</f>
        <v>1.1000000000000001</v>
      </c>
      <c r="S15">
        <f>'UPDATE Regular Stats'!S16</f>
        <v>1.6</v>
      </c>
      <c r="T15">
        <f>'UPDATE Regular Stats'!T16</f>
        <v>0.71199999999999997</v>
      </c>
      <c r="U15">
        <f>'UPDATE Regular Stats'!U16</f>
        <v>1.5</v>
      </c>
      <c r="V15">
        <f>'UPDATE Regular Stats'!V16</f>
        <v>3.1</v>
      </c>
      <c r="W15">
        <f>'UPDATE Regular Stats'!W16</f>
        <v>4.5999999999999996</v>
      </c>
      <c r="X15">
        <f>'UPDATE Regular Stats'!X16</f>
        <v>0.8</v>
      </c>
      <c r="Y15">
        <f>'UPDATE Regular Stats'!Y16</f>
        <v>0.9</v>
      </c>
      <c r="Z15">
        <f>'UPDATE Regular Stats'!Z16</f>
        <v>0.8</v>
      </c>
      <c r="AA15">
        <f>'UPDATE Regular Stats'!AA16</f>
        <v>0.7</v>
      </c>
      <c r="AB15">
        <f>'UPDATE Regular Stats'!AB16</f>
        <v>1.9</v>
      </c>
      <c r="AC15">
        <f>'UPDATE Regular Stats'!AC16</f>
        <v>5.6</v>
      </c>
      <c r="AD15">
        <f>VLOOKUP($B15,'UPDATE Advanced Stats'!$B$2:$AC$1000,7,0)</f>
        <v>14.4</v>
      </c>
      <c r="AE15">
        <f>VLOOKUP($B15,'UPDATE Advanced Stats'!$B$2:$AC$1000,8,0)</f>
        <v>0.504</v>
      </c>
      <c r="AF15">
        <f>VLOOKUP($B15,'UPDATE Advanced Stats'!$B$2:$AC$1000,9,0)</f>
        <v>0.34699999999999998</v>
      </c>
      <c r="AG15">
        <f>VLOOKUP($B15,'UPDATE Advanced Stats'!$B$2:$AC$1000,10,0)</f>
        <v>0.33100000000000002</v>
      </c>
      <c r="AH15">
        <f>VLOOKUP($B15,'UPDATE Advanced Stats'!$B$2:$AC$1000,11,0)</f>
        <v>9.1</v>
      </c>
      <c r="AI15">
        <f>VLOOKUP($B15,'UPDATE Advanced Stats'!$B$2:$AC$1000,12,0)</f>
        <v>18.399999999999999</v>
      </c>
      <c r="AJ15">
        <f>VLOOKUP($B15,'UPDATE Advanced Stats'!$B$2:$AC$1000,13,0)</f>
        <v>13.7</v>
      </c>
      <c r="AK15">
        <f>VLOOKUP($B15,'UPDATE Advanced Stats'!$B$2:$AC$1000,14,0)</f>
        <v>6.1</v>
      </c>
      <c r="AL15">
        <f>VLOOKUP($B15,'UPDATE Advanced Stats'!$B$2:$AC$1000,15,0)</f>
        <v>2.6</v>
      </c>
      <c r="AM15">
        <f>VLOOKUP($B15,'UPDATE Advanced Stats'!$B$2:$AC$1000,16,0)</f>
        <v>3.7</v>
      </c>
      <c r="AN15">
        <f>VLOOKUP($B15,'UPDATE Advanced Stats'!$B$2:$AC$1000,17,0)</f>
        <v>11.9</v>
      </c>
      <c r="AO15">
        <f>VLOOKUP($B15,'UPDATE Advanced Stats'!$B$2:$AC$1000,18,0)</f>
        <v>15.2</v>
      </c>
      <c r="AP15">
        <f>VLOOKUP($B15,'UPDATE Advanced Stats'!$B$2:$AC$1000,19,0)</f>
        <v>0</v>
      </c>
      <c r="AQ15">
        <f>VLOOKUP($B15,'UPDATE Advanced Stats'!$B$2:$AC$1000,20,0)</f>
        <v>1.2</v>
      </c>
      <c r="AR15">
        <f>VLOOKUP($B15,'UPDATE Advanced Stats'!$B$2:$AC$1000,21,0)</f>
        <v>2</v>
      </c>
      <c r="AS15">
        <f>VLOOKUP($B15,'UPDATE Advanced Stats'!$B$2:$AC$1000,22,0)</f>
        <v>3.3</v>
      </c>
      <c r="AT15">
        <f>VLOOKUP($B15,'UPDATE Advanced Stats'!$B$2:$AC$1000,23,0)</f>
        <v>0.115</v>
      </c>
      <c r="AU15">
        <f>VLOOKUP($B15,'UPDATE Advanced Stats'!$B$2:$AC$1000,24,0)</f>
        <v>0</v>
      </c>
      <c r="AV15">
        <f>VLOOKUP($B15,'UPDATE Advanced Stats'!$B$2:$AC$1000,25,0)</f>
        <v>-0.5</v>
      </c>
      <c r="AW15">
        <f>VLOOKUP($B15,'UPDATE Advanced Stats'!$B$2:$AC$1000,26,0)</f>
        <v>2.9</v>
      </c>
      <c r="AX15">
        <f>VLOOKUP($B15,'UPDATE Advanced Stats'!$B$2:$AC$1000,27,0)</f>
        <v>2.4</v>
      </c>
      <c r="AY15">
        <f>VLOOKUP($B15,'UPDATE Advanced Stats'!$B$2:$AC$1000,28,0)</f>
        <v>1.5</v>
      </c>
    </row>
    <row r="16" spans="1:51">
      <c r="A16">
        <f>'UPDATE Regular Stats'!A17</f>
        <v>13</v>
      </c>
      <c r="B16" t="str">
        <f>'UPDATE Regular Stats'!B17</f>
        <v>Louis Amundson</v>
      </c>
      <c r="C16" t="str">
        <f>'UPDATE Regular Stats'!C17</f>
        <v>PF</v>
      </c>
      <c r="D16">
        <f>'UPDATE Regular Stats'!D17</f>
        <v>32</v>
      </c>
      <c r="E16" t="str">
        <f>'UPDATE Regular Stats'!E17</f>
        <v>TOT</v>
      </c>
      <c r="F16">
        <f>'UPDATE Regular Stats'!F17</f>
        <v>53</v>
      </c>
      <c r="G16">
        <f>'UPDATE Regular Stats'!G17</f>
        <v>35</v>
      </c>
      <c r="H16">
        <f>'UPDATE Regular Stats'!H17</f>
        <v>17.7</v>
      </c>
      <c r="I16">
        <f>'UPDATE Regular Stats'!I17</f>
        <v>2.1</v>
      </c>
      <c r="J16">
        <f>'UPDATE Regular Stats'!J17</f>
        <v>4.8</v>
      </c>
      <c r="K16">
        <f>'UPDATE Regular Stats'!K17</f>
        <v>0.42699999999999999</v>
      </c>
      <c r="L16">
        <f>'UPDATE Regular Stats'!L17</f>
        <v>0</v>
      </c>
      <c r="M16">
        <f>'UPDATE Regular Stats'!M17</f>
        <v>0</v>
      </c>
      <c r="N16">
        <f>'UPDATE Regular Stats'!N17</f>
        <v>0</v>
      </c>
      <c r="O16">
        <f>'UPDATE Regular Stats'!O17</f>
        <v>2.1</v>
      </c>
      <c r="P16">
        <f>'UPDATE Regular Stats'!P17</f>
        <v>4.8</v>
      </c>
      <c r="Q16">
        <f>'UPDATE Regular Stats'!Q17</f>
        <v>0.42899999999999999</v>
      </c>
      <c r="R16">
        <f>'UPDATE Regular Stats'!R17</f>
        <v>0.8</v>
      </c>
      <c r="S16">
        <f>'UPDATE Regular Stats'!S17</f>
        <v>1.6</v>
      </c>
      <c r="T16">
        <f>'UPDATE Regular Stats'!T17</f>
        <v>0.47099999999999997</v>
      </c>
      <c r="U16">
        <f>'UPDATE Regular Stats'!U17</f>
        <v>1.8</v>
      </c>
      <c r="V16">
        <f>'UPDATE Regular Stats'!V17</f>
        <v>3.3</v>
      </c>
      <c r="W16">
        <f>'UPDATE Regular Stats'!W17</f>
        <v>5.0999999999999996</v>
      </c>
      <c r="X16">
        <f>'UPDATE Regular Stats'!X17</f>
        <v>1.3</v>
      </c>
      <c r="Y16">
        <f>'UPDATE Regular Stats'!Y17</f>
        <v>0.4</v>
      </c>
      <c r="Z16">
        <f>'UPDATE Regular Stats'!Z17</f>
        <v>1</v>
      </c>
      <c r="AA16">
        <f>'UPDATE Regular Stats'!AA17</f>
        <v>1.2</v>
      </c>
      <c r="AB16">
        <f>'UPDATE Regular Stats'!AB17</f>
        <v>2.4</v>
      </c>
      <c r="AC16">
        <f>'UPDATE Regular Stats'!AC17</f>
        <v>4.9000000000000004</v>
      </c>
      <c r="AD16">
        <f>VLOOKUP($B16,'UPDATE Advanced Stats'!$B$2:$AC$1000,7,0)</f>
        <v>11.8</v>
      </c>
      <c r="AE16">
        <f>VLOOKUP($B16,'UPDATE Advanced Stats'!$B$2:$AC$1000,8,0)</f>
        <v>0.442</v>
      </c>
      <c r="AF16">
        <f>VLOOKUP($B16,'UPDATE Advanced Stats'!$B$2:$AC$1000,9,0)</f>
        <v>4.0000000000000001E-3</v>
      </c>
      <c r="AG16">
        <f>VLOOKUP($B16,'UPDATE Advanced Stats'!$B$2:$AC$1000,10,0)</f>
        <v>0.34100000000000003</v>
      </c>
      <c r="AH16">
        <f>VLOOKUP($B16,'UPDATE Advanced Stats'!$B$2:$AC$1000,11,0)</f>
        <v>11.3</v>
      </c>
      <c r="AI16">
        <f>VLOOKUP($B16,'UPDATE Advanced Stats'!$B$2:$AC$1000,12,0)</f>
        <v>22</v>
      </c>
      <c r="AJ16">
        <f>VLOOKUP($B16,'UPDATE Advanced Stats'!$B$2:$AC$1000,13,0)</f>
        <v>16.5</v>
      </c>
      <c r="AK16">
        <f>VLOOKUP($B16,'UPDATE Advanced Stats'!$B$2:$AC$1000,14,0)</f>
        <v>12.2</v>
      </c>
      <c r="AL16">
        <f>VLOOKUP($B16,'UPDATE Advanced Stats'!$B$2:$AC$1000,15,0)</f>
        <v>1.2</v>
      </c>
      <c r="AM16">
        <f>VLOOKUP($B16,'UPDATE Advanced Stats'!$B$2:$AC$1000,16,0)</f>
        <v>4.5999999999999996</v>
      </c>
      <c r="AN16">
        <f>VLOOKUP($B16,'UPDATE Advanced Stats'!$B$2:$AC$1000,17,0)</f>
        <v>17.5</v>
      </c>
      <c r="AO16">
        <f>VLOOKUP($B16,'UPDATE Advanced Stats'!$B$2:$AC$1000,18,0)</f>
        <v>17.399999999999999</v>
      </c>
      <c r="AP16">
        <f>VLOOKUP($B16,'UPDATE Advanced Stats'!$B$2:$AC$1000,19,0)</f>
        <v>0</v>
      </c>
      <c r="AQ16">
        <f>VLOOKUP($B16,'UPDATE Advanced Stats'!$B$2:$AC$1000,20,0)</f>
        <v>-0.6</v>
      </c>
      <c r="AR16">
        <f>VLOOKUP($B16,'UPDATE Advanced Stats'!$B$2:$AC$1000,21,0)</f>
        <v>0.9</v>
      </c>
      <c r="AS16">
        <f>VLOOKUP($B16,'UPDATE Advanced Stats'!$B$2:$AC$1000,22,0)</f>
        <v>0.3</v>
      </c>
      <c r="AT16">
        <f>VLOOKUP($B16,'UPDATE Advanced Stats'!$B$2:$AC$1000,23,0)</f>
        <v>1.7000000000000001E-2</v>
      </c>
      <c r="AU16">
        <f>VLOOKUP($B16,'UPDATE Advanced Stats'!$B$2:$AC$1000,24,0)</f>
        <v>0</v>
      </c>
      <c r="AV16">
        <f>VLOOKUP($B16,'UPDATE Advanced Stats'!$B$2:$AC$1000,25,0)</f>
        <v>-4</v>
      </c>
      <c r="AW16">
        <f>VLOOKUP($B16,'UPDATE Advanced Stats'!$B$2:$AC$1000,26,0)</f>
        <v>2</v>
      </c>
      <c r="AX16">
        <f>VLOOKUP($B16,'UPDATE Advanced Stats'!$B$2:$AC$1000,27,0)</f>
        <v>-2</v>
      </c>
      <c r="AY16">
        <f>VLOOKUP($B16,'UPDATE Advanced Stats'!$B$2:$AC$1000,28,0)</f>
        <v>0</v>
      </c>
    </row>
    <row r="17" spans="1:51">
      <c r="A17">
        <f>'UPDATE Regular Stats'!A18</f>
        <v>13</v>
      </c>
      <c r="B17" t="str">
        <f>'UPDATE Regular Stats'!B18</f>
        <v>Louis Amundson</v>
      </c>
      <c r="C17" t="str">
        <f>'UPDATE Regular Stats'!C18</f>
        <v>PF</v>
      </c>
      <c r="D17">
        <f>'UPDATE Regular Stats'!D18</f>
        <v>32</v>
      </c>
      <c r="E17" t="str">
        <f>'UPDATE Regular Stats'!E18</f>
        <v>CLE</v>
      </c>
      <c r="F17">
        <f>'UPDATE Regular Stats'!F18</f>
        <v>12</v>
      </c>
      <c r="G17">
        <f>'UPDATE Regular Stats'!G18</f>
        <v>0</v>
      </c>
      <c r="H17">
        <f>'UPDATE Regular Stats'!H18</f>
        <v>6.6</v>
      </c>
      <c r="I17">
        <f>'UPDATE Regular Stats'!I18</f>
        <v>0.3</v>
      </c>
      <c r="J17">
        <f>'UPDATE Regular Stats'!J18</f>
        <v>1</v>
      </c>
      <c r="K17">
        <f>'UPDATE Regular Stats'!K18</f>
        <v>0.33300000000000002</v>
      </c>
      <c r="L17">
        <f>'UPDATE Regular Stats'!L18</f>
        <v>0</v>
      </c>
      <c r="M17">
        <f>'UPDATE Regular Stats'!M18</f>
        <v>0</v>
      </c>
      <c r="N17">
        <f>'UPDATE Regular Stats'!N18</f>
        <v>0</v>
      </c>
      <c r="O17">
        <f>'UPDATE Regular Stats'!O18</f>
        <v>0.3</v>
      </c>
      <c r="P17">
        <f>'UPDATE Regular Stats'!P18</f>
        <v>1</v>
      </c>
      <c r="Q17">
        <f>'UPDATE Regular Stats'!Q18</f>
        <v>0.33300000000000002</v>
      </c>
      <c r="R17">
        <f>'UPDATE Regular Stats'!R18</f>
        <v>0.3</v>
      </c>
      <c r="S17">
        <f>'UPDATE Regular Stats'!S18</f>
        <v>0.4</v>
      </c>
      <c r="T17">
        <f>'UPDATE Regular Stats'!T18</f>
        <v>0.6</v>
      </c>
      <c r="U17">
        <f>'UPDATE Regular Stats'!U18</f>
        <v>0.4</v>
      </c>
      <c r="V17">
        <f>'UPDATE Regular Stats'!V18</f>
        <v>1.3</v>
      </c>
      <c r="W17">
        <f>'UPDATE Regular Stats'!W18</f>
        <v>1.7</v>
      </c>
      <c r="X17">
        <f>'UPDATE Regular Stats'!X18</f>
        <v>0.4</v>
      </c>
      <c r="Y17">
        <f>'UPDATE Regular Stats'!Y18</f>
        <v>0.1</v>
      </c>
      <c r="Z17">
        <f>'UPDATE Regular Stats'!Z18</f>
        <v>0</v>
      </c>
      <c r="AA17">
        <f>'UPDATE Regular Stats'!AA18</f>
        <v>0.4</v>
      </c>
      <c r="AB17">
        <f>'UPDATE Regular Stats'!AB18</f>
        <v>0.9</v>
      </c>
      <c r="AC17">
        <f>'UPDATE Regular Stats'!AC18</f>
        <v>0.9</v>
      </c>
      <c r="AD17">
        <f>VLOOKUP($B17,'UPDATE Advanced Stats'!$B$2:$AC$1000,7,0)</f>
        <v>11.8</v>
      </c>
      <c r="AE17">
        <f>VLOOKUP($B17,'UPDATE Advanced Stats'!$B$2:$AC$1000,8,0)</f>
        <v>0.442</v>
      </c>
      <c r="AF17">
        <f>VLOOKUP($B17,'UPDATE Advanced Stats'!$B$2:$AC$1000,9,0)</f>
        <v>4.0000000000000001E-3</v>
      </c>
      <c r="AG17">
        <f>VLOOKUP($B17,'UPDATE Advanced Stats'!$B$2:$AC$1000,10,0)</f>
        <v>0.34100000000000003</v>
      </c>
      <c r="AH17">
        <f>VLOOKUP($B17,'UPDATE Advanced Stats'!$B$2:$AC$1000,11,0)</f>
        <v>11.3</v>
      </c>
      <c r="AI17">
        <f>VLOOKUP($B17,'UPDATE Advanced Stats'!$B$2:$AC$1000,12,0)</f>
        <v>22</v>
      </c>
      <c r="AJ17">
        <f>VLOOKUP($B17,'UPDATE Advanced Stats'!$B$2:$AC$1000,13,0)</f>
        <v>16.5</v>
      </c>
      <c r="AK17">
        <f>VLOOKUP($B17,'UPDATE Advanced Stats'!$B$2:$AC$1000,14,0)</f>
        <v>12.2</v>
      </c>
      <c r="AL17">
        <f>VLOOKUP($B17,'UPDATE Advanced Stats'!$B$2:$AC$1000,15,0)</f>
        <v>1.2</v>
      </c>
      <c r="AM17">
        <f>VLOOKUP($B17,'UPDATE Advanced Stats'!$B$2:$AC$1000,16,0)</f>
        <v>4.5999999999999996</v>
      </c>
      <c r="AN17">
        <f>VLOOKUP($B17,'UPDATE Advanced Stats'!$B$2:$AC$1000,17,0)</f>
        <v>17.5</v>
      </c>
      <c r="AO17">
        <f>VLOOKUP($B17,'UPDATE Advanced Stats'!$B$2:$AC$1000,18,0)</f>
        <v>17.399999999999999</v>
      </c>
      <c r="AP17">
        <f>VLOOKUP($B17,'UPDATE Advanced Stats'!$B$2:$AC$1000,19,0)</f>
        <v>0</v>
      </c>
      <c r="AQ17">
        <f>VLOOKUP($B17,'UPDATE Advanced Stats'!$B$2:$AC$1000,20,0)</f>
        <v>-0.6</v>
      </c>
      <c r="AR17">
        <f>VLOOKUP($B17,'UPDATE Advanced Stats'!$B$2:$AC$1000,21,0)</f>
        <v>0.9</v>
      </c>
      <c r="AS17">
        <f>VLOOKUP($B17,'UPDATE Advanced Stats'!$B$2:$AC$1000,22,0)</f>
        <v>0.3</v>
      </c>
      <c r="AT17">
        <f>VLOOKUP($B17,'UPDATE Advanced Stats'!$B$2:$AC$1000,23,0)</f>
        <v>1.7000000000000001E-2</v>
      </c>
      <c r="AU17">
        <f>VLOOKUP($B17,'UPDATE Advanced Stats'!$B$2:$AC$1000,24,0)</f>
        <v>0</v>
      </c>
      <c r="AV17">
        <f>VLOOKUP($B17,'UPDATE Advanced Stats'!$B$2:$AC$1000,25,0)</f>
        <v>-4</v>
      </c>
      <c r="AW17">
        <f>VLOOKUP($B17,'UPDATE Advanced Stats'!$B$2:$AC$1000,26,0)</f>
        <v>2</v>
      </c>
      <c r="AX17">
        <f>VLOOKUP($B17,'UPDATE Advanced Stats'!$B$2:$AC$1000,27,0)</f>
        <v>-2</v>
      </c>
      <c r="AY17">
        <f>VLOOKUP($B17,'UPDATE Advanced Stats'!$B$2:$AC$1000,28,0)</f>
        <v>0</v>
      </c>
    </row>
    <row r="18" spans="1:51">
      <c r="A18">
        <f>'UPDATE Regular Stats'!A19</f>
        <v>13</v>
      </c>
      <c r="B18" t="str">
        <f>'UPDATE Regular Stats'!B19</f>
        <v>Louis Amundson</v>
      </c>
      <c r="C18" t="str">
        <f>'UPDATE Regular Stats'!C19</f>
        <v>PF</v>
      </c>
      <c r="D18">
        <f>'UPDATE Regular Stats'!D19</f>
        <v>32</v>
      </c>
      <c r="E18" t="str">
        <f>'UPDATE Regular Stats'!E19</f>
        <v>NYK</v>
      </c>
      <c r="F18">
        <f>'UPDATE Regular Stats'!F19</f>
        <v>41</v>
      </c>
      <c r="G18">
        <f>'UPDATE Regular Stats'!G19</f>
        <v>35</v>
      </c>
      <c r="H18">
        <f>'UPDATE Regular Stats'!H19</f>
        <v>20.9</v>
      </c>
      <c r="I18">
        <f>'UPDATE Regular Stats'!I19</f>
        <v>2.6</v>
      </c>
      <c r="J18">
        <f>'UPDATE Regular Stats'!J19</f>
        <v>5.9</v>
      </c>
      <c r="K18">
        <f>'UPDATE Regular Stats'!K19</f>
        <v>0.432</v>
      </c>
      <c r="L18">
        <f>'UPDATE Regular Stats'!L19</f>
        <v>0</v>
      </c>
      <c r="M18">
        <f>'UPDATE Regular Stats'!M19</f>
        <v>0</v>
      </c>
      <c r="N18">
        <f>'UPDATE Regular Stats'!N19</f>
        <v>0</v>
      </c>
      <c r="O18">
        <f>'UPDATE Regular Stats'!O19</f>
        <v>2.6</v>
      </c>
      <c r="P18">
        <f>'UPDATE Regular Stats'!P19</f>
        <v>5.9</v>
      </c>
      <c r="Q18">
        <f>'UPDATE Regular Stats'!Q19</f>
        <v>0.434</v>
      </c>
      <c r="R18">
        <f>'UPDATE Regular Stats'!R19</f>
        <v>0.9</v>
      </c>
      <c r="S18">
        <f>'UPDATE Regular Stats'!S19</f>
        <v>2</v>
      </c>
      <c r="T18">
        <f>'UPDATE Regular Stats'!T19</f>
        <v>0.46300000000000002</v>
      </c>
      <c r="U18">
        <f>'UPDATE Regular Stats'!U19</f>
        <v>2.2000000000000002</v>
      </c>
      <c r="V18">
        <f>'UPDATE Regular Stats'!V19</f>
        <v>3.9</v>
      </c>
      <c r="W18">
        <f>'UPDATE Regular Stats'!W19</f>
        <v>6</v>
      </c>
      <c r="X18">
        <f>'UPDATE Regular Stats'!X19</f>
        <v>1.6</v>
      </c>
      <c r="Y18">
        <f>'UPDATE Regular Stats'!Y19</f>
        <v>0.5</v>
      </c>
      <c r="Z18">
        <f>'UPDATE Regular Stats'!Z19</f>
        <v>1.3</v>
      </c>
      <c r="AA18">
        <f>'UPDATE Regular Stats'!AA19</f>
        <v>1.4</v>
      </c>
      <c r="AB18">
        <f>'UPDATE Regular Stats'!AB19</f>
        <v>2.8</v>
      </c>
      <c r="AC18">
        <f>'UPDATE Regular Stats'!AC19</f>
        <v>6</v>
      </c>
      <c r="AD18">
        <f>VLOOKUP($B18,'UPDATE Advanced Stats'!$B$2:$AC$1000,7,0)</f>
        <v>11.8</v>
      </c>
      <c r="AE18">
        <f>VLOOKUP($B18,'UPDATE Advanced Stats'!$B$2:$AC$1000,8,0)</f>
        <v>0.442</v>
      </c>
      <c r="AF18">
        <f>VLOOKUP($B18,'UPDATE Advanced Stats'!$B$2:$AC$1000,9,0)</f>
        <v>4.0000000000000001E-3</v>
      </c>
      <c r="AG18">
        <f>VLOOKUP($B18,'UPDATE Advanced Stats'!$B$2:$AC$1000,10,0)</f>
        <v>0.34100000000000003</v>
      </c>
      <c r="AH18">
        <f>VLOOKUP($B18,'UPDATE Advanced Stats'!$B$2:$AC$1000,11,0)</f>
        <v>11.3</v>
      </c>
      <c r="AI18">
        <f>VLOOKUP($B18,'UPDATE Advanced Stats'!$B$2:$AC$1000,12,0)</f>
        <v>22</v>
      </c>
      <c r="AJ18">
        <f>VLOOKUP($B18,'UPDATE Advanced Stats'!$B$2:$AC$1000,13,0)</f>
        <v>16.5</v>
      </c>
      <c r="AK18">
        <f>VLOOKUP($B18,'UPDATE Advanced Stats'!$B$2:$AC$1000,14,0)</f>
        <v>12.2</v>
      </c>
      <c r="AL18">
        <f>VLOOKUP($B18,'UPDATE Advanced Stats'!$B$2:$AC$1000,15,0)</f>
        <v>1.2</v>
      </c>
      <c r="AM18">
        <f>VLOOKUP($B18,'UPDATE Advanced Stats'!$B$2:$AC$1000,16,0)</f>
        <v>4.5999999999999996</v>
      </c>
      <c r="AN18">
        <f>VLOOKUP($B18,'UPDATE Advanced Stats'!$B$2:$AC$1000,17,0)</f>
        <v>17.5</v>
      </c>
      <c r="AO18">
        <f>VLOOKUP($B18,'UPDATE Advanced Stats'!$B$2:$AC$1000,18,0)</f>
        <v>17.399999999999999</v>
      </c>
      <c r="AP18">
        <f>VLOOKUP($B18,'UPDATE Advanced Stats'!$B$2:$AC$1000,19,0)</f>
        <v>0</v>
      </c>
      <c r="AQ18">
        <f>VLOOKUP($B18,'UPDATE Advanced Stats'!$B$2:$AC$1000,20,0)</f>
        <v>-0.6</v>
      </c>
      <c r="AR18">
        <f>VLOOKUP($B18,'UPDATE Advanced Stats'!$B$2:$AC$1000,21,0)</f>
        <v>0.9</v>
      </c>
      <c r="AS18">
        <f>VLOOKUP($B18,'UPDATE Advanced Stats'!$B$2:$AC$1000,22,0)</f>
        <v>0.3</v>
      </c>
      <c r="AT18">
        <f>VLOOKUP($B18,'UPDATE Advanced Stats'!$B$2:$AC$1000,23,0)</f>
        <v>1.7000000000000001E-2</v>
      </c>
      <c r="AU18">
        <f>VLOOKUP($B18,'UPDATE Advanced Stats'!$B$2:$AC$1000,24,0)</f>
        <v>0</v>
      </c>
      <c r="AV18">
        <f>VLOOKUP($B18,'UPDATE Advanced Stats'!$B$2:$AC$1000,25,0)</f>
        <v>-4</v>
      </c>
      <c r="AW18">
        <f>VLOOKUP($B18,'UPDATE Advanced Stats'!$B$2:$AC$1000,26,0)</f>
        <v>2</v>
      </c>
      <c r="AX18">
        <f>VLOOKUP($B18,'UPDATE Advanced Stats'!$B$2:$AC$1000,27,0)</f>
        <v>-2</v>
      </c>
      <c r="AY18">
        <f>VLOOKUP($B18,'UPDATE Advanced Stats'!$B$2:$AC$1000,28,0)</f>
        <v>0</v>
      </c>
    </row>
    <row r="19" spans="1:51">
      <c r="A19">
        <f>'UPDATE Regular Stats'!A20</f>
        <v>14</v>
      </c>
      <c r="B19" t="str">
        <f>'UPDATE Regular Stats'!B20</f>
        <v>Chris Andersen</v>
      </c>
      <c r="C19" t="str">
        <f>'UPDATE Regular Stats'!C20</f>
        <v>C</v>
      </c>
      <c r="D19">
        <f>'UPDATE Regular Stats'!D20</f>
        <v>36</v>
      </c>
      <c r="E19" t="str">
        <f>'UPDATE Regular Stats'!E20</f>
        <v>MIA</v>
      </c>
      <c r="F19">
        <f>'UPDATE Regular Stats'!F20</f>
        <v>60</v>
      </c>
      <c r="G19">
        <f>'UPDATE Regular Stats'!G20</f>
        <v>20</v>
      </c>
      <c r="H19">
        <f>'UPDATE Regular Stats'!H20</f>
        <v>18.899999999999999</v>
      </c>
      <c r="I19">
        <f>'UPDATE Regular Stats'!I20</f>
        <v>2</v>
      </c>
      <c r="J19">
        <f>'UPDATE Regular Stats'!J20</f>
        <v>3.5</v>
      </c>
      <c r="K19">
        <f>'UPDATE Regular Stats'!K20</f>
        <v>0.57999999999999996</v>
      </c>
      <c r="L19">
        <f>'UPDATE Regular Stats'!L20</f>
        <v>0.1</v>
      </c>
      <c r="M19">
        <f>'UPDATE Regular Stats'!M20</f>
        <v>0.2</v>
      </c>
      <c r="N19">
        <f>'UPDATE Regular Stats'!N20</f>
        <v>0.308</v>
      </c>
      <c r="O19">
        <f>'UPDATE Regular Stats'!O20</f>
        <v>1.9</v>
      </c>
      <c r="P19">
        <f>'UPDATE Regular Stats'!P20</f>
        <v>3.2</v>
      </c>
      <c r="Q19">
        <f>'UPDATE Regular Stats'!Q20</f>
        <v>0.59799999999999998</v>
      </c>
      <c r="R19">
        <f>'UPDATE Regular Stats'!R20</f>
        <v>1.3</v>
      </c>
      <c r="S19">
        <f>'UPDATE Regular Stats'!S20</f>
        <v>1.9</v>
      </c>
      <c r="T19">
        <f>'UPDATE Regular Stats'!T20</f>
        <v>0.66700000000000004</v>
      </c>
      <c r="U19">
        <f>'UPDATE Regular Stats'!U20</f>
        <v>1.3</v>
      </c>
      <c r="V19">
        <f>'UPDATE Regular Stats'!V20</f>
        <v>3.7</v>
      </c>
      <c r="W19">
        <f>'UPDATE Regular Stats'!W20</f>
        <v>5</v>
      </c>
      <c r="X19">
        <f>'UPDATE Regular Stats'!X20</f>
        <v>0.7</v>
      </c>
      <c r="Y19">
        <f>'UPDATE Regular Stats'!Y20</f>
        <v>0.4</v>
      </c>
      <c r="Z19">
        <f>'UPDATE Regular Stats'!Z20</f>
        <v>1</v>
      </c>
      <c r="AA19">
        <f>'UPDATE Regular Stats'!AA20</f>
        <v>0.7</v>
      </c>
      <c r="AB19">
        <f>'UPDATE Regular Stats'!AB20</f>
        <v>1.5</v>
      </c>
      <c r="AC19">
        <f>'UPDATE Regular Stats'!AC20</f>
        <v>5.3</v>
      </c>
      <c r="AD19">
        <f>VLOOKUP($B19,'UPDATE Advanced Stats'!$B$2:$AC$1000,7,0)</f>
        <v>16.100000000000001</v>
      </c>
      <c r="AE19">
        <f>VLOOKUP($B19,'UPDATE Advanced Stats'!$B$2:$AC$1000,8,0)</f>
        <v>0.622</v>
      </c>
      <c r="AF19">
        <f>VLOOKUP($B19,'UPDATE Advanced Stats'!$B$2:$AC$1000,9,0)</f>
        <v>6.3E-2</v>
      </c>
      <c r="AG19">
        <f>VLOOKUP($B19,'UPDATE Advanced Stats'!$B$2:$AC$1000,10,0)</f>
        <v>0.55100000000000005</v>
      </c>
      <c r="AH19">
        <f>VLOOKUP($B19,'UPDATE Advanced Stats'!$B$2:$AC$1000,11,0)</f>
        <v>8.1999999999999993</v>
      </c>
      <c r="AI19">
        <f>VLOOKUP($B19,'UPDATE Advanced Stats'!$B$2:$AC$1000,12,0)</f>
        <v>23.2</v>
      </c>
      <c r="AJ19">
        <f>VLOOKUP($B19,'UPDATE Advanced Stats'!$B$2:$AC$1000,13,0)</f>
        <v>15.9</v>
      </c>
      <c r="AK19">
        <f>VLOOKUP($B19,'UPDATE Advanced Stats'!$B$2:$AC$1000,14,0)</f>
        <v>6.1</v>
      </c>
      <c r="AL19">
        <f>VLOOKUP($B19,'UPDATE Advanced Stats'!$B$2:$AC$1000,15,0)</f>
        <v>1.2</v>
      </c>
      <c r="AM19">
        <f>VLOOKUP($B19,'UPDATE Advanced Stats'!$B$2:$AC$1000,16,0)</f>
        <v>4.5999999999999996</v>
      </c>
      <c r="AN19">
        <f>VLOOKUP($B19,'UPDATE Advanced Stats'!$B$2:$AC$1000,17,0)</f>
        <v>13.5</v>
      </c>
      <c r="AO19">
        <f>VLOOKUP($B19,'UPDATE Advanced Stats'!$B$2:$AC$1000,18,0)</f>
        <v>12.3</v>
      </c>
      <c r="AP19">
        <f>VLOOKUP($B19,'UPDATE Advanced Stats'!$B$2:$AC$1000,19,0)</f>
        <v>0</v>
      </c>
      <c r="AQ19">
        <f>VLOOKUP($B19,'UPDATE Advanced Stats'!$B$2:$AC$1000,20,0)</f>
        <v>2.1</v>
      </c>
      <c r="AR19">
        <f>VLOOKUP($B19,'UPDATE Advanced Stats'!$B$2:$AC$1000,21,0)</f>
        <v>1.5</v>
      </c>
      <c r="AS19">
        <f>VLOOKUP($B19,'UPDATE Advanced Stats'!$B$2:$AC$1000,22,0)</f>
        <v>3.6</v>
      </c>
      <c r="AT19">
        <f>VLOOKUP($B19,'UPDATE Advanced Stats'!$B$2:$AC$1000,23,0)</f>
        <v>0.151</v>
      </c>
      <c r="AU19">
        <f>VLOOKUP($B19,'UPDATE Advanced Stats'!$B$2:$AC$1000,24,0)</f>
        <v>0</v>
      </c>
      <c r="AV19">
        <f>VLOOKUP($B19,'UPDATE Advanced Stats'!$B$2:$AC$1000,25,0)</f>
        <v>-1.2</v>
      </c>
      <c r="AW19">
        <f>VLOOKUP($B19,'UPDATE Advanced Stats'!$B$2:$AC$1000,26,0)</f>
        <v>2.2999999999999998</v>
      </c>
      <c r="AX19">
        <f>VLOOKUP($B19,'UPDATE Advanced Stats'!$B$2:$AC$1000,27,0)</f>
        <v>1</v>
      </c>
      <c r="AY19">
        <f>VLOOKUP($B19,'UPDATE Advanced Stats'!$B$2:$AC$1000,28,0)</f>
        <v>0.9</v>
      </c>
    </row>
    <row r="20" spans="1:51">
      <c r="A20">
        <f>'UPDATE Regular Stats'!A21</f>
        <v>15</v>
      </c>
      <c r="B20" t="str">
        <f>'UPDATE Regular Stats'!B21</f>
        <v>Alan Anderson</v>
      </c>
      <c r="C20" t="str">
        <f>'UPDATE Regular Stats'!C21</f>
        <v>SG</v>
      </c>
      <c r="D20">
        <f>'UPDATE Regular Stats'!D21</f>
        <v>32</v>
      </c>
      <c r="E20" t="str">
        <f>'UPDATE Regular Stats'!E21</f>
        <v>BRK</v>
      </c>
      <c r="F20">
        <f>'UPDATE Regular Stats'!F21</f>
        <v>74</v>
      </c>
      <c r="G20">
        <f>'UPDATE Regular Stats'!G21</f>
        <v>19</v>
      </c>
      <c r="H20">
        <f>'UPDATE Regular Stats'!H21</f>
        <v>23.6</v>
      </c>
      <c r="I20">
        <f>'UPDATE Regular Stats'!I21</f>
        <v>2.6</v>
      </c>
      <c r="J20">
        <f>'UPDATE Regular Stats'!J21</f>
        <v>5.9</v>
      </c>
      <c r="K20">
        <f>'UPDATE Regular Stats'!K21</f>
        <v>0.443</v>
      </c>
      <c r="L20">
        <f>'UPDATE Regular Stats'!L21</f>
        <v>1</v>
      </c>
      <c r="M20">
        <f>'UPDATE Regular Stats'!M21</f>
        <v>2.8</v>
      </c>
      <c r="N20">
        <f>'UPDATE Regular Stats'!N21</f>
        <v>0.34799999999999998</v>
      </c>
      <c r="O20">
        <f>'UPDATE Regular Stats'!O21</f>
        <v>1.6</v>
      </c>
      <c r="P20">
        <f>'UPDATE Regular Stats'!P21</f>
        <v>3.1</v>
      </c>
      <c r="Q20">
        <f>'UPDATE Regular Stats'!Q21</f>
        <v>0.53</v>
      </c>
      <c r="R20">
        <f>'UPDATE Regular Stats'!R21</f>
        <v>1.1000000000000001</v>
      </c>
      <c r="S20">
        <f>'UPDATE Regular Stats'!S21</f>
        <v>1.4</v>
      </c>
      <c r="T20">
        <f>'UPDATE Regular Stats'!T21</f>
        <v>0.81200000000000006</v>
      </c>
      <c r="U20">
        <f>'UPDATE Regular Stats'!U21</f>
        <v>0.4</v>
      </c>
      <c r="V20">
        <f>'UPDATE Regular Stats'!V21</f>
        <v>2.2999999999999998</v>
      </c>
      <c r="W20">
        <f>'UPDATE Regular Stats'!W21</f>
        <v>2.8</v>
      </c>
      <c r="X20">
        <f>'UPDATE Regular Stats'!X21</f>
        <v>1.1000000000000001</v>
      </c>
      <c r="Y20">
        <f>'UPDATE Regular Stats'!Y21</f>
        <v>0.8</v>
      </c>
      <c r="Z20">
        <f>'UPDATE Regular Stats'!Z21</f>
        <v>0.1</v>
      </c>
      <c r="AA20">
        <f>'UPDATE Regular Stats'!AA21</f>
        <v>0.8</v>
      </c>
      <c r="AB20">
        <f>'UPDATE Regular Stats'!AB21</f>
        <v>2</v>
      </c>
      <c r="AC20">
        <f>'UPDATE Regular Stats'!AC21</f>
        <v>7.4</v>
      </c>
      <c r="AD20">
        <f>VLOOKUP($B20,'UPDATE Advanced Stats'!$B$2:$AC$1000,7,0)</f>
        <v>10.6</v>
      </c>
      <c r="AE20">
        <f>VLOOKUP($B20,'UPDATE Advanced Stats'!$B$2:$AC$1000,8,0)</f>
        <v>0.56299999999999994</v>
      </c>
      <c r="AF20">
        <f>VLOOKUP($B20,'UPDATE Advanced Stats'!$B$2:$AC$1000,9,0)</f>
        <v>0.47699999999999998</v>
      </c>
      <c r="AG20">
        <f>VLOOKUP($B20,'UPDATE Advanced Stats'!$B$2:$AC$1000,10,0)</f>
        <v>0.23</v>
      </c>
      <c r="AH20">
        <f>VLOOKUP($B20,'UPDATE Advanced Stats'!$B$2:$AC$1000,11,0)</f>
        <v>2</v>
      </c>
      <c r="AI20">
        <f>VLOOKUP($B20,'UPDATE Advanced Stats'!$B$2:$AC$1000,12,0)</f>
        <v>11.1</v>
      </c>
      <c r="AJ20">
        <f>VLOOKUP($B20,'UPDATE Advanced Stats'!$B$2:$AC$1000,13,0)</f>
        <v>6.6</v>
      </c>
      <c r="AK20">
        <f>VLOOKUP($B20,'UPDATE Advanced Stats'!$B$2:$AC$1000,14,0)</f>
        <v>7.2</v>
      </c>
      <c r="AL20">
        <f>VLOOKUP($B20,'UPDATE Advanced Stats'!$B$2:$AC$1000,15,0)</f>
        <v>1.7</v>
      </c>
      <c r="AM20">
        <f>VLOOKUP($B20,'UPDATE Advanced Stats'!$B$2:$AC$1000,16,0)</f>
        <v>0.2</v>
      </c>
      <c r="AN20">
        <f>VLOOKUP($B20,'UPDATE Advanced Stats'!$B$2:$AC$1000,17,0)</f>
        <v>11</v>
      </c>
      <c r="AO20">
        <f>VLOOKUP($B20,'UPDATE Advanced Stats'!$B$2:$AC$1000,18,0)</f>
        <v>14.2</v>
      </c>
      <c r="AP20">
        <f>VLOOKUP($B20,'UPDATE Advanced Stats'!$B$2:$AC$1000,19,0)</f>
        <v>0</v>
      </c>
      <c r="AQ20">
        <f>VLOOKUP($B20,'UPDATE Advanced Stats'!$B$2:$AC$1000,20,0)</f>
        <v>1.7</v>
      </c>
      <c r="AR20">
        <f>VLOOKUP($B20,'UPDATE Advanced Stats'!$B$2:$AC$1000,21,0)</f>
        <v>1.1000000000000001</v>
      </c>
      <c r="AS20">
        <f>VLOOKUP($B20,'UPDATE Advanced Stats'!$B$2:$AC$1000,22,0)</f>
        <v>2.7</v>
      </c>
      <c r="AT20">
        <f>VLOOKUP($B20,'UPDATE Advanced Stats'!$B$2:$AC$1000,23,0)</f>
        <v>7.4999999999999997E-2</v>
      </c>
      <c r="AU20">
        <f>VLOOKUP($B20,'UPDATE Advanced Stats'!$B$2:$AC$1000,24,0)</f>
        <v>0</v>
      </c>
      <c r="AV20">
        <f>VLOOKUP($B20,'UPDATE Advanced Stats'!$B$2:$AC$1000,25,0)</f>
        <v>0</v>
      </c>
      <c r="AW20">
        <f>VLOOKUP($B20,'UPDATE Advanced Stats'!$B$2:$AC$1000,26,0)</f>
        <v>-0.5</v>
      </c>
      <c r="AX20">
        <f>VLOOKUP($B20,'UPDATE Advanced Stats'!$B$2:$AC$1000,27,0)</f>
        <v>-0.5</v>
      </c>
      <c r="AY20">
        <f>VLOOKUP($B20,'UPDATE Advanced Stats'!$B$2:$AC$1000,28,0)</f>
        <v>0.6</v>
      </c>
    </row>
    <row r="21" spans="1:51">
      <c r="A21">
        <f>'UPDATE Regular Stats'!A22</f>
        <v>16</v>
      </c>
      <c r="B21" t="str">
        <f>'UPDATE Regular Stats'!B22</f>
        <v>Kyle Anderson</v>
      </c>
      <c r="C21" t="str">
        <f>'UPDATE Regular Stats'!C22</f>
        <v>SF</v>
      </c>
      <c r="D21">
        <f>'UPDATE Regular Stats'!D22</f>
        <v>21</v>
      </c>
      <c r="E21" t="str">
        <f>'UPDATE Regular Stats'!E22</f>
        <v>SAS</v>
      </c>
      <c r="F21">
        <f>'UPDATE Regular Stats'!F22</f>
        <v>33</v>
      </c>
      <c r="G21">
        <f>'UPDATE Regular Stats'!G22</f>
        <v>8</v>
      </c>
      <c r="H21">
        <f>'UPDATE Regular Stats'!H22</f>
        <v>10.8</v>
      </c>
      <c r="I21">
        <f>'UPDATE Regular Stats'!I22</f>
        <v>0.9</v>
      </c>
      <c r="J21">
        <f>'UPDATE Regular Stats'!J22</f>
        <v>2.7</v>
      </c>
      <c r="K21">
        <f>'UPDATE Regular Stats'!K22</f>
        <v>0.34799999999999998</v>
      </c>
      <c r="L21">
        <f>'UPDATE Regular Stats'!L22</f>
        <v>0.1</v>
      </c>
      <c r="M21">
        <f>'UPDATE Regular Stats'!M22</f>
        <v>0.3</v>
      </c>
      <c r="N21">
        <f>'UPDATE Regular Stats'!N22</f>
        <v>0.27300000000000002</v>
      </c>
      <c r="O21">
        <f>'UPDATE Regular Stats'!O22</f>
        <v>0.8</v>
      </c>
      <c r="P21">
        <f>'UPDATE Regular Stats'!P22</f>
        <v>2.4</v>
      </c>
      <c r="Q21">
        <f>'UPDATE Regular Stats'!Q22</f>
        <v>0.35899999999999999</v>
      </c>
      <c r="R21">
        <f>'UPDATE Regular Stats'!R22</f>
        <v>0.3</v>
      </c>
      <c r="S21">
        <f>'UPDATE Regular Stats'!S22</f>
        <v>0.4</v>
      </c>
      <c r="T21">
        <f>'UPDATE Regular Stats'!T22</f>
        <v>0.64300000000000002</v>
      </c>
      <c r="U21">
        <f>'UPDATE Regular Stats'!U22</f>
        <v>0.2</v>
      </c>
      <c r="V21">
        <f>'UPDATE Regular Stats'!V22</f>
        <v>2</v>
      </c>
      <c r="W21">
        <f>'UPDATE Regular Stats'!W22</f>
        <v>2.2000000000000002</v>
      </c>
      <c r="X21">
        <f>'UPDATE Regular Stats'!X22</f>
        <v>0.8</v>
      </c>
      <c r="Y21">
        <f>'UPDATE Regular Stats'!Y22</f>
        <v>0.5</v>
      </c>
      <c r="Z21">
        <f>'UPDATE Regular Stats'!Z22</f>
        <v>0.2</v>
      </c>
      <c r="AA21">
        <f>'UPDATE Regular Stats'!AA22</f>
        <v>0.3</v>
      </c>
      <c r="AB21">
        <f>'UPDATE Regular Stats'!AB22</f>
        <v>0.8</v>
      </c>
      <c r="AC21">
        <f>'UPDATE Regular Stats'!AC22</f>
        <v>2.2000000000000002</v>
      </c>
      <c r="AD21">
        <f>VLOOKUP($B21,'UPDATE Advanced Stats'!$B$2:$AC$1000,7,0)</f>
        <v>8.1999999999999993</v>
      </c>
      <c r="AE21">
        <f>VLOOKUP($B21,'UPDATE Advanced Stats'!$B$2:$AC$1000,8,0)</f>
        <v>0.38900000000000001</v>
      </c>
      <c r="AF21">
        <f>VLOOKUP($B21,'UPDATE Advanced Stats'!$B$2:$AC$1000,9,0)</f>
        <v>0.124</v>
      </c>
      <c r="AG21">
        <f>VLOOKUP($B21,'UPDATE Advanced Stats'!$B$2:$AC$1000,10,0)</f>
        <v>0.157</v>
      </c>
      <c r="AH21">
        <f>VLOOKUP($B21,'UPDATE Advanced Stats'!$B$2:$AC$1000,11,0)</f>
        <v>1.6</v>
      </c>
      <c r="AI21">
        <f>VLOOKUP($B21,'UPDATE Advanced Stats'!$B$2:$AC$1000,12,0)</f>
        <v>20.8</v>
      </c>
      <c r="AJ21">
        <f>VLOOKUP($B21,'UPDATE Advanced Stats'!$B$2:$AC$1000,13,0)</f>
        <v>11.4</v>
      </c>
      <c r="AK21">
        <f>VLOOKUP($B21,'UPDATE Advanced Stats'!$B$2:$AC$1000,14,0)</f>
        <v>10.9</v>
      </c>
      <c r="AL21">
        <f>VLOOKUP($B21,'UPDATE Advanced Stats'!$B$2:$AC$1000,15,0)</f>
        <v>2.1</v>
      </c>
      <c r="AM21">
        <f>VLOOKUP($B21,'UPDATE Advanced Stats'!$B$2:$AC$1000,16,0)</f>
        <v>1.5</v>
      </c>
      <c r="AN21">
        <f>VLOOKUP($B21,'UPDATE Advanced Stats'!$B$2:$AC$1000,17,0)</f>
        <v>9.5</v>
      </c>
      <c r="AO21">
        <f>VLOOKUP($B21,'UPDATE Advanced Stats'!$B$2:$AC$1000,18,0)</f>
        <v>13.4</v>
      </c>
      <c r="AP21">
        <f>VLOOKUP($B21,'UPDATE Advanced Stats'!$B$2:$AC$1000,19,0)</f>
        <v>0</v>
      </c>
      <c r="AQ21">
        <f>VLOOKUP($B21,'UPDATE Advanced Stats'!$B$2:$AC$1000,20,0)</f>
        <v>-0.3</v>
      </c>
      <c r="AR21">
        <f>VLOOKUP($B21,'UPDATE Advanced Stats'!$B$2:$AC$1000,21,0)</f>
        <v>0.6</v>
      </c>
      <c r="AS21">
        <f>VLOOKUP($B21,'UPDATE Advanced Stats'!$B$2:$AC$1000,22,0)</f>
        <v>0.3</v>
      </c>
      <c r="AT21">
        <f>VLOOKUP($B21,'UPDATE Advanced Stats'!$B$2:$AC$1000,23,0)</f>
        <v>4.3999999999999997E-2</v>
      </c>
      <c r="AU21">
        <f>VLOOKUP($B21,'UPDATE Advanced Stats'!$B$2:$AC$1000,24,0)</f>
        <v>0</v>
      </c>
      <c r="AV21">
        <f>VLOOKUP($B21,'UPDATE Advanced Stats'!$B$2:$AC$1000,25,0)</f>
        <v>-5.2</v>
      </c>
      <c r="AW21">
        <f>VLOOKUP($B21,'UPDATE Advanced Stats'!$B$2:$AC$1000,26,0)</f>
        <v>2.4</v>
      </c>
      <c r="AX21">
        <f>VLOOKUP($B21,'UPDATE Advanced Stats'!$B$2:$AC$1000,27,0)</f>
        <v>-2.7</v>
      </c>
      <c r="AY21">
        <f>VLOOKUP($B21,'UPDATE Advanced Stats'!$B$2:$AC$1000,28,0)</f>
        <v>-0.1</v>
      </c>
    </row>
    <row r="22" spans="1:51">
      <c r="A22">
        <f>'UPDATE Regular Stats'!A23</f>
        <v>17</v>
      </c>
      <c r="B22" t="str">
        <f>'UPDATE Regular Stats'!B23</f>
        <v>Ryan Anderson</v>
      </c>
      <c r="C22" t="str">
        <f>'UPDATE Regular Stats'!C23</f>
        <v>PF</v>
      </c>
      <c r="D22">
        <f>'UPDATE Regular Stats'!D23</f>
        <v>26</v>
      </c>
      <c r="E22" t="str">
        <f>'UPDATE Regular Stats'!E23</f>
        <v>NOP</v>
      </c>
      <c r="F22">
        <f>'UPDATE Regular Stats'!F23</f>
        <v>61</v>
      </c>
      <c r="G22">
        <f>'UPDATE Regular Stats'!G23</f>
        <v>5</v>
      </c>
      <c r="H22">
        <f>'UPDATE Regular Stats'!H23</f>
        <v>27.5</v>
      </c>
      <c r="I22">
        <f>'UPDATE Regular Stats'!I23</f>
        <v>4.8</v>
      </c>
      <c r="J22">
        <f>'UPDATE Regular Stats'!J23</f>
        <v>12</v>
      </c>
      <c r="K22">
        <f>'UPDATE Regular Stats'!K23</f>
        <v>0.39900000000000002</v>
      </c>
      <c r="L22">
        <f>'UPDATE Regular Stats'!L23</f>
        <v>2</v>
      </c>
      <c r="M22">
        <f>'UPDATE Regular Stats'!M23</f>
        <v>5.9</v>
      </c>
      <c r="N22">
        <f>'UPDATE Regular Stats'!N23</f>
        <v>0.34</v>
      </c>
      <c r="O22">
        <f>'UPDATE Regular Stats'!O23</f>
        <v>2.8</v>
      </c>
      <c r="P22">
        <f>'UPDATE Regular Stats'!P23</f>
        <v>6.1</v>
      </c>
      <c r="Q22">
        <f>'UPDATE Regular Stats'!Q23</f>
        <v>0.45700000000000002</v>
      </c>
      <c r="R22">
        <f>'UPDATE Regular Stats'!R23</f>
        <v>2.1</v>
      </c>
      <c r="S22">
        <f>'UPDATE Regular Stats'!S23</f>
        <v>2.5</v>
      </c>
      <c r="T22">
        <f>'UPDATE Regular Stats'!T23</f>
        <v>0.85399999999999998</v>
      </c>
      <c r="U22">
        <f>'UPDATE Regular Stats'!U23</f>
        <v>1.8</v>
      </c>
      <c r="V22">
        <f>'UPDATE Regular Stats'!V23</f>
        <v>3.1</v>
      </c>
      <c r="W22">
        <f>'UPDATE Regular Stats'!W23</f>
        <v>4.8</v>
      </c>
      <c r="X22">
        <f>'UPDATE Regular Stats'!X23</f>
        <v>0.9</v>
      </c>
      <c r="Y22">
        <f>'UPDATE Regular Stats'!Y23</f>
        <v>0.5</v>
      </c>
      <c r="Z22">
        <f>'UPDATE Regular Stats'!Z23</f>
        <v>0.3</v>
      </c>
      <c r="AA22">
        <f>'UPDATE Regular Stats'!AA23</f>
        <v>1</v>
      </c>
      <c r="AB22">
        <f>'UPDATE Regular Stats'!AB23</f>
        <v>1.9</v>
      </c>
      <c r="AC22">
        <f>'UPDATE Regular Stats'!AC23</f>
        <v>13.7</v>
      </c>
      <c r="AD22">
        <f>VLOOKUP($B22,'UPDATE Advanced Stats'!$B$2:$AC$1000,7,0)</f>
        <v>15.6</v>
      </c>
      <c r="AE22">
        <f>VLOOKUP($B22,'UPDATE Advanced Stats'!$B$2:$AC$1000,8,0)</f>
        <v>0.52400000000000002</v>
      </c>
      <c r="AF22">
        <f>VLOOKUP($B22,'UPDATE Advanced Stats'!$B$2:$AC$1000,9,0)</f>
        <v>0.49199999999999999</v>
      </c>
      <c r="AG22">
        <f>VLOOKUP($B22,'UPDATE Advanced Stats'!$B$2:$AC$1000,10,0)</f>
        <v>0.20699999999999999</v>
      </c>
      <c r="AH22">
        <f>VLOOKUP($B22,'UPDATE Advanced Stats'!$B$2:$AC$1000,11,0)</f>
        <v>7.3</v>
      </c>
      <c r="AI22">
        <f>VLOOKUP($B22,'UPDATE Advanced Stats'!$B$2:$AC$1000,12,0)</f>
        <v>12.7</v>
      </c>
      <c r="AJ22">
        <f>VLOOKUP($B22,'UPDATE Advanced Stats'!$B$2:$AC$1000,13,0)</f>
        <v>10</v>
      </c>
      <c r="AK22">
        <f>VLOOKUP($B22,'UPDATE Advanced Stats'!$B$2:$AC$1000,14,0)</f>
        <v>5.4</v>
      </c>
      <c r="AL22">
        <f>VLOOKUP($B22,'UPDATE Advanced Stats'!$B$2:$AC$1000,15,0)</f>
        <v>1</v>
      </c>
      <c r="AM22">
        <f>VLOOKUP($B22,'UPDATE Advanced Stats'!$B$2:$AC$1000,16,0)</f>
        <v>0.9</v>
      </c>
      <c r="AN22">
        <f>VLOOKUP($B22,'UPDATE Advanced Stats'!$B$2:$AC$1000,17,0)</f>
        <v>7.2</v>
      </c>
      <c r="AO22">
        <f>VLOOKUP($B22,'UPDATE Advanced Stats'!$B$2:$AC$1000,18,0)</f>
        <v>23.4</v>
      </c>
      <c r="AP22">
        <f>VLOOKUP($B22,'UPDATE Advanced Stats'!$B$2:$AC$1000,19,0)</f>
        <v>0</v>
      </c>
      <c r="AQ22">
        <f>VLOOKUP($B22,'UPDATE Advanced Stats'!$B$2:$AC$1000,20,0)</f>
        <v>2.6</v>
      </c>
      <c r="AR22">
        <f>VLOOKUP($B22,'UPDATE Advanced Stats'!$B$2:$AC$1000,21,0)</f>
        <v>0.9</v>
      </c>
      <c r="AS22">
        <f>VLOOKUP($B22,'UPDATE Advanced Stats'!$B$2:$AC$1000,22,0)</f>
        <v>3.5</v>
      </c>
      <c r="AT22">
        <f>VLOOKUP($B22,'UPDATE Advanced Stats'!$B$2:$AC$1000,23,0)</f>
        <v>0.1</v>
      </c>
      <c r="AU22">
        <f>VLOOKUP($B22,'UPDATE Advanced Stats'!$B$2:$AC$1000,24,0)</f>
        <v>0</v>
      </c>
      <c r="AV22">
        <f>VLOOKUP($B22,'UPDATE Advanced Stats'!$B$2:$AC$1000,25,0)</f>
        <v>2</v>
      </c>
      <c r="AW22">
        <f>VLOOKUP($B22,'UPDATE Advanced Stats'!$B$2:$AC$1000,26,0)</f>
        <v>-3.1</v>
      </c>
      <c r="AX22">
        <f>VLOOKUP($B22,'UPDATE Advanced Stats'!$B$2:$AC$1000,27,0)</f>
        <v>-1.1000000000000001</v>
      </c>
      <c r="AY22">
        <f>VLOOKUP($B22,'UPDATE Advanced Stats'!$B$2:$AC$1000,28,0)</f>
        <v>0.4</v>
      </c>
    </row>
    <row r="23" spans="1:51">
      <c r="A23">
        <f>'UPDATE Regular Stats'!A24</f>
        <v>18</v>
      </c>
      <c r="B23" t="str">
        <f>'UPDATE Regular Stats'!B24</f>
        <v>Giannis Antetokounmpo</v>
      </c>
      <c r="C23" t="str">
        <f>'UPDATE Regular Stats'!C24</f>
        <v>SG</v>
      </c>
      <c r="D23">
        <f>'UPDATE Regular Stats'!D24</f>
        <v>20</v>
      </c>
      <c r="E23" t="str">
        <f>'UPDATE Regular Stats'!E24</f>
        <v>MIL</v>
      </c>
      <c r="F23">
        <f>'UPDATE Regular Stats'!F24</f>
        <v>81</v>
      </c>
      <c r="G23">
        <f>'UPDATE Regular Stats'!G24</f>
        <v>71</v>
      </c>
      <c r="H23">
        <f>'UPDATE Regular Stats'!H24</f>
        <v>31.4</v>
      </c>
      <c r="I23">
        <f>'UPDATE Regular Stats'!I24</f>
        <v>4.7</v>
      </c>
      <c r="J23">
        <f>'UPDATE Regular Stats'!J24</f>
        <v>9.6</v>
      </c>
      <c r="K23">
        <f>'UPDATE Regular Stats'!K24</f>
        <v>0.49099999999999999</v>
      </c>
      <c r="L23">
        <f>'UPDATE Regular Stats'!L24</f>
        <v>0.1</v>
      </c>
      <c r="M23">
        <f>'UPDATE Regular Stats'!M24</f>
        <v>0.5</v>
      </c>
      <c r="N23">
        <f>'UPDATE Regular Stats'!N24</f>
        <v>0.159</v>
      </c>
      <c r="O23">
        <f>'UPDATE Regular Stats'!O24</f>
        <v>4.5999999999999996</v>
      </c>
      <c r="P23">
        <f>'UPDATE Regular Stats'!P24</f>
        <v>9.1</v>
      </c>
      <c r="Q23">
        <f>'UPDATE Regular Stats'!Q24</f>
        <v>0.51100000000000001</v>
      </c>
      <c r="R23">
        <f>'UPDATE Regular Stats'!R24</f>
        <v>3.2</v>
      </c>
      <c r="S23">
        <f>'UPDATE Regular Stats'!S24</f>
        <v>4.3</v>
      </c>
      <c r="T23">
        <f>'UPDATE Regular Stats'!T24</f>
        <v>0.74099999999999999</v>
      </c>
      <c r="U23">
        <f>'UPDATE Regular Stats'!U24</f>
        <v>1.2</v>
      </c>
      <c r="V23">
        <f>'UPDATE Regular Stats'!V24</f>
        <v>5.5</v>
      </c>
      <c r="W23">
        <f>'UPDATE Regular Stats'!W24</f>
        <v>6.7</v>
      </c>
      <c r="X23">
        <f>'UPDATE Regular Stats'!X24</f>
        <v>2.6</v>
      </c>
      <c r="Y23">
        <f>'UPDATE Regular Stats'!Y24</f>
        <v>0.9</v>
      </c>
      <c r="Z23">
        <f>'UPDATE Regular Stats'!Z24</f>
        <v>1</v>
      </c>
      <c r="AA23">
        <f>'UPDATE Regular Stats'!AA24</f>
        <v>2.1</v>
      </c>
      <c r="AB23">
        <f>'UPDATE Regular Stats'!AB24</f>
        <v>3.1</v>
      </c>
      <c r="AC23">
        <f>'UPDATE Regular Stats'!AC24</f>
        <v>12.7</v>
      </c>
      <c r="AD23">
        <f>VLOOKUP($B23,'UPDATE Advanced Stats'!$B$2:$AC$1000,7,0)</f>
        <v>14.8</v>
      </c>
      <c r="AE23">
        <f>VLOOKUP($B23,'UPDATE Advanced Stats'!$B$2:$AC$1000,8,0)</f>
        <v>0.55200000000000005</v>
      </c>
      <c r="AF23">
        <f>VLOOKUP($B23,'UPDATE Advanced Stats'!$B$2:$AC$1000,9,0)</f>
        <v>5.6000000000000001E-2</v>
      </c>
      <c r="AG23">
        <f>VLOOKUP($B23,'UPDATE Advanced Stats'!$B$2:$AC$1000,10,0)</f>
        <v>0.44500000000000001</v>
      </c>
      <c r="AH23">
        <f>VLOOKUP($B23,'UPDATE Advanced Stats'!$B$2:$AC$1000,11,0)</f>
        <v>4.5</v>
      </c>
      <c r="AI23">
        <f>VLOOKUP($B23,'UPDATE Advanced Stats'!$B$2:$AC$1000,12,0)</f>
        <v>19.7</v>
      </c>
      <c r="AJ23">
        <f>VLOOKUP($B23,'UPDATE Advanced Stats'!$B$2:$AC$1000,13,0)</f>
        <v>12.2</v>
      </c>
      <c r="AK23">
        <f>VLOOKUP($B23,'UPDATE Advanced Stats'!$B$2:$AC$1000,14,0)</f>
        <v>13.1</v>
      </c>
      <c r="AL23">
        <f>VLOOKUP($B23,'UPDATE Advanced Stats'!$B$2:$AC$1000,15,0)</f>
        <v>1.5</v>
      </c>
      <c r="AM23">
        <f>VLOOKUP($B23,'UPDATE Advanced Stats'!$B$2:$AC$1000,16,0)</f>
        <v>2.8</v>
      </c>
      <c r="AN23">
        <f>VLOOKUP($B23,'UPDATE Advanced Stats'!$B$2:$AC$1000,17,0)</f>
        <v>15.6</v>
      </c>
      <c r="AO23">
        <f>VLOOKUP($B23,'UPDATE Advanced Stats'!$B$2:$AC$1000,18,0)</f>
        <v>19.600000000000001</v>
      </c>
      <c r="AP23">
        <f>VLOOKUP($B23,'UPDATE Advanced Stats'!$B$2:$AC$1000,19,0)</f>
        <v>0</v>
      </c>
      <c r="AQ23">
        <f>VLOOKUP($B23,'UPDATE Advanced Stats'!$B$2:$AC$1000,20,0)</f>
        <v>2.2000000000000002</v>
      </c>
      <c r="AR23">
        <f>VLOOKUP($B23,'UPDATE Advanced Stats'!$B$2:$AC$1000,21,0)</f>
        <v>4</v>
      </c>
      <c r="AS23">
        <f>VLOOKUP($B23,'UPDATE Advanced Stats'!$B$2:$AC$1000,22,0)</f>
        <v>6.2</v>
      </c>
      <c r="AT23">
        <f>VLOOKUP($B23,'UPDATE Advanced Stats'!$B$2:$AC$1000,23,0)</f>
        <v>0.11700000000000001</v>
      </c>
      <c r="AU23">
        <f>VLOOKUP($B23,'UPDATE Advanced Stats'!$B$2:$AC$1000,24,0)</f>
        <v>0</v>
      </c>
      <c r="AV23">
        <f>VLOOKUP($B23,'UPDATE Advanced Stats'!$B$2:$AC$1000,25,0)</f>
        <v>-1.7</v>
      </c>
      <c r="AW23">
        <f>VLOOKUP($B23,'UPDATE Advanced Stats'!$B$2:$AC$1000,26,0)</f>
        <v>2.1</v>
      </c>
      <c r="AX23">
        <f>VLOOKUP($B23,'UPDATE Advanced Stats'!$B$2:$AC$1000,27,0)</f>
        <v>0.5</v>
      </c>
      <c r="AY23">
        <f>VLOOKUP($B23,'UPDATE Advanced Stats'!$B$2:$AC$1000,28,0)</f>
        <v>1.6</v>
      </c>
    </row>
    <row r="24" spans="1:51">
      <c r="A24">
        <f>'UPDATE Regular Stats'!A25</f>
        <v>19</v>
      </c>
      <c r="B24" t="str">
        <f>'UPDATE Regular Stats'!B25</f>
        <v>Carmelo Anthony</v>
      </c>
      <c r="C24" t="str">
        <f>'UPDATE Regular Stats'!C25</f>
        <v>SF</v>
      </c>
      <c r="D24">
        <f>'UPDATE Regular Stats'!D25</f>
        <v>30</v>
      </c>
      <c r="E24" t="str">
        <f>'UPDATE Regular Stats'!E25</f>
        <v>NYK</v>
      </c>
      <c r="F24">
        <f>'UPDATE Regular Stats'!F25</f>
        <v>40</v>
      </c>
      <c r="G24">
        <f>'UPDATE Regular Stats'!G25</f>
        <v>40</v>
      </c>
      <c r="H24">
        <f>'UPDATE Regular Stats'!H25</f>
        <v>35.700000000000003</v>
      </c>
      <c r="I24">
        <f>'UPDATE Regular Stats'!I25</f>
        <v>9</v>
      </c>
      <c r="J24">
        <f>'UPDATE Regular Stats'!J25</f>
        <v>20.2</v>
      </c>
      <c r="K24">
        <f>'UPDATE Regular Stats'!K25</f>
        <v>0.44400000000000001</v>
      </c>
      <c r="L24">
        <f>'UPDATE Regular Stats'!L25</f>
        <v>1.5</v>
      </c>
      <c r="M24">
        <f>'UPDATE Regular Stats'!M25</f>
        <v>4.5</v>
      </c>
      <c r="N24">
        <f>'UPDATE Regular Stats'!N25</f>
        <v>0.34100000000000003</v>
      </c>
      <c r="O24">
        <f>'UPDATE Regular Stats'!O25</f>
        <v>7.4</v>
      </c>
      <c r="P24">
        <f>'UPDATE Regular Stats'!P25</f>
        <v>15.7</v>
      </c>
      <c r="Q24">
        <f>'UPDATE Regular Stats'!Q25</f>
        <v>0.47399999999999998</v>
      </c>
      <c r="R24">
        <f>'UPDATE Regular Stats'!R25</f>
        <v>4.7</v>
      </c>
      <c r="S24">
        <f>'UPDATE Regular Stats'!S25</f>
        <v>5.9</v>
      </c>
      <c r="T24">
        <f>'UPDATE Regular Stats'!T25</f>
        <v>0.79700000000000004</v>
      </c>
      <c r="U24">
        <f>'UPDATE Regular Stats'!U25</f>
        <v>1.8</v>
      </c>
      <c r="V24">
        <f>'UPDATE Regular Stats'!V25</f>
        <v>4.8</v>
      </c>
      <c r="W24">
        <f>'UPDATE Regular Stats'!W25</f>
        <v>6.6</v>
      </c>
      <c r="X24">
        <f>'UPDATE Regular Stats'!X25</f>
        <v>3.1</v>
      </c>
      <c r="Y24">
        <f>'UPDATE Regular Stats'!Y25</f>
        <v>1</v>
      </c>
      <c r="Z24">
        <f>'UPDATE Regular Stats'!Z25</f>
        <v>0.4</v>
      </c>
      <c r="AA24">
        <f>'UPDATE Regular Stats'!AA25</f>
        <v>2.2000000000000002</v>
      </c>
      <c r="AB24">
        <f>'UPDATE Regular Stats'!AB25</f>
        <v>2.2000000000000002</v>
      </c>
      <c r="AC24">
        <f>'UPDATE Regular Stats'!AC25</f>
        <v>24.2</v>
      </c>
      <c r="AD24">
        <f>VLOOKUP($B24,'UPDATE Advanced Stats'!$B$2:$AC$1000,7,0)</f>
        <v>21.5</v>
      </c>
      <c r="AE24">
        <f>VLOOKUP($B24,'UPDATE Advanced Stats'!$B$2:$AC$1000,8,0)</f>
        <v>0.53100000000000003</v>
      </c>
      <c r="AF24">
        <f>VLOOKUP($B24,'UPDATE Advanced Stats'!$B$2:$AC$1000,9,0)</f>
        <v>0.222</v>
      </c>
      <c r="AG24">
        <f>VLOOKUP($B24,'UPDATE Advanced Stats'!$B$2:$AC$1000,10,0)</f>
        <v>0.29399999999999998</v>
      </c>
      <c r="AH24">
        <f>VLOOKUP($B24,'UPDATE Advanced Stats'!$B$2:$AC$1000,11,0)</f>
        <v>5.7</v>
      </c>
      <c r="AI24">
        <f>VLOOKUP($B24,'UPDATE Advanced Stats'!$B$2:$AC$1000,12,0)</f>
        <v>16</v>
      </c>
      <c r="AJ24">
        <f>VLOOKUP($B24,'UPDATE Advanced Stats'!$B$2:$AC$1000,13,0)</f>
        <v>10.7</v>
      </c>
      <c r="AK24">
        <f>VLOOKUP($B24,'UPDATE Advanced Stats'!$B$2:$AC$1000,14,0)</f>
        <v>18</v>
      </c>
      <c r="AL24">
        <f>VLOOKUP($B24,'UPDATE Advanced Stats'!$B$2:$AC$1000,15,0)</f>
        <v>1.5</v>
      </c>
      <c r="AM24">
        <f>VLOOKUP($B24,'UPDATE Advanced Stats'!$B$2:$AC$1000,16,0)</f>
        <v>1</v>
      </c>
      <c r="AN24">
        <f>VLOOKUP($B24,'UPDATE Advanced Stats'!$B$2:$AC$1000,17,0)</f>
        <v>8.9</v>
      </c>
      <c r="AO24">
        <f>VLOOKUP($B24,'UPDATE Advanced Stats'!$B$2:$AC$1000,18,0)</f>
        <v>32.200000000000003</v>
      </c>
      <c r="AP24">
        <f>VLOOKUP($B24,'UPDATE Advanced Stats'!$B$2:$AC$1000,19,0)</f>
        <v>0</v>
      </c>
      <c r="AQ24">
        <f>VLOOKUP($B24,'UPDATE Advanced Stats'!$B$2:$AC$1000,20,0)</f>
        <v>2.2000000000000002</v>
      </c>
      <c r="AR24">
        <f>VLOOKUP($B24,'UPDATE Advanced Stats'!$B$2:$AC$1000,21,0)</f>
        <v>0.6</v>
      </c>
      <c r="AS24">
        <f>VLOOKUP($B24,'UPDATE Advanced Stats'!$B$2:$AC$1000,22,0)</f>
        <v>2.9</v>
      </c>
      <c r="AT24">
        <f>VLOOKUP($B24,'UPDATE Advanced Stats'!$B$2:$AC$1000,23,0)</f>
        <v>9.7000000000000003E-2</v>
      </c>
      <c r="AU24">
        <f>VLOOKUP($B24,'UPDATE Advanced Stats'!$B$2:$AC$1000,24,0)</f>
        <v>0</v>
      </c>
      <c r="AV24">
        <f>VLOOKUP($B24,'UPDATE Advanced Stats'!$B$2:$AC$1000,25,0)</f>
        <v>3.5</v>
      </c>
      <c r="AW24">
        <f>VLOOKUP($B24,'UPDATE Advanced Stats'!$B$2:$AC$1000,26,0)</f>
        <v>-2.2000000000000002</v>
      </c>
      <c r="AX24">
        <f>VLOOKUP($B24,'UPDATE Advanced Stats'!$B$2:$AC$1000,27,0)</f>
        <v>1.4</v>
      </c>
      <c r="AY24">
        <f>VLOOKUP($B24,'UPDATE Advanced Stats'!$B$2:$AC$1000,28,0)</f>
        <v>1.2</v>
      </c>
    </row>
    <row r="25" spans="1:51">
      <c r="A25">
        <f>'UPDATE Regular Stats'!A26</f>
        <v>20</v>
      </c>
      <c r="B25" t="str">
        <f>'UPDATE Regular Stats'!B26</f>
        <v>Joel Anthony</v>
      </c>
      <c r="C25" t="str">
        <f>'UPDATE Regular Stats'!C26</f>
        <v>C</v>
      </c>
      <c r="D25">
        <f>'UPDATE Regular Stats'!D26</f>
        <v>32</v>
      </c>
      <c r="E25" t="str">
        <f>'UPDATE Regular Stats'!E26</f>
        <v>DET</v>
      </c>
      <c r="F25">
        <f>'UPDATE Regular Stats'!F26</f>
        <v>49</v>
      </c>
      <c r="G25">
        <f>'UPDATE Regular Stats'!G26</f>
        <v>0</v>
      </c>
      <c r="H25">
        <f>'UPDATE Regular Stats'!H26</f>
        <v>8.3000000000000007</v>
      </c>
      <c r="I25">
        <f>'UPDATE Regular Stats'!I26</f>
        <v>0.7</v>
      </c>
      <c r="J25">
        <f>'UPDATE Regular Stats'!J26</f>
        <v>1.3</v>
      </c>
      <c r="K25">
        <f>'UPDATE Regular Stats'!K26</f>
        <v>0.58099999999999996</v>
      </c>
      <c r="L25">
        <f>'UPDATE Regular Stats'!L26</f>
        <v>0</v>
      </c>
      <c r="M25">
        <f>'UPDATE Regular Stats'!M26</f>
        <v>0</v>
      </c>
      <c r="N25">
        <f>'UPDATE Regular Stats'!N26</f>
        <v>0</v>
      </c>
      <c r="O25">
        <f>'UPDATE Regular Stats'!O26</f>
        <v>0.7</v>
      </c>
      <c r="P25">
        <f>'UPDATE Regular Stats'!P26</f>
        <v>1.3</v>
      </c>
      <c r="Q25">
        <f>'UPDATE Regular Stats'!Q26</f>
        <v>0.58099999999999996</v>
      </c>
      <c r="R25">
        <f>'UPDATE Regular Stats'!R26</f>
        <v>0.3</v>
      </c>
      <c r="S25">
        <f>'UPDATE Regular Stats'!S26</f>
        <v>0.4</v>
      </c>
      <c r="T25">
        <f>'UPDATE Regular Stats'!T26</f>
        <v>0.68200000000000005</v>
      </c>
      <c r="U25">
        <f>'UPDATE Regular Stats'!U26</f>
        <v>0.7</v>
      </c>
      <c r="V25">
        <f>'UPDATE Regular Stats'!V26</f>
        <v>1.2</v>
      </c>
      <c r="W25">
        <f>'UPDATE Regular Stats'!W26</f>
        <v>1.9</v>
      </c>
      <c r="X25">
        <f>'UPDATE Regular Stats'!X26</f>
        <v>0.1</v>
      </c>
      <c r="Y25">
        <f>'UPDATE Regular Stats'!Y26</f>
        <v>0.2</v>
      </c>
      <c r="Z25">
        <f>'UPDATE Regular Stats'!Z26</f>
        <v>1</v>
      </c>
      <c r="AA25">
        <f>'UPDATE Regular Stats'!AA26</f>
        <v>0.2</v>
      </c>
      <c r="AB25">
        <f>'UPDATE Regular Stats'!AB26</f>
        <v>1.1000000000000001</v>
      </c>
      <c r="AC25">
        <f>'UPDATE Regular Stats'!AC26</f>
        <v>1.8</v>
      </c>
      <c r="AD25">
        <f>VLOOKUP($B25,'UPDATE Advanced Stats'!$B$2:$AC$1000,7,0)</f>
        <v>14.7</v>
      </c>
      <c r="AE25">
        <f>VLOOKUP($B25,'UPDATE Advanced Stats'!$B$2:$AC$1000,8,0)</f>
        <v>0.60699999999999998</v>
      </c>
      <c r="AF25">
        <f>VLOOKUP($B25,'UPDATE Advanced Stats'!$B$2:$AC$1000,9,0)</f>
        <v>0</v>
      </c>
      <c r="AG25">
        <f>VLOOKUP($B25,'UPDATE Advanced Stats'!$B$2:$AC$1000,10,0)</f>
        <v>0.35499999999999998</v>
      </c>
      <c r="AH25">
        <f>VLOOKUP($B25,'UPDATE Advanced Stats'!$B$2:$AC$1000,11,0)</f>
        <v>8.1999999999999993</v>
      </c>
      <c r="AI25">
        <f>VLOOKUP($B25,'UPDATE Advanced Stats'!$B$2:$AC$1000,12,0)</f>
        <v>17</v>
      </c>
      <c r="AJ25">
        <f>VLOOKUP($B25,'UPDATE Advanced Stats'!$B$2:$AC$1000,13,0)</f>
        <v>12.4</v>
      </c>
      <c r="AK25">
        <f>VLOOKUP($B25,'UPDATE Advanced Stats'!$B$2:$AC$1000,14,0)</f>
        <v>1.8</v>
      </c>
      <c r="AL25">
        <f>VLOOKUP($B25,'UPDATE Advanced Stats'!$B$2:$AC$1000,15,0)</f>
        <v>1.5</v>
      </c>
      <c r="AM25">
        <f>VLOOKUP($B25,'UPDATE Advanced Stats'!$B$2:$AC$1000,16,0)</f>
        <v>9.5</v>
      </c>
      <c r="AN25">
        <f>VLOOKUP($B25,'UPDATE Advanced Stats'!$B$2:$AC$1000,17,0)</f>
        <v>14.3</v>
      </c>
      <c r="AO25">
        <f>VLOOKUP($B25,'UPDATE Advanced Stats'!$B$2:$AC$1000,18,0)</f>
        <v>9.1</v>
      </c>
      <c r="AP25">
        <f>VLOOKUP($B25,'UPDATE Advanced Stats'!$B$2:$AC$1000,19,0)</f>
        <v>0</v>
      </c>
      <c r="AQ25">
        <f>VLOOKUP($B25,'UPDATE Advanced Stats'!$B$2:$AC$1000,20,0)</f>
        <v>0.5</v>
      </c>
      <c r="AR25">
        <f>VLOOKUP($B25,'UPDATE Advanced Stats'!$B$2:$AC$1000,21,0)</f>
        <v>0.7</v>
      </c>
      <c r="AS25">
        <f>VLOOKUP($B25,'UPDATE Advanced Stats'!$B$2:$AC$1000,22,0)</f>
        <v>1.2</v>
      </c>
      <c r="AT25">
        <f>VLOOKUP($B25,'UPDATE Advanced Stats'!$B$2:$AC$1000,23,0)</f>
        <v>0.14199999999999999</v>
      </c>
      <c r="AU25">
        <f>VLOOKUP($B25,'UPDATE Advanced Stats'!$B$2:$AC$1000,24,0)</f>
        <v>0</v>
      </c>
      <c r="AV25">
        <f>VLOOKUP($B25,'UPDATE Advanced Stats'!$B$2:$AC$1000,25,0)</f>
        <v>-3.4</v>
      </c>
      <c r="AW25">
        <f>VLOOKUP($B25,'UPDATE Advanced Stats'!$B$2:$AC$1000,26,0)</f>
        <v>4.8</v>
      </c>
      <c r="AX25">
        <f>VLOOKUP($B25,'UPDATE Advanced Stats'!$B$2:$AC$1000,27,0)</f>
        <v>1.4</v>
      </c>
      <c r="AY25">
        <f>VLOOKUP($B25,'UPDATE Advanced Stats'!$B$2:$AC$1000,28,0)</f>
        <v>0.3</v>
      </c>
    </row>
    <row r="26" spans="1:51">
      <c r="A26" t="str">
        <f>'UPDATE Regular Stats'!A27</f>
        <v>Rk</v>
      </c>
      <c r="B26" t="str">
        <f>'UPDATE Regular Stats'!B27</f>
        <v>Player</v>
      </c>
      <c r="C26" t="str">
        <f>'UPDATE Regular Stats'!C27</f>
        <v>Pos</v>
      </c>
      <c r="D26" t="str">
        <f>'UPDATE Regular Stats'!D27</f>
        <v>Age</v>
      </c>
      <c r="E26" t="str">
        <f>'UPDATE Regular Stats'!E27</f>
        <v>Tm</v>
      </c>
      <c r="F26" t="str">
        <f>'UPDATE Regular Stats'!F27</f>
        <v>G</v>
      </c>
      <c r="G26" t="str">
        <f>'UPDATE Regular Stats'!G27</f>
        <v>GS</v>
      </c>
      <c r="H26" t="str">
        <f>'UPDATE Regular Stats'!H27</f>
        <v>MP</v>
      </c>
      <c r="I26" t="str">
        <f>'UPDATE Regular Stats'!I27</f>
        <v>FG</v>
      </c>
      <c r="J26" t="str">
        <f>'UPDATE Regular Stats'!J27</f>
        <v>FGA</v>
      </c>
      <c r="K26" t="str">
        <f>'UPDATE Regular Stats'!K27</f>
        <v>FG%</v>
      </c>
      <c r="L26" t="str">
        <f>'UPDATE Regular Stats'!L27</f>
        <v>3P</v>
      </c>
      <c r="M26" t="str">
        <f>'UPDATE Regular Stats'!M27</f>
        <v>3PA</v>
      </c>
      <c r="N26" t="str">
        <f>'UPDATE Regular Stats'!N27</f>
        <v>3P</v>
      </c>
      <c r="O26" t="str">
        <f>'UPDATE Regular Stats'!O27</f>
        <v>2P</v>
      </c>
      <c r="P26" t="str">
        <f>'UPDATE Regular Stats'!P27</f>
        <v>2PA</v>
      </c>
      <c r="Q26" t="str">
        <f>'UPDATE Regular Stats'!Q27</f>
        <v>2P</v>
      </c>
      <c r="R26" t="str">
        <f>'UPDATE Regular Stats'!R27</f>
        <v>FT</v>
      </c>
      <c r="S26" t="str">
        <f>'UPDATE Regular Stats'!S27</f>
        <v>FTA</v>
      </c>
      <c r="T26" t="str">
        <f>'UPDATE Regular Stats'!T27</f>
        <v>FT%</v>
      </c>
      <c r="U26" t="str">
        <f>'UPDATE Regular Stats'!U27</f>
        <v>ORB</v>
      </c>
      <c r="V26" t="str">
        <f>'UPDATE Regular Stats'!V27</f>
        <v>DRB</v>
      </c>
      <c r="W26" t="str">
        <f>'UPDATE Regular Stats'!W27</f>
        <v>TRB</v>
      </c>
      <c r="X26" t="str">
        <f>'UPDATE Regular Stats'!X27</f>
        <v>AST</v>
      </c>
      <c r="Y26" t="str">
        <f>'UPDATE Regular Stats'!Y27</f>
        <v>STL</v>
      </c>
      <c r="Z26" t="str">
        <f>'UPDATE Regular Stats'!Z27</f>
        <v>BLK</v>
      </c>
      <c r="AA26" t="str">
        <f>'UPDATE Regular Stats'!AA27</f>
        <v>TOV</v>
      </c>
      <c r="AB26" t="str">
        <f>'UPDATE Regular Stats'!AB27</f>
        <v>PF</v>
      </c>
      <c r="AC26" t="str">
        <f>'UPDATE Regular Stats'!AC27</f>
        <v>PTS</v>
      </c>
      <c r="AD26" t="str">
        <f>VLOOKUP($B26,'UPDATE Advanced Stats'!$B$2:$AC$1000,7,0)</f>
        <v>PER</v>
      </c>
      <c r="AE26" t="str">
        <f>VLOOKUP($B26,'UPDATE Advanced Stats'!$B$2:$AC$1000,8,0)</f>
        <v>TS%</v>
      </c>
      <c r="AF26" t="str">
        <f>VLOOKUP($B26,'UPDATE Advanced Stats'!$B$2:$AC$1000,9,0)</f>
        <v>3PAr</v>
      </c>
      <c r="AG26" t="str">
        <f>VLOOKUP($B26,'UPDATE Advanced Stats'!$B$2:$AC$1000,10,0)</f>
        <v>FTr</v>
      </c>
      <c r="AH26" t="str">
        <f>VLOOKUP($B26,'UPDATE Advanced Stats'!$B$2:$AC$1000,11,0)</f>
        <v>ORB%</v>
      </c>
      <c r="AI26" t="str">
        <f>VLOOKUP($B26,'UPDATE Advanced Stats'!$B$2:$AC$1000,12,0)</f>
        <v>DRB%</v>
      </c>
      <c r="AJ26" t="str">
        <f>VLOOKUP($B26,'UPDATE Advanced Stats'!$B$2:$AC$1000,13,0)</f>
        <v>TRB%</v>
      </c>
      <c r="AK26" t="str">
        <f>VLOOKUP($B26,'UPDATE Advanced Stats'!$B$2:$AC$1000,14,0)</f>
        <v>AST%</v>
      </c>
      <c r="AL26" t="str">
        <f>VLOOKUP($B26,'UPDATE Advanced Stats'!$B$2:$AC$1000,15,0)</f>
        <v>STL%</v>
      </c>
      <c r="AM26" t="str">
        <f>VLOOKUP($B26,'UPDATE Advanced Stats'!$B$2:$AC$1000,16,0)</f>
        <v>BLK%</v>
      </c>
      <c r="AN26" t="str">
        <f>VLOOKUP($B26,'UPDATE Advanced Stats'!$B$2:$AC$1000,17,0)</f>
        <v>TOV%</v>
      </c>
      <c r="AO26" t="str">
        <f>VLOOKUP($B26,'UPDATE Advanced Stats'!$B$2:$AC$1000,18,0)</f>
        <v>USG%</v>
      </c>
      <c r="AP26">
        <f>VLOOKUP($B26,'UPDATE Advanced Stats'!$B$2:$AC$1000,19,0)</f>
        <v>0</v>
      </c>
      <c r="AQ26" t="str">
        <f>VLOOKUP($B26,'UPDATE Advanced Stats'!$B$2:$AC$1000,20,0)</f>
        <v>OWS</v>
      </c>
      <c r="AR26" t="str">
        <f>VLOOKUP($B26,'UPDATE Advanced Stats'!$B$2:$AC$1000,21,0)</f>
        <v>DWS</v>
      </c>
      <c r="AS26" t="str">
        <f>VLOOKUP($B26,'UPDATE Advanced Stats'!$B$2:$AC$1000,22,0)</f>
        <v>WS</v>
      </c>
      <c r="AT26" t="str">
        <f>VLOOKUP($B26,'UPDATE Advanced Stats'!$B$2:$AC$1000,23,0)</f>
        <v>WS/48</v>
      </c>
      <c r="AU26">
        <f>VLOOKUP($B26,'UPDATE Advanced Stats'!$B$2:$AC$1000,24,0)</f>
        <v>0</v>
      </c>
      <c r="AV26" t="str">
        <f>VLOOKUP($B26,'UPDATE Advanced Stats'!$B$2:$AC$1000,25,0)</f>
        <v>OBPM</v>
      </c>
      <c r="AW26" t="str">
        <f>VLOOKUP($B26,'UPDATE Advanced Stats'!$B$2:$AC$1000,26,0)</f>
        <v>DBPM</v>
      </c>
      <c r="AX26" t="str">
        <f>VLOOKUP($B26,'UPDATE Advanced Stats'!$B$2:$AC$1000,27,0)</f>
        <v>BPM</v>
      </c>
      <c r="AY26" t="str">
        <f>VLOOKUP($B26,'UPDATE Advanced Stats'!$B$2:$AC$1000,28,0)</f>
        <v>VORP</v>
      </c>
    </row>
    <row r="27" spans="1:51">
      <c r="A27">
        <f>'UPDATE Regular Stats'!A28</f>
        <v>21</v>
      </c>
      <c r="B27" t="str">
        <f>'UPDATE Regular Stats'!B28</f>
        <v>Pero Antic</v>
      </c>
      <c r="C27" t="str">
        <f>'UPDATE Regular Stats'!C28</f>
        <v>PF</v>
      </c>
      <c r="D27">
        <f>'UPDATE Regular Stats'!D28</f>
        <v>32</v>
      </c>
      <c r="E27" t="str">
        <f>'UPDATE Regular Stats'!E28</f>
        <v>ATL</v>
      </c>
      <c r="F27">
        <f>'UPDATE Regular Stats'!F28</f>
        <v>63</v>
      </c>
      <c r="G27">
        <f>'UPDATE Regular Stats'!G28</f>
        <v>3</v>
      </c>
      <c r="H27">
        <f>'UPDATE Regular Stats'!H28</f>
        <v>16.5</v>
      </c>
      <c r="I27">
        <f>'UPDATE Regular Stats'!I28</f>
        <v>1.7</v>
      </c>
      <c r="J27">
        <f>'UPDATE Regular Stats'!J28</f>
        <v>4.7</v>
      </c>
      <c r="K27">
        <f>'UPDATE Regular Stats'!K28</f>
        <v>0.36499999999999999</v>
      </c>
      <c r="L27">
        <f>'UPDATE Regular Stats'!L28</f>
        <v>0.8</v>
      </c>
      <c r="M27">
        <f>'UPDATE Regular Stats'!M28</f>
        <v>2.7</v>
      </c>
      <c r="N27">
        <f>'UPDATE Regular Stats'!N28</f>
        <v>0.30099999999999999</v>
      </c>
      <c r="O27">
        <f>'UPDATE Regular Stats'!O28</f>
        <v>0.9</v>
      </c>
      <c r="P27">
        <f>'UPDATE Regular Stats'!P28</f>
        <v>2</v>
      </c>
      <c r="Q27">
        <f>'UPDATE Regular Stats'!Q28</f>
        <v>0.45500000000000002</v>
      </c>
      <c r="R27">
        <f>'UPDATE Regular Stats'!R28</f>
        <v>1.4</v>
      </c>
      <c r="S27">
        <f>'UPDATE Regular Stats'!S28</f>
        <v>2</v>
      </c>
      <c r="T27">
        <f>'UPDATE Regular Stats'!T28</f>
        <v>0.71499999999999997</v>
      </c>
      <c r="U27">
        <f>'UPDATE Regular Stats'!U28</f>
        <v>0.9</v>
      </c>
      <c r="V27">
        <f>'UPDATE Regular Stats'!V28</f>
        <v>2.1</v>
      </c>
      <c r="W27">
        <f>'UPDATE Regular Stats'!W28</f>
        <v>3</v>
      </c>
      <c r="X27">
        <f>'UPDATE Regular Stats'!X28</f>
        <v>0.8</v>
      </c>
      <c r="Y27">
        <f>'UPDATE Regular Stats'!Y28</f>
        <v>0.3</v>
      </c>
      <c r="Z27">
        <f>'UPDATE Regular Stats'!Z28</f>
        <v>0.2</v>
      </c>
      <c r="AA27">
        <f>'UPDATE Regular Stats'!AA28</f>
        <v>0.8</v>
      </c>
      <c r="AB27">
        <f>'UPDATE Regular Stats'!AB28</f>
        <v>2.1</v>
      </c>
      <c r="AC27">
        <f>'UPDATE Regular Stats'!AC28</f>
        <v>5.7</v>
      </c>
      <c r="AD27">
        <f>VLOOKUP($B27,'UPDATE Advanced Stats'!$B$2:$AC$1000,7,0)</f>
        <v>9.5</v>
      </c>
      <c r="AE27">
        <f>VLOOKUP($B27,'UPDATE Advanced Stats'!$B$2:$AC$1000,8,0)</f>
        <v>0.50800000000000001</v>
      </c>
      <c r="AF27">
        <f>VLOOKUP($B27,'UPDATE Advanced Stats'!$B$2:$AC$1000,9,0)</f>
        <v>0.58399999999999996</v>
      </c>
      <c r="AG27">
        <f>VLOOKUP($B27,'UPDATE Advanced Stats'!$B$2:$AC$1000,10,0)</f>
        <v>0.41599999999999998</v>
      </c>
      <c r="AH27">
        <f>VLOOKUP($B27,'UPDATE Advanced Stats'!$B$2:$AC$1000,11,0)</f>
        <v>6.6</v>
      </c>
      <c r="AI27">
        <f>VLOOKUP($B27,'UPDATE Advanced Stats'!$B$2:$AC$1000,12,0)</f>
        <v>14</v>
      </c>
      <c r="AJ27">
        <f>VLOOKUP($B27,'UPDATE Advanced Stats'!$B$2:$AC$1000,13,0)</f>
        <v>10.4</v>
      </c>
      <c r="AK27">
        <f>VLOOKUP($B27,'UPDATE Advanced Stats'!$B$2:$AC$1000,14,0)</f>
        <v>6.9</v>
      </c>
      <c r="AL27">
        <f>VLOOKUP($B27,'UPDATE Advanced Stats'!$B$2:$AC$1000,15,0)</f>
        <v>0.9</v>
      </c>
      <c r="AM27">
        <f>VLOOKUP($B27,'UPDATE Advanced Stats'!$B$2:$AC$1000,16,0)</f>
        <v>1.1000000000000001</v>
      </c>
      <c r="AN27">
        <f>VLOOKUP($B27,'UPDATE Advanced Stats'!$B$2:$AC$1000,17,0)</f>
        <v>12.3</v>
      </c>
      <c r="AO27">
        <f>VLOOKUP($B27,'UPDATE Advanced Stats'!$B$2:$AC$1000,18,0)</f>
        <v>17.600000000000001</v>
      </c>
      <c r="AP27">
        <f>VLOOKUP($B27,'UPDATE Advanced Stats'!$B$2:$AC$1000,19,0)</f>
        <v>0</v>
      </c>
      <c r="AQ27">
        <f>VLOOKUP($B27,'UPDATE Advanced Stats'!$B$2:$AC$1000,20,0)</f>
        <v>0.5</v>
      </c>
      <c r="AR27">
        <f>VLOOKUP($B27,'UPDATE Advanced Stats'!$B$2:$AC$1000,21,0)</f>
        <v>1</v>
      </c>
      <c r="AS27">
        <f>VLOOKUP($B27,'UPDATE Advanced Stats'!$B$2:$AC$1000,22,0)</f>
        <v>1.5</v>
      </c>
      <c r="AT27">
        <f>VLOOKUP($B27,'UPDATE Advanced Stats'!$B$2:$AC$1000,23,0)</f>
        <v>7.0000000000000007E-2</v>
      </c>
      <c r="AU27">
        <f>VLOOKUP($B27,'UPDATE Advanced Stats'!$B$2:$AC$1000,24,0)</f>
        <v>0</v>
      </c>
      <c r="AV27">
        <f>VLOOKUP($B27,'UPDATE Advanced Stats'!$B$2:$AC$1000,25,0)</f>
        <v>-1.3</v>
      </c>
      <c r="AW27">
        <f>VLOOKUP($B27,'UPDATE Advanced Stats'!$B$2:$AC$1000,26,0)</f>
        <v>-1.4</v>
      </c>
      <c r="AX27">
        <f>VLOOKUP($B27,'UPDATE Advanced Stats'!$B$2:$AC$1000,27,0)</f>
        <v>-2.7</v>
      </c>
      <c r="AY27">
        <f>VLOOKUP($B27,'UPDATE Advanced Stats'!$B$2:$AC$1000,28,0)</f>
        <v>-0.2</v>
      </c>
    </row>
    <row r="28" spans="1:51">
      <c r="A28">
        <f>'UPDATE Regular Stats'!A29</f>
        <v>22</v>
      </c>
      <c r="B28" t="str">
        <f>'UPDATE Regular Stats'!B29</f>
        <v>Trevor Ariza</v>
      </c>
      <c r="C28" t="str">
        <f>'UPDATE Regular Stats'!C29</f>
        <v>SF</v>
      </c>
      <c r="D28">
        <f>'UPDATE Regular Stats'!D29</f>
        <v>29</v>
      </c>
      <c r="E28" t="str">
        <f>'UPDATE Regular Stats'!E29</f>
        <v>HOU</v>
      </c>
      <c r="F28">
        <f>'UPDATE Regular Stats'!F29</f>
        <v>82</v>
      </c>
      <c r="G28">
        <f>'UPDATE Regular Stats'!G29</f>
        <v>82</v>
      </c>
      <c r="H28">
        <f>'UPDATE Regular Stats'!H29</f>
        <v>35.700000000000003</v>
      </c>
      <c r="I28">
        <f>'UPDATE Regular Stats'!I29</f>
        <v>4.5</v>
      </c>
      <c r="J28">
        <f>'UPDATE Regular Stats'!J29</f>
        <v>11.1</v>
      </c>
      <c r="K28">
        <f>'UPDATE Regular Stats'!K29</f>
        <v>0.40200000000000002</v>
      </c>
      <c r="L28">
        <f>'UPDATE Regular Stats'!L29</f>
        <v>2.4</v>
      </c>
      <c r="M28">
        <f>'UPDATE Regular Stats'!M29</f>
        <v>6.8</v>
      </c>
      <c r="N28">
        <f>'UPDATE Regular Stats'!N29</f>
        <v>0.35</v>
      </c>
      <c r="O28">
        <f>'UPDATE Regular Stats'!O29</f>
        <v>2.1</v>
      </c>
      <c r="P28">
        <f>'UPDATE Regular Stats'!P29</f>
        <v>4.3</v>
      </c>
      <c r="Q28">
        <f>'UPDATE Regular Stats'!Q29</f>
        <v>0.48499999999999999</v>
      </c>
      <c r="R28">
        <f>'UPDATE Regular Stats'!R29</f>
        <v>1.5</v>
      </c>
      <c r="S28">
        <f>'UPDATE Regular Stats'!S29</f>
        <v>1.7</v>
      </c>
      <c r="T28">
        <f>'UPDATE Regular Stats'!T29</f>
        <v>0.85299999999999998</v>
      </c>
      <c r="U28">
        <f>'UPDATE Regular Stats'!U29</f>
        <v>0.9</v>
      </c>
      <c r="V28">
        <f>'UPDATE Regular Stats'!V29</f>
        <v>4.7</v>
      </c>
      <c r="W28">
        <f>'UPDATE Regular Stats'!W29</f>
        <v>5.6</v>
      </c>
      <c r="X28">
        <f>'UPDATE Regular Stats'!X29</f>
        <v>2.5</v>
      </c>
      <c r="Y28">
        <f>'UPDATE Regular Stats'!Y29</f>
        <v>1.9</v>
      </c>
      <c r="Z28">
        <f>'UPDATE Regular Stats'!Z29</f>
        <v>0.2</v>
      </c>
      <c r="AA28">
        <f>'UPDATE Regular Stats'!AA29</f>
        <v>1.7</v>
      </c>
      <c r="AB28">
        <f>'UPDATE Regular Stats'!AB29</f>
        <v>2.2999999999999998</v>
      </c>
      <c r="AC28">
        <f>'UPDATE Regular Stats'!AC29</f>
        <v>12.8</v>
      </c>
      <c r="AD28">
        <f>VLOOKUP($B28,'UPDATE Advanced Stats'!$B$2:$AC$1000,7,0)</f>
        <v>12.7</v>
      </c>
      <c r="AE28">
        <f>VLOOKUP($B28,'UPDATE Advanced Stats'!$B$2:$AC$1000,8,0)</f>
        <v>0.53900000000000003</v>
      </c>
      <c r="AF28">
        <f>VLOOKUP($B28,'UPDATE Advanced Stats'!$B$2:$AC$1000,9,0)</f>
        <v>0.61</v>
      </c>
      <c r="AG28">
        <f>VLOOKUP($B28,'UPDATE Advanced Stats'!$B$2:$AC$1000,10,0)</f>
        <v>0.157</v>
      </c>
      <c r="AH28">
        <f>VLOOKUP($B28,'UPDATE Advanced Stats'!$B$2:$AC$1000,11,0)</f>
        <v>2.9</v>
      </c>
      <c r="AI28">
        <f>VLOOKUP($B28,'UPDATE Advanced Stats'!$B$2:$AC$1000,12,0)</f>
        <v>14.4</v>
      </c>
      <c r="AJ28">
        <f>VLOOKUP($B28,'UPDATE Advanced Stats'!$B$2:$AC$1000,13,0)</f>
        <v>8.6</v>
      </c>
      <c r="AK28">
        <f>VLOOKUP($B28,'UPDATE Advanced Stats'!$B$2:$AC$1000,14,0)</f>
        <v>11.1</v>
      </c>
      <c r="AL28">
        <f>VLOOKUP($B28,'UPDATE Advanced Stats'!$B$2:$AC$1000,15,0)</f>
        <v>2.6</v>
      </c>
      <c r="AM28">
        <f>VLOOKUP($B28,'UPDATE Advanced Stats'!$B$2:$AC$1000,16,0)</f>
        <v>0.5</v>
      </c>
      <c r="AN28">
        <f>VLOOKUP($B28,'UPDATE Advanced Stats'!$B$2:$AC$1000,17,0)</f>
        <v>12.7</v>
      </c>
      <c r="AO28">
        <f>VLOOKUP($B28,'UPDATE Advanced Stats'!$B$2:$AC$1000,18,0)</f>
        <v>16.5</v>
      </c>
      <c r="AP28">
        <f>VLOOKUP($B28,'UPDATE Advanced Stats'!$B$2:$AC$1000,19,0)</f>
        <v>0</v>
      </c>
      <c r="AQ28">
        <f>VLOOKUP($B28,'UPDATE Advanced Stats'!$B$2:$AC$1000,20,0)</f>
        <v>2.7</v>
      </c>
      <c r="AR28">
        <f>VLOOKUP($B28,'UPDATE Advanced Stats'!$B$2:$AC$1000,21,0)</f>
        <v>3.9</v>
      </c>
      <c r="AS28">
        <f>VLOOKUP($B28,'UPDATE Advanced Stats'!$B$2:$AC$1000,22,0)</f>
        <v>6.6</v>
      </c>
      <c r="AT28">
        <f>VLOOKUP($B28,'UPDATE Advanced Stats'!$B$2:$AC$1000,23,0)</f>
        <v>0.108</v>
      </c>
      <c r="AU28">
        <f>VLOOKUP($B28,'UPDATE Advanced Stats'!$B$2:$AC$1000,24,0)</f>
        <v>0</v>
      </c>
      <c r="AV28">
        <f>VLOOKUP($B28,'UPDATE Advanced Stats'!$B$2:$AC$1000,25,0)</f>
        <v>0.6</v>
      </c>
      <c r="AW28">
        <f>VLOOKUP($B28,'UPDATE Advanced Stats'!$B$2:$AC$1000,26,0)</f>
        <v>1.3</v>
      </c>
      <c r="AX28">
        <f>VLOOKUP($B28,'UPDATE Advanced Stats'!$B$2:$AC$1000,27,0)</f>
        <v>1.9</v>
      </c>
      <c r="AY28">
        <f>VLOOKUP($B28,'UPDATE Advanced Stats'!$B$2:$AC$1000,28,0)</f>
        <v>2.9</v>
      </c>
    </row>
    <row r="29" spans="1:51">
      <c r="A29">
        <f>'UPDATE Regular Stats'!A30</f>
        <v>23</v>
      </c>
      <c r="B29" t="str">
        <f>'UPDATE Regular Stats'!B30</f>
        <v>Darrell Arthur</v>
      </c>
      <c r="C29" t="str">
        <f>'UPDATE Regular Stats'!C30</f>
        <v>PF</v>
      </c>
      <c r="D29">
        <f>'UPDATE Regular Stats'!D30</f>
        <v>26</v>
      </c>
      <c r="E29" t="str">
        <f>'UPDATE Regular Stats'!E30</f>
        <v>DEN</v>
      </c>
      <c r="F29">
        <f>'UPDATE Regular Stats'!F30</f>
        <v>58</v>
      </c>
      <c r="G29">
        <f>'UPDATE Regular Stats'!G30</f>
        <v>4</v>
      </c>
      <c r="H29">
        <f>'UPDATE Regular Stats'!H30</f>
        <v>17</v>
      </c>
      <c r="I29">
        <f>'UPDATE Regular Stats'!I30</f>
        <v>2.7</v>
      </c>
      <c r="J29">
        <f>'UPDATE Regular Stats'!J30</f>
        <v>6.6</v>
      </c>
      <c r="K29">
        <f>'UPDATE Regular Stats'!K30</f>
        <v>0.40400000000000003</v>
      </c>
      <c r="L29">
        <f>'UPDATE Regular Stats'!L30</f>
        <v>0.4</v>
      </c>
      <c r="M29">
        <f>'UPDATE Regular Stats'!M30</f>
        <v>1.9</v>
      </c>
      <c r="N29">
        <f>'UPDATE Regular Stats'!N30</f>
        <v>0.23599999999999999</v>
      </c>
      <c r="O29">
        <f>'UPDATE Regular Stats'!O30</f>
        <v>2.2000000000000002</v>
      </c>
      <c r="P29">
        <f>'UPDATE Regular Stats'!P30</f>
        <v>4.7</v>
      </c>
      <c r="Q29">
        <f>'UPDATE Regular Stats'!Q30</f>
        <v>0.47099999999999997</v>
      </c>
      <c r="R29">
        <f>'UPDATE Regular Stats'!R30</f>
        <v>0.8</v>
      </c>
      <c r="S29">
        <f>'UPDATE Regular Stats'!S30</f>
        <v>1</v>
      </c>
      <c r="T29">
        <f>'UPDATE Regular Stats'!T30</f>
        <v>0.78</v>
      </c>
      <c r="U29">
        <f>'UPDATE Regular Stats'!U30</f>
        <v>0.9</v>
      </c>
      <c r="V29">
        <f>'UPDATE Regular Stats'!V30</f>
        <v>2</v>
      </c>
      <c r="W29">
        <f>'UPDATE Regular Stats'!W30</f>
        <v>2.9</v>
      </c>
      <c r="X29">
        <f>'UPDATE Regular Stats'!X30</f>
        <v>1</v>
      </c>
      <c r="Y29">
        <f>'UPDATE Regular Stats'!Y30</f>
        <v>0.8</v>
      </c>
      <c r="Z29">
        <f>'UPDATE Regular Stats'!Z30</f>
        <v>0.4</v>
      </c>
      <c r="AA29">
        <f>'UPDATE Regular Stats'!AA30</f>
        <v>0.8</v>
      </c>
      <c r="AB29">
        <f>'UPDATE Regular Stats'!AB30</f>
        <v>2.5</v>
      </c>
      <c r="AC29">
        <f>'UPDATE Regular Stats'!AC30</f>
        <v>6.6</v>
      </c>
      <c r="AD29">
        <f>VLOOKUP($B29,'UPDATE Advanced Stats'!$B$2:$AC$1000,7,0)</f>
        <v>11.5</v>
      </c>
      <c r="AE29">
        <f>VLOOKUP($B29,'UPDATE Advanced Stats'!$B$2:$AC$1000,8,0)</f>
        <v>0.46600000000000003</v>
      </c>
      <c r="AF29">
        <f>VLOOKUP($B29,'UPDATE Advanced Stats'!$B$2:$AC$1000,9,0)</f>
        <v>0.28599999999999998</v>
      </c>
      <c r="AG29">
        <f>VLOOKUP($B29,'UPDATE Advanced Stats'!$B$2:$AC$1000,10,0)</f>
        <v>0.154</v>
      </c>
      <c r="AH29">
        <f>VLOOKUP($B29,'UPDATE Advanced Stats'!$B$2:$AC$1000,11,0)</f>
        <v>5.6</v>
      </c>
      <c r="AI29">
        <f>VLOOKUP($B29,'UPDATE Advanced Stats'!$B$2:$AC$1000,12,0)</f>
        <v>13.4</v>
      </c>
      <c r="AJ29">
        <f>VLOOKUP($B29,'UPDATE Advanced Stats'!$B$2:$AC$1000,13,0)</f>
        <v>9.3000000000000007</v>
      </c>
      <c r="AK29">
        <f>VLOOKUP($B29,'UPDATE Advanced Stats'!$B$2:$AC$1000,14,0)</f>
        <v>9.3000000000000007</v>
      </c>
      <c r="AL29">
        <f>VLOOKUP($B29,'UPDATE Advanced Stats'!$B$2:$AC$1000,15,0)</f>
        <v>2.4</v>
      </c>
      <c r="AM29">
        <f>VLOOKUP($B29,'UPDATE Advanced Stats'!$B$2:$AC$1000,16,0)</f>
        <v>2.1</v>
      </c>
      <c r="AN29">
        <f>VLOOKUP($B29,'UPDATE Advanced Stats'!$B$2:$AC$1000,17,0)</f>
        <v>10.3</v>
      </c>
      <c r="AO29">
        <f>VLOOKUP($B29,'UPDATE Advanced Stats'!$B$2:$AC$1000,18,0)</f>
        <v>20</v>
      </c>
      <c r="AP29">
        <f>VLOOKUP($B29,'UPDATE Advanced Stats'!$B$2:$AC$1000,19,0)</f>
        <v>0</v>
      </c>
      <c r="AQ29">
        <f>VLOOKUP($B29,'UPDATE Advanced Stats'!$B$2:$AC$1000,20,0)</f>
        <v>-0.1</v>
      </c>
      <c r="AR29">
        <f>VLOOKUP($B29,'UPDATE Advanced Stats'!$B$2:$AC$1000,21,0)</f>
        <v>0.9</v>
      </c>
      <c r="AS29">
        <f>VLOOKUP($B29,'UPDATE Advanced Stats'!$B$2:$AC$1000,22,0)</f>
        <v>0.9</v>
      </c>
      <c r="AT29">
        <f>VLOOKUP($B29,'UPDATE Advanced Stats'!$B$2:$AC$1000,23,0)</f>
        <v>4.2000000000000003E-2</v>
      </c>
      <c r="AU29">
        <f>VLOOKUP($B29,'UPDATE Advanced Stats'!$B$2:$AC$1000,24,0)</f>
        <v>0</v>
      </c>
      <c r="AV29">
        <f>VLOOKUP($B29,'UPDATE Advanced Stats'!$B$2:$AC$1000,25,0)</f>
        <v>-1.8</v>
      </c>
      <c r="AW29">
        <f>VLOOKUP($B29,'UPDATE Advanced Stats'!$B$2:$AC$1000,26,0)</f>
        <v>0.7</v>
      </c>
      <c r="AX29">
        <f>VLOOKUP($B29,'UPDATE Advanced Stats'!$B$2:$AC$1000,27,0)</f>
        <v>-1.1000000000000001</v>
      </c>
      <c r="AY29">
        <f>VLOOKUP($B29,'UPDATE Advanced Stats'!$B$2:$AC$1000,28,0)</f>
        <v>0.2</v>
      </c>
    </row>
    <row r="30" spans="1:51">
      <c r="A30">
        <f>'UPDATE Regular Stats'!A31</f>
        <v>24</v>
      </c>
      <c r="B30" t="str">
        <f>'UPDATE Regular Stats'!B31</f>
        <v>Omer Asik</v>
      </c>
      <c r="C30" t="str">
        <f>'UPDATE Regular Stats'!C31</f>
        <v>C</v>
      </c>
      <c r="D30">
        <f>'UPDATE Regular Stats'!D31</f>
        <v>28</v>
      </c>
      <c r="E30" t="str">
        <f>'UPDATE Regular Stats'!E31</f>
        <v>NOP</v>
      </c>
      <c r="F30">
        <f>'UPDATE Regular Stats'!F31</f>
        <v>76</v>
      </c>
      <c r="G30">
        <f>'UPDATE Regular Stats'!G31</f>
        <v>76</v>
      </c>
      <c r="H30">
        <f>'UPDATE Regular Stats'!H31</f>
        <v>26.1</v>
      </c>
      <c r="I30">
        <f>'UPDATE Regular Stats'!I31</f>
        <v>2.8</v>
      </c>
      <c r="J30">
        <f>'UPDATE Regular Stats'!J31</f>
        <v>5.4</v>
      </c>
      <c r="K30">
        <f>'UPDATE Regular Stats'!K31</f>
        <v>0.51700000000000002</v>
      </c>
      <c r="L30">
        <f>'UPDATE Regular Stats'!L31</f>
        <v>0</v>
      </c>
      <c r="M30">
        <f>'UPDATE Regular Stats'!M31</f>
        <v>0</v>
      </c>
      <c r="N30">
        <f>'UPDATE Regular Stats'!N31</f>
        <v>0</v>
      </c>
      <c r="O30">
        <f>'UPDATE Regular Stats'!O31</f>
        <v>2.8</v>
      </c>
      <c r="P30">
        <f>'UPDATE Regular Stats'!P31</f>
        <v>5.4</v>
      </c>
      <c r="Q30">
        <f>'UPDATE Regular Stats'!Q31</f>
        <v>0.51700000000000002</v>
      </c>
      <c r="R30">
        <f>'UPDATE Regular Stats'!R31</f>
        <v>1.7</v>
      </c>
      <c r="S30">
        <f>'UPDATE Regular Stats'!S31</f>
        <v>3</v>
      </c>
      <c r="T30">
        <f>'UPDATE Regular Stats'!T31</f>
        <v>0.58199999999999996</v>
      </c>
      <c r="U30">
        <f>'UPDATE Regular Stats'!U31</f>
        <v>3.2</v>
      </c>
      <c r="V30">
        <f>'UPDATE Regular Stats'!V31</f>
        <v>6.6</v>
      </c>
      <c r="W30">
        <f>'UPDATE Regular Stats'!W31</f>
        <v>9.8000000000000007</v>
      </c>
      <c r="X30">
        <f>'UPDATE Regular Stats'!X31</f>
        <v>0.9</v>
      </c>
      <c r="Y30">
        <f>'UPDATE Regular Stats'!Y31</f>
        <v>0.4</v>
      </c>
      <c r="Z30">
        <f>'UPDATE Regular Stats'!Z31</f>
        <v>0.7</v>
      </c>
      <c r="AA30">
        <f>'UPDATE Regular Stats'!AA31</f>
        <v>1.3</v>
      </c>
      <c r="AB30">
        <f>'UPDATE Regular Stats'!AB31</f>
        <v>1.9</v>
      </c>
      <c r="AC30">
        <f>'UPDATE Regular Stats'!AC31</f>
        <v>7.3</v>
      </c>
      <c r="AD30">
        <f>VLOOKUP($B30,'UPDATE Advanced Stats'!$B$2:$AC$1000,7,0)</f>
        <v>15.5</v>
      </c>
      <c r="AE30">
        <f>VLOOKUP($B30,'UPDATE Advanced Stats'!$B$2:$AC$1000,8,0)</f>
        <v>0.54500000000000004</v>
      </c>
      <c r="AF30">
        <f>VLOOKUP($B30,'UPDATE Advanced Stats'!$B$2:$AC$1000,9,0)</f>
        <v>0</v>
      </c>
      <c r="AG30">
        <f>VLOOKUP($B30,'UPDATE Advanced Stats'!$B$2:$AC$1000,10,0)</f>
        <v>0.54600000000000004</v>
      </c>
      <c r="AH30">
        <f>VLOOKUP($B30,'UPDATE Advanced Stats'!$B$2:$AC$1000,11,0)</f>
        <v>14</v>
      </c>
      <c r="AI30">
        <f>VLOOKUP($B30,'UPDATE Advanced Stats'!$B$2:$AC$1000,12,0)</f>
        <v>28.8</v>
      </c>
      <c r="AJ30">
        <f>VLOOKUP($B30,'UPDATE Advanced Stats'!$B$2:$AC$1000,13,0)</f>
        <v>21.4</v>
      </c>
      <c r="AK30">
        <f>VLOOKUP($B30,'UPDATE Advanced Stats'!$B$2:$AC$1000,14,0)</f>
        <v>5.4</v>
      </c>
      <c r="AL30">
        <f>VLOOKUP($B30,'UPDATE Advanced Stats'!$B$2:$AC$1000,15,0)</f>
        <v>0.8</v>
      </c>
      <c r="AM30">
        <f>VLOOKUP($B30,'UPDATE Advanced Stats'!$B$2:$AC$1000,16,0)</f>
        <v>2.1</v>
      </c>
      <c r="AN30">
        <f>VLOOKUP($B30,'UPDATE Advanced Stats'!$B$2:$AC$1000,17,0)</f>
        <v>15.7</v>
      </c>
      <c r="AO30">
        <f>VLOOKUP($B30,'UPDATE Advanced Stats'!$B$2:$AC$1000,18,0)</f>
        <v>14</v>
      </c>
      <c r="AP30">
        <f>VLOOKUP($B30,'UPDATE Advanced Stats'!$B$2:$AC$1000,19,0)</f>
        <v>0</v>
      </c>
      <c r="AQ30">
        <f>VLOOKUP($B30,'UPDATE Advanced Stats'!$B$2:$AC$1000,20,0)</f>
        <v>2.8</v>
      </c>
      <c r="AR30">
        <f>VLOOKUP($B30,'UPDATE Advanced Stats'!$B$2:$AC$1000,21,0)</f>
        <v>2.2000000000000002</v>
      </c>
      <c r="AS30">
        <f>VLOOKUP($B30,'UPDATE Advanced Stats'!$B$2:$AC$1000,22,0)</f>
        <v>5</v>
      </c>
      <c r="AT30">
        <f>VLOOKUP($B30,'UPDATE Advanced Stats'!$B$2:$AC$1000,23,0)</f>
        <v>0.12</v>
      </c>
      <c r="AU30">
        <f>VLOOKUP($B30,'UPDATE Advanced Stats'!$B$2:$AC$1000,24,0)</f>
        <v>0</v>
      </c>
      <c r="AV30">
        <f>VLOOKUP($B30,'UPDATE Advanced Stats'!$B$2:$AC$1000,25,0)</f>
        <v>-1.3</v>
      </c>
      <c r="AW30">
        <f>VLOOKUP($B30,'UPDATE Advanced Stats'!$B$2:$AC$1000,26,0)</f>
        <v>0.6</v>
      </c>
      <c r="AX30">
        <f>VLOOKUP($B30,'UPDATE Advanced Stats'!$B$2:$AC$1000,27,0)</f>
        <v>-0.7</v>
      </c>
      <c r="AY30">
        <f>VLOOKUP($B30,'UPDATE Advanced Stats'!$B$2:$AC$1000,28,0)</f>
        <v>0.6</v>
      </c>
    </row>
    <row r="31" spans="1:51">
      <c r="A31">
        <f>'UPDATE Regular Stats'!A32</f>
        <v>25</v>
      </c>
      <c r="B31" t="str">
        <f>'UPDATE Regular Stats'!B32</f>
        <v>D.J. Augustin</v>
      </c>
      <c r="C31" t="str">
        <f>'UPDATE Regular Stats'!C32</f>
        <v>PG</v>
      </c>
      <c r="D31">
        <f>'UPDATE Regular Stats'!D32</f>
        <v>27</v>
      </c>
      <c r="E31" t="str">
        <f>'UPDATE Regular Stats'!E32</f>
        <v>TOT</v>
      </c>
      <c r="F31">
        <f>'UPDATE Regular Stats'!F32</f>
        <v>82</v>
      </c>
      <c r="G31">
        <f>'UPDATE Regular Stats'!G32</f>
        <v>14</v>
      </c>
      <c r="H31">
        <f>'UPDATE Regular Stats'!H32</f>
        <v>24</v>
      </c>
      <c r="I31">
        <f>'UPDATE Regular Stats'!I32</f>
        <v>3.1</v>
      </c>
      <c r="J31">
        <f>'UPDATE Regular Stats'!J32</f>
        <v>7.9</v>
      </c>
      <c r="K31">
        <f>'UPDATE Regular Stats'!K32</f>
        <v>0.39900000000000002</v>
      </c>
      <c r="L31">
        <f>'UPDATE Regular Stats'!L32</f>
        <v>1</v>
      </c>
      <c r="M31">
        <f>'UPDATE Regular Stats'!M32</f>
        <v>3</v>
      </c>
      <c r="N31">
        <f>'UPDATE Regular Stats'!N32</f>
        <v>0.33700000000000002</v>
      </c>
      <c r="O31">
        <f>'UPDATE Regular Stats'!O32</f>
        <v>2.1</v>
      </c>
      <c r="P31">
        <f>'UPDATE Regular Stats'!P32</f>
        <v>4.9000000000000004</v>
      </c>
      <c r="Q31">
        <f>'UPDATE Regular Stats'!Q32</f>
        <v>0.436</v>
      </c>
      <c r="R31">
        <f>'UPDATE Regular Stats'!R32</f>
        <v>2.2000000000000002</v>
      </c>
      <c r="S31">
        <f>'UPDATE Regular Stats'!S32</f>
        <v>2.5</v>
      </c>
      <c r="T31">
        <f>'UPDATE Regular Stats'!T32</f>
        <v>0.86799999999999999</v>
      </c>
      <c r="U31">
        <f>'UPDATE Regular Stats'!U32</f>
        <v>0.2</v>
      </c>
      <c r="V31">
        <f>'UPDATE Regular Stats'!V32</f>
        <v>1.7</v>
      </c>
      <c r="W31">
        <f>'UPDATE Regular Stats'!W32</f>
        <v>2</v>
      </c>
      <c r="X31">
        <f>'UPDATE Regular Stats'!X32</f>
        <v>4.3</v>
      </c>
      <c r="Y31">
        <f>'UPDATE Regular Stats'!Y32</f>
        <v>0.6</v>
      </c>
      <c r="Z31">
        <f>'UPDATE Regular Stats'!Z32</f>
        <v>0</v>
      </c>
      <c r="AA31">
        <f>'UPDATE Regular Stats'!AA32</f>
        <v>1.8</v>
      </c>
      <c r="AB31">
        <f>'UPDATE Regular Stats'!AB32</f>
        <v>1.1000000000000001</v>
      </c>
      <c r="AC31">
        <f>'UPDATE Regular Stats'!AC32</f>
        <v>9.5</v>
      </c>
      <c r="AD31">
        <f>VLOOKUP($B31,'UPDATE Advanced Stats'!$B$2:$AC$1000,7,0)</f>
        <v>13.9</v>
      </c>
      <c r="AE31">
        <f>VLOOKUP($B31,'UPDATE Advanced Stats'!$B$2:$AC$1000,8,0)</f>
        <v>0.52700000000000002</v>
      </c>
      <c r="AF31">
        <f>VLOOKUP($B31,'UPDATE Advanced Stats'!$B$2:$AC$1000,9,0)</f>
        <v>0.38</v>
      </c>
      <c r="AG31">
        <f>VLOOKUP($B31,'UPDATE Advanced Stats'!$B$2:$AC$1000,10,0)</f>
        <v>0.317</v>
      </c>
      <c r="AH31">
        <f>VLOOKUP($B31,'UPDATE Advanced Stats'!$B$2:$AC$1000,11,0)</f>
        <v>1.1000000000000001</v>
      </c>
      <c r="AI31">
        <f>VLOOKUP($B31,'UPDATE Advanced Stats'!$B$2:$AC$1000,12,0)</f>
        <v>7.9</v>
      </c>
      <c r="AJ31">
        <f>VLOOKUP($B31,'UPDATE Advanced Stats'!$B$2:$AC$1000,13,0)</f>
        <v>4.4000000000000004</v>
      </c>
      <c r="AK31">
        <f>VLOOKUP($B31,'UPDATE Advanced Stats'!$B$2:$AC$1000,14,0)</f>
        <v>28.2</v>
      </c>
      <c r="AL31">
        <f>VLOOKUP($B31,'UPDATE Advanced Stats'!$B$2:$AC$1000,15,0)</f>
        <v>1.3</v>
      </c>
      <c r="AM31">
        <f>VLOOKUP($B31,'UPDATE Advanced Stats'!$B$2:$AC$1000,16,0)</f>
        <v>0.1</v>
      </c>
      <c r="AN31">
        <f>VLOOKUP($B31,'UPDATE Advanced Stats'!$B$2:$AC$1000,17,0)</f>
        <v>16.399999999999999</v>
      </c>
      <c r="AO31">
        <f>VLOOKUP($B31,'UPDATE Advanced Stats'!$B$2:$AC$1000,18,0)</f>
        <v>19.8</v>
      </c>
      <c r="AP31">
        <f>VLOOKUP($B31,'UPDATE Advanced Stats'!$B$2:$AC$1000,19,0)</f>
        <v>0</v>
      </c>
      <c r="AQ31">
        <f>VLOOKUP($B31,'UPDATE Advanced Stats'!$B$2:$AC$1000,20,0)</f>
        <v>2.5</v>
      </c>
      <c r="AR31">
        <f>VLOOKUP($B31,'UPDATE Advanced Stats'!$B$2:$AC$1000,21,0)</f>
        <v>0.9</v>
      </c>
      <c r="AS31">
        <f>VLOOKUP($B31,'UPDATE Advanced Stats'!$B$2:$AC$1000,22,0)</f>
        <v>3.4</v>
      </c>
      <c r="AT31">
        <f>VLOOKUP($B31,'UPDATE Advanced Stats'!$B$2:$AC$1000,23,0)</f>
        <v>8.3000000000000004E-2</v>
      </c>
      <c r="AU31">
        <f>VLOOKUP($B31,'UPDATE Advanced Stats'!$B$2:$AC$1000,24,0)</f>
        <v>0</v>
      </c>
      <c r="AV31">
        <f>VLOOKUP($B31,'UPDATE Advanced Stats'!$B$2:$AC$1000,25,0)</f>
        <v>0.2</v>
      </c>
      <c r="AW31">
        <f>VLOOKUP($B31,'UPDATE Advanced Stats'!$B$2:$AC$1000,26,0)</f>
        <v>-2.7</v>
      </c>
      <c r="AX31">
        <f>VLOOKUP($B31,'UPDATE Advanced Stats'!$B$2:$AC$1000,27,0)</f>
        <v>-2.5</v>
      </c>
      <c r="AY31">
        <f>VLOOKUP($B31,'UPDATE Advanced Stats'!$B$2:$AC$1000,28,0)</f>
        <v>-0.3</v>
      </c>
    </row>
    <row r="32" spans="1:51">
      <c r="A32">
        <f>'UPDATE Regular Stats'!A33</f>
        <v>25</v>
      </c>
      <c r="B32" t="str">
        <f>'UPDATE Regular Stats'!B33</f>
        <v>D.J. Augustin</v>
      </c>
      <c r="C32" t="str">
        <f>'UPDATE Regular Stats'!C33</f>
        <v>PG</v>
      </c>
      <c r="D32">
        <f>'UPDATE Regular Stats'!D33</f>
        <v>27</v>
      </c>
      <c r="E32" t="str">
        <f>'UPDATE Regular Stats'!E33</f>
        <v>DET</v>
      </c>
      <c r="F32">
        <f>'UPDATE Regular Stats'!F33</f>
        <v>54</v>
      </c>
      <c r="G32">
        <f>'UPDATE Regular Stats'!G33</f>
        <v>13</v>
      </c>
      <c r="H32">
        <f>'UPDATE Regular Stats'!H33</f>
        <v>23.8</v>
      </c>
      <c r="I32">
        <f>'UPDATE Regular Stats'!I33</f>
        <v>3.5</v>
      </c>
      <c r="J32">
        <f>'UPDATE Regular Stats'!J33</f>
        <v>8.5</v>
      </c>
      <c r="K32">
        <f>'UPDATE Regular Stats'!K33</f>
        <v>0.41</v>
      </c>
      <c r="L32">
        <f>'UPDATE Regular Stats'!L33</f>
        <v>0.9</v>
      </c>
      <c r="M32">
        <f>'UPDATE Regular Stats'!M33</f>
        <v>2.8</v>
      </c>
      <c r="N32">
        <f>'UPDATE Regular Stats'!N33</f>
        <v>0.32700000000000001</v>
      </c>
      <c r="O32">
        <f>'UPDATE Regular Stats'!O33</f>
        <v>2.6</v>
      </c>
      <c r="P32">
        <f>'UPDATE Regular Stats'!P33</f>
        <v>5.8</v>
      </c>
      <c r="Q32">
        <f>'UPDATE Regular Stats'!Q33</f>
        <v>0.45</v>
      </c>
      <c r="R32">
        <f>'UPDATE Regular Stats'!R33</f>
        <v>2.7</v>
      </c>
      <c r="S32">
        <f>'UPDATE Regular Stats'!S33</f>
        <v>3.1</v>
      </c>
      <c r="T32">
        <f>'UPDATE Regular Stats'!T33</f>
        <v>0.87</v>
      </c>
      <c r="U32">
        <f>'UPDATE Regular Stats'!U33</f>
        <v>0.2</v>
      </c>
      <c r="V32">
        <f>'UPDATE Regular Stats'!V33</f>
        <v>1.6</v>
      </c>
      <c r="W32">
        <f>'UPDATE Regular Stats'!W33</f>
        <v>1.9</v>
      </c>
      <c r="X32">
        <f>'UPDATE Regular Stats'!X33</f>
        <v>4.9000000000000004</v>
      </c>
      <c r="Y32">
        <f>'UPDATE Regular Stats'!Y33</f>
        <v>0.6</v>
      </c>
      <c r="Z32">
        <f>'UPDATE Regular Stats'!Z33</f>
        <v>0</v>
      </c>
      <c r="AA32">
        <f>'UPDATE Regular Stats'!AA33</f>
        <v>2</v>
      </c>
      <c r="AB32">
        <f>'UPDATE Regular Stats'!AB33</f>
        <v>1.1000000000000001</v>
      </c>
      <c r="AC32">
        <f>'UPDATE Regular Stats'!AC33</f>
        <v>10.6</v>
      </c>
      <c r="AD32">
        <f>VLOOKUP($B32,'UPDATE Advanced Stats'!$B$2:$AC$1000,7,0)</f>
        <v>13.9</v>
      </c>
      <c r="AE32">
        <f>VLOOKUP($B32,'UPDATE Advanced Stats'!$B$2:$AC$1000,8,0)</f>
        <v>0.52700000000000002</v>
      </c>
      <c r="AF32">
        <f>VLOOKUP($B32,'UPDATE Advanced Stats'!$B$2:$AC$1000,9,0)</f>
        <v>0.38</v>
      </c>
      <c r="AG32">
        <f>VLOOKUP($B32,'UPDATE Advanced Stats'!$B$2:$AC$1000,10,0)</f>
        <v>0.317</v>
      </c>
      <c r="AH32">
        <f>VLOOKUP($B32,'UPDATE Advanced Stats'!$B$2:$AC$1000,11,0)</f>
        <v>1.1000000000000001</v>
      </c>
      <c r="AI32">
        <f>VLOOKUP($B32,'UPDATE Advanced Stats'!$B$2:$AC$1000,12,0)</f>
        <v>7.9</v>
      </c>
      <c r="AJ32">
        <f>VLOOKUP($B32,'UPDATE Advanced Stats'!$B$2:$AC$1000,13,0)</f>
        <v>4.4000000000000004</v>
      </c>
      <c r="AK32">
        <f>VLOOKUP($B32,'UPDATE Advanced Stats'!$B$2:$AC$1000,14,0)</f>
        <v>28.2</v>
      </c>
      <c r="AL32">
        <f>VLOOKUP($B32,'UPDATE Advanced Stats'!$B$2:$AC$1000,15,0)</f>
        <v>1.3</v>
      </c>
      <c r="AM32">
        <f>VLOOKUP($B32,'UPDATE Advanced Stats'!$B$2:$AC$1000,16,0)</f>
        <v>0.1</v>
      </c>
      <c r="AN32">
        <f>VLOOKUP($B32,'UPDATE Advanced Stats'!$B$2:$AC$1000,17,0)</f>
        <v>16.399999999999999</v>
      </c>
      <c r="AO32">
        <f>VLOOKUP($B32,'UPDATE Advanced Stats'!$B$2:$AC$1000,18,0)</f>
        <v>19.8</v>
      </c>
      <c r="AP32">
        <f>VLOOKUP($B32,'UPDATE Advanced Stats'!$B$2:$AC$1000,19,0)</f>
        <v>0</v>
      </c>
      <c r="AQ32">
        <f>VLOOKUP($B32,'UPDATE Advanced Stats'!$B$2:$AC$1000,20,0)</f>
        <v>2.5</v>
      </c>
      <c r="AR32">
        <f>VLOOKUP($B32,'UPDATE Advanced Stats'!$B$2:$AC$1000,21,0)</f>
        <v>0.9</v>
      </c>
      <c r="AS32">
        <f>VLOOKUP($B32,'UPDATE Advanced Stats'!$B$2:$AC$1000,22,0)</f>
        <v>3.4</v>
      </c>
      <c r="AT32">
        <f>VLOOKUP($B32,'UPDATE Advanced Stats'!$B$2:$AC$1000,23,0)</f>
        <v>8.3000000000000004E-2</v>
      </c>
      <c r="AU32">
        <f>VLOOKUP($B32,'UPDATE Advanced Stats'!$B$2:$AC$1000,24,0)</f>
        <v>0</v>
      </c>
      <c r="AV32">
        <f>VLOOKUP($B32,'UPDATE Advanced Stats'!$B$2:$AC$1000,25,0)</f>
        <v>0.2</v>
      </c>
      <c r="AW32">
        <f>VLOOKUP($B32,'UPDATE Advanced Stats'!$B$2:$AC$1000,26,0)</f>
        <v>-2.7</v>
      </c>
      <c r="AX32">
        <f>VLOOKUP($B32,'UPDATE Advanced Stats'!$B$2:$AC$1000,27,0)</f>
        <v>-2.5</v>
      </c>
      <c r="AY32">
        <f>VLOOKUP($B32,'UPDATE Advanced Stats'!$B$2:$AC$1000,28,0)</f>
        <v>-0.3</v>
      </c>
    </row>
    <row r="33" spans="1:51">
      <c r="A33">
        <f>'UPDATE Regular Stats'!A34</f>
        <v>25</v>
      </c>
      <c r="B33" t="str">
        <f>'UPDATE Regular Stats'!B34</f>
        <v>D.J. Augustin</v>
      </c>
      <c r="C33" t="str">
        <f>'UPDATE Regular Stats'!C34</f>
        <v>PG</v>
      </c>
      <c r="D33">
        <f>'UPDATE Regular Stats'!D34</f>
        <v>27</v>
      </c>
      <c r="E33" t="str">
        <f>'UPDATE Regular Stats'!E34</f>
        <v>OKC</v>
      </c>
      <c r="F33">
        <f>'UPDATE Regular Stats'!F34</f>
        <v>28</v>
      </c>
      <c r="G33">
        <f>'UPDATE Regular Stats'!G34</f>
        <v>1</v>
      </c>
      <c r="H33">
        <f>'UPDATE Regular Stats'!H34</f>
        <v>24.2</v>
      </c>
      <c r="I33">
        <f>'UPDATE Regular Stats'!I34</f>
        <v>2.5</v>
      </c>
      <c r="J33">
        <f>'UPDATE Regular Stats'!J34</f>
        <v>6.6</v>
      </c>
      <c r="K33">
        <f>'UPDATE Regular Stats'!K34</f>
        <v>0.371</v>
      </c>
      <c r="L33">
        <f>'UPDATE Regular Stats'!L34</f>
        <v>1.2</v>
      </c>
      <c r="M33">
        <f>'UPDATE Regular Stats'!M34</f>
        <v>3.4</v>
      </c>
      <c r="N33">
        <f>'UPDATE Regular Stats'!N34</f>
        <v>0.35399999999999998</v>
      </c>
      <c r="O33">
        <f>'UPDATE Regular Stats'!O34</f>
        <v>1.3</v>
      </c>
      <c r="P33">
        <f>'UPDATE Regular Stats'!P34</f>
        <v>3.2</v>
      </c>
      <c r="Q33">
        <f>'UPDATE Regular Stats'!Q34</f>
        <v>0.38900000000000001</v>
      </c>
      <c r="R33">
        <f>'UPDATE Regular Stats'!R34</f>
        <v>1.1000000000000001</v>
      </c>
      <c r="S33">
        <f>'UPDATE Regular Stats'!S34</f>
        <v>1.3</v>
      </c>
      <c r="T33">
        <f>'UPDATE Regular Stats'!T34</f>
        <v>0.86099999999999999</v>
      </c>
      <c r="U33">
        <f>'UPDATE Regular Stats'!U34</f>
        <v>0.3</v>
      </c>
      <c r="V33">
        <f>'UPDATE Regular Stats'!V34</f>
        <v>1.9</v>
      </c>
      <c r="W33">
        <f>'UPDATE Regular Stats'!W34</f>
        <v>2.2000000000000002</v>
      </c>
      <c r="X33">
        <f>'UPDATE Regular Stats'!X34</f>
        <v>3.1</v>
      </c>
      <c r="Y33">
        <f>'UPDATE Regular Stats'!Y34</f>
        <v>0.6</v>
      </c>
      <c r="Z33">
        <f>'UPDATE Regular Stats'!Z34</f>
        <v>0</v>
      </c>
      <c r="AA33">
        <f>'UPDATE Regular Stats'!AA34</f>
        <v>1.3</v>
      </c>
      <c r="AB33">
        <f>'UPDATE Regular Stats'!AB34</f>
        <v>1.1000000000000001</v>
      </c>
      <c r="AC33">
        <f>'UPDATE Regular Stats'!AC34</f>
        <v>7.3</v>
      </c>
      <c r="AD33">
        <f>VLOOKUP($B33,'UPDATE Advanced Stats'!$B$2:$AC$1000,7,0)</f>
        <v>13.9</v>
      </c>
      <c r="AE33">
        <f>VLOOKUP($B33,'UPDATE Advanced Stats'!$B$2:$AC$1000,8,0)</f>
        <v>0.52700000000000002</v>
      </c>
      <c r="AF33">
        <f>VLOOKUP($B33,'UPDATE Advanced Stats'!$B$2:$AC$1000,9,0)</f>
        <v>0.38</v>
      </c>
      <c r="AG33">
        <f>VLOOKUP($B33,'UPDATE Advanced Stats'!$B$2:$AC$1000,10,0)</f>
        <v>0.317</v>
      </c>
      <c r="AH33">
        <f>VLOOKUP($B33,'UPDATE Advanced Stats'!$B$2:$AC$1000,11,0)</f>
        <v>1.1000000000000001</v>
      </c>
      <c r="AI33">
        <f>VLOOKUP($B33,'UPDATE Advanced Stats'!$B$2:$AC$1000,12,0)</f>
        <v>7.9</v>
      </c>
      <c r="AJ33">
        <f>VLOOKUP($B33,'UPDATE Advanced Stats'!$B$2:$AC$1000,13,0)</f>
        <v>4.4000000000000004</v>
      </c>
      <c r="AK33">
        <f>VLOOKUP($B33,'UPDATE Advanced Stats'!$B$2:$AC$1000,14,0)</f>
        <v>28.2</v>
      </c>
      <c r="AL33">
        <f>VLOOKUP($B33,'UPDATE Advanced Stats'!$B$2:$AC$1000,15,0)</f>
        <v>1.3</v>
      </c>
      <c r="AM33">
        <f>VLOOKUP($B33,'UPDATE Advanced Stats'!$B$2:$AC$1000,16,0)</f>
        <v>0.1</v>
      </c>
      <c r="AN33">
        <f>VLOOKUP($B33,'UPDATE Advanced Stats'!$B$2:$AC$1000,17,0)</f>
        <v>16.399999999999999</v>
      </c>
      <c r="AO33">
        <f>VLOOKUP($B33,'UPDATE Advanced Stats'!$B$2:$AC$1000,18,0)</f>
        <v>19.8</v>
      </c>
      <c r="AP33">
        <f>VLOOKUP($B33,'UPDATE Advanced Stats'!$B$2:$AC$1000,19,0)</f>
        <v>0</v>
      </c>
      <c r="AQ33">
        <f>VLOOKUP($B33,'UPDATE Advanced Stats'!$B$2:$AC$1000,20,0)</f>
        <v>2.5</v>
      </c>
      <c r="AR33">
        <f>VLOOKUP($B33,'UPDATE Advanced Stats'!$B$2:$AC$1000,21,0)</f>
        <v>0.9</v>
      </c>
      <c r="AS33">
        <f>VLOOKUP($B33,'UPDATE Advanced Stats'!$B$2:$AC$1000,22,0)</f>
        <v>3.4</v>
      </c>
      <c r="AT33">
        <f>VLOOKUP($B33,'UPDATE Advanced Stats'!$B$2:$AC$1000,23,0)</f>
        <v>8.3000000000000004E-2</v>
      </c>
      <c r="AU33">
        <f>VLOOKUP($B33,'UPDATE Advanced Stats'!$B$2:$AC$1000,24,0)</f>
        <v>0</v>
      </c>
      <c r="AV33">
        <f>VLOOKUP($B33,'UPDATE Advanced Stats'!$B$2:$AC$1000,25,0)</f>
        <v>0.2</v>
      </c>
      <c r="AW33">
        <f>VLOOKUP($B33,'UPDATE Advanced Stats'!$B$2:$AC$1000,26,0)</f>
        <v>-2.7</v>
      </c>
      <c r="AX33">
        <f>VLOOKUP($B33,'UPDATE Advanced Stats'!$B$2:$AC$1000,27,0)</f>
        <v>-2.5</v>
      </c>
      <c r="AY33">
        <f>VLOOKUP($B33,'UPDATE Advanced Stats'!$B$2:$AC$1000,28,0)</f>
        <v>-0.3</v>
      </c>
    </row>
    <row r="34" spans="1:51">
      <c r="A34">
        <f>'UPDATE Regular Stats'!A35</f>
        <v>26</v>
      </c>
      <c r="B34" t="str">
        <f>'UPDATE Regular Stats'!B35</f>
        <v>Jeff Ayres</v>
      </c>
      <c r="C34" t="str">
        <f>'UPDATE Regular Stats'!C35</f>
        <v>PF</v>
      </c>
      <c r="D34">
        <f>'UPDATE Regular Stats'!D35</f>
        <v>27</v>
      </c>
      <c r="E34" t="str">
        <f>'UPDATE Regular Stats'!E35</f>
        <v>SAS</v>
      </c>
      <c r="F34">
        <f>'UPDATE Regular Stats'!F35</f>
        <v>51</v>
      </c>
      <c r="G34">
        <f>'UPDATE Regular Stats'!G35</f>
        <v>0</v>
      </c>
      <c r="H34">
        <f>'UPDATE Regular Stats'!H35</f>
        <v>7.5</v>
      </c>
      <c r="I34">
        <f>'UPDATE Regular Stats'!I35</f>
        <v>1.1000000000000001</v>
      </c>
      <c r="J34">
        <f>'UPDATE Regular Stats'!J35</f>
        <v>1.9</v>
      </c>
      <c r="K34">
        <f>'UPDATE Regular Stats'!K35</f>
        <v>0.57899999999999996</v>
      </c>
      <c r="L34">
        <f>'UPDATE Regular Stats'!L35</f>
        <v>0</v>
      </c>
      <c r="M34">
        <f>'UPDATE Regular Stats'!M35</f>
        <v>0</v>
      </c>
      <c r="N34">
        <f>'UPDATE Regular Stats'!N35</f>
        <v>0</v>
      </c>
      <c r="O34">
        <f>'UPDATE Regular Stats'!O35</f>
        <v>1.1000000000000001</v>
      </c>
      <c r="P34">
        <f>'UPDATE Regular Stats'!P35</f>
        <v>1.9</v>
      </c>
      <c r="Q34">
        <f>'UPDATE Regular Stats'!Q35</f>
        <v>0.57899999999999996</v>
      </c>
      <c r="R34">
        <f>'UPDATE Regular Stats'!R35</f>
        <v>0.5</v>
      </c>
      <c r="S34">
        <f>'UPDATE Regular Stats'!S35</f>
        <v>0.7</v>
      </c>
      <c r="T34">
        <f>'UPDATE Regular Stats'!T35</f>
        <v>0.75</v>
      </c>
      <c r="U34">
        <f>'UPDATE Regular Stats'!U35</f>
        <v>0.7</v>
      </c>
      <c r="V34">
        <f>'UPDATE Regular Stats'!V35</f>
        <v>1.6</v>
      </c>
      <c r="W34">
        <f>'UPDATE Regular Stats'!W35</f>
        <v>2.2999999999999998</v>
      </c>
      <c r="X34">
        <f>'UPDATE Regular Stats'!X35</f>
        <v>0.3</v>
      </c>
      <c r="Y34">
        <f>'UPDATE Regular Stats'!Y35</f>
        <v>0.2</v>
      </c>
      <c r="Z34">
        <f>'UPDATE Regular Stats'!Z35</f>
        <v>0.2</v>
      </c>
      <c r="AA34">
        <f>'UPDATE Regular Stats'!AA35</f>
        <v>0.5</v>
      </c>
      <c r="AB34">
        <f>'UPDATE Regular Stats'!AB35</f>
        <v>1.2</v>
      </c>
      <c r="AC34">
        <f>'UPDATE Regular Stats'!AC35</f>
        <v>2.7</v>
      </c>
      <c r="AD34">
        <f>VLOOKUP($B34,'UPDATE Advanced Stats'!$B$2:$AC$1000,7,0)</f>
        <v>14.4</v>
      </c>
      <c r="AE34">
        <f>VLOOKUP($B34,'UPDATE Advanced Stats'!$B$2:$AC$1000,8,0)</f>
        <v>0.61799999999999999</v>
      </c>
      <c r="AF34">
        <f>VLOOKUP($B34,'UPDATE Advanced Stats'!$B$2:$AC$1000,9,0)</f>
        <v>0</v>
      </c>
      <c r="AG34">
        <f>VLOOKUP($B34,'UPDATE Advanced Stats'!$B$2:$AC$1000,10,0)</f>
        <v>0.379</v>
      </c>
      <c r="AH34">
        <f>VLOOKUP($B34,'UPDATE Advanced Stats'!$B$2:$AC$1000,11,0)</f>
        <v>11.2</v>
      </c>
      <c r="AI34">
        <f>VLOOKUP($B34,'UPDATE Advanced Stats'!$B$2:$AC$1000,12,0)</f>
        <v>23.3</v>
      </c>
      <c r="AJ34">
        <f>VLOOKUP($B34,'UPDATE Advanced Stats'!$B$2:$AC$1000,13,0)</f>
        <v>17.3</v>
      </c>
      <c r="AK34">
        <f>VLOOKUP($B34,'UPDATE Advanced Stats'!$B$2:$AC$1000,14,0)</f>
        <v>5.5</v>
      </c>
      <c r="AL34">
        <f>VLOOKUP($B34,'UPDATE Advanced Stats'!$B$2:$AC$1000,15,0)</f>
        <v>1.1000000000000001</v>
      </c>
      <c r="AM34">
        <f>VLOOKUP($B34,'UPDATE Advanced Stats'!$B$2:$AC$1000,16,0)</f>
        <v>1.6</v>
      </c>
      <c r="AN34">
        <f>VLOOKUP($B34,'UPDATE Advanced Stats'!$B$2:$AC$1000,17,0)</f>
        <v>19</v>
      </c>
      <c r="AO34">
        <f>VLOOKUP($B34,'UPDATE Advanced Stats'!$B$2:$AC$1000,18,0)</f>
        <v>16.3</v>
      </c>
      <c r="AP34">
        <f>VLOOKUP($B34,'UPDATE Advanced Stats'!$B$2:$AC$1000,19,0)</f>
        <v>0</v>
      </c>
      <c r="AQ34">
        <f>VLOOKUP($B34,'UPDATE Advanced Stats'!$B$2:$AC$1000,20,0)</f>
        <v>0.6</v>
      </c>
      <c r="AR34">
        <f>VLOOKUP($B34,'UPDATE Advanced Stats'!$B$2:$AC$1000,21,0)</f>
        <v>0.6</v>
      </c>
      <c r="AS34">
        <f>VLOOKUP($B34,'UPDATE Advanced Stats'!$B$2:$AC$1000,22,0)</f>
        <v>1.2</v>
      </c>
      <c r="AT34">
        <f>VLOOKUP($B34,'UPDATE Advanced Stats'!$B$2:$AC$1000,23,0)</f>
        <v>0.14699999999999999</v>
      </c>
      <c r="AU34">
        <f>VLOOKUP($B34,'UPDATE Advanced Stats'!$B$2:$AC$1000,24,0)</f>
        <v>0</v>
      </c>
      <c r="AV34">
        <f>VLOOKUP($B34,'UPDATE Advanced Stats'!$B$2:$AC$1000,25,0)</f>
        <v>-2.1</v>
      </c>
      <c r="AW34">
        <f>VLOOKUP($B34,'UPDATE Advanced Stats'!$B$2:$AC$1000,26,0)</f>
        <v>0.4</v>
      </c>
      <c r="AX34">
        <f>VLOOKUP($B34,'UPDATE Advanced Stats'!$B$2:$AC$1000,27,0)</f>
        <v>-1.7</v>
      </c>
      <c r="AY34">
        <f>VLOOKUP($B34,'UPDATE Advanced Stats'!$B$2:$AC$1000,28,0)</f>
        <v>0</v>
      </c>
    </row>
    <row r="35" spans="1:51">
      <c r="A35">
        <f>'UPDATE Regular Stats'!A36</f>
        <v>27</v>
      </c>
      <c r="B35" t="str">
        <f>'UPDATE Regular Stats'!B36</f>
        <v>Luke Babbitt</v>
      </c>
      <c r="C35" t="str">
        <f>'UPDATE Regular Stats'!C36</f>
        <v>SF</v>
      </c>
      <c r="D35">
        <f>'UPDATE Regular Stats'!D36</f>
        <v>25</v>
      </c>
      <c r="E35" t="str">
        <f>'UPDATE Regular Stats'!E36</f>
        <v>NOP</v>
      </c>
      <c r="F35">
        <f>'UPDATE Regular Stats'!F36</f>
        <v>63</v>
      </c>
      <c r="G35">
        <f>'UPDATE Regular Stats'!G36</f>
        <v>19</v>
      </c>
      <c r="H35">
        <f>'UPDATE Regular Stats'!H36</f>
        <v>13.2</v>
      </c>
      <c r="I35">
        <f>'UPDATE Regular Stats'!I36</f>
        <v>1.5</v>
      </c>
      <c r="J35">
        <f>'UPDATE Regular Stats'!J36</f>
        <v>3</v>
      </c>
      <c r="K35">
        <f>'UPDATE Regular Stats'!K36</f>
        <v>0.47899999999999998</v>
      </c>
      <c r="L35">
        <f>'UPDATE Regular Stats'!L36</f>
        <v>0.9</v>
      </c>
      <c r="M35">
        <f>'UPDATE Regular Stats'!M36</f>
        <v>1.8</v>
      </c>
      <c r="N35">
        <f>'UPDATE Regular Stats'!N36</f>
        <v>0.51300000000000001</v>
      </c>
      <c r="O35">
        <f>'UPDATE Regular Stats'!O36</f>
        <v>0.5</v>
      </c>
      <c r="P35">
        <f>'UPDATE Regular Stats'!P36</f>
        <v>1.2</v>
      </c>
      <c r="Q35">
        <f>'UPDATE Regular Stats'!Q36</f>
        <v>0.42899999999999999</v>
      </c>
      <c r="R35">
        <f>'UPDATE Regular Stats'!R36</f>
        <v>0.2</v>
      </c>
      <c r="S35">
        <f>'UPDATE Regular Stats'!S36</f>
        <v>0.3</v>
      </c>
      <c r="T35">
        <f>'UPDATE Regular Stats'!T36</f>
        <v>0.68400000000000005</v>
      </c>
      <c r="U35">
        <f>'UPDATE Regular Stats'!U36</f>
        <v>0.2</v>
      </c>
      <c r="V35">
        <f>'UPDATE Regular Stats'!V36</f>
        <v>1.6</v>
      </c>
      <c r="W35">
        <f>'UPDATE Regular Stats'!W36</f>
        <v>1.8</v>
      </c>
      <c r="X35">
        <f>'UPDATE Regular Stats'!X36</f>
        <v>0.4</v>
      </c>
      <c r="Y35">
        <f>'UPDATE Regular Stats'!Y36</f>
        <v>0.3</v>
      </c>
      <c r="Z35">
        <f>'UPDATE Regular Stats'!Z36</f>
        <v>0.2</v>
      </c>
      <c r="AA35">
        <f>'UPDATE Regular Stats'!AA36</f>
        <v>0.4</v>
      </c>
      <c r="AB35">
        <f>'UPDATE Regular Stats'!AB36</f>
        <v>1</v>
      </c>
      <c r="AC35">
        <f>'UPDATE Regular Stats'!AC36</f>
        <v>4.0999999999999996</v>
      </c>
      <c r="AD35">
        <f>VLOOKUP($B35,'UPDATE Advanced Stats'!$B$2:$AC$1000,7,0)</f>
        <v>11.1</v>
      </c>
      <c r="AE35">
        <f>VLOOKUP($B35,'UPDATE Advanced Stats'!$B$2:$AC$1000,8,0)</f>
        <v>0.63900000000000001</v>
      </c>
      <c r="AF35">
        <f>VLOOKUP($B35,'UPDATE Advanced Stats'!$B$2:$AC$1000,9,0)</f>
        <v>0.59899999999999998</v>
      </c>
      <c r="AG35">
        <f>VLOOKUP($B35,'UPDATE Advanced Stats'!$B$2:$AC$1000,10,0)</f>
        <v>9.9000000000000005E-2</v>
      </c>
      <c r="AH35">
        <f>VLOOKUP($B35,'UPDATE Advanced Stats'!$B$2:$AC$1000,11,0)</f>
        <v>1.6</v>
      </c>
      <c r="AI35">
        <f>VLOOKUP($B35,'UPDATE Advanced Stats'!$B$2:$AC$1000,12,0)</f>
        <v>13.5</v>
      </c>
      <c r="AJ35">
        <f>VLOOKUP($B35,'UPDATE Advanced Stats'!$B$2:$AC$1000,13,0)</f>
        <v>7.6</v>
      </c>
      <c r="AK35">
        <f>VLOOKUP($B35,'UPDATE Advanced Stats'!$B$2:$AC$1000,14,0)</f>
        <v>4.3</v>
      </c>
      <c r="AL35">
        <f>VLOOKUP($B35,'UPDATE Advanced Stats'!$B$2:$AC$1000,15,0)</f>
        <v>1.1000000000000001</v>
      </c>
      <c r="AM35">
        <f>VLOOKUP($B35,'UPDATE Advanced Stats'!$B$2:$AC$1000,16,0)</f>
        <v>1</v>
      </c>
      <c r="AN35">
        <f>VLOOKUP($B35,'UPDATE Advanced Stats'!$B$2:$AC$1000,17,0)</f>
        <v>11.5</v>
      </c>
      <c r="AO35">
        <f>VLOOKUP($B35,'UPDATE Advanced Stats'!$B$2:$AC$1000,18,0)</f>
        <v>12.4</v>
      </c>
      <c r="AP35">
        <f>VLOOKUP($B35,'UPDATE Advanced Stats'!$B$2:$AC$1000,19,0)</f>
        <v>0</v>
      </c>
      <c r="AQ35">
        <f>VLOOKUP($B35,'UPDATE Advanced Stats'!$B$2:$AC$1000,20,0)</f>
        <v>1.1000000000000001</v>
      </c>
      <c r="AR35">
        <f>VLOOKUP($B35,'UPDATE Advanced Stats'!$B$2:$AC$1000,21,0)</f>
        <v>0.5</v>
      </c>
      <c r="AS35">
        <f>VLOOKUP($B35,'UPDATE Advanced Stats'!$B$2:$AC$1000,22,0)</f>
        <v>1.6</v>
      </c>
      <c r="AT35">
        <f>VLOOKUP($B35,'UPDATE Advanced Stats'!$B$2:$AC$1000,23,0)</f>
        <v>9.1999999999999998E-2</v>
      </c>
      <c r="AU35">
        <f>VLOOKUP($B35,'UPDATE Advanced Stats'!$B$2:$AC$1000,24,0)</f>
        <v>0</v>
      </c>
      <c r="AV35">
        <f>VLOOKUP($B35,'UPDATE Advanced Stats'!$B$2:$AC$1000,25,0)</f>
        <v>0</v>
      </c>
      <c r="AW35">
        <f>VLOOKUP($B35,'UPDATE Advanced Stats'!$B$2:$AC$1000,26,0)</f>
        <v>-1.4</v>
      </c>
      <c r="AX35">
        <f>VLOOKUP($B35,'UPDATE Advanced Stats'!$B$2:$AC$1000,27,0)</f>
        <v>-1.4</v>
      </c>
      <c r="AY35">
        <f>VLOOKUP($B35,'UPDATE Advanced Stats'!$B$2:$AC$1000,28,0)</f>
        <v>0.1</v>
      </c>
    </row>
    <row r="36" spans="1:51">
      <c r="A36">
        <f>'UPDATE Regular Stats'!A37</f>
        <v>28</v>
      </c>
      <c r="B36" t="str">
        <f>'UPDATE Regular Stats'!B37</f>
        <v>Cameron Bairstow</v>
      </c>
      <c r="C36" t="str">
        <f>'UPDATE Regular Stats'!C37</f>
        <v>PF</v>
      </c>
      <c r="D36">
        <f>'UPDATE Regular Stats'!D37</f>
        <v>24</v>
      </c>
      <c r="E36" t="str">
        <f>'UPDATE Regular Stats'!E37</f>
        <v>CHI</v>
      </c>
      <c r="F36">
        <f>'UPDATE Regular Stats'!F37</f>
        <v>18</v>
      </c>
      <c r="G36">
        <f>'UPDATE Regular Stats'!G37</f>
        <v>1</v>
      </c>
      <c r="H36">
        <f>'UPDATE Regular Stats'!H37</f>
        <v>3.6</v>
      </c>
      <c r="I36">
        <f>'UPDATE Regular Stats'!I37</f>
        <v>0.2</v>
      </c>
      <c r="J36">
        <f>'UPDATE Regular Stats'!J37</f>
        <v>0.8</v>
      </c>
      <c r="K36">
        <f>'UPDATE Regular Stats'!K37</f>
        <v>0.214</v>
      </c>
      <c r="L36">
        <f>'UPDATE Regular Stats'!L37</f>
        <v>0</v>
      </c>
      <c r="M36">
        <f>'UPDATE Regular Stats'!M37</f>
        <v>0</v>
      </c>
      <c r="N36">
        <f>'UPDATE Regular Stats'!N37</f>
        <v>0</v>
      </c>
      <c r="O36">
        <f>'UPDATE Regular Stats'!O37</f>
        <v>0.2</v>
      </c>
      <c r="P36">
        <f>'UPDATE Regular Stats'!P37</f>
        <v>0.8</v>
      </c>
      <c r="Q36">
        <f>'UPDATE Regular Stats'!Q37</f>
        <v>0.214</v>
      </c>
      <c r="R36">
        <f>'UPDATE Regular Stats'!R37</f>
        <v>0.2</v>
      </c>
      <c r="S36">
        <f>'UPDATE Regular Stats'!S37</f>
        <v>0.3</v>
      </c>
      <c r="T36">
        <f>'UPDATE Regular Stats'!T37</f>
        <v>0.8</v>
      </c>
      <c r="U36">
        <f>'UPDATE Regular Stats'!U37</f>
        <v>0.3</v>
      </c>
      <c r="V36">
        <f>'UPDATE Regular Stats'!V37</f>
        <v>0.1</v>
      </c>
      <c r="W36">
        <f>'UPDATE Regular Stats'!W37</f>
        <v>0.4</v>
      </c>
      <c r="X36">
        <f>'UPDATE Regular Stats'!X37</f>
        <v>0.1</v>
      </c>
      <c r="Y36">
        <f>'UPDATE Regular Stats'!Y37</f>
        <v>0.1</v>
      </c>
      <c r="Z36">
        <f>'UPDATE Regular Stats'!Z37</f>
        <v>0.1</v>
      </c>
      <c r="AA36">
        <f>'UPDATE Regular Stats'!AA37</f>
        <v>0.2</v>
      </c>
      <c r="AB36">
        <f>'UPDATE Regular Stats'!AB37</f>
        <v>0.4</v>
      </c>
      <c r="AC36">
        <f>'UPDATE Regular Stats'!AC37</f>
        <v>0.6</v>
      </c>
      <c r="AD36">
        <f>VLOOKUP($B36,'UPDATE Advanced Stats'!$B$2:$AC$1000,7,0)</f>
        <v>2.1</v>
      </c>
      <c r="AE36">
        <f>VLOOKUP($B36,'UPDATE Advanced Stats'!$B$2:$AC$1000,8,0)</f>
        <v>0.309</v>
      </c>
      <c r="AF36">
        <f>VLOOKUP($B36,'UPDATE Advanced Stats'!$B$2:$AC$1000,9,0)</f>
        <v>0</v>
      </c>
      <c r="AG36">
        <f>VLOOKUP($B36,'UPDATE Advanced Stats'!$B$2:$AC$1000,10,0)</f>
        <v>0.35699999999999998</v>
      </c>
      <c r="AH36">
        <f>VLOOKUP($B36,'UPDATE Advanced Stats'!$B$2:$AC$1000,11,0)</f>
        <v>10.5</v>
      </c>
      <c r="AI36">
        <f>VLOOKUP($B36,'UPDATE Advanced Stats'!$B$2:$AC$1000,12,0)</f>
        <v>3.3</v>
      </c>
      <c r="AJ36">
        <f>VLOOKUP($B36,'UPDATE Advanced Stats'!$B$2:$AC$1000,13,0)</f>
        <v>6.8</v>
      </c>
      <c r="AK36">
        <f>VLOOKUP($B36,'UPDATE Advanced Stats'!$B$2:$AC$1000,14,0)</f>
        <v>2.2000000000000002</v>
      </c>
      <c r="AL36">
        <f>VLOOKUP($B36,'UPDATE Advanced Stats'!$B$2:$AC$1000,15,0)</f>
        <v>1.6</v>
      </c>
      <c r="AM36">
        <f>VLOOKUP($B36,'UPDATE Advanced Stats'!$B$2:$AC$1000,16,0)</f>
        <v>1.1000000000000001</v>
      </c>
      <c r="AN36">
        <f>VLOOKUP($B36,'UPDATE Advanced Stats'!$B$2:$AC$1000,17,0)</f>
        <v>15.6</v>
      </c>
      <c r="AO36">
        <f>VLOOKUP($B36,'UPDATE Advanced Stats'!$B$2:$AC$1000,18,0)</f>
        <v>13.5</v>
      </c>
      <c r="AP36">
        <f>VLOOKUP($B36,'UPDATE Advanced Stats'!$B$2:$AC$1000,19,0)</f>
        <v>0</v>
      </c>
      <c r="AQ36">
        <f>VLOOKUP($B36,'UPDATE Advanced Stats'!$B$2:$AC$1000,20,0)</f>
        <v>-0.1</v>
      </c>
      <c r="AR36">
        <f>VLOOKUP($B36,'UPDATE Advanced Stats'!$B$2:$AC$1000,21,0)</f>
        <v>0</v>
      </c>
      <c r="AS36">
        <f>VLOOKUP($B36,'UPDATE Advanced Stats'!$B$2:$AC$1000,22,0)</f>
        <v>-0.1</v>
      </c>
      <c r="AT36">
        <f>VLOOKUP($B36,'UPDATE Advanced Stats'!$B$2:$AC$1000,23,0)</f>
        <v>-4.8000000000000001E-2</v>
      </c>
      <c r="AU36">
        <f>VLOOKUP($B36,'UPDATE Advanced Stats'!$B$2:$AC$1000,24,0)</f>
        <v>0</v>
      </c>
      <c r="AV36">
        <f>VLOOKUP($B36,'UPDATE Advanced Stats'!$B$2:$AC$1000,25,0)</f>
        <v>-6.7</v>
      </c>
      <c r="AW36">
        <f>VLOOKUP($B36,'UPDATE Advanced Stats'!$B$2:$AC$1000,26,0)</f>
        <v>-1</v>
      </c>
      <c r="AX36">
        <f>VLOOKUP($B36,'UPDATE Advanced Stats'!$B$2:$AC$1000,27,0)</f>
        <v>-7.7</v>
      </c>
      <c r="AY36">
        <f>VLOOKUP($B36,'UPDATE Advanced Stats'!$B$2:$AC$1000,28,0)</f>
        <v>-0.1</v>
      </c>
    </row>
    <row r="37" spans="1:51">
      <c r="A37">
        <f>'UPDATE Regular Stats'!A38</f>
        <v>29</v>
      </c>
      <c r="B37" t="str">
        <f>'UPDATE Regular Stats'!B38</f>
        <v>Leandro Barbosa</v>
      </c>
      <c r="C37" t="str">
        <f>'UPDATE Regular Stats'!C38</f>
        <v>SG</v>
      </c>
      <c r="D37">
        <f>'UPDATE Regular Stats'!D38</f>
        <v>32</v>
      </c>
      <c r="E37" t="str">
        <f>'UPDATE Regular Stats'!E38</f>
        <v>GSW</v>
      </c>
      <c r="F37">
        <f>'UPDATE Regular Stats'!F38</f>
        <v>66</v>
      </c>
      <c r="G37">
        <f>'UPDATE Regular Stats'!G38</f>
        <v>1</v>
      </c>
      <c r="H37">
        <f>'UPDATE Regular Stats'!H38</f>
        <v>14.9</v>
      </c>
      <c r="I37">
        <f>'UPDATE Regular Stats'!I38</f>
        <v>2.8</v>
      </c>
      <c r="J37">
        <f>'UPDATE Regular Stats'!J38</f>
        <v>5.8</v>
      </c>
      <c r="K37">
        <f>'UPDATE Regular Stats'!K38</f>
        <v>0.47399999999999998</v>
      </c>
      <c r="L37">
        <f>'UPDATE Regular Stats'!L38</f>
        <v>0.7</v>
      </c>
      <c r="M37">
        <f>'UPDATE Regular Stats'!M38</f>
        <v>1.7</v>
      </c>
      <c r="N37">
        <f>'UPDATE Regular Stats'!N38</f>
        <v>0.38400000000000001</v>
      </c>
      <c r="O37">
        <f>'UPDATE Regular Stats'!O38</f>
        <v>2.1</v>
      </c>
      <c r="P37">
        <f>'UPDATE Regular Stats'!P38</f>
        <v>4.2</v>
      </c>
      <c r="Q37">
        <f>'UPDATE Regular Stats'!Q38</f>
        <v>0.51100000000000001</v>
      </c>
      <c r="R37">
        <f>'UPDATE Regular Stats'!R38</f>
        <v>0.9</v>
      </c>
      <c r="S37">
        <f>'UPDATE Regular Stats'!S38</f>
        <v>1.1000000000000001</v>
      </c>
      <c r="T37">
        <f>'UPDATE Regular Stats'!T38</f>
        <v>0.78400000000000003</v>
      </c>
      <c r="U37">
        <f>'UPDATE Regular Stats'!U38</f>
        <v>0.3</v>
      </c>
      <c r="V37">
        <f>'UPDATE Regular Stats'!V38</f>
        <v>1</v>
      </c>
      <c r="W37">
        <f>'UPDATE Regular Stats'!W38</f>
        <v>1.4</v>
      </c>
      <c r="X37">
        <f>'UPDATE Regular Stats'!X38</f>
        <v>1.5</v>
      </c>
      <c r="Y37">
        <f>'UPDATE Regular Stats'!Y38</f>
        <v>0.6</v>
      </c>
      <c r="Z37">
        <f>'UPDATE Regular Stats'!Z38</f>
        <v>0.1</v>
      </c>
      <c r="AA37">
        <f>'UPDATE Regular Stats'!AA38</f>
        <v>0.7</v>
      </c>
      <c r="AB37">
        <f>'UPDATE Regular Stats'!AB38</f>
        <v>1.3</v>
      </c>
      <c r="AC37">
        <f>'UPDATE Regular Stats'!AC38</f>
        <v>7.1</v>
      </c>
      <c r="AD37">
        <f>VLOOKUP($B37,'UPDATE Advanced Stats'!$B$2:$AC$1000,7,0)</f>
        <v>15.3</v>
      </c>
      <c r="AE37">
        <f>VLOOKUP($B37,'UPDATE Advanced Stats'!$B$2:$AC$1000,8,0)</f>
        <v>0.55800000000000005</v>
      </c>
      <c r="AF37">
        <f>VLOOKUP($B37,'UPDATE Advanced Stats'!$B$2:$AC$1000,9,0)</f>
        <v>0.28999999999999998</v>
      </c>
      <c r="AG37">
        <f>VLOOKUP($B37,'UPDATE Advanced Stats'!$B$2:$AC$1000,10,0)</f>
        <v>0.192</v>
      </c>
      <c r="AH37">
        <f>VLOOKUP($B37,'UPDATE Advanced Stats'!$B$2:$AC$1000,11,0)</f>
        <v>2.6</v>
      </c>
      <c r="AI37">
        <f>VLOOKUP($B37,'UPDATE Advanced Stats'!$B$2:$AC$1000,12,0)</f>
        <v>7.2</v>
      </c>
      <c r="AJ37">
        <f>VLOOKUP($B37,'UPDATE Advanced Stats'!$B$2:$AC$1000,13,0)</f>
        <v>5</v>
      </c>
      <c r="AK37">
        <f>VLOOKUP($B37,'UPDATE Advanced Stats'!$B$2:$AC$1000,14,0)</f>
        <v>14.9</v>
      </c>
      <c r="AL37">
        <f>VLOOKUP($B37,'UPDATE Advanced Stats'!$B$2:$AC$1000,15,0)</f>
        <v>2</v>
      </c>
      <c r="AM37">
        <f>VLOOKUP($B37,'UPDATE Advanced Stats'!$B$2:$AC$1000,16,0)</f>
        <v>0.6</v>
      </c>
      <c r="AN37">
        <f>VLOOKUP($B37,'UPDATE Advanced Stats'!$B$2:$AC$1000,17,0)</f>
        <v>9.5</v>
      </c>
      <c r="AO37">
        <f>VLOOKUP($B37,'UPDATE Advanced Stats'!$B$2:$AC$1000,18,0)</f>
        <v>20.5</v>
      </c>
      <c r="AP37">
        <f>VLOOKUP($B37,'UPDATE Advanced Stats'!$B$2:$AC$1000,19,0)</f>
        <v>0</v>
      </c>
      <c r="AQ37">
        <f>VLOOKUP($B37,'UPDATE Advanced Stats'!$B$2:$AC$1000,20,0)</f>
        <v>1.6</v>
      </c>
      <c r="AR37">
        <f>VLOOKUP($B37,'UPDATE Advanced Stats'!$B$2:$AC$1000,21,0)</f>
        <v>1.2</v>
      </c>
      <c r="AS37">
        <f>VLOOKUP($B37,'UPDATE Advanced Stats'!$B$2:$AC$1000,22,0)</f>
        <v>2.8</v>
      </c>
      <c r="AT37">
        <f>VLOOKUP($B37,'UPDATE Advanced Stats'!$B$2:$AC$1000,23,0)</f>
        <v>0.13700000000000001</v>
      </c>
      <c r="AU37">
        <f>VLOOKUP($B37,'UPDATE Advanced Stats'!$B$2:$AC$1000,24,0)</f>
        <v>0</v>
      </c>
      <c r="AV37">
        <f>VLOOKUP($B37,'UPDATE Advanced Stats'!$B$2:$AC$1000,25,0)</f>
        <v>0.4</v>
      </c>
      <c r="AW37">
        <f>VLOOKUP($B37,'UPDATE Advanced Stats'!$B$2:$AC$1000,26,0)</f>
        <v>-1.2</v>
      </c>
      <c r="AX37">
        <f>VLOOKUP($B37,'UPDATE Advanced Stats'!$B$2:$AC$1000,27,0)</f>
        <v>-0.8</v>
      </c>
      <c r="AY37">
        <f>VLOOKUP($B37,'UPDATE Advanced Stats'!$B$2:$AC$1000,28,0)</f>
        <v>0.3</v>
      </c>
    </row>
    <row r="38" spans="1:51">
      <c r="A38">
        <f>'UPDATE Regular Stats'!A39</f>
        <v>30</v>
      </c>
      <c r="B38" t="str">
        <f>'UPDATE Regular Stats'!B39</f>
        <v>Jose Barea</v>
      </c>
      <c r="C38" t="str">
        <f>'UPDATE Regular Stats'!C39</f>
        <v>PG</v>
      </c>
      <c r="D38">
        <f>'UPDATE Regular Stats'!D39</f>
        <v>30</v>
      </c>
      <c r="E38" t="str">
        <f>'UPDATE Regular Stats'!E39</f>
        <v>DAL</v>
      </c>
      <c r="F38">
        <f>'UPDATE Regular Stats'!F39</f>
        <v>77</v>
      </c>
      <c r="G38">
        <f>'UPDATE Regular Stats'!G39</f>
        <v>10</v>
      </c>
      <c r="H38">
        <f>'UPDATE Regular Stats'!H39</f>
        <v>17.7</v>
      </c>
      <c r="I38">
        <f>'UPDATE Regular Stats'!I39</f>
        <v>2.9</v>
      </c>
      <c r="J38">
        <f>'UPDATE Regular Stats'!J39</f>
        <v>7</v>
      </c>
      <c r="K38">
        <f>'UPDATE Regular Stats'!K39</f>
        <v>0.42</v>
      </c>
      <c r="L38">
        <f>'UPDATE Regular Stats'!L39</f>
        <v>0.7</v>
      </c>
      <c r="M38">
        <f>'UPDATE Regular Stats'!M39</f>
        <v>2.2000000000000002</v>
      </c>
      <c r="N38">
        <f>'UPDATE Regular Stats'!N39</f>
        <v>0.32300000000000001</v>
      </c>
      <c r="O38">
        <f>'UPDATE Regular Stats'!O39</f>
        <v>2.2000000000000002</v>
      </c>
      <c r="P38">
        <f>'UPDATE Regular Stats'!P39</f>
        <v>4.8</v>
      </c>
      <c r="Q38">
        <f>'UPDATE Regular Stats'!Q39</f>
        <v>0.46300000000000002</v>
      </c>
      <c r="R38">
        <f>'UPDATE Regular Stats'!R39</f>
        <v>1</v>
      </c>
      <c r="S38">
        <f>'UPDATE Regular Stats'!S39</f>
        <v>1.2</v>
      </c>
      <c r="T38">
        <f>'UPDATE Regular Stats'!T39</f>
        <v>0.80900000000000005</v>
      </c>
      <c r="U38">
        <f>'UPDATE Regular Stats'!U39</f>
        <v>0.3</v>
      </c>
      <c r="V38">
        <f>'UPDATE Regular Stats'!V39</f>
        <v>1.4</v>
      </c>
      <c r="W38">
        <f>'UPDATE Regular Stats'!W39</f>
        <v>1.7</v>
      </c>
      <c r="X38">
        <f>'UPDATE Regular Stats'!X39</f>
        <v>3.4</v>
      </c>
      <c r="Y38">
        <f>'UPDATE Regular Stats'!Y39</f>
        <v>0.4</v>
      </c>
      <c r="Z38">
        <f>'UPDATE Regular Stats'!Z39</f>
        <v>0</v>
      </c>
      <c r="AA38">
        <f>'UPDATE Regular Stats'!AA39</f>
        <v>0.9</v>
      </c>
      <c r="AB38">
        <f>'UPDATE Regular Stats'!AB39</f>
        <v>1.4</v>
      </c>
      <c r="AC38">
        <f>'UPDATE Regular Stats'!AC39</f>
        <v>7.5</v>
      </c>
      <c r="AD38">
        <f>VLOOKUP($B38,'UPDATE Advanced Stats'!$B$2:$AC$1000,7,0)</f>
        <v>15.1</v>
      </c>
      <c r="AE38">
        <f>VLOOKUP($B38,'UPDATE Advanced Stats'!$B$2:$AC$1000,8,0)</f>
        <v>0.502</v>
      </c>
      <c r="AF38">
        <f>VLOOKUP($B38,'UPDATE Advanced Stats'!$B$2:$AC$1000,9,0)</f>
        <v>0.312</v>
      </c>
      <c r="AG38">
        <f>VLOOKUP($B38,'UPDATE Advanced Stats'!$B$2:$AC$1000,10,0)</f>
        <v>0.17499999999999999</v>
      </c>
      <c r="AH38">
        <f>VLOOKUP($B38,'UPDATE Advanced Stats'!$B$2:$AC$1000,11,0)</f>
        <v>1.8</v>
      </c>
      <c r="AI38">
        <f>VLOOKUP($B38,'UPDATE Advanced Stats'!$B$2:$AC$1000,12,0)</f>
        <v>9</v>
      </c>
      <c r="AJ38">
        <f>VLOOKUP($B38,'UPDATE Advanced Stats'!$B$2:$AC$1000,13,0)</f>
        <v>5.4</v>
      </c>
      <c r="AK38">
        <f>VLOOKUP($B38,'UPDATE Advanced Stats'!$B$2:$AC$1000,14,0)</f>
        <v>29.5</v>
      </c>
      <c r="AL38">
        <f>VLOOKUP($B38,'UPDATE Advanced Stats'!$B$2:$AC$1000,15,0)</f>
        <v>1.2</v>
      </c>
      <c r="AM38">
        <f>VLOOKUP($B38,'UPDATE Advanced Stats'!$B$2:$AC$1000,16,0)</f>
        <v>0.1</v>
      </c>
      <c r="AN38">
        <f>VLOOKUP($B38,'UPDATE Advanced Stats'!$B$2:$AC$1000,17,0)</f>
        <v>10.8</v>
      </c>
      <c r="AO38">
        <f>VLOOKUP($B38,'UPDATE Advanced Stats'!$B$2:$AC$1000,18,0)</f>
        <v>21.2</v>
      </c>
      <c r="AP38">
        <f>VLOOKUP($B38,'UPDATE Advanced Stats'!$B$2:$AC$1000,19,0)</f>
        <v>0</v>
      </c>
      <c r="AQ38">
        <f>VLOOKUP($B38,'UPDATE Advanced Stats'!$B$2:$AC$1000,20,0)</f>
        <v>2.1</v>
      </c>
      <c r="AR38">
        <f>VLOOKUP($B38,'UPDATE Advanced Stats'!$B$2:$AC$1000,21,0)</f>
        <v>0.6</v>
      </c>
      <c r="AS38">
        <f>VLOOKUP($B38,'UPDATE Advanced Stats'!$B$2:$AC$1000,22,0)</f>
        <v>2.7</v>
      </c>
      <c r="AT38">
        <f>VLOOKUP($B38,'UPDATE Advanced Stats'!$B$2:$AC$1000,23,0)</f>
        <v>9.6000000000000002E-2</v>
      </c>
      <c r="AU38">
        <f>VLOOKUP($B38,'UPDATE Advanced Stats'!$B$2:$AC$1000,24,0)</f>
        <v>0</v>
      </c>
      <c r="AV38">
        <f>VLOOKUP($B38,'UPDATE Advanced Stats'!$B$2:$AC$1000,25,0)</f>
        <v>1</v>
      </c>
      <c r="AW38">
        <f>VLOOKUP($B38,'UPDATE Advanced Stats'!$B$2:$AC$1000,26,0)</f>
        <v>-2.5</v>
      </c>
      <c r="AX38">
        <f>VLOOKUP($B38,'UPDATE Advanced Stats'!$B$2:$AC$1000,27,0)</f>
        <v>-1.5</v>
      </c>
      <c r="AY38">
        <f>VLOOKUP($B38,'UPDATE Advanced Stats'!$B$2:$AC$1000,28,0)</f>
        <v>0.2</v>
      </c>
    </row>
    <row r="39" spans="1:51">
      <c r="A39">
        <f>'UPDATE Regular Stats'!A40</f>
        <v>31</v>
      </c>
      <c r="B39" t="str">
        <f>'UPDATE Regular Stats'!B40</f>
        <v>Andrea Bargnani</v>
      </c>
      <c r="C39" t="str">
        <f>'UPDATE Regular Stats'!C40</f>
        <v>C</v>
      </c>
      <c r="D39">
        <f>'UPDATE Regular Stats'!D40</f>
        <v>29</v>
      </c>
      <c r="E39" t="str">
        <f>'UPDATE Regular Stats'!E40</f>
        <v>NYK</v>
      </c>
      <c r="F39">
        <f>'UPDATE Regular Stats'!F40</f>
        <v>29</v>
      </c>
      <c r="G39">
        <f>'UPDATE Regular Stats'!G40</f>
        <v>22</v>
      </c>
      <c r="H39">
        <f>'UPDATE Regular Stats'!H40</f>
        <v>27.1</v>
      </c>
      <c r="I39">
        <f>'UPDATE Regular Stats'!I40</f>
        <v>5.7</v>
      </c>
      <c r="J39">
        <f>'UPDATE Regular Stats'!J40</f>
        <v>12.4</v>
      </c>
      <c r="K39">
        <f>'UPDATE Regular Stats'!K40</f>
        <v>0.45400000000000001</v>
      </c>
      <c r="L39">
        <f>'UPDATE Regular Stats'!L40</f>
        <v>0.5</v>
      </c>
      <c r="M39">
        <f>'UPDATE Regular Stats'!M40</f>
        <v>1.4</v>
      </c>
      <c r="N39">
        <f>'UPDATE Regular Stats'!N40</f>
        <v>0.36599999999999999</v>
      </c>
      <c r="O39">
        <f>'UPDATE Regular Stats'!O40</f>
        <v>5.0999999999999996</v>
      </c>
      <c r="P39">
        <f>'UPDATE Regular Stats'!P40</f>
        <v>11</v>
      </c>
      <c r="Q39">
        <f>'UPDATE Regular Stats'!Q40</f>
        <v>0.46600000000000003</v>
      </c>
      <c r="R39">
        <f>'UPDATE Regular Stats'!R40</f>
        <v>3</v>
      </c>
      <c r="S39">
        <f>'UPDATE Regular Stats'!S40</f>
        <v>3.7</v>
      </c>
      <c r="T39">
        <f>'UPDATE Regular Stats'!T40</f>
        <v>0.81299999999999994</v>
      </c>
      <c r="U39">
        <f>'UPDATE Regular Stats'!U40</f>
        <v>1.1000000000000001</v>
      </c>
      <c r="V39">
        <f>'UPDATE Regular Stats'!V40</f>
        <v>3.3</v>
      </c>
      <c r="W39">
        <f>'UPDATE Regular Stats'!W40</f>
        <v>4.4000000000000004</v>
      </c>
      <c r="X39">
        <f>'UPDATE Regular Stats'!X40</f>
        <v>1.6</v>
      </c>
      <c r="Y39">
        <f>'UPDATE Regular Stats'!Y40</f>
        <v>0.1</v>
      </c>
      <c r="Z39">
        <f>'UPDATE Regular Stats'!Z40</f>
        <v>0.9</v>
      </c>
      <c r="AA39">
        <f>'UPDATE Regular Stats'!AA40</f>
        <v>1.4</v>
      </c>
      <c r="AB39">
        <f>'UPDATE Regular Stats'!AB40</f>
        <v>1.8</v>
      </c>
      <c r="AC39">
        <f>'UPDATE Regular Stats'!AC40</f>
        <v>14.8</v>
      </c>
      <c r="AD39">
        <f>VLOOKUP($B39,'UPDATE Advanced Stats'!$B$2:$AC$1000,7,0)</f>
        <v>16.600000000000001</v>
      </c>
      <c r="AE39">
        <f>VLOOKUP($B39,'UPDATE Advanced Stats'!$B$2:$AC$1000,8,0)</f>
        <v>0.52700000000000002</v>
      </c>
      <c r="AF39">
        <f>VLOOKUP($B39,'UPDATE Advanced Stats'!$B$2:$AC$1000,9,0)</f>
        <v>0.114</v>
      </c>
      <c r="AG39">
        <f>VLOOKUP($B39,'UPDATE Advanced Stats'!$B$2:$AC$1000,10,0)</f>
        <v>0.29599999999999999</v>
      </c>
      <c r="AH39">
        <f>VLOOKUP($B39,'UPDATE Advanced Stats'!$B$2:$AC$1000,11,0)</f>
        <v>4.5999999999999996</v>
      </c>
      <c r="AI39">
        <f>VLOOKUP($B39,'UPDATE Advanced Stats'!$B$2:$AC$1000,12,0)</f>
        <v>14.4</v>
      </c>
      <c r="AJ39">
        <f>VLOOKUP($B39,'UPDATE Advanced Stats'!$B$2:$AC$1000,13,0)</f>
        <v>9.3000000000000007</v>
      </c>
      <c r="AK39">
        <f>VLOOKUP($B39,'UPDATE Advanced Stats'!$B$2:$AC$1000,14,0)</f>
        <v>11.3</v>
      </c>
      <c r="AL39">
        <f>VLOOKUP($B39,'UPDATE Advanced Stats'!$B$2:$AC$1000,15,0)</f>
        <v>0.1</v>
      </c>
      <c r="AM39">
        <f>VLOOKUP($B39,'UPDATE Advanced Stats'!$B$2:$AC$1000,16,0)</f>
        <v>2.9</v>
      </c>
      <c r="AN39">
        <f>VLOOKUP($B39,'UPDATE Advanced Stats'!$B$2:$AC$1000,17,0)</f>
        <v>9.3000000000000007</v>
      </c>
      <c r="AO39">
        <f>VLOOKUP($B39,'UPDATE Advanced Stats'!$B$2:$AC$1000,18,0)</f>
        <v>26.4</v>
      </c>
      <c r="AP39">
        <f>VLOOKUP($B39,'UPDATE Advanced Stats'!$B$2:$AC$1000,19,0)</f>
        <v>0</v>
      </c>
      <c r="AQ39">
        <f>VLOOKUP($B39,'UPDATE Advanced Stats'!$B$2:$AC$1000,20,0)</f>
        <v>0.8</v>
      </c>
      <c r="AR39">
        <f>VLOOKUP($B39,'UPDATE Advanced Stats'!$B$2:$AC$1000,21,0)</f>
        <v>0.2</v>
      </c>
      <c r="AS39">
        <f>VLOOKUP($B39,'UPDATE Advanced Stats'!$B$2:$AC$1000,22,0)</f>
        <v>0.9</v>
      </c>
      <c r="AT39">
        <f>VLOOKUP($B39,'UPDATE Advanced Stats'!$B$2:$AC$1000,23,0)</f>
        <v>5.8000000000000003E-2</v>
      </c>
      <c r="AU39">
        <f>VLOOKUP($B39,'UPDATE Advanced Stats'!$B$2:$AC$1000,24,0)</f>
        <v>0</v>
      </c>
      <c r="AV39">
        <f>VLOOKUP($B39,'UPDATE Advanced Stats'!$B$2:$AC$1000,25,0)</f>
        <v>-1</v>
      </c>
      <c r="AW39">
        <f>VLOOKUP($B39,'UPDATE Advanced Stats'!$B$2:$AC$1000,26,0)</f>
        <v>-2.7</v>
      </c>
      <c r="AX39">
        <f>VLOOKUP($B39,'UPDATE Advanced Stats'!$B$2:$AC$1000,27,0)</f>
        <v>-3.7</v>
      </c>
      <c r="AY39">
        <f>VLOOKUP($B39,'UPDATE Advanced Stats'!$B$2:$AC$1000,28,0)</f>
        <v>-0.3</v>
      </c>
    </row>
    <row r="40" spans="1:51">
      <c r="A40">
        <f>'UPDATE Regular Stats'!A41</f>
        <v>32</v>
      </c>
      <c r="B40" t="str">
        <f>'UPDATE Regular Stats'!B41</f>
        <v>Harrison Barnes</v>
      </c>
      <c r="C40" t="str">
        <f>'UPDATE Regular Stats'!C41</f>
        <v>SF</v>
      </c>
      <c r="D40">
        <f>'UPDATE Regular Stats'!D41</f>
        <v>22</v>
      </c>
      <c r="E40" t="str">
        <f>'UPDATE Regular Stats'!E41</f>
        <v>GSW</v>
      </c>
      <c r="F40">
        <f>'UPDATE Regular Stats'!F41</f>
        <v>82</v>
      </c>
      <c r="G40">
        <f>'UPDATE Regular Stats'!G41</f>
        <v>82</v>
      </c>
      <c r="H40">
        <f>'UPDATE Regular Stats'!H41</f>
        <v>28.3</v>
      </c>
      <c r="I40">
        <f>'UPDATE Regular Stats'!I41</f>
        <v>3.9</v>
      </c>
      <c r="J40">
        <f>'UPDATE Regular Stats'!J41</f>
        <v>8</v>
      </c>
      <c r="K40">
        <f>'UPDATE Regular Stats'!K41</f>
        <v>0.48199999999999998</v>
      </c>
      <c r="L40">
        <f>'UPDATE Regular Stats'!L41</f>
        <v>1.1000000000000001</v>
      </c>
      <c r="M40">
        <f>'UPDATE Regular Stats'!M41</f>
        <v>2.6</v>
      </c>
      <c r="N40">
        <f>'UPDATE Regular Stats'!N41</f>
        <v>0.40500000000000003</v>
      </c>
      <c r="O40">
        <f>'UPDATE Regular Stats'!O41</f>
        <v>2.8</v>
      </c>
      <c r="P40">
        <f>'UPDATE Regular Stats'!P41</f>
        <v>5.4</v>
      </c>
      <c r="Q40">
        <f>'UPDATE Regular Stats'!Q41</f>
        <v>0.51900000000000002</v>
      </c>
      <c r="R40">
        <f>'UPDATE Regular Stats'!R41</f>
        <v>1.3</v>
      </c>
      <c r="S40">
        <f>'UPDATE Regular Stats'!S41</f>
        <v>1.8</v>
      </c>
      <c r="T40">
        <f>'UPDATE Regular Stats'!T41</f>
        <v>0.72</v>
      </c>
      <c r="U40">
        <f>'UPDATE Regular Stats'!U41</f>
        <v>1.4</v>
      </c>
      <c r="V40">
        <f>'UPDATE Regular Stats'!V41</f>
        <v>4.0999999999999996</v>
      </c>
      <c r="W40">
        <f>'UPDATE Regular Stats'!W41</f>
        <v>5.5</v>
      </c>
      <c r="X40">
        <f>'UPDATE Regular Stats'!X41</f>
        <v>1.4</v>
      </c>
      <c r="Y40">
        <f>'UPDATE Regular Stats'!Y41</f>
        <v>0.7</v>
      </c>
      <c r="Z40">
        <f>'UPDATE Regular Stats'!Z41</f>
        <v>0.2</v>
      </c>
      <c r="AA40">
        <f>'UPDATE Regular Stats'!AA41</f>
        <v>0.9</v>
      </c>
      <c r="AB40">
        <f>'UPDATE Regular Stats'!AB41</f>
        <v>1.8</v>
      </c>
      <c r="AC40">
        <f>'UPDATE Regular Stats'!AC41</f>
        <v>10.1</v>
      </c>
      <c r="AD40">
        <f>VLOOKUP($B40,'UPDATE Advanced Stats'!$B$2:$AC$1000,7,0)</f>
        <v>13.4</v>
      </c>
      <c r="AE40">
        <f>VLOOKUP($B40,'UPDATE Advanced Stats'!$B$2:$AC$1000,8,0)</f>
        <v>0.57299999999999995</v>
      </c>
      <c r="AF40">
        <f>VLOOKUP($B40,'UPDATE Advanced Stats'!$B$2:$AC$1000,9,0)</f>
        <v>0.32800000000000001</v>
      </c>
      <c r="AG40">
        <f>VLOOKUP($B40,'UPDATE Advanced Stats'!$B$2:$AC$1000,10,0)</f>
        <v>0.22900000000000001</v>
      </c>
      <c r="AH40">
        <f>VLOOKUP($B40,'UPDATE Advanced Stats'!$B$2:$AC$1000,11,0)</f>
        <v>5.6</v>
      </c>
      <c r="AI40">
        <f>VLOOKUP($B40,'UPDATE Advanced Stats'!$B$2:$AC$1000,12,0)</f>
        <v>15.1</v>
      </c>
      <c r="AJ40">
        <f>VLOOKUP($B40,'UPDATE Advanced Stats'!$B$2:$AC$1000,13,0)</f>
        <v>10.5</v>
      </c>
      <c r="AK40">
        <f>VLOOKUP($B40,'UPDATE Advanced Stats'!$B$2:$AC$1000,14,0)</f>
        <v>6.9</v>
      </c>
      <c r="AL40">
        <f>VLOOKUP($B40,'UPDATE Advanced Stats'!$B$2:$AC$1000,15,0)</f>
        <v>1.3</v>
      </c>
      <c r="AM40">
        <f>VLOOKUP($B40,'UPDATE Advanced Stats'!$B$2:$AC$1000,16,0)</f>
        <v>0.6</v>
      </c>
      <c r="AN40">
        <f>VLOOKUP($B40,'UPDATE Advanced Stats'!$B$2:$AC$1000,17,0)</f>
        <v>9</v>
      </c>
      <c r="AO40">
        <f>VLOOKUP($B40,'UPDATE Advanced Stats'!$B$2:$AC$1000,18,0)</f>
        <v>14.9</v>
      </c>
      <c r="AP40">
        <f>VLOOKUP($B40,'UPDATE Advanced Stats'!$B$2:$AC$1000,19,0)</f>
        <v>0</v>
      </c>
      <c r="AQ40">
        <f>VLOOKUP($B40,'UPDATE Advanced Stats'!$B$2:$AC$1000,20,0)</f>
        <v>3.7</v>
      </c>
      <c r="AR40">
        <f>VLOOKUP($B40,'UPDATE Advanced Stats'!$B$2:$AC$1000,21,0)</f>
        <v>3</v>
      </c>
      <c r="AS40">
        <f>VLOOKUP($B40,'UPDATE Advanced Stats'!$B$2:$AC$1000,22,0)</f>
        <v>6.7</v>
      </c>
      <c r="AT40">
        <f>VLOOKUP($B40,'UPDATE Advanced Stats'!$B$2:$AC$1000,23,0)</f>
        <v>0.13900000000000001</v>
      </c>
      <c r="AU40">
        <f>VLOOKUP($B40,'UPDATE Advanced Stats'!$B$2:$AC$1000,24,0)</f>
        <v>0</v>
      </c>
      <c r="AV40">
        <f>VLOOKUP($B40,'UPDATE Advanced Stats'!$B$2:$AC$1000,25,0)</f>
        <v>0.5</v>
      </c>
      <c r="AW40">
        <f>VLOOKUP($B40,'UPDATE Advanced Stats'!$B$2:$AC$1000,26,0)</f>
        <v>0.6</v>
      </c>
      <c r="AX40">
        <f>VLOOKUP($B40,'UPDATE Advanced Stats'!$B$2:$AC$1000,27,0)</f>
        <v>1.1000000000000001</v>
      </c>
      <c r="AY40">
        <f>VLOOKUP($B40,'UPDATE Advanced Stats'!$B$2:$AC$1000,28,0)</f>
        <v>1.8</v>
      </c>
    </row>
    <row r="41" spans="1:51">
      <c r="A41">
        <f>'UPDATE Regular Stats'!A42</f>
        <v>33</v>
      </c>
      <c r="B41" t="str">
        <f>'UPDATE Regular Stats'!B42</f>
        <v>Matt Barnes</v>
      </c>
      <c r="C41" t="str">
        <f>'UPDATE Regular Stats'!C42</f>
        <v>SF</v>
      </c>
      <c r="D41">
        <f>'UPDATE Regular Stats'!D42</f>
        <v>34</v>
      </c>
      <c r="E41" t="str">
        <f>'UPDATE Regular Stats'!E42</f>
        <v>LAC</v>
      </c>
      <c r="F41">
        <f>'UPDATE Regular Stats'!F42</f>
        <v>76</v>
      </c>
      <c r="G41">
        <f>'UPDATE Regular Stats'!G42</f>
        <v>74</v>
      </c>
      <c r="H41">
        <f>'UPDATE Regular Stats'!H42</f>
        <v>29.9</v>
      </c>
      <c r="I41">
        <f>'UPDATE Regular Stats'!I42</f>
        <v>3.6</v>
      </c>
      <c r="J41">
        <f>'UPDATE Regular Stats'!J42</f>
        <v>8.1999999999999993</v>
      </c>
      <c r="K41">
        <f>'UPDATE Regular Stats'!K42</f>
        <v>0.44400000000000001</v>
      </c>
      <c r="L41">
        <f>'UPDATE Regular Stats'!L42</f>
        <v>1.8</v>
      </c>
      <c r="M41">
        <f>'UPDATE Regular Stats'!M42</f>
        <v>4.9000000000000004</v>
      </c>
      <c r="N41">
        <f>'UPDATE Regular Stats'!N42</f>
        <v>0.36199999999999999</v>
      </c>
      <c r="O41">
        <f>'UPDATE Regular Stats'!O42</f>
        <v>1.9</v>
      </c>
      <c r="P41">
        <f>'UPDATE Regular Stats'!P42</f>
        <v>3.3</v>
      </c>
      <c r="Q41">
        <f>'UPDATE Regular Stats'!Q42</f>
        <v>0.56899999999999995</v>
      </c>
      <c r="R41">
        <f>'UPDATE Regular Stats'!R42</f>
        <v>1</v>
      </c>
      <c r="S41">
        <f>'UPDATE Regular Stats'!S42</f>
        <v>1.3</v>
      </c>
      <c r="T41">
        <f>'UPDATE Regular Stats'!T42</f>
        <v>0.77900000000000003</v>
      </c>
      <c r="U41">
        <f>'UPDATE Regular Stats'!U42</f>
        <v>0.7</v>
      </c>
      <c r="V41">
        <f>'UPDATE Regular Stats'!V42</f>
        <v>3.3</v>
      </c>
      <c r="W41">
        <f>'UPDATE Regular Stats'!W42</f>
        <v>4</v>
      </c>
      <c r="X41">
        <f>'UPDATE Regular Stats'!X42</f>
        <v>1.5</v>
      </c>
      <c r="Y41">
        <f>'UPDATE Regular Stats'!Y42</f>
        <v>0.9</v>
      </c>
      <c r="Z41">
        <f>'UPDATE Regular Stats'!Z42</f>
        <v>0.7</v>
      </c>
      <c r="AA41">
        <f>'UPDATE Regular Stats'!AA42</f>
        <v>1.1000000000000001</v>
      </c>
      <c r="AB41">
        <f>'UPDATE Regular Stats'!AB42</f>
        <v>3.2</v>
      </c>
      <c r="AC41">
        <f>'UPDATE Regular Stats'!AC42</f>
        <v>10.1</v>
      </c>
      <c r="AD41">
        <f>VLOOKUP($B41,'UPDATE Advanced Stats'!$B$2:$AC$1000,7,0)</f>
        <v>11.3</v>
      </c>
      <c r="AE41">
        <f>VLOOKUP($B41,'UPDATE Advanced Stats'!$B$2:$AC$1000,8,0)</f>
        <v>0.57399999999999995</v>
      </c>
      <c r="AF41">
        <f>VLOOKUP($B41,'UPDATE Advanced Stats'!$B$2:$AC$1000,9,0)</f>
        <v>0.60299999999999998</v>
      </c>
      <c r="AG41">
        <f>VLOOKUP($B41,'UPDATE Advanced Stats'!$B$2:$AC$1000,10,0)</f>
        <v>0.152</v>
      </c>
      <c r="AH41">
        <f>VLOOKUP($B41,'UPDATE Advanced Stats'!$B$2:$AC$1000,11,0)</f>
        <v>2.6</v>
      </c>
      <c r="AI41">
        <f>VLOOKUP($B41,'UPDATE Advanced Stats'!$B$2:$AC$1000,12,0)</f>
        <v>12.2</v>
      </c>
      <c r="AJ41">
        <f>VLOOKUP($B41,'UPDATE Advanced Stats'!$B$2:$AC$1000,13,0)</f>
        <v>7.5</v>
      </c>
      <c r="AK41">
        <f>VLOOKUP($B41,'UPDATE Advanced Stats'!$B$2:$AC$1000,14,0)</f>
        <v>7.2</v>
      </c>
      <c r="AL41">
        <f>VLOOKUP($B41,'UPDATE Advanced Stats'!$B$2:$AC$1000,15,0)</f>
        <v>1.5</v>
      </c>
      <c r="AM41">
        <f>VLOOKUP($B41,'UPDATE Advanced Stats'!$B$2:$AC$1000,16,0)</f>
        <v>1.8</v>
      </c>
      <c r="AN41">
        <f>VLOOKUP($B41,'UPDATE Advanced Stats'!$B$2:$AC$1000,17,0)</f>
        <v>11.6</v>
      </c>
      <c r="AO41">
        <f>VLOOKUP($B41,'UPDATE Advanced Stats'!$B$2:$AC$1000,18,0)</f>
        <v>14.9</v>
      </c>
      <c r="AP41">
        <f>VLOOKUP($B41,'UPDATE Advanced Stats'!$B$2:$AC$1000,19,0)</f>
        <v>0</v>
      </c>
      <c r="AQ41">
        <f>VLOOKUP($B41,'UPDATE Advanced Stats'!$B$2:$AC$1000,20,0)</f>
        <v>2.2000000000000002</v>
      </c>
      <c r="AR41">
        <f>VLOOKUP($B41,'UPDATE Advanced Stats'!$B$2:$AC$1000,21,0)</f>
        <v>2.1</v>
      </c>
      <c r="AS41">
        <f>VLOOKUP($B41,'UPDATE Advanced Stats'!$B$2:$AC$1000,22,0)</f>
        <v>4.3</v>
      </c>
      <c r="AT41">
        <f>VLOOKUP($B41,'UPDATE Advanced Stats'!$B$2:$AC$1000,23,0)</f>
        <v>9.0999999999999998E-2</v>
      </c>
      <c r="AU41">
        <f>VLOOKUP($B41,'UPDATE Advanced Stats'!$B$2:$AC$1000,24,0)</f>
        <v>0</v>
      </c>
      <c r="AV41">
        <f>VLOOKUP($B41,'UPDATE Advanced Stats'!$B$2:$AC$1000,25,0)</f>
        <v>0.9</v>
      </c>
      <c r="AW41">
        <f>VLOOKUP($B41,'UPDATE Advanced Stats'!$B$2:$AC$1000,26,0)</f>
        <v>0.7</v>
      </c>
      <c r="AX41">
        <f>VLOOKUP($B41,'UPDATE Advanced Stats'!$B$2:$AC$1000,27,0)</f>
        <v>1.6</v>
      </c>
      <c r="AY41">
        <f>VLOOKUP($B41,'UPDATE Advanced Stats'!$B$2:$AC$1000,28,0)</f>
        <v>2.1</v>
      </c>
    </row>
    <row r="42" spans="1:51">
      <c r="A42">
        <f>'UPDATE Regular Stats'!A43</f>
        <v>34</v>
      </c>
      <c r="B42" t="str">
        <f>'UPDATE Regular Stats'!B43</f>
        <v>Earl Barron</v>
      </c>
      <c r="C42" t="str">
        <f>'UPDATE Regular Stats'!C43</f>
        <v>C</v>
      </c>
      <c r="D42">
        <f>'UPDATE Regular Stats'!D43</f>
        <v>33</v>
      </c>
      <c r="E42" t="str">
        <f>'UPDATE Regular Stats'!E43</f>
        <v>PHO</v>
      </c>
      <c r="F42">
        <f>'UPDATE Regular Stats'!F43</f>
        <v>16</v>
      </c>
      <c r="G42">
        <f>'UPDATE Regular Stats'!G43</f>
        <v>1</v>
      </c>
      <c r="H42">
        <f>'UPDATE Regular Stats'!H43</f>
        <v>8.9</v>
      </c>
      <c r="I42">
        <f>'UPDATE Regular Stats'!I43</f>
        <v>0.8</v>
      </c>
      <c r="J42">
        <f>'UPDATE Regular Stats'!J43</f>
        <v>2.4</v>
      </c>
      <c r="K42">
        <f>'UPDATE Regular Stats'!K43</f>
        <v>0.308</v>
      </c>
      <c r="L42">
        <f>'UPDATE Regular Stats'!L43</f>
        <v>0.1</v>
      </c>
      <c r="M42">
        <f>'UPDATE Regular Stats'!M43</f>
        <v>0.3</v>
      </c>
      <c r="N42">
        <f>'UPDATE Regular Stats'!N43</f>
        <v>0.5</v>
      </c>
      <c r="O42">
        <f>'UPDATE Regular Stats'!O43</f>
        <v>0.6</v>
      </c>
      <c r="P42">
        <f>'UPDATE Regular Stats'!P43</f>
        <v>2.2000000000000002</v>
      </c>
      <c r="Q42">
        <f>'UPDATE Regular Stats'!Q43</f>
        <v>0.28599999999999998</v>
      </c>
      <c r="R42">
        <f>'UPDATE Regular Stats'!R43</f>
        <v>0.4</v>
      </c>
      <c r="S42">
        <f>'UPDATE Regular Stats'!S43</f>
        <v>0.8</v>
      </c>
      <c r="T42">
        <f>'UPDATE Regular Stats'!T43</f>
        <v>0.5</v>
      </c>
      <c r="U42">
        <f>'UPDATE Regular Stats'!U43</f>
        <v>0.9</v>
      </c>
      <c r="V42">
        <f>'UPDATE Regular Stats'!V43</f>
        <v>0.9</v>
      </c>
      <c r="W42">
        <f>'UPDATE Regular Stats'!W43</f>
        <v>1.8</v>
      </c>
      <c r="X42">
        <f>'UPDATE Regular Stats'!X43</f>
        <v>0.3</v>
      </c>
      <c r="Y42">
        <f>'UPDATE Regular Stats'!Y43</f>
        <v>0.3</v>
      </c>
      <c r="Z42">
        <f>'UPDATE Regular Stats'!Z43</f>
        <v>0.1</v>
      </c>
      <c r="AA42">
        <f>'UPDATE Regular Stats'!AA43</f>
        <v>0.3</v>
      </c>
      <c r="AB42">
        <f>'UPDATE Regular Stats'!AB43</f>
        <v>1.6</v>
      </c>
      <c r="AC42">
        <f>'UPDATE Regular Stats'!AC43</f>
        <v>2</v>
      </c>
      <c r="AD42">
        <f>VLOOKUP($B42,'UPDATE Advanced Stats'!$B$2:$AC$1000,7,0)</f>
        <v>5</v>
      </c>
      <c r="AE42">
        <f>VLOOKUP($B42,'UPDATE Advanced Stats'!$B$2:$AC$1000,8,0)</f>
        <v>0.36099999999999999</v>
      </c>
      <c r="AF42">
        <f>VLOOKUP($B42,'UPDATE Advanced Stats'!$B$2:$AC$1000,9,0)</f>
        <v>0.10299999999999999</v>
      </c>
      <c r="AG42">
        <f>VLOOKUP($B42,'UPDATE Advanced Stats'!$B$2:$AC$1000,10,0)</f>
        <v>0.308</v>
      </c>
      <c r="AH42">
        <f>VLOOKUP($B42,'UPDATE Advanced Stats'!$B$2:$AC$1000,11,0)</f>
        <v>10.6</v>
      </c>
      <c r="AI42">
        <f>VLOOKUP($B42,'UPDATE Advanced Stats'!$B$2:$AC$1000,12,0)</f>
        <v>10.8</v>
      </c>
      <c r="AJ42">
        <f>VLOOKUP($B42,'UPDATE Advanced Stats'!$B$2:$AC$1000,13,0)</f>
        <v>10.7</v>
      </c>
      <c r="AK42">
        <f>VLOOKUP($B42,'UPDATE Advanced Stats'!$B$2:$AC$1000,14,0)</f>
        <v>4.9000000000000004</v>
      </c>
      <c r="AL42">
        <f>VLOOKUP($B42,'UPDATE Advanced Stats'!$B$2:$AC$1000,15,0)</f>
        <v>1.4</v>
      </c>
      <c r="AM42">
        <f>VLOOKUP($B42,'UPDATE Advanced Stats'!$B$2:$AC$1000,16,0)</f>
        <v>1.1000000000000001</v>
      </c>
      <c r="AN42">
        <f>VLOOKUP($B42,'UPDATE Advanced Stats'!$B$2:$AC$1000,17,0)</f>
        <v>10.1</v>
      </c>
      <c r="AO42">
        <f>VLOOKUP($B42,'UPDATE Advanced Stats'!$B$2:$AC$1000,18,0)</f>
        <v>15.1</v>
      </c>
      <c r="AP42">
        <f>VLOOKUP($B42,'UPDATE Advanced Stats'!$B$2:$AC$1000,19,0)</f>
        <v>0</v>
      </c>
      <c r="AQ42">
        <f>VLOOKUP($B42,'UPDATE Advanced Stats'!$B$2:$AC$1000,20,0)</f>
        <v>-0.1</v>
      </c>
      <c r="AR42">
        <f>VLOOKUP($B42,'UPDATE Advanced Stats'!$B$2:$AC$1000,21,0)</f>
        <v>0.1</v>
      </c>
      <c r="AS42">
        <f>VLOOKUP($B42,'UPDATE Advanced Stats'!$B$2:$AC$1000,22,0)</f>
        <v>0</v>
      </c>
      <c r="AT42">
        <f>VLOOKUP($B42,'UPDATE Advanced Stats'!$B$2:$AC$1000,23,0)</f>
        <v>-1.0999999999999999E-2</v>
      </c>
      <c r="AU42">
        <f>VLOOKUP($B42,'UPDATE Advanced Stats'!$B$2:$AC$1000,24,0)</f>
        <v>0</v>
      </c>
      <c r="AV42">
        <f>VLOOKUP($B42,'UPDATE Advanced Stats'!$B$2:$AC$1000,25,0)</f>
        <v>-5</v>
      </c>
      <c r="AW42">
        <f>VLOOKUP($B42,'UPDATE Advanced Stats'!$B$2:$AC$1000,26,0)</f>
        <v>-0.9</v>
      </c>
      <c r="AX42">
        <f>VLOOKUP($B42,'UPDATE Advanced Stats'!$B$2:$AC$1000,27,0)</f>
        <v>-5.9</v>
      </c>
      <c r="AY42">
        <f>VLOOKUP($B42,'UPDATE Advanced Stats'!$B$2:$AC$1000,28,0)</f>
        <v>-0.1</v>
      </c>
    </row>
    <row r="43" spans="1:51">
      <c r="A43">
        <f>'UPDATE Regular Stats'!A44</f>
        <v>35</v>
      </c>
      <c r="B43" t="str">
        <f>'UPDATE Regular Stats'!B44</f>
        <v>Will Barton</v>
      </c>
      <c r="C43" t="str">
        <f>'UPDATE Regular Stats'!C44</f>
        <v>SG</v>
      </c>
      <c r="D43">
        <f>'UPDATE Regular Stats'!D44</f>
        <v>24</v>
      </c>
      <c r="E43" t="str">
        <f>'UPDATE Regular Stats'!E44</f>
        <v>TOT</v>
      </c>
      <c r="F43">
        <f>'UPDATE Regular Stats'!F44</f>
        <v>58</v>
      </c>
      <c r="G43">
        <f>'UPDATE Regular Stats'!G44</f>
        <v>0</v>
      </c>
      <c r="H43">
        <f>'UPDATE Regular Stats'!H44</f>
        <v>16.899999999999999</v>
      </c>
      <c r="I43">
        <f>'UPDATE Regular Stats'!I44</f>
        <v>2.6</v>
      </c>
      <c r="J43">
        <f>'UPDATE Regular Stats'!J44</f>
        <v>6.1</v>
      </c>
      <c r="K43">
        <f>'UPDATE Regular Stats'!K44</f>
        <v>0.42499999999999999</v>
      </c>
      <c r="L43">
        <f>'UPDATE Regular Stats'!L44</f>
        <v>0.4</v>
      </c>
      <c r="M43">
        <f>'UPDATE Regular Stats'!M44</f>
        <v>1.5</v>
      </c>
      <c r="N43">
        <f>'UPDATE Regular Stats'!N44</f>
        <v>0.27100000000000002</v>
      </c>
      <c r="O43">
        <f>'UPDATE Regular Stats'!O44</f>
        <v>2.2000000000000002</v>
      </c>
      <c r="P43">
        <f>'UPDATE Regular Stats'!P44</f>
        <v>4.5999999999999996</v>
      </c>
      <c r="Q43">
        <f>'UPDATE Regular Stats'!Q44</f>
        <v>0.47399999999999998</v>
      </c>
      <c r="R43">
        <f>'UPDATE Regular Stats'!R44</f>
        <v>1.3</v>
      </c>
      <c r="S43">
        <f>'UPDATE Regular Stats'!S44</f>
        <v>1.6</v>
      </c>
      <c r="T43">
        <f>'UPDATE Regular Stats'!T44</f>
        <v>0.78700000000000003</v>
      </c>
      <c r="U43">
        <f>'UPDATE Regular Stats'!U44</f>
        <v>0.4</v>
      </c>
      <c r="V43">
        <f>'UPDATE Regular Stats'!V44</f>
        <v>2.2999999999999998</v>
      </c>
      <c r="W43">
        <f>'UPDATE Regular Stats'!W44</f>
        <v>2.8</v>
      </c>
      <c r="X43">
        <f>'UPDATE Regular Stats'!X44</f>
        <v>1.4</v>
      </c>
      <c r="Y43">
        <f>'UPDATE Regular Stats'!Y44</f>
        <v>0.8</v>
      </c>
      <c r="Z43">
        <f>'UPDATE Regular Stats'!Z44</f>
        <v>0.3</v>
      </c>
      <c r="AA43">
        <f>'UPDATE Regular Stats'!AA44</f>
        <v>1.1000000000000001</v>
      </c>
      <c r="AB43">
        <f>'UPDATE Regular Stats'!AB44</f>
        <v>1.2</v>
      </c>
      <c r="AC43">
        <f>'UPDATE Regular Stats'!AC44</f>
        <v>6.8</v>
      </c>
      <c r="AD43">
        <f>VLOOKUP($B43,'UPDATE Advanced Stats'!$B$2:$AC$1000,7,0)</f>
        <v>13.6</v>
      </c>
      <c r="AE43">
        <f>VLOOKUP($B43,'UPDATE Advanced Stats'!$B$2:$AC$1000,8,0)</f>
        <v>0.503</v>
      </c>
      <c r="AF43">
        <f>VLOOKUP($B43,'UPDATE Advanced Stats'!$B$2:$AC$1000,9,0)</f>
        <v>0.24099999999999999</v>
      </c>
      <c r="AG43">
        <f>VLOOKUP($B43,'UPDATE Advanced Stats'!$B$2:$AC$1000,10,0)</f>
        <v>0.26600000000000001</v>
      </c>
      <c r="AH43">
        <f>VLOOKUP($B43,'UPDATE Advanced Stats'!$B$2:$AC$1000,11,0)</f>
        <v>2.8</v>
      </c>
      <c r="AI43">
        <f>VLOOKUP($B43,'UPDATE Advanced Stats'!$B$2:$AC$1000,12,0)</f>
        <v>15.3</v>
      </c>
      <c r="AJ43">
        <f>VLOOKUP($B43,'UPDATE Advanced Stats'!$B$2:$AC$1000,13,0)</f>
        <v>8.9</v>
      </c>
      <c r="AK43">
        <f>VLOOKUP($B43,'UPDATE Advanced Stats'!$B$2:$AC$1000,14,0)</f>
        <v>13</v>
      </c>
      <c r="AL43">
        <f>VLOOKUP($B43,'UPDATE Advanced Stats'!$B$2:$AC$1000,15,0)</f>
        <v>2.5</v>
      </c>
      <c r="AM43">
        <f>VLOOKUP($B43,'UPDATE Advanced Stats'!$B$2:$AC$1000,16,0)</f>
        <v>1.5</v>
      </c>
      <c r="AN43">
        <f>VLOOKUP($B43,'UPDATE Advanced Stats'!$B$2:$AC$1000,17,0)</f>
        <v>13.4</v>
      </c>
      <c r="AO43">
        <f>VLOOKUP($B43,'UPDATE Advanced Stats'!$B$2:$AC$1000,18,0)</f>
        <v>20.2</v>
      </c>
      <c r="AP43">
        <f>VLOOKUP($B43,'UPDATE Advanced Stats'!$B$2:$AC$1000,19,0)</f>
        <v>0</v>
      </c>
      <c r="AQ43">
        <f>VLOOKUP($B43,'UPDATE Advanced Stats'!$B$2:$AC$1000,20,0)</f>
        <v>0.2</v>
      </c>
      <c r="AR43">
        <f>VLOOKUP($B43,'UPDATE Advanced Stats'!$B$2:$AC$1000,21,0)</f>
        <v>1.1000000000000001</v>
      </c>
      <c r="AS43">
        <f>VLOOKUP($B43,'UPDATE Advanced Stats'!$B$2:$AC$1000,22,0)</f>
        <v>1.3</v>
      </c>
      <c r="AT43">
        <f>VLOOKUP($B43,'UPDATE Advanced Stats'!$B$2:$AC$1000,23,0)</f>
        <v>6.3E-2</v>
      </c>
      <c r="AU43">
        <f>VLOOKUP($B43,'UPDATE Advanced Stats'!$B$2:$AC$1000,24,0)</f>
        <v>0</v>
      </c>
      <c r="AV43">
        <f>VLOOKUP($B43,'UPDATE Advanced Stats'!$B$2:$AC$1000,25,0)</f>
        <v>-1.7</v>
      </c>
      <c r="AW43">
        <f>VLOOKUP($B43,'UPDATE Advanced Stats'!$B$2:$AC$1000,26,0)</f>
        <v>1.1000000000000001</v>
      </c>
      <c r="AX43">
        <f>VLOOKUP($B43,'UPDATE Advanced Stats'!$B$2:$AC$1000,27,0)</f>
        <v>-0.6</v>
      </c>
      <c r="AY43">
        <f>VLOOKUP($B43,'UPDATE Advanced Stats'!$B$2:$AC$1000,28,0)</f>
        <v>0.3</v>
      </c>
    </row>
    <row r="44" spans="1:51">
      <c r="A44">
        <f>'UPDATE Regular Stats'!A45</f>
        <v>35</v>
      </c>
      <c r="B44" t="str">
        <f>'UPDATE Regular Stats'!B45</f>
        <v>Will Barton</v>
      </c>
      <c r="C44" t="str">
        <f>'UPDATE Regular Stats'!C45</f>
        <v>SG</v>
      </c>
      <c r="D44">
        <f>'UPDATE Regular Stats'!D45</f>
        <v>24</v>
      </c>
      <c r="E44" t="str">
        <f>'UPDATE Regular Stats'!E45</f>
        <v>POR</v>
      </c>
      <c r="F44">
        <f>'UPDATE Regular Stats'!F45</f>
        <v>30</v>
      </c>
      <c r="G44">
        <f>'UPDATE Regular Stats'!G45</f>
        <v>0</v>
      </c>
      <c r="H44">
        <f>'UPDATE Regular Stats'!H45</f>
        <v>10</v>
      </c>
      <c r="I44">
        <f>'UPDATE Regular Stats'!I45</f>
        <v>1.3</v>
      </c>
      <c r="J44">
        <f>'UPDATE Regular Stats'!J45</f>
        <v>3.3</v>
      </c>
      <c r="K44">
        <f>'UPDATE Regular Stats'!K45</f>
        <v>0.38</v>
      </c>
      <c r="L44">
        <f>'UPDATE Regular Stats'!L45</f>
        <v>0.1</v>
      </c>
      <c r="M44">
        <f>'UPDATE Regular Stats'!M45</f>
        <v>0.6</v>
      </c>
      <c r="N44">
        <f>'UPDATE Regular Stats'!N45</f>
        <v>0.222</v>
      </c>
      <c r="O44">
        <f>'UPDATE Regular Stats'!O45</f>
        <v>1.1000000000000001</v>
      </c>
      <c r="P44">
        <f>'UPDATE Regular Stats'!P45</f>
        <v>2.7</v>
      </c>
      <c r="Q44">
        <f>'UPDATE Regular Stats'!Q45</f>
        <v>0.41499999999999998</v>
      </c>
      <c r="R44">
        <f>'UPDATE Regular Stats'!R45</f>
        <v>0.3</v>
      </c>
      <c r="S44">
        <f>'UPDATE Regular Stats'!S45</f>
        <v>0.5</v>
      </c>
      <c r="T44">
        <f>'UPDATE Regular Stats'!T45</f>
        <v>0.66700000000000004</v>
      </c>
      <c r="U44">
        <f>'UPDATE Regular Stats'!U45</f>
        <v>0.1</v>
      </c>
      <c r="V44">
        <f>'UPDATE Regular Stats'!V45</f>
        <v>1</v>
      </c>
      <c r="W44">
        <f>'UPDATE Regular Stats'!W45</f>
        <v>1.1000000000000001</v>
      </c>
      <c r="X44">
        <f>'UPDATE Regular Stats'!X45</f>
        <v>0.9</v>
      </c>
      <c r="Y44">
        <f>'UPDATE Regular Stats'!Y45</f>
        <v>0.5</v>
      </c>
      <c r="Z44">
        <f>'UPDATE Regular Stats'!Z45</f>
        <v>0.1</v>
      </c>
      <c r="AA44">
        <f>'UPDATE Regular Stats'!AA45</f>
        <v>0.6</v>
      </c>
      <c r="AB44">
        <f>'UPDATE Regular Stats'!AB45</f>
        <v>0.7</v>
      </c>
      <c r="AC44">
        <f>'UPDATE Regular Stats'!AC45</f>
        <v>3</v>
      </c>
      <c r="AD44">
        <f>VLOOKUP($B44,'UPDATE Advanced Stats'!$B$2:$AC$1000,7,0)</f>
        <v>13.6</v>
      </c>
      <c r="AE44">
        <f>VLOOKUP($B44,'UPDATE Advanced Stats'!$B$2:$AC$1000,8,0)</f>
        <v>0.503</v>
      </c>
      <c r="AF44">
        <f>VLOOKUP($B44,'UPDATE Advanced Stats'!$B$2:$AC$1000,9,0)</f>
        <v>0.24099999999999999</v>
      </c>
      <c r="AG44">
        <f>VLOOKUP($B44,'UPDATE Advanced Stats'!$B$2:$AC$1000,10,0)</f>
        <v>0.26600000000000001</v>
      </c>
      <c r="AH44">
        <f>VLOOKUP($B44,'UPDATE Advanced Stats'!$B$2:$AC$1000,11,0)</f>
        <v>2.8</v>
      </c>
      <c r="AI44">
        <f>VLOOKUP($B44,'UPDATE Advanced Stats'!$B$2:$AC$1000,12,0)</f>
        <v>15.3</v>
      </c>
      <c r="AJ44">
        <f>VLOOKUP($B44,'UPDATE Advanced Stats'!$B$2:$AC$1000,13,0)</f>
        <v>8.9</v>
      </c>
      <c r="AK44">
        <f>VLOOKUP($B44,'UPDATE Advanced Stats'!$B$2:$AC$1000,14,0)</f>
        <v>13</v>
      </c>
      <c r="AL44">
        <f>VLOOKUP($B44,'UPDATE Advanced Stats'!$B$2:$AC$1000,15,0)</f>
        <v>2.5</v>
      </c>
      <c r="AM44">
        <f>VLOOKUP($B44,'UPDATE Advanced Stats'!$B$2:$AC$1000,16,0)</f>
        <v>1.5</v>
      </c>
      <c r="AN44">
        <f>VLOOKUP($B44,'UPDATE Advanced Stats'!$B$2:$AC$1000,17,0)</f>
        <v>13.4</v>
      </c>
      <c r="AO44">
        <f>VLOOKUP($B44,'UPDATE Advanced Stats'!$B$2:$AC$1000,18,0)</f>
        <v>20.2</v>
      </c>
      <c r="AP44">
        <f>VLOOKUP($B44,'UPDATE Advanced Stats'!$B$2:$AC$1000,19,0)</f>
        <v>0</v>
      </c>
      <c r="AQ44">
        <f>VLOOKUP($B44,'UPDATE Advanced Stats'!$B$2:$AC$1000,20,0)</f>
        <v>0.2</v>
      </c>
      <c r="AR44">
        <f>VLOOKUP($B44,'UPDATE Advanced Stats'!$B$2:$AC$1000,21,0)</f>
        <v>1.1000000000000001</v>
      </c>
      <c r="AS44">
        <f>VLOOKUP($B44,'UPDATE Advanced Stats'!$B$2:$AC$1000,22,0)</f>
        <v>1.3</v>
      </c>
      <c r="AT44">
        <f>VLOOKUP($B44,'UPDATE Advanced Stats'!$B$2:$AC$1000,23,0)</f>
        <v>6.3E-2</v>
      </c>
      <c r="AU44">
        <f>VLOOKUP($B44,'UPDATE Advanced Stats'!$B$2:$AC$1000,24,0)</f>
        <v>0</v>
      </c>
      <c r="AV44">
        <f>VLOOKUP($B44,'UPDATE Advanced Stats'!$B$2:$AC$1000,25,0)</f>
        <v>-1.7</v>
      </c>
      <c r="AW44">
        <f>VLOOKUP($B44,'UPDATE Advanced Stats'!$B$2:$AC$1000,26,0)</f>
        <v>1.1000000000000001</v>
      </c>
      <c r="AX44">
        <f>VLOOKUP($B44,'UPDATE Advanced Stats'!$B$2:$AC$1000,27,0)</f>
        <v>-0.6</v>
      </c>
      <c r="AY44">
        <f>VLOOKUP($B44,'UPDATE Advanced Stats'!$B$2:$AC$1000,28,0)</f>
        <v>0.3</v>
      </c>
    </row>
    <row r="45" spans="1:51">
      <c r="A45">
        <f>'UPDATE Regular Stats'!A46</f>
        <v>35</v>
      </c>
      <c r="B45" t="str">
        <f>'UPDATE Regular Stats'!B46</f>
        <v>Will Barton</v>
      </c>
      <c r="C45" t="str">
        <f>'UPDATE Regular Stats'!C46</f>
        <v>SG</v>
      </c>
      <c r="D45">
        <f>'UPDATE Regular Stats'!D46</f>
        <v>24</v>
      </c>
      <c r="E45" t="str">
        <f>'UPDATE Regular Stats'!E46</f>
        <v>DEN</v>
      </c>
      <c r="F45">
        <f>'UPDATE Regular Stats'!F46</f>
        <v>28</v>
      </c>
      <c r="G45">
        <f>'UPDATE Regular Stats'!G46</f>
        <v>0</v>
      </c>
      <c r="H45">
        <f>'UPDATE Regular Stats'!H46</f>
        <v>24.4</v>
      </c>
      <c r="I45">
        <f>'UPDATE Regular Stats'!I46</f>
        <v>4</v>
      </c>
      <c r="J45">
        <f>'UPDATE Regular Stats'!J46</f>
        <v>9</v>
      </c>
      <c r="K45">
        <f>'UPDATE Regular Stats'!K46</f>
        <v>0.443</v>
      </c>
      <c r="L45">
        <f>'UPDATE Regular Stats'!L46</f>
        <v>0.7</v>
      </c>
      <c r="M45">
        <f>'UPDATE Regular Stats'!M46</f>
        <v>2.4</v>
      </c>
      <c r="N45">
        <f>'UPDATE Regular Stats'!N46</f>
        <v>0.28399999999999997</v>
      </c>
      <c r="O45">
        <f>'UPDATE Regular Stats'!O46</f>
        <v>3.3</v>
      </c>
      <c r="P45">
        <f>'UPDATE Regular Stats'!P46</f>
        <v>6.6</v>
      </c>
      <c r="Q45">
        <f>'UPDATE Regular Stats'!Q46</f>
        <v>0.5</v>
      </c>
      <c r="R45">
        <f>'UPDATE Regular Stats'!R46</f>
        <v>2.2999999999999998</v>
      </c>
      <c r="S45">
        <f>'UPDATE Regular Stats'!S46</f>
        <v>2.8</v>
      </c>
      <c r="T45">
        <f>'UPDATE Regular Stats'!T46</f>
        <v>0.81</v>
      </c>
      <c r="U45">
        <f>'UPDATE Regular Stats'!U46</f>
        <v>0.8</v>
      </c>
      <c r="V45">
        <f>'UPDATE Regular Stats'!V46</f>
        <v>3.8</v>
      </c>
      <c r="W45">
        <f>'UPDATE Regular Stats'!W46</f>
        <v>4.5999999999999996</v>
      </c>
      <c r="X45">
        <f>'UPDATE Regular Stats'!X46</f>
        <v>1.9</v>
      </c>
      <c r="Y45">
        <f>'UPDATE Regular Stats'!Y46</f>
        <v>1.2</v>
      </c>
      <c r="Z45">
        <f>'UPDATE Regular Stats'!Z46</f>
        <v>0.5</v>
      </c>
      <c r="AA45">
        <f>'UPDATE Regular Stats'!AA46</f>
        <v>1.6</v>
      </c>
      <c r="AB45">
        <f>'UPDATE Regular Stats'!AB46</f>
        <v>1.8</v>
      </c>
      <c r="AC45">
        <f>'UPDATE Regular Stats'!AC46</f>
        <v>11</v>
      </c>
      <c r="AD45">
        <f>VLOOKUP($B45,'UPDATE Advanced Stats'!$B$2:$AC$1000,7,0)</f>
        <v>13.6</v>
      </c>
      <c r="AE45">
        <f>VLOOKUP($B45,'UPDATE Advanced Stats'!$B$2:$AC$1000,8,0)</f>
        <v>0.503</v>
      </c>
      <c r="AF45">
        <f>VLOOKUP($B45,'UPDATE Advanced Stats'!$B$2:$AC$1000,9,0)</f>
        <v>0.24099999999999999</v>
      </c>
      <c r="AG45">
        <f>VLOOKUP($B45,'UPDATE Advanced Stats'!$B$2:$AC$1000,10,0)</f>
        <v>0.26600000000000001</v>
      </c>
      <c r="AH45">
        <f>VLOOKUP($B45,'UPDATE Advanced Stats'!$B$2:$AC$1000,11,0)</f>
        <v>2.8</v>
      </c>
      <c r="AI45">
        <f>VLOOKUP($B45,'UPDATE Advanced Stats'!$B$2:$AC$1000,12,0)</f>
        <v>15.3</v>
      </c>
      <c r="AJ45">
        <f>VLOOKUP($B45,'UPDATE Advanced Stats'!$B$2:$AC$1000,13,0)</f>
        <v>8.9</v>
      </c>
      <c r="AK45">
        <f>VLOOKUP($B45,'UPDATE Advanced Stats'!$B$2:$AC$1000,14,0)</f>
        <v>13</v>
      </c>
      <c r="AL45">
        <f>VLOOKUP($B45,'UPDATE Advanced Stats'!$B$2:$AC$1000,15,0)</f>
        <v>2.5</v>
      </c>
      <c r="AM45">
        <f>VLOOKUP($B45,'UPDATE Advanced Stats'!$B$2:$AC$1000,16,0)</f>
        <v>1.5</v>
      </c>
      <c r="AN45">
        <f>VLOOKUP($B45,'UPDATE Advanced Stats'!$B$2:$AC$1000,17,0)</f>
        <v>13.4</v>
      </c>
      <c r="AO45">
        <f>VLOOKUP($B45,'UPDATE Advanced Stats'!$B$2:$AC$1000,18,0)</f>
        <v>20.2</v>
      </c>
      <c r="AP45">
        <f>VLOOKUP($B45,'UPDATE Advanced Stats'!$B$2:$AC$1000,19,0)</f>
        <v>0</v>
      </c>
      <c r="AQ45">
        <f>VLOOKUP($B45,'UPDATE Advanced Stats'!$B$2:$AC$1000,20,0)</f>
        <v>0.2</v>
      </c>
      <c r="AR45">
        <f>VLOOKUP($B45,'UPDATE Advanced Stats'!$B$2:$AC$1000,21,0)</f>
        <v>1.1000000000000001</v>
      </c>
      <c r="AS45">
        <f>VLOOKUP($B45,'UPDATE Advanced Stats'!$B$2:$AC$1000,22,0)</f>
        <v>1.3</v>
      </c>
      <c r="AT45">
        <f>VLOOKUP($B45,'UPDATE Advanced Stats'!$B$2:$AC$1000,23,0)</f>
        <v>6.3E-2</v>
      </c>
      <c r="AU45">
        <f>VLOOKUP($B45,'UPDATE Advanced Stats'!$B$2:$AC$1000,24,0)</f>
        <v>0</v>
      </c>
      <c r="AV45">
        <f>VLOOKUP($B45,'UPDATE Advanced Stats'!$B$2:$AC$1000,25,0)</f>
        <v>-1.7</v>
      </c>
      <c r="AW45">
        <f>VLOOKUP($B45,'UPDATE Advanced Stats'!$B$2:$AC$1000,26,0)</f>
        <v>1.1000000000000001</v>
      </c>
      <c r="AX45">
        <f>VLOOKUP($B45,'UPDATE Advanced Stats'!$B$2:$AC$1000,27,0)</f>
        <v>-0.6</v>
      </c>
      <c r="AY45">
        <f>VLOOKUP($B45,'UPDATE Advanced Stats'!$B$2:$AC$1000,28,0)</f>
        <v>0.3</v>
      </c>
    </row>
    <row r="46" spans="1:51">
      <c r="A46">
        <f>'UPDATE Regular Stats'!A47</f>
        <v>36</v>
      </c>
      <c r="B46" t="str">
        <f>'UPDATE Regular Stats'!B47</f>
        <v>Brandon Bass</v>
      </c>
      <c r="C46" t="str">
        <f>'UPDATE Regular Stats'!C47</f>
        <v>PF</v>
      </c>
      <c r="D46">
        <f>'UPDATE Regular Stats'!D47</f>
        <v>29</v>
      </c>
      <c r="E46" t="str">
        <f>'UPDATE Regular Stats'!E47</f>
        <v>BOS</v>
      </c>
      <c r="F46">
        <f>'UPDATE Regular Stats'!F47</f>
        <v>82</v>
      </c>
      <c r="G46">
        <f>'UPDATE Regular Stats'!G47</f>
        <v>43</v>
      </c>
      <c r="H46">
        <f>'UPDATE Regular Stats'!H47</f>
        <v>23.5</v>
      </c>
      <c r="I46">
        <f>'UPDATE Regular Stats'!I47</f>
        <v>4.2</v>
      </c>
      <c r="J46">
        <f>'UPDATE Regular Stats'!J47</f>
        <v>8.3000000000000007</v>
      </c>
      <c r="K46">
        <f>'UPDATE Regular Stats'!K47</f>
        <v>0.504</v>
      </c>
      <c r="L46">
        <f>'UPDATE Regular Stats'!L47</f>
        <v>0.1</v>
      </c>
      <c r="M46">
        <f>'UPDATE Regular Stats'!M47</f>
        <v>0.4</v>
      </c>
      <c r="N46">
        <f>'UPDATE Regular Stats'!N47</f>
        <v>0.28100000000000003</v>
      </c>
      <c r="O46">
        <f>'UPDATE Regular Stats'!O47</f>
        <v>4.0999999999999996</v>
      </c>
      <c r="P46">
        <f>'UPDATE Regular Stats'!P47</f>
        <v>7.9</v>
      </c>
      <c r="Q46">
        <f>'UPDATE Regular Stats'!Q47</f>
        <v>0.51500000000000001</v>
      </c>
      <c r="R46">
        <f>'UPDATE Regular Stats'!R47</f>
        <v>2.1</v>
      </c>
      <c r="S46">
        <f>'UPDATE Regular Stats'!S47</f>
        <v>2.6</v>
      </c>
      <c r="T46">
        <f>'UPDATE Regular Stats'!T47</f>
        <v>0.79</v>
      </c>
      <c r="U46">
        <f>'UPDATE Regular Stats'!U47</f>
        <v>1.7</v>
      </c>
      <c r="V46">
        <f>'UPDATE Regular Stats'!V47</f>
        <v>3.2</v>
      </c>
      <c r="W46">
        <f>'UPDATE Regular Stats'!W47</f>
        <v>4.9000000000000004</v>
      </c>
      <c r="X46">
        <f>'UPDATE Regular Stats'!X47</f>
        <v>1.3</v>
      </c>
      <c r="Y46">
        <f>'UPDATE Regular Stats'!Y47</f>
        <v>0.5</v>
      </c>
      <c r="Z46">
        <f>'UPDATE Regular Stats'!Z47</f>
        <v>0.4</v>
      </c>
      <c r="AA46">
        <f>'UPDATE Regular Stats'!AA47</f>
        <v>1</v>
      </c>
      <c r="AB46">
        <f>'UPDATE Regular Stats'!AB47</f>
        <v>1.7</v>
      </c>
      <c r="AC46">
        <f>'UPDATE Regular Stats'!AC47</f>
        <v>10.6</v>
      </c>
      <c r="AD46">
        <f>VLOOKUP($B46,'UPDATE Advanced Stats'!$B$2:$AC$1000,7,0)</f>
        <v>16.3</v>
      </c>
      <c r="AE46">
        <f>VLOOKUP($B46,'UPDATE Advanced Stats'!$B$2:$AC$1000,8,0)</f>
        <v>0.55700000000000005</v>
      </c>
      <c r="AF46">
        <f>VLOOKUP($B46,'UPDATE Advanced Stats'!$B$2:$AC$1000,9,0)</f>
        <v>4.7E-2</v>
      </c>
      <c r="AG46">
        <f>VLOOKUP($B46,'UPDATE Advanced Stats'!$B$2:$AC$1000,10,0)</f>
        <v>0.313</v>
      </c>
      <c r="AH46">
        <f>VLOOKUP($B46,'UPDATE Advanced Stats'!$B$2:$AC$1000,11,0)</f>
        <v>7.8</v>
      </c>
      <c r="AI46">
        <f>VLOOKUP($B46,'UPDATE Advanced Stats'!$B$2:$AC$1000,12,0)</f>
        <v>14.9</v>
      </c>
      <c r="AJ46">
        <f>VLOOKUP($B46,'UPDATE Advanced Stats'!$B$2:$AC$1000,13,0)</f>
        <v>11.3</v>
      </c>
      <c r="AK46">
        <f>VLOOKUP($B46,'UPDATE Advanced Stats'!$B$2:$AC$1000,14,0)</f>
        <v>8.6</v>
      </c>
      <c r="AL46">
        <f>VLOOKUP($B46,'UPDATE Advanced Stats'!$B$2:$AC$1000,15,0)</f>
        <v>1.1000000000000001</v>
      </c>
      <c r="AM46">
        <f>VLOOKUP($B46,'UPDATE Advanced Stats'!$B$2:$AC$1000,16,0)</f>
        <v>1.3</v>
      </c>
      <c r="AN46">
        <f>VLOOKUP($B46,'UPDATE Advanced Stats'!$B$2:$AC$1000,17,0)</f>
        <v>9.6</v>
      </c>
      <c r="AO46">
        <f>VLOOKUP($B46,'UPDATE Advanced Stats'!$B$2:$AC$1000,18,0)</f>
        <v>19.5</v>
      </c>
      <c r="AP46">
        <f>VLOOKUP($B46,'UPDATE Advanced Stats'!$B$2:$AC$1000,19,0)</f>
        <v>0</v>
      </c>
      <c r="AQ46">
        <f>VLOOKUP($B46,'UPDATE Advanced Stats'!$B$2:$AC$1000,20,0)</f>
        <v>3.4</v>
      </c>
      <c r="AR46">
        <f>VLOOKUP($B46,'UPDATE Advanced Stats'!$B$2:$AC$1000,21,0)</f>
        <v>1.9</v>
      </c>
      <c r="AS46">
        <f>VLOOKUP($B46,'UPDATE Advanced Stats'!$B$2:$AC$1000,22,0)</f>
        <v>5.3</v>
      </c>
      <c r="AT46">
        <f>VLOOKUP($B46,'UPDATE Advanced Stats'!$B$2:$AC$1000,23,0)</f>
        <v>0.13200000000000001</v>
      </c>
      <c r="AU46">
        <f>VLOOKUP($B46,'UPDATE Advanced Stats'!$B$2:$AC$1000,24,0)</f>
        <v>0</v>
      </c>
      <c r="AV46">
        <f>VLOOKUP($B46,'UPDATE Advanced Stats'!$B$2:$AC$1000,25,0)</f>
        <v>-0.4</v>
      </c>
      <c r="AW46">
        <f>VLOOKUP($B46,'UPDATE Advanced Stats'!$B$2:$AC$1000,26,0)</f>
        <v>-0.1</v>
      </c>
      <c r="AX46">
        <f>VLOOKUP($B46,'UPDATE Advanced Stats'!$B$2:$AC$1000,27,0)</f>
        <v>-0.5</v>
      </c>
      <c r="AY46">
        <f>VLOOKUP($B46,'UPDATE Advanced Stats'!$B$2:$AC$1000,28,0)</f>
        <v>0.7</v>
      </c>
    </row>
    <row r="47" spans="1:51">
      <c r="A47">
        <f>'UPDATE Regular Stats'!A48</f>
        <v>37</v>
      </c>
      <c r="B47" t="str">
        <f>'UPDATE Regular Stats'!B48</f>
        <v>Nicolas Batum</v>
      </c>
      <c r="C47" t="str">
        <f>'UPDATE Regular Stats'!C48</f>
        <v>SF</v>
      </c>
      <c r="D47">
        <f>'UPDATE Regular Stats'!D48</f>
        <v>26</v>
      </c>
      <c r="E47" t="str">
        <f>'UPDATE Regular Stats'!E48</f>
        <v>POR</v>
      </c>
      <c r="F47">
        <f>'UPDATE Regular Stats'!F48</f>
        <v>71</v>
      </c>
      <c r="G47">
        <f>'UPDATE Regular Stats'!G48</f>
        <v>71</v>
      </c>
      <c r="H47">
        <f>'UPDATE Regular Stats'!H48</f>
        <v>33.5</v>
      </c>
      <c r="I47">
        <f>'UPDATE Regular Stats'!I48</f>
        <v>3.4</v>
      </c>
      <c r="J47">
        <f>'UPDATE Regular Stats'!J48</f>
        <v>8.5</v>
      </c>
      <c r="K47">
        <f>'UPDATE Regular Stats'!K48</f>
        <v>0.4</v>
      </c>
      <c r="L47">
        <f>'UPDATE Regular Stats'!L48</f>
        <v>1.4</v>
      </c>
      <c r="M47">
        <f>'UPDATE Regular Stats'!M48</f>
        <v>4.4000000000000004</v>
      </c>
      <c r="N47">
        <f>'UPDATE Regular Stats'!N48</f>
        <v>0.32400000000000001</v>
      </c>
      <c r="O47">
        <f>'UPDATE Regular Stats'!O48</f>
        <v>2</v>
      </c>
      <c r="P47">
        <f>'UPDATE Regular Stats'!P48</f>
        <v>4.0999999999999996</v>
      </c>
      <c r="Q47">
        <f>'UPDATE Regular Stats'!Q48</f>
        <v>0.48099999999999998</v>
      </c>
      <c r="R47">
        <f>'UPDATE Regular Stats'!R48</f>
        <v>1.2</v>
      </c>
      <c r="S47">
        <f>'UPDATE Regular Stats'!S48</f>
        <v>1.4</v>
      </c>
      <c r="T47">
        <f>'UPDATE Regular Stats'!T48</f>
        <v>0.85699999999999998</v>
      </c>
      <c r="U47">
        <f>'UPDATE Regular Stats'!U48</f>
        <v>0.9</v>
      </c>
      <c r="V47">
        <f>'UPDATE Regular Stats'!V48</f>
        <v>5</v>
      </c>
      <c r="W47">
        <f>'UPDATE Regular Stats'!W48</f>
        <v>5.9</v>
      </c>
      <c r="X47">
        <f>'UPDATE Regular Stats'!X48</f>
        <v>4.8</v>
      </c>
      <c r="Y47">
        <f>'UPDATE Regular Stats'!Y48</f>
        <v>1.1000000000000001</v>
      </c>
      <c r="Z47">
        <f>'UPDATE Regular Stats'!Z48</f>
        <v>0.6</v>
      </c>
      <c r="AA47">
        <f>'UPDATE Regular Stats'!AA48</f>
        <v>1.9</v>
      </c>
      <c r="AB47">
        <f>'UPDATE Regular Stats'!AB48</f>
        <v>1.5</v>
      </c>
      <c r="AC47">
        <f>'UPDATE Regular Stats'!AC48</f>
        <v>9.4</v>
      </c>
      <c r="AD47">
        <f>VLOOKUP($B47,'UPDATE Advanced Stats'!$B$2:$AC$1000,7,0)</f>
        <v>13.1</v>
      </c>
      <c r="AE47">
        <f>VLOOKUP($B47,'UPDATE Advanced Stats'!$B$2:$AC$1000,8,0)</f>
        <v>0.51600000000000001</v>
      </c>
      <c r="AF47">
        <f>VLOOKUP($B47,'UPDATE Advanced Stats'!$B$2:$AC$1000,9,0)</f>
        <v>0.51500000000000001</v>
      </c>
      <c r="AG47">
        <f>VLOOKUP($B47,'UPDATE Advanced Stats'!$B$2:$AC$1000,10,0)</f>
        <v>0.16300000000000001</v>
      </c>
      <c r="AH47">
        <f>VLOOKUP($B47,'UPDATE Advanced Stats'!$B$2:$AC$1000,11,0)</f>
        <v>2.8</v>
      </c>
      <c r="AI47">
        <f>VLOOKUP($B47,'UPDATE Advanced Stats'!$B$2:$AC$1000,12,0)</f>
        <v>15.6</v>
      </c>
      <c r="AJ47">
        <f>VLOOKUP($B47,'UPDATE Advanced Stats'!$B$2:$AC$1000,13,0)</f>
        <v>9.4</v>
      </c>
      <c r="AK47">
        <f>VLOOKUP($B47,'UPDATE Advanced Stats'!$B$2:$AC$1000,14,0)</f>
        <v>20.5</v>
      </c>
      <c r="AL47">
        <f>VLOOKUP($B47,'UPDATE Advanced Stats'!$B$2:$AC$1000,15,0)</f>
        <v>1.7</v>
      </c>
      <c r="AM47">
        <f>VLOOKUP($B47,'UPDATE Advanced Stats'!$B$2:$AC$1000,16,0)</f>
        <v>1.2</v>
      </c>
      <c r="AN47">
        <f>VLOOKUP($B47,'UPDATE Advanced Stats'!$B$2:$AC$1000,17,0)</f>
        <v>17</v>
      </c>
      <c r="AO47">
        <f>VLOOKUP($B47,'UPDATE Advanced Stats'!$B$2:$AC$1000,18,0)</f>
        <v>14.6</v>
      </c>
      <c r="AP47">
        <f>VLOOKUP($B47,'UPDATE Advanced Stats'!$B$2:$AC$1000,19,0)</f>
        <v>0</v>
      </c>
      <c r="AQ47">
        <f>VLOOKUP($B47,'UPDATE Advanced Stats'!$B$2:$AC$1000,20,0)</f>
        <v>2</v>
      </c>
      <c r="AR47">
        <f>VLOOKUP($B47,'UPDATE Advanced Stats'!$B$2:$AC$1000,21,0)</f>
        <v>3.2</v>
      </c>
      <c r="AS47">
        <f>VLOOKUP($B47,'UPDATE Advanced Stats'!$B$2:$AC$1000,22,0)</f>
        <v>5.2</v>
      </c>
      <c r="AT47">
        <f>VLOOKUP($B47,'UPDATE Advanced Stats'!$B$2:$AC$1000,23,0)</f>
        <v>0.105</v>
      </c>
      <c r="AU47">
        <f>VLOOKUP($B47,'UPDATE Advanced Stats'!$B$2:$AC$1000,24,0)</f>
        <v>0</v>
      </c>
      <c r="AV47">
        <f>VLOOKUP($B47,'UPDATE Advanced Stats'!$B$2:$AC$1000,25,0)</f>
        <v>0.6</v>
      </c>
      <c r="AW47">
        <f>VLOOKUP($B47,'UPDATE Advanced Stats'!$B$2:$AC$1000,26,0)</f>
        <v>2.6</v>
      </c>
      <c r="AX47">
        <f>VLOOKUP($B47,'UPDATE Advanced Stats'!$B$2:$AC$1000,27,0)</f>
        <v>3.1</v>
      </c>
      <c r="AY47">
        <f>VLOOKUP($B47,'UPDATE Advanced Stats'!$B$2:$AC$1000,28,0)</f>
        <v>3.1</v>
      </c>
    </row>
    <row r="48" spans="1:51">
      <c r="A48">
        <f>'UPDATE Regular Stats'!A49</f>
        <v>38</v>
      </c>
      <c r="B48" t="str">
        <f>'UPDATE Regular Stats'!B49</f>
        <v>Jerryd Bayless</v>
      </c>
      <c r="C48" t="str">
        <f>'UPDATE Regular Stats'!C49</f>
        <v>PG</v>
      </c>
      <c r="D48">
        <f>'UPDATE Regular Stats'!D49</f>
        <v>26</v>
      </c>
      <c r="E48" t="str">
        <f>'UPDATE Regular Stats'!E49</f>
        <v>MIL</v>
      </c>
      <c r="F48">
        <f>'UPDATE Regular Stats'!F49</f>
        <v>77</v>
      </c>
      <c r="G48">
        <f>'UPDATE Regular Stats'!G49</f>
        <v>4</v>
      </c>
      <c r="H48">
        <f>'UPDATE Regular Stats'!H49</f>
        <v>22.3</v>
      </c>
      <c r="I48">
        <f>'UPDATE Regular Stats'!I49</f>
        <v>2.9</v>
      </c>
      <c r="J48">
        <f>'UPDATE Regular Stats'!J49</f>
        <v>6.7</v>
      </c>
      <c r="K48">
        <f>'UPDATE Regular Stats'!K49</f>
        <v>0.42599999999999999</v>
      </c>
      <c r="L48">
        <f>'UPDATE Regular Stats'!L49</f>
        <v>0.5</v>
      </c>
      <c r="M48">
        <f>'UPDATE Regular Stats'!M49</f>
        <v>1.6</v>
      </c>
      <c r="N48">
        <f>'UPDATE Regular Stats'!N49</f>
        <v>0.308</v>
      </c>
      <c r="O48">
        <f>'UPDATE Regular Stats'!O49</f>
        <v>2.4</v>
      </c>
      <c r="P48">
        <f>'UPDATE Regular Stats'!P49</f>
        <v>5.0999999999999996</v>
      </c>
      <c r="Q48">
        <f>'UPDATE Regular Stats'!Q49</f>
        <v>0.46200000000000002</v>
      </c>
      <c r="R48">
        <f>'UPDATE Regular Stats'!R49</f>
        <v>1.6</v>
      </c>
      <c r="S48">
        <f>'UPDATE Regular Stats'!S49</f>
        <v>1.8</v>
      </c>
      <c r="T48">
        <f>'UPDATE Regular Stats'!T49</f>
        <v>0.88300000000000001</v>
      </c>
      <c r="U48">
        <f>'UPDATE Regular Stats'!U49</f>
        <v>0.3</v>
      </c>
      <c r="V48">
        <f>'UPDATE Regular Stats'!V49</f>
        <v>2.5</v>
      </c>
      <c r="W48">
        <f>'UPDATE Regular Stats'!W49</f>
        <v>2.7</v>
      </c>
      <c r="X48">
        <f>'UPDATE Regular Stats'!X49</f>
        <v>3</v>
      </c>
      <c r="Y48">
        <f>'UPDATE Regular Stats'!Y49</f>
        <v>0.8</v>
      </c>
      <c r="Z48">
        <f>'UPDATE Regular Stats'!Z49</f>
        <v>0.2</v>
      </c>
      <c r="AA48">
        <f>'UPDATE Regular Stats'!AA49</f>
        <v>1.7</v>
      </c>
      <c r="AB48">
        <f>'UPDATE Regular Stats'!AB49</f>
        <v>2.1</v>
      </c>
      <c r="AC48">
        <f>'UPDATE Regular Stats'!AC49</f>
        <v>7.8</v>
      </c>
      <c r="AD48">
        <f>VLOOKUP($B48,'UPDATE Advanced Stats'!$B$2:$AC$1000,7,0)</f>
        <v>11.1</v>
      </c>
      <c r="AE48">
        <f>VLOOKUP($B48,'UPDATE Advanced Stats'!$B$2:$AC$1000,8,0)</f>
        <v>0.51900000000000002</v>
      </c>
      <c r="AF48">
        <f>VLOOKUP($B48,'UPDATE Advanced Stats'!$B$2:$AC$1000,9,0)</f>
        <v>0.23300000000000001</v>
      </c>
      <c r="AG48">
        <f>VLOOKUP($B48,'UPDATE Advanced Stats'!$B$2:$AC$1000,10,0)</f>
        <v>0.26600000000000001</v>
      </c>
      <c r="AH48">
        <f>VLOOKUP($B48,'UPDATE Advanced Stats'!$B$2:$AC$1000,11,0)</f>
        <v>1.5</v>
      </c>
      <c r="AI48">
        <f>VLOOKUP($B48,'UPDATE Advanced Stats'!$B$2:$AC$1000,12,0)</f>
        <v>12.5</v>
      </c>
      <c r="AJ48">
        <f>VLOOKUP($B48,'UPDATE Advanced Stats'!$B$2:$AC$1000,13,0)</f>
        <v>7</v>
      </c>
      <c r="AK48">
        <f>VLOOKUP($B48,'UPDATE Advanced Stats'!$B$2:$AC$1000,14,0)</f>
        <v>21</v>
      </c>
      <c r="AL48">
        <f>VLOOKUP($B48,'UPDATE Advanced Stats'!$B$2:$AC$1000,15,0)</f>
        <v>1.8</v>
      </c>
      <c r="AM48">
        <f>VLOOKUP($B48,'UPDATE Advanced Stats'!$B$2:$AC$1000,16,0)</f>
        <v>0.6</v>
      </c>
      <c r="AN48">
        <f>VLOOKUP($B48,'UPDATE Advanced Stats'!$B$2:$AC$1000,17,0)</f>
        <v>18.8</v>
      </c>
      <c r="AO48">
        <f>VLOOKUP($B48,'UPDATE Advanced Stats'!$B$2:$AC$1000,18,0)</f>
        <v>18.600000000000001</v>
      </c>
      <c r="AP48">
        <f>VLOOKUP($B48,'UPDATE Advanced Stats'!$B$2:$AC$1000,19,0)</f>
        <v>0</v>
      </c>
      <c r="AQ48">
        <f>VLOOKUP($B48,'UPDATE Advanced Stats'!$B$2:$AC$1000,20,0)</f>
        <v>0.3</v>
      </c>
      <c r="AR48">
        <f>VLOOKUP($B48,'UPDATE Advanced Stats'!$B$2:$AC$1000,21,0)</f>
        <v>2</v>
      </c>
      <c r="AS48">
        <f>VLOOKUP($B48,'UPDATE Advanced Stats'!$B$2:$AC$1000,22,0)</f>
        <v>2.4</v>
      </c>
      <c r="AT48">
        <f>VLOOKUP($B48,'UPDATE Advanced Stats'!$B$2:$AC$1000,23,0)</f>
        <v>6.6000000000000003E-2</v>
      </c>
      <c r="AU48">
        <f>VLOOKUP($B48,'UPDATE Advanced Stats'!$B$2:$AC$1000,24,0)</f>
        <v>0</v>
      </c>
      <c r="AV48">
        <f>VLOOKUP($B48,'UPDATE Advanced Stats'!$B$2:$AC$1000,25,0)</f>
        <v>-2.2999999999999998</v>
      </c>
      <c r="AW48">
        <f>VLOOKUP($B48,'UPDATE Advanced Stats'!$B$2:$AC$1000,26,0)</f>
        <v>-0.3</v>
      </c>
      <c r="AX48">
        <f>VLOOKUP($B48,'UPDATE Advanced Stats'!$B$2:$AC$1000,27,0)</f>
        <v>-2.6</v>
      </c>
      <c r="AY48">
        <f>VLOOKUP($B48,'UPDATE Advanced Stats'!$B$2:$AC$1000,28,0)</f>
        <v>-0.3</v>
      </c>
    </row>
    <row r="49" spans="1:51">
      <c r="A49">
        <f>'UPDATE Regular Stats'!A50</f>
        <v>39</v>
      </c>
      <c r="B49" t="str">
        <f>'UPDATE Regular Stats'!B50</f>
        <v>Aron Baynes</v>
      </c>
      <c r="C49" t="str">
        <f>'UPDATE Regular Stats'!C50</f>
        <v>C</v>
      </c>
      <c r="D49">
        <f>'UPDATE Regular Stats'!D50</f>
        <v>28</v>
      </c>
      <c r="E49" t="str">
        <f>'UPDATE Regular Stats'!E50</f>
        <v>SAS</v>
      </c>
      <c r="F49">
        <f>'UPDATE Regular Stats'!F50</f>
        <v>70</v>
      </c>
      <c r="G49">
        <f>'UPDATE Regular Stats'!G50</f>
        <v>17</v>
      </c>
      <c r="H49">
        <f>'UPDATE Regular Stats'!H50</f>
        <v>16</v>
      </c>
      <c r="I49">
        <f>'UPDATE Regular Stats'!I50</f>
        <v>2.6</v>
      </c>
      <c r="J49">
        <f>'UPDATE Regular Stats'!J50</f>
        <v>4.7</v>
      </c>
      <c r="K49">
        <f>'UPDATE Regular Stats'!K50</f>
        <v>0.56599999999999995</v>
      </c>
      <c r="L49">
        <f>'UPDATE Regular Stats'!L50</f>
        <v>0</v>
      </c>
      <c r="M49">
        <f>'UPDATE Regular Stats'!M50</f>
        <v>0.1</v>
      </c>
      <c r="N49">
        <f>'UPDATE Regular Stats'!N50</f>
        <v>0.25</v>
      </c>
      <c r="O49">
        <f>'UPDATE Regular Stats'!O50</f>
        <v>2.6</v>
      </c>
      <c r="P49">
        <f>'UPDATE Regular Stats'!P50</f>
        <v>4.5999999999999996</v>
      </c>
      <c r="Q49">
        <f>'UPDATE Regular Stats'!Q50</f>
        <v>0.56999999999999995</v>
      </c>
      <c r="R49">
        <f>'UPDATE Regular Stats'!R50</f>
        <v>1.3</v>
      </c>
      <c r="S49">
        <f>'UPDATE Regular Stats'!S50</f>
        <v>1.5</v>
      </c>
      <c r="T49">
        <f>'UPDATE Regular Stats'!T50</f>
        <v>0.86499999999999999</v>
      </c>
      <c r="U49">
        <f>'UPDATE Regular Stats'!U50</f>
        <v>1.6</v>
      </c>
      <c r="V49">
        <f>'UPDATE Regular Stats'!V50</f>
        <v>3</v>
      </c>
      <c r="W49">
        <f>'UPDATE Regular Stats'!W50</f>
        <v>4.5</v>
      </c>
      <c r="X49">
        <f>'UPDATE Regular Stats'!X50</f>
        <v>0.5</v>
      </c>
      <c r="Y49">
        <f>'UPDATE Regular Stats'!Y50</f>
        <v>0.2</v>
      </c>
      <c r="Z49">
        <f>'UPDATE Regular Stats'!Z50</f>
        <v>0.3</v>
      </c>
      <c r="AA49">
        <f>'UPDATE Regular Stats'!AA50</f>
        <v>0.9</v>
      </c>
      <c r="AB49">
        <f>'UPDATE Regular Stats'!AB50</f>
        <v>2.2999999999999998</v>
      </c>
      <c r="AC49">
        <f>'UPDATE Regular Stats'!AC50</f>
        <v>6.6</v>
      </c>
      <c r="AD49">
        <f>VLOOKUP($B49,'UPDATE Advanced Stats'!$B$2:$AC$1000,7,0)</f>
        <v>15.9</v>
      </c>
      <c r="AE49">
        <f>VLOOKUP($B49,'UPDATE Advanced Stats'!$B$2:$AC$1000,8,0)</f>
        <v>0.61799999999999999</v>
      </c>
      <c r="AF49">
        <f>VLOOKUP($B49,'UPDATE Advanced Stats'!$B$2:$AC$1000,9,0)</f>
        <v>1.2E-2</v>
      </c>
      <c r="AG49">
        <f>VLOOKUP($B49,'UPDATE Advanced Stats'!$B$2:$AC$1000,10,0)</f>
        <v>0.318</v>
      </c>
      <c r="AH49">
        <f>VLOOKUP($B49,'UPDATE Advanced Stats'!$B$2:$AC$1000,11,0)</f>
        <v>11.2</v>
      </c>
      <c r="AI49">
        <f>VLOOKUP($B49,'UPDATE Advanced Stats'!$B$2:$AC$1000,12,0)</f>
        <v>20.7</v>
      </c>
      <c r="AJ49">
        <f>VLOOKUP($B49,'UPDATE Advanced Stats'!$B$2:$AC$1000,13,0)</f>
        <v>16.100000000000001</v>
      </c>
      <c r="AK49">
        <f>VLOOKUP($B49,'UPDATE Advanced Stats'!$B$2:$AC$1000,14,0)</f>
        <v>4.9000000000000004</v>
      </c>
      <c r="AL49">
        <f>VLOOKUP($B49,'UPDATE Advanced Stats'!$B$2:$AC$1000,15,0)</f>
        <v>0.7</v>
      </c>
      <c r="AM49">
        <f>VLOOKUP($B49,'UPDATE Advanced Stats'!$B$2:$AC$1000,16,0)</f>
        <v>1.5</v>
      </c>
      <c r="AN49">
        <f>VLOOKUP($B49,'UPDATE Advanced Stats'!$B$2:$AC$1000,17,0)</f>
        <v>14.8</v>
      </c>
      <c r="AO49">
        <f>VLOOKUP($B49,'UPDATE Advanced Stats'!$B$2:$AC$1000,18,0)</f>
        <v>17.8</v>
      </c>
      <c r="AP49">
        <f>VLOOKUP($B49,'UPDATE Advanced Stats'!$B$2:$AC$1000,19,0)</f>
        <v>0</v>
      </c>
      <c r="AQ49">
        <f>VLOOKUP($B49,'UPDATE Advanced Stats'!$B$2:$AC$1000,20,0)</f>
        <v>2.2999999999999998</v>
      </c>
      <c r="AR49">
        <f>VLOOKUP($B49,'UPDATE Advanced Stats'!$B$2:$AC$1000,21,0)</f>
        <v>1.6</v>
      </c>
      <c r="AS49">
        <f>VLOOKUP($B49,'UPDATE Advanced Stats'!$B$2:$AC$1000,22,0)</f>
        <v>3.9</v>
      </c>
      <c r="AT49">
        <f>VLOOKUP($B49,'UPDATE Advanced Stats'!$B$2:$AC$1000,23,0)</f>
        <v>0.16600000000000001</v>
      </c>
      <c r="AU49">
        <f>VLOOKUP($B49,'UPDATE Advanced Stats'!$B$2:$AC$1000,24,0)</f>
        <v>0</v>
      </c>
      <c r="AV49">
        <f>VLOOKUP($B49,'UPDATE Advanced Stats'!$B$2:$AC$1000,25,0)</f>
        <v>-0.7</v>
      </c>
      <c r="AW49">
        <f>VLOOKUP($B49,'UPDATE Advanced Stats'!$B$2:$AC$1000,26,0)</f>
        <v>-0.2</v>
      </c>
      <c r="AX49">
        <f>VLOOKUP($B49,'UPDATE Advanced Stats'!$B$2:$AC$1000,27,0)</f>
        <v>-1</v>
      </c>
      <c r="AY49">
        <f>VLOOKUP($B49,'UPDATE Advanced Stats'!$B$2:$AC$1000,28,0)</f>
        <v>0.3</v>
      </c>
    </row>
    <row r="50" spans="1:51">
      <c r="A50">
        <f>'UPDATE Regular Stats'!A51</f>
        <v>40</v>
      </c>
      <c r="B50" t="str">
        <f>'UPDATE Regular Stats'!B51</f>
        <v>Kent Bazemore</v>
      </c>
      <c r="C50" t="str">
        <f>'UPDATE Regular Stats'!C51</f>
        <v>SG</v>
      </c>
      <c r="D50">
        <f>'UPDATE Regular Stats'!D51</f>
        <v>25</v>
      </c>
      <c r="E50" t="str">
        <f>'UPDATE Regular Stats'!E51</f>
        <v>ATL</v>
      </c>
      <c r="F50">
        <f>'UPDATE Regular Stats'!F51</f>
        <v>75</v>
      </c>
      <c r="G50">
        <f>'UPDATE Regular Stats'!G51</f>
        <v>10</v>
      </c>
      <c r="H50">
        <f>'UPDATE Regular Stats'!H51</f>
        <v>17.7</v>
      </c>
      <c r="I50">
        <f>'UPDATE Regular Stats'!I51</f>
        <v>1.9</v>
      </c>
      <c r="J50">
        <f>'UPDATE Regular Stats'!J51</f>
        <v>4.4000000000000004</v>
      </c>
      <c r="K50">
        <f>'UPDATE Regular Stats'!K51</f>
        <v>0.42599999999999999</v>
      </c>
      <c r="L50">
        <f>'UPDATE Regular Stats'!L51</f>
        <v>0.6</v>
      </c>
      <c r="M50">
        <f>'UPDATE Regular Stats'!M51</f>
        <v>1.8</v>
      </c>
      <c r="N50">
        <f>'UPDATE Regular Stats'!N51</f>
        <v>0.36399999999999999</v>
      </c>
      <c r="O50">
        <f>'UPDATE Regular Stats'!O51</f>
        <v>1.2</v>
      </c>
      <c r="P50">
        <f>'UPDATE Regular Stats'!P51</f>
        <v>2.7</v>
      </c>
      <c r="Q50">
        <f>'UPDATE Regular Stats'!Q51</f>
        <v>0.46700000000000003</v>
      </c>
      <c r="R50">
        <f>'UPDATE Regular Stats'!R51</f>
        <v>0.8</v>
      </c>
      <c r="S50">
        <f>'UPDATE Regular Stats'!S51</f>
        <v>1.3</v>
      </c>
      <c r="T50">
        <f>'UPDATE Regular Stats'!T51</f>
        <v>0.6</v>
      </c>
      <c r="U50">
        <f>'UPDATE Regular Stats'!U51</f>
        <v>0.3</v>
      </c>
      <c r="V50">
        <f>'UPDATE Regular Stats'!V51</f>
        <v>2.7</v>
      </c>
      <c r="W50">
        <f>'UPDATE Regular Stats'!W51</f>
        <v>3</v>
      </c>
      <c r="X50">
        <f>'UPDATE Regular Stats'!X51</f>
        <v>1</v>
      </c>
      <c r="Y50">
        <f>'UPDATE Regular Stats'!Y51</f>
        <v>0.7</v>
      </c>
      <c r="Z50">
        <f>'UPDATE Regular Stats'!Z51</f>
        <v>0.4</v>
      </c>
      <c r="AA50">
        <f>'UPDATE Regular Stats'!AA51</f>
        <v>1</v>
      </c>
      <c r="AB50">
        <f>'UPDATE Regular Stats'!AB51</f>
        <v>1.7</v>
      </c>
      <c r="AC50">
        <f>'UPDATE Regular Stats'!AC51</f>
        <v>5.2</v>
      </c>
      <c r="AD50">
        <f>VLOOKUP($B50,'UPDATE Advanced Stats'!$B$2:$AC$1000,7,0)</f>
        <v>9.6999999999999993</v>
      </c>
      <c r="AE50">
        <f>VLOOKUP($B50,'UPDATE Advanced Stats'!$B$2:$AC$1000,8,0)</f>
        <v>0.52</v>
      </c>
      <c r="AF50">
        <f>VLOOKUP($B50,'UPDATE Advanced Stats'!$B$2:$AC$1000,9,0)</f>
        <v>0.39900000000000002</v>
      </c>
      <c r="AG50">
        <f>VLOOKUP($B50,'UPDATE Advanced Stats'!$B$2:$AC$1000,10,0)</f>
        <v>0.30199999999999999</v>
      </c>
      <c r="AH50">
        <f>VLOOKUP($B50,'UPDATE Advanced Stats'!$B$2:$AC$1000,11,0)</f>
        <v>1.9</v>
      </c>
      <c r="AI50">
        <f>VLOOKUP($B50,'UPDATE Advanced Stats'!$B$2:$AC$1000,12,0)</f>
        <v>16.8</v>
      </c>
      <c r="AJ50">
        <f>VLOOKUP($B50,'UPDATE Advanced Stats'!$B$2:$AC$1000,13,0)</f>
        <v>9.6</v>
      </c>
      <c r="AK50">
        <f>VLOOKUP($B50,'UPDATE Advanced Stats'!$B$2:$AC$1000,14,0)</f>
        <v>8.6</v>
      </c>
      <c r="AL50">
        <f>VLOOKUP($B50,'UPDATE Advanced Stats'!$B$2:$AC$1000,15,0)</f>
        <v>2</v>
      </c>
      <c r="AM50">
        <f>VLOOKUP($B50,'UPDATE Advanced Stats'!$B$2:$AC$1000,16,0)</f>
        <v>2.1</v>
      </c>
      <c r="AN50">
        <f>VLOOKUP($B50,'UPDATE Advanced Stats'!$B$2:$AC$1000,17,0)</f>
        <v>16.3</v>
      </c>
      <c r="AO50">
        <f>VLOOKUP($B50,'UPDATE Advanced Stats'!$B$2:$AC$1000,18,0)</f>
        <v>15.5</v>
      </c>
      <c r="AP50">
        <f>VLOOKUP($B50,'UPDATE Advanced Stats'!$B$2:$AC$1000,19,0)</f>
        <v>0</v>
      </c>
      <c r="AQ50">
        <f>VLOOKUP($B50,'UPDATE Advanced Stats'!$B$2:$AC$1000,20,0)</f>
        <v>-0.4</v>
      </c>
      <c r="AR50">
        <f>VLOOKUP($B50,'UPDATE Advanced Stats'!$B$2:$AC$1000,21,0)</f>
        <v>1.9</v>
      </c>
      <c r="AS50">
        <f>VLOOKUP($B50,'UPDATE Advanced Stats'!$B$2:$AC$1000,22,0)</f>
        <v>1.6</v>
      </c>
      <c r="AT50">
        <f>VLOOKUP($B50,'UPDATE Advanced Stats'!$B$2:$AC$1000,23,0)</f>
        <v>5.7000000000000002E-2</v>
      </c>
      <c r="AU50">
        <f>VLOOKUP($B50,'UPDATE Advanced Stats'!$B$2:$AC$1000,24,0)</f>
        <v>0</v>
      </c>
      <c r="AV50">
        <f>VLOOKUP($B50,'UPDATE Advanced Stats'!$B$2:$AC$1000,25,0)</f>
        <v>-3.1</v>
      </c>
      <c r="AW50">
        <f>VLOOKUP($B50,'UPDATE Advanced Stats'!$B$2:$AC$1000,26,0)</f>
        <v>1.3</v>
      </c>
      <c r="AX50">
        <f>VLOOKUP($B50,'UPDATE Advanced Stats'!$B$2:$AC$1000,27,0)</f>
        <v>-1.8</v>
      </c>
      <c r="AY50">
        <f>VLOOKUP($B50,'UPDATE Advanced Stats'!$B$2:$AC$1000,28,0)</f>
        <v>0.1</v>
      </c>
    </row>
    <row r="51" spans="1:51">
      <c r="A51" t="str">
        <f>'UPDATE Regular Stats'!A52</f>
        <v>Rk</v>
      </c>
      <c r="B51" t="str">
        <f>'UPDATE Regular Stats'!B52</f>
        <v>Player</v>
      </c>
      <c r="C51" t="str">
        <f>'UPDATE Regular Stats'!C52</f>
        <v>Pos</v>
      </c>
      <c r="D51" t="str">
        <f>'UPDATE Regular Stats'!D52</f>
        <v>Age</v>
      </c>
      <c r="E51" t="str">
        <f>'UPDATE Regular Stats'!E52</f>
        <v>Tm</v>
      </c>
      <c r="F51" t="str">
        <f>'UPDATE Regular Stats'!F52</f>
        <v>G</v>
      </c>
      <c r="G51" t="str">
        <f>'UPDATE Regular Stats'!G52</f>
        <v>GS</v>
      </c>
      <c r="H51" t="str">
        <f>'UPDATE Regular Stats'!H52</f>
        <v>MP</v>
      </c>
      <c r="I51" t="str">
        <f>'UPDATE Regular Stats'!I52</f>
        <v>FG</v>
      </c>
      <c r="J51" t="str">
        <f>'UPDATE Regular Stats'!J52</f>
        <v>FGA</v>
      </c>
      <c r="K51" t="str">
        <f>'UPDATE Regular Stats'!K52</f>
        <v>FG%</v>
      </c>
      <c r="L51" t="str">
        <f>'UPDATE Regular Stats'!L52</f>
        <v>3P</v>
      </c>
      <c r="M51" t="str">
        <f>'UPDATE Regular Stats'!M52</f>
        <v>3PA</v>
      </c>
      <c r="N51" t="str">
        <f>'UPDATE Regular Stats'!N52</f>
        <v>3P</v>
      </c>
      <c r="O51" t="str">
        <f>'UPDATE Regular Stats'!O52</f>
        <v>2P</v>
      </c>
      <c r="P51" t="str">
        <f>'UPDATE Regular Stats'!P52</f>
        <v>2PA</v>
      </c>
      <c r="Q51" t="str">
        <f>'UPDATE Regular Stats'!Q52</f>
        <v>2P</v>
      </c>
      <c r="R51" t="str">
        <f>'UPDATE Regular Stats'!R52</f>
        <v>FT</v>
      </c>
      <c r="S51" t="str">
        <f>'UPDATE Regular Stats'!S52</f>
        <v>FTA</v>
      </c>
      <c r="T51" t="str">
        <f>'UPDATE Regular Stats'!T52</f>
        <v>FT%</v>
      </c>
      <c r="U51" t="str">
        <f>'UPDATE Regular Stats'!U52</f>
        <v>ORB</v>
      </c>
      <c r="V51" t="str">
        <f>'UPDATE Regular Stats'!V52</f>
        <v>DRB</v>
      </c>
      <c r="W51" t="str">
        <f>'UPDATE Regular Stats'!W52</f>
        <v>TRB</v>
      </c>
      <c r="X51" t="str">
        <f>'UPDATE Regular Stats'!X52</f>
        <v>AST</v>
      </c>
      <c r="Y51" t="str">
        <f>'UPDATE Regular Stats'!Y52</f>
        <v>STL</v>
      </c>
      <c r="Z51" t="str">
        <f>'UPDATE Regular Stats'!Z52</f>
        <v>BLK</v>
      </c>
      <c r="AA51" t="str">
        <f>'UPDATE Regular Stats'!AA52</f>
        <v>TOV</v>
      </c>
      <c r="AB51" t="str">
        <f>'UPDATE Regular Stats'!AB52</f>
        <v>PF</v>
      </c>
      <c r="AC51" t="str">
        <f>'UPDATE Regular Stats'!AC52</f>
        <v>PTS</v>
      </c>
      <c r="AD51" t="str">
        <f>VLOOKUP($B51,'UPDATE Advanced Stats'!$B$2:$AC$1000,7,0)</f>
        <v>PER</v>
      </c>
      <c r="AE51" t="str">
        <f>VLOOKUP($B51,'UPDATE Advanced Stats'!$B$2:$AC$1000,8,0)</f>
        <v>TS%</v>
      </c>
      <c r="AF51" t="str">
        <f>VLOOKUP($B51,'UPDATE Advanced Stats'!$B$2:$AC$1000,9,0)</f>
        <v>3PAr</v>
      </c>
      <c r="AG51" t="str">
        <f>VLOOKUP($B51,'UPDATE Advanced Stats'!$B$2:$AC$1000,10,0)</f>
        <v>FTr</v>
      </c>
      <c r="AH51" t="str">
        <f>VLOOKUP($B51,'UPDATE Advanced Stats'!$B$2:$AC$1000,11,0)</f>
        <v>ORB%</v>
      </c>
      <c r="AI51" t="str">
        <f>VLOOKUP($B51,'UPDATE Advanced Stats'!$B$2:$AC$1000,12,0)</f>
        <v>DRB%</v>
      </c>
      <c r="AJ51" t="str">
        <f>VLOOKUP($B51,'UPDATE Advanced Stats'!$B$2:$AC$1000,13,0)</f>
        <v>TRB%</v>
      </c>
      <c r="AK51" t="str">
        <f>VLOOKUP($B51,'UPDATE Advanced Stats'!$B$2:$AC$1000,14,0)</f>
        <v>AST%</v>
      </c>
      <c r="AL51" t="str">
        <f>VLOOKUP($B51,'UPDATE Advanced Stats'!$B$2:$AC$1000,15,0)</f>
        <v>STL%</v>
      </c>
      <c r="AM51" t="str">
        <f>VLOOKUP($B51,'UPDATE Advanced Stats'!$B$2:$AC$1000,16,0)</f>
        <v>BLK%</v>
      </c>
      <c r="AN51" t="str">
        <f>VLOOKUP($B51,'UPDATE Advanced Stats'!$B$2:$AC$1000,17,0)</f>
        <v>TOV%</v>
      </c>
      <c r="AO51" t="str">
        <f>VLOOKUP($B51,'UPDATE Advanced Stats'!$B$2:$AC$1000,18,0)</f>
        <v>USG%</v>
      </c>
      <c r="AP51">
        <f>VLOOKUP($B51,'UPDATE Advanced Stats'!$B$2:$AC$1000,19,0)</f>
        <v>0</v>
      </c>
      <c r="AQ51" t="str">
        <f>VLOOKUP($B51,'UPDATE Advanced Stats'!$B$2:$AC$1000,20,0)</f>
        <v>OWS</v>
      </c>
      <c r="AR51" t="str">
        <f>VLOOKUP($B51,'UPDATE Advanced Stats'!$B$2:$AC$1000,21,0)</f>
        <v>DWS</v>
      </c>
      <c r="AS51" t="str">
        <f>VLOOKUP($B51,'UPDATE Advanced Stats'!$B$2:$AC$1000,22,0)</f>
        <v>WS</v>
      </c>
      <c r="AT51" t="str">
        <f>VLOOKUP($B51,'UPDATE Advanced Stats'!$B$2:$AC$1000,23,0)</f>
        <v>WS/48</v>
      </c>
      <c r="AU51">
        <f>VLOOKUP($B51,'UPDATE Advanced Stats'!$B$2:$AC$1000,24,0)</f>
        <v>0</v>
      </c>
      <c r="AV51" t="str">
        <f>VLOOKUP($B51,'UPDATE Advanced Stats'!$B$2:$AC$1000,25,0)</f>
        <v>OBPM</v>
      </c>
      <c r="AW51" t="str">
        <f>VLOOKUP($B51,'UPDATE Advanced Stats'!$B$2:$AC$1000,26,0)</f>
        <v>DBPM</v>
      </c>
      <c r="AX51" t="str">
        <f>VLOOKUP($B51,'UPDATE Advanced Stats'!$B$2:$AC$1000,27,0)</f>
        <v>BPM</v>
      </c>
      <c r="AY51" t="str">
        <f>VLOOKUP($B51,'UPDATE Advanced Stats'!$B$2:$AC$1000,28,0)</f>
        <v>VORP</v>
      </c>
    </row>
    <row r="52" spans="1:51">
      <c r="A52">
        <f>'UPDATE Regular Stats'!A53</f>
        <v>41</v>
      </c>
      <c r="B52" t="str">
        <f>'UPDATE Regular Stats'!B53</f>
        <v>Bradley Beal</v>
      </c>
      <c r="C52" t="str">
        <f>'UPDATE Regular Stats'!C53</f>
        <v>SG</v>
      </c>
      <c r="D52">
        <f>'UPDATE Regular Stats'!D53</f>
        <v>21</v>
      </c>
      <c r="E52" t="str">
        <f>'UPDATE Regular Stats'!E53</f>
        <v>WAS</v>
      </c>
      <c r="F52">
        <f>'UPDATE Regular Stats'!F53</f>
        <v>63</v>
      </c>
      <c r="G52">
        <f>'UPDATE Regular Stats'!G53</f>
        <v>59</v>
      </c>
      <c r="H52">
        <f>'UPDATE Regular Stats'!H53</f>
        <v>33.4</v>
      </c>
      <c r="I52">
        <f>'UPDATE Regular Stats'!I53</f>
        <v>5.8</v>
      </c>
      <c r="J52">
        <f>'UPDATE Regular Stats'!J53</f>
        <v>13.5</v>
      </c>
      <c r="K52">
        <f>'UPDATE Regular Stats'!K53</f>
        <v>0.42699999999999999</v>
      </c>
      <c r="L52">
        <f>'UPDATE Regular Stats'!L53</f>
        <v>1.7</v>
      </c>
      <c r="M52">
        <f>'UPDATE Regular Stats'!M53</f>
        <v>4.0999999999999996</v>
      </c>
      <c r="N52">
        <f>'UPDATE Regular Stats'!N53</f>
        <v>0.40899999999999997</v>
      </c>
      <c r="O52">
        <f>'UPDATE Regular Stats'!O53</f>
        <v>4.0999999999999996</v>
      </c>
      <c r="P52">
        <f>'UPDATE Regular Stats'!P53</f>
        <v>9.4</v>
      </c>
      <c r="Q52">
        <f>'UPDATE Regular Stats'!Q53</f>
        <v>0.434</v>
      </c>
      <c r="R52">
        <f>'UPDATE Regular Stats'!R53</f>
        <v>2.1</v>
      </c>
      <c r="S52">
        <f>'UPDATE Regular Stats'!S53</f>
        <v>2.6</v>
      </c>
      <c r="T52">
        <f>'UPDATE Regular Stats'!T53</f>
        <v>0.78300000000000003</v>
      </c>
      <c r="U52">
        <f>'UPDATE Regular Stats'!U53</f>
        <v>0.9</v>
      </c>
      <c r="V52">
        <f>'UPDATE Regular Stats'!V53</f>
        <v>2.9</v>
      </c>
      <c r="W52">
        <f>'UPDATE Regular Stats'!W53</f>
        <v>3.8</v>
      </c>
      <c r="X52">
        <f>'UPDATE Regular Stats'!X53</f>
        <v>3.1</v>
      </c>
      <c r="Y52">
        <f>'UPDATE Regular Stats'!Y53</f>
        <v>1.2</v>
      </c>
      <c r="Z52">
        <f>'UPDATE Regular Stats'!Z53</f>
        <v>0.3</v>
      </c>
      <c r="AA52">
        <f>'UPDATE Regular Stats'!AA53</f>
        <v>2</v>
      </c>
      <c r="AB52">
        <f>'UPDATE Regular Stats'!AB53</f>
        <v>2.2000000000000002</v>
      </c>
      <c r="AC52">
        <f>'UPDATE Regular Stats'!AC53</f>
        <v>15.3</v>
      </c>
      <c r="AD52">
        <f>VLOOKUP($B52,'UPDATE Advanced Stats'!$B$2:$AC$1000,7,0)</f>
        <v>14</v>
      </c>
      <c r="AE52">
        <f>VLOOKUP($B52,'UPDATE Advanced Stats'!$B$2:$AC$1000,8,0)</f>
        <v>0.52100000000000002</v>
      </c>
      <c r="AF52">
        <f>VLOOKUP($B52,'UPDATE Advanced Stats'!$B$2:$AC$1000,9,0)</f>
        <v>0.30399999999999999</v>
      </c>
      <c r="AG52">
        <f>VLOOKUP($B52,'UPDATE Advanced Stats'!$B$2:$AC$1000,10,0)</f>
        <v>0.19500000000000001</v>
      </c>
      <c r="AH52">
        <f>VLOOKUP($B52,'UPDATE Advanced Stats'!$B$2:$AC$1000,11,0)</f>
        <v>3.1</v>
      </c>
      <c r="AI52">
        <f>VLOOKUP($B52,'UPDATE Advanced Stats'!$B$2:$AC$1000,12,0)</f>
        <v>9.6</v>
      </c>
      <c r="AJ52">
        <f>VLOOKUP($B52,'UPDATE Advanced Stats'!$B$2:$AC$1000,13,0)</f>
        <v>6.4</v>
      </c>
      <c r="AK52">
        <f>VLOOKUP($B52,'UPDATE Advanced Stats'!$B$2:$AC$1000,14,0)</f>
        <v>15</v>
      </c>
      <c r="AL52">
        <f>VLOOKUP($B52,'UPDATE Advanced Stats'!$B$2:$AC$1000,15,0)</f>
        <v>1.8</v>
      </c>
      <c r="AM52">
        <f>VLOOKUP($B52,'UPDATE Advanced Stats'!$B$2:$AC$1000,16,0)</f>
        <v>0.7</v>
      </c>
      <c r="AN52">
        <f>VLOOKUP($B52,'UPDATE Advanced Stats'!$B$2:$AC$1000,17,0)</f>
        <v>11.7</v>
      </c>
      <c r="AO52">
        <f>VLOOKUP($B52,'UPDATE Advanced Stats'!$B$2:$AC$1000,18,0)</f>
        <v>22.5</v>
      </c>
      <c r="AP52">
        <f>VLOOKUP($B52,'UPDATE Advanced Stats'!$B$2:$AC$1000,19,0)</f>
        <v>0</v>
      </c>
      <c r="AQ52">
        <f>VLOOKUP($B52,'UPDATE Advanced Stats'!$B$2:$AC$1000,20,0)</f>
        <v>1.3</v>
      </c>
      <c r="AR52">
        <f>VLOOKUP($B52,'UPDATE Advanced Stats'!$B$2:$AC$1000,21,0)</f>
        <v>2.4</v>
      </c>
      <c r="AS52">
        <f>VLOOKUP($B52,'UPDATE Advanced Stats'!$B$2:$AC$1000,22,0)</f>
        <v>3.7</v>
      </c>
      <c r="AT52">
        <f>VLOOKUP($B52,'UPDATE Advanced Stats'!$B$2:$AC$1000,23,0)</f>
        <v>8.5000000000000006E-2</v>
      </c>
      <c r="AU52">
        <f>VLOOKUP($B52,'UPDATE Advanced Stats'!$B$2:$AC$1000,24,0)</f>
        <v>0</v>
      </c>
      <c r="AV52">
        <f>VLOOKUP($B52,'UPDATE Advanced Stats'!$B$2:$AC$1000,25,0)</f>
        <v>0.5</v>
      </c>
      <c r="AW52">
        <f>VLOOKUP($B52,'UPDATE Advanced Stats'!$B$2:$AC$1000,26,0)</f>
        <v>0</v>
      </c>
      <c r="AX52">
        <f>VLOOKUP($B52,'UPDATE Advanced Stats'!$B$2:$AC$1000,27,0)</f>
        <v>0.5</v>
      </c>
      <c r="AY52">
        <f>VLOOKUP($B52,'UPDATE Advanced Stats'!$B$2:$AC$1000,28,0)</f>
        <v>1.3</v>
      </c>
    </row>
    <row r="53" spans="1:51">
      <c r="A53">
        <f>'UPDATE Regular Stats'!A54</f>
        <v>42</v>
      </c>
      <c r="B53" t="str">
        <f>'UPDATE Regular Stats'!B54</f>
        <v>Michael Beasley</v>
      </c>
      <c r="C53" t="str">
        <f>'UPDATE Regular Stats'!C54</f>
        <v>SF</v>
      </c>
      <c r="D53">
        <f>'UPDATE Regular Stats'!D54</f>
        <v>26</v>
      </c>
      <c r="E53" t="str">
        <f>'UPDATE Regular Stats'!E54</f>
        <v>MIA</v>
      </c>
      <c r="F53">
        <f>'UPDATE Regular Stats'!F54</f>
        <v>24</v>
      </c>
      <c r="G53">
        <f>'UPDATE Regular Stats'!G54</f>
        <v>1</v>
      </c>
      <c r="H53">
        <f>'UPDATE Regular Stats'!H54</f>
        <v>21</v>
      </c>
      <c r="I53">
        <f>'UPDATE Regular Stats'!I54</f>
        <v>3.8</v>
      </c>
      <c r="J53">
        <f>'UPDATE Regular Stats'!J54</f>
        <v>8.8000000000000007</v>
      </c>
      <c r="K53">
        <f>'UPDATE Regular Stats'!K54</f>
        <v>0.434</v>
      </c>
      <c r="L53">
        <f>'UPDATE Regular Stats'!L54</f>
        <v>0.3</v>
      </c>
      <c r="M53">
        <f>'UPDATE Regular Stats'!M54</f>
        <v>1.4</v>
      </c>
      <c r="N53">
        <f>'UPDATE Regular Stats'!N54</f>
        <v>0.23499999999999999</v>
      </c>
      <c r="O53">
        <f>'UPDATE Regular Stats'!O54</f>
        <v>3.5</v>
      </c>
      <c r="P53">
        <f>'UPDATE Regular Stats'!P54</f>
        <v>7.4</v>
      </c>
      <c r="Q53">
        <f>'UPDATE Regular Stats'!Q54</f>
        <v>0.47199999999999998</v>
      </c>
      <c r="R53">
        <f>'UPDATE Regular Stats'!R54</f>
        <v>0.8</v>
      </c>
      <c r="S53">
        <f>'UPDATE Regular Stats'!S54</f>
        <v>1.1000000000000001</v>
      </c>
      <c r="T53">
        <f>'UPDATE Regular Stats'!T54</f>
        <v>0.76900000000000002</v>
      </c>
      <c r="U53">
        <f>'UPDATE Regular Stats'!U54</f>
        <v>0.5</v>
      </c>
      <c r="V53">
        <f>'UPDATE Regular Stats'!V54</f>
        <v>3.2</v>
      </c>
      <c r="W53">
        <f>'UPDATE Regular Stats'!W54</f>
        <v>3.7</v>
      </c>
      <c r="X53">
        <f>'UPDATE Regular Stats'!X54</f>
        <v>1.3</v>
      </c>
      <c r="Y53">
        <f>'UPDATE Regular Stats'!Y54</f>
        <v>0.6</v>
      </c>
      <c r="Z53">
        <f>'UPDATE Regular Stats'!Z54</f>
        <v>0.5</v>
      </c>
      <c r="AA53">
        <f>'UPDATE Regular Stats'!AA54</f>
        <v>1.5</v>
      </c>
      <c r="AB53">
        <f>'UPDATE Regular Stats'!AB54</f>
        <v>2.8</v>
      </c>
      <c r="AC53">
        <f>'UPDATE Regular Stats'!AC54</f>
        <v>8.8000000000000007</v>
      </c>
      <c r="AD53">
        <f>VLOOKUP($B53,'UPDATE Advanced Stats'!$B$2:$AC$1000,7,0)</f>
        <v>10.6</v>
      </c>
      <c r="AE53">
        <f>VLOOKUP($B53,'UPDATE Advanced Stats'!$B$2:$AC$1000,8,0)</f>
        <v>0.47399999999999998</v>
      </c>
      <c r="AF53">
        <f>VLOOKUP($B53,'UPDATE Advanced Stats'!$B$2:$AC$1000,9,0)</f>
        <v>0.16</v>
      </c>
      <c r="AG53">
        <f>VLOOKUP($B53,'UPDATE Advanced Stats'!$B$2:$AC$1000,10,0)</f>
        <v>0.123</v>
      </c>
      <c r="AH53">
        <f>VLOOKUP($B53,'UPDATE Advanced Stats'!$B$2:$AC$1000,11,0)</f>
        <v>2.9</v>
      </c>
      <c r="AI53">
        <f>VLOOKUP($B53,'UPDATE Advanced Stats'!$B$2:$AC$1000,12,0)</f>
        <v>17.899999999999999</v>
      </c>
      <c r="AJ53">
        <f>VLOOKUP($B53,'UPDATE Advanced Stats'!$B$2:$AC$1000,13,0)</f>
        <v>10.6</v>
      </c>
      <c r="AK53">
        <f>VLOOKUP($B53,'UPDATE Advanced Stats'!$B$2:$AC$1000,14,0)</f>
        <v>11.5</v>
      </c>
      <c r="AL53">
        <f>VLOOKUP($B53,'UPDATE Advanced Stats'!$B$2:$AC$1000,15,0)</f>
        <v>1.6</v>
      </c>
      <c r="AM53">
        <f>VLOOKUP($B53,'UPDATE Advanced Stats'!$B$2:$AC$1000,16,0)</f>
        <v>2.2000000000000002</v>
      </c>
      <c r="AN53">
        <f>VLOOKUP($B53,'UPDATE Advanced Stats'!$B$2:$AC$1000,17,0)</f>
        <v>14.2</v>
      </c>
      <c r="AO53">
        <f>VLOOKUP($B53,'UPDATE Advanced Stats'!$B$2:$AC$1000,18,0)</f>
        <v>24.2</v>
      </c>
      <c r="AP53">
        <f>VLOOKUP($B53,'UPDATE Advanced Stats'!$B$2:$AC$1000,19,0)</f>
        <v>0</v>
      </c>
      <c r="AQ53">
        <f>VLOOKUP($B53,'UPDATE Advanced Stats'!$B$2:$AC$1000,20,0)</f>
        <v>-0.6</v>
      </c>
      <c r="AR53">
        <f>VLOOKUP($B53,'UPDATE Advanced Stats'!$B$2:$AC$1000,21,0)</f>
        <v>0.5</v>
      </c>
      <c r="AS53">
        <f>VLOOKUP($B53,'UPDATE Advanced Stats'!$B$2:$AC$1000,22,0)</f>
        <v>-0.1</v>
      </c>
      <c r="AT53">
        <f>VLOOKUP($B53,'UPDATE Advanced Stats'!$B$2:$AC$1000,23,0)</f>
        <v>-7.0000000000000001E-3</v>
      </c>
      <c r="AU53">
        <f>VLOOKUP($B53,'UPDATE Advanced Stats'!$B$2:$AC$1000,24,0)</f>
        <v>0</v>
      </c>
      <c r="AV53">
        <f>VLOOKUP($B53,'UPDATE Advanced Stats'!$B$2:$AC$1000,25,0)</f>
        <v>-4.3</v>
      </c>
      <c r="AW53">
        <f>VLOOKUP($B53,'UPDATE Advanced Stats'!$B$2:$AC$1000,26,0)</f>
        <v>-0.4</v>
      </c>
      <c r="AX53">
        <f>VLOOKUP($B53,'UPDATE Advanced Stats'!$B$2:$AC$1000,27,0)</f>
        <v>-4.7</v>
      </c>
      <c r="AY53">
        <f>VLOOKUP($B53,'UPDATE Advanced Stats'!$B$2:$AC$1000,28,0)</f>
        <v>-0.3</v>
      </c>
    </row>
    <row r="54" spans="1:51">
      <c r="A54">
        <f>'UPDATE Regular Stats'!A55</f>
        <v>43</v>
      </c>
      <c r="B54" t="str">
        <f>'UPDATE Regular Stats'!B55</f>
        <v>Marco Belinelli</v>
      </c>
      <c r="C54" t="str">
        <f>'UPDATE Regular Stats'!C55</f>
        <v>SG</v>
      </c>
      <c r="D54">
        <f>'UPDATE Regular Stats'!D55</f>
        <v>28</v>
      </c>
      <c r="E54" t="str">
        <f>'UPDATE Regular Stats'!E55</f>
        <v>SAS</v>
      </c>
      <c r="F54">
        <f>'UPDATE Regular Stats'!F55</f>
        <v>62</v>
      </c>
      <c r="G54">
        <f>'UPDATE Regular Stats'!G55</f>
        <v>9</v>
      </c>
      <c r="H54">
        <f>'UPDATE Regular Stats'!H55</f>
        <v>22.4</v>
      </c>
      <c r="I54">
        <f>'UPDATE Regular Stats'!I55</f>
        <v>3.2</v>
      </c>
      <c r="J54">
        <f>'UPDATE Regular Stats'!J55</f>
        <v>7.6</v>
      </c>
      <c r="K54">
        <f>'UPDATE Regular Stats'!K55</f>
        <v>0.42299999999999999</v>
      </c>
      <c r="L54">
        <f>'UPDATE Regular Stats'!L55</f>
        <v>1.4</v>
      </c>
      <c r="M54">
        <f>'UPDATE Regular Stats'!M55</f>
        <v>3.7</v>
      </c>
      <c r="N54">
        <f>'UPDATE Regular Stats'!N55</f>
        <v>0.374</v>
      </c>
      <c r="O54">
        <f>'UPDATE Regular Stats'!O55</f>
        <v>1.8</v>
      </c>
      <c r="P54">
        <f>'UPDATE Regular Stats'!P55</f>
        <v>3.9</v>
      </c>
      <c r="Q54">
        <f>'UPDATE Regular Stats'!Q55</f>
        <v>0.47099999999999997</v>
      </c>
      <c r="R54">
        <f>'UPDATE Regular Stats'!R55</f>
        <v>1.4</v>
      </c>
      <c r="S54">
        <f>'UPDATE Regular Stats'!S55</f>
        <v>1.6</v>
      </c>
      <c r="T54">
        <f>'UPDATE Regular Stats'!T55</f>
        <v>0.84799999999999998</v>
      </c>
      <c r="U54">
        <f>'UPDATE Regular Stats'!U55</f>
        <v>0.4</v>
      </c>
      <c r="V54">
        <f>'UPDATE Regular Stats'!V55</f>
        <v>2.1</v>
      </c>
      <c r="W54">
        <f>'UPDATE Regular Stats'!W55</f>
        <v>2.5</v>
      </c>
      <c r="X54">
        <f>'UPDATE Regular Stats'!X55</f>
        <v>1.5</v>
      </c>
      <c r="Y54">
        <f>'UPDATE Regular Stats'!Y55</f>
        <v>0.5</v>
      </c>
      <c r="Z54">
        <f>'UPDATE Regular Stats'!Z55</f>
        <v>0</v>
      </c>
      <c r="AA54">
        <f>'UPDATE Regular Stats'!AA55</f>
        <v>1</v>
      </c>
      <c r="AB54">
        <f>'UPDATE Regular Stats'!AB55</f>
        <v>1.4</v>
      </c>
      <c r="AC54">
        <f>'UPDATE Regular Stats'!AC55</f>
        <v>9.1999999999999993</v>
      </c>
      <c r="AD54">
        <f>VLOOKUP($B54,'UPDATE Advanced Stats'!$B$2:$AC$1000,7,0)</f>
        <v>12.4</v>
      </c>
      <c r="AE54">
        <f>VLOOKUP($B54,'UPDATE Advanced Stats'!$B$2:$AC$1000,8,0)</f>
        <v>0.55300000000000005</v>
      </c>
      <c r="AF54">
        <f>VLOOKUP($B54,'UPDATE Advanced Stats'!$B$2:$AC$1000,9,0)</f>
        <v>0.48899999999999999</v>
      </c>
      <c r="AG54">
        <f>VLOOKUP($B54,'UPDATE Advanced Stats'!$B$2:$AC$1000,10,0)</f>
        <v>0.21099999999999999</v>
      </c>
      <c r="AH54">
        <f>VLOOKUP($B54,'UPDATE Advanced Stats'!$B$2:$AC$1000,11,0)</f>
        <v>2.2000000000000002</v>
      </c>
      <c r="AI54">
        <f>VLOOKUP($B54,'UPDATE Advanced Stats'!$B$2:$AC$1000,12,0)</f>
        <v>10.5</v>
      </c>
      <c r="AJ54">
        <f>VLOOKUP($B54,'UPDATE Advanced Stats'!$B$2:$AC$1000,13,0)</f>
        <v>6.4</v>
      </c>
      <c r="AK54">
        <f>VLOOKUP($B54,'UPDATE Advanced Stats'!$B$2:$AC$1000,14,0)</f>
        <v>10.3</v>
      </c>
      <c r="AL54">
        <f>VLOOKUP($B54,'UPDATE Advanced Stats'!$B$2:$AC$1000,15,0)</f>
        <v>1.1000000000000001</v>
      </c>
      <c r="AM54">
        <f>VLOOKUP($B54,'UPDATE Advanced Stats'!$B$2:$AC$1000,16,0)</f>
        <v>0.2</v>
      </c>
      <c r="AN54">
        <f>VLOOKUP($B54,'UPDATE Advanced Stats'!$B$2:$AC$1000,17,0)</f>
        <v>10.6</v>
      </c>
      <c r="AO54">
        <f>VLOOKUP($B54,'UPDATE Advanced Stats'!$B$2:$AC$1000,18,0)</f>
        <v>18.8</v>
      </c>
      <c r="AP54">
        <f>VLOOKUP($B54,'UPDATE Advanced Stats'!$B$2:$AC$1000,19,0)</f>
        <v>0</v>
      </c>
      <c r="AQ54">
        <f>VLOOKUP($B54,'UPDATE Advanced Stats'!$B$2:$AC$1000,20,0)</f>
        <v>1.5</v>
      </c>
      <c r="AR54">
        <f>VLOOKUP($B54,'UPDATE Advanced Stats'!$B$2:$AC$1000,21,0)</f>
        <v>1.4</v>
      </c>
      <c r="AS54">
        <f>VLOOKUP($B54,'UPDATE Advanced Stats'!$B$2:$AC$1000,22,0)</f>
        <v>2.9</v>
      </c>
      <c r="AT54">
        <f>VLOOKUP($B54,'UPDATE Advanced Stats'!$B$2:$AC$1000,23,0)</f>
        <v>0.1</v>
      </c>
      <c r="AU54">
        <f>VLOOKUP($B54,'UPDATE Advanced Stats'!$B$2:$AC$1000,24,0)</f>
        <v>0</v>
      </c>
      <c r="AV54">
        <f>VLOOKUP($B54,'UPDATE Advanced Stats'!$B$2:$AC$1000,25,0)</f>
        <v>0.6</v>
      </c>
      <c r="AW54">
        <f>VLOOKUP($B54,'UPDATE Advanced Stats'!$B$2:$AC$1000,26,0)</f>
        <v>-1.1000000000000001</v>
      </c>
      <c r="AX54">
        <f>VLOOKUP($B54,'UPDATE Advanced Stats'!$B$2:$AC$1000,27,0)</f>
        <v>-0.5</v>
      </c>
      <c r="AY54">
        <f>VLOOKUP($B54,'UPDATE Advanced Stats'!$B$2:$AC$1000,28,0)</f>
        <v>0.5</v>
      </c>
    </row>
    <row r="55" spans="1:51">
      <c r="A55">
        <f>'UPDATE Regular Stats'!A56</f>
        <v>44</v>
      </c>
      <c r="B55" t="str">
        <f>'UPDATE Regular Stats'!B56</f>
        <v>Jerrelle Benimon</v>
      </c>
      <c r="C55" t="str">
        <f>'UPDATE Regular Stats'!C56</f>
        <v>PF</v>
      </c>
      <c r="D55">
        <f>'UPDATE Regular Stats'!D56</f>
        <v>23</v>
      </c>
      <c r="E55" t="str">
        <f>'UPDATE Regular Stats'!E56</f>
        <v>UTA</v>
      </c>
      <c r="F55">
        <f>'UPDATE Regular Stats'!F56</f>
        <v>2</v>
      </c>
      <c r="G55">
        <f>'UPDATE Regular Stats'!G56</f>
        <v>0</v>
      </c>
      <c r="H55">
        <f>'UPDATE Regular Stats'!H56</f>
        <v>1.5</v>
      </c>
      <c r="I55">
        <f>'UPDATE Regular Stats'!I56</f>
        <v>0</v>
      </c>
      <c r="J55">
        <f>'UPDATE Regular Stats'!J56</f>
        <v>0</v>
      </c>
      <c r="K55">
        <f>'UPDATE Regular Stats'!K56</f>
        <v>0</v>
      </c>
      <c r="L55">
        <f>'UPDATE Regular Stats'!L56</f>
        <v>0</v>
      </c>
      <c r="M55">
        <f>'UPDATE Regular Stats'!M56</f>
        <v>0</v>
      </c>
      <c r="N55">
        <f>'UPDATE Regular Stats'!N56</f>
        <v>0</v>
      </c>
      <c r="O55">
        <f>'UPDATE Regular Stats'!O56</f>
        <v>0</v>
      </c>
      <c r="P55">
        <f>'UPDATE Regular Stats'!P56</f>
        <v>0</v>
      </c>
      <c r="Q55">
        <f>'UPDATE Regular Stats'!Q56</f>
        <v>0</v>
      </c>
      <c r="R55">
        <f>'UPDATE Regular Stats'!R56</f>
        <v>0</v>
      </c>
      <c r="S55">
        <f>'UPDATE Regular Stats'!S56</f>
        <v>0</v>
      </c>
      <c r="T55">
        <f>'UPDATE Regular Stats'!T56</f>
        <v>0</v>
      </c>
      <c r="U55">
        <f>'UPDATE Regular Stats'!U56</f>
        <v>0.5</v>
      </c>
      <c r="V55">
        <f>'UPDATE Regular Stats'!V56</f>
        <v>1</v>
      </c>
      <c r="W55">
        <f>'UPDATE Regular Stats'!W56</f>
        <v>1.5</v>
      </c>
      <c r="X55">
        <f>'UPDATE Regular Stats'!X56</f>
        <v>0</v>
      </c>
      <c r="Y55">
        <f>'UPDATE Regular Stats'!Y56</f>
        <v>0</v>
      </c>
      <c r="Z55">
        <f>'UPDATE Regular Stats'!Z56</f>
        <v>0</v>
      </c>
      <c r="AA55">
        <f>'UPDATE Regular Stats'!AA56</f>
        <v>0.5</v>
      </c>
      <c r="AB55">
        <f>'UPDATE Regular Stats'!AB56</f>
        <v>0</v>
      </c>
      <c r="AC55">
        <f>'UPDATE Regular Stats'!AC56</f>
        <v>0</v>
      </c>
      <c r="AD55">
        <f>VLOOKUP($B55,'UPDATE Advanced Stats'!$B$2:$AC$1000,7,0)</f>
        <v>4.7</v>
      </c>
      <c r="AE55">
        <f>VLOOKUP($B55,'UPDATE Advanced Stats'!$B$2:$AC$1000,8,0)</f>
        <v>0</v>
      </c>
      <c r="AF55">
        <f>VLOOKUP($B55,'UPDATE Advanced Stats'!$B$2:$AC$1000,9,0)</f>
        <v>0</v>
      </c>
      <c r="AG55">
        <f>VLOOKUP($B55,'UPDATE Advanced Stats'!$B$2:$AC$1000,10,0)</f>
        <v>0</v>
      </c>
      <c r="AH55">
        <f>VLOOKUP($B55,'UPDATE Advanced Stats'!$B$2:$AC$1000,11,0)</f>
        <v>38.700000000000003</v>
      </c>
      <c r="AI55">
        <f>VLOOKUP($B55,'UPDATE Advanced Stats'!$B$2:$AC$1000,12,0)</f>
        <v>76.599999999999994</v>
      </c>
      <c r="AJ55">
        <f>VLOOKUP($B55,'UPDATE Advanced Stats'!$B$2:$AC$1000,13,0)</f>
        <v>57.8</v>
      </c>
      <c r="AK55">
        <f>VLOOKUP($B55,'UPDATE Advanced Stats'!$B$2:$AC$1000,14,0)</f>
        <v>0</v>
      </c>
      <c r="AL55">
        <f>VLOOKUP($B55,'UPDATE Advanced Stats'!$B$2:$AC$1000,15,0)</f>
        <v>0</v>
      </c>
      <c r="AM55">
        <f>VLOOKUP($B55,'UPDATE Advanced Stats'!$B$2:$AC$1000,16,0)</f>
        <v>0</v>
      </c>
      <c r="AN55">
        <f>VLOOKUP($B55,'UPDATE Advanced Stats'!$B$2:$AC$1000,17,0)</f>
        <v>100</v>
      </c>
      <c r="AO55">
        <f>VLOOKUP($B55,'UPDATE Advanced Stats'!$B$2:$AC$1000,18,0)</f>
        <v>15.3</v>
      </c>
      <c r="AP55">
        <f>VLOOKUP($B55,'UPDATE Advanced Stats'!$B$2:$AC$1000,19,0)</f>
        <v>0</v>
      </c>
      <c r="AQ55">
        <f>VLOOKUP($B55,'UPDATE Advanced Stats'!$B$2:$AC$1000,20,0)</f>
        <v>0</v>
      </c>
      <c r="AR55">
        <f>VLOOKUP($B55,'UPDATE Advanced Stats'!$B$2:$AC$1000,21,0)</f>
        <v>0</v>
      </c>
      <c r="AS55">
        <f>VLOOKUP($B55,'UPDATE Advanced Stats'!$B$2:$AC$1000,22,0)</f>
        <v>0</v>
      </c>
      <c r="AT55">
        <f>VLOOKUP($B55,'UPDATE Advanced Stats'!$B$2:$AC$1000,23,0)</f>
        <v>-0.215</v>
      </c>
      <c r="AU55">
        <f>VLOOKUP($B55,'UPDATE Advanced Stats'!$B$2:$AC$1000,24,0)</f>
        <v>0</v>
      </c>
      <c r="AV55">
        <f>VLOOKUP($B55,'UPDATE Advanced Stats'!$B$2:$AC$1000,25,0)</f>
        <v>-20.3</v>
      </c>
      <c r="AW55">
        <f>VLOOKUP($B55,'UPDATE Advanced Stats'!$B$2:$AC$1000,26,0)</f>
        <v>-6.6</v>
      </c>
      <c r="AX55">
        <f>VLOOKUP($B55,'UPDATE Advanced Stats'!$B$2:$AC$1000,27,0)</f>
        <v>-26.9</v>
      </c>
      <c r="AY55">
        <f>VLOOKUP($B55,'UPDATE Advanced Stats'!$B$2:$AC$1000,28,0)</f>
        <v>0</v>
      </c>
    </row>
    <row r="56" spans="1:51">
      <c r="A56">
        <f>'UPDATE Regular Stats'!A57</f>
        <v>45</v>
      </c>
      <c r="B56" t="str">
        <f>'UPDATE Regular Stats'!B57</f>
        <v>Anthony Bennett</v>
      </c>
      <c r="C56" t="str">
        <f>'UPDATE Regular Stats'!C57</f>
        <v>PF</v>
      </c>
      <c r="D56">
        <f>'UPDATE Regular Stats'!D57</f>
        <v>21</v>
      </c>
      <c r="E56" t="str">
        <f>'UPDATE Regular Stats'!E57</f>
        <v>MIN</v>
      </c>
      <c r="F56">
        <f>'UPDATE Regular Stats'!F57</f>
        <v>57</v>
      </c>
      <c r="G56">
        <f>'UPDATE Regular Stats'!G57</f>
        <v>3</v>
      </c>
      <c r="H56">
        <f>'UPDATE Regular Stats'!H57</f>
        <v>15.7</v>
      </c>
      <c r="I56">
        <f>'UPDATE Regular Stats'!I57</f>
        <v>2.2000000000000002</v>
      </c>
      <c r="J56">
        <f>'UPDATE Regular Stats'!J57</f>
        <v>5.2</v>
      </c>
      <c r="K56">
        <f>'UPDATE Regular Stats'!K57</f>
        <v>0.42099999999999999</v>
      </c>
      <c r="L56">
        <f>'UPDATE Regular Stats'!L57</f>
        <v>0.1</v>
      </c>
      <c r="M56">
        <f>'UPDATE Regular Stats'!M57</f>
        <v>0.4</v>
      </c>
      <c r="N56">
        <f>'UPDATE Regular Stats'!N57</f>
        <v>0.30399999999999999</v>
      </c>
      <c r="O56">
        <f>'UPDATE Regular Stats'!O57</f>
        <v>2.1</v>
      </c>
      <c r="P56">
        <f>'UPDATE Regular Stats'!P57</f>
        <v>4.8</v>
      </c>
      <c r="Q56">
        <f>'UPDATE Regular Stats'!Q57</f>
        <v>0.43099999999999999</v>
      </c>
      <c r="R56">
        <f>'UPDATE Regular Stats'!R57</f>
        <v>0.7</v>
      </c>
      <c r="S56">
        <f>'UPDATE Regular Stats'!S57</f>
        <v>1.1000000000000001</v>
      </c>
      <c r="T56">
        <f>'UPDATE Regular Stats'!T57</f>
        <v>0.64100000000000001</v>
      </c>
      <c r="U56">
        <f>'UPDATE Regular Stats'!U57</f>
        <v>0.9</v>
      </c>
      <c r="V56">
        <f>'UPDATE Regular Stats'!V57</f>
        <v>2.9</v>
      </c>
      <c r="W56">
        <f>'UPDATE Regular Stats'!W57</f>
        <v>3.8</v>
      </c>
      <c r="X56">
        <f>'UPDATE Regular Stats'!X57</f>
        <v>0.8</v>
      </c>
      <c r="Y56">
        <f>'UPDATE Regular Stats'!Y57</f>
        <v>0.5</v>
      </c>
      <c r="Z56">
        <f>'UPDATE Regular Stats'!Z57</f>
        <v>0.3</v>
      </c>
      <c r="AA56">
        <f>'UPDATE Regular Stats'!AA57</f>
        <v>0.6</v>
      </c>
      <c r="AB56">
        <f>'UPDATE Regular Stats'!AB57</f>
        <v>1.5</v>
      </c>
      <c r="AC56">
        <f>'UPDATE Regular Stats'!AC57</f>
        <v>5.2</v>
      </c>
      <c r="AD56">
        <f>VLOOKUP($B56,'UPDATE Advanced Stats'!$B$2:$AC$1000,7,0)</f>
        <v>11.4</v>
      </c>
      <c r="AE56">
        <f>VLOOKUP($B56,'UPDATE Advanced Stats'!$B$2:$AC$1000,8,0)</f>
        <v>0.45800000000000002</v>
      </c>
      <c r="AF56">
        <f>VLOOKUP($B56,'UPDATE Advanced Stats'!$B$2:$AC$1000,9,0)</f>
        <v>7.6999999999999999E-2</v>
      </c>
      <c r="AG56">
        <f>VLOOKUP($B56,'UPDATE Advanced Stats'!$B$2:$AC$1000,10,0)</f>
        <v>0.215</v>
      </c>
      <c r="AH56">
        <f>VLOOKUP($B56,'UPDATE Advanced Stats'!$B$2:$AC$1000,11,0)</f>
        <v>6.5</v>
      </c>
      <c r="AI56">
        <f>VLOOKUP($B56,'UPDATE Advanced Stats'!$B$2:$AC$1000,12,0)</f>
        <v>21.6</v>
      </c>
      <c r="AJ56">
        <f>VLOOKUP($B56,'UPDATE Advanced Stats'!$B$2:$AC$1000,13,0)</f>
        <v>13.8</v>
      </c>
      <c r="AK56">
        <f>VLOOKUP($B56,'UPDATE Advanced Stats'!$B$2:$AC$1000,14,0)</f>
        <v>8.6999999999999993</v>
      </c>
      <c r="AL56">
        <f>VLOOKUP($B56,'UPDATE Advanced Stats'!$B$2:$AC$1000,15,0)</f>
        <v>1.5</v>
      </c>
      <c r="AM56">
        <f>VLOOKUP($B56,'UPDATE Advanced Stats'!$B$2:$AC$1000,16,0)</f>
        <v>1.4</v>
      </c>
      <c r="AN56">
        <f>VLOOKUP($B56,'UPDATE Advanced Stats'!$B$2:$AC$1000,17,0)</f>
        <v>10</v>
      </c>
      <c r="AO56">
        <f>VLOOKUP($B56,'UPDATE Advanced Stats'!$B$2:$AC$1000,18,0)</f>
        <v>17.8</v>
      </c>
      <c r="AP56">
        <f>VLOOKUP($B56,'UPDATE Advanced Stats'!$B$2:$AC$1000,19,0)</f>
        <v>0</v>
      </c>
      <c r="AQ56">
        <f>VLOOKUP($B56,'UPDATE Advanced Stats'!$B$2:$AC$1000,20,0)</f>
        <v>-0.1</v>
      </c>
      <c r="AR56">
        <f>VLOOKUP($B56,'UPDATE Advanced Stats'!$B$2:$AC$1000,21,0)</f>
        <v>0.4</v>
      </c>
      <c r="AS56">
        <f>VLOOKUP($B56,'UPDATE Advanced Stats'!$B$2:$AC$1000,22,0)</f>
        <v>0.3</v>
      </c>
      <c r="AT56">
        <f>VLOOKUP($B56,'UPDATE Advanced Stats'!$B$2:$AC$1000,23,0)</f>
        <v>1.7000000000000001E-2</v>
      </c>
      <c r="AU56">
        <f>VLOOKUP($B56,'UPDATE Advanced Stats'!$B$2:$AC$1000,24,0)</f>
        <v>0</v>
      </c>
      <c r="AV56">
        <f>VLOOKUP($B56,'UPDATE Advanced Stats'!$B$2:$AC$1000,25,0)</f>
        <v>-3.6</v>
      </c>
      <c r="AW56">
        <f>VLOOKUP($B56,'UPDATE Advanced Stats'!$B$2:$AC$1000,26,0)</f>
        <v>-1.2</v>
      </c>
      <c r="AX56">
        <f>VLOOKUP($B56,'UPDATE Advanced Stats'!$B$2:$AC$1000,27,0)</f>
        <v>-4.8</v>
      </c>
      <c r="AY56">
        <f>VLOOKUP($B56,'UPDATE Advanced Stats'!$B$2:$AC$1000,28,0)</f>
        <v>-0.6</v>
      </c>
    </row>
    <row r="57" spans="1:51">
      <c r="A57">
        <f>'UPDATE Regular Stats'!A58</f>
        <v>46</v>
      </c>
      <c r="B57" t="str">
        <f>'UPDATE Regular Stats'!B58</f>
        <v>Patrick Beverley</v>
      </c>
      <c r="C57" t="str">
        <f>'UPDATE Regular Stats'!C58</f>
        <v>PG</v>
      </c>
      <c r="D57">
        <f>'UPDATE Regular Stats'!D58</f>
        <v>26</v>
      </c>
      <c r="E57" t="str">
        <f>'UPDATE Regular Stats'!E58</f>
        <v>HOU</v>
      </c>
      <c r="F57">
        <f>'UPDATE Regular Stats'!F58</f>
        <v>56</v>
      </c>
      <c r="G57">
        <f>'UPDATE Regular Stats'!G58</f>
        <v>55</v>
      </c>
      <c r="H57">
        <f>'UPDATE Regular Stats'!H58</f>
        <v>30.8</v>
      </c>
      <c r="I57">
        <f>'UPDATE Regular Stats'!I58</f>
        <v>3.6</v>
      </c>
      <c r="J57">
        <f>'UPDATE Regular Stats'!J58</f>
        <v>9.5</v>
      </c>
      <c r="K57">
        <f>'UPDATE Regular Stats'!K58</f>
        <v>0.38300000000000001</v>
      </c>
      <c r="L57">
        <f>'UPDATE Regular Stats'!L58</f>
        <v>2.1</v>
      </c>
      <c r="M57">
        <f>'UPDATE Regular Stats'!M58</f>
        <v>5.8</v>
      </c>
      <c r="N57">
        <f>'UPDATE Regular Stats'!N58</f>
        <v>0.35599999999999998</v>
      </c>
      <c r="O57">
        <f>'UPDATE Regular Stats'!O58</f>
        <v>1.6</v>
      </c>
      <c r="P57">
        <f>'UPDATE Regular Stats'!P58</f>
        <v>3.7</v>
      </c>
      <c r="Q57">
        <f>'UPDATE Regular Stats'!Q58</f>
        <v>0.42599999999999999</v>
      </c>
      <c r="R57">
        <f>'UPDATE Regular Stats'!R58</f>
        <v>0.8</v>
      </c>
      <c r="S57">
        <f>'UPDATE Regular Stats'!S58</f>
        <v>1.1000000000000001</v>
      </c>
      <c r="T57">
        <f>'UPDATE Regular Stats'!T58</f>
        <v>0.75</v>
      </c>
      <c r="U57">
        <f>'UPDATE Regular Stats'!U58</f>
        <v>1.2</v>
      </c>
      <c r="V57">
        <f>'UPDATE Regular Stats'!V58</f>
        <v>3</v>
      </c>
      <c r="W57">
        <f>'UPDATE Regular Stats'!W58</f>
        <v>4.2</v>
      </c>
      <c r="X57">
        <f>'UPDATE Regular Stats'!X58</f>
        <v>3.4</v>
      </c>
      <c r="Y57">
        <f>'UPDATE Regular Stats'!Y58</f>
        <v>1.1000000000000001</v>
      </c>
      <c r="Z57">
        <f>'UPDATE Regular Stats'!Z58</f>
        <v>0.4</v>
      </c>
      <c r="AA57">
        <f>'UPDATE Regular Stats'!AA58</f>
        <v>1.5</v>
      </c>
      <c r="AB57">
        <f>'UPDATE Regular Stats'!AB58</f>
        <v>3.3</v>
      </c>
      <c r="AC57">
        <f>'UPDATE Regular Stats'!AC58</f>
        <v>10.1</v>
      </c>
      <c r="AD57">
        <f>VLOOKUP($B57,'UPDATE Advanced Stats'!$B$2:$AC$1000,7,0)</f>
        <v>11.3</v>
      </c>
      <c r="AE57">
        <f>VLOOKUP($B57,'UPDATE Advanced Stats'!$B$2:$AC$1000,8,0)</f>
        <v>0.50900000000000001</v>
      </c>
      <c r="AF57">
        <f>VLOOKUP($B57,'UPDATE Advanced Stats'!$B$2:$AC$1000,9,0)</f>
        <v>0.60699999999999998</v>
      </c>
      <c r="AG57">
        <f>VLOOKUP($B57,'UPDATE Advanced Stats'!$B$2:$AC$1000,10,0)</f>
        <v>0.113</v>
      </c>
      <c r="AH57">
        <f>VLOOKUP($B57,'UPDATE Advanced Stats'!$B$2:$AC$1000,11,0)</f>
        <v>4.3</v>
      </c>
      <c r="AI57">
        <f>VLOOKUP($B57,'UPDATE Advanced Stats'!$B$2:$AC$1000,12,0)</f>
        <v>10.8</v>
      </c>
      <c r="AJ57">
        <f>VLOOKUP($B57,'UPDATE Advanced Stats'!$B$2:$AC$1000,13,0)</f>
        <v>7.6</v>
      </c>
      <c r="AK57">
        <f>VLOOKUP($B57,'UPDATE Advanced Stats'!$B$2:$AC$1000,14,0)</f>
        <v>17.2</v>
      </c>
      <c r="AL57">
        <f>VLOOKUP($B57,'UPDATE Advanced Stats'!$B$2:$AC$1000,15,0)</f>
        <v>1.7</v>
      </c>
      <c r="AM57">
        <f>VLOOKUP($B57,'UPDATE Advanced Stats'!$B$2:$AC$1000,16,0)</f>
        <v>1</v>
      </c>
      <c r="AN57">
        <f>VLOOKUP($B57,'UPDATE Advanced Stats'!$B$2:$AC$1000,17,0)</f>
        <v>12.9</v>
      </c>
      <c r="AO57">
        <f>VLOOKUP($B57,'UPDATE Advanced Stats'!$B$2:$AC$1000,18,0)</f>
        <v>16.100000000000001</v>
      </c>
      <c r="AP57">
        <f>VLOOKUP($B57,'UPDATE Advanced Stats'!$B$2:$AC$1000,19,0)</f>
        <v>0</v>
      </c>
      <c r="AQ57">
        <f>VLOOKUP($B57,'UPDATE Advanced Stats'!$B$2:$AC$1000,20,0)</f>
        <v>1.7</v>
      </c>
      <c r="AR57">
        <f>VLOOKUP($B57,'UPDATE Advanced Stats'!$B$2:$AC$1000,21,0)</f>
        <v>1.8</v>
      </c>
      <c r="AS57">
        <f>VLOOKUP($B57,'UPDATE Advanced Stats'!$B$2:$AC$1000,22,0)</f>
        <v>3.5</v>
      </c>
      <c r="AT57">
        <f>VLOOKUP($B57,'UPDATE Advanced Stats'!$B$2:$AC$1000,23,0)</f>
        <v>9.6000000000000002E-2</v>
      </c>
      <c r="AU57">
        <f>VLOOKUP($B57,'UPDATE Advanced Stats'!$B$2:$AC$1000,24,0)</f>
        <v>0</v>
      </c>
      <c r="AV57">
        <f>VLOOKUP($B57,'UPDATE Advanced Stats'!$B$2:$AC$1000,25,0)</f>
        <v>0.5</v>
      </c>
      <c r="AW57">
        <f>VLOOKUP($B57,'UPDATE Advanced Stats'!$B$2:$AC$1000,26,0)</f>
        <v>0.3</v>
      </c>
      <c r="AX57">
        <f>VLOOKUP($B57,'UPDATE Advanced Stats'!$B$2:$AC$1000,27,0)</f>
        <v>0.8</v>
      </c>
      <c r="AY57">
        <f>VLOOKUP($B57,'UPDATE Advanced Stats'!$B$2:$AC$1000,28,0)</f>
        <v>1.2</v>
      </c>
    </row>
    <row r="58" spans="1:51">
      <c r="A58">
        <f>'UPDATE Regular Stats'!A59</f>
        <v>47</v>
      </c>
      <c r="B58" t="str">
        <f>'UPDATE Regular Stats'!B59</f>
        <v>Sim Bhullar</v>
      </c>
      <c r="C58" t="str">
        <f>'UPDATE Regular Stats'!C59</f>
        <v>C</v>
      </c>
      <c r="D58">
        <f>'UPDATE Regular Stats'!D59</f>
        <v>22</v>
      </c>
      <c r="E58" t="str">
        <f>'UPDATE Regular Stats'!E59</f>
        <v>SAC</v>
      </c>
      <c r="F58">
        <f>'UPDATE Regular Stats'!F59</f>
        <v>3</v>
      </c>
      <c r="G58">
        <f>'UPDATE Regular Stats'!G59</f>
        <v>0</v>
      </c>
      <c r="H58">
        <f>'UPDATE Regular Stats'!H59</f>
        <v>1</v>
      </c>
      <c r="I58">
        <f>'UPDATE Regular Stats'!I59</f>
        <v>0.3</v>
      </c>
      <c r="J58">
        <f>'UPDATE Regular Stats'!J59</f>
        <v>0.7</v>
      </c>
      <c r="K58">
        <f>'UPDATE Regular Stats'!K59</f>
        <v>0.5</v>
      </c>
      <c r="L58">
        <f>'UPDATE Regular Stats'!L59</f>
        <v>0</v>
      </c>
      <c r="M58">
        <f>'UPDATE Regular Stats'!M59</f>
        <v>0</v>
      </c>
      <c r="N58">
        <f>'UPDATE Regular Stats'!N59</f>
        <v>0</v>
      </c>
      <c r="O58">
        <f>'UPDATE Regular Stats'!O59</f>
        <v>0.3</v>
      </c>
      <c r="P58">
        <f>'UPDATE Regular Stats'!P59</f>
        <v>0.7</v>
      </c>
      <c r="Q58">
        <f>'UPDATE Regular Stats'!Q59</f>
        <v>0.5</v>
      </c>
      <c r="R58">
        <f>'UPDATE Regular Stats'!R59</f>
        <v>0</v>
      </c>
      <c r="S58">
        <f>'UPDATE Regular Stats'!S59</f>
        <v>0</v>
      </c>
      <c r="T58">
        <f>'UPDATE Regular Stats'!T59</f>
        <v>0</v>
      </c>
      <c r="U58">
        <f>'UPDATE Regular Stats'!U59</f>
        <v>0</v>
      </c>
      <c r="V58">
        <f>'UPDATE Regular Stats'!V59</f>
        <v>0.3</v>
      </c>
      <c r="W58">
        <f>'UPDATE Regular Stats'!W59</f>
        <v>0.3</v>
      </c>
      <c r="X58">
        <f>'UPDATE Regular Stats'!X59</f>
        <v>0.3</v>
      </c>
      <c r="Y58">
        <f>'UPDATE Regular Stats'!Y59</f>
        <v>0</v>
      </c>
      <c r="Z58">
        <f>'UPDATE Regular Stats'!Z59</f>
        <v>0.3</v>
      </c>
      <c r="AA58">
        <f>'UPDATE Regular Stats'!AA59</f>
        <v>0</v>
      </c>
      <c r="AB58">
        <f>'UPDATE Regular Stats'!AB59</f>
        <v>0</v>
      </c>
      <c r="AC58">
        <f>'UPDATE Regular Stats'!AC59</f>
        <v>0.7</v>
      </c>
      <c r="AD58">
        <f>VLOOKUP($B58,'UPDATE Advanced Stats'!$B$2:$AC$1000,7,0)</f>
        <v>44.3</v>
      </c>
      <c r="AE58">
        <f>VLOOKUP($B58,'UPDATE Advanced Stats'!$B$2:$AC$1000,8,0)</f>
        <v>0.5</v>
      </c>
      <c r="AF58">
        <f>VLOOKUP($B58,'UPDATE Advanced Stats'!$B$2:$AC$1000,9,0)</f>
        <v>0</v>
      </c>
      <c r="AG58">
        <f>VLOOKUP($B58,'UPDATE Advanced Stats'!$B$2:$AC$1000,10,0)</f>
        <v>0</v>
      </c>
      <c r="AH58">
        <f>VLOOKUP($B58,'UPDATE Advanced Stats'!$B$2:$AC$1000,11,0)</f>
        <v>0</v>
      </c>
      <c r="AI58">
        <f>VLOOKUP($B58,'UPDATE Advanced Stats'!$B$2:$AC$1000,12,0)</f>
        <v>36.5</v>
      </c>
      <c r="AJ58">
        <f>VLOOKUP($B58,'UPDATE Advanced Stats'!$B$2:$AC$1000,13,0)</f>
        <v>18.899999999999999</v>
      </c>
      <c r="AK58">
        <f>VLOOKUP($B58,'UPDATE Advanced Stats'!$B$2:$AC$1000,14,0)</f>
        <v>78.5</v>
      </c>
      <c r="AL58">
        <f>VLOOKUP($B58,'UPDATE Advanced Stats'!$B$2:$AC$1000,15,0)</f>
        <v>0</v>
      </c>
      <c r="AM58">
        <f>VLOOKUP($B58,'UPDATE Advanced Stats'!$B$2:$AC$1000,16,0)</f>
        <v>26.3</v>
      </c>
      <c r="AN58">
        <f>VLOOKUP($B58,'UPDATE Advanced Stats'!$B$2:$AC$1000,17,0)</f>
        <v>0</v>
      </c>
      <c r="AO58">
        <f>VLOOKUP($B58,'UPDATE Advanced Stats'!$B$2:$AC$1000,18,0)</f>
        <v>29.4</v>
      </c>
      <c r="AP58">
        <f>VLOOKUP($B58,'UPDATE Advanced Stats'!$B$2:$AC$1000,19,0)</f>
        <v>0</v>
      </c>
      <c r="AQ58">
        <f>VLOOKUP($B58,'UPDATE Advanced Stats'!$B$2:$AC$1000,20,0)</f>
        <v>0</v>
      </c>
      <c r="AR58">
        <f>VLOOKUP($B58,'UPDATE Advanced Stats'!$B$2:$AC$1000,21,0)</f>
        <v>0</v>
      </c>
      <c r="AS58">
        <f>VLOOKUP($B58,'UPDATE Advanced Stats'!$B$2:$AC$1000,22,0)</f>
        <v>0</v>
      </c>
      <c r="AT58">
        <f>VLOOKUP($B58,'UPDATE Advanced Stats'!$B$2:$AC$1000,23,0)</f>
        <v>0.38900000000000001</v>
      </c>
      <c r="AU58">
        <f>VLOOKUP($B58,'UPDATE Advanced Stats'!$B$2:$AC$1000,24,0)</f>
        <v>0</v>
      </c>
      <c r="AV58">
        <f>VLOOKUP($B58,'UPDATE Advanced Stats'!$B$2:$AC$1000,25,0)</f>
        <v>9.4</v>
      </c>
      <c r="AW58">
        <f>VLOOKUP($B58,'UPDATE Advanced Stats'!$B$2:$AC$1000,26,0)</f>
        <v>17.100000000000001</v>
      </c>
      <c r="AX58">
        <f>VLOOKUP($B58,'UPDATE Advanced Stats'!$B$2:$AC$1000,27,0)</f>
        <v>26.6</v>
      </c>
      <c r="AY58">
        <f>VLOOKUP($B58,'UPDATE Advanced Stats'!$B$2:$AC$1000,28,0)</f>
        <v>0</v>
      </c>
    </row>
    <row r="59" spans="1:51">
      <c r="A59">
        <f>'UPDATE Regular Stats'!A60</f>
        <v>48</v>
      </c>
      <c r="B59" t="str">
        <f>'UPDATE Regular Stats'!B60</f>
        <v>Bismack Biyombo</v>
      </c>
      <c r="C59" t="str">
        <f>'UPDATE Regular Stats'!C60</f>
        <v>C</v>
      </c>
      <c r="D59">
        <f>'UPDATE Regular Stats'!D60</f>
        <v>22</v>
      </c>
      <c r="E59" t="str">
        <f>'UPDATE Regular Stats'!E60</f>
        <v>CHO</v>
      </c>
      <c r="F59">
        <f>'UPDATE Regular Stats'!F60</f>
        <v>64</v>
      </c>
      <c r="G59">
        <f>'UPDATE Regular Stats'!G60</f>
        <v>21</v>
      </c>
      <c r="H59">
        <f>'UPDATE Regular Stats'!H60</f>
        <v>19.399999999999999</v>
      </c>
      <c r="I59">
        <f>'UPDATE Regular Stats'!I60</f>
        <v>1.6</v>
      </c>
      <c r="J59">
        <f>'UPDATE Regular Stats'!J60</f>
        <v>2.9</v>
      </c>
      <c r="K59">
        <f>'UPDATE Regular Stats'!K60</f>
        <v>0.54300000000000004</v>
      </c>
      <c r="L59">
        <f>'UPDATE Regular Stats'!L60</f>
        <v>0</v>
      </c>
      <c r="M59">
        <f>'UPDATE Regular Stats'!M60</f>
        <v>0</v>
      </c>
      <c r="N59">
        <f>'UPDATE Regular Stats'!N60</f>
        <v>0</v>
      </c>
      <c r="O59">
        <f>'UPDATE Regular Stats'!O60</f>
        <v>1.6</v>
      </c>
      <c r="P59">
        <f>'UPDATE Regular Stats'!P60</f>
        <v>2.9</v>
      </c>
      <c r="Q59">
        <f>'UPDATE Regular Stats'!Q60</f>
        <v>0.54300000000000004</v>
      </c>
      <c r="R59">
        <f>'UPDATE Regular Stats'!R60</f>
        <v>1.6</v>
      </c>
      <c r="S59">
        <f>'UPDATE Regular Stats'!S60</f>
        <v>2.7</v>
      </c>
      <c r="T59">
        <f>'UPDATE Regular Stats'!T60</f>
        <v>0.58299999999999996</v>
      </c>
      <c r="U59">
        <f>'UPDATE Regular Stats'!U60</f>
        <v>2.5</v>
      </c>
      <c r="V59">
        <f>'UPDATE Regular Stats'!V60</f>
        <v>3.9</v>
      </c>
      <c r="W59">
        <f>'UPDATE Regular Stats'!W60</f>
        <v>6.4</v>
      </c>
      <c r="X59">
        <f>'UPDATE Regular Stats'!X60</f>
        <v>0.3</v>
      </c>
      <c r="Y59">
        <f>'UPDATE Regular Stats'!Y60</f>
        <v>0.3</v>
      </c>
      <c r="Z59">
        <f>'UPDATE Regular Stats'!Z60</f>
        <v>1.5</v>
      </c>
      <c r="AA59">
        <f>'UPDATE Regular Stats'!AA60</f>
        <v>0.8</v>
      </c>
      <c r="AB59">
        <f>'UPDATE Regular Stats'!AB60</f>
        <v>2.2000000000000002</v>
      </c>
      <c r="AC59">
        <f>'UPDATE Regular Stats'!AC60</f>
        <v>4.8</v>
      </c>
      <c r="AD59">
        <f>VLOOKUP($B59,'UPDATE Advanced Stats'!$B$2:$AC$1000,7,0)</f>
        <v>15.2</v>
      </c>
      <c r="AE59">
        <f>VLOOKUP($B59,'UPDATE Advanced Stats'!$B$2:$AC$1000,8,0)</f>
        <v>0.57799999999999996</v>
      </c>
      <c r="AF59">
        <f>VLOOKUP($B59,'UPDATE Advanced Stats'!$B$2:$AC$1000,9,0)</f>
        <v>0</v>
      </c>
      <c r="AG59">
        <f>VLOOKUP($B59,'UPDATE Advanced Stats'!$B$2:$AC$1000,10,0)</f>
        <v>0.94099999999999995</v>
      </c>
      <c r="AH59">
        <f>VLOOKUP($B59,'UPDATE Advanced Stats'!$B$2:$AC$1000,11,0)</f>
        <v>13.7</v>
      </c>
      <c r="AI59">
        <f>VLOOKUP($B59,'UPDATE Advanced Stats'!$B$2:$AC$1000,12,0)</f>
        <v>22.6</v>
      </c>
      <c r="AJ59">
        <f>VLOOKUP($B59,'UPDATE Advanced Stats'!$B$2:$AC$1000,13,0)</f>
        <v>18</v>
      </c>
      <c r="AK59">
        <f>VLOOKUP($B59,'UPDATE Advanced Stats'!$B$2:$AC$1000,14,0)</f>
        <v>2</v>
      </c>
      <c r="AL59">
        <f>VLOOKUP($B59,'UPDATE Advanced Stats'!$B$2:$AC$1000,15,0)</f>
        <v>0.7</v>
      </c>
      <c r="AM59">
        <f>VLOOKUP($B59,'UPDATE Advanced Stats'!$B$2:$AC$1000,16,0)</f>
        <v>6.3</v>
      </c>
      <c r="AN59">
        <f>VLOOKUP($B59,'UPDATE Advanced Stats'!$B$2:$AC$1000,17,0)</f>
        <v>16.5</v>
      </c>
      <c r="AO59">
        <f>VLOOKUP($B59,'UPDATE Advanced Stats'!$B$2:$AC$1000,18,0)</f>
        <v>11.6</v>
      </c>
      <c r="AP59">
        <f>VLOOKUP($B59,'UPDATE Advanced Stats'!$B$2:$AC$1000,19,0)</f>
        <v>0</v>
      </c>
      <c r="AQ59">
        <f>VLOOKUP($B59,'UPDATE Advanced Stats'!$B$2:$AC$1000,20,0)</f>
        <v>1.8</v>
      </c>
      <c r="AR59">
        <f>VLOOKUP($B59,'UPDATE Advanced Stats'!$B$2:$AC$1000,21,0)</f>
        <v>2.2000000000000002</v>
      </c>
      <c r="AS59">
        <f>VLOOKUP($B59,'UPDATE Advanced Stats'!$B$2:$AC$1000,22,0)</f>
        <v>4</v>
      </c>
      <c r="AT59">
        <f>VLOOKUP($B59,'UPDATE Advanced Stats'!$B$2:$AC$1000,23,0)</f>
        <v>0.155</v>
      </c>
      <c r="AU59">
        <f>VLOOKUP($B59,'UPDATE Advanced Stats'!$B$2:$AC$1000,24,0)</f>
        <v>0</v>
      </c>
      <c r="AV59">
        <f>VLOOKUP($B59,'UPDATE Advanced Stats'!$B$2:$AC$1000,25,0)</f>
        <v>-3.2</v>
      </c>
      <c r="AW59">
        <f>VLOOKUP($B59,'UPDATE Advanced Stats'!$B$2:$AC$1000,26,0)</f>
        <v>2.8</v>
      </c>
      <c r="AX59">
        <f>VLOOKUP($B59,'UPDATE Advanced Stats'!$B$2:$AC$1000,27,0)</f>
        <v>-0.4</v>
      </c>
      <c r="AY59">
        <f>VLOOKUP($B59,'UPDATE Advanced Stats'!$B$2:$AC$1000,28,0)</f>
        <v>0.5</v>
      </c>
    </row>
    <row r="60" spans="1:51">
      <c r="A60">
        <f>'UPDATE Regular Stats'!A61</f>
        <v>49</v>
      </c>
      <c r="B60" t="str">
        <f>'UPDATE Regular Stats'!B61</f>
        <v>Tarik Black</v>
      </c>
      <c r="C60" t="str">
        <f>'UPDATE Regular Stats'!C61</f>
        <v>C</v>
      </c>
      <c r="D60">
        <f>'UPDATE Regular Stats'!D61</f>
        <v>23</v>
      </c>
      <c r="E60" t="str">
        <f>'UPDATE Regular Stats'!E61</f>
        <v>TOT</v>
      </c>
      <c r="F60">
        <f>'UPDATE Regular Stats'!F61</f>
        <v>63</v>
      </c>
      <c r="G60">
        <f>'UPDATE Regular Stats'!G61</f>
        <v>39</v>
      </c>
      <c r="H60">
        <f>'UPDATE Regular Stats'!H61</f>
        <v>19</v>
      </c>
      <c r="I60">
        <f>'UPDATE Regular Stats'!I61</f>
        <v>2.5</v>
      </c>
      <c r="J60">
        <f>'UPDATE Regular Stats'!J61</f>
        <v>4.3</v>
      </c>
      <c r="K60">
        <f>'UPDATE Regular Stats'!K61</f>
        <v>0.57499999999999996</v>
      </c>
      <c r="L60">
        <f>'UPDATE Regular Stats'!L61</f>
        <v>0</v>
      </c>
      <c r="M60">
        <f>'UPDATE Regular Stats'!M61</f>
        <v>0</v>
      </c>
      <c r="N60">
        <f>'UPDATE Regular Stats'!N61</f>
        <v>0</v>
      </c>
      <c r="O60">
        <f>'UPDATE Regular Stats'!O61</f>
        <v>2.5</v>
      </c>
      <c r="P60">
        <f>'UPDATE Regular Stats'!P61</f>
        <v>4.3</v>
      </c>
      <c r="Q60">
        <f>'UPDATE Regular Stats'!Q61</f>
        <v>0.57699999999999996</v>
      </c>
      <c r="R60">
        <f>'UPDATE Regular Stats'!R61</f>
        <v>1</v>
      </c>
      <c r="S60">
        <f>'UPDATE Regular Stats'!S61</f>
        <v>1.9</v>
      </c>
      <c r="T60">
        <f>'UPDATE Regular Stats'!T61</f>
        <v>0.55100000000000005</v>
      </c>
      <c r="U60">
        <f>'UPDATE Regular Stats'!U61</f>
        <v>2.2999999999999998</v>
      </c>
      <c r="V60">
        <f>'UPDATE Regular Stats'!V61</f>
        <v>3.6</v>
      </c>
      <c r="W60">
        <f>'UPDATE Regular Stats'!W61</f>
        <v>5.8</v>
      </c>
      <c r="X60">
        <f>'UPDATE Regular Stats'!X61</f>
        <v>0.7</v>
      </c>
      <c r="Y60">
        <f>'UPDATE Regular Stats'!Y61</f>
        <v>0.3</v>
      </c>
      <c r="Z60">
        <f>'UPDATE Regular Stats'!Z61</f>
        <v>0.4</v>
      </c>
      <c r="AA60">
        <f>'UPDATE Regular Stats'!AA61</f>
        <v>0.8</v>
      </c>
      <c r="AB60">
        <f>'UPDATE Regular Stats'!AB61</f>
        <v>2.5</v>
      </c>
      <c r="AC60">
        <f>'UPDATE Regular Stats'!AC61</f>
        <v>6</v>
      </c>
      <c r="AD60">
        <f>VLOOKUP($B60,'UPDATE Advanced Stats'!$B$2:$AC$1000,7,0)</f>
        <v>14.7</v>
      </c>
      <c r="AE60">
        <f>VLOOKUP($B60,'UPDATE Advanced Stats'!$B$2:$AC$1000,8,0)</f>
        <v>0.58299999999999996</v>
      </c>
      <c r="AF60">
        <f>VLOOKUP($B60,'UPDATE Advanced Stats'!$B$2:$AC$1000,9,0)</f>
        <v>4.0000000000000001E-3</v>
      </c>
      <c r="AG60">
        <f>VLOOKUP($B60,'UPDATE Advanced Stats'!$B$2:$AC$1000,10,0)</f>
        <v>0.432</v>
      </c>
      <c r="AH60">
        <f>VLOOKUP($B60,'UPDATE Advanced Stats'!$B$2:$AC$1000,11,0)</f>
        <v>12.8</v>
      </c>
      <c r="AI60">
        <f>VLOOKUP($B60,'UPDATE Advanced Stats'!$B$2:$AC$1000,12,0)</f>
        <v>21.4</v>
      </c>
      <c r="AJ60">
        <f>VLOOKUP($B60,'UPDATE Advanced Stats'!$B$2:$AC$1000,13,0)</f>
        <v>17</v>
      </c>
      <c r="AK60">
        <f>VLOOKUP($B60,'UPDATE Advanced Stats'!$B$2:$AC$1000,14,0)</f>
        <v>5.6</v>
      </c>
      <c r="AL60">
        <f>VLOOKUP($B60,'UPDATE Advanced Stats'!$B$2:$AC$1000,15,0)</f>
        <v>0.8</v>
      </c>
      <c r="AM60">
        <f>VLOOKUP($B60,'UPDATE Advanced Stats'!$B$2:$AC$1000,16,0)</f>
        <v>1.6</v>
      </c>
      <c r="AN60">
        <f>VLOOKUP($B60,'UPDATE Advanced Stats'!$B$2:$AC$1000,17,0)</f>
        <v>12.9</v>
      </c>
      <c r="AO60">
        <f>VLOOKUP($B60,'UPDATE Advanced Stats'!$B$2:$AC$1000,18,0)</f>
        <v>13.8</v>
      </c>
      <c r="AP60">
        <f>VLOOKUP($B60,'UPDATE Advanced Stats'!$B$2:$AC$1000,19,0)</f>
        <v>0</v>
      </c>
      <c r="AQ60">
        <f>VLOOKUP($B60,'UPDATE Advanced Stats'!$B$2:$AC$1000,20,0)</f>
        <v>2.2000000000000002</v>
      </c>
      <c r="AR60">
        <f>VLOOKUP($B60,'UPDATE Advanced Stats'!$B$2:$AC$1000,21,0)</f>
        <v>0.9</v>
      </c>
      <c r="AS60">
        <f>VLOOKUP($B60,'UPDATE Advanced Stats'!$B$2:$AC$1000,22,0)</f>
        <v>3.1</v>
      </c>
      <c r="AT60">
        <f>VLOOKUP($B60,'UPDATE Advanced Stats'!$B$2:$AC$1000,23,0)</f>
        <v>0.124</v>
      </c>
      <c r="AU60">
        <f>VLOOKUP($B60,'UPDATE Advanced Stats'!$B$2:$AC$1000,24,0)</f>
        <v>0</v>
      </c>
      <c r="AV60">
        <f>VLOOKUP($B60,'UPDATE Advanced Stats'!$B$2:$AC$1000,25,0)</f>
        <v>-1</v>
      </c>
      <c r="AW60">
        <f>VLOOKUP($B60,'UPDATE Advanced Stats'!$B$2:$AC$1000,26,0)</f>
        <v>-0.6</v>
      </c>
      <c r="AX60">
        <f>VLOOKUP($B60,'UPDATE Advanced Stats'!$B$2:$AC$1000,27,0)</f>
        <v>-1.6</v>
      </c>
      <c r="AY60">
        <f>VLOOKUP($B60,'UPDATE Advanced Stats'!$B$2:$AC$1000,28,0)</f>
        <v>0.1</v>
      </c>
    </row>
    <row r="61" spans="1:51">
      <c r="A61">
        <f>'UPDATE Regular Stats'!A62</f>
        <v>49</v>
      </c>
      <c r="B61" t="str">
        <f>'UPDATE Regular Stats'!B62</f>
        <v>Tarik Black</v>
      </c>
      <c r="C61" t="str">
        <f>'UPDATE Regular Stats'!C62</f>
        <v>C</v>
      </c>
      <c r="D61">
        <f>'UPDATE Regular Stats'!D62</f>
        <v>23</v>
      </c>
      <c r="E61" t="str">
        <f>'UPDATE Regular Stats'!E62</f>
        <v>HOU</v>
      </c>
      <c r="F61">
        <f>'UPDATE Regular Stats'!F62</f>
        <v>25</v>
      </c>
      <c r="G61">
        <f>'UPDATE Regular Stats'!G62</f>
        <v>12</v>
      </c>
      <c r="H61">
        <f>'UPDATE Regular Stats'!H62</f>
        <v>15.7</v>
      </c>
      <c r="I61">
        <f>'UPDATE Regular Stats'!I62</f>
        <v>1.8</v>
      </c>
      <c r="J61">
        <f>'UPDATE Regular Stats'!J62</f>
        <v>3.3</v>
      </c>
      <c r="K61">
        <f>'UPDATE Regular Stats'!K62</f>
        <v>0.54200000000000004</v>
      </c>
      <c r="L61">
        <f>'UPDATE Regular Stats'!L62</f>
        <v>0</v>
      </c>
      <c r="M61">
        <f>'UPDATE Regular Stats'!M62</f>
        <v>0</v>
      </c>
      <c r="N61">
        <f>'UPDATE Regular Stats'!N62</f>
        <v>0</v>
      </c>
      <c r="O61">
        <f>'UPDATE Regular Stats'!O62</f>
        <v>1.8</v>
      </c>
      <c r="P61">
        <f>'UPDATE Regular Stats'!P62</f>
        <v>3.3</v>
      </c>
      <c r="Q61">
        <f>'UPDATE Regular Stats'!Q62</f>
        <v>0.54900000000000004</v>
      </c>
      <c r="R61">
        <f>'UPDATE Regular Stats'!R62</f>
        <v>0.6</v>
      </c>
      <c r="S61">
        <f>'UPDATE Regular Stats'!S62</f>
        <v>1.2</v>
      </c>
      <c r="T61">
        <f>'UPDATE Regular Stats'!T62</f>
        <v>0.51700000000000002</v>
      </c>
      <c r="U61">
        <f>'UPDATE Regular Stats'!U62</f>
        <v>2.2999999999999998</v>
      </c>
      <c r="V61">
        <f>'UPDATE Regular Stats'!V62</f>
        <v>2.8</v>
      </c>
      <c r="W61">
        <f>'UPDATE Regular Stats'!W62</f>
        <v>5.0999999999999996</v>
      </c>
      <c r="X61">
        <f>'UPDATE Regular Stats'!X62</f>
        <v>0.3</v>
      </c>
      <c r="Y61">
        <f>'UPDATE Regular Stats'!Y62</f>
        <v>0.2</v>
      </c>
      <c r="Z61">
        <f>'UPDATE Regular Stats'!Z62</f>
        <v>0.1</v>
      </c>
      <c r="AA61">
        <f>'UPDATE Regular Stats'!AA62</f>
        <v>0.8</v>
      </c>
      <c r="AB61">
        <f>'UPDATE Regular Stats'!AB62</f>
        <v>2.2000000000000002</v>
      </c>
      <c r="AC61">
        <f>'UPDATE Regular Stats'!AC62</f>
        <v>4.2</v>
      </c>
      <c r="AD61">
        <f>VLOOKUP($B61,'UPDATE Advanced Stats'!$B$2:$AC$1000,7,0)</f>
        <v>14.7</v>
      </c>
      <c r="AE61">
        <f>VLOOKUP($B61,'UPDATE Advanced Stats'!$B$2:$AC$1000,8,0)</f>
        <v>0.58299999999999996</v>
      </c>
      <c r="AF61">
        <f>VLOOKUP($B61,'UPDATE Advanced Stats'!$B$2:$AC$1000,9,0)</f>
        <v>4.0000000000000001E-3</v>
      </c>
      <c r="AG61">
        <f>VLOOKUP($B61,'UPDATE Advanced Stats'!$B$2:$AC$1000,10,0)</f>
        <v>0.432</v>
      </c>
      <c r="AH61">
        <f>VLOOKUP($B61,'UPDATE Advanced Stats'!$B$2:$AC$1000,11,0)</f>
        <v>12.8</v>
      </c>
      <c r="AI61">
        <f>VLOOKUP($B61,'UPDATE Advanced Stats'!$B$2:$AC$1000,12,0)</f>
        <v>21.4</v>
      </c>
      <c r="AJ61">
        <f>VLOOKUP($B61,'UPDATE Advanced Stats'!$B$2:$AC$1000,13,0)</f>
        <v>17</v>
      </c>
      <c r="AK61">
        <f>VLOOKUP($B61,'UPDATE Advanced Stats'!$B$2:$AC$1000,14,0)</f>
        <v>5.6</v>
      </c>
      <c r="AL61">
        <f>VLOOKUP($B61,'UPDATE Advanced Stats'!$B$2:$AC$1000,15,0)</f>
        <v>0.8</v>
      </c>
      <c r="AM61">
        <f>VLOOKUP($B61,'UPDATE Advanced Stats'!$B$2:$AC$1000,16,0)</f>
        <v>1.6</v>
      </c>
      <c r="AN61">
        <f>VLOOKUP($B61,'UPDATE Advanced Stats'!$B$2:$AC$1000,17,0)</f>
        <v>12.9</v>
      </c>
      <c r="AO61">
        <f>VLOOKUP($B61,'UPDATE Advanced Stats'!$B$2:$AC$1000,18,0)</f>
        <v>13.8</v>
      </c>
      <c r="AP61">
        <f>VLOOKUP($B61,'UPDATE Advanced Stats'!$B$2:$AC$1000,19,0)</f>
        <v>0</v>
      </c>
      <c r="AQ61">
        <f>VLOOKUP($B61,'UPDATE Advanced Stats'!$B$2:$AC$1000,20,0)</f>
        <v>2.2000000000000002</v>
      </c>
      <c r="AR61">
        <f>VLOOKUP($B61,'UPDATE Advanced Stats'!$B$2:$AC$1000,21,0)</f>
        <v>0.9</v>
      </c>
      <c r="AS61">
        <f>VLOOKUP($B61,'UPDATE Advanced Stats'!$B$2:$AC$1000,22,0)</f>
        <v>3.1</v>
      </c>
      <c r="AT61">
        <f>VLOOKUP($B61,'UPDATE Advanced Stats'!$B$2:$AC$1000,23,0)</f>
        <v>0.124</v>
      </c>
      <c r="AU61">
        <f>VLOOKUP($B61,'UPDATE Advanced Stats'!$B$2:$AC$1000,24,0)</f>
        <v>0</v>
      </c>
      <c r="AV61">
        <f>VLOOKUP($B61,'UPDATE Advanced Stats'!$B$2:$AC$1000,25,0)</f>
        <v>-1</v>
      </c>
      <c r="AW61">
        <f>VLOOKUP($B61,'UPDATE Advanced Stats'!$B$2:$AC$1000,26,0)</f>
        <v>-0.6</v>
      </c>
      <c r="AX61">
        <f>VLOOKUP($B61,'UPDATE Advanced Stats'!$B$2:$AC$1000,27,0)</f>
        <v>-1.6</v>
      </c>
      <c r="AY61">
        <f>VLOOKUP($B61,'UPDATE Advanced Stats'!$B$2:$AC$1000,28,0)</f>
        <v>0.1</v>
      </c>
    </row>
    <row r="62" spans="1:51">
      <c r="A62">
        <f>'UPDATE Regular Stats'!A63</f>
        <v>49</v>
      </c>
      <c r="B62" t="str">
        <f>'UPDATE Regular Stats'!B63</f>
        <v>Tarik Black</v>
      </c>
      <c r="C62" t="str">
        <f>'UPDATE Regular Stats'!C63</f>
        <v>C</v>
      </c>
      <c r="D62">
        <f>'UPDATE Regular Stats'!D63</f>
        <v>23</v>
      </c>
      <c r="E62" t="str">
        <f>'UPDATE Regular Stats'!E63</f>
        <v>LAL</v>
      </c>
      <c r="F62">
        <f>'UPDATE Regular Stats'!F63</f>
        <v>38</v>
      </c>
      <c r="G62">
        <f>'UPDATE Regular Stats'!G63</f>
        <v>27</v>
      </c>
      <c r="H62">
        <f>'UPDATE Regular Stats'!H63</f>
        <v>21.1</v>
      </c>
      <c r="I62">
        <f>'UPDATE Regular Stats'!I63</f>
        <v>2.9</v>
      </c>
      <c r="J62">
        <f>'UPDATE Regular Stats'!J63</f>
        <v>5</v>
      </c>
      <c r="K62">
        <f>'UPDATE Regular Stats'!K63</f>
        <v>0.58899999999999997</v>
      </c>
      <c r="L62">
        <f>'UPDATE Regular Stats'!L63</f>
        <v>0</v>
      </c>
      <c r="M62">
        <f>'UPDATE Regular Stats'!M63</f>
        <v>0</v>
      </c>
      <c r="N62">
        <f>'UPDATE Regular Stats'!N63</f>
        <v>0</v>
      </c>
      <c r="O62">
        <f>'UPDATE Regular Stats'!O63</f>
        <v>2.9</v>
      </c>
      <c r="P62">
        <f>'UPDATE Regular Stats'!P63</f>
        <v>5</v>
      </c>
      <c r="Q62">
        <f>'UPDATE Regular Stats'!Q63</f>
        <v>0.58899999999999997</v>
      </c>
      <c r="R62">
        <f>'UPDATE Regular Stats'!R63</f>
        <v>1.3</v>
      </c>
      <c r="S62">
        <f>'UPDATE Regular Stats'!S63</f>
        <v>2.2999999999999998</v>
      </c>
      <c r="T62">
        <f>'UPDATE Regular Stats'!T63</f>
        <v>0.56200000000000006</v>
      </c>
      <c r="U62">
        <f>'UPDATE Regular Stats'!U63</f>
        <v>2.2000000000000002</v>
      </c>
      <c r="V62">
        <f>'UPDATE Regular Stats'!V63</f>
        <v>4.0999999999999996</v>
      </c>
      <c r="W62">
        <f>'UPDATE Regular Stats'!W63</f>
        <v>6.3</v>
      </c>
      <c r="X62">
        <f>'UPDATE Regular Stats'!X63</f>
        <v>0.9</v>
      </c>
      <c r="Y62">
        <f>'UPDATE Regular Stats'!Y63</f>
        <v>0.3</v>
      </c>
      <c r="Z62">
        <f>'UPDATE Regular Stats'!Z63</f>
        <v>0.6</v>
      </c>
      <c r="AA62">
        <f>'UPDATE Regular Stats'!AA63</f>
        <v>0.8</v>
      </c>
      <c r="AB62">
        <f>'UPDATE Regular Stats'!AB63</f>
        <v>2.7</v>
      </c>
      <c r="AC62">
        <f>'UPDATE Regular Stats'!AC63</f>
        <v>7.2</v>
      </c>
      <c r="AD62">
        <f>VLOOKUP($B62,'UPDATE Advanced Stats'!$B$2:$AC$1000,7,0)</f>
        <v>14.7</v>
      </c>
      <c r="AE62">
        <f>VLOOKUP($B62,'UPDATE Advanced Stats'!$B$2:$AC$1000,8,0)</f>
        <v>0.58299999999999996</v>
      </c>
      <c r="AF62">
        <f>VLOOKUP($B62,'UPDATE Advanced Stats'!$B$2:$AC$1000,9,0)</f>
        <v>4.0000000000000001E-3</v>
      </c>
      <c r="AG62">
        <f>VLOOKUP($B62,'UPDATE Advanced Stats'!$B$2:$AC$1000,10,0)</f>
        <v>0.432</v>
      </c>
      <c r="AH62">
        <f>VLOOKUP($B62,'UPDATE Advanced Stats'!$B$2:$AC$1000,11,0)</f>
        <v>12.8</v>
      </c>
      <c r="AI62">
        <f>VLOOKUP($B62,'UPDATE Advanced Stats'!$B$2:$AC$1000,12,0)</f>
        <v>21.4</v>
      </c>
      <c r="AJ62">
        <f>VLOOKUP($B62,'UPDATE Advanced Stats'!$B$2:$AC$1000,13,0)</f>
        <v>17</v>
      </c>
      <c r="AK62">
        <f>VLOOKUP($B62,'UPDATE Advanced Stats'!$B$2:$AC$1000,14,0)</f>
        <v>5.6</v>
      </c>
      <c r="AL62">
        <f>VLOOKUP($B62,'UPDATE Advanced Stats'!$B$2:$AC$1000,15,0)</f>
        <v>0.8</v>
      </c>
      <c r="AM62">
        <f>VLOOKUP($B62,'UPDATE Advanced Stats'!$B$2:$AC$1000,16,0)</f>
        <v>1.6</v>
      </c>
      <c r="AN62">
        <f>VLOOKUP($B62,'UPDATE Advanced Stats'!$B$2:$AC$1000,17,0)</f>
        <v>12.9</v>
      </c>
      <c r="AO62">
        <f>VLOOKUP($B62,'UPDATE Advanced Stats'!$B$2:$AC$1000,18,0)</f>
        <v>13.8</v>
      </c>
      <c r="AP62">
        <f>VLOOKUP($B62,'UPDATE Advanced Stats'!$B$2:$AC$1000,19,0)</f>
        <v>0</v>
      </c>
      <c r="AQ62">
        <f>VLOOKUP($B62,'UPDATE Advanced Stats'!$B$2:$AC$1000,20,0)</f>
        <v>2.2000000000000002</v>
      </c>
      <c r="AR62">
        <f>VLOOKUP($B62,'UPDATE Advanced Stats'!$B$2:$AC$1000,21,0)</f>
        <v>0.9</v>
      </c>
      <c r="AS62">
        <f>VLOOKUP($B62,'UPDATE Advanced Stats'!$B$2:$AC$1000,22,0)</f>
        <v>3.1</v>
      </c>
      <c r="AT62">
        <f>VLOOKUP($B62,'UPDATE Advanced Stats'!$B$2:$AC$1000,23,0)</f>
        <v>0.124</v>
      </c>
      <c r="AU62">
        <f>VLOOKUP($B62,'UPDATE Advanced Stats'!$B$2:$AC$1000,24,0)</f>
        <v>0</v>
      </c>
      <c r="AV62">
        <f>VLOOKUP($B62,'UPDATE Advanced Stats'!$B$2:$AC$1000,25,0)</f>
        <v>-1</v>
      </c>
      <c r="AW62">
        <f>VLOOKUP($B62,'UPDATE Advanced Stats'!$B$2:$AC$1000,26,0)</f>
        <v>-0.6</v>
      </c>
      <c r="AX62">
        <f>VLOOKUP($B62,'UPDATE Advanced Stats'!$B$2:$AC$1000,27,0)</f>
        <v>-1.6</v>
      </c>
      <c r="AY62">
        <f>VLOOKUP($B62,'UPDATE Advanced Stats'!$B$2:$AC$1000,28,0)</f>
        <v>0.1</v>
      </c>
    </row>
    <row r="63" spans="1:51">
      <c r="A63">
        <f>'UPDATE Regular Stats'!A64</f>
        <v>50</v>
      </c>
      <c r="B63" t="str">
        <f>'UPDATE Regular Stats'!B64</f>
        <v>DeJuan Blair</v>
      </c>
      <c r="C63" t="str">
        <f>'UPDATE Regular Stats'!C64</f>
        <v>PF</v>
      </c>
      <c r="D63">
        <f>'UPDATE Regular Stats'!D64</f>
        <v>25</v>
      </c>
      <c r="E63" t="str">
        <f>'UPDATE Regular Stats'!E64</f>
        <v>WAS</v>
      </c>
      <c r="F63">
        <f>'UPDATE Regular Stats'!F64</f>
        <v>29</v>
      </c>
      <c r="G63">
        <f>'UPDATE Regular Stats'!G64</f>
        <v>0</v>
      </c>
      <c r="H63">
        <f>'UPDATE Regular Stats'!H64</f>
        <v>6.2</v>
      </c>
      <c r="I63">
        <f>'UPDATE Regular Stats'!I64</f>
        <v>0.9</v>
      </c>
      <c r="J63">
        <f>'UPDATE Regular Stats'!J64</f>
        <v>2</v>
      </c>
      <c r="K63">
        <f>'UPDATE Regular Stats'!K64</f>
        <v>0.45600000000000002</v>
      </c>
      <c r="L63">
        <f>'UPDATE Regular Stats'!L64</f>
        <v>0</v>
      </c>
      <c r="M63">
        <f>'UPDATE Regular Stats'!M64</f>
        <v>0</v>
      </c>
      <c r="N63">
        <f>'UPDATE Regular Stats'!N64</f>
        <v>0</v>
      </c>
      <c r="O63">
        <f>'UPDATE Regular Stats'!O64</f>
        <v>0.9</v>
      </c>
      <c r="P63">
        <f>'UPDATE Regular Stats'!P64</f>
        <v>2</v>
      </c>
      <c r="Q63">
        <f>'UPDATE Regular Stats'!Q64</f>
        <v>0.45600000000000002</v>
      </c>
      <c r="R63">
        <f>'UPDATE Regular Stats'!R64</f>
        <v>0.1</v>
      </c>
      <c r="S63">
        <f>'UPDATE Regular Stats'!S64</f>
        <v>0.2</v>
      </c>
      <c r="T63">
        <f>'UPDATE Regular Stats'!T64</f>
        <v>0.66700000000000004</v>
      </c>
      <c r="U63">
        <f>'UPDATE Regular Stats'!U64</f>
        <v>0.6</v>
      </c>
      <c r="V63">
        <f>'UPDATE Regular Stats'!V64</f>
        <v>1.4</v>
      </c>
      <c r="W63">
        <f>'UPDATE Regular Stats'!W64</f>
        <v>1.9</v>
      </c>
      <c r="X63">
        <f>'UPDATE Regular Stats'!X64</f>
        <v>0.1</v>
      </c>
      <c r="Y63">
        <f>'UPDATE Regular Stats'!Y64</f>
        <v>0.2</v>
      </c>
      <c r="Z63">
        <f>'UPDATE Regular Stats'!Z64</f>
        <v>0</v>
      </c>
      <c r="AA63">
        <f>'UPDATE Regular Stats'!AA64</f>
        <v>0.4</v>
      </c>
      <c r="AB63">
        <f>'UPDATE Regular Stats'!AB64</f>
        <v>1.4</v>
      </c>
      <c r="AC63">
        <f>'UPDATE Regular Stats'!AC64</f>
        <v>1.9</v>
      </c>
      <c r="AD63">
        <f>VLOOKUP($B63,'UPDATE Advanced Stats'!$B$2:$AC$1000,7,0)</f>
        <v>7.7</v>
      </c>
      <c r="AE63">
        <f>VLOOKUP($B63,'UPDATE Advanced Stats'!$B$2:$AC$1000,8,0)</f>
        <v>0.46899999999999997</v>
      </c>
      <c r="AF63">
        <f>VLOOKUP($B63,'UPDATE Advanced Stats'!$B$2:$AC$1000,9,0)</f>
        <v>0</v>
      </c>
      <c r="AG63">
        <f>VLOOKUP($B63,'UPDATE Advanced Stats'!$B$2:$AC$1000,10,0)</f>
        <v>0.105</v>
      </c>
      <c r="AH63">
        <f>VLOOKUP($B63,'UPDATE Advanced Stats'!$B$2:$AC$1000,11,0)</f>
        <v>10.3</v>
      </c>
      <c r="AI63">
        <f>VLOOKUP($B63,'UPDATE Advanced Stats'!$B$2:$AC$1000,12,0)</f>
        <v>24.5</v>
      </c>
      <c r="AJ63">
        <f>VLOOKUP($B63,'UPDATE Advanced Stats'!$B$2:$AC$1000,13,0)</f>
        <v>17.5</v>
      </c>
      <c r="AK63">
        <f>VLOOKUP($B63,'UPDATE Advanced Stats'!$B$2:$AC$1000,14,0)</f>
        <v>2.6</v>
      </c>
      <c r="AL63">
        <f>VLOOKUP($B63,'UPDATE Advanced Stats'!$B$2:$AC$1000,15,0)</f>
        <v>2</v>
      </c>
      <c r="AM63">
        <f>VLOOKUP($B63,'UPDATE Advanced Stats'!$B$2:$AC$1000,16,0)</f>
        <v>0.4</v>
      </c>
      <c r="AN63">
        <f>VLOOKUP($B63,'UPDATE Advanced Stats'!$B$2:$AC$1000,17,0)</f>
        <v>17.899999999999999</v>
      </c>
      <c r="AO63">
        <f>VLOOKUP($B63,'UPDATE Advanced Stats'!$B$2:$AC$1000,18,0)</f>
        <v>18.3</v>
      </c>
      <c r="AP63">
        <f>VLOOKUP($B63,'UPDATE Advanced Stats'!$B$2:$AC$1000,19,0)</f>
        <v>0</v>
      </c>
      <c r="AQ63">
        <f>VLOOKUP($B63,'UPDATE Advanced Stats'!$B$2:$AC$1000,20,0)</f>
        <v>-0.2</v>
      </c>
      <c r="AR63">
        <f>VLOOKUP($B63,'UPDATE Advanced Stats'!$B$2:$AC$1000,21,0)</f>
        <v>0.3</v>
      </c>
      <c r="AS63">
        <f>VLOOKUP($B63,'UPDATE Advanced Stats'!$B$2:$AC$1000,22,0)</f>
        <v>0.1</v>
      </c>
      <c r="AT63">
        <f>VLOOKUP($B63,'UPDATE Advanced Stats'!$B$2:$AC$1000,23,0)</f>
        <v>3.3000000000000002E-2</v>
      </c>
      <c r="AU63">
        <f>VLOOKUP($B63,'UPDATE Advanced Stats'!$B$2:$AC$1000,24,0)</f>
        <v>0</v>
      </c>
      <c r="AV63">
        <f>VLOOKUP($B63,'UPDATE Advanced Stats'!$B$2:$AC$1000,25,0)</f>
        <v>-6.4</v>
      </c>
      <c r="AW63">
        <f>VLOOKUP($B63,'UPDATE Advanced Stats'!$B$2:$AC$1000,26,0)</f>
        <v>-1</v>
      </c>
      <c r="AX63">
        <f>VLOOKUP($B63,'UPDATE Advanced Stats'!$B$2:$AC$1000,27,0)</f>
        <v>-7.4</v>
      </c>
      <c r="AY63">
        <f>VLOOKUP($B63,'UPDATE Advanced Stats'!$B$2:$AC$1000,28,0)</f>
        <v>-0.2</v>
      </c>
    </row>
    <row r="64" spans="1:51">
      <c r="A64">
        <f>'UPDATE Regular Stats'!A65</f>
        <v>51</v>
      </c>
      <c r="B64" t="str">
        <f>'UPDATE Regular Stats'!B65</f>
        <v>Steve Blake</v>
      </c>
      <c r="C64" t="str">
        <f>'UPDATE Regular Stats'!C65</f>
        <v>PG</v>
      </c>
      <c r="D64">
        <f>'UPDATE Regular Stats'!D65</f>
        <v>34</v>
      </c>
      <c r="E64" t="str">
        <f>'UPDATE Regular Stats'!E65</f>
        <v>POR</v>
      </c>
      <c r="F64">
        <f>'UPDATE Regular Stats'!F65</f>
        <v>81</v>
      </c>
      <c r="G64">
        <f>'UPDATE Regular Stats'!G65</f>
        <v>0</v>
      </c>
      <c r="H64">
        <f>'UPDATE Regular Stats'!H65</f>
        <v>18.899999999999999</v>
      </c>
      <c r="I64">
        <f>'UPDATE Regular Stats'!I65</f>
        <v>1.5</v>
      </c>
      <c r="J64">
        <f>'UPDATE Regular Stats'!J65</f>
        <v>4</v>
      </c>
      <c r="K64">
        <f>'UPDATE Regular Stats'!K65</f>
        <v>0.373</v>
      </c>
      <c r="L64">
        <f>'UPDATE Regular Stats'!L65</f>
        <v>1</v>
      </c>
      <c r="M64">
        <f>'UPDATE Regular Stats'!M65</f>
        <v>2.7</v>
      </c>
      <c r="N64">
        <f>'UPDATE Regular Stats'!N65</f>
        <v>0.35199999999999998</v>
      </c>
      <c r="O64">
        <f>'UPDATE Regular Stats'!O65</f>
        <v>0.6</v>
      </c>
      <c r="P64">
        <f>'UPDATE Regular Stats'!P65</f>
        <v>1.3</v>
      </c>
      <c r="Q64">
        <f>'UPDATE Regular Stats'!Q65</f>
        <v>0.41699999999999998</v>
      </c>
      <c r="R64">
        <f>'UPDATE Regular Stats'!R65</f>
        <v>0.4</v>
      </c>
      <c r="S64">
        <f>'UPDATE Regular Stats'!S65</f>
        <v>0.5</v>
      </c>
      <c r="T64">
        <f>'UPDATE Regular Stats'!T65</f>
        <v>0.70699999999999996</v>
      </c>
      <c r="U64">
        <f>'UPDATE Regular Stats'!U65</f>
        <v>0.2</v>
      </c>
      <c r="V64">
        <f>'UPDATE Regular Stats'!V65</f>
        <v>1.5</v>
      </c>
      <c r="W64">
        <f>'UPDATE Regular Stats'!W65</f>
        <v>1.7</v>
      </c>
      <c r="X64">
        <f>'UPDATE Regular Stats'!X65</f>
        <v>3.6</v>
      </c>
      <c r="Y64">
        <f>'UPDATE Regular Stats'!Y65</f>
        <v>0.5</v>
      </c>
      <c r="Z64">
        <f>'UPDATE Regular Stats'!Z65</f>
        <v>0.1</v>
      </c>
      <c r="AA64">
        <f>'UPDATE Regular Stats'!AA65</f>
        <v>1.3</v>
      </c>
      <c r="AB64">
        <f>'UPDATE Regular Stats'!AB65</f>
        <v>1.5</v>
      </c>
      <c r="AC64">
        <f>'UPDATE Regular Stats'!AC65</f>
        <v>4.3</v>
      </c>
      <c r="AD64">
        <f>VLOOKUP($B64,'UPDATE Advanced Stats'!$B$2:$AC$1000,7,0)</f>
        <v>9.5</v>
      </c>
      <c r="AE64">
        <f>VLOOKUP($B64,'UPDATE Advanced Stats'!$B$2:$AC$1000,8,0)</f>
        <v>0.50700000000000001</v>
      </c>
      <c r="AF64">
        <f>VLOOKUP($B64,'UPDATE Advanced Stats'!$B$2:$AC$1000,9,0)</f>
        <v>0.67</v>
      </c>
      <c r="AG64">
        <f>VLOOKUP($B64,'UPDATE Advanced Stats'!$B$2:$AC$1000,10,0)</f>
        <v>0.125</v>
      </c>
      <c r="AH64">
        <f>VLOOKUP($B64,'UPDATE Advanced Stats'!$B$2:$AC$1000,11,0)</f>
        <v>1.1000000000000001</v>
      </c>
      <c r="AI64">
        <f>VLOOKUP($B64,'UPDATE Advanced Stats'!$B$2:$AC$1000,12,0)</f>
        <v>8.3000000000000007</v>
      </c>
      <c r="AJ64">
        <f>VLOOKUP($B64,'UPDATE Advanced Stats'!$B$2:$AC$1000,13,0)</f>
        <v>4.8</v>
      </c>
      <c r="AK64">
        <f>VLOOKUP($B64,'UPDATE Advanced Stats'!$B$2:$AC$1000,14,0)</f>
        <v>26.2</v>
      </c>
      <c r="AL64">
        <f>VLOOKUP($B64,'UPDATE Advanced Stats'!$B$2:$AC$1000,15,0)</f>
        <v>1.4</v>
      </c>
      <c r="AM64">
        <f>VLOOKUP($B64,'UPDATE Advanced Stats'!$B$2:$AC$1000,16,0)</f>
        <v>0.2</v>
      </c>
      <c r="AN64">
        <f>VLOOKUP($B64,'UPDATE Advanced Stats'!$B$2:$AC$1000,17,0)</f>
        <v>23.2</v>
      </c>
      <c r="AO64">
        <f>VLOOKUP($B64,'UPDATE Advanced Stats'!$B$2:$AC$1000,18,0)</f>
        <v>13.2</v>
      </c>
      <c r="AP64">
        <f>VLOOKUP($B64,'UPDATE Advanced Stats'!$B$2:$AC$1000,19,0)</f>
        <v>0</v>
      </c>
      <c r="AQ64">
        <f>VLOOKUP($B64,'UPDATE Advanced Stats'!$B$2:$AC$1000,20,0)</f>
        <v>0.7</v>
      </c>
      <c r="AR64">
        <f>VLOOKUP($B64,'UPDATE Advanced Stats'!$B$2:$AC$1000,21,0)</f>
        <v>1.4</v>
      </c>
      <c r="AS64">
        <f>VLOOKUP($B64,'UPDATE Advanced Stats'!$B$2:$AC$1000,22,0)</f>
        <v>2.1</v>
      </c>
      <c r="AT64">
        <f>VLOOKUP($B64,'UPDATE Advanced Stats'!$B$2:$AC$1000,23,0)</f>
        <v>6.6000000000000003E-2</v>
      </c>
      <c r="AU64">
        <f>VLOOKUP($B64,'UPDATE Advanced Stats'!$B$2:$AC$1000,24,0)</f>
        <v>0</v>
      </c>
      <c r="AV64">
        <f>VLOOKUP($B64,'UPDATE Advanced Stats'!$B$2:$AC$1000,25,0)</f>
        <v>-1.2</v>
      </c>
      <c r="AW64">
        <f>VLOOKUP($B64,'UPDATE Advanced Stats'!$B$2:$AC$1000,26,0)</f>
        <v>-0.9</v>
      </c>
      <c r="AX64">
        <f>VLOOKUP($B64,'UPDATE Advanced Stats'!$B$2:$AC$1000,27,0)</f>
        <v>-2.1</v>
      </c>
      <c r="AY64">
        <f>VLOOKUP($B64,'UPDATE Advanced Stats'!$B$2:$AC$1000,28,0)</f>
        <v>0</v>
      </c>
    </row>
    <row r="65" spans="1:51">
      <c r="A65">
        <f>'UPDATE Regular Stats'!A66</f>
        <v>52</v>
      </c>
      <c r="B65" t="str">
        <f>'UPDATE Regular Stats'!B66</f>
        <v>Eric Bledsoe</v>
      </c>
      <c r="C65" t="str">
        <f>'UPDATE Regular Stats'!C66</f>
        <v>PG</v>
      </c>
      <c r="D65">
        <f>'UPDATE Regular Stats'!D66</f>
        <v>25</v>
      </c>
      <c r="E65" t="str">
        <f>'UPDATE Regular Stats'!E66</f>
        <v>PHO</v>
      </c>
      <c r="F65">
        <f>'UPDATE Regular Stats'!F66</f>
        <v>81</v>
      </c>
      <c r="G65">
        <f>'UPDATE Regular Stats'!G66</f>
        <v>81</v>
      </c>
      <c r="H65">
        <f>'UPDATE Regular Stats'!H66</f>
        <v>34.6</v>
      </c>
      <c r="I65">
        <f>'UPDATE Regular Stats'!I66</f>
        <v>5.8</v>
      </c>
      <c r="J65">
        <f>'UPDATE Regular Stats'!J66</f>
        <v>12.9</v>
      </c>
      <c r="K65">
        <f>'UPDATE Regular Stats'!K66</f>
        <v>0.44700000000000001</v>
      </c>
      <c r="L65">
        <f>'UPDATE Regular Stats'!L66</f>
        <v>1.1000000000000001</v>
      </c>
      <c r="M65">
        <f>'UPDATE Regular Stats'!M66</f>
        <v>3.4</v>
      </c>
      <c r="N65">
        <f>'UPDATE Regular Stats'!N66</f>
        <v>0.32400000000000001</v>
      </c>
      <c r="O65">
        <f>'UPDATE Regular Stats'!O66</f>
        <v>4.7</v>
      </c>
      <c r="P65">
        <f>'UPDATE Regular Stats'!P66</f>
        <v>9.6</v>
      </c>
      <c r="Q65">
        <f>'UPDATE Regular Stats'!Q66</f>
        <v>0.49099999999999999</v>
      </c>
      <c r="R65">
        <f>'UPDATE Regular Stats'!R66</f>
        <v>4.4000000000000004</v>
      </c>
      <c r="S65">
        <f>'UPDATE Regular Stats'!S66</f>
        <v>5.4</v>
      </c>
      <c r="T65">
        <f>'UPDATE Regular Stats'!T66</f>
        <v>0.8</v>
      </c>
      <c r="U65">
        <f>'UPDATE Regular Stats'!U66</f>
        <v>0.9</v>
      </c>
      <c r="V65">
        <f>'UPDATE Regular Stats'!V66</f>
        <v>4.3</v>
      </c>
      <c r="W65">
        <f>'UPDATE Regular Stats'!W66</f>
        <v>5.2</v>
      </c>
      <c r="X65">
        <f>'UPDATE Regular Stats'!X66</f>
        <v>6.1</v>
      </c>
      <c r="Y65">
        <f>'UPDATE Regular Stats'!Y66</f>
        <v>1.6</v>
      </c>
      <c r="Z65">
        <f>'UPDATE Regular Stats'!Z66</f>
        <v>0.6</v>
      </c>
      <c r="AA65">
        <f>'UPDATE Regular Stats'!AA66</f>
        <v>3.4</v>
      </c>
      <c r="AB65">
        <f>'UPDATE Regular Stats'!AB66</f>
        <v>2.2999999999999998</v>
      </c>
      <c r="AC65">
        <f>'UPDATE Regular Stats'!AC66</f>
        <v>17</v>
      </c>
      <c r="AD65">
        <f>VLOOKUP($B65,'UPDATE Advanced Stats'!$B$2:$AC$1000,7,0)</f>
        <v>18.399999999999999</v>
      </c>
      <c r="AE65">
        <f>VLOOKUP($B65,'UPDATE Advanced Stats'!$B$2:$AC$1000,8,0)</f>
        <v>0.55500000000000005</v>
      </c>
      <c r="AF65">
        <f>VLOOKUP($B65,'UPDATE Advanced Stats'!$B$2:$AC$1000,9,0)</f>
        <v>0.26</v>
      </c>
      <c r="AG65">
        <f>VLOOKUP($B65,'UPDATE Advanced Stats'!$B$2:$AC$1000,10,0)</f>
        <v>0.42199999999999999</v>
      </c>
      <c r="AH65">
        <f>VLOOKUP($B65,'UPDATE Advanced Stats'!$B$2:$AC$1000,11,0)</f>
        <v>2.8</v>
      </c>
      <c r="AI65">
        <f>VLOOKUP($B65,'UPDATE Advanced Stats'!$B$2:$AC$1000,12,0)</f>
        <v>13.9</v>
      </c>
      <c r="AJ65">
        <f>VLOOKUP($B65,'UPDATE Advanced Stats'!$B$2:$AC$1000,13,0)</f>
        <v>8.3000000000000007</v>
      </c>
      <c r="AK65">
        <f>VLOOKUP($B65,'UPDATE Advanced Stats'!$B$2:$AC$1000,14,0)</f>
        <v>27.9</v>
      </c>
      <c r="AL65">
        <f>VLOOKUP($B65,'UPDATE Advanced Stats'!$B$2:$AC$1000,15,0)</f>
        <v>2.2999999999999998</v>
      </c>
      <c r="AM65">
        <f>VLOOKUP($B65,'UPDATE Advanced Stats'!$B$2:$AC$1000,16,0)</f>
        <v>1.2</v>
      </c>
      <c r="AN65">
        <f>VLOOKUP($B65,'UPDATE Advanced Stats'!$B$2:$AC$1000,17,0)</f>
        <v>18.100000000000001</v>
      </c>
      <c r="AO65">
        <f>VLOOKUP($B65,'UPDATE Advanced Stats'!$B$2:$AC$1000,18,0)</f>
        <v>23.7</v>
      </c>
      <c r="AP65">
        <f>VLOOKUP($B65,'UPDATE Advanced Stats'!$B$2:$AC$1000,19,0)</f>
        <v>0</v>
      </c>
      <c r="AQ65">
        <f>VLOOKUP($B65,'UPDATE Advanced Stats'!$B$2:$AC$1000,20,0)</f>
        <v>4.0999999999999996</v>
      </c>
      <c r="AR65">
        <f>VLOOKUP($B65,'UPDATE Advanced Stats'!$B$2:$AC$1000,21,0)</f>
        <v>2.9</v>
      </c>
      <c r="AS65">
        <f>VLOOKUP($B65,'UPDATE Advanced Stats'!$B$2:$AC$1000,22,0)</f>
        <v>7</v>
      </c>
      <c r="AT65">
        <f>VLOOKUP($B65,'UPDATE Advanced Stats'!$B$2:$AC$1000,23,0)</f>
        <v>0.11899999999999999</v>
      </c>
      <c r="AU65">
        <f>VLOOKUP($B65,'UPDATE Advanced Stats'!$B$2:$AC$1000,24,0)</f>
        <v>0</v>
      </c>
      <c r="AV65">
        <f>VLOOKUP($B65,'UPDATE Advanced Stats'!$B$2:$AC$1000,25,0)</f>
        <v>1.7</v>
      </c>
      <c r="AW65">
        <f>VLOOKUP($B65,'UPDATE Advanced Stats'!$B$2:$AC$1000,26,0)</f>
        <v>0.9</v>
      </c>
      <c r="AX65">
        <f>VLOOKUP($B65,'UPDATE Advanced Stats'!$B$2:$AC$1000,27,0)</f>
        <v>2.6</v>
      </c>
      <c r="AY65">
        <f>VLOOKUP($B65,'UPDATE Advanced Stats'!$B$2:$AC$1000,28,0)</f>
        <v>3.3</v>
      </c>
    </row>
    <row r="66" spans="1:51">
      <c r="A66">
        <f>'UPDATE Regular Stats'!A67</f>
        <v>53</v>
      </c>
      <c r="B66" t="str">
        <f>'UPDATE Regular Stats'!B67</f>
        <v>Vander Blue</v>
      </c>
      <c r="C66" t="str">
        <f>'UPDATE Regular Stats'!C67</f>
        <v>SG</v>
      </c>
      <c r="D66">
        <f>'UPDATE Regular Stats'!D67</f>
        <v>22</v>
      </c>
      <c r="E66" t="str">
        <f>'UPDATE Regular Stats'!E67</f>
        <v>LAL</v>
      </c>
      <c r="F66">
        <f>'UPDATE Regular Stats'!F67</f>
        <v>2</v>
      </c>
      <c r="G66">
        <f>'UPDATE Regular Stats'!G67</f>
        <v>1</v>
      </c>
      <c r="H66">
        <f>'UPDATE Regular Stats'!H67</f>
        <v>37</v>
      </c>
      <c r="I66">
        <f>'UPDATE Regular Stats'!I67</f>
        <v>4.5</v>
      </c>
      <c r="J66">
        <f>'UPDATE Regular Stats'!J67</f>
        <v>15</v>
      </c>
      <c r="K66">
        <f>'UPDATE Regular Stats'!K67</f>
        <v>0.3</v>
      </c>
      <c r="L66">
        <f>'UPDATE Regular Stats'!L67</f>
        <v>1</v>
      </c>
      <c r="M66">
        <f>'UPDATE Regular Stats'!M67</f>
        <v>5</v>
      </c>
      <c r="N66">
        <f>'UPDATE Regular Stats'!N67</f>
        <v>0.2</v>
      </c>
      <c r="O66">
        <f>'UPDATE Regular Stats'!O67</f>
        <v>3.5</v>
      </c>
      <c r="P66">
        <f>'UPDATE Regular Stats'!P67</f>
        <v>10</v>
      </c>
      <c r="Q66">
        <f>'UPDATE Regular Stats'!Q67</f>
        <v>0.35</v>
      </c>
      <c r="R66">
        <f>'UPDATE Regular Stats'!R67</f>
        <v>1</v>
      </c>
      <c r="S66">
        <f>'UPDATE Regular Stats'!S67</f>
        <v>2.5</v>
      </c>
      <c r="T66">
        <f>'UPDATE Regular Stats'!T67</f>
        <v>0.4</v>
      </c>
      <c r="U66">
        <f>'UPDATE Regular Stats'!U67</f>
        <v>1</v>
      </c>
      <c r="V66">
        <f>'UPDATE Regular Stats'!V67</f>
        <v>3.5</v>
      </c>
      <c r="W66">
        <f>'UPDATE Regular Stats'!W67</f>
        <v>4.5</v>
      </c>
      <c r="X66">
        <f>'UPDATE Regular Stats'!X67</f>
        <v>4</v>
      </c>
      <c r="Y66">
        <f>'UPDATE Regular Stats'!Y67</f>
        <v>1.5</v>
      </c>
      <c r="Z66">
        <f>'UPDATE Regular Stats'!Z67</f>
        <v>0</v>
      </c>
      <c r="AA66">
        <f>'UPDATE Regular Stats'!AA67</f>
        <v>3</v>
      </c>
      <c r="AB66">
        <f>'UPDATE Regular Stats'!AB67</f>
        <v>2</v>
      </c>
      <c r="AC66">
        <f>'UPDATE Regular Stats'!AC67</f>
        <v>11</v>
      </c>
      <c r="AD66">
        <f>VLOOKUP($B66,'UPDATE Advanced Stats'!$B$2:$AC$1000,7,0)</f>
        <v>4</v>
      </c>
      <c r="AE66">
        <f>VLOOKUP($B66,'UPDATE Advanced Stats'!$B$2:$AC$1000,8,0)</f>
        <v>0.34200000000000003</v>
      </c>
      <c r="AF66">
        <f>VLOOKUP($B66,'UPDATE Advanced Stats'!$B$2:$AC$1000,9,0)</f>
        <v>0.33300000000000002</v>
      </c>
      <c r="AG66">
        <f>VLOOKUP($B66,'UPDATE Advanced Stats'!$B$2:$AC$1000,10,0)</f>
        <v>0.16700000000000001</v>
      </c>
      <c r="AH66">
        <f>VLOOKUP($B66,'UPDATE Advanced Stats'!$B$2:$AC$1000,11,0)</f>
        <v>2.9</v>
      </c>
      <c r="AI66">
        <f>VLOOKUP($B66,'UPDATE Advanced Stats'!$B$2:$AC$1000,12,0)</f>
        <v>10.9</v>
      </c>
      <c r="AJ66">
        <f>VLOOKUP($B66,'UPDATE Advanced Stats'!$B$2:$AC$1000,13,0)</f>
        <v>6.7</v>
      </c>
      <c r="AK66">
        <f>VLOOKUP($B66,'UPDATE Advanced Stats'!$B$2:$AC$1000,14,0)</f>
        <v>16.8</v>
      </c>
      <c r="AL66">
        <f>VLOOKUP($B66,'UPDATE Advanced Stats'!$B$2:$AC$1000,15,0)</f>
        <v>2.1</v>
      </c>
      <c r="AM66">
        <f>VLOOKUP($B66,'UPDATE Advanced Stats'!$B$2:$AC$1000,16,0)</f>
        <v>0</v>
      </c>
      <c r="AN66">
        <f>VLOOKUP($B66,'UPDATE Advanced Stats'!$B$2:$AC$1000,17,0)</f>
        <v>15.7</v>
      </c>
      <c r="AO66">
        <f>VLOOKUP($B66,'UPDATE Advanced Stats'!$B$2:$AC$1000,18,0)</f>
        <v>23</v>
      </c>
      <c r="AP66">
        <f>VLOOKUP($B66,'UPDATE Advanced Stats'!$B$2:$AC$1000,19,0)</f>
        <v>0</v>
      </c>
      <c r="AQ66">
        <f>VLOOKUP($B66,'UPDATE Advanced Stats'!$B$2:$AC$1000,20,0)</f>
        <v>-0.3</v>
      </c>
      <c r="AR66">
        <f>VLOOKUP($B66,'UPDATE Advanced Stats'!$B$2:$AC$1000,21,0)</f>
        <v>0</v>
      </c>
      <c r="AS66">
        <f>VLOOKUP($B66,'UPDATE Advanced Stats'!$B$2:$AC$1000,22,0)</f>
        <v>-0.2</v>
      </c>
      <c r="AT66">
        <f>VLOOKUP($B66,'UPDATE Advanced Stats'!$B$2:$AC$1000,23,0)</f>
        <v>-0.156</v>
      </c>
      <c r="AU66">
        <f>VLOOKUP($B66,'UPDATE Advanced Stats'!$B$2:$AC$1000,24,0)</f>
        <v>0</v>
      </c>
      <c r="AV66">
        <f>VLOOKUP($B66,'UPDATE Advanced Stats'!$B$2:$AC$1000,25,0)</f>
        <v>-6</v>
      </c>
      <c r="AW66">
        <f>VLOOKUP($B66,'UPDATE Advanced Stats'!$B$2:$AC$1000,26,0)</f>
        <v>-2.5</v>
      </c>
      <c r="AX66">
        <f>VLOOKUP($B66,'UPDATE Advanced Stats'!$B$2:$AC$1000,27,0)</f>
        <v>-8.5</v>
      </c>
      <c r="AY66">
        <f>VLOOKUP($B66,'UPDATE Advanced Stats'!$B$2:$AC$1000,28,0)</f>
        <v>-0.1</v>
      </c>
    </row>
    <row r="67" spans="1:51">
      <c r="A67">
        <f>'UPDATE Regular Stats'!A68</f>
        <v>54</v>
      </c>
      <c r="B67" t="str">
        <f>'UPDATE Regular Stats'!B68</f>
        <v>Bojan Bogdanovic</v>
      </c>
      <c r="C67" t="str">
        <f>'UPDATE Regular Stats'!C68</f>
        <v>SF</v>
      </c>
      <c r="D67">
        <f>'UPDATE Regular Stats'!D68</f>
        <v>25</v>
      </c>
      <c r="E67" t="str">
        <f>'UPDATE Regular Stats'!E68</f>
        <v>BRK</v>
      </c>
      <c r="F67">
        <f>'UPDATE Regular Stats'!F68</f>
        <v>78</v>
      </c>
      <c r="G67">
        <f>'UPDATE Regular Stats'!G68</f>
        <v>28</v>
      </c>
      <c r="H67">
        <f>'UPDATE Regular Stats'!H68</f>
        <v>23.8</v>
      </c>
      <c r="I67">
        <f>'UPDATE Regular Stats'!I68</f>
        <v>3.3</v>
      </c>
      <c r="J67">
        <f>'UPDATE Regular Stats'!J68</f>
        <v>7.4</v>
      </c>
      <c r="K67">
        <f>'UPDATE Regular Stats'!K68</f>
        <v>0.45300000000000001</v>
      </c>
      <c r="L67">
        <f>'UPDATE Regular Stats'!L68</f>
        <v>1.2</v>
      </c>
      <c r="M67">
        <f>'UPDATE Regular Stats'!M68</f>
        <v>3.3</v>
      </c>
      <c r="N67">
        <f>'UPDATE Regular Stats'!N68</f>
        <v>0.35499999999999998</v>
      </c>
      <c r="O67">
        <f>'UPDATE Regular Stats'!O68</f>
        <v>2.2000000000000002</v>
      </c>
      <c r="P67">
        <f>'UPDATE Regular Stats'!P68</f>
        <v>4.0999999999999996</v>
      </c>
      <c r="Q67">
        <f>'UPDATE Regular Stats'!Q68</f>
        <v>0.53100000000000003</v>
      </c>
      <c r="R67">
        <f>'UPDATE Regular Stats'!R68</f>
        <v>1.1000000000000001</v>
      </c>
      <c r="S67">
        <f>'UPDATE Regular Stats'!S68</f>
        <v>1.4</v>
      </c>
      <c r="T67">
        <f>'UPDATE Regular Stats'!T68</f>
        <v>0.82099999999999995</v>
      </c>
      <c r="U67">
        <f>'UPDATE Regular Stats'!U68</f>
        <v>0.6</v>
      </c>
      <c r="V67">
        <f>'UPDATE Regular Stats'!V68</f>
        <v>2.1</v>
      </c>
      <c r="W67">
        <f>'UPDATE Regular Stats'!W68</f>
        <v>2.7</v>
      </c>
      <c r="X67">
        <f>'UPDATE Regular Stats'!X68</f>
        <v>0.9</v>
      </c>
      <c r="Y67">
        <f>'UPDATE Regular Stats'!Y68</f>
        <v>0.4</v>
      </c>
      <c r="Z67">
        <f>'UPDATE Regular Stats'!Z68</f>
        <v>0.1</v>
      </c>
      <c r="AA67">
        <f>'UPDATE Regular Stats'!AA68</f>
        <v>1</v>
      </c>
      <c r="AB67">
        <f>'UPDATE Regular Stats'!AB68</f>
        <v>1.3</v>
      </c>
      <c r="AC67">
        <f>'UPDATE Regular Stats'!AC68</f>
        <v>9</v>
      </c>
      <c r="AD67">
        <f>VLOOKUP($B67,'UPDATE Advanced Stats'!$B$2:$AC$1000,7,0)</f>
        <v>11.6</v>
      </c>
      <c r="AE67">
        <f>VLOOKUP($B67,'UPDATE Advanced Stats'!$B$2:$AC$1000,8,0)</f>
        <v>0.56200000000000006</v>
      </c>
      <c r="AF67">
        <f>VLOOKUP($B67,'UPDATE Advanced Stats'!$B$2:$AC$1000,9,0)</f>
        <v>0.44400000000000001</v>
      </c>
      <c r="AG67">
        <f>VLOOKUP($B67,'UPDATE Advanced Stats'!$B$2:$AC$1000,10,0)</f>
        <v>0.184</v>
      </c>
      <c r="AH67">
        <f>VLOOKUP($B67,'UPDATE Advanced Stats'!$B$2:$AC$1000,11,0)</f>
        <v>3</v>
      </c>
      <c r="AI67">
        <f>VLOOKUP($B67,'UPDATE Advanced Stats'!$B$2:$AC$1000,12,0)</f>
        <v>9.8000000000000007</v>
      </c>
      <c r="AJ67">
        <f>VLOOKUP($B67,'UPDATE Advanced Stats'!$B$2:$AC$1000,13,0)</f>
        <v>6.4</v>
      </c>
      <c r="AK67">
        <f>VLOOKUP($B67,'UPDATE Advanced Stats'!$B$2:$AC$1000,14,0)</f>
        <v>5.8</v>
      </c>
      <c r="AL67">
        <f>VLOOKUP($B67,'UPDATE Advanced Stats'!$B$2:$AC$1000,15,0)</f>
        <v>0.9</v>
      </c>
      <c r="AM67">
        <f>VLOOKUP($B67,'UPDATE Advanced Stats'!$B$2:$AC$1000,16,0)</f>
        <v>0.4</v>
      </c>
      <c r="AN67">
        <f>VLOOKUP($B67,'UPDATE Advanced Stats'!$B$2:$AC$1000,17,0)</f>
        <v>11.1</v>
      </c>
      <c r="AO67">
        <f>VLOOKUP($B67,'UPDATE Advanced Stats'!$B$2:$AC$1000,18,0)</f>
        <v>17.2</v>
      </c>
      <c r="AP67">
        <f>VLOOKUP($B67,'UPDATE Advanced Stats'!$B$2:$AC$1000,19,0)</f>
        <v>0</v>
      </c>
      <c r="AQ67">
        <f>VLOOKUP($B67,'UPDATE Advanced Stats'!$B$2:$AC$1000,20,0)</f>
        <v>1.7</v>
      </c>
      <c r="AR67">
        <f>VLOOKUP($B67,'UPDATE Advanced Stats'!$B$2:$AC$1000,21,0)</f>
        <v>0.7</v>
      </c>
      <c r="AS67">
        <f>VLOOKUP($B67,'UPDATE Advanced Stats'!$B$2:$AC$1000,22,0)</f>
        <v>2.4</v>
      </c>
      <c r="AT67">
        <f>VLOOKUP($B67,'UPDATE Advanced Stats'!$B$2:$AC$1000,23,0)</f>
        <v>6.2E-2</v>
      </c>
      <c r="AU67">
        <f>VLOOKUP($B67,'UPDATE Advanced Stats'!$B$2:$AC$1000,24,0)</f>
        <v>0</v>
      </c>
      <c r="AV67">
        <f>VLOOKUP($B67,'UPDATE Advanced Stats'!$B$2:$AC$1000,25,0)</f>
        <v>0</v>
      </c>
      <c r="AW67">
        <f>VLOOKUP($B67,'UPDATE Advanced Stats'!$B$2:$AC$1000,26,0)</f>
        <v>-1.9</v>
      </c>
      <c r="AX67">
        <f>VLOOKUP($B67,'UPDATE Advanced Stats'!$B$2:$AC$1000,27,0)</f>
        <v>-1.8</v>
      </c>
      <c r="AY67">
        <f>VLOOKUP($B67,'UPDATE Advanced Stats'!$B$2:$AC$1000,28,0)</f>
        <v>0.1</v>
      </c>
    </row>
    <row r="68" spans="1:51">
      <c r="A68">
        <f>'UPDATE Regular Stats'!A69</f>
        <v>55</v>
      </c>
      <c r="B68" t="str">
        <f>'UPDATE Regular Stats'!B69</f>
        <v>Andrew Bogut</v>
      </c>
      <c r="C68" t="str">
        <f>'UPDATE Regular Stats'!C69</f>
        <v>C</v>
      </c>
      <c r="D68">
        <f>'UPDATE Regular Stats'!D69</f>
        <v>30</v>
      </c>
      <c r="E68" t="str">
        <f>'UPDATE Regular Stats'!E69</f>
        <v>GSW</v>
      </c>
      <c r="F68">
        <f>'UPDATE Regular Stats'!F69</f>
        <v>67</v>
      </c>
      <c r="G68">
        <f>'UPDATE Regular Stats'!G69</f>
        <v>65</v>
      </c>
      <c r="H68">
        <f>'UPDATE Regular Stats'!H69</f>
        <v>23.6</v>
      </c>
      <c r="I68">
        <f>'UPDATE Regular Stats'!I69</f>
        <v>3</v>
      </c>
      <c r="J68">
        <f>'UPDATE Regular Stats'!J69</f>
        <v>5.3</v>
      </c>
      <c r="K68">
        <f>'UPDATE Regular Stats'!K69</f>
        <v>0.56299999999999994</v>
      </c>
      <c r="L68">
        <f>'UPDATE Regular Stats'!L69</f>
        <v>0</v>
      </c>
      <c r="M68">
        <f>'UPDATE Regular Stats'!M69</f>
        <v>0</v>
      </c>
      <c r="N68">
        <f>'UPDATE Regular Stats'!N69</f>
        <v>0</v>
      </c>
      <c r="O68">
        <f>'UPDATE Regular Stats'!O69</f>
        <v>3</v>
      </c>
      <c r="P68">
        <f>'UPDATE Regular Stats'!P69</f>
        <v>5.3</v>
      </c>
      <c r="Q68">
        <f>'UPDATE Regular Stats'!Q69</f>
        <v>0.56299999999999994</v>
      </c>
      <c r="R68">
        <f>'UPDATE Regular Stats'!R69</f>
        <v>0.3</v>
      </c>
      <c r="S68">
        <f>'UPDATE Regular Stats'!S69</f>
        <v>0.6</v>
      </c>
      <c r="T68">
        <f>'UPDATE Regular Stats'!T69</f>
        <v>0.52400000000000002</v>
      </c>
      <c r="U68">
        <f>'UPDATE Regular Stats'!U69</f>
        <v>2.1</v>
      </c>
      <c r="V68">
        <f>'UPDATE Regular Stats'!V69</f>
        <v>6</v>
      </c>
      <c r="W68">
        <f>'UPDATE Regular Stats'!W69</f>
        <v>8.1</v>
      </c>
      <c r="X68">
        <f>'UPDATE Regular Stats'!X69</f>
        <v>2.7</v>
      </c>
      <c r="Y68">
        <f>'UPDATE Regular Stats'!Y69</f>
        <v>0.6</v>
      </c>
      <c r="Z68">
        <f>'UPDATE Regular Stats'!Z69</f>
        <v>1.7</v>
      </c>
      <c r="AA68">
        <f>'UPDATE Regular Stats'!AA69</f>
        <v>1.6</v>
      </c>
      <c r="AB68">
        <f>'UPDATE Regular Stats'!AB69</f>
        <v>2.8</v>
      </c>
      <c r="AC68">
        <f>'UPDATE Regular Stats'!AC69</f>
        <v>6.3</v>
      </c>
      <c r="AD68">
        <f>VLOOKUP($B68,'UPDATE Advanced Stats'!$B$2:$AC$1000,7,0)</f>
        <v>15.8</v>
      </c>
      <c r="AE68">
        <f>VLOOKUP($B68,'UPDATE Advanced Stats'!$B$2:$AC$1000,8,0)</f>
        <v>0.56499999999999995</v>
      </c>
      <c r="AF68">
        <f>VLOOKUP($B68,'UPDATE Advanced Stats'!$B$2:$AC$1000,9,0)</f>
        <v>0</v>
      </c>
      <c r="AG68">
        <f>VLOOKUP($B68,'UPDATE Advanced Stats'!$B$2:$AC$1000,10,0)</f>
        <v>0.11799999999999999</v>
      </c>
      <c r="AH68">
        <f>VLOOKUP($B68,'UPDATE Advanced Stats'!$B$2:$AC$1000,11,0)</f>
        <v>9.9</v>
      </c>
      <c r="AI68">
        <f>VLOOKUP($B68,'UPDATE Advanced Stats'!$B$2:$AC$1000,12,0)</f>
        <v>26.5</v>
      </c>
      <c r="AJ68">
        <f>VLOOKUP($B68,'UPDATE Advanced Stats'!$B$2:$AC$1000,13,0)</f>
        <v>18.5</v>
      </c>
      <c r="AK68">
        <f>VLOOKUP($B68,'UPDATE Advanced Stats'!$B$2:$AC$1000,14,0)</f>
        <v>15.4</v>
      </c>
      <c r="AL68">
        <f>VLOOKUP($B68,'UPDATE Advanced Stats'!$B$2:$AC$1000,15,0)</f>
        <v>1.2</v>
      </c>
      <c r="AM68">
        <f>VLOOKUP($B68,'UPDATE Advanced Stats'!$B$2:$AC$1000,16,0)</f>
        <v>5.3</v>
      </c>
      <c r="AN68">
        <f>VLOOKUP($B68,'UPDATE Advanced Stats'!$B$2:$AC$1000,17,0)</f>
        <v>22.1</v>
      </c>
      <c r="AO68">
        <f>VLOOKUP($B68,'UPDATE Advanced Stats'!$B$2:$AC$1000,18,0)</f>
        <v>13.2</v>
      </c>
      <c r="AP68">
        <f>VLOOKUP($B68,'UPDATE Advanced Stats'!$B$2:$AC$1000,19,0)</f>
        <v>0</v>
      </c>
      <c r="AQ68">
        <f>VLOOKUP($B68,'UPDATE Advanced Stats'!$B$2:$AC$1000,20,0)</f>
        <v>1.9</v>
      </c>
      <c r="AR68">
        <f>VLOOKUP($B68,'UPDATE Advanced Stats'!$B$2:$AC$1000,21,0)</f>
        <v>3.4</v>
      </c>
      <c r="AS68">
        <f>VLOOKUP($B68,'UPDATE Advanced Stats'!$B$2:$AC$1000,22,0)</f>
        <v>5.2</v>
      </c>
      <c r="AT68">
        <f>VLOOKUP($B68,'UPDATE Advanced Stats'!$B$2:$AC$1000,23,0)</f>
        <v>0.159</v>
      </c>
      <c r="AU68">
        <f>VLOOKUP($B68,'UPDATE Advanced Stats'!$B$2:$AC$1000,24,0)</f>
        <v>0</v>
      </c>
      <c r="AV68">
        <f>VLOOKUP($B68,'UPDATE Advanced Stats'!$B$2:$AC$1000,25,0)</f>
        <v>-1.4</v>
      </c>
      <c r="AW68">
        <f>VLOOKUP($B68,'UPDATE Advanced Stats'!$B$2:$AC$1000,26,0)</f>
        <v>5.5</v>
      </c>
      <c r="AX68">
        <f>VLOOKUP($B68,'UPDATE Advanced Stats'!$B$2:$AC$1000,27,0)</f>
        <v>4.0999999999999996</v>
      </c>
      <c r="AY68">
        <f>VLOOKUP($B68,'UPDATE Advanced Stats'!$B$2:$AC$1000,28,0)</f>
        <v>2.4</v>
      </c>
    </row>
    <row r="69" spans="1:51">
      <c r="A69">
        <f>'UPDATE Regular Stats'!A70</f>
        <v>56</v>
      </c>
      <c r="B69" t="str">
        <f>'UPDATE Regular Stats'!B70</f>
        <v>Matt Bonner</v>
      </c>
      <c r="C69" t="str">
        <f>'UPDATE Regular Stats'!C70</f>
        <v>PF</v>
      </c>
      <c r="D69">
        <f>'UPDATE Regular Stats'!D70</f>
        <v>34</v>
      </c>
      <c r="E69" t="str">
        <f>'UPDATE Regular Stats'!E70</f>
        <v>SAS</v>
      </c>
      <c r="F69">
        <f>'UPDATE Regular Stats'!F70</f>
        <v>72</v>
      </c>
      <c r="G69">
        <f>'UPDATE Regular Stats'!G70</f>
        <v>19</v>
      </c>
      <c r="H69">
        <f>'UPDATE Regular Stats'!H70</f>
        <v>13</v>
      </c>
      <c r="I69">
        <f>'UPDATE Regular Stats'!I70</f>
        <v>1.3</v>
      </c>
      <c r="J69">
        <f>'UPDATE Regular Stats'!J70</f>
        <v>3.2</v>
      </c>
      <c r="K69">
        <f>'UPDATE Regular Stats'!K70</f>
        <v>0.40899999999999997</v>
      </c>
      <c r="L69">
        <f>'UPDATE Regular Stats'!L70</f>
        <v>0.6</v>
      </c>
      <c r="M69">
        <f>'UPDATE Regular Stats'!M70</f>
        <v>1.8</v>
      </c>
      <c r="N69">
        <f>'UPDATE Regular Stats'!N70</f>
        <v>0.36499999999999999</v>
      </c>
      <c r="O69">
        <f>'UPDATE Regular Stats'!O70</f>
        <v>0.7</v>
      </c>
      <c r="P69">
        <f>'UPDATE Regular Stats'!P70</f>
        <v>1.4</v>
      </c>
      <c r="Q69">
        <f>'UPDATE Regular Stats'!Q70</f>
        <v>0.46200000000000002</v>
      </c>
      <c r="R69">
        <f>'UPDATE Regular Stats'!R70</f>
        <v>0.4</v>
      </c>
      <c r="S69">
        <f>'UPDATE Regular Stats'!S70</f>
        <v>0.5</v>
      </c>
      <c r="T69">
        <f>'UPDATE Regular Stats'!T70</f>
        <v>0.81100000000000005</v>
      </c>
      <c r="U69">
        <f>'UPDATE Regular Stats'!U70</f>
        <v>0.4</v>
      </c>
      <c r="V69">
        <f>'UPDATE Regular Stats'!V70</f>
        <v>1.2</v>
      </c>
      <c r="W69">
        <f>'UPDATE Regular Stats'!W70</f>
        <v>1.6</v>
      </c>
      <c r="X69">
        <f>'UPDATE Regular Stats'!X70</f>
        <v>0.7</v>
      </c>
      <c r="Y69">
        <f>'UPDATE Regular Stats'!Y70</f>
        <v>0.1</v>
      </c>
      <c r="Z69">
        <f>'UPDATE Regular Stats'!Z70</f>
        <v>0.2</v>
      </c>
      <c r="AA69">
        <f>'UPDATE Regular Stats'!AA70</f>
        <v>0.2</v>
      </c>
      <c r="AB69">
        <f>'UPDATE Regular Stats'!AB70</f>
        <v>0.9</v>
      </c>
      <c r="AC69">
        <f>'UPDATE Regular Stats'!AC70</f>
        <v>3.7</v>
      </c>
      <c r="AD69">
        <f>VLOOKUP($B69,'UPDATE Advanced Stats'!$B$2:$AC$1000,7,0)</f>
        <v>10.1</v>
      </c>
      <c r="AE69">
        <f>VLOOKUP($B69,'UPDATE Advanced Stats'!$B$2:$AC$1000,8,0)</f>
        <v>0.53600000000000003</v>
      </c>
      <c r="AF69">
        <f>VLOOKUP($B69,'UPDATE Advanced Stats'!$B$2:$AC$1000,9,0)</f>
        <v>0.54800000000000004</v>
      </c>
      <c r="AG69">
        <f>VLOOKUP($B69,'UPDATE Advanced Stats'!$B$2:$AC$1000,10,0)</f>
        <v>0.161</v>
      </c>
      <c r="AH69">
        <f>VLOOKUP($B69,'UPDATE Advanced Stats'!$B$2:$AC$1000,11,0)</f>
        <v>3.6</v>
      </c>
      <c r="AI69">
        <f>VLOOKUP($B69,'UPDATE Advanced Stats'!$B$2:$AC$1000,12,0)</f>
        <v>10.199999999999999</v>
      </c>
      <c r="AJ69">
        <f>VLOOKUP($B69,'UPDATE Advanced Stats'!$B$2:$AC$1000,13,0)</f>
        <v>7</v>
      </c>
      <c r="AK69">
        <f>VLOOKUP($B69,'UPDATE Advanced Stats'!$B$2:$AC$1000,14,0)</f>
        <v>7.1</v>
      </c>
      <c r="AL69">
        <f>VLOOKUP($B69,'UPDATE Advanced Stats'!$B$2:$AC$1000,15,0)</f>
        <v>0.5</v>
      </c>
      <c r="AM69">
        <f>VLOOKUP($B69,'UPDATE Advanced Stats'!$B$2:$AC$1000,16,0)</f>
        <v>1</v>
      </c>
      <c r="AN69">
        <f>VLOOKUP($B69,'UPDATE Advanced Stats'!$B$2:$AC$1000,17,0)</f>
        <v>4.3</v>
      </c>
      <c r="AO69">
        <f>VLOOKUP($B69,'UPDATE Advanced Stats'!$B$2:$AC$1000,18,0)</f>
        <v>12.5</v>
      </c>
      <c r="AP69">
        <f>VLOOKUP($B69,'UPDATE Advanced Stats'!$B$2:$AC$1000,19,0)</f>
        <v>0</v>
      </c>
      <c r="AQ69">
        <f>VLOOKUP($B69,'UPDATE Advanced Stats'!$B$2:$AC$1000,20,0)</f>
        <v>1.3</v>
      </c>
      <c r="AR69">
        <f>VLOOKUP($B69,'UPDATE Advanced Stats'!$B$2:$AC$1000,21,0)</f>
        <v>0.9</v>
      </c>
      <c r="AS69">
        <f>VLOOKUP($B69,'UPDATE Advanced Stats'!$B$2:$AC$1000,22,0)</f>
        <v>2.1</v>
      </c>
      <c r="AT69">
        <f>VLOOKUP($B69,'UPDATE Advanced Stats'!$B$2:$AC$1000,23,0)</f>
        <v>0.11</v>
      </c>
      <c r="AU69">
        <f>VLOOKUP($B69,'UPDATE Advanced Stats'!$B$2:$AC$1000,24,0)</f>
        <v>0</v>
      </c>
      <c r="AV69">
        <f>VLOOKUP($B69,'UPDATE Advanced Stats'!$B$2:$AC$1000,25,0)</f>
        <v>-0.2</v>
      </c>
      <c r="AW69">
        <f>VLOOKUP($B69,'UPDATE Advanced Stats'!$B$2:$AC$1000,26,0)</f>
        <v>-0.7</v>
      </c>
      <c r="AX69">
        <f>VLOOKUP($B69,'UPDATE Advanced Stats'!$B$2:$AC$1000,27,0)</f>
        <v>-0.9</v>
      </c>
      <c r="AY69">
        <f>VLOOKUP($B69,'UPDATE Advanced Stats'!$B$2:$AC$1000,28,0)</f>
        <v>0.3</v>
      </c>
    </row>
    <row r="70" spans="1:51">
      <c r="A70">
        <f>'UPDATE Regular Stats'!A71</f>
        <v>57</v>
      </c>
      <c r="B70" t="str">
        <f>'UPDATE Regular Stats'!B71</f>
        <v>Trevor Booker</v>
      </c>
      <c r="C70" t="str">
        <f>'UPDATE Regular Stats'!C71</f>
        <v>PF</v>
      </c>
      <c r="D70">
        <f>'UPDATE Regular Stats'!D71</f>
        <v>27</v>
      </c>
      <c r="E70" t="str">
        <f>'UPDATE Regular Stats'!E71</f>
        <v>UTA</v>
      </c>
      <c r="F70">
        <f>'UPDATE Regular Stats'!F71</f>
        <v>79</v>
      </c>
      <c r="G70">
        <f>'UPDATE Regular Stats'!G71</f>
        <v>5</v>
      </c>
      <c r="H70">
        <f>'UPDATE Regular Stats'!H71</f>
        <v>19.8</v>
      </c>
      <c r="I70">
        <f>'UPDATE Regular Stats'!I71</f>
        <v>2.9</v>
      </c>
      <c r="J70">
        <f>'UPDATE Regular Stats'!J71</f>
        <v>5.9</v>
      </c>
      <c r="K70">
        <f>'UPDATE Regular Stats'!K71</f>
        <v>0.48699999999999999</v>
      </c>
      <c r="L70">
        <f>'UPDATE Regular Stats'!L71</f>
        <v>0.4</v>
      </c>
      <c r="M70">
        <f>'UPDATE Regular Stats'!M71</f>
        <v>1.1000000000000001</v>
      </c>
      <c r="N70">
        <f>'UPDATE Regular Stats'!N71</f>
        <v>0.34499999999999997</v>
      </c>
      <c r="O70">
        <f>'UPDATE Regular Stats'!O71</f>
        <v>2.5</v>
      </c>
      <c r="P70">
        <f>'UPDATE Regular Stats'!P71</f>
        <v>4.8</v>
      </c>
      <c r="Q70">
        <f>'UPDATE Regular Stats'!Q71</f>
        <v>0.51800000000000002</v>
      </c>
      <c r="R70">
        <f>'UPDATE Regular Stats'!R71</f>
        <v>1.1000000000000001</v>
      </c>
      <c r="S70">
        <f>'UPDATE Regular Stats'!S71</f>
        <v>1.9</v>
      </c>
      <c r="T70">
        <f>'UPDATE Regular Stats'!T71</f>
        <v>0.58099999999999996</v>
      </c>
      <c r="U70">
        <f>'UPDATE Regular Stats'!U71</f>
        <v>1.8</v>
      </c>
      <c r="V70">
        <f>'UPDATE Regular Stats'!V71</f>
        <v>3.3</v>
      </c>
      <c r="W70">
        <f>'UPDATE Regular Stats'!W71</f>
        <v>5</v>
      </c>
      <c r="X70">
        <f>'UPDATE Regular Stats'!X71</f>
        <v>1.1000000000000001</v>
      </c>
      <c r="Y70">
        <f>'UPDATE Regular Stats'!Y71</f>
        <v>0.5</v>
      </c>
      <c r="Z70">
        <f>'UPDATE Regular Stats'!Z71</f>
        <v>0.5</v>
      </c>
      <c r="AA70">
        <f>'UPDATE Regular Stats'!AA71</f>
        <v>1.1000000000000001</v>
      </c>
      <c r="AB70">
        <f>'UPDATE Regular Stats'!AB71</f>
        <v>1.8</v>
      </c>
      <c r="AC70">
        <f>'UPDATE Regular Stats'!AC71</f>
        <v>7.2</v>
      </c>
      <c r="AD70">
        <f>VLOOKUP($B70,'UPDATE Advanced Stats'!$B$2:$AC$1000,7,0)</f>
        <v>15.3</v>
      </c>
      <c r="AE70">
        <f>VLOOKUP($B70,'UPDATE Advanced Stats'!$B$2:$AC$1000,8,0)</f>
        <v>0.53600000000000003</v>
      </c>
      <c r="AF70">
        <f>VLOOKUP($B70,'UPDATE Advanced Stats'!$B$2:$AC$1000,9,0)</f>
        <v>0.18099999999999999</v>
      </c>
      <c r="AG70">
        <f>VLOOKUP($B70,'UPDATE Advanced Stats'!$B$2:$AC$1000,10,0)</f>
        <v>0.31900000000000001</v>
      </c>
      <c r="AH70">
        <f>VLOOKUP($B70,'UPDATE Advanced Stats'!$B$2:$AC$1000,11,0)</f>
        <v>10.3</v>
      </c>
      <c r="AI70">
        <f>VLOOKUP($B70,'UPDATE Advanced Stats'!$B$2:$AC$1000,12,0)</f>
        <v>19</v>
      </c>
      <c r="AJ70">
        <f>VLOOKUP($B70,'UPDATE Advanced Stats'!$B$2:$AC$1000,13,0)</f>
        <v>14.7</v>
      </c>
      <c r="AK70">
        <f>VLOOKUP($B70,'UPDATE Advanced Stats'!$B$2:$AC$1000,14,0)</f>
        <v>9</v>
      </c>
      <c r="AL70">
        <f>VLOOKUP($B70,'UPDATE Advanced Stats'!$B$2:$AC$1000,15,0)</f>
        <v>1.5</v>
      </c>
      <c r="AM70">
        <f>VLOOKUP($B70,'UPDATE Advanced Stats'!$B$2:$AC$1000,16,0)</f>
        <v>2.1</v>
      </c>
      <c r="AN70">
        <f>VLOOKUP($B70,'UPDATE Advanced Stats'!$B$2:$AC$1000,17,0)</f>
        <v>14.3</v>
      </c>
      <c r="AO70">
        <f>VLOOKUP($B70,'UPDATE Advanced Stats'!$B$2:$AC$1000,18,0)</f>
        <v>18.100000000000001</v>
      </c>
      <c r="AP70">
        <f>VLOOKUP($B70,'UPDATE Advanced Stats'!$B$2:$AC$1000,19,0)</f>
        <v>0</v>
      </c>
      <c r="AQ70">
        <f>VLOOKUP($B70,'UPDATE Advanced Stats'!$B$2:$AC$1000,20,0)</f>
        <v>1.7</v>
      </c>
      <c r="AR70">
        <f>VLOOKUP($B70,'UPDATE Advanced Stats'!$B$2:$AC$1000,21,0)</f>
        <v>1.9</v>
      </c>
      <c r="AS70">
        <f>VLOOKUP($B70,'UPDATE Advanced Stats'!$B$2:$AC$1000,22,0)</f>
        <v>3.6</v>
      </c>
      <c r="AT70">
        <f>VLOOKUP($B70,'UPDATE Advanced Stats'!$B$2:$AC$1000,23,0)</f>
        <v>0.11</v>
      </c>
      <c r="AU70">
        <f>VLOOKUP($B70,'UPDATE Advanced Stats'!$B$2:$AC$1000,24,0)</f>
        <v>0</v>
      </c>
      <c r="AV70">
        <f>VLOOKUP($B70,'UPDATE Advanced Stats'!$B$2:$AC$1000,25,0)</f>
        <v>-0.6</v>
      </c>
      <c r="AW70">
        <f>VLOOKUP($B70,'UPDATE Advanced Stats'!$B$2:$AC$1000,26,0)</f>
        <v>0.7</v>
      </c>
      <c r="AX70">
        <f>VLOOKUP($B70,'UPDATE Advanced Stats'!$B$2:$AC$1000,27,0)</f>
        <v>0.2</v>
      </c>
      <c r="AY70">
        <f>VLOOKUP($B70,'UPDATE Advanced Stats'!$B$2:$AC$1000,28,0)</f>
        <v>0.9</v>
      </c>
    </row>
    <row r="71" spans="1:51">
      <c r="A71">
        <f>'UPDATE Regular Stats'!A72</f>
        <v>58</v>
      </c>
      <c r="B71" t="str">
        <f>'UPDATE Regular Stats'!B72</f>
        <v>Carlos Boozer</v>
      </c>
      <c r="C71" t="str">
        <f>'UPDATE Regular Stats'!C72</f>
        <v>PF</v>
      </c>
      <c r="D71">
        <f>'UPDATE Regular Stats'!D72</f>
        <v>33</v>
      </c>
      <c r="E71" t="str">
        <f>'UPDATE Regular Stats'!E72</f>
        <v>LAL</v>
      </c>
      <c r="F71">
        <f>'UPDATE Regular Stats'!F72</f>
        <v>71</v>
      </c>
      <c r="G71">
        <f>'UPDATE Regular Stats'!G72</f>
        <v>26</v>
      </c>
      <c r="H71">
        <f>'UPDATE Regular Stats'!H72</f>
        <v>23.8</v>
      </c>
      <c r="I71">
        <f>'UPDATE Regular Stats'!I72</f>
        <v>5.2</v>
      </c>
      <c r="J71">
        <f>'UPDATE Regular Stats'!J72</f>
        <v>10.5</v>
      </c>
      <c r="K71">
        <f>'UPDATE Regular Stats'!K72</f>
        <v>0.499</v>
      </c>
      <c r="L71">
        <f>'UPDATE Regular Stats'!L72</f>
        <v>0</v>
      </c>
      <c r="M71">
        <f>'UPDATE Regular Stats'!M72</f>
        <v>0</v>
      </c>
      <c r="N71">
        <f>'UPDATE Regular Stats'!N72</f>
        <v>0</v>
      </c>
      <c r="O71">
        <f>'UPDATE Regular Stats'!O72</f>
        <v>5.2</v>
      </c>
      <c r="P71">
        <f>'UPDATE Regular Stats'!P72</f>
        <v>10.5</v>
      </c>
      <c r="Q71">
        <f>'UPDATE Regular Stats'!Q72</f>
        <v>0.499</v>
      </c>
      <c r="R71">
        <f>'UPDATE Regular Stats'!R72</f>
        <v>1.3</v>
      </c>
      <c r="S71">
        <f>'UPDATE Regular Stats'!S72</f>
        <v>2.1</v>
      </c>
      <c r="T71">
        <f>'UPDATE Regular Stats'!T72</f>
        <v>0.627</v>
      </c>
      <c r="U71">
        <f>'UPDATE Regular Stats'!U72</f>
        <v>1.6</v>
      </c>
      <c r="V71">
        <f>'UPDATE Regular Stats'!V72</f>
        <v>5.2</v>
      </c>
      <c r="W71">
        <f>'UPDATE Regular Stats'!W72</f>
        <v>6.8</v>
      </c>
      <c r="X71">
        <f>'UPDATE Regular Stats'!X72</f>
        <v>1.3</v>
      </c>
      <c r="Y71">
        <f>'UPDATE Regular Stats'!Y72</f>
        <v>0.6</v>
      </c>
      <c r="Z71">
        <f>'UPDATE Regular Stats'!Z72</f>
        <v>0.2</v>
      </c>
      <c r="AA71">
        <f>'UPDATE Regular Stats'!AA72</f>
        <v>1.3</v>
      </c>
      <c r="AB71">
        <f>'UPDATE Regular Stats'!AB72</f>
        <v>2.6</v>
      </c>
      <c r="AC71">
        <f>'UPDATE Regular Stats'!AC72</f>
        <v>11.8</v>
      </c>
      <c r="AD71">
        <f>VLOOKUP($B71,'UPDATE Advanced Stats'!$B$2:$AC$1000,7,0)</f>
        <v>16.399999999999999</v>
      </c>
      <c r="AE71">
        <f>VLOOKUP($B71,'UPDATE Advanced Stats'!$B$2:$AC$1000,8,0)</f>
        <v>0.51700000000000002</v>
      </c>
      <c r="AF71">
        <f>VLOOKUP($B71,'UPDATE Advanced Stats'!$B$2:$AC$1000,9,0)</f>
        <v>0</v>
      </c>
      <c r="AG71">
        <f>VLOOKUP($B71,'UPDATE Advanced Stats'!$B$2:$AC$1000,10,0)</f>
        <v>0.20200000000000001</v>
      </c>
      <c r="AH71">
        <f>VLOOKUP($B71,'UPDATE Advanced Stats'!$B$2:$AC$1000,11,0)</f>
        <v>7</v>
      </c>
      <c r="AI71">
        <f>VLOOKUP($B71,'UPDATE Advanced Stats'!$B$2:$AC$1000,12,0)</f>
        <v>25.2</v>
      </c>
      <c r="AJ71">
        <f>VLOOKUP($B71,'UPDATE Advanced Stats'!$B$2:$AC$1000,13,0)</f>
        <v>15.7</v>
      </c>
      <c r="AK71">
        <f>VLOOKUP($B71,'UPDATE Advanced Stats'!$B$2:$AC$1000,14,0)</f>
        <v>10.3</v>
      </c>
      <c r="AL71">
        <f>VLOOKUP($B71,'UPDATE Advanced Stats'!$B$2:$AC$1000,15,0)</f>
        <v>1.2</v>
      </c>
      <c r="AM71">
        <f>VLOOKUP($B71,'UPDATE Advanced Stats'!$B$2:$AC$1000,16,0)</f>
        <v>0.6</v>
      </c>
      <c r="AN71">
        <f>VLOOKUP($B71,'UPDATE Advanced Stats'!$B$2:$AC$1000,17,0)</f>
        <v>10.199999999999999</v>
      </c>
      <c r="AO71">
        <f>VLOOKUP($B71,'UPDATE Advanced Stats'!$B$2:$AC$1000,18,0)</f>
        <v>23.7</v>
      </c>
      <c r="AP71">
        <f>VLOOKUP($B71,'UPDATE Advanced Stats'!$B$2:$AC$1000,19,0)</f>
        <v>0</v>
      </c>
      <c r="AQ71">
        <f>VLOOKUP($B71,'UPDATE Advanced Stats'!$B$2:$AC$1000,20,0)</f>
        <v>1.2</v>
      </c>
      <c r="AR71">
        <f>VLOOKUP($B71,'UPDATE Advanced Stats'!$B$2:$AC$1000,21,0)</f>
        <v>1</v>
      </c>
      <c r="AS71">
        <f>VLOOKUP($B71,'UPDATE Advanced Stats'!$B$2:$AC$1000,22,0)</f>
        <v>2.2000000000000002</v>
      </c>
      <c r="AT71">
        <f>VLOOKUP($B71,'UPDATE Advanced Stats'!$B$2:$AC$1000,23,0)</f>
        <v>6.2E-2</v>
      </c>
      <c r="AU71">
        <f>VLOOKUP($B71,'UPDATE Advanced Stats'!$B$2:$AC$1000,24,0)</f>
        <v>0</v>
      </c>
      <c r="AV71">
        <f>VLOOKUP($B71,'UPDATE Advanced Stats'!$B$2:$AC$1000,25,0)</f>
        <v>-1.8</v>
      </c>
      <c r="AW71">
        <f>VLOOKUP($B71,'UPDATE Advanced Stats'!$B$2:$AC$1000,26,0)</f>
        <v>-1.5</v>
      </c>
      <c r="AX71">
        <f>VLOOKUP($B71,'UPDATE Advanced Stats'!$B$2:$AC$1000,27,0)</f>
        <v>-3.3</v>
      </c>
      <c r="AY71">
        <f>VLOOKUP($B71,'UPDATE Advanced Stats'!$B$2:$AC$1000,28,0)</f>
        <v>-0.6</v>
      </c>
    </row>
    <row r="72" spans="1:51">
      <c r="A72">
        <f>'UPDATE Regular Stats'!A73</f>
        <v>59</v>
      </c>
      <c r="B72" t="str">
        <f>'UPDATE Regular Stats'!B73</f>
        <v>Chris Bosh</v>
      </c>
      <c r="C72" t="str">
        <f>'UPDATE Regular Stats'!C73</f>
        <v>C</v>
      </c>
      <c r="D72">
        <f>'UPDATE Regular Stats'!D73</f>
        <v>30</v>
      </c>
      <c r="E72" t="str">
        <f>'UPDATE Regular Stats'!E73</f>
        <v>MIA</v>
      </c>
      <c r="F72">
        <f>'UPDATE Regular Stats'!F73</f>
        <v>44</v>
      </c>
      <c r="G72">
        <f>'UPDATE Regular Stats'!G73</f>
        <v>44</v>
      </c>
      <c r="H72">
        <f>'UPDATE Regular Stats'!H73</f>
        <v>35.4</v>
      </c>
      <c r="I72">
        <f>'UPDATE Regular Stats'!I73</f>
        <v>7.8</v>
      </c>
      <c r="J72">
        <f>'UPDATE Regular Stats'!J73</f>
        <v>16.899999999999999</v>
      </c>
      <c r="K72">
        <f>'UPDATE Regular Stats'!K73</f>
        <v>0.46</v>
      </c>
      <c r="L72">
        <f>'UPDATE Regular Stats'!L73</f>
        <v>1.4</v>
      </c>
      <c r="M72">
        <f>'UPDATE Regular Stats'!M73</f>
        <v>3.8</v>
      </c>
      <c r="N72">
        <f>'UPDATE Regular Stats'!N73</f>
        <v>0.375</v>
      </c>
      <c r="O72">
        <f>'UPDATE Regular Stats'!O73</f>
        <v>6.4</v>
      </c>
      <c r="P72">
        <f>'UPDATE Regular Stats'!P73</f>
        <v>13.1</v>
      </c>
      <c r="Q72">
        <f>'UPDATE Regular Stats'!Q73</f>
        <v>0.48499999999999999</v>
      </c>
      <c r="R72">
        <f>'UPDATE Regular Stats'!R73</f>
        <v>4.0999999999999996</v>
      </c>
      <c r="S72">
        <f>'UPDATE Regular Stats'!S73</f>
        <v>5.3</v>
      </c>
      <c r="T72">
        <f>'UPDATE Regular Stats'!T73</f>
        <v>0.77200000000000002</v>
      </c>
      <c r="U72">
        <f>'UPDATE Regular Stats'!U73</f>
        <v>1</v>
      </c>
      <c r="V72">
        <f>'UPDATE Regular Stats'!V73</f>
        <v>6</v>
      </c>
      <c r="W72">
        <f>'UPDATE Regular Stats'!W73</f>
        <v>7</v>
      </c>
      <c r="X72">
        <f>'UPDATE Regular Stats'!X73</f>
        <v>2.2000000000000002</v>
      </c>
      <c r="Y72">
        <f>'UPDATE Regular Stats'!Y73</f>
        <v>0.9</v>
      </c>
      <c r="Z72">
        <f>'UPDATE Regular Stats'!Z73</f>
        <v>0.6</v>
      </c>
      <c r="AA72">
        <f>'UPDATE Regular Stats'!AA73</f>
        <v>2.2000000000000002</v>
      </c>
      <c r="AB72">
        <f>'UPDATE Regular Stats'!AB73</f>
        <v>1.6</v>
      </c>
      <c r="AC72">
        <f>'UPDATE Regular Stats'!AC73</f>
        <v>21.1</v>
      </c>
      <c r="AD72">
        <f>VLOOKUP($B72,'UPDATE Advanced Stats'!$B$2:$AC$1000,7,0)</f>
        <v>19.8</v>
      </c>
      <c r="AE72">
        <f>VLOOKUP($B72,'UPDATE Advanced Stats'!$B$2:$AC$1000,8,0)</f>
        <v>0.54800000000000004</v>
      </c>
      <c r="AF72">
        <f>VLOOKUP($B72,'UPDATE Advanced Stats'!$B$2:$AC$1000,9,0)</f>
        <v>0.22600000000000001</v>
      </c>
      <c r="AG72">
        <f>VLOOKUP($B72,'UPDATE Advanced Stats'!$B$2:$AC$1000,10,0)</f>
        <v>0.311</v>
      </c>
      <c r="AH72">
        <f>VLOOKUP($B72,'UPDATE Advanced Stats'!$B$2:$AC$1000,11,0)</f>
        <v>3.6</v>
      </c>
      <c r="AI72">
        <f>VLOOKUP($B72,'UPDATE Advanced Stats'!$B$2:$AC$1000,12,0)</f>
        <v>20</v>
      </c>
      <c r="AJ72">
        <f>VLOOKUP($B72,'UPDATE Advanced Stats'!$B$2:$AC$1000,13,0)</f>
        <v>12</v>
      </c>
      <c r="AK72">
        <f>VLOOKUP($B72,'UPDATE Advanced Stats'!$B$2:$AC$1000,14,0)</f>
        <v>12</v>
      </c>
      <c r="AL72">
        <f>VLOOKUP($B72,'UPDATE Advanced Stats'!$B$2:$AC$1000,15,0)</f>
        <v>1.4</v>
      </c>
      <c r="AM72">
        <f>VLOOKUP($B72,'UPDATE Advanced Stats'!$B$2:$AC$1000,16,0)</f>
        <v>1.4</v>
      </c>
      <c r="AN72">
        <f>VLOOKUP($B72,'UPDATE Advanced Stats'!$B$2:$AC$1000,17,0)</f>
        <v>10.1</v>
      </c>
      <c r="AO72">
        <f>VLOOKUP($B72,'UPDATE Advanced Stats'!$B$2:$AC$1000,18,0)</f>
        <v>28.4</v>
      </c>
      <c r="AP72">
        <f>VLOOKUP($B72,'UPDATE Advanced Stats'!$B$2:$AC$1000,19,0)</f>
        <v>0</v>
      </c>
      <c r="AQ72">
        <f>VLOOKUP($B72,'UPDATE Advanced Stats'!$B$2:$AC$1000,20,0)</f>
        <v>2.1</v>
      </c>
      <c r="AR72">
        <f>VLOOKUP($B72,'UPDATE Advanced Stats'!$B$2:$AC$1000,21,0)</f>
        <v>1.5</v>
      </c>
      <c r="AS72">
        <f>VLOOKUP($B72,'UPDATE Advanced Stats'!$B$2:$AC$1000,22,0)</f>
        <v>3.6</v>
      </c>
      <c r="AT72">
        <f>VLOOKUP($B72,'UPDATE Advanced Stats'!$B$2:$AC$1000,23,0)</f>
        <v>0.111</v>
      </c>
      <c r="AU72">
        <f>VLOOKUP($B72,'UPDATE Advanced Stats'!$B$2:$AC$1000,24,0)</f>
        <v>0</v>
      </c>
      <c r="AV72">
        <f>VLOOKUP($B72,'UPDATE Advanced Stats'!$B$2:$AC$1000,25,0)</f>
        <v>1</v>
      </c>
      <c r="AW72">
        <f>VLOOKUP($B72,'UPDATE Advanced Stats'!$B$2:$AC$1000,26,0)</f>
        <v>-1</v>
      </c>
      <c r="AX72">
        <f>VLOOKUP($B72,'UPDATE Advanced Stats'!$B$2:$AC$1000,27,0)</f>
        <v>-0.1</v>
      </c>
      <c r="AY72">
        <f>VLOOKUP($B72,'UPDATE Advanced Stats'!$B$2:$AC$1000,28,0)</f>
        <v>0.8</v>
      </c>
    </row>
    <row r="73" spans="1:51">
      <c r="A73">
        <f>'UPDATE Regular Stats'!A74</f>
        <v>60</v>
      </c>
      <c r="B73" t="str">
        <f>'UPDATE Regular Stats'!B74</f>
        <v>Avery Bradley</v>
      </c>
      <c r="C73" t="str">
        <f>'UPDATE Regular Stats'!C74</f>
        <v>SG</v>
      </c>
      <c r="D73">
        <f>'UPDATE Regular Stats'!D74</f>
        <v>24</v>
      </c>
      <c r="E73" t="str">
        <f>'UPDATE Regular Stats'!E74</f>
        <v>BOS</v>
      </c>
      <c r="F73">
        <f>'UPDATE Regular Stats'!F74</f>
        <v>77</v>
      </c>
      <c r="G73">
        <f>'UPDATE Regular Stats'!G74</f>
        <v>77</v>
      </c>
      <c r="H73">
        <f>'UPDATE Regular Stats'!H74</f>
        <v>31.5</v>
      </c>
      <c r="I73">
        <f>'UPDATE Regular Stats'!I74</f>
        <v>5.6</v>
      </c>
      <c r="J73">
        <f>'UPDATE Regular Stats'!J74</f>
        <v>13.1</v>
      </c>
      <c r="K73">
        <f>'UPDATE Regular Stats'!K74</f>
        <v>0.42899999999999999</v>
      </c>
      <c r="L73">
        <f>'UPDATE Regular Stats'!L74</f>
        <v>1.6</v>
      </c>
      <c r="M73">
        <f>'UPDATE Regular Stats'!M74</f>
        <v>4.5999999999999996</v>
      </c>
      <c r="N73">
        <f>'UPDATE Regular Stats'!N74</f>
        <v>0.35199999999999998</v>
      </c>
      <c r="O73">
        <f>'UPDATE Regular Stats'!O74</f>
        <v>4</v>
      </c>
      <c r="P73">
        <f>'UPDATE Regular Stats'!P74</f>
        <v>8.6</v>
      </c>
      <c r="Q73">
        <f>'UPDATE Regular Stats'!Q74</f>
        <v>0.47</v>
      </c>
      <c r="R73">
        <f>'UPDATE Regular Stats'!R74</f>
        <v>1</v>
      </c>
      <c r="S73">
        <f>'UPDATE Regular Stats'!S74</f>
        <v>1.3</v>
      </c>
      <c r="T73">
        <f>'UPDATE Regular Stats'!T74</f>
        <v>0.79</v>
      </c>
      <c r="U73">
        <f>'UPDATE Regular Stats'!U74</f>
        <v>0.6</v>
      </c>
      <c r="V73">
        <f>'UPDATE Regular Stats'!V74</f>
        <v>2.5</v>
      </c>
      <c r="W73">
        <f>'UPDATE Regular Stats'!W74</f>
        <v>3.1</v>
      </c>
      <c r="X73">
        <f>'UPDATE Regular Stats'!X74</f>
        <v>1.8</v>
      </c>
      <c r="Y73">
        <f>'UPDATE Regular Stats'!Y74</f>
        <v>1.1000000000000001</v>
      </c>
      <c r="Z73">
        <f>'UPDATE Regular Stats'!Z74</f>
        <v>0.2</v>
      </c>
      <c r="AA73">
        <f>'UPDATE Regular Stats'!AA74</f>
        <v>1.4</v>
      </c>
      <c r="AB73">
        <f>'UPDATE Regular Stats'!AB74</f>
        <v>2.2999999999999998</v>
      </c>
      <c r="AC73">
        <f>'UPDATE Regular Stats'!AC74</f>
        <v>13.9</v>
      </c>
      <c r="AD73">
        <f>VLOOKUP($B73,'UPDATE Advanced Stats'!$B$2:$AC$1000,7,0)</f>
        <v>11.5</v>
      </c>
      <c r="AE73">
        <f>VLOOKUP($B73,'UPDATE Advanced Stats'!$B$2:$AC$1000,8,0)</f>
        <v>0.50700000000000001</v>
      </c>
      <c r="AF73">
        <f>VLOOKUP($B73,'UPDATE Advanced Stats'!$B$2:$AC$1000,9,0)</f>
        <v>0.34799999999999998</v>
      </c>
      <c r="AG73">
        <f>VLOOKUP($B73,'UPDATE Advanced Stats'!$B$2:$AC$1000,10,0)</f>
        <v>9.9000000000000005E-2</v>
      </c>
      <c r="AH73">
        <f>VLOOKUP($B73,'UPDATE Advanced Stats'!$B$2:$AC$1000,11,0)</f>
        <v>2</v>
      </c>
      <c r="AI73">
        <f>VLOOKUP($B73,'UPDATE Advanced Stats'!$B$2:$AC$1000,12,0)</f>
        <v>8.9</v>
      </c>
      <c r="AJ73">
        <f>VLOOKUP($B73,'UPDATE Advanced Stats'!$B$2:$AC$1000,13,0)</f>
        <v>5.4</v>
      </c>
      <c r="AK73">
        <f>VLOOKUP($B73,'UPDATE Advanced Stats'!$B$2:$AC$1000,14,0)</f>
        <v>8.9</v>
      </c>
      <c r="AL73">
        <f>VLOOKUP($B73,'UPDATE Advanced Stats'!$B$2:$AC$1000,15,0)</f>
        <v>1.7</v>
      </c>
      <c r="AM73">
        <f>VLOOKUP($B73,'UPDATE Advanced Stats'!$B$2:$AC$1000,16,0)</f>
        <v>0.5</v>
      </c>
      <c r="AN73">
        <f>VLOOKUP($B73,'UPDATE Advanced Stats'!$B$2:$AC$1000,17,0)</f>
        <v>9.4</v>
      </c>
      <c r="AO73">
        <f>VLOOKUP($B73,'UPDATE Advanced Stats'!$B$2:$AC$1000,18,0)</f>
        <v>21</v>
      </c>
      <c r="AP73">
        <f>VLOOKUP($B73,'UPDATE Advanced Stats'!$B$2:$AC$1000,19,0)</f>
        <v>0</v>
      </c>
      <c r="AQ73">
        <f>VLOOKUP($B73,'UPDATE Advanced Stats'!$B$2:$AC$1000,20,0)</f>
        <v>0.4</v>
      </c>
      <c r="AR73">
        <f>VLOOKUP($B73,'UPDATE Advanced Stats'!$B$2:$AC$1000,21,0)</f>
        <v>2.1</v>
      </c>
      <c r="AS73">
        <f>VLOOKUP($B73,'UPDATE Advanced Stats'!$B$2:$AC$1000,22,0)</f>
        <v>2.5</v>
      </c>
      <c r="AT73">
        <f>VLOOKUP($B73,'UPDATE Advanced Stats'!$B$2:$AC$1000,23,0)</f>
        <v>4.9000000000000002E-2</v>
      </c>
      <c r="AU73">
        <f>VLOOKUP($B73,'UPDATE Advanced Stats'!$B$2:$AC$1000,24,0)</f>
        <v>0</v>
      </c>
      <c r="AV73">
        <f>VLOOKUP($B73,'UPDATE Advanced Stats'!$B$2:$AC$1000,25,0)</f>
        <v>-0.8</v>
      </c>
      <c r="AW73">
        <f>VLOOKUP($B73,'UPDATE Advanced Stats'!$B$2:$AC$1000,26,0)</f>
        <v>-0.9</v>
      </c>
      <c r="AX73">
        <f>VLOOKUP($B73,'UPDATE Advanced Stats'!$B$2:$AC$1000,27,0)</f>
        <v>-1.7</v>
      </c>
      <c r="AY73">
        <f>VLOOKUP($B73,'UPDATE Advanced Stats'!$B$2:$AC$1000,28,0)</f>
        <v>0.2</v>
      </c>
    </row>
    <row r="74" spans="1:51">
      <c r="A74" t="str">
        <f>'UPDATE Regular Stats'!A75</f>
        <v>Rk</v>
      </c>
      <c r="B74" t="str">
        <f>'UPDATE Regular Stats'!B75</f>
        <v>Player</v>
      </c>
      <c r="C74" t="str">
        <f>'UPDATE Regular Stats'!C75</f>
        <v>Pos</v>
      </c>
      <c r="D74" t="str">
        <f>'UPDATE Regular Stats'!D75</f>
        <v>Age</v>
      </c>
      <c r="E74" t="str">
        <f>'UPDATE Regular Stats'!E75</f>
        <v>Tm</v>
      </c>
      <c r="F74" t="str">
        <f>'UPDATE Regular Stats'!F75</f>
        <v>G</v>
      </c>
      <c r="G74" t="str">
        <f>'UPDATE Regular Stats'!G75</f>
        <v>GS</v>
      </c>
      <c r="H74" t="str">
        <f>'UPDATE Regular Stats'!H75</f>
        <v>MP</v>
      </c>
      <c r="I74" t="str">
        <f>'UPDATE Regular Stats'!I75</f>
        <v>FG</v>
      </c>
      <c r="J74" t="str">
        <f>'UPDATE Regular Stats'!J75</f>
        <v>FGA</v>
      </c>
      <c r="K74" t="str">
        <f>'UPDATE Regular Stats'!K75</f>
        <v>FG%</v>
      </c>
      <c r="L74" t="str">
        <f>'UPDATE Regular Stats'!L75</f>
        <v>3P</v>
      </c>
      <c r="M74" t="str">
        <f>'UPDATE Regular Stats'!M75</f>
        <v>3PA</v>
      </c>
      <c r="N74" t="str">
        <f>'UPDATE Regular Stats'!N75</f>
        <v>3P</v>
      </c>
      <c r="O74" t="str">
        <f>'UPDATE Regular Stats'!O75</f>
        <v>2P</v>
      </c>
      <c r="P74" t="str">
        <f>'UPDATE Regular Stats'!P75</f>
        <v>2PA</v>
      </c>
      <c r="Q74" t="str">
        <f>'UPDATE Regular Stats'!Q75</f>
        <v>2P</v>
      </c>
      <c r="R74" t="str">
        <f>'UPDATE Regular Stats'!R75</f>
        <v>FT</v>
      </c>
      <c r="S74" t="str">
        <f>'UPDATE Regular Stats'!S75</f>
        <v>FTA</v>
      </c>
      <c r="T74" t="str">
        <f>'UPDATE Regular Stats'!T75</f>
        <v>FT%</v>
      </c>
      <c r="U74" t="str">
        <f>'UPDATE Regular Stats'!U75</f>
        <v>ORB</v>
      </c>
      <c r="V74" t="str">
        <f>'UPDATE Regular Stats'!V75</f>
        <v>DRB</v>
      </c>
      <c r="W74" t="str">
        <f>'UPDATE Regular Stats'!W75</f>
        <v>TRB</v>
      </c>
      <c r="X74" t="str">
        <f>'UPDATE Regular Stats'!X75</f>
        <v>AST</v>
      </c>
      <c r="Y74" t="str">
        <f>'UPDATE Regular Stats'!Y75</f>
        <v>STL</v>
      </c>
      <c r="Z74" t="str">
        <f>'UPDATE Regular Stats'!Z75</f>
        <v>BLK</v>
      </c>
      <c r="AA74" t="str">
        <f>'UPDATE Regular Stats'!AA75</f>
        <v>TOV</v>
      </c>
      <c r="AB74" t="str">
        <f>'UPDATE Regular Stats'!AB75</f>
        <v>PF</v>
      </c>
      <c r="AC74" t="str">
        <f>'UPDATE Regular Stats'!AC75</f>
        <v>PTS</v>
      </c>
      <c r="AD74" t="str">
        <f>VLOOKUP($B74,'UPDATE Advanced Stats'!$B$2:$AC$1000,7,0)</f>
        <v>PER</v>
      </c>
      <c r="AE74" t="str">
        <f>VLOOKUP($B74,'UPDATE Advanced Stats'!$B$2:$AC$1000,8,0)</f>
        <v>TS%</v>
      </c>
      <c r="AF74" t="str">
        <f>VLOOKUP($B74,'UPDATE Advanced Stats'!$B$2:$AC$1000,9,0)</f>
        <v>3PAr</v>
      </c>
      <c r="AG74" t="str">
        <f>VLOOKUP($B74,'UPDATE Advanced Stats'!$B$2:$AC$1000,10,0)</f>
        <v>FTr</v>
      </c>
      <c r="AH74" t="str">
        <f>VLOOKUP($B74,'UPDATE Advanced Stats'!$B$2:$AC$1000,11,0)</f>
        <v>ORB%</v>
      </c>
      <c r="AI74" t="str">
        <f>VLOOKUP($B74,'UPDATE Advanced Stats'!$B$2:$AC$1000,12,0)</f>
        <v>DRB%</v>
      </c>
      <c r="AJ74" t="str">
        <f>VLOOKUP($B74,'UPDATE Advanced Stats'!$B$2:$AC$1000,13,0)</f>
        <v>TRB%</v>
      </c>
      <c r="AK74" t="str">
        <f>VLOOKUP($B74,'UPDATE Advanced Stats'!$B$2:$AC$1000,14,0)</f>
        <v>AST%</v>
      </c>
      <c r="AL74" t="str">
        <f>VLOOKUP($B74,'UPDATE Advanced Stats'!$B$2:$AC$1000,15,0)</f>
        <v>STL%</v>
      </c>
      <c r="AM74" t="str">
        <f>VLOOKUP($B74,'UPDATE Advanced Stats'!$B$2:$AC$1000,16,0)</f>
        <v>BLK%</v>
      </c>
      <c r="AN74" t="str">
        <f>VLOOKUP($B74,'UPDATE Advanced Stats'!$B$2:$AC$1000,17,0)</f>
        <v>TOV%</v>
      </c>
      <c r="AO74" t="str">
        <f>VLOOKUP($B74,'UPDATE Advanced Stats'!$B$2:$AC$1000,18,0)</f>
        <v>USG%</v>
      </c>
      <c r="AP74">
        <f>VLOOKUP($B74,'UPDATE Advanced Stats'!$B$2:$AC$1000,19,0)</f>
        <v>0</v>
      </c>
      <c r="AQ74" t="str">
        <f>VLOOKUP($B74,'UPDATE Advanced Stats'!$B$2:$AC$1000,20,0)</f>
        <v>OWS</v>
      </c>
      <c r="AR74" t="str">
        <f>VLOOKUP($B74,'UPDATE Advanced Stats'!$B$2:$AC$1000,21,0)</f>
        <v>DWS</v>
      </c>
      <c r="AS74" t="str">
        <f>VLOOKUP($B74,'UPDATE Advanced Stats'!$B$2:$AC$1000,22,0)</f>
        <v>WS</v>
      </c>
      <c r="AT74" t="str">
        <f>VLOOKUP($B74,'UPDATE Advanced Stats'!$B$2:$AC$1000,23,0)</f>
        <v>WS/48</v>
      </c>
      <c r="AU74">
        <f>VLOOKUP($B74,'UPDATE Advanced Stats'!$B$2:$AC$1000,24,0)</f>
        <v>0</v>
      </c>
      <c r="AV74" t="str">
        <f>VLOOKUP($B74,'UPDATE Advanced Stats'!$B$2:$AC$1000,25,0)</f>
        <v>OBPM</v>
      </c>
      <c r="AW74" t="str">
        <f>VLOOKUP($B74,'UPDATE Advanced Stats'!$B$2:$AC$1000,26,0)</f>
        <v>DBPM</v>
      </c>
      <c r="AX74" t="str">
        <f>VLOOKUP($B74,'UPDATE Advanced Stats'!$B$2:$AC$1000,27,0)</f>
        <v>BPM</v>
      </c>
      <c r="AY74" t="str">
        <f>VLOOKUP($B74,'UPDATE Advanced Stats'!$B$2:$AC$1000,28,0)</f>
        <v>VORP</v>
      </c>
    </row>
    <row r="75" spans="1:51">
      <c r="A75">
        <f>'UPDATE Regular Stats'!A76</f>
        <v>61</v>
      </c>
      <c r="B75" t="str">
        <f>'UPDATE Regular Stats'!B76</f>
        <v>Elton Brand</v>
      </c>
      <c r="C75" t="str">
        <f>'UPDATE Regular Stats'!C76</f>
        <v>PF</v>
      </c>
      <c r="D75">
        <f>'UPDATE Regular Stats'!D76</f>
        <v>35</v>
      </c>
      <c r="E75" t="str">
        <f>'UPDATE Regular Stats'!E76</f>
        <v>ATL</v>
      </c>
      <c r="F75">
        <f>'UPDATE Regular Stats'!F76</f>
        <v>36</v>
      </c>
      <c r="G75">
        <f>'UPDATE Regular Stats'!G76</f>
        <v>4</v>
      </c>
      <c r="H75">
        <f>'UPDATE Regular Stats'!H76</f>
        <v>13.5</v>
      </c>
      <c r="I75">
        <f>'UPDATE Regular Stats'!I76</f>
        <v>1.2</v>
      </c>
      <c r="J75">
        <f>'UPDATE Regular Stats'!J76</f>
        <v>2.6</v>
      </c>
      <c r="K75">
        <f>'UPDATE Regular Stats'!K76</f>
        <v>0.442</v>
      </c>
      <c r="L75">
        <f>'UPDATE Regular Stats'!L76</f>
        <v>0</v>
      </c>
      <c r="M75">
        <f>'UPDATE Regular Stats'!M76</f>
        <v>0</v>
      </c>
      <c r="N75">
        <f>'UPDATE Regular Stats'!N76</f>
        <v>0</v>
      </c>
      <c r="O75">
        <f>'UPDATE Regular Stats'!O76</f>
        <v>1.2</v>
      </c>
      <c r="P75">
        <f>'UPDATE Regular Stats'!P76</f>
        <v>2.6</v>
      </c>
      <c r="Q75">
        <f>'UPDATE Regular Stats'!Q76</f>
        <v>0.44700000000000001</v>
      </c>
      <c r="R75">
        <f>'UPDATE Regular Stats'!R76</f>
        <v>0.3</v>
      </c>
      <c r="S75">
        <f>'UPDATE Regular Stats'!S76</f>
        <v>0.6</v>
      </c>
      <c r="T75">
        <f>'UPDATE Regular Stats'!T76</f>
        <v>0.52200000000000002</v>
      </c>
      <c r="U75">
        <f>'UPDATE Regular Stats'!U76</f>
        <v>0.8</v>
      </c>
      <c r="V75">
        <f>'UPDATE Regular Stats'!V76</f>
        <v>2</v>
      </c>
      <c r="W75">
        <f>'UPDATE Regular Stats'!W76</f>
        <v>2.8</v>
      </c>
      <c r="X75">
        <f>'UPDATE Regular Stats'!X76</f>
        <v>0.6</v>
      </c>
      <c r="Y75">
        <f>'UPDATE Regular Stats'!Y76</f>
        <v>0.5</v>
      </c>
      <c r="Z75">
        <f>'UPDATE Regular Stats'!Z76</f>
        <v>0.7</v>
      </c>
      <c r="AA75">
        <f>'UPDATE Regular Stats'!AA76</f>
        <v>0.5</v>
      </c>
      <c r="AB75">
        <f>'UPDATE Regular Stats'!AB76</f>
        <v>1.5</v>
      </c>
      <c r="AC75">
        <f>'UPDATE Regular Stats'!AC76</f>
        <v>2.7</v>
      </c>
      <c r="AD75">
        <f>VLOOKUP($B75,'UPDATE Advanced Stats'!$B$2:$AC$1000,7,0)</f>
        <v>9.4</v>
      </c>
      <c r="AE75">
        <f>VLOOKUP($B75,'UPDATE Advanced Stats'!$B$2:$AC$1000,8,0)</f>
        <v>0.45700000000000002</v>
      </c>
      <c r="AF75">
        <f>VLOOKUP($B75,'UPDATE Advanced Stats'!$B$2:$AC$1000,9,0)</f>
        <v>1.0999999999999999E-2</v>
      </c>
      <c r="AG75">
        <f>VLOOKUP($B75,'UPDATE Advanced Stats'!$B$2:$AC$1000,10,0)</f>
        <v>0.24199999999999999</v>
      </c>
      <c r="AH75">
        <f>VLOOKUP($B75,'UPDATE Advanced Stats'!$B$2:$AC$1000,11,0)</f>
        <v>6.8</v>
      </c>
      <c r="AI75">
        <f>VLOOKUP($B75,'UPDATE Advanced Stats'!$B$2:$AC$1000,12,0)</f>
        <v>16.399999999999999</v>
      </c>
      <c r="AJ75">
        <f>VLOOKUP($B75,'UPDATE Advanced Stats'!$B$2:$AC$1000,13,0)</f>
        <v>11.8</v>
      </c>
      <c r="AK75">
        <f>VLOOKUP($B75,'UPDATE Advanced Stats'!$B$2:$AC$1000,14,0)</f>
        <v>6.4</v>
      </c>
      <c r="AL75">
        <f>VLOOKUP($B75,'UPDATE Advanced Stats'!$B$2:$AC$1000,15,0)</f>
        <v>1.8</v>
      </c>
      <c r="AM75">
        <f>VLOOKUP($B75,'UPDATE Advanced Stats'!$B$2:$AC$1000,16,0)</f>
        <v>4.3</v>
      </c>
      <c r="AN75">
        <f>VLOOKUP($B75,'UPDATE Advanced Stats'!$B$2:$AC$1000,17,0)</f>
        <v>14.6</v>
      </c>
      <c r="AO75">
        <f>VLOOKUP($B75,'UPDATE Advanced Stats'!$B$2:$AC$1000,18,0)</f>
        <v>11.6</v>
      </c>
      <c r="AP75">
        <f>VLOOKUP($B75,'UPDATE Advanced Stats'!$B$2:$AC$1000,19,0)</f>
        <v>0</v>
      </c>
      <c r="AQ75">
        <f>VLOOKUP($B75,'UPDATE Advanced Stats'!$B$2:$AC$1000,20,0)</f>
        <v>-0.1</v>
      </c>
      <c r="AR75">
        <f>VLOOKUP($B75,'UPDATE Advanced Stats'!$B$2:$AC$1000,21,0)</f>
        <v>0.8</v>
      </c>
      <c r="AS75">
        <f>VLOOKUP($B75,'UPDATE Advanced Stats'!$B$2:$AC$1000,22,0)</f>
        <v>0.7</v>
      </c>
      <c r="AT75">
        <f>VLOOKUP($B75,'UPDATE Advanced Stats'!$B$2:$AC$1000,23,0)</f>
        <v>7.0000000000000007E-2</v>
      </c>
      <c r="AU75">
        <f>VLOOKUP($B75,'UPDATE Advanced Stats'!$B$2:$AC$1000,24,0)</f>
        <v>0</v>
      </c>
      <c r="AV75">
        <f>VLOOKUP($B75,'UPDATE Advanced Stats'!$B$2:$AC$1000,25,0)</f>
        <v>-4.4000000000000004</v>
      </c>
      <c r="AW75">
        <f>VLOOKUP($B75,'UPDATE Advanced Stats'!$B$2:$AC$1000,26,0)</f>
        <v>3.1</v>
      </c>
      <c r="AX75">
        <f>VLOOKUP($B75,'UPDATE Advanced Stats'!$B$2:$AC$1000,27,0)</f>
        <v>-1.4</v>
      </c>
      <c r="AY75">
        <f>VLOOKUP($B75,'UPDATE Advanced Stats'!$B$2:$AC$1000,28,0)</f>
        <v>0.1</v>
      </c>
    </row>
    <row r="76" spans="1:51">
      <c r="A76">
        <f>'UPDATE Regular Stats'!A77</f>
        <v>62</v>
      </c>
      <c r="B76" t="str">
        <f>'UPDATE Regular Stats'!B77</f>
        <v>Corey Brewer</v>
      </c>
      <c r="C76" t="str">
        <f>'UPDATE Regular Stats'!C77</f>
        <v>SF</v>
      </c>
      <c r="D76">
        <f>'UPDATE Regular Stats'!D77</f>
        <v>28</v>
      </c>
      <c r="E76" t="str">
        <f>'UPDATE Regular Stats'!E77</f>
        <v>TOT</v>
      </c>
      <c r="F76">
        <f>'UPDATE Regular Stats'!F77</f>
        <v>80</v>
      </c>
      <c r="G76">
        <f>'UPDATE Regular Stats'!G77</f>
        <v>17</v>
      </c>
      <c r="H76">
        <f>'UPDATE Regular Stats'!H77</f>
        <v>26.1</v>
      </c>
      <c r="I76">
        <f>'UPDATE Regular Stats'!I77</f>
        <v>4.3</v>
      </c>
      <c r="J76">
        <f>'UPDATE Regular Stats'!J77</f>
        <v>10.1</v>
      </c>
      <c r="K76">
        <f>'UPDATE Regular Stats'!K77</f>
        <v>0.42599999999999999</v>
      </c>
      <c r="L76">
        <f>'UPDATE Regular Stats'!L77</f>
        <v>0.8</v>
      </c>
      <c r="M76">
        <f>'UPDATE Regular Stats'!M77</f>
        <v>2.9</v>
      </c>
      <c r="N76">
        <f>'UPDATE Regular Stats'!N77</f>
        <v>0.26800000000000002</v>
      </c>
      <c r="O76">
        <f>'UPDATE Regular Stats'!O77</f>
        <v>3.5</v>
      </c>
      <c r="P76">
        <f>'UPDATE Regular Stats'!P77</f>
        <v>7.1</v>
      </c>
      <c r="Q76">
        <f>'UPDATE Regular Stats'!Q77</f>
        <v>0.49099999999999999</v>
      </c>
      <c r="R76">
        <f>'UPDATE Regular Stats'!R77</f>
        <v>2.1</v>
      </c>
      <c r="S76">
        <f>'UPDATE Regular Stats'!S77</f>
        <v>2.8</v>
      </c>
      <c r="T76">
        <f>'UPDATE Regular Stats'!T77</f>
        <v>0.74299999999999999</v>
      </c>
      <c r="U76">
        <f>'UPDATE Regular Stats'!U77</f>
        <v>1</v>
      </c>
      <c r="V76">
        <f>'UPDATE Regular Stats'!V77</f>
        <v>2.7</v>
      </c>
      <c r="W76">
        <f>'UPDATE Regular Stats'!W77</f>
        <v>3.7</v>
      </c>
      <c r="X76">
        <f>'UPDATE Regular Stats'!X77</f>
        <v>2.2000000000000002</v>
      </c>
      <c r="Y76">
        <f>'UPDATE Regular Stats'!Y77</f>
        <v>1.4</v>
      </c>
      <c r="Z76">
        <f>'UPDATE Regular Stats'!Z77</f>
        <v>0.2</v>
      </c>
      <c r="AA76">
        <f>'UPDATE Regular Stats'!AA77</f>
        <v>1.6</v>
      </c>
      <c r="AB76">
        <f>'UPDATE Regular Stats'!AB77</f>
        <v>2.2000000000000002</v>
      </c>
      <c r="AC76">
        <f>'UPDATE Regular Stats'!AC77</f>
        <v>11.5</v>
      </c>
      <c r="AD76">
        <f>VLOOKUP($B76,'UPDATE Advanced Stats'!$B$2:$AC$1000,7,0)</f>
        <v>13.9</v>
      </c>
      <c r="AE76">
        <f>VLOOKUP($B76,'UPDATE Advanced Stats'!$B$2:$AC$1000,8,0)</f>
        <v>0.50700000000000001</v>
      </c>
      <c r="AF76">
        <f>VLOOKUP($B76,'UPDATE Advanced Stats'!$B$2:$AC$1000,9,0)</f>
        <v>0.29199999999999998</v>
      </c>
      <c r="AG76">
        <f>VLOOKUP($B76,'UPDATE Advanced Stats'!$B$2:$AC$1000,10,0)</f>
        <v>0.28100000000000003</v>
      </c>
      <c r="AH76">
        <f>VLOOKUP($B76,'UPDATE Advanced Stats'!$B$2:$AC$1000,11,0)</f>
        <v>4.2</v>
      </c>
      <c r="AI76">
        <f>VLOOKUP($B76,'UPDATE Advanced Stats'!$B$2:$AC$1000,12,0)</f>
        <v>11.7</v>
      </c>
      <c r="AJ76">
        <f>VLOOKUP($B76,'UPDATE Advanced Stats'!$B$2:$AC$1000,13,0)</f>
        <v>7.9</v>
      </c>
      <c r="AK76">
        <f>VLOOKUP($B76,'UPDATE Advanced Stats'!$B$2:$AC$1000,14,0)</f>
        <v>13.8</v>
      </c>
      <c r="AL76">
        <f>VLOOKUP($B76,'UPDATE Advanced Stats'!$B$2:$AC$1000,15,0)</f>
        <v>2.7</v>
      </c>
      <c r="AM76">
        <f>VLOOKUP($B76,'UPDATE Advanced Stats'!$B$2:$AC$1000,16,0)</f>
        <v>0.7</v>
      </c>
      <c r="AN76">
        <f>VLOOKUP($B76,'UPDATE Advanced Stats'!$B$2:$AC$1000,17,0)</f>
        <v>12.7</v>
      </c>
      <c r="AO76">
        <f>VLOOKUP($B76,'UPDATE Advanced Stats'!$B$2:$AC$1000,18,0)</f>
        <v>21.6</v>
      </c>
      <c r="AP76">
        <f>VLOOKUP($B76,'UPDATE Advanced Stats'!$B$2:$AC$1000,19,0)</f>
        <v>0</v>
      </c>
      <c r="AQ76">
        <f>VLOOKUP($B76,'UPDATE Advanced Stats'!$B$2:$AC$1000,20,0)</f>
        <v>1</v>
      </c>
      <c r="AR76">
        <f>VLOOKUP($B76,'UPDATE Advanced Stats'!$B$2:$AC$1000,21,0)</f>
        <v>2.1</v>
      </c>
      <c r="AS76">
        <f>VLOOKUP($B76,'UPDATE Advanced Stats'!$B$2:$AC$1000,22,0)</f>
        <v>3.1</v>
      </c>
      <c r="AT76">
        <f>VLOOKUP($B76,'UPDATE Advanced Stats'!$B$2:$AC$1000,23,0)</f>
        <v>7.0999999999999994E-2</v>
      </c>
      <c r="AU76">
        <f>VLOOKUP($B76,'UPDATE Advanced Stats'!$B$2:$AC$1000,24,0)</f>
        <v>0</v>
      </c>
      <c r="AV76">
        <f>VLOOKUP($B76,'UPDATE Advanced Stats'!$B$2:$AC$1000,25,0)</f>
        <v>-0.8</v>
      </c>
      <c r="AW76">
        <f>VLOOKUP($B76,'UPDATE Advanced Stats'!$B$2:$AC$1000,26,0)</f>
        <v>-0.3</v>
      </c>
      <c r="AX76">
        <f>VLOOKUP($B76,'UPDATE Advanced Stats'!$B$2:$AC$1000,27,0)</f>
        <v>-1.1000000000000001</v>
      </c>
      <c r="AY76">
        <f>VLOOKUP($B76,'UPDATE Advanced Stats'!$B$2:$AC$1000,28,0)</f>
        <v>0.5</v>
      </c>
    </row>
    <row r="77" spans="1:51">
      <c r="A77">
        <f>'UPDATE Regular Stats'!A78</f>
        <v>62</v>
      </c>
      <c r="B77" t="str">
        <f>'UPDATE Regular Stats'!B78</f>
        <v>Corey Brewer</v>
      </c>
      <c r="C77" t="str">
        <f>'UPDATE Regular Stats'!C78</f>
        <v>SF</v>
      </c>
      <c r="D77">
        <f>'UPDATE Regular Stats'!D78</f>
        <v>28</v>
      </c>
      <c r="E77" t="str">
        <f>'UPDATE Regular Stats'!E78</f>
        <v>MIN</v>
      </c>
      <c r="F77">
        <f>'UPDATE Regular Stats'!F78</f>
        <v>24</v>
      </c>
      <c r="G77">
        <f>'UPDATE Regular Stats'!G78</f>
        <v>16</v>
      </c>
      <c r="H77">
        <f>'UPDATE Regular Stats'!H78</f>
        <v>28.3</v>
      </c>
      <c r="I77">
        <f>'UPDATE Regular Stats'!I78</f>
        <v>3.9</v>
      </c>
      <c r="J77">
        <f>'UPDATE Regular Stats'!J78</f>
        <v>9.4</v>
      </c>
      <c r="K77">
        <f>'UPDATE Regular Stats'!K78</f>
        <v>0.41799999999999998</v>
      </c>
      <c r="L77">
        <f>'UPDATE Regular Stats'!L78</f>
        <v>0.3</v>
      </c>
      <c r="M77">
        <f>'UPDATE Regular Stats'!M78</f>
        <v>1.7</v>
      </c>
      <c r="N77">
        <f>'UPDATE Regular Stats'!N78</f>
        <v>0.19500000000000001</v>
      </c>
      <c r="O77">
        <f>'UPDATE Regular Stats'!O78</f>
        <v>3.6</v>
      </c>
      <c r="P77">
        <f>'UPDATE Regular Stats'!P78</f>
        <v>7.7</v>
      </c>
      <c r="Q77">
        <f>'UPDATE Regular Stats'!Q78</f>
        <v>0.46700000000000003</v>
      </c>
      <c r="R77">
        <f>'UPDATE Regular Stats'!R78</f>
        <v>2.2999999999999998</v>
      </c>
      <c r="S77">
        <f>'UPDATE Regular Stats'!S78</f>
        <v>3.3</v>
      </c>
      <c r="T77">
        <f>'UPDATE Regular Stats'!T78</f>
        <v>0.70499999999999996</v>
      </c>
      <c r="U77">
        <f>'UPDATE Regular Stats'!U78</f>
        <v>1.3</v>
      </c>
      <c r="V77">
        <f>'UPDATE Regular Stats'!V78</f>
        <v>2.6</v>
      </c>
      <c r="W77">
        <f>'UPDATE Regular Stats'!W78</f>
        <v>3.9</v>
      </c>
      <c r="X77">
        <f>'UPDATE Regular Stats'!X78</f>
        <v>3.3</v>
      </c>
      <c r="Y77">
        <f>'UPDATE Regular Stats'!Y78</f>
        <v>2.2999999999999998</v>
      </c>
      <c r="Z77">
        <f>'UPDATE Regular Stats'!Z78</f>
        <v>0.2</v>
      </c>
      <c r="AA77">
        <f>'UPDATE Regular Stats'!AA78</f>
        <v>2.1</v>
      </c>
      <c r="AB77">
        <f>'UPDATE Regular Stats'!AB78</f>
        <v>2.6</v>
      </c>
      <c r="AC77">
        <f>'UPDATE Regular Stats'!AC78</f>
        <v>10.5</v>
      </c>
      <c r="AD77">
        <f>VLOOKUP($B77,'UPDATE Advanced Stats'!$B$2:$AC$1000,7,0)</f>
        <v>13.9</v>
      </c>
      <c r="AE77">
        <f>VLOOKUP($B77,'UPDATE Advanced Stats'!$B$2:$AC$1000,8,0)</f>
        <v>0.50700000000000001</v>
      </c>
      <c r="AF77">
        <f>VLOOKUP($B77,'UPDATE Advanced Stats'!$B$2:$AC$1000,9,0)</f>
        <v>0.29199999999999998</v>
      </c>
      <c r="AG77">
        <f>VLOOKUP($B77,'UPDATE Advanced Stats'!$B$2:$AC$1000,10,0)</f>
        <v>0.28100000000000003</v>
      </c>
      <c r="AH77">
        <f>VLOOKUP($B77,'UPDATE Advanced Stats'!$B$2:$AC$1000,11,0)</f>
        <v>4.2</v>
      </c>
      <c r="AI77">
        <f>VLOOKUP($B77,'UPDATE Advanced Stats'!$B$2:$AC$1000,12,0)</f>
        <v>11.7</v>
      </c>
      <c r="AJ77">
        <f>VLOOKUP($B77,'UPDATE Advanced Stats'!$B$2:$AC$1000,13,0)</f>
        <v>7.9</v>
      </c>
      <c r="AK77">
        <f>VLOOKUP($B77,'UPDATE Advanced Stats'!$B$2:$AC$1000,14,0)</f>
        <v>13.8</v>
      </c>
      <c r="AL77">
        <f>VLOOKUP($B77,'UPDATE Advanced Stats'!$B$2:$AC$1000,15,0)</f>
        <v>2.7</v>
      </c>
      <c r="AM77">
        <f>VLOOKUP($B77,'UPDATE Advanced Stats'!$B$2:$AC$1000,16,0)</f>
        <v>0.7</v>
      </c>
      <c r="AN77">
        <f>VLOOKUP($B77,'UPDATE Advanced Stats'!$B$2:$AC$1000,17,0)</f>
        <v>12.7</v>
      </c>
      <c r="AO77">
        <f>VLOOKUP($B77,'UPDATE Advanced Stats'!$B$2:$AC$1000,18,0)</f>
        <v>21.6</v>
      </c>
      <c r="AP77">
        <f>VLOOKUP($B77,'UPDATE Advanced Stats'!$B$2:$AC$1000,19,0)</f>
        <v>0</v>
      </c>
      <c r="AQ77">
        <f>VLOOKUP($B77,'UPDATE Advanced Stats'!$B$2:$AC$1000,20,0)</f>
        <v>1</v>
      </c>
      <c r="AR77">
        <f>VLOOKUP($B77,'UPDATE Advanced Stats'!$B$2:$AC$1000,21,0)</f>
        <v>2.1</v>
      </c>
      <c r="AS77">
        <f>VLOOKUP($B77,'UPDATE Advanced Stats'!$B$2:$AC$1000,22,0)</f>
        <v>3.1</v>
      </c>
      <c r="AT77">
        <f>VLOOKUP($B77,'UPDATE Advanced Stats'!$B$2:$AC$1000,23,0)</f>
        <v>7.0999999999999994E-2</v>
      </c>
      <c r="AU77">
        <f>VLOOKUP($B77,'UPDATE Advanced Stats'!$B$2:$AC$1000,24,0)</f>
        <v>0</v>
      </c>
      <c r="AV77">
        <f>VLOOKUP($B77,'UPDATE Advanced Stats'!$B$2:$AC$1000,25,0)</f>
        <v>-0.8</v>
      </c>
      <c r="AW77">
        <f>VLOOKUP($B77,'UPDATE Advanced Stats'!$B$2:$AC$1000,26,0)</f>
        <v>-0.3</v>
      </c>
      <c r="AX77">
        <f>VLOOKUP($B77,'UPDATE Advanced Stats'!$B$2:$AC$1000,27,0)</f>
        <v>-1.1000000000000001</v>
      </c>
      <c r="AY77">
        <f>VLOOKUP($B77,'UPDATE Advanced Stats'!$B$2:$AC$1000,28,0)</f>
        <v>0.5</v>
      </c>
    </row>
    <row r="78" spans="1:51">
      <c r="A78">
        <f>'UPDATE Regular Stats'!A79</f>
        <v>62</v>
      </c>
      <c r="B78" t="str">
        <f>'UPDATE Regular Stats'!B79</f>
        <v>Corey Brewer</v>
      </c>
      <c r="C78" t="str">
        <f>'UPDATE Regular Stats'!C79</f>
        <v>SF</v>
      </c>
      <c r="D78">
        <f>'UPDATE Regular Stats'!D79</f>
        <v>28</v>
      </c>
      <c r="E78" t="str">
        <f>'UPDATE Regular Stats'!E79</f>
        <v>HOU</v>
      </c>
      <c r="F78">
        <f>'UPDATE Regular Stats'!F79</f>
        <v>56</v>
      </c>
      <c r="G78">
        <f>'UPDATE Regular Stats'!G79</f>
        <v>1</v>
      </c>
      <c r="H78">
        <f>'UPDATE Regular Stats'!H79</f>
        <v>25.1</v>
      </c>
      <c r="I78">
        <f>'UPDATE Regular Stats'!I79</f>
        <v>4.4000000000000004</v>
      </c>
      <c r="J78">
        <f>'UPDATE Regular Stats'!J79</f>
        <v>10.4</v>
      </c>
      <c r="K78">
        <f>'UPDATE Regular Stats'!K79</f>
        <v>0.42899999999999999</v>
      </c>
      <c r="L78">
        <f>'UPDATE Regular Stats'!L79</f>
        <v>1</v>
      </c>
      <c r="M78">
        <f>'UPDATE Regular Stats'!M79</f>
        <v>3.5</v>
      </c>
      <c r="N78">
        <f>'UPDATE Regular Stats'!N79</f>
        <v>0.28399999999999997</v>
      </c>
      <c r="O78">
        <f>'UPDATE Regular Stats'!O79</f>
        <v>3.5</v>
      </c>
      <c r="P78">
        <f>'UPDATE Regular Stats'!P79</f>
        <v>6.9</v>
      </c>
      <c r="Q78">
        <f>'UPDATE Regular Stats'!Q79</f>
        <v>0.503</v>
      </c>
      <c r="R78">
        <f>'UPDATE Regular Stats'!R79</f>
        <v>2</v>
      </c>
      <c r="S78">
        <f>'UPDATE Regular Stats'!S79</f>
        <v>2.6</v>
      </c>
      <c r="T78">
        <f>'UPDATE Regular Stats'!T79</f>
        <v>0.76400000000000001</v>
      </c>
      <c r="U78">
        <f>'UPDATE Regular Stats'!U79</f>
        <v>0.9</v>
      </c>
      <c r="V78">
        <f>'UPDATE Regular Stats'!V79</f>
        <v>2.8</v>
      </c>
      <c r="W78">
        <f>'UPDATE Regular Stats'!W79</f>
        <v>3.6</v>
      </c>
      <c r="X78">
        <f>'UPDATE Regular Stats'!X79</f>
        <v>1.7</v>
      </c>
      <c r="Y78">
        <f>'UPDATE Regular Stats'!Y79</f>
        <v>1.1000000000000001</v>
      </c>
      <c r="Z78">
        <f>'UPDATE Regular Stats'!Z79</f>
        <v>0.3</v>
      </c>
      <c r="AA78">
        <f>'UPDATE Regular Stats'!AA79</f>
        <v>1.4</v>
      </c>
      <c r="AB78">
        <f>'UPDATE Regular Stats'!AB79</f>
        <v>2</v>
      </c>
      <c r="AC78">
        <f>'UPDATE Regular Stats'!AC79</f>
        <v>11.9</v>
      </c>
      <c r="AD78">
        <f>VLOOKUP($B78,'UPDATE Advanced Stats'!$B$2:$AC$1000,7,0)</f>
        <v>13.9</v>
      </c>
      <c r="AE78">
        <f>VLOOKUP($B78,'UPDATE Advanced Stats'!$B$2:$AC$1000,8,0)</f>
        <v>0.50700000000000001</v>
      </c>
      <c r="AF78">
        <f>VLOOKUP($B78,'UPDATE Advanced Stats'!$B$2:$AC$1000,9,0)</f>
        <v>0.29199999999999998</v>
      </c>
      <c r="AG78">
        <f>VLOOKUP($B78,'UPDATE Advanced Stats'!$B$2:$AC$1000,10,0)</f>
        <v>0.28100000000000003</v>
      </c>
      <c r="AH78">
        <f>VLOOKUP($B78,'UPDATE Advanced Stats'!$B$2:$AC$1000,11,0)</f>
        <v>4.2</v>
      </c>
      <c r="AI78">
        <f>VLOOKUP($B78,'UPDATE Advanced Stats'!$B$2:$AC$1000,12,0)</f>
        <v>11.7</v>
      </c>
      <c r="AJ78">
        <f>VLOOKUP($B78,'UPDATE Advanced Stats'!$B$2:$AC$1000,13,0)</f>
        <v>7.9</v>
      </c>
      <c r="AK78">
        <f>VLOOKUP($B78,'UPDATE Advanced Stats'!$B$2:$AC$1000,14,0)</f>
        <v>13.8</v>
      </c>
      <c r="AL78">
        <f>VLOOKUP($B78,'UPDATE Advanced Stats'!$B$2:$AC$1000,15,0)</f>
        <v>2.7</v>
      </c>
      <c r="AM78">
        <f>VLOOKUP($B78,'UPDATE Advanced Stats'!$B$2:$AC$1000,16,0)</f>
        <v>0.7</v>
      </c>
      <c r="AN78">
        <f>VLOOKUP($B78,'UPDATE Advanced Stats'!$B$2:$AC$1000,17,0)</f>
        <v>12.7</v>
      </c>
      <c r="AO78">
        <f>VLOOKUP($B78,'UPDATE Advanced Stats'!$B$2:$AC$1000,18,0)</f>
        <v>21.6</v>
      </c>
      <c r="AP78">
        <f>VLOOKUP($B78,'UPDATE Advanced Stats'!$B$2:$AC$1000,19,0)</f>
        <v>0</v>
      </c>
      <c r="AQ78">
        <f>VLOOKUP($B78,'UPDATE Advanced Stats'!$B$2:$AC$1000,20,0)</f>
        <v>1</v>
      </c>
      <c r="AR78">
        <f>VLOOKUP($B78,'UPDATE Advanced Stats'!$B$2:$AC$1000,21,0)</f>
        <v>2.1</v>
      </c>
      <c r="AS78">
        <f>VLOOKUP($B78,'UPDATE Advanced Stats'!$B$2:$AC$1000,22,0)</f>
        <v>3.1</v>
      </c>
      <c r="AT78">
        <f>VLOOKUP($B78,'UPDATE Advanced Stats'!$B$2:$AC$1000,23,0)</f>
        <v>7.0999999999999994E-2</v>
      </c>
      <c r="AU78">
        <f>VLOOKUP($B78,'UPDATE Advanced Stats'!$B$2:$AC$1000,24,0)</f>
        <v>0</v>
      </c>
      <c r="AV78">
        <f>VLOOKUP($B78,'UPDATE Advanced Stats'!$B$2:$AC$1000,25,0)</f>
        <v>-0.8</v>
      </c>
      <c r="AW78">
        <f>VLOOKUP($B78,'UPDATE Advanced Stats'!$B$2:$AC$1000,26,0)</f>
        <v>-0.3</v>
      </c>
      <c r="AX78">
        <f>VLOOKUP($B78,'UPDATE Advanced Stats'!$B$2:$AC$1000,27,0)</f>
        <v>-1.1000000000000001</v>
      </c>
      <c r="AY78">
        <f>VLOOKUP($B78,'UPDATE Advanced Stats'!$B$2:$AC$1000,28,0)</f>
        <v>0.5</v>
      </c>
    </row>
    <row r="79" spans="1:51">
      <c r="A79">
        <f>'UPDATE Regular Stats'!A80</f>
        <v>63</v>
      </c>
      <c r="B79" t="str">
        <f>'UPDATE Regular Stats'!B80</f>
        <v>Aaron Brooks</v>
      </c>
      <c r="C79" t="str">
        <f>'UPDATE Regular Stats'!C80</f>
        <v>PG</v>
      </c>
      <c r="D79">
        <f>'UPDATE Regular Stats'!D80</f>
        <v>30</v>
      </c>
      <c r="E79" t="str">
        <f>'UPDATE Regular Stats'!E80</f>
        <v>CHI</v>
      </c>
      <c r="F79">
        <f>'UPDATE Regular Stats'!F80</f>
        <v>82</v>
      </c>
      <c r="G79">
        <f>'UPDATE Regular Stats'!G80</f>
        <v>21</v>
      </c>
      <c r="H79">
        <f>'UPDATE Regular Stats'!H80</f>
        <v>23</v>
      </c>
      <c r="I79">
        <f>'UPDATE Regular Stats'!I80</f>
        <v>4.2</v>
      </c>
      <c r="J79">
        <f>'UPDATE Regular Stats'!J80</f>
        <v>10</v>
      </c>
      <c r="K79">
        <f>'UPDATE Regular Stats'!K80</f>
        <v>0.42099999999999999</v>
      </c>
      <c r="L79">
        <f>'UPDATE Regular Stats'!L80</f>
        <v>1.5</v>
      </c>
      <c r="M79">
        <f>'UPDATE Regular Stats'!M80</f>
        <v>3.8</v>
      </c>
      <c r="N79">
        <f>'UPDATE Regular Stats'!N80</f>
        <v>0.38700000000000001</v>
      </c>
      <c r="O79">
        <f>'UPDATE Regular Stats'!O80</f>
        <v>2.7</v>
      </c>
      <c r="P79">
        <f>'UPDATE Regular Stats'!P80</f>
        <v>6.1</v>
      </c>
      <c r="Q79">
        <f>'UPDATE Regular Stats'!Q80</f>
        <v>0.442</v>
      </c>
      <c r="R79">
        <f>'UPDATE Regular Stats'!R80</f>
        <v>1.8</v>
      </c>
      <c r="S79">
        <f>'UPDATE Regular Stats'!S80</f>
        <v>2.1</v>
      </c>
      <c r="T79">
        <f>'UPDATE Regular Stats'!T80</f>
        <v>0.83299999999999996</v>
      </c>
      <c r="U79">
        <f>'UPDATE Regular Stats'!U80</f>
        <v>0.4</v>
      </c>
      <c r="V79">
        <f>'UPDATE Regular Stats'!V80</f>
        <v>1.6</v>
      </c>
      <c r="W79">
        <f>'UPDATE Regular Stats'!W80</f>
        <v>2</v>
      </c>
      <c r="X79">
        <f>'UPDATE Regular Stats'!X80</f>
        <v>3.2</v>
      </c>
      <c r="Y79">
        <f>'UPDATE Regular Stats'!Y80</f>
        <v>0.7</v>
      </c>
      <c r="Z79">
        <f>'UPDATE Regular Stats'!Z80</f>
        <v>0.2</v>
      </c>
      <c r="AA79">
        <f>'UPDATE Regular Stats'!AA80</f>
        <v>1.9</v>
      </c>
      <c r="AB79">
        <f>'UPDATE Regular Stats'!AB80</f>
        <v>2.2999999999999998</v>
      </c>
      <c r="AC79">
        <f>'UPDATE Regular Stats'!AC80</f>
        <v>11.6</v>
      </c>
      <c r="AD79">
        <f>VLOOKUP($B79,'UPDATE Advanced Stats'!$B$2:$AC$1000,7,0)</f>
        <v>14.4</v>
      </c>
      <c r="AE79">
        <f>VLOOKUP($B79,'UPDATE Advanced Stats'!$B$2:$AC$1000,8,0)</f>
        <v>0.53400000000000003</v>
      </c>
      <c r="AF79">
        <f>VLOOKUP($B79,'UPDATE Advanced Stats'!$B$2:$AC$1000,9,0)</f>
        <v>0.38300000000000001</v>
      </c>
      <c r="AG79">
        <f>VLOOKUP($B79,'UPDATE Advanced Stats'!$B$2:$AC$1000,10,0)</f>
        <v>0.21299999999999999</v>
      </c>
      <c r="AH79">
        <f>VLOOKUP($B79,'UPDATE Advanced Stats'!$B$2:$AC$1000,11,0)</f>
        <v>1.9</v>
      </c>
      <c r="AI79">
        <f>VLOOKUP($B79,'UPDATE Advanced Stats'!$B$2:$AC$1000,12,0)</f>
        <v>7.5</v>
      </c>
      <c r="AJ79">
        <f>VLOOKUP($B79,'UPDATE Advanced Stats'!$B$2:$AC$1000,13,0)</f>
        <v>4.8</v>
      </c>
      <c r="AK79">
        <f>VLOOKUP($B79,'UPDATE Advanced Stats'!$B$2:$AC$1000,14,0)</f>
        <v>24.2</v>
      </c>
      <c r="AL79">
        <f>VLOOKUP($B79,'UPDATE Advanced Stats'!$B$2:$AC$1000,15,0)</f>
        <v>1.5</v>
      </c>
      <c r="AM79">
        <f>VLOOKUP($B79,'UPDATE Advanced Stats'!$B$2:$AC$1000,16,0)</f>
        <v>0.6</v>
      </c>
      <c r="AN79">
        <f>VLOOKUP($B79,'UPDATE Advanced Stats'!$B$2:$AC$1000,17,0)</f>
        <v>14.9</v>
      </c>
      <c r="AO79">
        <f>VLOOKUP($B79,'UPDATE Advanced Stats'!$B$2:$AC$1000,18,0)</f>
        <v>25</v>
      </c>
      <c r="AP79">
        <f>VLOOKUP($B79,'UPDATE Advanced Stats'!$B$2:$AC$1000,19,0)</f>
        <v>0</v>
      </c>
      <c r="AQ79">
        <f>VLOOKUP($B79,'UPDATE Advanced Stats'!$B$2:$AC$1000,20,0)</f>
        <v>1.7</v>
      </c>
      <c r="AR79">
        <f>VLOOKUP($B79,'UPDATE Advanced Stats'!$B$2:$AC$1000,21,0)</f>
        <v>1.5</v>
      </c>
      <c r="AS79">
        <f>VLOOKUP($B79,'UPDATE Advanced Stats'!$B$2:$AC$1000,22,0)</f>
        <v>3.3</v>
      </c>
      <c r="AT79">
        <f>VLOOKUP($B79,'UPDATE Advanced Stats'!$B$2:$AC$1000,23,0)</f>
        <v>8.3000000000000004E-2</v>
      </c>
      <c r="AU79">
        <f>VLOOKUP($B79,'UPDATE Advanced Stats'!$B$2:$AC$1000,24,0)</f>
        <v>0</v>
      </c>
      <c r="AV79">
        <f>VLOOKUP($B79,'UPDATE Advanced Stats'!$B$2:$AC$1000,25,0)</f>
        <v>1</v>
      </c>
      <c r="AW79">
        <f>VLOOKUP($B79,'UPDATE Advanced Stats'!$B$2:$AC$1000,26,0)</f>
        <v>-2.4</v>
      </c>
      <c r="AX79">
        <f>VLOOKUP($B79,'UPDATE Advanced Stats'!$B$2:$AC$1000,27,0)</f>
        <v>-1.4</v>
      </c>
      <c r="AY79">
        <f>VLOOKUP($B79,'UPDATE Advanced Stats'!$B$2:$AC$1000,28,0)</f>
        <v>0.3</v>
      </c>
    </row>
    <row r="80" spans="1:51">
      <c r="A80">
        <f>'UPDATE Regular Stats'!A81</f>
        <v>64</v>
      </c>
      <c r="B80" t="str">
        <f>'UPDATE Regular Stats'!B81</f>
        <v>Jabari Brown</v>
      </c>
      <c r="C80" t="str">
        <f>'UPDATE Regular Stats'!C81</f>
        <v>SG</v>
      </c>
      <c r="D80">
        <f>'UPDATE Regular Stats'!D81</f>
        <v>22</v>
      </c>
      <c r="E80" t="str">
        <f>'UPDATE Regular Stats'!E81</f>
        <v>LAL</v>
      </c>
      <c r="F80">
        <f>'UPDATE Regular Stats'!F81</f>
        <v>19</v>
      </c>
      <c r="G80">
        <f>'UPDATE Regular Stats'!G81</f>
        <v>5</v>
      </c>
      <c r="H80">
        <f>'UPDATE Regular Stats'!H81</f>
        <v>29.9</v>
      </c>
      <c r="I80">
        <f>'UPDATE Regular Stats'!I81</f>
        <v>3.7</v>
      </c>
      <c r="J80">
        <f>'UPDATE Regular Stats'!J81</f>
        <v>8.9</v>
      </c>
      <c r="K80">
        <f>'UPDATE Regular Stats'!K81</f>
        <v>0.41199999999999998</v>
      </c>
      <c r="L80">
        <f>'UPDATE Regular Stats'!L81</f>
        <v>1.2</v>
      </c>
      <c r="M80">
        <f>'UPDATE Regular Stats'!M81</f>
        <v>3.3</v>
      </c>
      <c r="N80">
        <f>'UPDATE Regular Stats'!N81</f>
        <v>0.371</v>
      </c>
      <c r="O80">
        <f>'UPDATE Regular Stats'!O81</f>
        <v>2.5</v>
      </c>
      <c r="P80">
        <f>'UPDATE Regular Stats'!P81</f>
        <v>5.7</v>
      </c>
      <c r="Q80">
        <f>'UPDATE Regular Stats'!Q81</f>
        <v>0.435</v>
      </c>
      <c r="R80">
        <f>'UPDATE Regular Stats'!R81</f>
        <v>3.4</v>
      </c>
      <c r="S80">
        <f>'UPDATE Regular Stats'!S81</f>
        <v>4.5</v>
      </c>
      <c r="T80">
        <f>'UPDATE Regular Stats'!T81</f>
        <v>0.753</v>
      </c>
      <c r="U80">
        <f>'UPDATE Regular Stats'!U81</f>
        <v>0.2</v>
      </c>
      <c r="V80">
        <f>'UPDATE Regular Stats'!V81</f>
        <v>1.7</v>
      </c>
      <c r="W80">
        <f>'UPDATE Regular Stats'!W81</f>
        <v>1.9</v>
      </c>
      <c r="X80">
        <f>'UPDATE Regular Stats'!X81</f>
        <v>2.1</v>
      </c>
      <c r="Y80">
        <f>'UPDATE Regular Stats'!Y81</f>
        <v>0.6</v>
      </c>
      <c r="Z80">
        <f>'UPDATE Regular Stats'!Z81</f>
        <v>0.1</v>
      </c>
      <c r="AA80">
        <f>'UPDATE Regular Stats'!AA81</f>
        <v>1.7</v>
      </c>
      <c r="AB80">
        <f>'UPDATE Regular Stats'!AB81</f>
        <v>1.7</v>
      </c>
      <c r="AC80">
        <f>'UPDATE Regular Stats'!AC81</f>
        <v>11.9</v>
      </c>
      <c r="AD80">
        <f>VLOOKUP($B80,'UPDATE Advanced Stats'!$B$2:$AC$1000,7,0)</f>
        <v>11</v>
      </c>
      <c r="AE80">
        <f>VLOOKUP($B80,'UPDATE Advanced Stats'!$B$2:$AC$1000,8,0)</f>
        <v>0.54700000000000004</v>
      </c>
      <c r="AF80">
        <f>VLOOKUP($B80,'UPDATE Advanced Stats'!$B$2:$AC$1000,9,0)</f>
        <v>0.36499999999999999</v>
      </c>
      <c r="AG80">
        <f>VLOOKUP($B80,'UPDATE Advanced Stats'!$B$2:$AC$1000,10,0)</f>
        <v>0.5</v>
      </c>
      <c r="AH80">
        <f>VLOOKUP($B80,'UPDATE Advanced Stats'!$B$2:$AC$1000,11,0)</f>
        <v>0.6</v>
      </c>
      <c r="AI80">
        <f>VLOOKUP($B80,'UPDATE Advanced Stats'!$B$2:$AC$1000,12,0)</f>
        <v>6.7</v>
      </c>
      <c r="AJ80">
        <f>VLOOKUP($B80,'UPDATE Advanced Stats'!$B$2:$AC$1000,13,0)</f>
        <v>3.5</v>
      </c>
      <c r="AK80">
        <f>VLOOKUP($B80,'UPDATE Advanced Stats'!$B$2:$AC$1000,14,0)</f>
        <v>11</v>
      </c>
      <c r="AL80">
        <f>VLOOKUP($B80,'UPDATE Advanced Stats'!$B$2:$AC$1000,15,0)</f>
        <v>1.1000000000000001</v>
      </c>
      <c r="AM80">
        <f>VLOOKUP($B80,'UPDATE Advanced Stats'!$B$2:$AC$1000,16,0)</f>
        <v>0.3</v>
      </c>
      <c r="AN80">
        <f>VLOOKUP($B80,'UPDATE Advanced Stats'!$B$2:$AC$1000,17,0)</f>
        <v>13.4</v>
      </c>
      <c r="AO80">
        <f>VLOOKUP($B80,'UPDATE Advanced Stats'!$B$2:$AC$1000,18,0)</f>
        <v>18.8</v>
      </c>
      <c r="AP80">
        <f>VLOOKUP($B80,'UPDATE Advanced Stats'!$B$2:$AC$1000,19,0)</f>
        <v>0</v>
      </c>
      <c r="AQ80">
        <f>VLOOKUP($B80,'UPDATE Advanced Stats'!$B$2:$AC$1000,20,0)</f>
        <v>0.4</v>
      </c>
      <c r="AR80">
        <f>VLOOKUP($B80,'UPDATE Advanced Stats'!$B$2:$AC$1000,21,0)</f>
        <v>0</v>
      </c>
      <c r="AS80">
        <f>VLOOKUP($B80,'UPDATE Advanced Stats'!$B$2:$AC$1000,22,0)</f>
        <v>0.4</v>
      </c>
      <c r="AT80">
        <f>VLOOKUP($B80,'UPDATE Advanced Stats'!$B$2:$AC$1000,23,0)</f>
        <v>3.3000000000000002E-2</v>
      </c>
      <c r="AU80">
        <f>VLOOKUP($B80,'UPDATE Advanced Stats'!$B$2:$AC$1000,24,0)</f>
        <v>0</v>
      </c>
      <c r="AV80">
        <f>VLOOKUP($B80,'UPDATE Advanced Stats'!$B$2:$AC$1000,25,0)</f>
        <v>-0.8</v>
      </c>
      <c r="AW80">
        <f>VLOOKUP($B80,'UPDATE Advanced Stats'!$B$2:$AC$1000,26,0)</f>
        <v>-3</v>
      </c>
      <c r="AX80">
        <f>VLOOKUP($B80,'UPDATE Advanced Stats'!$B$2:$AC$1000,27,0)</f>
        <v>-3.8</v>
      </c>
      <c r="AY80">
        <f>VLOOKUP($B80,'UPDATE Advanced Stats'!$B$2:$AC$1000,28,0)</f>
        <v>-0.3</v>
      </c>
    </row>
    <row r="81" spans="1:51">
      <c r="A81">
        <f>'UPDATE Regular Stats'!A82</f>
        <v>65</v>
      </c>
      <c r="B81" t="str">
        <f>'UPDATE Regular Stats'!B82</f>
        <v>Lorenzo Brown</v>
      </c>
      <c r="C81" t="str">
        <f>'UPDATE Regular Stats'!C82</f>
        <v>PG</v>
      </c>
      <c r="D81">
        <f>'UPDATE Regular Stats'!D82</f>
        <v>24</v>
      </c>
      <c r="E81" t="str">
        <f>'UPDATE Regular Stats'!E82</f>
        <v>MIN</v>
      </c>
      <c r="F81">
        <f>'UPDATE Regular Stats'!F82</f>
        <v>29</v>
      </c>
      <c r="G81">
        <f>'UPDATE Regular Stats'!G82</f>
        <v>7</v>
      </c>
      <c r="H81">
        <f>'UPDATE Regular Stats'!H82</f>
        <v>18.899999999999999</v>
      </c>
      <c r="I81">
        <f>'UPDATE Regular Stats'!I82</f>
        <v>1.8</v>
      </c>
      <c r="J81">
        <f>'UPDATE Regular Stats'!J82</f>
        <v>4.2</v>
      </c>
      <c r="K81">
        <f>'UPDATE Regular Stats'!K82</f>
        <v>0.42599999999999999</v>
      </c>
      <c r="L81">
        <f>'UPDATE Regular Stats'!L82</f>
        <v>0.2</v>
      </c>
      <c r="M81">
        <f>'UPDATE Regular Stats'!M82</f>
        <v>1</v>
      </c>
      <c r="N81">
        <f>'UPDATE Regular Stats'!N82</f>
        <v>0.214</v>
      </c>
      <c r="O81">
        <f>'UPDATE Regular Stats'!O82</f>
        <v>1.6</v>
      </c>
      <c r="P81">
        <f>'UPDATE Regular Stats'!P82</f>
        <v>3.2</v>
      </c>
      <c r="Q81">
        <f>'UPDATE Regular Stats'!Q82</f>
        <v>0.48899999999999999</v>
      </c>
      <c r="R81">
        <f>'UPDATE Regular Stats'!R82</f>
        <v>0.4</v>
      </c>
      <c r="S81">
        <f>'UPDATE Regular Stats'!S82</f>
        <v>0.7</v>
      </c>
      <c r="T81">
        <f>'UPDATE Regular Stats'!T82</f>
        <v>0.63200000000000001</v>
      </c>
      <c r="U81">
        <f>'UPDATE Regular Stats'!U82</f>
        <v>0.5</v>
      </c>
      <c r="V81">
        <f>'UPDATE Regular Stats'!V82</f>
        <v>1.9</v>
      </c>
      <c r="W81">
        <f>'UPDATE Regular Stats'!W82</f>
        <v>2.4</v>
      </c>
      <c r="X81">
        <f>'UPDATE Regular Stats'!X82</f>
        <v>3.1</v>
      </c>
      <c r="Y81">
        <f>'UPDATE Regular Stats'!Y82</f>
        <v>1</v>
      </c>
      <c r="Z81">
        <f>'UPDATE Regular Stats'!Z82</f>
        <v>0.2</v>
      </c>
      <c r="AA81">
        <f>'UPDATE Regular Stats'!AA82</f>
        <v>1</v>
      </c>
      <c r="AB81">
        <f>'UPDATE Regular Stats'!AB82</f>
        <v>1.7</v>
      </c>
      <c r="AC81">
        <f>'UPDATE Regular Stats'!AC82</f>
        <v>4.2</v>
      </c>
      <c r="AD81">
        <f>VLOOKUP($B81,'UPDATE Advanced Stats'!$B$2:$AC$1000,7,0)</f>
        <v>11</v>
      </c>
      <c r="AE81">
        <f>VLOOKUP($B81,'UPDATE Advanced Stats'!$B$2:$AC$1000,8,0)</f>
        <v>0.46800000000000003</v>
      </c>
      <c r="AF81">
        <f>VLOOKUP($B81,'UPDATE Advanced Stats'!$B$2:$AC$1000,9,0)</f>
        <v>0.23</v>
      </c>
      <c r="AG81">
        <f>VLOOKUP($B81,'UPDATE Advanced Stats'!$B$2:$AC$1000,10,0)</f>
        <v>0.156</v>
      </c>
      <c r="AH81">
        <f>VLOOKUP($B81,'UPDATE Advanced Stats'!$B$2:$AC$1000,11,0)</f>
        <v>2.8</v>
      </c>
      <c r="AI81">
        <f>VLOOKUP($B81,'UPDATE Advanced Stats'!$B$2:$AC$1000,12,0)</f>
        <v>12</v>
      </c>
      <c r="AJ81">
        <f>VLOOKUP($B81,'UPDATE Advanced Stats'!$B$2:$AC$1000,13,0)</f>
        <v>7.3</v>
      </c>
      <c r="AK81">
        <f>VLOOKUP($B81,'UPDATE Advanced Stats'!$B$2:$AC$1000,14,0)</f>
        <v>24.9</v>
      </c>
      <c r="AL81">
        <f>VLOOKUP($B81,'UPDATE Advanced Stats'!$B$2:$AC$1000,15,0)</f>
        <v>2.6</v>
      </c>
      <c r="AM81">
        <f>VLOOKUP($B81,'UPDATE Advanced Stats'!$B$2:$AC$1000,16,0)</f>
        <v>0.9</v>
      </c>
      <c r="AN81">
        <f>VLOOKUP($B81,'UPDATE Advanced Stats'!$B$2:$AC$1000,17,0)</f>
        <v>18.7</v>
      </c>
      <c r="AO81">
        <f>VLOOKUP($B81,'UPDATE Advanced Stats'!$B$2:$AC$1000,18,0)</f>
        <v>12.9</v>
      </c>
      <c r="AP81">
        <f>VLOOKUP($B81,'UPDATE Advanced Stats'!$B$2:$AC$1000,19,0)</f>
        <v>0</v>
      </c>
      <c r="AQ81">
        <f>VLOOKUP($B81,'UPDATE Advanced Stats'!$B$2:$AC$1000,20,0)</f>
        <v>0.1</v>
      </c>
      <c r="AR81">
        <f>VLOOKUP($B81,'UPDATE Advanced Stats'!$B$2:$AC$1000,21,0)</f>
        <v>0.2</v>
      </c>
      <c r="AS81">
        <f>VLOOKUP($B81,'UPDATE Advanced Stats'!$B$2:$AC$1000,22,0)</f>
        <v>0.3</v>
      </c>
      <c r="AT81">
        <f>VLOOKUP($B81,'UPDATE Advanced Stats'!$B$2:$AC$1000,23,0)</f>
        <v>2.5000000000000001E-2</v>
      </c>
      <c r="AU81">
        <f>VLOOKUP($B81,'UPDATE Advanced Stats'!$B$2:$AC$1000,24,0)</f>
        <v>0</v>
      </c>
      <c r="AV81">
        <f>VLOOKUP($B81,'UPDATE Advanced Stats'!$B$2:$AC$1000,25,0)</f>
        <v>-1.9</v>
      </c>
      <c r="AW81">
        <f>VLOOKUP($B81,'UPDATE Advanced Stats'!$B$2:$AC$1000,26,0)</f>
        <v>-0.6</v>
      </c>
      <c r="AX81">
        <f>VLOOKUP($B81,'UPDATE Advanced Stats'!$B$2:$AC$1000,27,0)</f>
        <v>-2.6</v>
      </c>
      <c r="AY81">
        <f>VLOOKUP($B81,'UPDATE Advanced Stats'!$B$2:$AC$1000,28,0)</f>
        <v>-0.1</v>
      </c>
    </row>
    <row r="82" spans="1:51">
      <c r="A82">
        <f>'UPDATE Regular Stats'!A83</f>
        <v>66</v>
      </c>
      <c r="B82" t="str">
        <f>'UPDATE Regular Stats'!B83</f>
        <v>Markel Brown</v>
      </c>
      <c r="C82" t="str">
        <f>'UPDATE Regular Stats'!C83</f>
        <v>SG</v>
      </c>
      <c r="D82">
        <f>'UPDATE Regular Stats'!D83</f>
        <v>23</v>
      </c>
      <c r="E82" t="str">
        <f>'UPDATE Regular Stats'!E83</f>
        <v>BRK</v>
      </c>
      <c r="F82">
        <f>'UPDATE Regular Stats'!F83</f>
        <v>47</v>
      </c>
      <c r="G82">
        <f>'UPDATE Regular Stats'!G83</f>
        <v>29</v>
      </c>
      <c r="H82">
        <f>'UPDATE Regular Stats'!H83</f>
        <v>16.600000000000001</v>
      </c>
      <c r="I82">
        <f>'UPDATE Regular Stats'!I83</f>
        <v>1.6</v>
      </c>
      <c r="J82">
        <f>'UPDATE Regular Stats'!J83</f>
        <v>4.5</v>
      </c>
      <c r="K82">
        <f>'UPDATE Regular Stats'!K83</f>
        <v>0.36199999999999999</v>
      </c>
      <c r="L82">
        <f>'UPDATE Regular Stats'!L83</f>
        <v>0.4</v>
      </c>
      <c r="M82">
        <f>'UPDATE Regular Stats'!M83</f>
        <v>1.4</v>
      </c>
      <c r="N82">
        <f>'UPDATE Regular Stats'!N83</f>
        <v>0.26600000000000001</v>
      </c>
      <c r="O82">
        <f>'UPDATE Regular Stats'!O83</f>
        <v>1.3</v>
      </c>
      <c r="P82">
        <f>'UPDATE Regular Stats'!P83</f>
        <v>3.1</v>
      </c>
      <c r="Q82">
        <f>'UPDATE Regular Stats'!Q83</f>
        <v>0.40400000000000003</v>
      </c>
      <c r="R82">
        <f>'UPDATE Regular Stats'!R83</f>
        <v>1</v>
      </c>
      <c r="S82">
        <f>'UPDATE Regular Stats'!S83</f>
        <v>1.2</v>
      </c>
      <c r="T82">
        <f>'UPDATE Regular Stats'!T83</f>
        <v>0.82499999999999996</v>
      </c>
      <c r="U82">
        <f>'UPDATE Regular Stats'!U83</f>
        <v>0.3</v>
      </c>
      <c r="V82">
        <f>'UPDATE Regular Stats'!V83</f>
        <v>1.9</v>
      </c>
      <c r="W82">
        <f>'UPDATE Regular Stats'!W83</f>
        <v>2.2999999999999998</v>
      </c>
      <c r="X82">
        <f>'UPDATE Regular Stats'!X83</f>
        <v>0.8</v>
      </c>
      <c r="Y82">
        <f>'UPDATE Regular Stats'!Y83</f>
        <v>0.7</v>
      </c>
      <c r="Z82">
        <f>'UPDATE Regular Stats'!Z83</f>
        <v>0.3</v>
      </c>
      <c r="AA82">
        <f>'UPDATE Regular Stats'!AA83</f>
        <v>0.6</v>
      </c>
      <c r="AB82">
        <f>'UPDATE Regular Stats'!AB83</f>
        <v>1.2</v>
      </c>
      <c r="AC82">
        <f>'UPDATE Regular Stats'!AC83</f>
        <v>4.5999999999999996</v>
      </c>
      <c r="AD82">
        <f>VLOOKUP($B82,'UPDATE Advanced Stats'!$B$2:$AC$1000,7,0)</f>
        <v>9.1</v>
      </c>
      <c r="AE82">
        <f>VLOOKUP($B82,'UPDATE Advanced Stats'!$B$2:$AC$1000,8,0)</f>
        <v>0.45900000000000002</v>
      </c>
      <c r="AF82">
        <f>VLOOKUP($B82,'UPDATE Advanced Stats'!$B$2:$AC$1000,9,0)</f>
        <v>0.30499999999999999</v>
      </c>
      <c r="AG82">
        <f>VLOOKUP($B82,'UPDATE Advanced Stats'!$B$2:$AC$1000,10,0)</f>
        <v>0.27100000000000002</v>
      </c>
      <c r="AH82">
        <f>VLOOKUP($B82,'UPDATE Advanced Stats'!$B$2:$AC$1000,11,0)</f>
        <v>2.2999999999999998</v>
      </c>
      <c r="AI82">
        <f>VLOOKUP($B82,'UPDATE Advanced Stats'!$B$2:$AC$1000,12,0)</f>
        <v>13</v>
      </c>
      <c r="AJ82">
        <f>VLOOKUP($B82,'UPDATE Advanced Stats'!$B$2:$AC$1000,13,0)</f>
        <v>7.7</v>
      </c>
      <c r="AK82">
        <f>VLOOKUP($B82,'UPDATE Advanced Stats'!$B$2:$AC$1000,14,0)</f>
        <v>7.4</v>
      </c>
      <c r="AL82">
        <f>VLOOKUP($B82,'UPDATE Advanced Stats'!$B$2:$AC$1000,15,0)</f>
        <v>2.1</v>
      </c>
      <c r="AM82">
        <f>VLOOKUP($B82,'UPDATE Advanced Stats'!$B$2:$AC$1000,16,0)</f>
        <v>1.2</v>
      </c>
      <c r="AN82">
        <f>VLOOKUP($B82,'UPDATE Advanced Stats'!$B$2:$AC$1000,17,0)</f>
        <v>10.3</v>
      </c>
      <c r="AO82">
        <f>VLOOKUP($B82,'UPDATE Advanced Stats'!$B$2:$AC$1000,18,0)</f>
        <v>15.3</v>
      </c>
      <c r="AP82">
        <f>VLOOKUP($B82,'UPDATE Advanced Stats'!$B$2:$AC$1000,19,0)</f>
        <v>0</v>
      </c>
      <c r="AQ82">
        <f>VLOOKUP($B82,'UPDATE Advanced Stats'!$B$2:$AC$1000,20,0)</f>
        <v>-0.2</v>
      </c>
      <c r="AR82">
        <f>VLOOKUP($B82,'UPDATE Advanced Stats'!$B$2:$AC$1000,21,0)</f>
        <v>0.7</v>
      </c>
      <c r="AS82">
        <f>VLOOKUP($B82,'UPDATE Advanced Stats'!$B$2:$AC$1000,22,0)</f>
        <v>0.5</v>
      </c>
      <c r="AT82">
        <f>VLOOKUP($B82,'UPDATE Advanced Stats'!$B$2:$AC$1000,23,0)</f>
        <v>3.1E-2</v>
      </c>
      <c r="AU82">
        <f>VLOOKUP($B82,'UPDATE Advanced Stats'!$B$2:$AC$1000,24,0)</f>
        <v>0</v>
      </c>
      <c r="AV82">
        <f>VLOOKUP($B82,'UPDATE Advanced Stats'!$B$2:$AC$1000,25,0)</f>
        <v>-3</v>
      </c>
      <c r="AW82">
        <f>VLOOKUP($B82,'UPDATE Advanced Stats'!$B$2:$AC$1000,26,0)</f>
        <v>0.3</v>
      </c>
      <c r="AX82">
        <f>VLOOKUP($B82,'UPDATE Advanced Stats'!$B$2:$AC$1000,27,0)</f>
        <v>-2.7</v>
      </c>
      <c r="AY82">
        <f>VLOOKUP($B82,'UPDATE Advanced Stats'!$B$2:$AC$1000,28,0)</f>
        <v>-0.1</v>
      </c>
    </row>
    <row r="83" spans="1:51">
      <c r="A83">
        <f>'UPDATE Regular Stats'!A84</f>
        <v>67</v>
      </c>
      <c r="B83" t="str">
        <f>'UPDATE Regular Stats'!B84</f>
        <v>Shannon Brown</v>
      </c>
      <c r="C83" t="str">
        <f>'UPDATE Regular Stats'!C84</f>
        <v>SG</v>
      </c>
      <c r="D83">
        <f>'UPDATE Regular Stats'!D84</f>
        <v>29</v>
      </c>
      <c r="E83" t="str">
        <f>'UPDATE Regular Stats'!E84</f>
        <v>MIA</v>
      </c>
      <c r="F83">
        <f>'UPDATE Regular Stats'!F84</f>
        <v>5</v>
      </c>
      <c r="G83">
        <f>'UPDATE Regular Stats'!G84</f>
        <v>2</v>
      </c>
      <c r="H83">
        <f>'UPDATE Regular Stats'!H84</f>
        <v>17.8</v>
      </c>
      <c r="I83">
        <f>'UPDATE Regular Stats'!I84</f>
        <v>1.4</v>
      </c>
      <c r="J83">
        <f>'UPDATE Regular Stats'!J84</f>
        <v>3.8</v>
      </c>
      <c r="K83">
        <f>'UPDATE Regular Stats'!K84</f>
        <v>0.36799999999999999</v>
      </c>
      <c r="L83">
        <f>'UPDATE Regular Stats'!L84</f>
        <v>0.6</v>
      </c>
      <c r="M83">
        <f>'UPDATE Regular Stats'!M84</f>
        <v>1.4</v>
      </c>
      <c r="N83">
        <f>'UPDATE Regular Stats'!N84</f>
        <v>0.42899999999999999</v>
      </c>
      <c r="O83">
        <f>'UPDATE Regular Stats'!O84</f>
        <v>0.8</v>
      </c>
      <c r="P83">
        <f>'UPDATE Regular Stats'!P84</f>
        <v>2.4</v>
      </c>
      <c r="Q83">
        <f>'UPDATE Regular Stats'!Q84</f>
        <v>0.33300000000000002</v>
      </c>
      <c r="R83">
        <f>'UPDATE Regular Stats'!R84</f>
        <v>0.6</v>
      </c>
      <c r="S83">
        <f>'UPDATE Regular Stats'!S84</f>
        <v>0.8</v>
      </c>
      <c r="T83">
        <f>'UPDATE Regular Stats'!T84</f>
        <v>0.75</v>
      </c>
      <c r="U83">
        <f>'UPDATE Regular Stats'!U84</f>
        <v>0</v>
      </c>
      <c r="V83">
        <f>'UPDATE Regular Stats'!V84</f>
        <v>0.2</v>
      </c>
      <c r="W83">
        <f>'UPDATE Regular Stats'!W84</f>
        <v>0.2</v>
      </c>
      <c r="X83">
        <f>'UPDATE Regular Stats'!X84</f>
        <v>0.6</v>
      </c>
      <c r="Y83">
        <f>'UPDATE Regular Stats'!Y84</f>
        <v>0.8</v>
      </c>
      <c r="Z83">
        <f>'UPDATE Regular Stats'!Z84</f>
        <v>0</v>
      </c>
      <c r="AA83">
        <f>'UPDATE Regular Stats'!AA84</f>
        <v>0.8</v>
      </c>
      <c r="AB83">
        <f>'UPDATE Regular Stats'!AB84</f>
        <v>1.6</v>
      </c>
      <c r="AC83">
        <f>'UPDATE Regular Stats'!AC84</f>
        <v>4</v>
      </c>
      <c r="AD83">
        <f>VLOOKUP($B83,'UPDATE Advanced Stats'!$B$2:$AC$1000,7,0)</f>
        <v>4.4000000000000004</v>
      </c>
      <c r="AE83">
        <f>VLOOKUP($B83,'UPDATE Advanced Stats'!$B$2:$AC$1000,8,0)</f>
        <v>0.48199999999999998</v>
      </c>
      <c r="AF83">
        <f>VLOOKUP($B83,'UPDATE Advanced Stats'!$B$2:$AC$1000,9,0)</f>
        <v>0.36799999999999999</v>
      </c>
      <c r="AG83">
        <f>VLOOKUP($B83,'UPDATE Advanced Stats'!$B$2:$AC$1000,10,0)</f>
        <v>0.21099999999999999</v>
      </c>
      <c r="AH83">
        <f>VLOOKUP($B83,'UPDATE Advanced Stats'!$B$2:$AC$1000,11,0)</f>
        <v>0</v>
      </c>
      <c r="AI83">
        <f>VLOOKUP($B83,'UPDATE Advanced Stats'!$B$2:$AC$1000,12,0)</f>
        <v>1.3</v>
      </c>
      <c r="AJ83">
        <f>VLOOKUP($B83,'UPDATE Advanced Stats'!$B$2:$AC$1000,13,0)</f>
        <v>0.7</v>
      </c>
      <c r="AK83">
        <f>VLOOKUP($B83,'UPDATE Advanced Stats'!$B$2:$AC$1000,14,0)</f>
        <v>5.2</v>
      </c>
      <c r="AL83">
        <f>VLOOKUP($B83,'UPDATE Advanced Stats'!$B$2:$AC$1000,15,0)</f>
        <v>2.4</v>
      </c>
      <c r="AM83">
        <f>VLOOKUP($B83,'UPDATE Advanced Stats'!$B$2:$AC$1000,16,0)</f>
        <v>0</v>
      </c>
      <c r="AN83">
        <f>VLOOKUP($B83,'UPDATE Advanced Stats'!$B$2:$AC$1000,17,0)</f>
        <v>16.2</v>
      </c>
      <c r="AO83">
        <f>VLOOKUP($B83,'UPDATE Advanced Stats'!$B$2:$AC$1000,18,0)</f>
        <v>13.1</v>
      </c>
      <c r="AP83">
        <f>VLOOKUP($B83,'UPDATE Advanced Stats'!$B$2:$AC$1000,19,0)</f>
        <v>0</v>
      </c>
      <c r="AQ83">
        <f>VLOOKUP($B83,'UPDATE Advanced Stats'!$B$2:$AC$1000,20,0)</f>
        <v>-0.1</v>
      </c>
      <c r="AR83">
        <f>VLOOKUP($B83,'UPDATE Advanced Stats'!$B$2:$AC$1000,21,0)</f>
        <v>0</v>
      </c>
      <c r="AS83">
        <f>VLOOKUP($B83,'UPDATE Advanced Stats'!$B$2:$AC$1000,22,0)</f>
        <v>0</v>
      </c>
      <c r="AT83">
        <f>VLOOKUP($B83,'UPDATE Advanced Stats'!$B$2:$AC$1000,23,0)</f>
        <v>-1.6E-2</v>
      </c>
      <c r="AU83">
        <f>VLOOKUP($B83,'UPDATE Advanced Stats'!$B$2:$AC$1000,24,0)</f>
        <v>0</v>
      </c>
      <c r="AV83">
        <f>VLOOKUP($B83,'UPDATE Advanced Stats'!$B$2:$AC$1000,25,0)</f>
        <v>-4.2</v>
      </c>
      <c r="AW83">
        <f>VLOOKUP($B83,'UPDATE Advanced Stats'!$B$2:$AC$1000,26,0)</f>
        <v>-1.9</v>
      </c>
      <c r="AX83">
        <f>VLOOKUP($B83,'UPDATE Advanced Stats'!$B$2:$AC$1000,27,0)</f>
        <v>-6.1</v>
      </c>
      <c r="AY83">
        <f>VLOOKUP($B83,'UPDATE Advanced Stats'!$B$2:$AC$1000,28,0)</f>
        <v>-0.1</v>
      </c>
    </row>
    <row r="84" spans="1:51">
      <c r="A84">
        <f>'UPDATE Regular Stats'!A85</f>
        <v>68</v>
      </c>
      <c r="B84" t="str">
        <f>'UPDATE Regular Stats'!B85</f>
        <v>Kobe Bryant</v>
      </c>
      <c r="C84" t="str">
        <f>'UPDATE Regular Stats'!C85</f>
        <v>SG</v>
      </c>
      <c r="D84">
        <f>'UPDATE Regular Stats'!D85</f>
        <v>36</v>
      </c>
      <c r="E84" t="str">
        <f>'UPDATE Regular Stats'!E85</f>
        <v>LAL</v>
      </c>
      <c r="F84">
        <f>'UPDATE Regular Stats'!F85</f>
        <v>35</v>
      </c>
      <c r="G84">
        <f>'UPDATE Regular Stats'!G85</f>
        <v>35</v>
      </c>
      <c r="H84">
        <f>'UPDATE Regular Stats'!H85</f>
        <v>34.5</v>
      </c>
      <c r="I84">
        <f>'UPDATE Regular Stats'!I85</f>
        <v>7.6</v>
      </c>
      <c r="J84">
        <f>'UPDATE Regular Stats'!J85</f>
        <v>20.399999999999999</v>
      </c>
      <c r="K84">
        <f>'UPDATE Regular Stats'!K85</f>
        <v>0.373</v>
      </c>
      <c r="L84">
        <f>'UPDATE Regular Stats'!L85</f>
        <v>1.5</v>
      </c>
      <c r="M84">
        <f>'UPDATE Regular Stats'!M85</f>
        <v>5.3</v>
      </c>
      <c r="N84">
        <f>'UPDATE Regular Stats'!N85</f>
        <v>0.29299999999999998</v>
      </c>
      <c r="O84">
        <f>'UPDATE Regular Stats'!O85</f>
        <v>6.1</v>
      </c>
      <c r="P84">
        <f>'UPDATE Regular Stats'!P85</f>
        <v>15.1</v>
      </c>
      <c r="Q84">
        <f>'UPDATE Regular Stats'!Q85</f>
        <v>0.40100000000000002</v>
      </c>
      <c r="R84">
        <f>'UPDATE Regular Stats'!R85</f>
        <v>5.6</v>
      </c>
      <c r="S84">
        <f>'UPDATE Regular Stats'!S85</f>
        <v>6.9</v>
      </c>
      <c r="T84">
        <f>'UPDATE Regular Stats'!T85</f>
        <v>0.81299999999999994</v>
      </c>
      <c r="U84">
        <f>'UPDATE Regular Stats'!U85</f>
        <v>0.7</v>
      </c>
      <c r="V84">
        <f>'UPDATE Regular Stats'!V85</f>
        <v>4.9000000000000004</v>
      </c>
      <c r="W84">
        <f>'UPDATE Regular Stats'!W85</f>
        <v>5.7</v>
      </c>
      <c r="X84">
        <f>'UPDATE Regular Stats'!X85</f>
        <v>5.6</v>
      </c>
      <c r="Y84">
        <f>'UPDATE Regular Stats'!Y85</f>
        <v>1.3</v>
      </c>
      <c r="Z84">
        <f>'UPDATE Regular Stats'!Z85</f>
        <v>0.2</v>
      </c>
      <c r="AA84">
        <f>'UPDATE Regular Stats'!AA85</f>
        <v>3.7</v>
      </c>
      <c r="AB84">
        <f>'UPDATE Regular Stats'!AB85</f>
        <v>1.9</v>
      </c>
      <c r="AC84">
        <f>'UPDATE Regular Stats'!AC85</f>
        <v>22.3</v>
      </c>
      <c r="AD84">
        <f>VLOOKUP($B84,'UPDATE Advanced Stats'!$B$2:$AC$1000,7,0)</f>
        <v>17.600000000000001</v>
      </c>
      <c r="AE84">
        <f>VLOOKUP($B84,'UPDATE Advanced Stats'!$B$2:$AC$1000,8,0)</f>
        <v>0.47699999999999998</v>
      </c>
      <c r="AF84">
        <f>VLOOKUP($B84,'UPDATE Advanced Stats'!$B$2:$AC$1000,9,0)</f>
        <v>0.25800000000000001</v>
      </c>
      <c r="AG84">
        <f>VLOOKUP($B84,'UPDATE Advanced Stats'!$B$2:$AC$1000,10,0)</f>
        <v>0.33800000000000002</v>
      </c>
      <c r="AH84">
        <f>VLOOKUP($B84,'UPDATE Advanced Stats'!$B$2:$AC$1000,11,0)</f>
        <v>2.2999999999999998</v>
      </c>
      <c r="AI84">
        <f>VLOOKUP($B84,'UPDATE Advanced Stats'!$B$2:$AC$1000,12,0)</f>
        <v>16.5</v>
      </c>
      <c r="AJ84">
        <f>VLOOKUP($B84,'UPDATE Advanced Stats'!$B$2:$AC$1000,13,0)</f>
        <v>9.1</v>
      </c>
      <c r="AK84">
        <f>VLOOKUP($B84,'UPDATE Advanced Stats'!$B$2:$AC$1000,14,0)</f>
        <v>29.9</v>
      </c>
      <c r="AL84">
        <f>VLOOKUP($B84,'UPDATE Advanced Stats'!$B$2:$AC$1000,15,0)</f>
        <v>2</v>
      </c>
      <c r="AM84">
        <f>VLOOKUP($B84,'UPDATE Advanced Stats'!$B$2:$AC$1000,16,0)</f>
        <v>0.5</v>
      </c>
      <c r="AN84">
        <f>VLOOKUP($B84,'UPDATE Advanced Stats'!$B$2:$AC$1000,17,0)</f>
        <v>13.5</v>
      </c>
      <c r="AO84">
        <f>VLOOKUP($B84,'UPDATE Advanced Stats'!$B$2:$AC$1000,18,0)</f>
        <v>34.9</v>
      </c>
      <c r="AP84">
        <f>VLOOKUP($B84,'UPDATE Advanced Stats'!$B$2:$AC$1000,19,0)</f>
        <v>0</v>
      </c>
      <c r="AQ84">
        <f>VLOOKUP($B84,'UPDATE Advanced Stats'!$B$2:$AC$1000,20,0)</f>
        <v>-0.4</v>
      </c>
      <c r="AR84">
        <f>VLOOKUP($B84,'UPDATE Advanced Stats'!$B$2:$AC$1000,21,0)</f>
        <v>0.6</v>
      </c>
      <c r="AS84">
        <f>VLOOKUP($B84,'UPDATE Advanced Stats'!$B$2:$AC$1000,22,0)</f>
        <v>0.2</v>
      </c>
      <c r="AT84">
        <f>VLOOKUP($B84,'UPDATE Advanced Stats'!$B$2:$AC$1000,23,0)</f>
        <v>6.0000000000000001E-3</v>
      </c>
      <c r="AU84">
        <f>VLOOKUP($B84,'UPDATE Advanced Stats'!$B$2:$AC$1000,24,0)</f>
        <v>0</v>
      </c>
      <c r="AV84">
        <f>VLOOKUP($B84,'UPDATE Advanced Stats'!$B$2:$AC$1000,25,0)</f>
        <v>1.6</v>
      </c>
      <c r="AW84">
        <f>VLOOKUP($B84,'UPDATE Advanced Stats'!$B$2:$AC$1000,26,0)</f>
        <v>-1.3</v>
      </c>
      <c r="AX84">
        <f>VLOOKUP($B84,'UPDATE Advanced Stats'!$B$2:$AC$1000,27,0)</f>
        <v>0.3</v>
      </c>
      <c r="AY84">
        <f>VLOOKUP($B84,'UPDATE Advanced Stats'!$B$2:$AC$1000,28,0)</f>
        <v>0.7</v>
      </c>
    </row>
    <row r="85" spans="1:51">
      <c r="A85">
        <f>'UPDATE Regular Stats'!A86</f>
        <v>69</v>
      </c>
      <c r="B85" t="str">
        <f>'UPDATE Regular Stats'!B86</f>
        <v>Chase Budinger</v>
      </c>
      <c r="C85" t="str">
        <f>'UPDATE Regular Stats'!C86</f>
        <v>SF</v>
      </c>
      <c r="D85">
        <f>'UPDATE Regular Stats'!D86</f>
        <v>26</v>
      </c>
      <c r="E85" t="str">
        <f>'UPDATE Regular Stats'!E86</f>
        <v>MIN</v>
      </c>
      <c r="F85">
        <f>'UPDATE Regular Stats'!F86</f>
        <v>67</v>
      </c>
      <c r="G85">
        <f>'UPDATE Regular Stats'!G86</f>
        <v>4</v>
      </c>
      <c r="H85">
        <f>'UPDATE Regular Stats'!H86</f>
        <v>19.2</v>
      </c>
      <c r="I85">
        <f>'UPDATE Regular Stats'!I86</f>
        <v>2.5</v>
      </c>
      <c r="J85">
        <f>'UPDATE Regular Stats'!J86</f>
        <v>5.8</v>
      </c>
      <c r="K85">
        <f>'UPDATE Regular Stats'!K86</f>
        <v>0.433</v>
      </c>
      <c r="L85">
        <f>'UPDATE Regular Stats'!L86</f>
        <v>0.8</v>
      </c>
      <c r="M85">
        <f>'UPDATE Regular Stats'!M86</f>
        <v>2.1</v>
      </c>
      <c r="N85">
        <f>'UPDATE Regular Stats'!N86</f>
        <v>0.36399999999999999</v>
      </c>
      <c r="O85">
        <f>'UPDATE Regular Stats'!O86</f>
        <v>1.7</v>
      </c>
      <c r="P85">
        <f>'UPDATE Regular Stats'!P86</f>
        <v>3.7</v>
      </c>
      <c r="Q85">
        <f>'UPDATE Regular Stats'!Q86</f>
        <v>0.47399999999999998</v>
      </c>
      <c r="R85">
        <f>'UPDATE Regular Stats'!R86</f>
        <v>1</v>
      </c>
      <c r="S85">
        <f>'UPDATE Regular Stats'!S86</f>
        <v>1.2</v>
      </c>
      <c r="T85">
        <f>'UPDATE Regular Stats'!T86</f>
        <v>0.82699999999999996</v>
      </c>
      <c r="U85">
        <f>'UPDATE Regular Stats'!U86</f>
        <v>0.5</v>
      </c>
      <c r="V85">
        <f>'UPDATE Regular Stats'!V86</f>
        <v>2.5</v>
      </c>
      <c r="W85">
        <f>'UPDATE Regular Stats'!W86</f>
        <v>3</v>
      </c>
      <c r="X85">
        <f>'UPDATE Regular Stats'!X86</f>
        <v>1</v>
      </c>
      <c r="Y85">
        <f>'UPDATE Regular Stats'!Y86</f>
        <v>0.7</v>
      </c>
      <c r="Z85">
        <f>'UPDATE Regular Stats'!Z86</f>
        <v>0.1</v>
      </c>
      <c r="AA85">
        <f>'UPDATE Regular Stats'!AA86</f>
        <v>0.7</v>
      </c>
      <c r="AB85">
        <f>'UPDATE Regular Stats'!AB86</f>
        <v>1.1000000000000001</v>
      </c>
      <c r="AC85">
        <f>'UPDATE Regular Stats'!AC86</f>
        <v>6.8</v>
      </c>
      <c r="AD85">
        <f>VLOOKUP($B85,'UPDATE Advanced Stats'!$B$2:$AC$1000,7,0)</f>
        <v>12.2</v>
      </c>
      <c r="AE85">
        <f>VLOOKUP($B85,'UPDATE Advanced Stats'!$B$2:$AC$1000,8,0)</f>
        <v>0.53700000000000003</v>
      </c>
      <c r="AF85">
        <f>VLOOKUP($B85,'UPDATE Advanced Stats'!$B$2:$AC$1000,9,0)</f>
        <v>0.36699999999999999</v>
      </c>
      <c r="AG85">
        <f>VLOOKUP($B85,'UPDATE Advanced Stats'!$B$2:$AC$1000,10,0)</f>
        <v>0.20799999999999999</v>
      </c>
      <c r="AH85">
        <f>VLOOKUP($B85,'UPDATE Advanced Stats'!$B$2:$AC$1000,11,0)</f>
        <v>2.8</v>
      </c>
      <c r="AI85">
        <f>VLOOKUP($B85,'UPDATE Advanced Stats'!$B$2:$AC$1000,12,0)</f>
        <v>15.1</v>
      </c>
      <c r="AJ85">
        <f>VLOOKUP($B85,'UPDATE Advanced Stats'!$B$2:$AC$1000,13,0)</f>
        <v>8.8000000000000007</v>
      </c>
      <c r="AK85">
        <f>VLOOKUP($B85,'UPDATE Advanced Stats'!$B$2:$AC$1000,14,0)</f>
        <v>8</v>
      </c>
      <c r="AL85">
        <f>VLOOKUP($B85,'UPDATE Advanced Stats'!$B$2:$AC$1000,15,0)</f>
        <v>1.7</v>
      </c>
      <c r="AM85">
        <f>VLOOKUP($B85,'UPDATE Advanced Stats'!$B$2:$AC$1000,16,0)</f>
        <v>0.6</v>
      </c>
      <c r="AN85">
        <f>VLOOKUP($B85,'UPDATE Advanced Stats'!$B$2:$AC$1000,17,0)</f>
        <v>10.3</v>
      </c>
      <c r="AO85">
        <f>VLOOKUP($B85,'UPDATE Advanced Stats'!$B$2:$AC$1000,18,0)</f>
        <v>16.3</v>
      </c>
      <c r="AP85">
        <f>VLOOKUP($B85,'UPDATE Advanced Stats'!$B$2:$AC$1000,19,0)</f>
        <v>0</v>
      </c>
      <c r="AQ85">
        <f>VLOOKUP($B85,'UPDATE Advanced Stats'!$B$2:$AC$1000,20,0)</f>
        <v>1.1000000000000001</v>
      </c>
      <c r="AR85">
        <f>VLOOKUP($B85,'UPDATE Advanced Stats'!$B$2:$AC$1000,21,0)</f>
        <v>0.2</v>
      </c>
      <c r="AS85">
        <f>VLOOKUP($B85,'UPDATE Advanced Stats'!$B$2:$AC$1000,22,0)</f>
        <v>1.3</v>
      </c>
      <c r="AT85">
        <f>VLOOKUP($B85,'UPDATE Advanced Stats'!$B$2:$AC$1000,23,0)</f>
        <v>4.9000000000000002E-2</v>
      </c>
      <c r="AU85">
        <f>VLOOKUP($B85,'UPDATE Advanced Stats'!$B$2:$AC$1000,24,0)</f>
        <v>0</v>
      </c>
      <c r="AV85">
        <f>VLOOKUP($B85,'UPDATE Advanced Stats'!$B$2:$AC$1000,25,0)</f>
        <v>-0.9</v>
      </c>
      <c r="AW85">
        <f>VLOOKUP($B85,'UPDATE Advanced Stats'!$B$2:$AC$1000,26,0)</f>
        <v>-1.9</v>
      </c>
      <c r="AX85">
        <f>VLOOKUP($B85,'UPDATE Advanced Stats'!$B$2:$AC$1000,27,0)</f>
        <v>-2.8</v>
      </c>
      <c r="AY85">
        <f>VLOOKUP($B85,'UPDATE Advanced Stats'!$B$2:$AC$1000,28,0)</f>
        <v>-0.3</v>
      </c>
    </row>
    <row r="86" spans="1:51">
      <c r="A86">
        <f>'UPDATE Regular Stats'!A87</f>
        <v>70</v>
      </c>
      <c r="B86" t="str">
        <f>'UPDATE Regular Stats'!B87</f>
        <v>Reggie Bullock</v>
      </c>
      <c r="C86" t="str">
        <f>'UPDATE Regular Stats'!C87</f>
        <v>SF</v>
      </c>
      <c r="D86">
        <f>'UPDATE Regular Stats'!D87</f>
        <v>23</v>
      </c>
      <c r="E86" t="str">
        <f>'UPDATE Regular Stats'!E87</f>
        <v>TOT</v>
      </c>
      <c r="F86">
        <f>'UPDATE Regular Stats'!F87</f>
        <v>36</v>
      </c>
      <c r="G86">
        <f>'UPDATE Regular Stats'!G87</f>
        <v>2</v>
      </c>
      <c r="H86">
        <f>'UPDATE Regular Stats'!H87</f>
        <v>9.4</v>
      </c>
      <c r="I86">
        <f>'UPDATE Regular Stats'!I87</f>
        <v>0.7</v>
      </c>
      <c r="J86">
        <f>'UPDATE Regular Stats'!J87</f>
        <v>1.9</v>
      </c>
      <c r="K86">
        <f>'UPDATE Regular Stats'!K87</f>
        <v>0.34300000000000003</v>
      </c>
      <c r="L86">
        <f>'UPDATE Regular Stats'!L87</f>
        <v>0.4</v>
      </c>
      <c r="M86">
        <f>'UPDATE Regular Stats'!M87</f>
        <v>1.3</v>
      </c>
      <c r="N86">
        <f>'UPDATE Regular Stats'!N87</f>
        <v>0.32600000000000001</v>
      </c>
      <c r="O86">
        <f>'UPDATE Regular Stats'!O87</f>
        <v>0.3</v>
      </c>
      <c r="P86">
        <f>'UPDATE Regular Stats'!P87</f>
        <v>0.7</v>
      </c>
      <c r="Q86">
        <f>'UPDATE Regular Stats'!Q87</f>
        <v>0.375</v>
      </c>
      <c r="R86">
        <f>'UPDATE Regular Stats'!R87</f>
        <v>0.2</v>
      </c>
      <c r="S86">
        <f>'UPDATE Regular Stats'!S87</f>
        <v>0.3</v>
      </c>
      <c r="T86">
        <f>'UPDATE Regular Stats'!T87</f>
        <v>0.66700000000000004</v>
      </c>
      <c r="U86">
        <f>'UPDATE Regular Stats'!U87</f>
        <v>0</v>
      </c>
      <c r="V86">
        <f>'UPDATE Regular Stats'!V87</f>
        <v>1.4</v>
      </c>
      <c r="W86">
        <f>'UPDATE Regular Stats'!W87</f>
        <v>1.4</v>
      </c>
      <c r="X86">
        <f>'UPDATE Regular Stats'!X87</f>
        <v>0.2</v>
      </c>
      <c r="Y86">
        <f>'UPDATE Regular Stats'!Y87</f>
        <v>0.3</v>
      </c>
      <c r="Z86">
        <f>'UPDATE Regular Stats'!Z87</f>
        <v>0.1</v>
      </c>
      <c r="AA86">
        <f>'UPDATE Regular Stats'!AA87</f>
        <v>0.2</v>
      </c>
      <c r="AB86">
        <f>'UPDATE Regular Stats'!AB87</f>
        <v>0.5</v>
      </c>
      <c r="AC86">
        <f>'UPDATE Regular Stats'!AC87</f>
        <v>1.9</v>
      </c>
      <c r="AD86">
        <f>VLOOKUP($B86,'UPDATE Advanced Stats'!$B$2:$AC$1000,7,0)</f>
        <v>6.2</v>
      </c>
      <c r="AE86">
        <f>VLOOKUP($B86,'UPDATE Advanced Stats'!$B$2:$AC$1000,8,0)</f>
        <v>0.46600000000000003</v>
      </c>
      <c r="AF86">
        <f>VLOOKUP($B86,'UPDATE Advanced Stats'!$B$2:$AC$1000,9,0)</f>
        <v>0.65700000000000003</v>
      </c>
      <c r="AG86">
        <f>VLOOKUP($B86,'UPDATE Advanced Stats'!$B$2:$AC$1000,10,0)</f>
        <v>0.129</v>
      </c>
      <c r="AH86">
        <f>VLOOKUP($B86,'UPDATE Advanced Stats'!$B$2:$AC$1000,11,0)</f>
        <v>0.3</v>
      </c>
      <c r="AI86">
        <f>VLOOKUP($B86,'UPDATE Advanced Stats'!$B$2:$AC$1000,12,0)</f>
        <v>16</v>
      </c>
      <c r="AJ86">
        <f>VLOOKUP($B86,'UPDATE Advanced Stats'!$B$2:$AC$1000,13,0)</f>
        <v>8.3000000000000007</v>
      </c>
      <c r="AK86">
        <f>VLOOKUP($B86,'UPDATE Advanced Stats'!$B$2:$AC$1000,14,0)</f>
        <v>3.2</v>
      </c>
      <c r="AL86">
        <f>VLOOKUP($B86,'UPDATE Advanced Stats'!$B$2:$AC$1000,15,0)</f>
        <v>1.5</v>
      </c>
      <c r="AM86">
        <f>VLOOKUP($B86,'UPDATE Advanced Stats'!$B$2:$AC$1000,16,0)</f>
        <v>0.9</v>
      </c>
      <c r="AN86">
        <f>VLOOKUP($B86,'UPDATE Advanced Stats'!$B$2:$AC$1000,17,0)</f>
        <v>9.8000000000000007</v>
      </c>
      <c r="AO86">
        <f>VLOOKUP($B86,'UPDATE Advanced Stats'!$B$2:$AC$1000,18,0)</f>
        <v>10.9</v>
      </c>
      <c r="AP86">
        <f>VLOOKUP($B86,'UPDATE Advanced Stats'!$B$2:$AC$1000,19,0)</f>
        <v>0</v>
      </c>
      <c r="AQ86">
        <f>VLOOKUP($B86,'UPDATE Advanced Stats'!$B$2:$AC$1000,20,0)</f>
        <v>-0.2</v>
      </c>
      <c r="AR86">
        <f>VLOOKUP($B86,'UPDATE Advanced Stats'!$B$2:$AC$1000,21,0)</f>
        <v>0.3</v>
      </c>
      <c r="AS86">
        <f>VLOOKUP($B86,'UPDATE Advanced Stats'!$B$2:$AC$1000,22,0)</f>
        <v>0.1</v>
      </c>
      <c r="AT86">
        <f>VLOOKUP($B86,'UPDATE Advanced Stats'!$B$2:$AC$1000,23,0)</f>
        <v>1.9E-2</v>
      </c>
      <c r="AU86">
        <f>VLOOKUP($B86,'UPDATE Advanced Stats'!$B$2:$AC$1000,24,0)</f>
        <v>0</v>
      </c>
      <c r="AV86">
        <f>VLOOKUP($B86,'UPDATE Advanced Stats'!$B$2:$AC$1000,25,0)</f>
        <v>-3.6</v>
      </c>
      <c r="AW86">
        <f>VLOOKUP($B86,'UPDATE Advanced Stats'!$B$2:$AC$1000,26,0)</f>
        <v>-0.4</v>
      </c>
      <c r="AX86">
        <f>VLOOKUP($B86,'UPDATE Advanced Stats'!$B$2:$AC$1000,27,0)</f>
        <v>-4</v>
      </c>
      <c r="AY86">
        <f>VLOOKUP($B86,'UPDATE Advanced Stats'!$B$2:$AC$1000,28,0)</f>
        <v>-0.2</v>
      </c>
    </row>
    <row r="87" spans="1:51">
      <c r="A87">
        <f>'UPDATE Regular Stats'!A88</f>
        <v>70</v>
      </c>
      <c r="B87" t="str">
        <f>'UPDATE Regular Stats'!B88</f>
        <v>Reggie Bullock</v>
      </c>
      <c r="C87" t="str">
        <f>'UPDATE Regular Stats'!C88</f>
        <v>SF</v>
      </c>
      <c r="D87">
        <f>'UPDATE Regular Stats'!D88</f>
        <v>23</v>
      </c>
      <c r="E87" t="str">
        <f>'UPDATE Regular Stats'!E88</f>
        <v>LAC</v>
      </c>
      <c r="F87">
        <f>'UPDATE Regular Stats'!F88</f>
        <v>25</v>
      </c>
      <c r="G87">
        <f>'UPDATE Regular Stats'!G88</f>
        <v>2</v>
      </c>
      <c r="H87">
        <f>'UPDATE Regular Stats'!H88</f>
        <v>10.5</v>
      </c>
      <c r="I87">
        <f>'UPDATE Regular Stats'!I88</f>
        <v>0.9</v>
      </c>
      <c r="J87">
        <f>'UPDATE Regular Stats'!J88</f>
        <v>2.2000000000000002</v>
      </c>
      <c r="K87">
        <f>'UPDATE Regular Stats'!K88</f>
        <v>0.42599999999999999</v>
      </c>
      <c r="L87">
        <f>'UPDATE Regular Stats'!L88</f>
        <v>0.6</v>
      </c>
      <c r="M87">
        <f>'UPDATE Regular Stats'!M88</f>
        <v>1.6</v>
      </c>
      <c r="N87">
        <f>'UPDATE Regular Stats'!N88</f>
        <v>0.38500000000000001</v>
      </c>
      <c r="O87">
        <f>'UPDATE Regular Stats'!O88</f>
        <v>0.3</v>
      </c>
      <c r="P87">
        <f>'UPDATE Regular Stats'!P88</f>
        <v>0.6</v>
      </c>
      <c r="Q87">
        <f>'UPDATE Regular Stats'!Q88</f>
        <v>0.53300000000000003</v>
      </c>
      <c r="R87">
        <f>'UPDATE Regular Stats'!R88</f>
        <v>0.2</v>
      </c>
      <c r="S87">
        <f>'UPDATE Regular Stats'!S88</f>
        <v>0.2</v>
      </c>
      <c r="T87">
        <f>'UPDATE Regular Stats'!T88</f>
        <v>0.8</v>
      </c>
      <c r="U87">
        <f>'UPDATE Regular Stats'!U88</f>
        <v>0</v>
      </c>
      <c r="V87">
        <f>'UPDATE Regular Stats'!V88</f>
        <v>1.6</v>
      </c>
      <c r="W87">
        <f>'UPDATE Regular Stats'!W88</f>
        <v>1.6</v>
      </c>
      <c r="X87">
        <f>'UPDATE Regular Stats'!X88</f>
        <v>0.2</v>
      </c>
      <c r="Y87">
        <f>'UPDATE Regular Stats'!Y88</f>
        <v>0.4</v>
      </c>
      <c r="Z87">
        <f>'UPDATE Regular Stats'!Z88</f>
        <v>0.1</v>
      </c>
      <c r="AA87">
        <f>'UPDATE Regular Stats'!AA88</f>
        <v>0.2</v>
      </c>
      <c r="AB87">
        <f>'UPDATE Regular Stats'!AB88</f>
        <v>0.7</v>
      </c>
      <c r="AC87">
        <f>'UPDATE Regular Stats'!AC88</f>
        <v>2.6</v>
      </c>
      <c r="AD87">
        <f>VLOOKUP($B87,'UPDATE Advanced Stats'!$B$2:$AC$1000,7,0)</f>
        <v>6.2</v>
      </c>
      <c r="AE87">
        <f>VLOOKUP($B87,'UPDATE Advanced Stats'!$B$2:$AC$1000,8,0)</f>
        <v>0.46600000000000003</v>
      </c>
      <c r="AF87">
        <f>VLOOKUP($B87,'UPDATE Advanced Stats'!$B$2:$AC$1000,9,0)</f>
        <v>0.65700000000000003</v>
      </c>
      <c r="AG87">
        <f>VLOOKUP($B87,'UPDATE Advanced Stats'!$B$2:$AC$1000,10,0)</f>
        <v>0.129</v>
      </c>
      <c r="AH87">
        <f>VLOOKUP($B87,'UPDATE Advanced Stats'!$B$2:$AC$1000,11,0)</f>
        <v>0.3</v>
      </c>
      <c r="AI87">
        <f>VLOOKUP($B87,'UPDATE Advanced Stats'!$B$2:$AC$1000,12,0)</f>
        <v>16</v>
      </c>
      <c r="AJ87">
        <f>VLOOKUP($B87,'UPDATE Advanced Stats'!$B$2:$AC$1000,13,0)</f>
        <v>8.3000000000000007</v>
      </c>
      <c r="AK87">
        <f>VLOOKUP($B87,'UPDATE Advanced Stats'!$B$2:$AC$1000,14,0)</f>
        <v>3.2</v>
      </c>
      <c r="AL87">
        <f>VLOOKUP($B87,'UPDATE Advanced Stats'!$B$2:$AC$1000,15,0)</f>
        <v>1.5</v>
      </c>
      <c r="AM87">
        <f>VLOOKUP($B87,'UPDATE Advanced Stats'!$B$2:$AC$1000,16,0)</f>
        <v>0.9</v>
      </c>
      <c r="AN87">
        <f>VLOOKUP($B87,'UPDATE Advanced Stats'!$B$2:$AC$1000,17,0)</f>
        <v>9.8000000000000007</v>
      </c>
      <c r="AO87">
        <f>VLOOKUP($B87,'UPDATE Advanced Stats'!$B$2:$AC$1000,18,0)</f>
        <v>10.9</v>
      </c>
      <c r="AP87">
        <f>VLOOKUP($B87,'UPDATE Advanced Stats'!$B$2:$AC$1000,19,0)</f>
        <v>0</v>
      </c>
      <c r="AQ87">
        <f>VLOOKUP($B87,'UPDATE Advanced Stats'!$B$2:$AC$1000,20,0)</f>
        <v>-0.2</v>
      </c>
      <c r="AR87">
        <f>VLOOKUP($B87,'UPDATE Advanced Stats'!$B$2:$AC$1000,21,0)</f>
        <v>0.3</v>
      </c>
      <c r="AS87">
        <f>VLOOKUP($B87,'UPDATE Advanced Stats'!$B$2:$AC$1000,22,0)</f>
        <v>0.1</v>
      </c>
      <c r="AT87">
        <f>VLOOKUP($B87,'UPDATE Advanced Stats'!$B$2:$AC$1000,23,0)</f>
        <v>1.9E-2</v>
      </c>
      <c r="AU87">
        <f>VLOOKUP($B87,'UPDATE Advanced Stats'!$B$2:$AC$1000,24,0)</f>
        <v>0</v>
      </c>
      <c r="AV87">
        <f>VLOOKUP($B87,'UPDATE Advanced Stats'!$B$2:$AC$1000,25,0)</f>
        <v>-3.6</v>
      </c>
      <c r="AW87">
        <f>VLOOKUP($B87,'UPDATE Advanced Stats'!$B$2:$AC$1000,26,0)</f>
        <v>-0.4</v>
      </c>
      <c r="AX87">
        <f>VLOOKUP($B87,'UPDATE Advanced Stats'!$B$2:$AC$1000,27,0)</f>
        <v>-4</v>
      </c>
      <c r="AY87">
        <f>VLOOKUP($B87,'UPDATE Advanced Stats'!$B$2:$AC$1000,28,0)</f>
        <v>-0.2</v>
      </c>
    </row>
    <row r="88" spans="1:51">
      <c r="A88">
        <f>'UPDATE Regular Stats'!A89</f>
        <v>70</v>
      </c>
      <c r="B88" t="str">
        <f>'UPDATE Regular Stats'!B89</f>
        <v>Reggie Bullock</v>
      </c>
      <c r="C88" t="str">
        <f>'UPDATE Regular Stats'!C89</f>
        <v>SF</v>
      </c>
      <c r="D88">
        <f>'UPDATE Regular Stats'!D89</f>
        <v>23</v>
      </c>
      <c r="E88" t="str">
        <f>'UPDATE Regular Stats'!E89</f>
        <v>PHO</v>
      </c>
      <c r="F88">
        <f>'UPDATE Regular Stats'!F89</f>
        <v>11</v>
      </c>
      <c r="G88">
        <f>'UPDATE Regular Stats'!G89</f>
        <v>0</v>
      </c>
      <c r="H88">
        <f>'UPDATE Regular Stats'!H89</f>
        <v>6.8</v>
      </c>
      <c r="I88">
        <f>'UPDATE Regular Stats'!I89</f>
        <v>0.1</v>
      </c>
      <c r="J88">
        <f>'UPDATE Regular Stats'!J89</f>
        <v>1.5</v>
      </c>
      <c r="K88">
        <f>'UPDATE Regular Stats'!K89</f>
        <v>6.3E-2</v>
      </c>
      <c r="L88">
        <f>'UPDATE Regular Stats'!L89</f>
        <v>0</v>
      </c>
      <c r="M88">
        <f>'UPDATE Regular Stats'!M89</f>
        <v>0.6</v>
      </c>
      <c r="N88">
        <f>'UPDATE Regular Stats'!N89</f>
        <v>0</v>
      </c>
      <c r="O88">
        <f>'UPDATE Regular Stats'!O89</f>
        <v>0.1</v>
      </c>
      <c r="P88">
        <f>'UPDATE Regular Stats'!P89</f>
        <v>0.8</v>
      </c>
      <c r="Q88">
        <f>'UPDATE Regular Stats'!Q89</f>
        <v>0.111</v>
      </c>
      <c r="R88">
        <f>'UPDATE Regular Stats'!R89</f>
        <v>0.2</v>
      </c>
      <c r="S88">
        <f>'UPDATE Regular Stats'!S89</f>
        <v>0.4</v>
      </c>
      <c r="T88">
        <f>'UPDATE Regular Stats'!T89</f>
        <v>0.5</v>
      </c>
      <c r="U88">
        <f>'UPDATE Regular Stats'!U89</f>
        <v>0.1</v>
      </c>
      <c r="V88">
        <f>'UPDATE Regular Stats'!V89</f>
        <v>0.8</v>
      </c>
      <c r="W88">
        <f>'UPDATE Regular Stats'!W89</f>
        <v>0.9</v>
      </c>
      <c r="X88">
        <f>'UPDATE Regular Stats'!X89</f>
        <v>0.2</v>
      </c>
      <c r="Y88">
        <f>'UPDATE Regular Stats'!Y89</f>
        <v>0.1</v>
      </c>
      <c r="Z88">
        <f>'UPDATE Regular Stats'!Z89</f>
        <v>0.2</v>
      </c>
      <c r="AA88">
        <f>'UPDATE Regular Stats'!AA89</f>
        <v>0.2</v>
      </c>
      <c r="AB88">
        <f>'UPDATE Regular Stats'!AB89</f>
        <v>0.2</v>
      </c>
      <c r="AC88">
        <f>'UPDATE Regular Stats'!AC89</f>
        <v>0.4</v>
      </c>
      <c r="AD88">
        <f>VLOOKUP($B88,'UPDATE Advanced Stats'!$B$2:$AC$1000,7,0)</f>
        <v>6.2</v>
      </c>
      <c r="AE88">
        <f>VLOOKUP($B88,'UPDATE Advanced Stats'!$B$2:$AC$1000,8,0)</f>
        <v>0.46600000000000003</v>
      </c>
      <c r="AF88">
        <f>VLOOKUP($B88,'UPDATE Advanced Stats'!$B$2:$AC$1000,9,0)</f>
        <v>0.65700000000000003</v>
      </c>
      <c r="AG88">
        <f>VLOOKUP($B88,'UPDATE Advanced Stats'!$B$2:$AC$1000,10,0)</f>
        <v>0.129</v>
      </c>
      <c r="AH88">
        <f>VLOOKUP($B88,'UPDATE Advanced Stats'!$B$2:$AC$1000,11,0)</f>
        <v>0.3</v>
      </c>
      <c r="AI88">
        <f>VLOOKUP($B88,'UPDATE Advanced Stats'!$B$2:$AC$1000,12,0)</f>
        <v>16</v>
      </c>
      <c r="AJ88">
        <f>VLOOKUP($B88,'UPDATE Advanced Stats'!$B$2:$AC$1000,13,0)</f>
        <v>8.3000000000000007</v>
      </c>
      <c r="AK88">
        <f>VLOOKUP($B88,'UPDATE Advanced Stats'!$B$2:$AC$1000,14,0)</f>
        <v>3.2</v>
      </c>
      <c r="AL88">
        <f>VLOOKUP($B88,'UPDATE Advanced Stats'!$B$2:$AC$1000,15,0)</f>
        <v>1.5</v>
      </c>
      <c r="AM88">
        <f>VLOOKUP($B88,'UPDATE Advanced Stats'!$B$2:$AC$1000,16,0)</f>
        <v>0.9</v>
      </c>
      <c r="AN88">
        <f>VLOOKUP($B88,'UPDATE Advanced Stats'!$B$2:$AC$1000,17,0)</f>
        <v>9.8000000000000007</v>
      </c>
      <c r="AO88">
        <f>VLOOKUP($B88,'UPDATE Advanced Stats'!$B$2:$AC$1000,18,0)</f>
        <v>10.9</v>
      </c>
      <c r="AP88">
        <f>VLOOKUP($B88,'UPDATE Advanced Stats'!$B$2:$AC$1000,19,0)</f>
        <v>0</v>
      </c>
      <c r="AQ88">
        <f>VLOOKUP($B88,'UPDATE Advanced Stats'!$B$2:$AC$1000,20,0)</f>
        <v>-0.2</v>
      </c>
      <c r="AR88">
        <f>VLOOKUP($B88,'UPDATE Advanced Stats'!$B$2:$AC$1000,21,0)</f>
        <v>0.3</v>
      </c>
      <c r="AS88">
        <f>VLOOKUP($B88,'UPDATE Advanced Stats'!$B$2:$AC$1000,22,0)</f>
        <v>0.1</v>
      </c>
      <c r="AT88">
        <f>VLOOKUP($B88,'UPDATE Advanced Stats'!$B$2:$AC$1000,23,0)</f>
        <v>1.9E-2</v>
      </c>
      <c r="AU88">
        <f>VLOOKUP($B88,'UPDATE Advanced Stats'!$B$2:$AC$1000,24,0)</f>
        <v>0</v>
      </c>
      <c r="AV88">
        <f>VLOOKUP($B88,'UPDATE Advanced Stats'!$B$2:$AC$1000,25,0)</f>
        <v>-3.6</v>
      </c>
      <c r="AW88">
        <f>VLOOKUP($B88,'UPDATE Advanced Stats'!$B$2:$AC$1000,26,0)</f>
        <v>-0.4</v>
      </c>
      <c r="AX88">
        <f>VLOOKUP($B88,'UPDATE Advanced Stats'!$B$2:$AC$1000,27,0)</f>
        <v>-4</v>
      </c>
      <c r="AY88">
        <f>VLOOKUP($B88,'UPDATE Advanced Stats'!$B$2:$AC$1000,28,0)</f>
        <v>-0.2</v>
      </c>
    </row>
    <row r="89" spans="1:51">
      <c r="A89">
        <f>'UPDATE Regular Stats'!A90</f>
        <v>71</v>
      </c>
      <c r="B89" t="str">
        <f>'UPDATE Regular Stats'!B90</f>
        <v>Trey Burke</v>
      </c>
      <c r="C89" t="str">
        <f>'UPDATE Regular Stats'!C90</f>
        <v>PG</v>
      </c>
      <c r="D89">
        <f>'UPDATE Regular Stats'!D90</f>
        <v>22</v>
      </c>
      <c r="E89" t="str">
        <f>'UPDATE Regular Stats'!E90</f>
        <v>UTA</v>
      </c>
      <c r="F89">
        <f>'UPDATE Regular Stats'!F90</f>
        <v>76</v>
      </c>
      <c r="G89">
        <f>'UPDATE Regular Stats'!G90</f>
        <v>43</v>
      </c>
      <c r="H89">
        <f>'UPDATE Regular Stats'!H90</f>
        <v>30.1</v>
      </c>
      <c r="I89">
        <f>'UPDATE Regular Stats'!I90</f>
        <v>4.9000000000000004</v>
      </c>
      <c r="J89">
        <f>'UPDATE Regular Stats'!J90</f>
        <v>13.2</v>
      </c>
      <c r="K89">
        <f>'UPDATE Regular Stats'!K90</f>
        <v>0.36799999999999999</v>
      </c>
      <c r="L89">
        <f>'UPDATE Regular Stats'!L90</f>
        <v>1.6</v>
      </c>
      <c r="M89">
        <f>'UPDATE Regular Stats'!M90</f>
        <v>5.0999999999999996</v>
      </c>
      <c r="N89">
        <f>'UPDATE Regular Stats'!N90</f>
        <v>0.318</v>
      </c>
      <c r="O89">
        <f>'UPDATE Regular Stats'!O90</f>
        <v>3.2</v>
      </c>
      <c r="P89">
        <f>'UPDATE Regular Stats'!P90</f>
        <v>8.1</v>
      </c>
      <c r="Q89">
        <f>'UPDATE Regular Stats'!Q90</f>
        <v>0.4</v>
      </c>
      <c r="R89">
        <f>'UPDATE Regular Stats'!R90</f>
        <v>1.4</v>
      </c>
      <c r="S89">
        <f>'UPDATE Regular Stats'!S90</f>
        <v>1.9</v>
      </c>
      <c r="T89">
        <f>'UPDATE Regular Stats'!T90</f>
        <v>0.752</v>
      </c>
      <c r="U89">
        <f>'UPDATE Regular Stats'!U90</f>
        <v>0.4</v>
      </c>
      <c r="V89">
        <f>'UPDATE Regular Stats'!V90</f>
        <v>2.2999999999999998</v>
      </c>
      <c r="W89">
        <f>'UPDATE Regular Stats'!W90</f>
        <v>2.7</v>
      </c>
      <c r="X89">
        <f>'UPDATE Regular Stats'!X90</f>
        <v>4.3</v>
      </c>
      <c r="Y89">
        <f>'UPDATE Regular Stats'!Y90</f>
        <v>0.9</v>
      </c>
      <c r="Z89">
        <f>'UPDATE Regular Stats'!Z90</f>
        <v>0.2</v>
      </c>
      <c r="AA89">
        <f>'UPDATE Regular Stats'!AA90</f>
        <v>1.6</v>
      </c>
      <c r="AB89">
        <f>'UPDATE Regular Stats'!AB90</f>
        <v>1.6</v>
      </c>
      <c r="AC89">
        <f>'UPDATE Regular Stats'!AC90</f>
        <v>12.8</v>
      </c>
      <c r="AD89">
        <f>VLOOKUP($B89,'UPDATE Advanced Stats'!$B$2:$AC$1000,7,0)</f>
        <v>12.6</v>
      </c>
      <c r="AE89">
        <f>VLOOKUP($B89,'UPDATE Advanced Stats'!$B$2:$AC$1000,8,0)</f>
        <v>0.45500000000000002</v>
      </c>
      <c r="AF89">
        <f>VLOOKUP($B89,'UPDATE Advanced Stats'!$B$2:$AC$1000,9,0)</f>
        <v>0.38800000000000001</v>
      </c>
      <c r="AG89">
        <f>VLOOKUP($B89,'UPDATE Advanced Stats'!$B$2:$AC$1000,10,0)</f>
        <v>0.14399999999999999</v>
      </c>
      <c r="AH89">
        <f>VLOOKUP($B89,'UPDATE Advanced Stats'!$B$2:$AC$1000,11,0)</f>
        <v>1.6</v>
      </c>
      <c r="AI89">
        <f>VLOOKUP($B89,'UPDATE Advanced Stats'!$B$2:$AC$1000,12,0)</f>
        <v>8.6999999999999993</v>
      </c>
      <c r="AJ89">
        <f>VLOOKUP($B89,'UPDATE Advanced Stats'!$B$2:$AC$1000,13,0)</f>
        <v>5.2</v>
      </c>
      <c r="AK89">
        <f>VLOOKUP($B89,'UPDATE Advanced Stats'!$B$2:$AC$1000,14,0)</f>
        <v>25</v>
      </c>
      <c r="AL89">
        <f>VLOOKUP($B89,'UPDATE Advanced Stats'!$B$2:$AC$1000,15,0)</f>
        <v>1.5</v>
      </c>
      <c r="AM89">
        <f>VLOOKUP($B89,'UPDATE Advanced Stats'!$B$2:$AC$1000,16,0)</f>
        <v>0.5</v>
      </c>
      <c r="AN89">
        <f>VLOOKUP($B89,'UPDATE Advanced Stats'!$B$2:$AC$1000,17,0)</f>
        <v>10.4</v>
      </c>
      <c r="AO89">
        <f>VLOOKUP($B89,'UPDATE Advanced Stats'!$B$2:$AC$1000,18,0)</f>
        <v>23.9</v>
      </c>
      <c r="AP89">
        <f>VLOOKUP($B89,'UPDATE Advanced Stats'!$B$2:$AC$1000,19,0)</f>
        <v>0</v>
      </c>
      <c r="AQ89">
        <f>VLOOKUP($B89,'UPDATE Advanced Stats'!$B$2:$AC$1000,20,0)</f>
        <v>0.8</v>
      </c>
      <c r="AR89">
        <f>VLOOKUP($B89,'UPDATE Advanced Stats'!$B$2:$AC$1000,21,0)</f>
        <v>1.6</v>
      </c>
      <c r="AS89">
        <f>VLOOKUP($B89,'UPDATE Advanced Stats'!$B$2:$AC$1000,22,0)</f>
        <v>2.4</v>
      </c>
      <c r="AT89">
        <f>VLOOKUP($B89,'UPDATE Advanced Stats'!$B$2:$AC$1000,23,0)</f>
        <v>0.05</v>
      </c>
      <c r="AU89">
        <f>VLOOKUP($B89,'UPDATE Advanced Stats'!$B$2:$AC$1000,24,0)</f>
        <v>0</v>
      </c>
      <c r="AV89">
        <f>VLOOKUP($B89,'UPDATE Advanced Stats'!$B$2:$AC$1000,25,0)</f>
        <v>0</v>
      </c>
      <c r="AW89">
        <f>VLOOKUP($B89,'UPDATE Advanced Stats'!$B$2:$AC$1000,26,0)</f>
        <v>-1.9</v>
      </c>
      <c r="AX89">
        <f>VLOOKUP($B89,'UPDATE Advanced Stats'!$B$2:$AC$1000,27,0)</f>
        <v>-1.9</v>
      </c>
      <c r="AY89">
        <f>VLOOKUP($B89,'UPDATE Advanced Stats'!$B$2:$AC$1000,28,0)</f>
        <v>0.1</v>
      </c>
    </row>
    <row r="90" spans="1:51">
      <c r="A90">
        <f>'UPDATE Regular Stats'!A91</f>
        <v>72</v>
      </c>
      <c r="B90" t="str">
        <f>'UPDATE Regular Stats'!B91</f>
        <v>Alec Burks</v>
      </c>
      <c r="C90" t="str">
        <f>'UPDATE Regular Stats'!C91</f>
        <v>SG</v>
      </c>
      <c r="D90">
        <f>'UPDATE Regular Stats'!D91</f>
        <v>23</v>
      </c>
      <c r="E90" t="str">
        <f>'UPDATE Regular Stats'!E91</f>
        <v>UTA</v>
      </c>
      <c r="F90">
        <f>'UPDATE Regular Stats'!F91</f>
        <v>27</v>
      </c>
      <c r="G90">
        <f>'UPDATE Regular Stats'!G91</f>
        <v>27</v>
      </c>
      <c r="H90">
        <f>'UPDATE Regular Stats'!H91</f>
        <v>33.299999999999997</v>
      </c>
      <c r="I90">
        <f>'UPDATE Regular Stats'!I91</f>
        <v>4.5</v>
      </c>
      <c r="J90">
        <f>'UPDATE Regular Stats'!J91</f>
        <v>11.1</v>
      </c>
      <c r="K90">
        <f>'UPDATE Regular Stats'!K91</f>
        <v>0.40300000000000002</v>
      </c>
      <c r="L90">
        <f>'UPDATE Regular Stats'!L91</f>
        <v>1</v>
      </c>
      <c r="M90">
        <f>'UPDATE Regular Stats'!M91</f>
        <v>2.5</v>
      </c>
      <c r="N90">
        <f>'UPDATE Regular Stats'!N91</f>
        <v>0.38200000000000001</v>
      </c>
      <c r="O90">
        <f>'UPDATE Regular Stats'!O91</f>
        <v>3.5</v>
      </c>
      <c r="P90">
        <f>'UPDATE Regular Stats'!P91</f>
        <v>8.6</v>
      </c>
      <c r="Q90">
        <f>'UPDATE Regular Stats'!Q91</f>
        <v>0.40899999999999997</v>
      </c>
      <c r="R90">
        <f>'UPDATE Regular Stats'!R91</f>
        <v>3.9</v>
      </c>
      <c r="S90">
        <f>'UPDATE Regular Stats'!S91</f>
        <v>4.8</v>
      </c>
      <c r="T90">
        <f>'UPDATE Regular Stats'!T91</f>
        <v>0.82199999999999995</v>
      </c>
      <c r="U90">
        <f>'UPDATE Regular Stats'!U91</f>
        <v>0.7</v>
      </c>
      <c r="V90">
        <f>'UPDATE Regular Stats'!V91</f>
        <v>3.5</v>
      </c>
      <c r="W90">
        <f>'UPDATE Regular Stats'!W91</f>
        <v>4.2</v>
      </c>
      <c r="X90">
        <f>'UPDATE Regular Stats'!X91</f>
        <v>3</v>
      </c>
      <c r="Y90">
        <f>'UPDATE Regular Stats'!Y91</f>
        <v>0.6</v>
      </c>
      <c r="Z90">
        <f>'UPDATE Regular Stats'!Z91</f>
        <v>0.2</v>
      </c>
      <c r="AA90">
        <f>'UPDATE Regular Stats'!AA91</f>
        <v>1.9</v>
      </c>
      <c r="AB90">
        <f>'UPDATE Regular Stats'!AB91</f>
        <v>2.4</v>
      </c>
      <c r="AC90">
        <f>'UPDATE Regular Stats'!AC91</f>
        <v>13.9</v>
      </c>
      <c r="AD90">
        <f>VLOOKUP($B90,'UPDATE Advanced Stats'!$B$2:$AC$1000,7,0)</f>
        <v>13</v>
      </c>
      <c r="AE90">
        <f>VLOOKUP($B90,'UPDATE Advanced Stats'!$B$2:$AC$1000,8,0)</f>
        <v>0.52400000000000002</v>
      </c>
      <c r="AF90">
        <f>VLOOKUP($B90,'UPDATE Advanced Stats'!$B$2:$AC$1000,9,0)</f>
        <v>0.22700000000000001</v>
      </c>
      <c r="AG90">
        <f>VLOOKUP($B90,'UPDATE Advanced Stats'!$B$2:$AC$1000,10,0)</f>
        <v>0.43</v>
      </c>
      <c r="AH90">
        <f>VLOOKUP($B90,'UPDATE Advanced Stats'!$B$2:$AC$1000,11,0)</f>
        <v>2.5</v>
      </c>
      <c r="AI90">
        <f>VLOOKUP($B90,'UPDATE Advanced Stats'!$B$2:$AC$1000,12,0)</f>
        <v>12.1</v>
      </c>
      <c r="AJ90">
        <f>VLOOKUP($B90,'UPDATE Advanced Stats'!$B$2:$AC$1000,13,0)</f>
        <v>7.3</v>
      </c>
      <c r="AK90">
        <f>VLOOKUP($B90,'UPDATE Advanced Stats'!$B$2:$AC$1000,14,0)</f>
        <v>15.2</v>
      </c>
      <c r="AL90">
        <f>VLOOKUP($B90,'UPDATE Advanced Stats'!$B$2:$AC$1000,15,0)</f>
        <v>1</v>
      </c>
      <c r="AM90">
        <f>VLOOKUP($B90,'UPDATE Advanced Stats'!$B$2:$AC$1000,16,0)</f>
        <v>0.4</v>
      </c>
      <c r="AN90">
        <f>VLOOKUP($B90,'UPDATE Advanced Stats'!$B$2:$AC$1000,17,0)</f>
        <v>12.7</v>
      </c>
      <c r="AO90">
        <f>VLOOKUP($B90,'UPDATE Advanced Stats'!$B$2:$AC$1000,18,0)</f>
        <v>20.8</v>
      </c>
      <c r="AP90">
        <f>VLOOKUP($B90,'UPDATE Advanced Stats'!$B$2:$AC$1000,19,0)</f>
        <v>0</v>
      </c>
      <c r="AQ90">
        <f>VLOOKUP($B90,'UPDATE Advanced Stats'!$B$2:$AC$1000,20,0)</f>
        <v>1.1000000000000001</v>
      </c>
      <c r="AR90">
        <f>VLOOKUP($B90,'UPDATE Advanced Stats'!$B$2:$AC$1000,21,0)</f>
        <v>0.6</v>
      </c>
      <c r="AS90">
        <f>VLOOKUP($B90,'UPDATE Advanced Stats'!$B$2:$AC$1000,22,0)</f>
        <v>1.7</v>
      </c>
      <c r="AT90">
        <f>VLOOKUP($B90,'UPDATE Advanced Stats'!$B$2:$AC$1000,23,0)</f>
        <v>8.8999999999999996E-2</v>
      </c>
      <c r="AU90">
        <f>VLOOKUP($B90,'UPDATE Advanced Stats'!$B$2:$AC$1000,24,0)</f>
        <v>0</v>
      </c>
      <c r="AV90">
        <f>VLOOKUP($B90,'UPDATE Advanced Stats'!$B$2:$AC$1000,25,0)</f>
        <v>-0.4</v>
      </c>
      <c r="AW90">
        <f>VLOOKUP($B90,'UPDATE Advanced Stats'!$B$2:$AC$1000,26,0)</f>
        <v>-1.1000000000000001</v>
      </c>
      <c r="AX90">
        <f>VLOOKUP($B90,'UPDATE Advanced Stats'!$B$2:$AC$1000,27,0)</f>
        <v>-1.6</v>
      </c>
      <c r="AY90">
        <f>VLOOKUP($B90,'UPDATE Advanced Stats'!$B$2:$AC$1000,28,0)</f>
        <v>0.1</v>
      </c>
    </row>
    <row r="91" spans="1:51">
      <c r="A91">
        <f>'UPDATE Regular Stats'!A92</f>
        <v>73</v>
      </c>
      <c r="B91" t="str">
        <f>'UPDATE Regular Stats'!B92</f>
        <v>Caron Butler</v>
      </c>
      <c r="C91" t="str">
        <f>'UPDATE Regular Stats'!C92</f>
        <v>SF</v>
      </c>
      <c r="D91">
        <f>'UPDATE Regular Stats'!D92</f>
        <v>34</v>
      </c>
      <c r="E91" t="str">
        <f>'UPDATE Regular Stats'!E92</f>
        <v>DET</v>
      </c>
      <c r="F91">
        <f>'UPDATE Regular Stats'!F92</f>
        <v>78</v>
      </c>
      <c r="G91">
        <f>'UPDATE Regular Stats'!G92</f>
        <v>21</v>
      </c>
      <c r="H91">
        <f>'UPDATE Regular Stats'!H92</f>
        <v>20.8</v>
      </c>
      <c r="I91">
        <f>'UPDATE Regular Stats'!I92</f>
        <v>2.1</v>
      </c>
      <c r="J91">
        <f>'UPDATE Regular Stats'!J92</f>
        <v>5.0999999999999996</v>
      </c>
      <c r="K91">
        <f>'UPDATE Regular Stats'!K92</f>
        <v>0.40699999999999997</v>
      </c>
      <c r="L91">
        <f>'UPDATE Regular Stats'!L92</f>
        <v>1.1000000000000001</v>
      </c>
      <c r="M91">
        <f>'UPDATE Regular Stats'!M92</f>
        <v>2.8</v>
      </c>
      <c r="N91">
        <f>'UPDATE Regular Stats'!N92</f>
        <v>0.379</v>
      </c>
      <c r="O91">
        <f>'UPDATE Regular Stats'!O92</f>
        <v>1</v>
      </c>
      <c r="P91">
        <f>'UPDATE Regular Stats'!P92</f>
        <v>2.2999999999999998</v>
      </c>
      <c r="Q91">
        <f>'UPDATE Regular Stats'!Q92</f>
        <v>0.441</v>
      </c>
      <c r="R91">
        <f>'UPDATE Regular Stats'!R92</f>
        <v>0.7</v>
      </c>
      <c r="S91">
        <f>'UPDATE Regular Stats'!S92</f>
        <v>0.8</v>
      </c>
      <c r="T91">
        <f>'UPDATE Regular Stats'!T92</f>
        <v>0.90200000000000002</v>
      </c>
      <c r="U91">
        <f>'UPDATE Regular Stats'!U92</f>
        <v>0.3</v>
      </c>
      <c r="V91">
        <f>'UPDATE Regular Stats'!V92</f>
        <v>2.2000000000000002</v>
      </c>
      <c r="W91">
        <f>'UPDATE Regular Stats'!W92</f>
        <v>2.5</v>
      </c>
      <c r="X91">
        <f>'UPDATE Regular Stats'!X92</f>
        <v>1</v>
      </c>
      <c r="Y91">
        <f>'UPDATE Regular Stats'!Y92</f>
        <v>0.6</v>
      </c>
      <c r="Z91">
        <f>'UPDATE Regular Stats'!Z92</f>
        <v>0.1</v>
      </c>
      <c r="AA91">
        <f>'UPDATE Regular Stats'!AA92</f>
        <v>0.6</v>
      </c>
      <c r="AB91">
        <f>'UPDATE Regular Stats'!AB92</f>
        <v>1.5</v>
      </c>
      <c r="AC91">
        <f>'UPDATE Regular Stats'!AC92</f>
        <v>5.9</v>
      </c>
      <c r="AD91">
        <f>VLOOKUP($B91,'UPDATE Advanced Stats'!$B$2:$AC$1000,7,0)</f>
        <v>9.3000000000000007</v>
      </c>
      <c r="AE91">
        <f>VLOOKUP($B91,'UPDATE Advanced Stats'!$B$2:$AC$1000,8,0)</f>
        <v>0.54400000000000004</v>
      </c>
      <c r="AF91">
        <f>VLOOKUP($B91,'UPDATE Advanced Stats'!$B$2:$AC$1000,9,0)</f>
        <v>0.55300000000000005</v>
      </c>
      <c r="AG91">
        <f>VLOOKUP($B91,'UPDATE Advanced Stats'!$B$2:$AC$1000,10,0)</f>
        <v>0.154</v>
      </c>
      <c r="AH91">
        <f>VLOOKUP($B91,'UPDATE Advanced Stats'!$B$2:$AC$1000,11,0)</f>
        <v>1.4</v>
      </c>
      <c r="AI91">
        <f>VLOOKUP($B91,'UPDATE Advanced Stats'!$B$2:$AC$1000,12,0)</f>
        <v>12.2</v>
      </c>
      <c r="AJ91">
        <f>VLOOKUP($B91,'UPDATE Advanced Stats'!$B$2:$AC$1000,13,0)</f>
        <v>6.6</v>
      </c>
      <c r="AK91">
        <f>VLOOKUP($B91,'UPDATE Advanced Stats'!$B$2:$AC$1000,14,0)</f>
        <v>7.3</v>
      </c>
      <c r="AL91">
        <f>VLOOKUP($B91,'UPDATE Advanced Stats'!$B$2:$AC$1000,15,0)</f>
        <v>1.4</v>
      </c>
      <c r="AM91">
        <f>VLOOKUP($B91,'UPDATE Advanced Stats'!$B$2:$AC$1000,16,0)</f>
        <v>0.2</v>
      </c>
      <c r="AN91">
        <f>VLOOKUP($B91,'UPDATE Advanced Stats'!$B$2:$AC$1000,17,0)</f>
        <v>10.4</v>
      </c>
      <c r="AO91">
        <f>VLOOKUP($B91,'UPDATE Advanced Stats'!$B$2:$AC$1000,18,0)</f>
        <v>12.9</v>
      </c>
      <c r="AP91">
        <f>VLOOKUP($B91,'UPDATE Advanced Stats'!$B$2:$AC$1000,19,0)</f>
        <v>0</v>
      </c>
      <c r="AQ91">
        <f>VLOOKUP($B91,'UPDATE Advanced Stats'!$B$2:$AC$1000,20,0)</f>
        <v>1.3</v>
      </c>
      <c r="AR91">
        <f>VLOOKUP($B91,'UPDATE Advanced Stats'!$B$2:$AC$1000,21,0)</f>
        <v>1</v>
      </c>
      <c r="AS91">
        <f>VLOOKUP($B91,'UPDATE Advanced Stats'!$B$2:$AC$1000,22,0)</f>
        <v>2.4</v>
      </c>
      <c r="AT91">
        <f>VLOOKUP($B91,'UPDATE Advanced Stats'!$B$2:$AC$1000,23,0)</f>
        <v>7.0000000000000007E-2</v>
      </c>
      <c r="AU91">
        <f>VLOOKUP($B91,'UPDATE Advanced Stats'!$B$2:$AC$1000,24,0)</f>
        <v>0</v>
      </c>
      <c r="AV91">
        <f>VLOOKUP($B91,'UPDATE Advanced Stats'!$B$2:$AC$1000,25,0)</f>
        <v>-1</v>
      </c>
      <c r="AW91">
        <f>VLOOKUP($B91,'UPDATE Advanced Stats'!$B$2:$AC$1000,26,0)</f>
        <v>-0.5</v>
      </c>
      <c r="AX91">
        <f>VLOOKUP($B91,'UPDATE Advanced Stats'!$B$2:$AC$1000,27,0)</f>
        <v>-1.5</v>
      </c>
      <c r="AY91">
        <f>VLOOKUP($B91,'UPDATE Advanced Stats'!$B$2:$AC$1000,28,0)</f>
        <v>0.2</v>
      </c>
    </row>
    <row r="92" spans="1:51">
      <c r="A92">
        <f>'UPDATE Regular Stats'!A93</f>
        <v>74</v>
      </c>
      <c r="B92" t="str">
        <f>'UPDATE Regular Stats'!B93</f>
        <v>Jimmy Butler</v>
      </c>
      <c r="C92" t="str">
        <f>'UPDATE Regular Stats'!C93</f>
        <v>SG</v>
      </c>
      <c r="D92">
        <f>'UPDATE Regular Stats'!D93</f>
        <v>25</v>
      </c>
      <c r="E92" t="str">
        <f>'UPDATE Regular Stats'!E93</f>
        <v>CHI</v>
      </c>
      <c r="F92">
        <f>'UPDATE Regular Stats'!F93</f>
        <v>65</v>
      </c>
      <c r="G92">
        <f>'UPDATE Regular Stats'!G93</f>
        <v>65</v>
      </c>
      <c r="H92">
        <f>'UPDATE Regular Stats'!H93</f>
        <v>38.700000000000003</v>
      </c>
      <c r="I92">
        <f>'UPDATE Regular Stats'!I93</f>
        <v>6.5</v>
      </c>
      <c r="J92">
        <f>'UPDATE Regular Stats'!J93</f>
        <v>14</v>
      </c>
      <c r="K92">
        <f>'UPDATE Regular Stats'!K93</f>
        <v>0.46200000000000002</v>
      </c>
      <c r="L92">
        <f>'UPDATE Regular Stats'!L93</f>
        <v>1.1000000000000001</v>
      </c>
      <c r="M92">
        <f>'UPDATE Regular Stats'!M93</f>
        <v>3</v>
      </c>
      <c r="N92">
        <f>'UPDATE Regular Stats'!N93</f>
        <v>0.378</v>
      </c>
      <c r="O92">
        <f>'UPDATE Regular Stats'!O93</f>
        <v>5.4</v>
      </c>
      <c r="P92">
        <f>'UPDATE Regular Stats'!P93</f>
        <v>11.1</v>
      </c>
      <c r="Q92">
        <f>'UPDATE Regular Stats'!Q93</f>
        <v>0.48399999999999999</v>
      </c>
      <c r="R92">
        <f>'UPDATE Regular Stats'!R93</f>
        <v>5.9</v>
      </c>
      <c r="S92">
        <f>'UPDATE Regular Stats'!S93</f>
        <v>7.1</v>
      </c>
      <c r="T92">
        <f>'UPDATE Regular Stats'!T93</f>
        <v>0.83399999999999996</v>
      </c>
      <c r="U92">
        <f>'UPDATE Regular Stats'!U93</f>
        <v>1.8</v>
      </c>
      <c r="V92">
        <f>'UPDATE Regular Stats'!V93</f>
        <v>4.0999999999999996</v>
      </c>
      <c r="W92">
        <f>'UPDATE Regular Stats'!W93</f>
        <v>5.8</v>
      </c>
      <c r="X92">
        <f>'UPDATE Regular Stats'!X93</f>
        <v>3.3</v>
      </c>
      <c r="Y92">
        <f>'UPDATE Regular Stats'!Y93</f>
        <v>1.8</v>
      </c>
      <c r="Z92">
        <f>'UPDATE Regular Stats'!Z93</f>
        <v>0.6</v>
      </c>
      <c r="AA92">
        <f>'UPDATE Regular Stats'!AA93</f>
        <v>1.4</v>
      </c>
      <c r="AB92">
        <f>'UPDATE Regular Stats'!AB93</f>
        <v>1.7</v>
      </c>
      <c r="AC92">
        <f>'UPDATE Regular Stats'!AC93</f>
        <v>20</v>
      </c>
      <c r="AD92">
        <f>VLOOKUP($B92,'UPDATE Advanced Stats'!$B$2:$AC$1000,7,0)</f>
        <v>21.3</v>
      </c>
      <c r="AE92">
        <f>VLOOKUP($B92,'UPDATE Advanced Stats'!$B$2:$AC$1000,8,0)</f>
        <v>0.58299999999999996</v>
      </c>
      <c r="AF92">
        <f>VLOOKUP($B92,'UPDATE Advanced Stats'!$B$2:$AC$1000,9,0)</f>
        <v>0.21199999999999999</v>
      </c>
      <c r="AG92">
        <f>VLOOKUP($B92,'UPDATE Advanced Stats'!$B$2:$AC$1000,10,0)</f>
        <v>0.50800000000000001</v>
      </c>
      <c r="AH92">
        <f>VLOOKUP($B92,'UPDATE Advanced Stats'!$B$2:$AC$1000,11,0)</f>
        <v>5.0999999999999996</v>
      </c>
      <c r="AI92">
        <f>VLOOKUP($B92,'UPDATE Advanced Stats'!$B$2:$AC$1000,12,0)</f>
        <v>11.2</v>
      </c>
      <c r="AJ92">
        <f>VLOOKUP($B92,'UPDATE Advanced Stats'!$B$2:$AC$1000,13,0)</f>
        <v>8.1999999999999993</v>
      </c>
      <c r="AK92">
        <f>VLOOKUP($B92,'UPDATE Advanced Stats'!$B$2:$AC$1000,14,0)</f>
        <v>14.4</v>
      </c>
      <c r="AL92">
        <f>VLOOKUP($B92,'UPDATE Advanced Stats'!$B$2:$AC$1000,15,0)</f>
        <v>2.2999999999999998</v>
      </c>
      <c r="AM92">
        <f>VLOOKUP($B92,'UPDATE Advanced Stats'!$B$2:$AC$1000,16,0)</f>
        <v>1</v>
      </c>
      <c r="AN92">
        <f>VLOOKUP($B92,'UPDATE Advanced Stats'!$B$2:$AC$1000,17,0)</f>
        <v>7.7</v>
      </c>
      <c r="AO92">
        <f>VLOOKUP($B92,'UPDATE Advanced Stats'!$B$2:$AC$1000,18,0)</f>
        <v>21.6</v>
      </c>
      <c r="AP92">
        <f>VLOOKUP($B92,'UPDATE Advanced Stats'!$B$2:$AC$1000,19,0)</f>
        <v>0</v>
      </c>
      <c r="AQ92">
        <f>VLOOKUP($B92,'UPDATE Advanced Stats'!$B$2:$AC$1000,20,0)</f>
        <v>8.1999999999999993</v>
      </c>
      <c r="AR92">
        <f>VLOOKUP($B92,'UPDATE Advanced Stats'!$B$2:$AC$1000,21,0)</f>
        <v>3</v>
      </c>
      <c r="AS92">
        <f>VLOOKUP($B92,'UPDATE Advanced Stats'!$B$2:$AC$1000,22,0)</f>
        <v>11.2</v>
      </c>
      <c r="AT92">
        <f>VLOOKUP($B92,'UPDATE Advanced Stats'!$B$2:$AC$1000,23,0)</f>
        <v>0.214</v>
      </c>
      <c r="AU92">
        <f>VLOOKUP($B92,'UPDATE Advanced Stats'!$B$2:$AC$1000,24,0)</f>
        <v>0</v>
      </c>
      <c r="AV92">
        <f>VLOOKUP($B92,'UPDATE Advanced Stats'!$B$2:$AC$1000,25,0)</f>
        <v>4.0999999999999996</v>
      </c>
      <c r="AW92">
        <f>VLOOKUP($B92,'UPDATE Advanced Stats'!$B$2:$AC$1000,26,0)</f>
        <v>0.6</v>
      </c>
      <c r="AX92">
        <f>VLOOKUP($B92,'UPDATE Advanced Stats'!$B$2:$AC$1000,27,0)</f>
        <v>4.7</v>
      </c>
      <c r="AY92">
        <f>VLOOKUP($B92,'UPDATE Advanced Stats'!$B$2:$AC$1000,28,0)</f>
        <v>4.2</v>
      </c>
    </row>
    <row r="93" spans="1:51">
      <c r="A93">
        <f>'UPDATE Regular Stats'!A94</f>
        <v>75</v>
      </c>
      <c r="B93" t="str">
        <f>'UPDATE Regular Stats'!B94</f>
        <v>Rasual Butler</v>
      </c>
      <c r="C93" t="str">
        <f>'UPDATE Regular Stats'!C94</f>
        <v>SF</v>
      </c>
      <c r="D93">
        <f>'UPDATE Regular Stats'!D94</f>
        <v>35</v>
      </c>
      <c r="E93" t="str">
        <f>'UPDATE Regular Stats'!E94</f>
        <v>WAS</v>
      </c>
      <c r="F93">
        <f>'UPDATE Regular Stats'!F94</f>
        <v>75</v>
      </c>
      <c r="G93">
        <f>'UPDATE Regular Stats'!G94</f>
        <v>1</v>
      </c>
      <c r="H93">
        <f>'UPDATE Regular Stats'!H94</f>
        <v>20.100000000000001</v>
      </c>
      <c r="I93">
        <f>'UPDATE Regular Stats'!I94</f>
        <v>2.9</v>
      </c>
      <c r="J93">
        <f>'UPDATE Regular Stats'!J94</f>
        <v>6.9</v>
      </c>
      <c r="K93">
        <f>'UPDATE Regular Stats'!K94</f>
        <v>0.42199999999999999</v>
      </c>
      <c r="L93">
        <f>'UPDATE Regular Stats'!L94</f>
        <v>1.2</v>
      </c>
      <c r="M93">
        <f>'UPDATE Regular Stats'!M94</f>
        <v>3.1</v>
      </c>
      <c r="N93">
        <f>'UPDATE Regular Stats'!N94</f>
        <v>0.38700000000000001</v>
      </c>
      <c r="O93">
        <f>'UPDATE Regular Stats'!O94</f>
        <v>1.7</v>
      </c>
      <c r="P93">
        <f>'UPDATE Regular Stats'!P94</f>
        <v>3.8</v>
      </c>
      <c r="Q93">
        <f>'UPDATE Regular Stats'!Q94</f>
        <v>0.45</v>
      </c>
      <c r="R93">
        <f>'UPDATE Regular Stats'!R94</f>
        <v>0.7</v>
      </c>
      <c r="S93">
        <f>'UPDATE Regular Stats'!S94</f>
        <v>0.9</v>
      </c>
      <c r="T93">
        <f>'UPDATE Regular Stats'!T94</f>
        <v>0.79100000000000004</v>
      </c>
      <c r="U93">
        <f>'UPDATE Regular Stats'!U94</f>
        <v>0.4</v>
      </c>
      <c r="V93">
        <f>'UPDATE Regular Stats'!V94</f>
        <v>2.2999999999999998</v>
      </c>
      <c r="W93">
        <f>'UPDATE Regular Stats'!W94</f>
        <v>2.6</v>
      </c>
      <c r="X93">
        <f>'UPDATE Regular Stats'!X94</f>
        <v>0.8</v>
      </c>
      <c r="Y93">
        <f>'UPDATE Regular Stats'!Y94</f>
        <v>0.4</v>
      </c>
      <c r="Z93">
        <f>'UPDATE Regular Stats'!Z94</f>
        <v>0.3</v>
      </c>
      <c r="AA93">
        <f>'UPDATE Regular Stats'!AA94</f>
        <v>0.6</v>
      </c>
      <c r="AB93">
        <f>'UPDATE Regular Stats'!AB94</f>
        <v>1.3</v>
      </c>
      <c r="AC93">
        <f>'UPDATE Regular Stats'!AC94</f>
        <v>7.7</v>
      </c>
      <c r="AD93">
        <f>VLOOKUP($B93,'UPDATE Advanced Stats'!$B$2:$AC$1000,7,0)</f>
        <v>11.4</v>
      </c>
      <c r="AE93">
        <f>VLOOKUP($B93,'UPDATE Advanced Stats'!$B$2:$AC$1000,8,0)</f>
        <v>0.53100000000000003</v>
      </c>
      <c r="AF93">
        <f>VLOOKUP($B93,'UPDATE Advanced Stats'!$B$2:$AC$1000,9,0)</f>
        <v>0.45500000000000002</v>
      </c>
      <c r="AG93">
        <f>VLOOKUP($B93,'UPDATE Advanced Stats'!$B$2:$AC$1000,10,0)</f>
        <v>0.13</v>
      </c>
      <c r="AH93">
        <f>VLOOKUP($B93,'UPDATE Advanced Stats'!$B$2:$AC$1000,11,0)</f>
        <v>2.1</v>
      </c>
      <c r="AI93">
        <f>VLOOKUP($B93,'UPDATE Advanced Stats'!$B$2:$AC$1000,12,0)</f>
        <v>12.4</v>
      </c>
      <c r="AJ93">
        <f>VLOOKUP($B93,'UPDATE Advanced Stats'!$B$2:$AC$1000,13,0)</f>
        <v>7.4</v>
      </c>
      <c r="AK93">
        <f>VLOOKUP($B93,'UPDATE Advanced Stats'!$B$2:$AC$1000,14,0)</f>
        <v>6.5</v>
      </c>
      <c r="AL93">
        <f>VLOOKUP($B93,'UPDATE Advanced Stats'!$B$2:$AC$1000,15,0)</f>
        <v>1</v>
      </c>
      <c r="AM93">
        <f>VLOOKUP($B93,'UPDATE Advanced Stats'!$B$2:$AC$1000,16,0)</f>
        <v>1.2</v>
      </c>
      <c r="AN93">
        <f>VLOOKUP($B93,'UPDATE Advanced Stats'!$B$2:$AC$1000,17,0)</f>
        <v>8.1</v>
      </c>
      <c r="AO93">
        <f>VLOOKUP($B93,'UPDATE Advanced Stats'!$B$2:$AC$1000,18,0)</f>
        <v>17.899999999999999</v>
      </c>
      <c r="AP93">
        <f>VLOOKUP($B93,'UPDATE Advanced Stats'!$B$2:$AC$1000,19,0)</f>
        <v>0</v>
      </c>
      <c r="AQ93">
        <f>VLOOKUP($B93,'UPDATE Advanced Stats'!$B$2:$AC$1000,20,0)</f>
        <v>1</v>
      </c>
      <c r="AR93">
        <f>VLOOKUP($B93,'UPDATE Advanced Stats'!$B$2:$AC$1000,21,0)</f>
        <v>1.6</v>
      </c>
      <c r="AS93">
        <f>VLOOKUP($B93,'UPDATE Advanced Stats'!$B$2:$AC$1000,22,0)</f>
        <v>2.6</v>
      </c>
      <c r="AT93">
        <f>VLOOKUP($B93,'UPDATE Advanced Stats'!$B$2:$AC$1000,23,0)</f>
        <v>8.4000000000000005E-2</v>
      </c>
      <c r="AU93">
        <f>VLOOKUP($B93,'UPDATE Advanced Stats'!$B$2:$AC$1000,24,0)</f>
        <v>0</v>
      </c>
      <c r="AV93">
        <f>VLOOKUP($B93,'UPDATE Advanced Stats'!$B$2:$AC$1000,25,0)</f>
        <v>-0.8</v>
      </c>
      <c r="AW93">
        <f>VLOOKUP($B93,'UPDATE Advanced Stats'!$B$2:$AC$1000,26,0)</f>
        <v>-0.8</v>
      </c>
      <c r="AX93">
        <f>VLOOKUP($B93,'UPDATE Advanced Stats'!$B$2:$AC$1000,27,0)</f>
        <v>-1.7</v>
      </c>
      <c r="AY93">
        <f>VLOOKUP($B93,'UPDATE Advanced Stats'!$B$2:$AC$1000,28,0)</f>
        <v>0.1</v>
      </c>
    </row>
    <row r="94" spans="1:51">
      <c r="A94">
        <f>'UPDATE Regular Stats'!A95</f>
        <v>76</v>
      </c>
      <c r="B94" t="str">
        <f>'UPDATE Regular Stats'!B95</f>
        <v>Dwight Buycks</v>
      </c>
      <c r="C94" t="str">
        <f>'UPDATE Regular Stats'!C95</f>
        <v>PG</v>
      </c>
      <c r="D94">
        <f>'UPDATE Regular Stats'!D95</f>
        <v>25</v>
      </c>
      <c r="E94" t="str">
        <f>'UPDATE Regular Stats'!E95</f>
        <v>LAL</v>
      </c>
      <c r="F94">
        <f>'UPDATE Regular Stats'!F95</f>
        <v>6</v>
      </c>
      <c r="G94">
        <f>'UPDATE Regular Stats'!G95</f>
        <v>0</v>
      </c>
      <c r="H94">
        <f>'UPDATE Regular Stats'!H95</f>
        <v>20.5</v>
      </c>
      <c r="I94">
        <f>'UPDATE Regular Stats'!I95</f>
        <v>3</v>
      </c>
      <c r="J94">
        <f>'UPDATE Regular Stats'!J95</f>
        <v>6.7</v>
      </c>
      <c r="K94">
        <f>'UPDATE Regular Stats'!K95</f>
        <v>0.45</v>
      </c>
      <c r="L94">
        <f>'UPDATE Regular Stats'!L95</f>
        <v>1.2</v>
      </c>
      <c r="M94">
        <f>'UPDATE Regular Stats'!M95</f>
        <v>1.8</v>
      </c>
      <c r="N94">
        <f>'UPDATE Regular Stats'!N95</f>
        <v>0.63600000000000001</v>
      </c>
      <c r="O94">
        <f>'UPDATE Regular Stats'!O95</f>
        <v>1.8</v>
      </c>
      <c r="P94">
        <f>'UPDATE Regular Stats'!P95</f>
        <v>4.8</v>
      </c>
      <c r="Q94">
        <f>'UPDATE Regular Stats'!Q95</f>
        <v>0.379</v>
      </c>
      <c r="R94">
        <f>'UPDATE Regular Stats'!R95</f>
        <v>1.5</v>
      </c>
      <c r="S94">
        <f>'UPDATE Regular Stats'!S95</f>
        <v>1.7</v>
      </c>
      <c r="T94">
        <f>'UPDATE Regular Stats'!T95</f>
        <v>0.9</v>
      </c>
      <c r="U94">
        <f>'UPDATE Regular Stats'!U95</f>
        <v>0.3</v>
      </c>
      <c r="V94">
        <f>'UPDATE Regular Stats'!V95</f>
        <v>1.7</v>
      </c>
      <c r="W94">
        <f>'UPDATE Regular Stats'!W95</f>
        <v>2</v>
      </c>
      <c r="X94">
        <f>'UPDATE Regular Stats'!X95</f>
        <v>2.2999999999999998</v>
      </c>
      <c r="Y94">
        <f>'UPDATE Regular Stats'!Y95</f>
        <v>0.5</v>
      </c>
      <c r="Z94">
        <f>'UPDATE Regular Stats'!Z95</f>
        <v>0</v>
      </c>
      <c r="AA94">
        <f>'UPDATE Regular Stats'!AA95</f>
        <v>2</v>
      </c>
      <c r="AB94">
        <f>'UPDATE Regular Stats'!AB95</f>
        <v>0.5</v>
      </c>
      <c r="AC94">
        <f>'UPDATE Regular Stats'!AC95</f>
        <v>8.6999999999999993</v>
      </c>
      <c r="AD94">
        <f>VLOOKUP($B94,'UPDATE Advanced Stats'!$B$2:$AC$1000,7,0)</f>
        <v>13.1</v>
      </c>
      <c r="AE94">
        <f>VLOOKUP($B94,'UPDATE Advanced Stats'!$B$2:$AC$1000,8,0)</f>
        <v>0.58599999999999997</v>
      </c>
      <c r="AF94">
        <f>VLOOKUP($B94,'UPDATE Advanced Stats'!$B$2:$AC$1000,9,0)</f>
        <v>0.27500000000000002</v>
      </c>
      <c r="AG94">
        <f>VLOOKUP($B94,'UPDATE Advanced Stats'!$B$2:$AC$1000,10,0)</f>
        <v>0.25</v>
      </c>
      <c r="AH94">
        <f>VLOOKUP($B94,'UPDATE Advanced Stats'!$B$2:$AC$1000,11,0)</f>
        <v>1.7</v>
      </c>
      <c r="AI94">
        <f>VLOOKUP($B94,'UPDATE Advanced Stats'!$B$2:$AC$1000,12,0)</f>
        <v>9.3000000000000007</v>
      </c>
      <c r="AJ94">
        <f>VLOOKUP($B94,'UPDATE Advanced Stats'!$B$2:$AC$1000,13,0)</f>
        <v>5.4</v>
      </c>
      <c r="AK94">
        <f>VLOOKUP($B94,'UPDATE Advanced Stats'!$B$2:$AC$1000,14,0)</f>
        <v>18.399999999999999</v>
      </c>
      <c r="AL94">
        <f>VLOOKUP($B94,'UPDATE Advanced Stats'!$B$2:$AC$1000,15,0)</f>
        <v>1.2</v>
      </c>
      <c r="AM94">
        <f>VLOOKUP($B94,'UPDATE Advanced Stats'!$B$2:$AC$1000,16,0)</f>
        <v>0</v>
      </c>
      <c r="AN94">
        <f>VLOOKUP($B94,'UPDATE Advanced Stats'!$B$2:$AC$1000,17,0)</f>
        <v>21.3</v>
      </c>
      <c r="AO94">
        <f>VLOOKUP($B94,'UPDATE Advanced Stats'!$B$2:$AC$1000,18,0)</f>
        <v>20.399999999999999</v>
      </c>
      <c r="AP94">
        <f>VLOOKUP($B94,'UPDATE Advanced Stats'!$B$2:$AC$1000,19,0)</f>
        <v>0</v>
      </c>
      <c r="AQ94">
        <f>VLOOKUP($B94,'UPDATE Advanced Stats'!$B$2:$AC$1000,20,0)</f>
        <v>0.1</v>
      </c>
      <c r="AR94">
        <f>VLOOKUP($B94,'UPDATE Advanced Stats'!$B$2:$AC$1000,21,0)</f>
        <v>0</v>
      </c>
      <c r="AS94">
        <f>VLOOKUP($B94,'UPDATE Advanced Stats'!$B$2:$AC$1000,22,0)</f>
        <v>0.1</v>
      </c>
      <c r="AT94">
        <f>VLOOKUP($B94,'UPDATE Advanced Stats'!$B$2:$AC$1000,23,0)</f>
        <v>2.7E-2</v>
      </c>
      <c r="AU94">
        <f>VLOOKUP($B94,'UPDATE Advanced Stats'!$B$2:$AC$1000,24,0)</f>
        <v>0</v>
      </c>
      <c r="AV94">
        <f>VLOOKUP($B94,'UPDATE Advanced Stats'!$B$2:$AC$1000,25,0)</f>
        <v>-1.6</v>
      </c>
      <c r="AW94">
        <f>VLOOKUP($B94,'UPDATE Advanced Stats'!$B$2:$AC$1000,26,0)</f>
        <v>-3.3</v>
      </c>
      <c r="AX94">
        <f>VLOOKUP($B94,'UPDATE Advanced Stats'!$B$2:$AC$1000,27,0)</f>
        <v>-4.9000000000000004</v>
      </c>
      <c r="AY94">
        <f>VLOOKUP($B94,'UPDATE Advanced Stats'!$B$2:$AC$1000,28,0)</f>
        <v>-0.1</v>
      </c>
    </row>
    <row r="95" spans="1:51">
      <c r="A95">
        <f>'UPDATE Regular Stats'!A96</f>
        <v>77</v>
      </c>
      <c r="B95" t="str">
        <f>'UPDATE Regular Stats'!B96</f>
        <v>Will Bynum</v>
      </c>
      <c r="C95" t="str">
        <f>'UPDATE Regular Stats'!C96</f>
        <v>SG</v>
      </c>
      <c r="D95">
        <f>'UPDATE Regular Stats'!D96</f>
        <v>32</v>
      </c>
      <c r="E95" t="str">
        <f>'UPDATE Regular Stats'!E96</f>
        <v>WAS</v>
      </c>
      <c r="F95">
        <f>'UPDATE Regular Stats'!F96</f>
        <v>7</v>
      </c>
      <c r="G95">
        <f>'UPDATE Regular Stats'!G96</f>
        <v>0</v>
      </c>
      <c r="H95">
        <f>'UPDATE Regular Stats'!H96</f>
        <v>9.6</v>
      </c>
      <c r="I95">
        <f>'UPDATE Regular Stats'!I96</f>
        <v>1.4</v>
      </c>
      <c r="J95">
        <f>'UPDATE Regular Stats'!J96</f>
        <v>4.4000000000000004</v>
      </c>
      <c r="K95">
        <f>'UPDATE Regular Stats'!K96</f>
        <v>0.32300000000000001</v>
      </c>
      <c r="L95">
        <f>'UPDATE Regular Stats'!L96</f>
        <v>0</v>
      </c>
      <c r="M95">
        <f>'UPDATE Regular Stats'!M96</f>
        <v>1.3</v>
      </c>
      <c r="N95">
        <f>'UPDATE Regular Stats'!N96</f>
        <v>0</v>
      </c>
      <c r="O95">
        <f>'UPDATE Regular Stats'!O96</f>
        <v>1.4</v>
      </c>
      <c r="P95">
        <f>'UPDATE Regular Stats'!P96</f>
        <v>3.1</v>
      </c>
      <c r="Q95">
        <f>'UPDATE Regular Stats'!Q96</f>
        <v>0.45500000000000002</v>
      </c>
      <c r="R95">
        <f>'UPDATE Regular Stats'!R96</f>
        <v>0.3</v>
      </c>
      <c r="S95">
        <f>'UPDATE Regular Stats'!S96</f>
        <v>0.6</v>
      </c>
      <c r="T95">
        <f>'UPDATE Regular Stats'!T96</f>
        <v>0.5</v>
      </c>
      <c r="U95">
        <f>'UPDATE Regular Stats'!U96</f>
        <v>0.3</v>
      </c>
      <c r="V95">
        <f>'UPDATE Regular Stats'!V96</f>
        <v>0.6</v>
      </c>
      <c r="W95">
        <f>'UPDATE Regular Stats'!W96</f>
        <v>0.9</v>
      </c>
      <c r="X95">
        <f>'UPDATE Regular Stats'!X96</f>
        <v>2.6</v>
      </c>
      <c r="Y95">
        <f>'UPDATE Regular Stats'!Y96</f>
        <v>0.1</v>
      </c>
      <c r="Z95">
        <f>'UPDATE Regular Stats'!Z96</f>
        <v>0.1</v>
      </c>
      <c r="AA95">
        <f>'UPDATE Regular Stats'!AA96</f>
        <v>1.1000000000000001</v>
      </c>
      <c r="AB95">
        <f>'UPDATE Regular Stats'!AB96</f>
        <v>1.3</v>
      </c>
      <c r="AC95">
        <f>'UPDATE Regular Stats'!AC96</f>
        <v>3.1</v>
      </c>
      <c r="AD95">
        <f>VLOOKUP($B95,'UPDATE Advanced Stats'!$B$2:$AC$1000,7,0)</f>
        <v>4.8</v>
      </c>
      <c r="AE95">
        <f>VLOOKUP($B95,'UPDATE Advanced Stats'!$B$2:$AC$1000,8,0)</f>
        <v>0.33600000000000002</v>
      </c>
      <c r="AF95">
        <f>VLOOKUP($B95,'UPDATE Advanced Stats'!$B$2:$AC$1000,9,0)</f>
        <v>0.28999999999999998</v>
      </c>
      <c r="AG95">
        <f>VLOOKUP($B95,'UPDATE Advanced Stats'!$B$2:$AC$1000,10,0)</f>
        <v>0.129</v>
      </c>
      <c r="AH95">
        <f>VLOOKUP($B95,'UPDATE Advanced Stats'!$B$2:$AC$1000,11,0)</f>
        <v>3.4</v>
      </c>
      <c r="AI95">
        <f>VLOOKUP($B95,'UPDATE Advanced Stats'!$B$2:$AC$1000,12,0)</f>
        <v>6.6</v>
      </c>
      <c r="AJ95">
        <f>VLOOKUP($B95,'UPDATE Advanced Stats'!$B$2:$AC$1000,13,0)</f>
        <v>5</v>
      </c>
      <c r="AK95">
        <f>VLOOKUP($B95,'UPDATE Advanced Stats'!$B$2:$AC$1000,14,0)</f>
        <v>42.2</v>
      </c>
      <c r="AL95">
        <f>VLOOKUP($B95,'UPDATE Advanced Stats'!$B$2:$AC$1000,15,0)</f>
        <v>0.8</v>
      </c>
      <c r="AM95">
        <f>VLOOKUP($B95,'UPDATE Advanced Stats'!$B$2:$AC$1000,16,0)</f>
        <v>1.2</v>
      </c>
      <c r="AN95">
        <f>VLOOKUP($B95,'UPDATE Advanced Stats'!$B$2:$AC$1000,17,0)</f>
        <v>19.600000000000001</v>
      </c>
      <c r="AO95">
        <f>VLOOKUP($B95,'UPDATE Advanced Stats'!$B$2:$AC$1000,18,0)</f>
        <v>27.6</v>
      </c>
      <c r="AP95">
        <f>VLOOKUP($B95,'UPDATE Advanced Stats'!$B$2:$AC$1000,19,0)</f>
        <v>0</v>
      </c>
      <c r="AQ95">
        <f>VLOOKUP($B95,'UPDATE Advanced Stats'!$B$2:$AC$1000,20,0)</f>
        <v>-0.2</v>
      </c>
      <c r="AR95">
        <f>VLOOKUP($B95,'UPDATE Advanced Stats'!$B$2:$AC$1000,21,0)</f>
        <v>0.1</v>
      </c>
      <c r="AS95">
        <f>VLOOKUP($B95,'UPDATE Advanced Stats'!$B$2:$AC$1000,22,0)</f>
        <v>-0.2</v>
      </c>
      <c r="AT95">
        <f>VLOOKUP($B95,'UPDATE Advanced Stats'!$B$2:$AC$1000,23,0)</f>
        <v>-0.13200000000000001</v>
      </c>
      <c r="AU95">
        <f>VLOOKUP($B95,'UPDATE Advanced Stats'!$B$2:$AC$1000,24,0)</f>
        <v>0</v>
      </c>
      <c r="AV95">
        <f>VLOOKUP($B95,'UPDATE Advanced Stats'!$B$2:$AC$1000,25,0)</f>
        <v>-5.8</v>
      </c>
      <c r="AW95">
        <f>VLOOKUP($B95,'UPDATE Advanced Stats'!$B$2:$AC$1000,26,0)</f>
        <v>-3.3</v>
      </c>
      <c r="AX95">
        <f>VLOOKUP($B95,'UPDATE Advanced Stats'!$B$2:$AC$1000,27,0)</f>
        <v>-9.1</v>
      </c>
      <c r="AY95">
        <f>VLOOKUP($B95,'UPDATE Advanced Stats'!$B$2:$AC$1000,28,0)</f>
        <v>-0.1</v>
      </c>
    </row>
    <row r="96" spans="1:51">
      <c r="A96">
        <f>'UPDATE Regular Stats'!A97</f>
        <v>78</v>
      </c>
      <c r="B96" t="str">
        <f>'UPDATE Regular Stats'!B97</f>
        <v>Bruno Caboclo</v>
      </c>
      <c r="C96" t="str">
        <f>'UPDATE Regular Stats'!C97</f>
        <v>SF</v>
      </c>
      <c r="D96">
        <f>'UPDATE Regular Stats'!D97</f>
        <v>19</v>
      </c>
      <c r="E96" t="str">
        <f>'UPDATE Regular Stats'!E97</f>
        <v>TOR</v>
      </c>
      <c r="F96">
        <f>'UPDATE Regular Stats'!F97</f>
        <v>8</v>
      </c>
      <c r="G96">
        <f>'UPDATE Regular Stats'!G97</f>
        <v>0</v>
      </c>
      <c r="H96">
        <f>'UPDATE Regular Stats'!H97</f>
        <v>2.9</v>
      </c>
      <c r="I96">
        <f>'UPDATE Regular Stats'!I97</f>
        <v>0.5</v>
      </c>
      <c r="J96">
        <f>'UPDATE Regular Stats'!J97</f>
        <v>1.5</v>
      </c>
      <c r="K96">
        <f>'UPDATE Regular Stats'!K97</f>
        <v>0.33300000000000002</v>
      </c>
      <c r="L96">
        <f>'UPDATE Regular Stats'!L97</f>
        <v>0.3</v>
      </c>
      <c r="M96">
        <f>'UPDATE Regular Stats'!M97</f>
        <v>0.4</v>
      </c>
      <c r="N96">
        <f>'UPDATE Regular Stats'!N97</f>
        <v>0.66700000000000004</v>
      </c>
      <c r="O96">
        <f>'UPDATE Regular Stats'!O97</f>
        <v>0.3</v>
      </c>
      <c r="P96">
        <f>'UPDATE Regular Stats'!P97</f>
        <v>1.1000000000000001</v>
      </c>
      <c r="Q96">
        <f>'UPDATE Regular Stats'!Q97</f>
        <v>0.222</v>
      </c>
      <c r="R96">
        <f>'UPDATE Regular Stats'!R97</f>
        <v>0</v>
      </c>
      <c r="S96">
        <f>'UPDATE Regular Stats'!S97</f>
        <v>0</v>
      </c>
      <c r="T96">
        <f>'UPDATE Regular Stats'!T97</f>
        <v>0</v>
      </c>
      <c r="U96">
        <f>'UPDATE Regular Stats'!U97</f>
        <v>0.1</v>
      </c>
      <c r="V96">
        <f>'UPDATE Regular Stats'!V97</f>
        <v>0.1</v>
      </c>
      <c r="W96">
        <f>'UPDATE Regular Stats'!W97</f>
        <v>0.3</v>
      </c>
      <c r="X96">
        <f>'UPDATE Regular Stats'!X97</f>
        <v>0</v>
      </c>
      <c r="Y96">
        <f>'UPDATE Regular Stats'!Y97</f>
        <v>0</v>
      </c>
      <c r="Z96">
        <f>'UPDATE Regular Stats'!Z97</f>
        <v>0.1</v>
      </c>
      <c r="AA96">
        <f>'UPDATE Regular Stats'!AA97</f>
        <v>0.5</v>
      </c>
      <c r="AB96">
        <f>'UPDATE Regular Stats'!AB97</f>
        <v>0.4</v>
      </c>
      <c r="AC96">
        <f>'UPDATE Regular Stats'!AC97</f>
        <v>1.3</v>
      </c>
      <c r="AD96">
        <f>VLOOKUP($B96,'UPDATE Advanced Stats'!$B$2:$AC$1000,7,0)</f>
        <v>-1.8</v>
      </c>
      <c r="AE96">
        <f>VLOOKUP($B96,'UPDATE Advanced Stats'!$B$2:$AC$1000,8,0)</f>
        <v>0.41699999999999998</v>
      </c>
      <c r="AF96">
        <f>VLOOKUP($B96,'UPDATE Advanced Stats'!$B$2:$AC$1000,9,0)</f>
        <v>0.25</v>
      </c>
      <c r="AG96">
        <f>VLOOKUP($B96,'UPDATE Advanced Stats'!$B$2:$AC$1000,10,0)</f>
        <v>0</v>
      </c>
      <c r="AH96">
        <f>VLOOKUP($B96,'UPDATE Advanced Stats'!$B$2:$AC$1000,11,0)</f>
        <v>5</v>
      </c>
      <c r="AI96">
        <f>VLOOKUP($B96,'UPDATE Advanced Stats'!$B$2:$AC$1000,12,0)</f>
        <v>5</v>
      </c>
      <c r="AJ96">
        <f>VLOOKUP($B96,'UPDATE Advanced Stats'!$B$2:$AC$1000,13,0)</f>
        <v>5</v>
      </c>
      <c r="AK96">
        <f>VLOOKUP($B96,'UPDATE Advanced Stats'!$B$2:$AC$1000,14,0)</f>
        <v>0</v>
      </c>
      <c r="AL96">
        <f>VLOOKUP($B96,'UPDATE Advanced Stats'!$B$2:$AC$1000,15,0)</f>
        <v>0</v>
      </c>
      <c r="AM96">
        <f>VLOOKUP($B96,'UPDATE Advanced Stats'!$B$2:$AC$1000,16,0)</f>
        <v>3.5</v>
      </c>
      <c r="AN96">
        <f>VLOOKUP($B96,'UPDATE Advanced Stats'!$B$2:$AC$1000,17,0)</f>
        <v>25</v>
      </c>
      <c r="AO96">
        <f>VLOOKUP($B96,'UPDATE Advanced Stats'!$B$2:$AC$1000,18,0)</f>
        <v>31.5</v>
      </c>
      <c r="AP96">
        <f>VLOOKUP($B96,'UPDATE Advanced Stats'!$B$2:$AC$1000,19,0)</f>
        <v>0</v>
      </c>
      <c r="AQ96">
        <f>VLOOKUP($B96,'UPDATE Advanced Stats'!$B$2:$AC$1000,20,0)</f>
        <v>-0.1</v>
      </c>
      <c r="AR96">
        <f>VLOOKUP($B96,'UPDATE Advanced Stats'!$B$2:$AC$1000,21,0)</f>
        <v>0</v>
      </c>
      <c r="AS96">
        <f>VLOOKUP($B96,'UPDATE Advanced Stats'!$B$2:$AC$1000,22,0)</f>
        <v>-0.1</v>
      </c>
      <c r="AT96">
        <f>VLOOKUP($B96,'UPDATE Advanced Stats'!$B$2:$AC$1000,23,0)</f>
        <v>-0.27500000000000002</v>
      </c>
      <c r="AU96">
        <f>VLOOKUP($B96,'UPDATE Advanced Stats'!$B$2:$AC$1000,24,0)</f>
        <v>0</v>
      </c>
      <c r="AV96">
        <f>VLOOKUP($B96,'UPDATE Advanced Stats'!$B$2:$AC$1000,25,0)</f>
        <v>-12.6</v>
      </c>
      <c r="AW96">
        <f>VLOOKUP($B96,'UPDATE Advanced Stats'!$B$2:$AC$1000,26,0)</f>
        <v>-6.3</v>
      </c>
      <c r="AX96">
        <f>VLOOKUP($B96,'UPDATE Advanced Stats'!$B$2:$AC$1000,27,0)</f>
        <v>-18.899999999999999</v>
      </c>
      <c r="AY96">
        <f>VLOOKUP($B96,'UPDATE Advanced Stats'!$B$2:$AC$1000,28,0)</f>
        <v>-0.1</v>
      </c>
    </row>
    <row r="97" spans="1:51">
      <c r="A97">
        <f>'UPDATE Regular Stats'!A98</f>
        <v>79</v>
      </c>
      <c r="B97" t="str">
        <f>'UPDATE Regular Stats'!B98</f>
        <v>Nick Calathes</v>
      </c>
      <c r="C97" t="str">
        <f>'UPDATE Regular Stats'!C98</f>
        <v>SG</v>
      </c>
      <c r="D97">
        <f>'UPDATE Regular Stats'!D98</f>
        <v>25</v>
      </c>
      <c r="E97" t="str">
        <f>'UPDATE Regular Stats'!E98</f>
        <v>MEM</v>
      </c>
      <c r="F97">
        <f>'UPDATE Regular Stats'!F98</f>
        <v>58</v>
      </c>
      <c r="G97">
        <f>'UPDATE Regular Stats'!G98</f>
        <v>0</v>
      </c>
      <c r="H97">
        <f>'UPDATE Regular Stats'!H98</f>
        <v>14.4</v>
      </c>
      <c r="I97">
        <f>'UPDATE Regular Stats'!I98</f>
        <v>1.8</v>
      </c>
      <c r="J97">
        <f>'UPDATE Regular Stats'!J98</f>
        <v>4.3</v>
      </c>
      <c r="K97">
        <f>'UPDATE Regular Stats'!K98</f>
        <v>0.42099999999999999</v>
      </c>
      <c r="L97">
        <f>'UPDATE Regular Stats'!L98</f>
        <v>0.2</v>
      </c>
      <c r="M97">
        <f>'UPDATE Regular Stats'!M98</f>
        <v>0.7</v>
      </c>
      <c r="N97">
        <f>'UPDATE Regular Stats'!N98</f>
        <v>0.25600000000000001</v>
      </c>
      <c r="O97">
        <f>'UPDATE Regular Stats'!O98</f>
        <v>1.6</v>
      </c>
      <c r="P97">
        <f>'UPDATE Regular Stats'!P98</f>
        <v>3.5</v>
      </c>
      <c r="Q97">
        <f>'UPDATE Regular Stats'!Q98</f>
        <v>0.45600000000000002</v>
      </c>
      <c r="R97">
        <f>'UPDATE Regular Stats'!R98</f>
        <v>0.4</v>
      </c>
      <c r="S97">
        <f>'UPDATE Regular Stats'!S98</f>
        <v>0.8</v>
      </c>
      <c r="T97">
        <f>'UPDATE Regular Stats'!T98</f>
        <v>0.53300000000000003</v>
      </c>
      <c r="U97">
        <f>'UPDATE Regular Stats'!U98</f>
        <v>0.3</v>
      </c>
      <c r="V97">
        <f>'UPDATE Regular Stats'!V98</f>
        <v>1.5</v>
      </c>
      <c r="W97">
        <f>'UPDATE Regular Stats'!W98</f>
        <v>1.8</v>
      </c>
      <c r="X97">
        <f>'UPDATE Regular Stats'!X98</f>
        <v>2.5</v>
      </c>
      <c r="Y97">
        <f>'UPDATE Regular Stats'!Y98</f>
        <v>1.1000000000000001</v>
      </c>
      <c r="Z97">
        <f>'UPDATE Regular Stats'!Z98</f>
        <v>0.1</v>
      </c>
      <c r="AA97">
        <f>'UPDATE Regular Stats'!AA98</f>
        <v>1.1000000000000001</v>
      </c>
      <c r="AB97">
        <f>'UPDATE Regular Stats'!AB98</f>
        <v>1.7</v>
      </c>
      <c r="AC97">
        <f>'UPDATE Regular Stats'!AC98</f>
        <v>4.2</v>
      </c>
      <c r="AD97">
        <f>VLOOKUP($B97,'UPDATE Advanced Stats'!$B$2:$AC$1000,7,0)</f>
        <v>12.3</v>
      </c>
      <c r="AE97">
        <f>VLOOKUP($B97,'UPDATE Advanced Stats'!$B$2:$AC$1000,8,0)</f>
        <v>0.45500000000000002</v>
      </c>
      <c r="AF97">
        <f>VLOOKUP($B97,'UPDATE Advanced Stats'!$B$2:$AC$1000,9,0)</f>
        <v>0.17399999999999999</v>
      </c>
      <c r="AG97">
        <f>VLOOKUP($B97,'UPDATE Advanced Stats'!$B$2:$AC$1000,10,0)</f>
        <v>0.182</v>
      </c>
      <c r="AH97">
        <f>VLOOKUP($B97,'UPDATE Advanced Stats'!$B$2:$AC$1000,11,0)</f>
        <v>2.6</v>
      </c>
      <c r="AI97">
        <f>VLOOKUP($B97,'UPDATE Advanced Stats'!$B$2:$AC$1000,12,0)</f>
        <v>11.8</v>
      </c>
      <c r="AJ97">
        <f>VLOOKUP($B97,'UPDATE Advanced Stats'!$B$2:$AC$1000,13,0)</f>
        <v>7.2</v>
      </c>
      <c r="AK97">
        <f>VLOOKUP($B97,'UPDATE Advanced Stats'!$B$2:$AC$1000,14,0)</f>
        <v>26.6</v>
      </c>
      <c r="AL97">
        <f>VLOOKUP($B97,'UPDATE Advanced Stats'!$B$2:$AC$1000,15,0)</f>
        <v>3.9</v>
      </c>
      <c r="AM97">
        <f>VLOOKUP($B97,'UPDATE Advanced Stats'!$B$2:$AC$1000,16,0)</f>
        <v>0.5</v>
      </c>
      <c r="AN97">
        <f>VLOOKUP($B97,'UPDATE Advanced Stats'!$B$2:$AC$1000,17,0)</f>
        <v>18.600000000000001</v>
      </c>
      <c r="AO97">
        <f>VLOOKUP($B97,'UPDATE Advanced Stats'!$B$2:$AC$1000,18,0)</f>
        <v>17.899999999999999</v>
      </c>
      <c r="AP97">
        <f>VLOOKUP($B97,'UPDATE Advanced Stats'!$B$2:$AC$1000,19,0)</f>
        <v>0</v>
      </c>
      <c r="AQ97">
        <f>VLOOKUP($B97,'UPDATE Advanced Stats'!$B$2:$AC$1000,20,0)</f>
        <v>-0.4</v>
      </c>
      <c r="AR97">
        <f>VLOOKUP($B97,'UPDATE Advanced Stats'!$B$2:$AC$1000,21,0)</f>
        <v>1.5</v>
      </c>
      <c r="AS97">
        <f>VLOOKUP($B97,'UPDATE Advanced Stats'!$B$2:$AC$1000,22,0)</f>
        <v>1.1000000000000001</v>
      </c>
      <c r="AT97">
        <f>VLOOKUP($B97,'UPDATE Advanced Stats'!$B$2:$AC$1000,23,0)</f>
        <v>6.5000000000000002E-2</v>
      </c>
      <c r="AU97">
        <f>VLOOKUP($B97,'UPDATE Advanced Stats'!$B$2:$AC$1000,24,0)</f>
        <v>0</v>
      </c>
      <c r="AV97">
        <f>VLOOKUP($B97,'UPDATE Advanced Stats'!$B$2:$AC$1000,25,0)</f>
        <v>-2.1</v>
      </c>
      <c r="AW97">
        <f>VLOOKUP($B97,'UPDATE Advanced Stats'!$B$2:$AC$1000,26,0)</f>
        <v>1.8</v>
      </c>
      <c r="AX97">
        <f>VLOOKUP($B97,'UPDATE Advanced Stats'!$B$2:$AC$1000,27,0)</f>
        <v>-0.3</v>
      </c>
      <c r="AY97">
        <f>VLOOKUP($B97,'UPDATE Advanced Stats'!$B$2:$AC$1000,28,0)</f>
        <v>0.4</v>
      </c>
    </row>
    <row r="98" spans="1:51">
      <c r="A98">
        <f>'UPDATE Regular Stats'!A99</f>
        <v>80</v>
      </c>
      <c r="B98" t="str">
        <f>'UPDATE Regular Stats'!B99</f>
        <v>Jose Calderon</v>
      </c>
      <c r="C98" t="str">
        <f>'UPDATE Regular Stats'!C99</f>
        <v>PG</v>
      </c>
      <c r="D98">
        <f>'UPDATE Regular Stats'!D99</f>
        <v>33</v>
      </c>
      <c r="E98" t="str">
        <f>'UPDATE Regular Stats'!E99</f>
        <v>NYK</v>
      </c>
      <c r="F98">
        <f>'UPDATE Regular Stats'!F99</f>
        <v>42</v>
      </c>
      <c r="G98">
        <f>'UPDATE Regular Stats'!G99</f>
        <v>42</v>
      </c>
      <c r="H98">
        <f>'UPDATE Regular Stats'!H99</f>
        <v>30.2</v>
      </c>
      <c r="I98">
        <f>'UPDATE Regular Stats'!I99</f>
        <v>3.5</v>
      </c>
      <c r="J98">
        <f>'UPDATE Regular Stats'!J99</f>
        <v>8.4</v>
      </c>
      <c r="K98">
        <f>'UPDATE Regular Stats'!K99</f>
        <v>0.41499999999999998</v>
      </c>
      <c r="L98">
        <f>'UPDATE Regular Stats'!L99</f>
        <v>1.4</v>
      </c>
      <c r="M98">
        <f>'UPDATE Regular Stats'!M99</f>
        <v>3.4</v>
      </c>
      <c r="N98">
        <f>'UPDATE Regular Stats'!N99</f>
        <v>0.41499999999999998</v>
      </c>
      <c r="O98">
        <f>'UPDATE Regular Stats'!O99</f>
        <v>2.1</v>
      </c>
      <c r="P98">
        <f>'UPDATE Regular Stats'!P99</f>
        <v>5</v>
      </c>
      <c r="Q98">
        <f>'UPDATE Regular Stats'!Q99</f>
        <v>0.41499999999999998</v>
      </c>
      <c r="R98">
        <f>'UPDATE Regular Stats'!R99</f>
        <v>0.7</v>
      </c>
      <c r="S98">
        <f>'UPDATE Regular Stats'!S99</f>
        <v>0.8</v>
      </c>
      <c r="T98">
        <f>'UPDATE Regular Stats'!T99</f>
        <v>0.90600000000000003</v>
      </c>
      <c r="U98">
        <f>'UPDATE Regular Stats'!U99</f>
        <v>0.5</v>
      </c>
      <c r="V98">
        <f>'UPDATE Regular Stats'!V99</f>
        <v>2.5</v>
      </c>
      <c r="W98">
        <f>'UPDATE Regular Stats'!W99</f>
        <v>3</v>
      </c>
      <c r="X98">
        <f>'UPDATE Regular Stats'!X99</f>
        <v>4.7</v>
      </c>
      <c r="Y98">
        <f>'UPDATE Regular Stats'!Y99</f>
        <v>0.7</v>
      </c>
      <c r="Z98">
        <f>'UPDATE Regular Stats'!Z99</f>
        <v>0</v>
      </c>
      <c r="AA98">
        <f>'UPDATE Regular Stats'!AA99</f>
        <v>1.8</v>
      </c>
      <c r="AB98">
        <f>'UPDATE Regular Stats'!AB99</f>
        <v>1.8</v>
      </c>
      <c r="AC98">
        <f>'UPDATE Regular Stats'!AC99</f>
        <v>9.1</v>
      </c>
      <c r="AD98">
        <f>VLOOKUP($B98,'UPDATE Advanced Stats'!$B$2:$AC$1000,7,0)</f>
        <v>11.3</v>
      </c>
      <c r="AE98">
        <f>VLOOKUP($B98,'UPDATE Advanced Stats'!$B$2:$AC$1000,8,0)</f>
        <v>0.51900000000000002</v>
      </c>
      <c r="AF98">
        <f>VLOOKUP($B98,'UPDATE Advanced Stats'!$B$2:$AC$1000,9,0)</f>
        <v>0.40100000000000002</v>
      </c>
      <c r="AG98">
        <f>VLOOKUP($B98,'UPDATE Advanced Stats'!$B$2:$AC$1000,10,0)</f>
        <v>0.09</v>
      </c>
      <c r="AH98">
        <f>VLOOKUP($B98,'UPDATE Advanced Stats'!$B$2:$AC$1000,11,0)</f>
        <v>1.7</v>
      </c>
      <c r="AI98">
        <f>VLOOKUP($B98,'UPDATE Advanced Stats'!$B$2:$AC$1000,12,0)</f>
        <v>9.8000000000000007</v>
      </c>
      <c r="AJ98">
        <f>VLOOKUP($B98,'UPDATE Advanced Stats'!$B$2:$AC$1000,13,0)</f>
        <v>5.6</v>
      </c>
      <c r="AK98">
        <f>VLOOKUP($B98,'UPDATE Advanced Stats'!$B$2:$AC$1000,14,0)</f>
        <v>25.6</v>
      </c>
      <c r="AL98">
        <f>VLOOKUP($B98,'UPDATE Advanced Stats'!$B$2:$AC$1000,15,0)</f>
        <v>1.3</v>
      </c>
      <c r="AM98">
        <f>VLOOKUP($B98,'UPDATE Advanced Stats'!$B$2:$AC$1000,16,0)</f>
        <v>0</v>
      </c>
      <c r="AN98">
        <f>VLOOKUP($B98,'UPDATE Advanced Stats'!$B$2:$AC$1000,17,0)</f>
        <v>16.899999999999999</v>
      </c>
      <c r="AO98">
        <f>VLOOKUP($B98,'UPDATE Advanced Stats'!$B$2:$AC$1000,18,0)</f>
        <v>16.100000000000001</v>
      </c>
      <c r="AP98">
        <f>VLOOKUP($B98,'UPDATE Advanced Stats'!$B$2:$AC$1000,19,0)</f>
        <v>0</v>
      </c>
      <c r="AQ98">
        <f>VLOOKUP($B98,'UPDATE Advanced Stats'!$B$2:$AC$1000,20,0)</f>
        <v>0.8</v>
      </c>
      <c r="AR98">
        <f>VLOOKUP($B98,'UPDATE Advanced Stats'!$B$2:$AC$1000,21,0)</f>
        <v>0.1</v>
      </c>
      <c r="AS98">
        <f>VLOOKUP($B98,'UPDATE Advanced Stats'!$B$2:$AC$1000,22,0)</f>
        <v>0.9</v>
      </c>
      <c r="AT98">
        <f>VLOOKUP($B98,'UPDATE Advanced Stats'!$B$2:$AC$1000,23,0)</f>
        <v>3.3000000000000002E-2</v>
      </c>
      <c r="AU98">
        <f>VLOOKUP($B98,'UPDATE Advanced Stats'!$B$2:$AC$1000,24,0)</f>
        <v>0</v>
      </c>
      <c r="AV98">
        <f>VLOOKUP($B98,'UPDATE Advanced Stats'!$B$2:$AC$1000,25,0)</f>
        <v>-0.5</v>
      </c>
      <c r="AW98">
        <f>VLOOKUP($B98,'UPDATE Advanced Stats'!$B$2:$AC$1000,26,0)</f>
        <v>-2.6</v>
      </c>
      <c r="AX98">
        <f>VLOOKUP($B98,'UPDATE Advanced Stats'!$B$2:$AC$1000,27,0)</f>
        <v>-3.2</v>
      </c>
      <c r="AY98">
        <f>VLOOKUP($B98,'UPDATE Advanced Stats'!$B$2:$AC$1000,28,0)</f>
        <v>-0.4</v>
      </c>
    </row>
    <row r="99" spans="1:51">
      <c r="A99" t="str">
        <f>'UPDATE Regular Stats'!A100</f>
        <v>Rk</v>
      </c>
      <c r="B99" t="str">
        <f>'UPDATE Regular Stats'!B100</f>
        <v>Player</v>
      </c>
      <c r="C99" t="str">
        <f>'UPDATE Regular Stats'!C100</f>
        <v>Pos</v>
      </c>
      <c r="D99" t="str">
        <f>'UPDATE Regular Stats'!D100</f>
        <v>Age</v>
      </c>
      <c r="E99" t="str">
        <f>'UPDATE Regular Stats'!E100</f>
        <v>Tm</v>
      </c>
      <c r="F99" t="str">
        <f>'UPDATE Regular Stats'!F100</f>
        <v>G</v>
      </c>
      <c r="G99" t="str">
        <f>'UPDATE Regular Stats'!G100</f>
        <v>GS</v>
      </c>
      <c r="H99" t="str">
        <f>'UPDATE Regular Stats'!H100</f>
        <v>MP</v>
      </c>
      <c r="I99" t="str">
        <f>'UPDATE Regular Stats'!I100</f>
        <v>FG</v>
      </c>
      <c r="J99" t="str">
        <f>'UPDATE Regular Stats'!J100</f>
        <v>FGA</v>
      </c>
      <c r="K99" t="str">
        <f>'UPDATE Regular Stats'!K100</f>
        <v>FG%</v>
      </c>
      <c r="L99" t="str">
        <f>'UPDATE Regular Stats'!L100</f>
        <v>3P</v>
      </c>
      <c r="M99" t="str">
        <f>'UPDATE Regular Stats'!M100</f>
        <v>3PA</v>
      </c>
      <c r="N99" t="str">
        <f>'UPDATE Regular Stats'!N100</f>
        <v>3P</v>
      </c>
      <c r="O99" t="str">
        <f>'UPDATE Regular Stats'!O100</f>
        <v>2P</v>
      </c>
      <c r="P99" t="str">
        <f>'UPDATE Regular Stats'!P100</f>
        <v>2PA</v>
      </c>
      <c r="Q99" t="str">
        <f>'UPDATE Regular Stats'!Q100</f>
        <v>2P</v>
      </c>
      <c r="R99" t="str">
        <f>'UPDATE Regular Stats'!R100</f>
        <v>FT</v>
      </c>
      <c r="S99" t="str">
        <f>'UPDATE Regular Stats'!S100</f>
        <v>FTA</v>
      </c>
      <c r="T99" t="str">
        <f>'UPDATE Regular Stats'!T100</f>
        <v>FT%</v>
      </c>
      <c r="U99" t="str">
        <f>'UPDATE Regular Stats'!U100</f>
        <v>ORB</v>
      </c>
      <c r="V99" t="str">
        <f>'UPDATE Regular Stats'!V100</f>
        <v>DRB</v>
      </c>
      <c r="W99" t="str">
        <f>'UPDATE Regular Stats'!W100</f>
        <v>TRB</v>
      </c>
      <c r="X99" t="str">
        <f>'UPDATE Regular Stats'!X100</f>
        <v>AST</v>
      </c>
      <c r="Y99" t="str">
        <f>'UPDATE Regular Stats'!Y100</f>
        <v>STL</v>
      </c>
      <c r="Z99" t="str">
        <f>'UPDATE Regular Stats'!Z100</f>
        <v>BLK</v>
      </c>
      <c r="AA99" t="str">
        <f>'UPDATE Regular Stats'!AA100</f>
        <v>TOV</v>
      </c>
      <c r="AB99" t="str">
        <f>'UPDATE Regular Stats'!AB100</f>
        <v>PF</v>
      </c>
      <c r="AC99" t="str">
        <f>'UPDATE Regular Stats'!AC100</f>
        <v>PTS</v>
      </c>
      <c r="AD99" t="str">
        <f>VLOOKUP($B99,'UPDATE Advanced Stats'!$B$2:$AC$1000,7,0)</f>
        <v>PER</v>
      </c>
      <c r="AE99" t="str">
        <f>VLOOKUP($B99,'UPDATE Advanced Stats'!$B$2:$AC$1000,8,0)</f>
        <v>TS%</v>
      </c>
      <c r="AF99" t="str">
        <f>VLOOKUP($B99,'UPDATE Advanced Stats'!$B$2:$AC$1000,9,0)</f>
        <v>3PAr</v>
      </c>
      <c r="AG99" t="str">
        <f>VLOOKUP($B99,'UPDATE Advanced Stats'!$B$2:$AC$1000,10,0)</f>
        <v>FTr</v>
      </c>
      <c r="AH99" t="str">
        <f>VLOOKUP($B99,'UPDATE Advanced Stats'!$B$2:$AC$1000,11,0)</f>
        <v>ORB%</v>
      </c>
      <c r="AI99" t="str">
        <f>VLOOKUP($B99,'UPDATE Advanced Stats'!$B$2:$AC$1000,12,0)</f>
        <v>DRB%</v>
      </c>
      <c r="AJ99" t="str">
        <f>VLOOKUP($B99,'UPDATE Advanced Stats'!$B$2:$AC$1000,13,0)</f>
        <v>TRB%</v>
      </c>
      <c r="AK99" t="str">
        <f>VLOOKUP($B99,'UPDATE Advanced Stats'!$B$2:$AC$1000,14,0)</f>
        <v>AST%</v>
      </c>
      <c r="AL99" t="str">
        <f>VLOOKUP($B99,'UPDATE Advanced Stats'!$B$2:$AC$1000,15,0)</f>
        <v>STL%</v>
      </c>
      <c r="AM99" t="str">
        <f>VLOOKUP($B99,'UPDATE Advanced Stats'!$B$2:$AC$1000,16,0)</f>
        <v>BLK%</v>
      </c>
      <c r="AN99" t="str">
        <f>VLOOKUP($B99,'UPDATE Advanced Stats'!$B$2:$AC$1000,17,0)</f>
        <v>TOV%</v>
      </c>
      <c r="AO99" t="str">
        <f>VLOOKUP($B99,'UPDATE Advanced Stats'!$B$2:$AC$1000,18,0)</f>
        <v>USG%</v>
      </c>
      <c r="AP99">
        <f>VLOOKUP($B99,'UPDATE Advanced Stats'!$B$2:$AC$1000,19,0)</f>
        <v>0</v>
      </c>
      <c r="AQ99" t="str">
        <f>VLOOKUP($B99,'UPDATE Advanced Stats'!$B$2:$AC$1000,20,0)</f>
        <v>OWS</v>
      </c>
      <c r="AR99" t="str">
        <f>VLOOKUP($B99,'UPDATE Advanced Stats'!$B$2:$AC$1000,21,0)</f>
        <v>DWS</v>
      </c>
      <c r="AS99" t="str">
        <f>VLOOKUP($B99,'UPDATE Advanced Stats'!$B$2:$AC$1000,22,0)</f>
        <v>WS</v>
      </c>
      <c r="AT99" t="str">
        <f>VLOOKUP($B99,'UPDATE Advanced Stats'!$B$2:$AC$1000,23,0)</f>
        <v>WS/48</v>
      </c>
      <c r="AU99">
        <f>VLOOKUP($B99,'UPDATE Advanced Stats'!$B$2:$AC$1000,24,0)</f>
        <v>0</v>
      </c>
      <c r="AV99" t="str">
        <f>VLOOKUP($B99,'UPDATE Advanced Stats'!$B$2:$AC$1000,25,0)</f>
        <v>OBPM</v>
      </c>
      <c r="AW99" t="str">
        <f>VLOOKUP($B99,'UPDATE Advanced Stats'!$B$2:$AC$1000,26,0)</f>
        <v>DBPM</v>
      </c>
      <c r="AX99" t="str">
        <f>VLOOKUP($B99,'UPDATE Advanced Stats'!$B$2:$AC$1000,27,0)</f>
        <v>BPM</v>
      </c>
      <c r="AY99" t="str">
        <f>VLOOKUP($B99,'UPDATE Advanced Stats'!$B$2:$AC$1000,28,0)</f>
        <v>VORP</v>
      </c>
    </row>
    <row r="100" spans="1:51">
      <c r="A100">
        <f>'UPDATE Regular Stats'!A101</f>
        <v>81</v>
      </c>
      <c r="B100" t="str">
        <f>'UPDATE Regular Stats'!B101</f>
        <v>Kentavious Caldwell-Pope</v>
      </c>
      <c r="C100" t="str">
        <f>'UPDATE Regular Stats'!C101</f>
        <v>SG</v>
      </c>
      <c r="D100">
        <f>'UPDATE Regular Stats'!D101</f>
        <v>21</v>
      </c>
      <c r="E100" t="str">
        <f>'UPDATE Regular Stats'!E101</f>
        <v>DET</v>
      </c>
      <c r="F100">
        <f>'UPDATE Regular Stats'!F101</f>
        <v>82</v>
      </c>
      <c r="G100">
        <f>'UPDATE Regular Stats'!G101</f>
        <v>82</v>
      </c>
      <c r="H100">
        <f>'UPDATE Regular Stats'!H101</f>
        <v>31.5</v>
      </c>
      <c r="I100">
        <f>'UPDATE Regular Stats'!I101</f>
        <v>4.8</v>
      </c>
      <c r="J100">
        <f>'UPDATE Regular Stats'!J101</f>
        <v>11.9</v>
      </c>
      <c r="K100">
        <f>'UPDATE Regular Stats'!K101</f>
        <v>0.40100000000000002</v>
      </c>
      <c r="L100">
        <f>'UPDATE Regular Stats'!L101</f>
        <v>1.9</v>
      </c>
      <c r="M100">
        <f>'UPDATE Regular Stats'!M101</f>
        <v>5.4</v>
      </c>
      <c r="N100">
        <f>'UPDATE Regular Stats'!N101</f>
        <v>0.34499999999999997</v>
      </c>
      <c r="O100">
        <f>'UPDATE Regular Stats'!O101</f>
        <v>2.9</v>
      </c>
      <c r="P100">
        <f>'UPDATE Regular Stats'!P101</f>
        <v>6.4</v>
      </c>
      <c r="Q100">
        <f>'UPDATE Regular Stats'!Q101</f>
        <v>0.44900000000000001</v>
      </c>
      <c r="R100">
        <f>'UPDATE Regular Stats'!R101</f>
        <v>1.3</v>
      </c>
      <c r="S100">
        <f>'UPDATE Regular Stats'!S101</f>
        <v>1.9</v>
      </c>
      <c r="T100">
        <f>'UPDATE Regular Stats'!T101</f>
        <v>0.69599999999999995</v>
      </c>
      <c r="U100">
        <f>'UPDATE Regular Stats'!U101</f>
        <v>0.6</v>
      </c>
      <c r="V100">
        <f>'UPDATE Regular Stats'!V101</f>
        <v>2.5</v>
      </c>
      <c r="W100">
        <f>'UPDATE Regular Stats'!W101</f>
        <v>3.1</v>
      </c>
      <c r="X100">
        <f>'UPDATE Regular Stats'!X101</f>
        <v>1.3</v>
      </c>
      <c r="Y100">
        <f>'UPDATE Regular Stats'!Y101</f>
        <v>1.1000000000000001</v>
      </c>
      <c r="Z100">
        <f>'UPDATE Regular Stats'!Z101</f>
        <v>0.2</v>
      </c>
      <c r="AA100">
        <f>'UPDATE Regular Stats'!AA101</f>
        <v>1.1000000000000001</v>
      </c>
      <c r="AB100">
        <f>'UPDATE Regular Stats'!AB101</f>
        <v>2</v>
      </c>
      <c r="AC100">
        <f>'UPDATE Regular Stats'!AC101</f>
        <v>12.7</v>
      </c>
      <c r="AD100">
        <f>VLOOKUP($B100,'UPDATE Advanced Stats'!$B$2:$AC$1000,7,0)</f>
        <v>11.2</v>
      </c>
      <c r="AE100">
        <f>VLOOKUP($B100,'UPDATE Advanced Stats'!$B$2:$AC$1000,8,0)</f>
        <v>0.501</v>
      </c>
      <c r="AF100">
        <f>VLOOKUP($B100,'UPDATE Advanced Stats'!$B$2:$AC$1000,9,0)</f>
        <v>0.45700000000000002</v>
      </c>
      <c r="AG100">
        <f>VLOOKUP($B100,'UPDATE Advanced Stats'!$B$2:$AC$1000,10,0)</f>
        <v>0.16300000000000001</v>
      </c>
      <c r="AH100">
        <f>VLOOKUP($B100,'UPDATE Advanced Stats'!$B$2:$AC$1000,11,0)</f>
        <v>1.9</v>
      </c>
      <c r="AI100">
        <f>VLOOKUP($B100,'UPDATE Advanced Stats'!$B$2:$AC$1000,12,0)</f>
        <v>9.1</v>
      </c>
      <c r="AJ100">
        <f>VLOOKUP($B100,'UPDATE Advanced Stats'!$B$2:$AC$1000,13,0)</f>
        <v>5.4</v>
      </c>
      <c r="AK100">
        <f>VLOOKUP($B100,'UPDATE Advanced Stats'!$B$2:$AC$1000,14,0)</f>
        <v>6.8</v>
      </c>
      <c r="AL100">
        <f>VLOOKUP($B100,'UPDATE Advanced Stats'!$B$2:$AC$1000,15,0)</f>
        <v>1.9</v>
      </c>
      <c r="AM100">
        <f>VLOOKUP($B100,'UPDATE Advanced Stats'!$B$2:$AC$1000,16,0)</f>
        <v>0.5</v>
      </c>
      <c r="AN100">
        <f>VLOOKUP($B100,'UPDATE Advanced Stats'!$B$2:$AC$1000,17,0)</f>
        <v>8.3000000000000007</v>
      </c>
      <c r="AO100">
        <f>VLOOKUP($B100,'UPDATE Advanced Stats'!$B$2:$AC$1000,18,0)</f>
        <v>19.5</v>
      </c>
      <c r="AP100">
        <f>VLOOKUP($B100,'UPDATE Advanced Stats'!$B$2:$AC$1000,19,0)</f>
        <v>0</v>
      </c>
      <c r="AQ100">
        <f>VLOOKUP($B100,'UPDATE Advanced Stats'!$B$2:$AC$1000,20,0)</f>
        <v>1.1000000000000001</v>
      </c>
      <c r="AR100">
        <f>VLOOKUP($B100,'UPDATE Advanced Stats'!$B$2:$AC$1000,21,0)</f>
        <v>1.8</v>
      </c>
      <c r="AS100">
        <f>VLOOKUP($B100,'UPDATE Advanced Stats'!$B$2:$AC$1000,22,0)</f>
        <v>2.8</v>
      </c>
      <c r="AT100">
        <f>VLOOKUP($B100,'UPDATE Advanced Stats'!$B$2:$AC$1000,23,0)</f>
        <v>5.1999999999999998E-2</v>
      </c>
      <c r="AU100">
        <f>VLOOKUP($B100,'UPDATE Advanced Stats'!$B$2:$AC$1000,24,0)</f>
        <v>0</v>
      </c>
      <c r="AV100">
        <f>VLOOKUP($B100,'UPDATE Advanced Stats'!$B$2:$AC$1000,25,0)</f>
        <v>-0.2</v>
      </c>
      <c r="AW100">
        <f>VLOOKUP($B100,'UPDATE Advanced Stats'!$B$2:$AC$1000,26,0)</f>
        <v>-0.9</v>
      </c>
      <c r="AX100">
        <f>VLOOKUP($B100,'UPDATE Advanced Stats'!$B$2:$AC$1000,27,0)</f>
        <v>-1</v>
      </c>
      <c r="AY100">
        <f>VLOOKUP($B100,'UPDATE Advanced Stats'!$B$2:$AC$1000,28,0)</f>
        <v>0.6</v>
      </c>
    </row>
    <row r="101" spans="1:51">
      <c r="A101">
        <f>'UPDATE Regular Stats'!A102</f>
        <v>82</v>
      </c>
      <c r="B101" t="str">
        <f>'UPDATE Regular Stats'!B102</f>
        <v>Isaiah Canaan</v>
      </c>
      <c r="C101" t="str">
        <f>'UPDATE Regular Stats'!C102</f>
        <v>PG</v>
      </c>
      <c r="D101">
        <f>'UPDATE Regular Stats'!D102</f>
        <v>23</v>
      </c>
      <c r="E101" t="str">
        <f>'UPDATE Regular Stats'!E102</f>
        <v>TOT</v>
      </c>
      <c r="F101">
        <f>'UPDATE Regular Stats'!F102</f>
        <v>47</v>
      </c>
      <c r="G101">
        <f>'UPDATE Regular Stats'!G102</f>
        <v>21</v>
      </c>
      <c r="H101">
        <f>'UPDATE Regular Stats'!H102</f>
        <v>20</v>
      </c>
      <c r="I101">
        <f>'UPDATE Regular Stats'!I102</f>
        <v>3.1</v>
      </c>
      <c r="J101">
        <f>'UPDATE Regular Stats'!J102</f>
        <v>8</v>
      </c>
      <c r="K101">
        <f>'UPDATE Regular Stats'!K102</f>
        <v>0.38600000000000001</v>
      </c>
      <c r="L101">
        <f>'UPDATE Regular Stats'!L102</f>
        <v>1.9</v>
      </c>
      <c r="M101">
        <f>'UPDATE Regular Stats'!M102</f>
        <v>5.2</v>
      </c>
      <c r="N101">
        <f>'UPDATE Regular Stats'!N102</f>
        <v>0.37</v>
      </c>
      <c r="O101">
        <f>'UPDATE Regular Stats'!O102</f>
        <v>1.2</v>
      </c>
      <c r="P101">
        <f>'UPDATE Regular Stats'!P102</f>
        <v>2.8</v>
      </c>
      <c r="Q101">
        <f>'UPDATE Regular Stats'!Q102</f>
        <v>0.41699999999999998</v>
      </c>
      <c r="R101">
        <f>'UPDATE Regular Stats'!R102</f>
        <v>1</v>
      </c>
      <c r="S101">
        <f>'UPDATE Regular Stats'!S102</f>
        <v>1.3</v>
      </c>
      <c r="T101">
        <f>'UPDATE Regular Stats'!T102</f>
        <v>0.81699999999999995</v>
      </c>
      <c r="U101">
        <f>'UPDATE Regular Stats'!U102</f>
        <v>0.4</v>
      </c>
      <c r="V101">
        <f>'UPDATE Regular Stats'!V102</f>
        <v>1.5</v>
      </c>
      <c r="W101">
        <f>'UPDATE Regular Stats'!W102</f>
        <v>1.9</v>
      </c>
      <c r="X101">
        <f>'UPDATE Regular Stats'!X102</f>
        <v>2.1</v>
      </c>
      <c r="Y101">
        <f>'UPDATE Regular Stats'!Y102</f>
        <v>0.6</v>
      </c>
      <c r="Z101">
        <f>'UPDATE Regular Stats'!Z102</f>
        <v>0.1</v>
      </c>
      <c r="AA101">
        <f>'UPDATE Regular Stats'!AA102</f>
        <v>1.3</v>
      </c>
      <c r="AB101">
        <f>'UPDATE Regular Stats'!AB102</f>
        <v>1.8</v>
      </c>
      <c r="AC101">
        <f>'UPDATE Regular Stats'!AC102</f>
        <v>9.1999999999999993</v>
      </c>
      <c r="AD101">
        <f>VLOOKUP($B101,'UPDATE Advanced Stats'!$B$2:$AC$1000,7,0)</f>
        <v>12.4</v>
      </c>
      <c r="AE101">
        <f>VLOOKUP($B101,'UPDATE Advanced Stats'!$B$2:$AC$1000,8,0)</f>
        <v>0.53400000000000003</v>
      </c>
      <c r="AF101">
        <f>VLOOKUP($B101,'UPDATE Advanced Stats'!$B$2:$AC$1000,9,0)</f>
        <v>0.65100000000000002</v>
      </c>
      <c r="AG101">
        <f>VLOOKUP($B101,'UPDATE Advanced Stats'!$B$2:$AC$1000,10,0)</f>
        <v>0.159</v>
      </c>
      <c r="AH101">
        <f>VLOOKUP($B101,'UPDATE Advanced Stats'!$B$2:$AC$1000,11,0)</f>
        <v>2.1</v>
      </c>
      <c r="AI101">
        <f>VLOOKUP($B101,'UPDATE Advanced Stats'!$B$2:$AC$1000,12,0)</f>
        <v>8.3000000000000007</v>
      </c>
      <c r="AJ101">
        <f>VLOOKUP($B101,'UPDATE Advanced Stats'!$B$2:$AC$1000,13,0)</f>
        <v>5.0999999999999996</v>
      </c>
      <c r="AK101">
        <f>VLOOKUP($B101,'UPDATE Advanced Stats'!$B$2:$AC$1000,14,0)</f>
        <v>18.7</v>
      </c>
      <c r="AL101">
        <f>VLOOKUP($B101,'UPDATE Advanced Stats'!$B$2:$AC$1000,15,0)</f>
        <v>1.5</v>
      </c>
      <c r="AM101">
        <f>VLOOKUP($B101,'UPDATE Advanced Stats'!$B$2:$AC$1000,16,0)</f>
        <v>0.3</v>
      </c>
      <c r="AN101">
        <f>VLOOKUP($B101,'UPDATE Advanced Stats'!$B$2:$AC$1000,17,0)</f>
        <v>13.3</v>
      </c>
      <c r="AO101">
        <f>VLOOKUP($B101,'UPDATE Advanced Stats'!$B$2:$AC$1000,18,0)</f>
        <v>21.6</v>
      </c>
      <c r="AP101">
        <f>VLOOKUP($B101,'UPDATE Advanced Stats'!$B$2:$AC$1000,19,0)</f>
        <v>0</v>
      </c>
      <c r="AQ101">
        <f>VLOOKUP($B101,'UPDATE Advanced Stats'!$B$2:$AC$1000,20,0)</f>
        <v>0.8</v>
      </c>
      <c r="AR101">
        <f>VLOOKUP($B101,'UPDATE Advanced Stats'!$B$2:$AC$1000,21,0)</f>
        <v>0.7</v>
      </c>
      <c r="AS101">
        <f>VLOOKUP($B101,'UPDATE Advanced Stats'!$B$2:$AC$1000,22,0)</f>
        <v>1.4</v>
      </c>
      <c r="AT101">
        <f>VLOOKUP($B101,'UPDATE Advanced Stats'!$B$2:$AC$1000,23,0)</f>
        <v>7.1999999999999995E-2</v>
      </c>
      <c r="AU101">
        <f>VLOOKUP($B101,'UPDATE Advanced Stats'!$B$2:$AC$1000,24,0)</f>
        <v>0</v>
      </c>
      <c r="AV101">
        <f>VLOOKUP($B101,'UPDATE Advanced Stats'!$B$2:$AC$1000,25,0)</f>
        <v>0.7</v>
      </c>
      <c r="AW101">
        <f>VLOOKUP($B101,'UPDATE Advanced Stats'!$B$2:$AC$1000,26,0)</f>
        <v>-2.9</v>
      </c>
      <c r="AX101">
        <f>VLOOKUP($B101,'UPDATE Advanced Stats'!$B$2:$AC$1000,27,0)</f>
        <v>-2.2000000000000002</v>
      </c>
      <c r="AY101">
        <f>VLOOKUP($B101,'UPDATE Advanced Stats'!$B$2:$AC$1000,28,0)</f>
        <v>-0.1</v>
      </c>
    </row>
    <row r="102" spans="1:51">
      <c r="A102">
        <f>'UPDATE Regular Stats'!A103</f>
        <v>82</v>
      </c>
      <c r="B102" t="str">
        <f>'UPDATE Regular Stats'!B103</f>
        <v>Isaiah Canaan</v>
      </c>
      <c r="C102" t="str">
        <f>'UPDATE Regular Stats'!C103</f>
        <v>PG</v>
      </c>
      <c r="D102">
        <f>'UPDATE Regular Stats'!D103</f>
        <v>23</v>
      </c>
      <c r="E102" t="str">
        <f>'UPDATE Regular Stats'!E103</f>
        <v>HOU</v>
      </c>
      <c r="F102">
        <f>'UPDATE Regular Stats'!F103</f>
        <v>25</v>
      </c>
      <c r="G102">
        <f>'UPDATE Regular Stats'!G103</f>
        <v>9</v>
      </c>
      <c r="H102">
        <f>'UPDATE Regular Stats'!H103</f>
        <v>14.8</v>
      </c>
      <c r="I102">
        <f>'UPDATE Regular Stats'!I103</f>
        <v>2.1</v>
      </c>
      <c r="J102">
        <f>'UPDATE Regular Stats'!J103</f>
        <v>5.2</v>
      </c>
      <c r="K102">
        <f>'UPDATE Regular Stats'!K103</f>
        <v>0.40500000000000003</v>
      </c>
      <c r="L102">
        <f>'UPDATE Regular Stats'!L103</f>
        <v>1.3</v>
      </c>
      <c r="M102">
        <f>'UPDATE Regular Stats'!M103</f>
        <v>3.4</v>
      </c>
      <c r="N102">
        <f>'UPDATE Regular Stats'!N103</f>
        <v>0.38100000000000001</v>
      </c>
      <c r="O102">
        <f>'UPDATE Regular Stats'!O103</f>
        <v>0.8</v>
      </c>
      <c r="P102">
        <f>'UPDATE Regular Stats'!P103</f>
        <v>1.9</v>
      </c>
      <c r="Q102">
        <f>'UPDATE Regular Stats'!Q103</f>
        <v>0.44700000000000001</v>
      </c>
      <c r="R102">
        <f>'UPDATE Regular Stats'!R103</f>
        <v>0.6</v>
      </c>
      <c r="S102">
        <f>'UPDATE Regular Stats'!S103</f>
        <v>0.8</v>
      </c>
      <c r="T102">
        <f>'UPDATE Regular Stats'!T103</f>
        <v>0.76200000000000001</v>
      </c>
      <c r="U102">
        <f>'UPDATE Regular Stats'!U103</f>
        <v>0.4</v>
      </c>
      <c r="V102">
        <f>'UPDATE Regular Stats'!V103</f>
        <v>0.9</v>
      </c>
      <c r="W102">
        <f>'UPDATE Regular Stats'!W103</f>
        <v>1.3</v>
      </c>
      <c r="X102">
        <f>'UPDATE Regular Stats'!X103</f>
        <v>1.2</v>
      </c>
      <c r="Y102">
        <f>'UPDATE Regular Stats'!Y103</f>
        <v>0.6</v>
      </c>
      <c r="Z102">
        <f>'UPDATE Regular Stats'!Z103</f>
        <v>0</v>
      </c>
      <c r="AA102">
        <f>'UPDATE Regular Stats'!AA103</f>
        <v>0.9</v>
      </c>
      <c r="AB102">
        <f>'UPDATE Regular Stats'!AB103</f>
        <v>1.1000000000000001</v>
      </c>
      <c r="AC102">
        <f>'UPDATE Regular Stats'!AC103</f>
        <v>6.2</v>
      </c>
      <c r="AD102">
        <f>VLOOKUP($B102,'UPDATE Advanced Stats'!$B$2:$AC$1000,7,0)</f>
        <v>12.4</v>
      </c>
      <c r="AE102">
        <f>VLOOKUP($B102,'UPDATE Advanced Stats'!$B$2:$AC$1000,8,0)</f>
        <v>0.53400000000000003</v>
      </c>
      <c r="AF102">
        <f>VLOOKUP($B102,'UPDATE Advanced Stats'!$B$2:$AC$1000,9,0)</f>
        <v>0.65100000000000002</v>
      </c>
      <c r="AG102">
        <f>VLOOKUP($B102,'UPDATE Advanced Stats'!$B$2:$AC$1000,10,0)</f>
        <v>0.159</v>
      </c>
      <c r="AH102">
        <f>VLOOKUP($B102,'UPDATE Advanced Stats'!$B$2:$AC$1000,11,0)</f>
        <v>2.1</v>
      </c>
      <c r="AI102">
        <f>VLOOKUP($B102,'UPDATE Advanced Stats'!$B$2:$AC$1000,12,0)</f>
        <v>8.3000000000000007</v>
      </c>
      <c r="AJ102">
        <f>VLOOKUP($B102,'UPDATE Advanced Stats'!$B$2:$AC$1000,13,0)</f>
        <v>5.0999999999999996</v>
      </c>
      <c r="AK102">
        <f>VLOOKUP($B102,'UPDATE Advanced Stats'!$B$2:$AC$1000,14,0)</f>
        <v>18.7</v>
      </c>
      <c r="AL102">
        <f>VLOOKUP($B102,'UPDATE Advanced Stats'!$B$2:$AC$1000,15,0)</f>
        <v>1.5</v>
      </c>
      <c r="AM102">
        <f>VLOOKUP($B102,'UPDATE Advanced Stats'!$B$2:$AC$1000,16,0)</f>
        <v>0.3</v>
      </c>
      <c r="AN102">
        <f>VLOOKUP($B102,'UPDATE Advanced Stats'!$B$2:$AC$1000,17,0)</f>
        <v>13.3</v>
      </c>
      <c r="AO102">
        <f>VLOOKUP($B102,'UPDATE Advanced Stats'!$B$2:$AC$1000,18,0)</f>
        <v>21.6</v>
      </c>
      <c r="AP102">
        <f>VLOOKUP($B102,'UPDATE Advanced Stats'!$B$2:$AC$1000,19,0)</f>
        <v>0</v>
      </c>
      <c r="AQ102">
        <f>VLOOKUP($B102,'UPDATE Advanced Stats'!$B$2:$AC$1000,20,0)</f>
        <v>0.8</v>
      </c>
      <c r="AR102">
        <f>VLOOKUP($B102,'UPDATE Advanced Stats'!$B$2:$AC$1000,21,0)</f>
        <v>0.7</v>
      </c>
      <c r="AS102">
        <f>VLOOKUP($B102,'UPDATE Advanced Stats'!$B$2:$AC$1000,22,0)</f>
        <v>1.4</v>
      </c>
      <c r="AT102">
        <f>VLOOKUP($B102,'UPDATE Advanced Stats'!$B$2:$AC$1000,23,0)</f>
        <v>7.1999999999999995E-2</v>
      </c>
      <c r="AU102">
        <f>VLOOKUP($B102,'UPDATE Advanced Stats'!$B$2:$AC$1000,24,0)</f>
        <v>0</v>
      </c>
      <c r="AV102">
        <f>VLOOKUP($B102,'UPDATE Advanced Stats'!$B$2:$AC$1000,25,0)</f>
        <v>0.7</v>
      </c>
      <c r="AW102">
        <f>VLOOKUP($B102,'UPDATE Advanced Stats'!$B$2:$AC$1000,26,0)</f>
        <v>-2.9</v>
      </c>
      <c r="AX102">
        <f>VLOOKUP($B102,'UPDATE Advanced Stats'!$B$2:$AC$1000,27,0)</f>
        <v>-2.2000000000000002</v>
      </c>
      <c r="AY102">
        <f>VLOOKUP($B102,'UPDATE Advanced Stats'!$B$2:$AC$1000,28,0)</f>
        <v>-0.1</v>
      </c>
    </row>
    <row r="103" spans="1:51">
      <c r="A103">
        <f>'UPDATE Regular Stats'!A104</f>
        <v>82</v>
      </c>
      <c r="B103" t="str">
        <f>'UPDATE Regular Stats'!B104</f>
        <v>Isaiah Canaan</v>
      </c>
      <c r="C103" t="str">
        <f>'UPDATE Regular Stats'!C104</f>
        <v>PG</v>
      </c>
      <c r="D103">
        <f>'UPDATE Regular Stats'!D104</f>
        <v>23</v>
      </c>
      <c r="E103" t="str">
        <f>'UPDATE Regular Stats'!E104</f>
        <v>PHI</v>
      </c>
      <c r="F103">
        <f>'UPDATE Regular Stats'!F104</f>
        <v>22</v>
      </c>
      <c r="G103">
        <f>'UPDATE Regular Stats'!G104</f>
        <v>12</v>
      </c>
      <c r="H103">
        <f>'UPDATE Regular Stats'!H104</f>
        <v>25.9</v>
      </c>
      <c r="I103">
        <f>'UPDATE Regular Stats'!I104</f>
        <v>4.2</v>
      </c>
      <c r="J103">
        <f>'UPDATE Regular Stats'!J104</f>
        <v>11.2</v>
      </c>
      <c r="K103">
        <f>'UPDATE Regular Stats'!K104</f>
        <v>0.377</v>
      </c>
      <c r="L103">
        <f>'UPDATE Regular Stats'!L104</f>
        <v>2.7</v>
      </c>
      <c r="M103">
        <f>'UPDATE Regular Stats'!M104</f>
        <v>7.4</v>
      </c>
      <c r="N103">
        <f>'UPDATE Regular Stats'!N104</f>
        <v>0.36399999999999999</v>
      </c>
      <c r="O103">
        <f>'UPDATE Regular Stats'!O104</f>
        <v>1.5</v>
      </c>
      <c r="P103">
        <f>'UPDATE Regular Stats'!P104</f>
        <v>3.9</v>
      </c>
      <c r="Q103">
        <f>'UPDATE Regular Stats'!Q104</f>
        <v>0.4</v>
      </c>
      <c r="R103">
        <f>'UPDATE Regular Stats'!R104</f>
        <v>1.5</v>
      </c>
      <c r="S103">
        <f>'UPDATE Regular Stats'!S104</f>
        <v>1.8</v>
      </c>
      <c r="T103">
        <f>'UPDATE Regular Stats'!T104</f>
        <v>0.84599999999999997</v>
      </c>
      <c r="U103">
        <f>'UPDATE Regular Stats'!U104</f>
        <v>0.3</v>
      </c>
      <c r="V103">
        <f>'UPDATE Regular Stats'!V104</f>
        <v>2.1</v>
      </c>
      <c r="W103">
        <f>'UPDATE Regular Stats'!W104</f>
        <v>2.5</v>
      </c>
      <c r="X103">
        <f>'UPDATE Regular Stats'!X104</f>
        <v>3.1</v>
      </c>
      <c r="Y103">
        <f>'UPDATE Regular Stats'!Y104</f>
        <v>0.7</v>
      </c>
      <c r="Z103">
        <f>'UPDATE Regular Stats'!Z104</f>
        <v>0.1</v>
      </c>
      <c r="AA103">
        <f>'UPDATE Regular Stats'!AA104</f>
        <v>1.8</v>
      </c>
      <c r="AB103">
        <f>'UPDATE Regular Stats'!AB104</f>
        <v>2.5</v>
      </c>
      <c r="AC103">
        <f>'UPDATE Regular Stats'!AC104</f>
        <v>12.6</v>
      </c>
      <c r="AD103">
        <f>VLOOKUP($B103,'UPDATE Advanced Stats'!$B$2:$AC$1000,7,0)</f>
        <v>12.4</v>
      </c>
      <c r="AE103">
        <f>VLOOKUP($B103,'UPDATE Advanced Stats'!$B$2:$AC$1000,8,0)</f>
        <v>0.53400000000000003</v>
      </c>
      <c r="AF103">
        <f>VLOOKUP($B103,'UPDATE Advanced Stats'!$B$2:$AC$1000,9,0)</f>
        <v>0.65100000000000002</v>
      </c>
      <c r="AG103">
        <f>VLOOKUP($B103,'UPDATE Advanced Stats'!$B$2:$AC$1000,10,0)</f>
        <v>0.159</v>
      </c>
      <c r="AH103">
        <f>VLOOKUP($B103,'UPDATE Advanced Stats'!$B$2:$AC$1000,11,0)</f>
        <v>2.1</v>
      </c>
      <c r="AI103">
        <f>VLOOKUP($B103,'UPDATE Advanced Stats'!$B$2:$AC$1000,12,0)</f>
        <v>8.3000000000000007</v>
      </c>
      <c r="AJ103">
        <f>VLOOKUP($B103,'UPDATE Advanced Stats'!$B$2:$AC$1000,13,0)</f>
        <v>5.0999999999999996</v>
      </c>
      <c r="AK103">
        <f>VLOOKUP($B103,'UPDATE Advanced Stats'!$B$2:$AC$1000,14,0)</f>
        <v>18.7</v>
      </c>
      <c r="AL103">
        <f>VLOOKUP($B103,'UPDATE Advanced Stats'!$B$2:$AC$1000,15,0)</f>
        <v>1.5</v>
      </c>
      <c r="AM103">
        <f>VLOOKUP($B103,'UPDATE Advanced Stats'!$B$2:$AC$1000,16,0)</f>
        <v>0.3</v>
      </c>
      <c r="AN103">
        <f>VLOOKUP($B103,'UPDATE Advanced Stats'!$B$2:$AC$1000,17,0)</f>
        <v>13.3</v>
      </c>
      <c r="AO103">
        <f>VLOOKUP($B103,'UPDATE Advanced Stats'!$B$2:$AC$1000,18,0)</f>
        <v>21.6</v>
      </c>
      <c r="AP103">
        <f>VLOOKUP($B103,'UPDATE Advanced Stats'!$B$2:$AC$1000,19,0)</f>
        <v>0</v>
      </c>
      <c r="AQ103">
        <f>VLOOKUP($B103,'UPDATE Advanced Stats'!$B$2:$AC$1000,20,0)</f>
        <v>0.8</v>
      </c>
      <c r="AR103">
        <f>VLOOKUP($B103,'UPDATE Advanced Stats'!$B$2:$AC$1000,21,0)</f>
        <v>0.7</v>
      </c>
      <c r="AS103">
        <f>VLOOKUP($B103,'UPDATE Advanced Stats'!$B$2:$AC$1000,22,0)</f>
        <v>1.4</v>
      </c>
      <c r="AT103">
        <f>VLOOKUP($B103,'UPDATE Advanced Stats'!$B$2:$AC$1000,23,0)</f>
        <v>7.1999999999999995E-2</v>
      </c>
      <c r="AU103">
        <f>VLOOKUP($B103,'UPDATE Advanced Stats'!$B$2:$AC$1000,24,0)</f>
        <v>0</v>
      </c>
      <c r="AV103">
        <f>VLOOKUP($B103,'UPDATE Advanced Stats'!$B$2:$AC$1000,25,0)</f>
        <v>0.7</v>
      </c>
      <c r="AW103">
        <f>VLOOKUP($B103,'UPDATE Advanced Stats'!$B$2:$AC$1000,26,0)</f>
        <v>-2.9</v>
      </c>
      <c r="AX103">
        <f>VLOOKUP($B103,'UPDATE Advanced Stats'!$B$2:$AC$1000,27,0)</f>
        <v>-2.2000000000000002</v>
      </c>
      <c r="AY103">
        <f>VLOOKUP($B103,'UPDATE Advanced Stats'!$B$2:$AC$1000,28,0)</f>
        <v>-0.1</v>
      </c>
    </row>
    <row r="104" spans="1:51">
      <c r="A104">
        <f>'UPDATE Regular Stats'!A105</f>
        <v>83</v>
      </c>
      <c r="B104" t="str">
        <f>'UPDATE Regular Stats'!B105</f>
        <v>Clint Capela</v>
      </c>
      <c r="C104" t="str">
        <f>'UPDATE Regular Stats'!C105</f>
        <v>C</v>
      </c>
      <c r="D104">
        <f>'UPDATE Regular Stats'!D105</f>
        <v>20</v>
      </c>
      <c r="E104" t="str">
        <f>'UPDATE Regular Stats'!E105</f>
        <v>HOU</v>
      </c>
      <c r="F104">
        <f>'UPDATE Regular Stats'!F105</f>
        <v>12</v>
      </c>
      <c r="G104">
        <f>'UPDATE Regular Stats'!G105</f>
        <v>0</v>
      </c>
      <c r="H104">
        <f>'UPDATE Regular Stats'!H105</f>
        <v>7.5</v>
      </c>
      <c r="I104">
        <f>'UPDATE Regular Stats'!I105</f>
        <v>1.2</v>
      </c>
      <c r="J104">
        <f>'UPDATE Regular Stats'!J105</f>
        <v>2.4</v>
      </c>
      <c r="K104">
        <f>'UPDATE Regular Stats'!K105</f>
        <v>0.48299999999999998</v>
      </c>
      <c r="L104">
        <f>'UPDATE Regular Stats'!L105</f>
        <v>0</v>
      </c>
      <c r="M104">
        <f>'UPDATE Regular Stats'!M105</f>
        <v>0</v>
      </c>
      <c r="N104">
        <f>'UPDATE Regular Stats'!N105</f>
        <v>0</v>
      </c>
      <c r="O104">
        <f>'UPDATE Regular Stats'!O105</f>
        <v>1.2</v>
      </c>
      <c r="P104">
        <f>'UPDATE Regular Stats'!P105</f>
        <v>2.4</v>
      </c>
      <c r="Q104">
        <f>'UPDATE Regular Stats'!Q105</f>
        <v>0.48299999999999998</v>
      </c>
      <c r="R104">
        <f>'UPDATE Regular Stats'!R105</f>
        <v>0.3</v>
      </c>
      <c r="S104">
        <f>'UPDATE Regular Stats'!S105</f>
        <v>1.9</v>
      </c>
      <c r="T104">
        <f>'UPDATE Regular Stats'!T105</f>
        <v>0.17399999999999999</v>
      </c>
      <c r="U104">
        <f>'UPDATE Regular Stats'!U105</f>
        <v>0.8</v>
      </c>
      <c r="V104">
        <f>'UPDATE Regular Stats'!V105</f>
        <v>2.2000000000000002</v>
      </c>
      <c r="W104">
        <f>'UPDATE Regular Stats'!W105</f>
        <v>3</v>
      </c>
      <c r="X104">
        <f>'UPDATE Regular Stats'!X105</f>
        <v>0.2</v>
      </c>
      <c r="Y104">
        <f>'UPDATE Regular Stats'!Y105</f>
        <v>0.1</v>
      </c>
      <c r="Z104">
        <f>'UPDATE Regular Stats'!Z105</f>
        <v>0.8</v>
      </c>
      <c r="AA104">
        <f>'UPDATE Regular Stats'!AA105</f>
        <v>0.4</v>
      </c>
      <c r="AB104">
        <f>'UPDATE Regular Stats'!AB105</f>
        <v>1.2</v>
      </c>
      <c r="AC104">
        <f>'UPDATE Regular Stats'!AC105</f>
        <v>2.7</v>
      </c>
      <c r="AD104">
        <f>VLOOKUP($B104,'UPDATE Advanced Stats'!$B$2:$AC$1000,7,0)</f>
        <v>12.1</v>
      </c>
      <c r="AE104">
        <f>VLOOKUP($B104,'UPDATE Advanced Stats'!$B$2:$AC$1000,8,0)</f>
        <v>0.40899999999999997</v>
      </c>
      <c r="AF104">
        <f>VLOOKUP($B104,'UPDATE Advanced Stats'!$B$2:$AC$1000,9,0)</f>
        <v>0</v>
      </c>
      <c r="AG104">
        <f>VLOOKUP($B104,'UPDATE Advanced Stats'!$B$2:$AC$1000,10,0)</f>
        <v>0.79300000000000004</v>
      </c>
      <c r="AH104">
        <f>VLOOKUP($B104,'UPDATE Advanced Stats'!$B$2:$AC$1000,11,0)</f>
        <v>12.3</v>
      </c>
      <c r="AI104">
        <f>VLOOKUP($B104,'UPDATE Advanced Stats'!$B$2:$AC$1000,12,0)</f>
        <v>31.8</v>
      </c>
      <c r="AJ104">
        <f>VLOOKUP($B104,'UPDATE Advanced Stats'!$B$2:$AC$1000,13,0)</f>
        <v>22.1</v>
      </c>
      <c r="AK104">
        <f>VLOOKUP($B104,'UPDATE Advanced Stats'!$B$2:$AC$1000,14,0)</f>
        <v>3.6</v>
      </c>
      <c r="AL104">
        <f>VLOOKUP($B104,'UPDATE Advanced Stats'!$B$2:$AC$1000,15,0)</f>
        <v>0.6</v>
      </c>
      <c r="AM104">
        <f>VLOOKUP($B104,'UPDATE Advanced Stats'!$B$2:$AC$1000,16,0)</f>
        <v>7.8</v>
      </c>
      <c r="AN104">
        <f>VLOOKUP($B104,'UPDATE Advanced Stats'!$B$2:$AC$1000,17,0)</f>
        <v>11.3</v>
      </c>
      <c r="AO104">
        <f>VLOOKUP($B104,'UPDATE Advanced Stats'!$B$2:$AC$1000,18,0)</f>
        <v>21.3</v>
      </c>
      <c r="AP104">
        <f>VLOOKUP($B104,'UPDATE Advanced Stats'!$B$2:$AC$1000,19,0)</f>
        <v>0</v>
      </c>
      <c r="AQ104">
        <f>VLOOKUP($B104,'UPDATE Advanced Stats'!$B$2:$AC$1000,20,0)</f>
        <v>-0.2</v>
      </c>
      <c r="AR104">
        <f>VLOOKUP($B104,'UPDATE Advanced Stats'!$B$2:$AC$1000,21,0)</f>
        <v>0.2</v>
      </c>
      <c r="AS104">
        <f>VLOOKUP($B104,'UPDATE Advanced Stats'!$B$2:$AC$1000,22,0)</f>
        <v>0</v>
      </c>
      <c r="AT104">
        <f>VLOOKUP($B104,'UPDATE Advanced Stats'!$B$2:$AC$1000,23,0)</f>
        <v>1.9E-2</v>
      </c>
      <c r="AU104">
        <f>VLOOKUP($B104,'UPDATE Advanced Stats'!$B$2:$AC$1000,24,0)</f>
        <v>0</v>
      </c>
      <c r="AV104">
        <f>VLOOKUP($B104,'UPDATE Advanced Stats'!$B$2:$AC$1000,25,0)</f>
        <v>-8.8000000000000007</v>
      </c>
      <c r="AW104">
        <f>VLOOKUP($B104,'UPDATE Advanced Stats'!$B$2:$AC$1000,26,0)</f>
        <v>1</v>
      </c>
      <c r="AX104">
        <f>VLOOKUP($B104,'UPDATE Advanced Stats'!$B$2:$AC$1000,27,0)</f>
        <v>-7.8</v>
      </c>
      <c r="AY104">
        <f>VLOOKUP($B104,'UPDATE Advanced Stats'!$B$2:$AC$1000,28,0)</f>
        <v>-0.1</v>
      </c>
    </row>
    <row r="105" spans="1:51">
      <c r="A105">
        <f>'UPDATE Regular Stats'!A106</f>
        <v>84</v>
      </c>
      <c r="B105" t="str">
        <f>'UPDATE Regular Stats'!B106</f>
        <v>DeMarre Carroll</v>
      </c>
      <c r="C105" t="str">
        <f>'UPDATE Regular Stats'!C106</f>
        <v>SF</v>
      </c>
      <c r="D105">
        <f>'UPDATE Regular Stats'!D106</f>
        <v>28</v>
      </c>
      <c r="E105" t="str">
        <f>'UPDATE Regular Stats'!E106</f>
        <v>ATL</v>
      </c>
      <c r="F105">
        <f>'UPDATE Regular Stats'!F106</f>
        <v>70</v>
      </c>
      <c r="G105">
        <f>'UPDATE Regular Stats'!G106</f>
        <v>69</v>
      </c>
      <c r="H105">
        <f>'UPDATE Regular Stats'!H106</f>
        <v>31.3</v>
      </c>
      <c r="I105">
        <f>'UPDATE Regular Stats'!I106</f>
        <v>4.5</v>
      </c>
      <c r="J105">
        <f>'UPDATE Regular Stats'!J106</f>
        <v>9.3000000000000007</v>
      </c>
      <c r="K105">
        <f>'UPDATE Regular Stats'!K106</f>
        <v>0.48699999999999999</v>
      </c>
      <c r="L105">
        <f>'UPDATE Regular Stats'!L106</f>
        <v>1.7</v>
      </c>
      <c r="M105">
        <f>'UPDATE Regular Stats'!M106</f>
        <v>4.3</v>
      </c>
      <c r="N105">
        <f>'UPDATE Regular Stats'!N106</f>
        <v>0.39500000000000002</v>
      </c>
      <c r="O105">
        <f>'UPDATE Regular Stats'!O106</f>
        <v>2.8</v>
      </c>
      <c r="P105">
        <f>'UPDATE Regular Stats'!P106</f>
        <v>5</v>
      </c>
      <c r="Q105">
        <f>'UPDATE Regular Stats'!Q106</f>
        <v>0.56699999999999995</v>
      </c>
      <c r="R105">
        <f>'UPDATE Regular Stats'!R106</f>
        <v>1.8</v>
      </c>
      <c r="S105">
        <f>'UPDATE Regular Stats'!S106</f>
        <v>2.6</v>
      </c>
      <c r="T105">
        <f>'UPDATE Regular Stats'!T106</f>
        <v>0.70199999999999996</v>
      </c>
      <c r="U105">
        <f>'UPDATE Regular Stats'!U106</f>
        <v>1.4</v>
      </c>
      <c r="V105">
        <f>'UPDATE Regular Stats'!V106</f>
        <v>3.9</v>
      </c>
      <c r="W105">
        <f>'UPDATE Regular Stats'!W106</f>
        <v>5.3</v>
      </c>
      <c r="X105">
        <f>'UPDATE Regular Stats'!X106</f>
        <v>1.7</v>
      </c>
      <c r="Y105">
        <f>'UPDATE Regular Stats'!Y106</f>
        <v>1.3</v>
      </c>
      <c r="Z105">
        <f>'UPDATE Regular Stats'!Z106</f>
        <v>0.2</v>
      </c>
      <c r="AA105">
        <f>'UPDATE Regular Stats'!AA106</f>
        <v>1.1000000000000001</v>
      </c>
      <c r="AB105">
        <f>'UPDATE Regular Stats'!AB106</f>
        <v>2.2000000000000002</v>
      </c>
      <c r="AC105">
        <f>'UPDATE Regular Stats'!AC106</f>
        <v>12.6</v>
      </c>
      <c r="AD105">
        <f>VLOOKUP($B105,'UPDATE Advanced Stats'!$B$2:$AC$1000,7,0)</f>
        <v>15.9</v>
      </c>
      <c r="AE105">
        <f>VLOOKUP($B105,'UPDATE Advanced Stats'!$B$2:$AC$1000,8,0)</f>
        <v>0.60299999999999998</v>
      </c>
      <c r="AF105">
        <f>VLOOKUP($B105,'UPDATE Advanced Stats'!$B$2:$AC$1000,9,0)</f>
        <v>0.46600000000000003</v>
      </c>
      <c r="AG105">
        <f>VLOOKUP($B105,'UPDATE Advanced Stats'!$B$2:$AC$1000,10,0)</f>
        <v>0.27700000000000002</v>
      </c>
      <c r="AH105">
        <f>VLOOKUP($B105,'UPDATE Advanced Stats'!$B$2:$AC$1000,11,0)</f>
        <v>5.3</v>
      </c>
      <c r="AI105">
        <f>VLOOKUP($B105,'UPDATE Advanced Stats'!$B$2:$AC$1000,12,0)</f>
        <v>13.8</v>
      </c>
      <c r="AJ105">
        <f>VLOOKUP($B105,'UPDATE Advanced Stats'!$B$2:$AC$1000,13,0)</f>
        <v>9.6999999999999993</v>
      </c>
      <c r="AK105">
        <f>VLOOKUP($B105,'UPDATE Advanced Stats'!$B$2:$AC$1000,14,0)</f>
        <v>8.3000000000000007</v>
      </c>
      <c r="AL105">
        <f>VLOOKUP($B105,'UPDATE Advanced Stats'!$B$2:$AC$1000,15,0)</f>
        <v>2.2000000000000002</v>
      </c>
      <c r="AM105">
        <f>VLOOKUP($B105,'UPDATE Advanced Stats'!$B$2:$AC$1000,16,0)</f>
        <v>0.7</v>
      </c>
      <c r="AN105">
        <f>VLOOKUP($B105,'UPDATE Advanced Stats'!$B$2:$AC$1000,17,0)</f>
        <v>9.3000000000000007</v>
      </c>
      <c r="AO105">
        <f>VLOOKUP($B105,'UPDATE Advanced Stats'!$B$2:$AC$1000,18,0)</f>
        <v>16.899999999999999</v>
      </c>
      <c r="AP105">
        <f>VLOOKUP($B105,'UPDATE Advanced Stats'!$B$2:$AC$1000,19,0)</f>
        <v>0</v>
      </c>
      <c r="AQ105">
        <f>VLOOKUP($B105,'UPDATE Advanced Stats'!$B$2:$AC$1000,20,0)</f>
        <v>4.3</v>
      </c>
      <c r="AR105">
        <f>VLOOKUP($B105,'UPDATE Advanced Stats'!$B$2:$AC$1000,21,0)</f>
        <v>2.8</v>
      </c>
      <c r="AS105">
        <f>VLOOKUP($B105,'UPDATE Advanced Stats'!$B$2:$AC$1000,22,0)</f>
        <v>7</v>
      </c>
      <c r="AT105">
        <f>VLOOKUP($B105,'UPDATE Advanced Stats'!$B$2:$AC$1000,23,0)</f>
        <v>0.154</v>
      </c>
      <c r="AU105">
        <f>VLOOKUP($B105,'UPDATE Advanced Stats'!$B$2:$AC$1000,24,0)</f>
        <v>0</v>
      </c>
      <c r="AV105">
        <f>VLOOKUP($B105,'UPDATE Advanced Stats'!$B$2:$AC$1000,25,0)</f>
        <v>2.4</v>
      </c>
      <c r="AW105">
        <f>VLOOKUP($B105,'UPDATE Advanced Stats'!$B$2:$AC$1000,26,0)</f>
        <v>0.5</v>
      </c>
      <c r="AX105">
        <f>VLOOKUP($B105,'UPDATE Advanced Stats'!$B$2:$AC$1000,27,0)</f>
        <v>2.9</v>
      </c>
      <c r="AY105">
        <f>VLOOKUP($B105,'UPDATE Advanced Stats'!$B$2:$AC$1000,28,0)</f>
        <v>2.7</v>
      </c>
    </row>
    <row r="106" spans="1:51">
      <c r="A106">
        <f>'UPDATE Regular Stats'!A107</f>
        <v>85</v>
      </c>
      <c r="B106" t="str">
        <f>'UPDATE Regular Stats'!B107</f>
        <v>Vince Carter</v>
      </c>
      <c r="C106" t="str">
        <f>'UPDATE Regular Stats'!C107</f>
        <v>SG</v>
      </c>
      <c r="D106">
        <f>'UPDATE Regular Stats'!D107</f>
        <v>38</v>
      </c>
      <c r="E106" t="str">
        <f>'UPDATE Regular Stats'!E107</f>
        <v>MEM</v>
      </c>
      <c r="F106">
        <f>'UPDATE Regular Stats'!F107</f>
        <v>66</v>
      </c>
      <c r="G106">
        <f>'UPDATE Regular Stats'!G107</f>
        <v>1</v>
      </c>
      <c r="H106">
        <f>'UPDATE Regular Stats'!H107</f>
        <v>16.5</v>
      </c>
      <c r="I106">
        <f>'UPDATE Regular Stats'!I107</f>
        <v>2</v>
      </c>
      <c r="J106">
        <f>'UPDATE Regular Stats'!J107</f>
        <v>6.2</v>
      </c>
      <c r="K106">
        <f>'UPDATE Regular Stats'!K107</f>
        <v>0.33300000000000002</v>
      </c>
      <c r="L106">
        <f>'UPDATE Regular Stats'!L107</f>
        <v>1</v>
      </c>
      <c r="M106">
        <f>'UPDATE Regular Stats'!M107</f>
        <v>3.5</v>
      </c>
      <c r="N106">
        <f>'UPDATE Regular Stats'!N107</f>
        <v>0.29699999999999999</v>
      </c>
      <c r="O106">
        <f>'UPDATE Regular Stats'!O107</f>
        <v>1</v>
      </c>
      <c r="P106">
        <f>'UPDATE Regular Stats'!P107</f>
        <v>2.6</v>
      </c>
      <c r="Q106">
        <f>'UPDATE Regular Stats'!Q107</f>
        <v>0.379</v>
      </c>
      <c r="R106">
        <f>'UPDATE Regular Stats'!R107</f>
        <v>0.7</v>
      </c>
      <c r="S106">
        <f>'UPDATE Regular Stats'!S107</f>
        <v>0.9</v>
      </c>
      <c r="T106">
        <f>'UPDATE Regular Stats'!T107</f>
        <v>0.78900000000000003</v>
      </c>
      <c r="U106">
        <f>'UPDATE Regular Stats'!U107</f>
        <v>0.4</v>
      </c>
      <c r="V106">
        <f>'UPDATE Regular Stats'!V107</f>
        <v>1.6</v>
      </c>
      <c r="W106">
        <f>'UPDATE Regular Stats'!W107</f>
        <v>2</v>
      </c>
      <c r="X106">
        <f>'UPDATE Regular Stats'!X107</f>
        <v>1.2</v>
      </c>
      <c r="Y106">
        <f>'UPDATE Regular Stats'!Y107</f>
        <v>0.7</v>
      </c>
      <c r="Z106">
        <f>'UPDATE Regular Stats'!Z107</f>
        <v>0.2</v>
      </c>
      <c r="AA106">
        <f>'UPDATE Regular Stats'!AA107</f>
        <v>0.7</v>
      </c>
      <c r="AB106">
        <f>'UPDATE Regular Stats'!AB107</f>
        <v>1.5</v>
      </c>
      <c r="AC106">
        <f>'UPDATE Regular Stats'!AC107</f>
        <v>5.8</v>
      </c>
      <c r="AD106">
        <f>VLOOKUP($B106,'UPDATE Advanced Stats'!$B$2:$AC$1000,7,0)</f>
        <v>9.6</v>
      </c>
      <c r="AE106">
        <f>VLOOKUP($B106,'UPDATE Advanced Stats'!$B$2:$AC$1000,8,0)</f>
        <v>0.44500000000000001</v>
      </c>
      <c r="AF106">
        <f>VLOOKUP($B106,'UPDATE Advanced Stats'!$B$2:$AC$1000,9,0)</f>
        <v>0.57099999999999995</v>
      </c>
      <c r="AG106">
        <f>VLOOKUP($B106,'UPDATE Advanced Stats'!$B$2:$AC$1000,10,0)</f>
        <v>0.14000000000000001</v>
      </c>
      <c r="AH106">
        <f>VLOOKUP($B106,'UPDATE Advanced Stats'!$B$2:$AC$1000,11,0)</f>
        <v>2.8</v>
      </c>
      <c r="AI106">
        <f>VLOOKUP($B106,'UPDATE Advanced Stats'!$B$2:$AC$1000,12,0)</f>
        <v>11.1</v>
      </c>
      <c r="AJ106">
        <f>VLOOKUP($B106,'UPDATE Advanced Stats'!$B$2:$AC$1000,13,0)</f>
        <v>7</v>
      </c>
      <c r="AK106">
        <f>VLOOKUP($B106,'UPDATE Advanced Stats'!$B$2:$AC$1000,14,0)</f>
        <v>11.1</v>
      </c>
      <c r="AL106">
        <f>VLOOKUP($B106,'UPDATE Advanced Stats'!$B$2:$AC$1000,15,0)</f>
        <v>2.1</v>
      </c>
      <c r="AM106">
        <f>VLOOKUP($B106,'UPDATE Advanced Stats'!$B$2:$AC$1000,16,0)</f>
        <v>1.1000000000000001</v>
      </c>
      <c r="AN106">
        <f>VLOOKUP($B106,'UPDATE Advanced Stats'!$B$2:$AC$1000,17,0)</f>
        <v>9.1</v>
      </c>
      <c r="AO106">
        <f>VLOOKUP($B106,'UPDATE Advanced Stats'!$B$2:$AC$1000,18,0)</f>
        <v>19.899999999999999</v>
      </c>
      <c r="AP106">
        <f>VLOOKUP($B106,'UPDATE Advanced Stats'!$B$2:$AC$1000,19,0)</f>
        <v>0</v>
      </c>
      <c r="AQ106">
        <f>VLOOKUP($B106,'UPDATE Advanced Stats'!$B$2:$AC$1000,20,0)</f>
        <v>-0.5</v>
      </c>
      <c r="AR106">
        <f>VLOOKUP($B106,'UPDATE Advanced Stats'!$B$2:$AC$1000,21,0)</f>
        <v>1.4</v>
      </c>
      <c r="AS106">
        <f>VLOOKUP($B106,'UPDATE Advanced Stats'!$B$2:$AC$1000,22,0)</f>
        <v>1</v>
      </c>
      <c r="AT106">
        <f>VLOOKUP($B106,'UPDATE Advanced Stats'!$B$2:$AC$1000,23,0)</f>
        <v>4.2999999999999997E-2</v>
      </c>
      <c r="AU106">
        <f>VLOOKUP($B106,'UPDATE Advanced Stats'!$B$2:$AC$1000,24,0)</f>
        <v>0</v>
      </c>
      <c r="AV106">
        <f>VLOOKUP($B106,'UPDATE Advanced Stats'!$B$2:$AC$1000,25,0)</f>
        <v>-1.1000000000000001</v>
      </c>
      <c r="AW106">
        <f>VLOOKUP($B106,'UPDATE Advanced Stats'!$B$2:$AC$1000,26,0)</f>
        <v>-0.3</v>
      </c>
      <c r="AX106">
        <f>VLOOKUP($B106,'UPDATE Advanced Stats'!$B$2:$AC$1000,27,0)</f>
        <v>-1.4</v>
      </c>
      <c r="AY106">
        <f>VLOOKUP($B106,'UPDATE Advanced Stats'!$B$2:$AC$1000,28,0)</f>
        <v>0.2</v>
      </c>
    </row>
    <row r="107" spans="1:51">
      <c r="A107">
        <f>'UPDATE Regular Stats'!A108</f>
        <v>86</v>
      </c>
      <c r="B107" t="str">
        <f>'UPDATE Regular Stats'!B108</f>
        <v>Michael Carter-Williams</v>
      </c>
      <c r="C107" t="str">
        <f>'UPDATE Regular Stats'!C108</f>
        <v>PG</v>
      </c>
      <c r="D107">
        <f>'UPDATE Regular Stats'!D108</f>
        <v>23</v>
      </c>
      <c r="E107" t="str">
        <f>'UPDATE Regular Stats'!E108</f>
        <v>TOT</v>
      </c>
      <c r="F107">
        <f>'UPDATE Regular Stats'!F108</f>
        <v>66</v>
      </c>
      <c r="G107">
        <f>'UPDATE Regular Stats'!G108</f>
        <v>63</v>
      </c>
      <c r="H107">
        <f>'UPDATE Regular Stats'!H108</f>
        <v>32.6</v>
      </c>
      <c r="I107">
        <f>'UPDATE Regular Stats'!I108</f>
        <v>5.5</v>
      </c>
      <c r="J107">
        <f>'UPDATE Regular Stats'!J108</f>
        <v>13.9</v>
      </c>
      <c r="K107">
        <f>'UPDATE Regular Stats'!K108</f>
        <v>0.39600000000000002</v>
      </c>
      <c r="L107">
        <f>'UPDATE Regular Stats'!L108</f>
        <v>0.5</v>
      </c>
      <c r="M107">
        <f>'UPDATE Regular Stats'!M108</f>
        <v>2.2999999999999998</v>
      </c>
      <c r="N107">
        <f>'UPDATE Regular Stats'!N108</f>
        <v>0.23499999999999999</v>
      </c>
      <c r="O107">
        <f>'UPDATE Regular Stats'!O108</f>
        <v>5</v>
      </c>
      <c r="P107">
        <f>'UPDATE Regular Stats'!P108</f>
        <v>11.6</v>
      </c>
      <c r="Q107">
        <f>'UPDATE Regular Stats'!Q108</f>
        <v>0.42799999999999999</v>
      </c>
      <c r="R107">
        <f>'UPDATE Regular Stats'!R108</f>
        <v>3.1</v>
      </c>
      <c r="S107">
        <f>'UPDATE Regular Stats'!S108</f>
        <v>4.4000000000000004</v>
      </c>
      <c r="T107">
        <f>'UPDATE Regular Stats'!T108</f>
        <v>0.69399999999999995</v>
      </c>
      <c r="U107">
        <f>'UPDATE Regular Stats'!U108</f>
        <v>1</v>
      </c>
      <c r="V107">
        <f>'UPDATE Regular Stats'!V108</f>
        <v>4.4000000000000004</v>
      </c>
      <c r="W107">
        <f>'UPDATE Regular Stats'!W108</f>
        <v>5.3</v>
      </c>
      <c r="X107">
        <f>'UPDATE Regular Stats'!X108</f>
        <v>6.7</v>
      </c>
      <c r="Y107">
        <f>'UPDATE Regular Stats'!Y108</f>
        <v>1.7</v>
      </c>
      <c r="Z107">
        <f>'UPDATE Regular Stats'!Z108</f>
        <v>0.5</v>
      </c>
      <c r="AA107">
        <f>'UPDATE Regular Stats'!AA108</f>
        <v>3.8</v>
      </c>
      <c r="AB107">
        <f>'UPDATE Regular Stats'!AB108</f>
        <v>2.5</v>
      </c>
      <c r="AC107">
        <f>'UPDATE Regular Stats'!AC108</f>
        <v>14.6</v>
      </c>
      <c r="AD107">
        <f>VLOOKUP($B107,'UPDATE Advanced Stats'!$B$2:$AC$1000,7,0)</f>
        <v>14.1</v>
      </c>
      <c r="AE107">
        <f>VLOOKUP($B107,'UPDATE Advanced Stats'!$B$2:$AC$1000,8,0)</f>
        <v>0.46100000000000002</v>
      </c>
      <c r="AF107">
        <f>VLOOKUP($B107,'UPDATE Advanced Stats'!$B$2:$AC$1000,9,0)</f>
        <v>0.16600000000000001</v>
      </c>
      <c r="AG107">
        <f>VLOOKUP($B107,'UPDATE Advanced Stats'!$B$2:$AC$1000,10,0)</f>
        <v>0.317</v>
      </c>
      <c r="AH107">
        <f>VLOOKUP($B107,'UPDATE Advanced Stats'!$B$2:$AC$1000,11,0)</f>
        <v>3.2</v>
      </c>
      <c r="AI107">
        <f>VLOOKUP($B107,'UPDATE Advanced Stats'!$B$2:$AC$1000,12,0)</f>
        <v>15.3</v>
      </c>
      <c r="AJ107">
        <f>VLOOKUP($B107,'UPDATE Advanced Stats'!$B$2:$AC$1000,13,0)</f>
        <v>9</v>
      </c>
      <c r="AK107">
        <f>VLOOKUP($B107,'UPDATE Advanced Stats'!$B$2:$AC$1000,14,0)</f>
        <v>37.299999999999997</v>
      </c>
      <c r="AL107">
        <f>VLOOKUP($B107,'UPDATE Advanced Stats'!$B$2:$AC$1000,15,0)</f>
        <v>2.6</v>
      </c>
      <c r="AM107">
        <f>VLOOKUP($B107,'UPDATE Advanced Stats'!$B$2:$AC$1000,16,0)</f>
        <v>1.1000000000000001</v>
      </c>
      <c r="AN107">
        <f>VLOOKUP($B107,'UPDATE Advanced Stats'!$B$2:$AC$1000,17,0)</f>
        <v>19.5</v>
      </c>
      <c r="AO107">
        <f>VLOOKUP($B107,'UPDATE Advanced Stats'!$B$2:$AC$1000,18,0)</f>
        <v>26.7</v>
      </c>
      <c r="AP107">
        <f>VLOOKUP($B107,'UPDATE Advanced Stats'!$B$2:$AC$1000,19,0)</f>
        <v>0</v>
      </c>
      <c r="AQ107">
        <f>VLOOKUP($B107,'UPDATE Advanced Stats'!$B$2:$AC$1000,20,0)</f>
        <v>-2.1</v>
      </c>
      <c r="AR107">
        <f>VLOOKUP($B107,'UPDATE Advanced Stats'!$B$2:$AC$1000,21,0)</f>
        <v>2.9</v>
      </c>
      <c r="AS107">
        <f>VLOOKUP($B107,'UPDATE Advanced Stats'!$B$2:$AC$1000,22,0)</f>
        <v>0.8</v>
      </c>
      <c r="AT107">
        <f>VLOOKUP($B107,'UPDATE Advanced Stats'!$B$2:$AC$1000,23,0)</f>
        <v>1.7000000000000001E-2</v>
      </c>
      <c r="AU107">
        <f>VLOOKUP($B107,'UPDATE Advanced Stats'!$B$2:$AC$1000,24,0)</f>
        <v>0</v>
      </c>
      <c r="AV107">
        <f>VLOOKUP($B107,'UPDATE Advanced Stats'!$B$2:$AC$1000,25,0)</f>
        <v>-1.6</v>
      </c>
      <c r="AW107">
        <f>VLOOKUP($B107,'UPDATE Advanced Stats'!$B$2:$AC$1000,26,0)</f>
        <v>0.9</v>
      </c>
      <c r="AX107">
        <f>VLOOKUP($B107,'UPDATE Advanced Stats'!$B$2:$AC$1000,27,0)</f>
        <v>-0.7</v>
      </c>
      <c r="AY107">
        <f>VLOOKUP($B107,'UPDATE Advanced Stats'!$B$2:$AC$1000,28,0)</f>
        <v>0.7</v>
      </c>
    </row>
    <row r="108" spans="1:51">
      <c r="A108">
        <f>'UPDATE Regular Stats'!A109</f>
        <v>86</v>
      </c>
      <c r="B108" t="str">
        <f>'UPDATE Regular Stats'!B109</f>
        <v>Michael Carter-Williams</v>
      </c>
      <c r="C108" t="str">
        <f>'UPDATE Regular Stats'!C109</f>
        <v>PG</v>
      </c>
      <c r="D108">
        <f>'UPDATE Regular Stats'!D109</f>
        <v>23</v>
      </c>
      <c r="E108" t="str">
        <f>'UPDATE Regular Stats'!E109</f>
        <v>PHI</v>
      </c>
      <c r="F108">
        <f>'UPDATE Regular Stats'!F109</f>
        <v>41</v>
      </c>
      <c r="G108">
        <f>'UPDATE Regular Stats'!G109</f>
        <v>38</v>
      </c>
      <c r="H108">
        <f>'UPDATE Regular Stats'!H109</f>
        <v>33.9</v>
      </c>
      <c r="I108">
        <f>'UPDATE Regular Stats'!I109</f>
        <v>5.7</v>
      </c>
      <c r="J108">
        <f>'UPDATE Regular Stats'!J109</f>
        <v>14.9</v>
      </c>
      <c r="K108">
        <f>'UPDATE Regular Stats'!K109</f>
        <v>0.38</v>
      </c>
      <c r="L108">
        <f>'UPDATE Regular Stats'!L109</f>
        <v>0.8</v>
      </c>
      <c r="M108">
        <f>'UPDATE Regular Stats'!M109</f>
        <v>3</v>
      </c>
      <c r="N108">
        <f>'UPDATE Regular Stats'!N109</f>
        <v>0.25600000000000001</v>
      </c>
      <c r="O108">
        <f>'UPDATE Regular Stats'!O109</f>
        <v>4.9000000000000004</v>
      </c>
      <c r="P108">
        <f>'UPDATE Regular Stats'!P109</f>
        <v>11.9</v>
      </c>
      <c r="Q108">
        <f>'UPDATE Regular Stats'!Q109</f>
        <v>0.41199999999999998</v>
      </c>
      <c r="R108">
        <f>'UPDATE Regular Stats'!R109</f>
        <v>2.9</v>
      </c>
      <c r="S108">
        <f>'UPDATE Regular Stats'!S109</f>
        <v>4.4000000000000004</v>
      </c>
      <c r="T108">
        <f>'UPDATE Regular Stats'!T109</f>
        <v>0.64300000000000002</v>
      </c>
      <c r="U108">
        <f>'UPDATE Regular Stats'!U109</f>
        <v>1</v>
      </c>
      <c r="V108">
        <f>'UPDATE Regular Stats'!V109</f>
        <v>5.0999999999999996</v>
      </c>
      <c r="W108">
        <f>'UPDATE Regular Stats'!W109</f>
        <v>6.2</v>
      </c>
      <c r="X108">
        <f>'UPDATE Regular Stats'!X109</f>
        <v>7.4</v>
      </c>
      <c r="Y108">
        <f>'UPDATE Regular Stats'!Y109</f>
        <v>1.5</v>
      </c>
      <c r="Z108">
        <f>'UPDATE Regular Stats'!Z109</f>
        <v>0.4</v>
      </c>
      <c r="AA108">
        <f>'UPDATE Regular Stats'!AA109</f>
        <v>4.2</v>
      </c>
      <c r="AB108">
        <f>'UPDATE Regular Stats'!AB109</f>
        <v>2.5</v>
      </c>
      <c r="AC108">
        <f>'UPDATE Regular Stats'!AC109</f>
        <v>15</v>
      </c>
      <c r="AD108">
        <f>VLOOKUP($B108,'UPDATE Advanced Stats'!$B$2:$AC$1000,7,0)</f>
        <v>14.1</v>
      </c>
      <c r="AE108">
        <f>VLOOKUP($B108,'UPDATE Advanced Stats'!$B$2:$AC$1000,8,0)</f>
        <v>0.46100000000000002</v>
      </c>
      <c r="AF108">
        <f>VLOOKUP($B108,'UPDATE Advanced Stats'!$B$2:$AC$1000,9,0)</f>
        <v>0.16600000000000001</v>
      </c>
      <c r="AG108">
        <f>VLOOKUP($B108,'UPDATE Advanced Stats'!$B$2:$AC$1000,10,0)</f>
        <v>0.317</v>
      </c>
      <c r="AH108">
        <f>VLOOKUP($B108,'UPDATE Advanced Stats'!$B$2:$AC$1000,11,0)</f>
        <v>3.2</v>
      </c>
      <c r="AI108">
        <f>VLOOKUP($B108,'UPDATE Advanced Stats'!$B$2:$AC$1000,12,0)</f>
        <v>15.3</v>
      </c>
      <c r="AJ108">
        <f>VLOOKUP($B108,'UPDATE Advanced Stats'!$B$2:$AC$1000,13,0)</f>
        <v>9</v>
      </c>
      <c r="AK108">
        <f>VLOOKUP($B108,'UPDATE Advanced Stats'!$B$2:$AC$1000,14,0)</f>
        <v>37.299999999999997</v>
      </c>
      <c r="AL108">
        <f>VLOOKUP($B108,'UPDATE Advanced Stats'!$B$2:$AC$1000,15,0)</f>
        <v>2.6</v>
      </c>
      <c r="AM108">
        <f>VLOOKUP($B108,'UPDATE Advanced Stats'!$B$2:$AC$1000,16,0)</f>
        <v>1.1000000000000001</v>
      </c>
      <c r="AN108">
        <f>VLOOKUP($B108,'UPDATE Advanced Stats'!$B$2:$AC$1000,17,0)</f>
        <v>19.5</v>
      </c>
      <c r="AO108">
        <f>VLOOKUP($B108,'UPDATE Advanced Stats'!$B$2:$AC$1000,18,0)</f>
        <v>26.7</v>
      </c>
      <c r="AP108">
        <f>VLOOKUP($B108,'UPDATE Advanced Stats'!$B$2:$AC$1000,19,0)</f>
        <v>0</v>
      </c>
      <c r="AQ108">
        <f>VLOOKUP($B108,'UPDATE Advanced Stats'!$B$2:$AC$1000,20,0)</f>
        <v>-2.1</v>
      </c>
      <c r="AR108">
        <f>VLOOKUP($B108,'UPDATE Advanced Stats'!$B$2:$AC$1000,21,0)</f>
        <v>2.9</v>
      </c>
      <c r="AS108">
        <f>VLOOKUP($B108,'UPDATE Advanced Stats'!$B$2:$AC$1000,22,0)</f>
        <v>0.8</v>
      </c>
      <c r="AT108">
        <f>VLOOKUP($B108,'UPDATE Advanced Stats'!$B$2:$AC$1000,23,0)</f>
        <v>1.7000000000000001E-2</v>
      </c>
      <c r="AU108">
        <f>VLOOKUP($B108,'UPDATE Advanced Stats'!$B$2:$AC$1000,24,0)</f>
        <v>0</v>
      </c>
      <c r="AV108">
        <f>VLOOKUP($B108,'UPDATE Advanced Stats'!$B$2:$AC$1000,25,0)</f>
        <v>-1.6</v>
      </c>
      <c r="AW108">
        <f>VLOOKUP($B108,'UPDATE Advanced Stats'!$B$2:$AC$1000,26,0)</f>
        <v>0.9</v>
      </c>
      <c r="AX108">
        <f>VLOOKUP($B108,'UPDATE Advanced Stats'!$B$2:$AC$1000,27,0)</f>
        <v>-0.7</v>
      </c>
      <c r="AY108">
        <f>VLOOKUP($B108,'UPDATE Advanced Stats'!$B$2:$AC$1000,28,0)</f>
        <v>0.7</v>
      </c>
    </row>
    <row r="109" spans="1:51">
      <c r="A109">
        <f>'UPDATE Regular Stats'!A110</f>
        <v>86</v>
      </c>
      <c r="B109" t="str">
        <f>'UPDATE Regular Stats'!B110</f>
        <v>Michael Carter-Williams</v>
      </c>
      <c r="C109" t="str">
        <f>'UPDATE Regular Stats'!C110</f>
        <v>PG</v>
      </c>
      <c r="D109">
        <f>'UPDATE Regular Stats'!D110</f>
        <v>23</v>
      </c>
      <c r="E109" t="str">
        <f>'UPDATE Regular Stats'!E110</f>
        <v>MIL</v>
      </c>
      <c r="F109">
        <f>'UPDATE Regular Stats'!F110</f>
        <v>25</v>
      </c>
      <c r="G109">
        <f>'UPDATE Regular Stats'!G110</f>
        <v>25</v>
      </c>
      <c r="H109">
        <f>'UPDATE Regular Stats'!H110</f>
        <v>30.3</v>
      </c>
      <c r="I109">
        <f>'UPDATE Regular Stats'!I110</f>
        <v>5.3</v>
      </c>
      <c r="J109">
        <f>'UPDATE Regular Stats'!J110</f>
        <v>12.3</v>
      </c>
      <c r="K109">
        <f>'UPDATE Regular Stats'!K110</f>
        <v>0.42899999999999999</v>
      </c>
      <c r="L109">
        <f>'UPDATE Regular Stats'!L110</f>
        <v>0.2</v>
      </c>
      <c r="M109">
        <f>'UPDATE Regular Stats'!M110</f>
        <v>1.1000000000000001</v>
      </c>
      <c r="N109">
        <f>'UPDATE Regular Stats'!N110</f>
        <v>0.14299999999999999</v>
      </c>
      <c r="O109">
        <f>'UPDATE Regular Stats'!O110</f>
        <v>5.0999999999999996</v>
      </c>
      <c r="P109">
        <f>'UPDATE Regular Stats'!P110</f>
        <v>11.2</v>
      </c>
      <c r="Q109">
        <f>'UPDATE Regular Stats'!Q110</f>
        <v>0.45700000000000002</v>
      </c>
      <c r="R109">
        <f>'UPDATE Regular Stats'!R110</f>
        <v>3.4</v>
      </c>
      <c r="S109">
        <f>'UPDATE Regular Stats'!S110</f>
        <v>4.4000000000000004</v>
      </c>
      <c r="T109">
        <f>'UPDATE Regular Stats'!T110</f>
        <v>0.78</v>
      </c>
      <c r="U109">
        <f>'UPDATE Regular Stats'!U110</f>
        <v>0.8</v>
      </c>
      <c r="V109">
        <f>'UPDATE Regular Stats'!V110</f>
        <v>3.1</v>
      </c>
      <c r="W109">
        <f>'UPDATE Regular Stats'!W110</f>
        <v>4</v>
      </c>
      <c r="X109">
        <f>'UPDATE Regular Stats'!X110</f>
        <v>5.6</v>
      </c>
      <c r="Y109">
        <f>'UPDATE Regular Stats'!Y110</f>
        <v>2</v>
      </c>
      <c r="Z109">
        <f>'UPDATE Regular Stats'!Z110</f>
        <v>0.5</v>
      </c>
      <c r="AA109">
        <f>'UPDATE Regular Stats'!AA110</f>
        <v>3.2</v>
      </c>
      <c r="AB109">
        <f>'UPDATE Regular Stats'!AB110</f>
        <v>2.6</v>
      </c>
      <c r="AC109">
        <f>'UPDATE Regular Stats'!AC110</f>
        <v>14.1</v>
      </c>
      <c r="AD109">
        <f>VLOOKUP($B109,'UPDATE Advanced Stats'!$B$2:$AC$1000,7,0)</f>
        <v>14.1</v>
      </c>
      <c r="AE109">
        <f>VLOOKUP($B109,'UPDATE Advanced Stats'!$B$2:$AC$1000,8,0)</f>
        <v>0.46100000000000002</v>
      </c>
      <c r="AF109">
        <f>VLOOKUP($B109,'UPDATE Advanced Stats'!$B$2:$AC$1000,9,0)</f>
        <v>0.16600000000000001</v>
      </c>
      <c r="AG109">
        <f>VLOOKUP($B109,'UPDATE Advanced Stats'!$B$2:$AC$1000,10,0)</f>
        <v>0.317</v>
      </c>
      <c r="AH109">
        <f>VLOOKUP($B109,'UPDATE Advanced Stats'!$B$2:$AC$1000,11,0)</f>
        <v>3.2</v>
      </c>
      <c r="AI109">
        <f>VLOOKUP($B109,'UPDATE Advanced Stats'!$B$2:$AC$1000,12,0)</f>
        <v>15.3</v>
      </c>
      <c r="AJ109">
        <f>VLOOKUP($B109,'UPDATE Advanced Stats'!$B$2:$AC$1000,13,0)</f>
        <v>9</v>
      </c>
      <c r="AK109">
        <f>VLOOKUP($B109,'UPDATE Advanced Stats'!$B$2:$AC$1000,14,0)</f>
        <v>37.299999999999997</v>
      </c>
      <c r="AL109">
        <f>VLOOKUP($B109,'UPDATE Advanced Stats'!$B$2:$AC$1000,15,0)</f>
        <v>2.6</v>
      </c>
      <c r="AM109">
        <f>VLOOKUP($B109,'UPDATE Advanced Stats'!$B$2:$AC$1000,16,0)</f>
        <v>1.1000000000000001</v>
      </c>
      <c r="AN109">
        <f>VLOOKUP($B109,'UPDATE Advanced Stats'!$B$2:$AC$1000,17,0)</f>
        <v>19.5</v>
      </c>
      <c r="AO109">
        <f>VLOOKUP($B109,'UPDATE Advanced Stats'!$B$2:$AC$1000,18,0)</f>
        <v>26.7</v>
      </c>
      <c r="AP109">
        <f>VLOOKUP($B109,'UPDATE Advanced Stats'!$B$2:$AC$1000,19,0)</f>
        <v>0</v>
      </c>
      <c r="AQ109">
        <f>VLOOKUP($B109,'UPDATE Advanced Stats'!$B$2:$AC$1000,20,0)</f>
        <v>-2.1</v>
      </c>
      <c r="AR109">
        <f>VLOOKUP($B109,'UPDATE Advanced Stats'!$B$2:$AC$1000,21,0)</f>
        <v>2.9</v>
      </c>
      <c r="AS109">
        <f>VLOOKUP($B109,'UPDATE Advanced Stats'!$B$2:$AC$1000,22,0)</f>
        <v>0.8</v>
      </c>
      <c r="AT109">
        <f>VLOOKUP($B109,'UPDATE Advanced Stats'!$B$2:$AC$1000,23,0)</f>
        <v>1.7000000000000001E-2</v>
      </c>
      <c r="AU109">
        <f>VLOOKUP($B109,'UPDATE Advanced Stats'!$B$2:$AC$1000,24,0)</f>
        <v>0</v>
      </c>
      <c r="AV109">
        <f>VLOOKUP($B109,'UPDATE Advanced Stats'!$B$2:$AC$1000,25,0)</f>
        <v>-1.6</v>
      </c>
      <c r="AW109">
        <f>VLOOKUP($B109,'UPDATE Advanced Stats'!$B$2:$AC$1000,26,0)</f>
        <v>0.9</v>
      </c>
      <c r="AX109">
        <f>VLOOKUP($B109,'UPDATE Advanced Stats'!$B$2:$AC$1000,27,0)</f>
        <v>-0.7</v>
      </c>
      <c r="AY109">
        <f>VLOOKUP($B109,'UPDATE Advanced Stats'!$B$2:$AC$1000,28,0)</f>
        <v>0.7</v>
      </c>
    </row>
    <row r="110" spans="1:51">
      <c r="A110">
        <f>'UPDATE Regular Stats'!A111</f>
        <v>87</v>
      </c>
      <c r="B110" t="str">
        <f>'UPDATE Regular Stats'!B111</f>
        <v>Omri Casspi</v>
      </c>
      <c r="C110" t="str">
        <f>'UPDATE Regular Stats'!C111</f>
        <v>SF</v>
      </c>
      <c r="D110">
        <f>'UPDATE Regular Stats'!D111</f>
        <v>26</v>
      </c>
      <c r="E110" t="str">
        <f>'UPDATE Regular Stats'!E111</f>
        <v>SAC</v>
      </c>
      <c r="F110">
        <f>'UPDATE Regular Stats'!F111</f>
        <v>67</v>
      </c>
      <c r="G110">
        <f>'UPDATE Regular Stats'!G111</f>
        <v>19</v>
      </c>
      <c r="H110">
        <f>'UPDATE Regular Stats'!H111</f>
        <v>21.1</v>
      </c>
      <c r="I110">
        <f>'UPDATE Regular Stats'!I111</f>
        <v>3.1</v>
      </c>
      <c r="J110">
        <f>'UPDATE Regular Stats'!J111</f>
        <v>6.4</v>
      </c>
      <c r="K110">
        <f>'UPDATE Regular Stats'!K111</f>
        <v>0.48899999999999999</v>
      </c>
      <c r="L110">
        <f>'UPDATE Regular Stats'!L111</f>
        <v>0.5</v>
      </c>
      <c r="M110">
        <f>'UPDATE Regular Stats'!M111</f>
        <v>1.3</v>
      </c>
      <c r="N110">
        <f>'UPDATE Regular Stats'!N111</f>
        <v>0.40200000000000002</v>
      </c>
      <c r="O110">
        <f>'UPDATE Regular Stats'!O111</f>
        <v>2.6</v>
      </c>
      <c r="P110">
        <f>'UPDATE Regular Stats'!P111</f>
        <v>5.0999999999999996</v>
      </c>
      <c r="Q110">
        <f>'UPDATE Regular Stats'!Q111</f>
        <v>0.51200000000000001</v>
      </c>
      <c r="R110">
        <f>'UPDATE Regular Stats'!R111</f>
        <v>2.1</v>
      </c>
      <c r="S110">
        <f>'UPDATE Regular Stats'!S111</f>
        <v>2.9</v>
      </c>
      <c r="T110">
        <f>'UPDATE Regular Stats'!T111</f>
        <v>0.73299999999999998</v>
      </c>
      <c r="U110">
        <f>'UPDATE Regular Stats'!U111</f>
        <v>0.8</v>
      </c>
      <c r="V110">
        <f>'UPDATE Regular Stats'!V111</f>
        <v>3.1</v>
      </c>
      <c r="W110">
        <f>'UPDATE Regular Stats'!W111</f>
        <v>3.9</v>
      </c>
      <c r="X110">
        <f>'UPDATE Regular Stats'!X111</f>
        <v>1.5</v>
      </c>
      <c r="Y110">
        <f>'UPDATE Regular Stats'!Y111</f>
        <v>0.5</v>
      </c>
      <c r="Z110">
        <f>'UPDATE Regular Stats'!Z111</f>
        <v>0.1</v>
      </c>
      <c r="AA110">
        <f>'UPDATE Regular Stats'!AA111</f>
        <v>1.3</v>
      </c>
      <c r="AB110">
        <f>'UPDATE Regular Stats'!AB111</f>
        <v>1.6</v>
      </c>
      <c r="AC110">
        <f>'UPDATE Regular Stats'!AC111</f>
        <v>8.9</v>
      </c>
      <c r="AD110">
        <f>VLOOKUP($B110,'UPDATE Advanced Stats'!$B$2:$AC$1000,7,0)</f>
        <v>14.4</v>
      </c>
      <c r="AE110">
        <f>VLOOKUP($B110,'UPDATE Advanced Stats'!$B$2:$AC$1000,8,0)</f>
        <v>0.57999999999999996</v>
      </c>
      <c r="AF110">
        <f>VLOOKUP($B110,'UPDATE Advanced Stats'!$B$2:$AC$1000,9,0)</f>
        <v>0.20399999999999999</v>
      </c>
      <c r="AG110">
        <f>VLOOKUP($B110,'UPDATE Advanced Stats'!$B$2:$AC$1000,10,0)</f>
        <v>0.44700000000000001</v>
      </c>
      <c r="AH110">
        <f>VLOOKUP($B110,'UPDATE Advanced Stats'!$B$2:$AC$1000,11,0)</f>
        <v>4.5</v>
      </c>
      <c r="AI110">
        <f>VLOOKUP($B110,'UPDATE Advanced Stats'!$B$2:$AC$1000,12,0)</f>
        <v>15.9</v>
      </c>
      <c r="AJ110">
        <f>VLOOKUP($B110,'UPDATE Advanced Stats'!$B$2:$AC$1000,13,0)</f>
        <v>10.4</v>
      </c>
      <c r="AK110">
        <f>VLOOKUP($B110,'UPDATE Advanced Stats'!$B$2:$AC$1000,14,0)</f>
        <v>11.8</v>
      </c>
      <c r="AL110">
        <f>VLOOKUP($B110,'UPDATE Advanced Stats'!$B$2:$AC$1000,15,0)</f>
        <v>1.1000000000000001</v>
      </c>
      <c r="AM110">
        <f>VLOOKUP($B110,'UPDATE Advanced Stats'!$B$2:$AC$1000,16,0)</f>
        <v>0.5</v>
      </c>
      <c r="AN110">
        <f>VLOOKUP($B110,'UPDATE Advanced Stats'!$B$2:$AC$1000,17,0)</f>
        <v>14.7</v>
      </c>
      <c r="AO110">
        <f>VLOOKUP($B110,'UPDATE Advanced Stats'!$B$2:$AC$1000,18,0)</f>
        <v>18.7</v>
      </c>
      <c r="AP110">
        <f>VLOOKUP($B110,'UPDATE Advanced Stats'!$B$2:$AC$1000,19,0)</f>
        <v>0</v>
      </c>
      <c r="AQ110">
        <f>VLOOKUP($B110,'UPDATE Advanced Stats'!$B$2:$AC$1000,20,0)</f>
        <v>2</v>
      </c>
      <c r="AR110">
        <f>VLOOKUP($B110,'UPDATE Advanced Stats'!$B$2:$AC$1000,21,0)</f>
        <v>0.6</v>
      </c>
      <c r="AS110">
        <f>VLOOKUP($B110,'UPDATE Advanced Stats'!$B$2:$AC$1000,22,0)</f>
        <v>2.7</v>
      </c>
      <c r="AT110">
        <f>VLOOKUP($B110,'UPDATE Advanced Stats'!$B$2:$AC$1000,23,0)</f>
        <v>9.0999999999999998E-2</v>
      </c>
      <c r="AU110">
        <f>VLOOKUP($B110,'UPDATE Advanced Stats'!$B$2:$AC$1000,24,0)</f>
        <v>0</v>
      </c>
      <c r="AV110">
        <f>VLOOKUP($B110,'UPDATE Advanced Stats'!$B$2:$AC$1000,25,0)</f>
        <v>0</v>
      </c>
      <c r="AW110">
        <f>VLOOKUP($B110,'UPDATE Advanced Stats'!$B$2:$AC$1000,26,0)</f>
        <v>-1.3</v>
      </c>
      <c r="AX110">
        <f>VLOOKUP($B110,'UPDATE Advanced Stats'!$B$2:$AC$1000,27,0)</f>
        <v>-1.3</v>
      </c>
      <c r="AY110">
        <f>VLOOKUP($B110,'UPDATE Advanced Stats'!$B$2:$AC$1000,28,0)</f>
        <v>0.3</v>
      </c>
    </row>
    <row r="111" spans="1:51">
      <c r="A111">
        <f>'UPDATE Regular Stats'!A112</f>
        <v>88</v>
      </c>
      <c r="B111" t="str">
        <f>'UPDATE Regular Stats'!B112</f>
        <v>Mario Chalmers</v>
      </c>
      <c r="C111" t="str">
        <f>'UPDATE Regular Stats'!C112</f>
        <v>PG</v>
      </c>
      <c r="D111">
        <f>'UPDATE Regular Stats'!D112</f>
        <v>28</v>
      </c>
      <c r="E111" t="str">
        <f>'UPDATE Regular Stats'!E112</f>
        <v>MIA</v>
      </c>
      <c r="F111">
        <f>'UPDATE Regular Stats'!F112</f>
        <v>80</v>
      </c>
      <c r="G111">
        <f>'UPDATE Regular Stats'!G112</f>
        <v>37</v>
      </c>
      <c r="H111">
        <f>'UPDATE Regular Stats'!H112</f>
        <v>29.6</v>
      </c>
      <c r="I111">
        <f>'UPDATE Regular Stats'!I112</f>
        <v>3.3</v>
      </c>
      <c r="J111">
        <f>'UPDATE Regular Stats'!J112</f>
        <v>8.3000000000000007</v>
      </c>
      <c r="K111">
        <f>'UPDATE Regular Stats'!K112</f>
        <v>0.40300000000000002</v>
      </c>
      <c r="L111">
        <f>'UPDATE Regular Stats'!L112</f>
        <v>0.9</v>
      </c>
      <c r="M111">
        <f>'UPDATE Regular Stats'!M112</f>
        <v>3.1</v>
      </c>
      <c r="N111">
        <f>'UPDATE Regular Stats'!N112</f>
        <v>0.29399999999999998</v>
      </c>
      <c r="O111">
        <f>'UPDATE Regular Stats'!O112</f>
        <v>2.4</v>
      </c>
      <c r="P111">
        <f>'UPDATE Regular Stats'!P112</f>
        <v>5.2</v>
      </c>
      <c r="Q111">
        <f>'UPDATE Regular Stats'!Q112</f>
        <v>0.46700000000000003</v>
      </c>
      <c r="R111">
        <f>'UPDATE Regular Stats'!R112</f>
        <v>2.6</v>
      </c>
      <c r="S111">
        <f>'UPDATE Regular Stats'!S112</f>
        <v>3.3</v>
      </c>
      <c r="T111">
        <f>'UPDATE Regular Stats'!T112</f>
        <v>0.77400000000000002</v>
      </c>
      <c r="U111">
        <f>'UPDATE Regular Stats'!U112</f>
        <v>0.3</v>
      </c>
      <c r="V111">
        <f>'UPDATE Regular Stats'!V112</f>
        <v>2.2999999999999998</v>
      </c>
      <c r="W111">
        <f>'UPDATE Regular Stats'!W112</f>
        <v>2.6</v>
      </c>
      <c r="X111">
        <f>'UPDATE Regular Stats'!X112</f>
        <v>3.8</v>
      </c>
      <c r="Y111">
        <f>'UPDATE Regular Stats'!Y112</f>
        <v>1.5</v>
      </c>
      <c r="Z111">
        <f>'UPDATE Regular Stats'!Z112</f>
        <v>0.1</v>
      </c>
      <c r="AA111">
        <f>'UPDATE Regular Stats'!AA112</f>
        <v>2.2000000000000002</v>
      </c>
      <c r="AB111">
        <f>'UPDATE Regular Stats'!AB112</f>
        <v>3.1</v>
      </c>
      <c r="AC111">
        <f>'UPDATE Regular Stats'!AC112</f>
        <v>10.199999999999999</v>
      </c>
      <c r="AD111">
        <f>VLOOKUP($B111,'UPDATE Advanced Stats'!$B$2:$AC$1000,7,0)</f>
        <v>11.7</v>
      </c>
      <c r="AE111">
        <f>VLOOKUP($B111,'UPDATE Advanced Stats'!$B$2:$AC$1000,8,0)</f>
        <v>0.52100000000000002</v>
      </c>
      <c r="AF111">
        <f>VLOOKUP($B111,'UPDATE Advanced Stats'!$B$2:$AC$1000,9,0)</f>
        <v>0.374</v>
      </c>
      <c r="AG111">
        <f>VLOOKUP($B111,'UPDATE Advanced Stats'!$B$2:$AC$1000,10,0)</f>
        <v>0.40100000000000002</v>
      </c>
      <c r="AH111">
        <f>VLOOKUP($B111,'UPDATE Advanced Stats'!$B$2:$AC$1000,11,0)</f>
        <v>1.2</v>
      </c>
      <c r="AI111">
        <f>VLOOKUP($B111,'UPDATE Advanced Stats'!$B$2:$AC$1000,12,0)</f>
        <v>9</v>
      </c>
      <c r="AJ111">
        <f>VLOOKUP($B111,'UPDATE Advanced Stats'!$B$2:$AC$1000,13,0)</f>
        <v>5.2</v>
      </c>
      <c r="AK111">
        <f>VLOOKUP($B111,'UPDATE Advanced Stats'!$B$2:$AC$1000,14,0)</f>
        <v>21</v>
      </c>
      <c r="AL111">
        <f>VLOOKUP($B111,'UPDATE Advanced Stats'!$B$2:$AC$1000,15,0)</f>
        <v>2.7</v>
      </c>
      <c r="AM111">
        <f>VLOOKUP($B111,'UPDATE Advanced Stats'!$B$2:$AC$1000,16,0)</f>
        <v>0.4</v>
      </c>
      <c r="AN111">
        <f>VLOOKUP($B111,'UPDATE Advanced Stats'!$B$2:$AC$1000,17,0)</f>
        <v>18.2</v>
      </c>
      <c r="AO111">
        <f>VLOOKUP($B111,'UPDATE Advanced Stats'!$B$2:$AC$1000,18,0)</f>
        <v>18.899999999999999</v>
      </c>
      <c r="AP111">
        <f>VLOOKUP($B111,'UPDATE Advanced Stats'!$B$2:$AC$1000,19,0)</f>
        <v>0</v>
      </c>
      <c r="AQ111">
        <f>VLOOKUP($B111,'UPDATE Advanced Stats'!$B$2:$AC$1000,20,0)</f>
        <v>0.8</v>
      </c>
      <c r="AR111">
        <f>VLOOKUP($B111,'UPDATE Advanced Stats'!$B$2:$AC$1000,21,0)</f>
        <v>2</v>
      </c>
      <c r="AS111">
        <f>VLOOKUP($B111,'UPDATE Advanced Stats'!$B$2:$AC$1000,22,0)</f>
        <v>2.8</v>
      </c>
      <c r="AT111">
        <f>VLOOKUP($B111,'UPDATE Advanced Stats'!$B$2:$AC$1000,23,0)</f>
        <v>5.6000000000000001E-2</v>
      </c>
      <c r="AU111">
        <f>VLOOKUP($B111,'UPDATE Advanced Stats'!$B$2:$AC$1000,24,0)</f>
        <v>0</v>
      </c>
      <c r="AV111">
        <f>VLOOKUP($B111,'UPDATE Advanced Stats'!$B$2:$AC$1000,25,0)</f>
        <v>-0.6</v>
      </c>
      <c r="AW111">
        <f>VLOOKUP($B111,'UPDATE Advanced Stats'!$B$2:$AC$1000,26,0)</f>
        <v>-0.4</v>
      </c>
      <c r="AX111">
        <f>VLOOKUP($B111,'UPDATE Advanced Stats'!$B$2:$AC$1000,27,0)</f>
        <v>-1</v>
      </c>
      <c r="AY111">
        <f>VLOOKUP($B111,'UPDATE Advanced Stats'!$B$2:$AC$1000,28,0)</f>
        <v>0.6</v>
      </c>
    </row>
    <row r="112" spans="1:51">
      <c r="A112">
        <f>'UPDATE Regular Stats'!A113</f>
        <v>89</v>
      </c>
      <c r="B112" t="str">
        <f>'UPDATE Regular Stats'!B113</f>
        <v>Tyson Chandler</v>
      </c>
      <c r="C112" t="str">
        <f>'UPDATE Regular Stats'!C113</f>
        <v>C</v>
      </c>
      <c r="D112">
        <f>'UPDATE Regular Stats'!D113</f>
        <v>32</v>
      </c>
      <c r="E112" t="str">
        <f>'UPDATE Regular Stats'!E113</f>
        <v>DAL</v>
      </c>
      <c r="F112">
        <f>'UPDATE Regular Stats'!F113</f>
        <v>75</v>
      </c>
      <c r="G112">
        <f>'UPDATE Regular Stats'!G113</f>
        <v>75</v>
      </c>
      <c r="H112">
        <f>'UPDATE Regular Stats'!H113</f>
        <v>30.5</v>
      </c>
      <c r="I112">
        <f>'UPDATE Regular Stats'!I113</f>
        <v>3.9</v>
      </c>
      <c r="J112">
        <f>'UPDATE Regular Stats'!J113</f>
        <v>5.9</v>
      </c>
      <c r="K112">
        <f>'UPDATE Regular Stats'!K113</f>
        <v>0.66600000000000004</v>
      </c>
      <c r="L112">
        <f>'UPDATE Regular Stats'!L113</f>
        <v>0</v>
      </c>
      <c r="M112">
        <f>'UPDATE Regular Stats'!M113</f>
        <v>0</v>
      </c>
      <c r="N112">
        <f>'UPDATE Regular Stats'!N113</f>
        <v>0</v>
      </c>
      <c r="O112">
        <f>'UPDATE Regular Stats'!O113</f>
        <v>3.9</v>
      </c>
      <c r="P112">
        <f>'UPDATE Regular Stats'!P113</f>
        <v>5.9</v>
      </c>
      <c r="Q112">
        <f>'UPDATE Regular Stats'!Q113</f>
        <v>0.66600000000000004</v>
      </c>
      <c r="R112">
        <f>'UPDATE Regular Stats'!R113</f>
        <v>2.5</v>
      </c>
      <c r="S112">
        <f>'UPDATE Regular Stats'!S113</f>
        <v>3.4</v>
      </c>
      <c r="T112">
        <f>'UPDATE Regular Stats'!T113</f>
        <v>0.72</v>
      </c>
      <c r="U112">
        <f>'UPDATE Regular Stats'!U113</f>
        <v>3.9</v>
      </c>
      <c r="V112">
        <f>'UPDATE Regular Stats'!V113</f>
        <v>7.6</v>
      </c>
      <c r="W112">
        <f>'UPDATE Regular Stats'!W113</f>
        <v>11.5</v>
      </c>
      <c r="X112">
        <f>'UPDATE Regular Stats'!X113</f>
        <v>1.1000000000000001</v>
      </c>
      <c r="Y112">
        <f>'UPDATE Regular Stats'!Y113</f>
        <v>0.6</v>
      </c>
      <c r="Z112">
        <f>'UPDATE Regular Stats'!Z113</f>
        <v>1.2</v>
      </c>
      <c r="AA112">
        <f>'UPDATE Regular Stats'!AA113</f>
        <v>1.4</v>
      </c>
      <c r="AB112">
        <f>'UPDATE Regular Stats'!AB113</f>
        <v>2.2999999999999998</v>
      </c>
      <c r="AC112">
        <f>'UPDATE Regular Stats'!AC113</f>
        <v>10.3</v>
      </c>
      <c r="AD112">
        <f>VLOOKUP($B112,'UPDATE Advanced Stats'!$B$2:$AC$1000,7,0)</f>
        <v>20.100000000000001</v>
      </c>
      <c r="AE112">
        <f>VLOOKUP($B112,'UPDATE Advanced Stats'!$B$2:$AC$1000,8,0)</f>
        <v>0.69699999999999995</v>
      </c>
      <c r="AF112">
        <f>VLOOKUP($B112,'UPDATE Advanced Stats'!$B$2:$AC$1000,9,0)</f>
        <v>0</v>
      </c>
      <c r="AG112">
        <f>VLOOKUP($B112,'UPDATE Advanced Stats'!$B$2:$AC$1000,10,0)</f>
        <v>0.58399999999999996</v>
      </c>
      <c r="AH112">
        <f>VLOOKUP($B112,'UPDATE Advanced Stats'!$B$2:$AC$1000,11,0)</f>
        <v>14.1</v>
      </c>
      <c r="AI112">
        <f>VLOOKUP($B112,'UPDATE Advanced Stats'!$B$2:$AC$1000,12,0)</f>
        <v>27.4</v>
      </c>
      <c r="AJ112">
        <f>VLOOKUP($B112,'UPDATE Advanced Stats'!$B$2:$AC$1000,13,0)</f>
        <v>20.7</v>
      </c>
      <c r="AK112">
        <f>VLOOKUP($B112,'UPDATE Advanced Stats'!$B$2:$AC$1000,14,0)</f>
        <v>5.3</v>
      </c>
      <c r="AL112">
        <f>VLOOKUP($B112,'UPDATE Advanced Stats'!$B$2:$AC$1000,15,0)</f>
        <v>0.9</v>
      </c>
      <c r="AM112">
        <f>VLOOKUP($B112,'UPDATE Advanced Stats'!$B$2:$AC$1000,16,0)</f>
        <v>3.2</v>
      </c>
      <c r="AN112">
        <f>VLOOKUP($B112,'UPDATE Advanced Stats'!$B$2:$AC$1000,17,0)</f>
        <v>16</v>
      </c>
      <c r="AO112">
        <f>VLOOKUP($B112,'UPDATE Advanced Stats'!$B$2:$AC$1000,18,0)</f>
        <v>12.8</v>
      </c>
      <c r="AP112">
        <f>VLOOKUP($B112,'UPDATE Advanced Stats'!$B$2:$AC$1000,19,0)</f>
        <v>0</v>
      </c>
      <c r="AQ112">
        <f>VLOOKUP($B112,'UPDATE Advanced Stats'!$B$2:$AC$1000,20,0)</f>
        <v>7.2</v>
      </c>
      <c r="AR112">
        <f>VLOOKUP($B112,'UPDATE Advanced Stats'!$B$2:$AC$1000,21,0)</f>
        <v>3.1</v>
      </c>
      <c r="AS112">
        <f>VLOOKUP($B112,'UPDATE Advanced Stats'!$B$2:$AC$1000,22,0)</f>
        <v>10.3</v>
      </c>
      <c r="AT112">
        <f>VLOOKUP($B112,'UPDATE Advanced Stats'!$B$2:$AC$1000,23,0)</f>
        <v>0.216</v>
      </c>
      <c r="AU112">
        <f>VLOOKUP($B112,'UPDATE Advanced Stats'!$B$2:$AC$1000,24,0)</f>
        <v>0</v>
      </c>
      <c r="AV112">
        <f>VLOOKUP($B112,'UPDATE Advanced Stats'!$B$2:$AC$1000,25,0)</f>
        <v>1.9</v>
      </c>
      <c r="AW112">
        <f>VLOOKUP($B112,'UPDATE Advanced Stats'!$B$2:$AC$1000,26,0)</f>
        <v>2.2999999999999998</v>
      </c>
      <c r="AX112">
        <f>VLOOKUP($B112,'UPDATE Advanced Stats'!$B$2:$AC$1000,27,0)</f>
        <v>4.2</v>
      </c>
      <c r="AY112">
        <f>VLOOKUP($B112,'UPDATE Advanced Stats'!$B$2:$AC$1000,28,0)</f>
        <v>3.6</v>
      </c>
    </row>
    <row r="113" spans="1:51">
      <c r="A113">
        <f>'UPDATE Regular Stats'!A114</f>
        <v>90</v>
      </c>
      <c r="B113" t="str">
        <f>'UPDATE Regular Stats'!B114</f>
        <v>Wilson Chandler</v>
      </c>
      <c r="C113" t="str">
        <f>'UPDATE Regular Stats'!C114</f>
        <v>SF</v>
      </c>
      <c r="D113">
        <f>'UPDATE Regular Stats'!D114</f>
        <v>27</v>
      </c>
      <c r="E113" t="str">
        <f>'UPDATE Regular Stats'!E114</f>
        <v>DEN</v>
      </c>
      <c r="F113">
        <f>'UPDATE Regular Stats'!F114</f>
        <v>78</v>
      </c>
      <c r="G113">
        <f>'UPDATE Regular Stats'!G114</f>
        <v>75</v>
      </c>
      <c r="H113">
        <f>'UPDATE Regular Stats'!H114</f>
        <v>31.7</v>
      </c>
      <c r="I113">
        <f>'UPDATE Regular Stats'!I114</f>
        <v>5.4</v>
      </c>
      <c r="J113">
        <f>'UPDATE Regular Stats'!J114</f>
        <v>12.5</v>
      </c>
      <c r="K113">
        <f>'UPDATE Regular Stats'!K114</f>
        <v>0.42899999999999999</v>
      </c>
      <c r="L113">
        <f>'UPDATE Regular Stats'!L114</f>
        <v>1.8</v>
      </c>
      <c r="M113">
        <f>'UPDATE Regular Stats'!M114</f>
        <v>5.2</v>
      </c>
      <c r="N113">
        <f>'UPDATE Regular Stats'!N114</f>
        <v>0.34200000000000003</v>
      </c>
      <c r="O113">
        <f>'UPDATE Regular Stats'!O114</f>
        <v>3.6</v>
      </c>
      <c r="P113">
        <f>'UPDATE Regular Stats'!P114</f>
        <v>7.3</v>
      </c>
      <c r="Q113">
        <f>'UPDATE Regular Stats'!Q114</f>
        <v>0.49</v>
      </c>
      <c r="R113">
        <f>'UPDATE Regular Stats'!R114</f>
        <v>1.4</v>
      </c>
      <c r="S113">
        <f>'UPDATE Regular Stats'!S114</f>
        <v>1.8</v>
      </c>
      <c r="T113">
        <f>'UPDATE Regular Stats'!T114</f>
        <v>0.77500000000000002</v>
      </c>
      <c r="U113">
        <f>'UPDATE Regular Stats'!U114</f>
        <v>1.2</v>
      </c>
      <c r="V113">
        <f>'UPDATE Regular Stats'!V114</f>
        <v>4.9000000000000004</v>
      </c>
      <c r="W113">
        <f>'UPDATE Regular Stats'!W114</f>
        <v>6.1</v>
      </c>
      <c r="X113">
        <f>'UPDATE Regular Stats'!X114</f>
        <v>1.7</v>
      </c>
      <c r="Y113">
        <f>'UPDATE Regular Stats'!Y114</f>
        <v>0.7</v>
      </c>
      <c r="Z113">
        <f>'UPDATE Regular Stats'!Z114</f>
        <v>0.4</v>
      </c>
      <c r="AA113">
        <f>'UPDATE Regular Stats'!AA114</f>
        <v>1.4</v>
      </c>
      <c r="AB113">
        <f>'UPDATE Regular Stats'!AB114</f>
        <v>3</v>
      </c>
      <c r="AC113">
        <f>'UPDATE Regular Stats'!AC114</f>
        <v>13.9</v>
      </c>
      <c r="AD113">
        <f>VLOOKUP($B113,'UPDATE Advanced Stats'!$B$2:$AC$1000,7,0)</f>
        <v>13.2</v>
      </c>
      <c r="AE113">
        <f>VLOOKUP($B113,'UPDATE Advanced Stats'!$B$2:$AC$1000,8,0)</f>
        <v>0.52300000000000002</v>
      </c>
      <c r="AF113">
        <f>VLOOKUP($B113,'UPDATE Advanced Stats'!$B$2:$AC$1000,9,0)</f>
        <v>0.41599999999999998</v>
      </c>
      <c r="AG113">
        <f>VLOOKUP($B113,'UPDATE Advanced Stats'!$B$2:$AC$1000,10,0)</f>
        <v>0.14599999999999999</v>
      </c>
      <c r="AH113">
        <f>VLOOKUP($B113,'UPDATE Advanced Stats'!$B$2:$AC$1000,11,0)</f>
        <v>4.0999999999999996</v>
      </c>
      <c r="AI113">
        <f>VLOOKUP($B113,'UPDATE Advanced Stats'!$B$2:$AC$1000,12,0)</f>
        <v>17.2</v>
      </c>
      <c r="AJ113">
        <f>VLOOKUP($B113,'UPDATE Advanced Stats'!$B$2:$AC$1000,13,0)</f>
        <v>10.4</v>
      </c>
      <c r="AK113">
        <f>VLOOKUP($B113,'UPDATE Advanced Stats'!$B$2:$AC$1000,14,0)</f>
        <v>8.9</v>
      </c>
      <c r="AL113">
        <f>VLOOKUP($B113,'UPDATE Advanced Stats'!$B$2:$AC$1000,15,0)</f>
        <v>1.2</v>
      </c>
      <c r="AM113">
        <f>VLOOKUP($B113,'UPDATE Advanced Stats'!$B$2:$AC$1000,16,0)</f>
        <v>0.9</v>
      </c>
      <c r="AN113">
        <f>VLOOKUP($B113,'UPDATE Advanced Stats'!$B$2:$AC$1000,17,0)</f>
        <v>9.6</v>
      </c>
      <c r="AO113">
        <f>VLOOKUP($B113,'UPDATE Advanced Stats'!$B$2:$AC$1000,18,0)</f>
        <v>20.100000000000001</v>
      </c>
      <c r="AP113">
        <f>VLOOKUP($B113,'UPDATE Advanced Stats'!$B$2:$AC$1000,19,0)</f>
        <v>0</v>
      </c>
      <c r="AQ113">
        <f>VLOOKUP($B113,'UPDATE Advanced Stats'!$B$2:$AC$1000,20,0)</f>
        <v>2.1</v>
      </c>
      <c r="AR113">
        <f>VLOOKUP($B113,'UPDATE Advanced Stats'!$B$2:$AC$1000,21,0)</f>
        <v>1.5</v>
      </c>
      <c r="AS113">
        <f>VLOOKUP($B113,'UPDATE Advanced Stats'!$B$2:$AC$1000,22,0)</f>
        <v>3.6</v>
      </c>
      <c r="AT113">
        <f>VLOOKUP($B113,'UPDATE Advanced Stats'!$B$2:$AC$1000,23,0)</f>
        <v>7.0999999999999994E-2</v>
      </c>
      <c r="AU113">
        <f>VLOOKUP($B113,'UPDATE Advanced Stats'!$B$2:$AC$1000,24,0)</f>
        <v>0</v>
      </c>
      <c r="AV113">
        <f>VLOOKUP($B113,'UPDATE Advanced Stats'!$B$2:$AC$1000,25,0)</f>
        <v>0.5</v>
      </c>
      <c r="AW113">
        <f>VLOOKUP($B113,'UPDATE Advanced Stats'!$B$2:$AC$1000,26,0)</f>
        <v>-0.4</v>
      </c>
      <c r="AX113">
        <f>VLOOKUP($B113,'UPDATE Advanced Stats'!$B$2:$AC$1000,27,0)</f>
        <v>0.2</v>
      </c>
      <c r="AY113">
        <f>VLOOKUP($B113,'UPDATE Advanced Stats'!$B$2:$AC$1000,28,0)</f>
        <v>1.3</v>
      </c>
    </row>
    <row r="114" spans="1:51">
      <c r="A114">
        <f>'UPDATE Regular Stats'!A115</f>
        <v>91</v>
      </c>
      <c r="B114" t="str">
        <f>'UPDATE Regular Stats'!B115</f>
        <v>Will Cherry</v>
      </c>
      <c r="C114" t="str">
        <f>'UPDATE Regular Stats'!C115</f>
        <v>PG</v>
      </c>
      <c r="D114">
        <f>'UPDATE Regular Stats'!D115</f>
        <v>23</v>
      </c>
      <c r="E114" t="str">
        <f>'UPDATE Regular Stats'!E115</f>
        <v>CLE</v>
      </c>
      <c r="F114">
        <f>'UPDATE Regular Stats'!F115</f>
        <v>8</v>
      </c>
      <c r="G114">
        <f>'UPDATE Regular Stats'!G115</f>
        <v>0</v>
      </c>
      <c r="H114">
        <f>'UPDATE Regular Stats'!H115</f>
        <v>8.6</v>
      </c>
      <c r="I114">
        <f>'UPDATE Regular Stats'!I115</f>
        <v>0.6</v>
      </c>
      <c r="J114">
        <f>'UPDATE Regular Stats'!J115</f>
        <v>2.4</v>
      </c>
      <c r="K114">
        <f>'UPDATE Regular Stats'!K115</f>
        <v>0.26300000000000001</v>
      </c>
      <c r="L114">
        <f>'UPDATE Regular Stats'!L115</f>
        <v>0.3</v>
      </c>
      <c r="M114">
        <f>'UPDATE Regular Stats'!M115</f>
        <v>1.1000000000000001</v>
      </c>
      <c r="N114">
        <f>'UPDATE Regular Stats'!N115</f>
        <v>0.222</v>
      </c>
      <c r="O114">
        <f>'UPDATE Regular Stats'!O115</f>
        <v>0.4</v>
      </c>
      <c r="P114">
        <f>'UPDATE Regular Stats'!P115</f>
        <v>1.3</v>
      </c>
      <c r="Q114">
        <f>'UPDATE Regular Stats'!Q115</f>
        <v>0.3</v>
      </c>
      <c r="R114">
        <f>'UPDATE Regular Stats'!R115</f>
        <v>0.4</v>
      </c>
      <c r="S114">
        <f>'UPDATE Regular Stats'!S115</f>
        <v>0.8</v>
      </c>
      <c r="T114">
        <f>'UPDATE Regular Stats'!T115</f>
        <v>0.5</v>
      </c>
      <c r="U114">
        <f>'UPDATE Regular Stats'!U115</f>
        <v>0.1</v>
      </c>
      <c r="V114">
        <f>'UPDATE Regular Stats'!V115</f>
        <v>0.5</v>
      </c>
      <c r="W114">
        <f>'UPDATE Regular Stats'!W115</f>
        <v>0.6</v>
      </c>
      <c r="X114">
        <f>'UPDATE Regular Stats'!X115</f>
        <v>1</v>
      </c>
      <c r="Y114">
        <f>'UPDATE Regular Stats'!Y115</f>
        <v>0.8</v>
      </c>
      <c r="Z114">
        <f>'UPDATE Regular Stats'!Z115</f>
        <v>0.1</v>
      </c>
      <c r="AA114">
        <f>'UPDATE Regular Stats'!AA115</f>
        <v>0.5</v>
      </c>
      <c r="AB114">
        <f>'UPDATE Regular Stats'!AB115</f>
        <v>1.3</v>
      </c>
      <c r="AC114">
        <f>'UPDATE Regular Stats'!AC115</f>
        <v>1.9</v>
      </c>
      <c r="AD114">
        <f>VLOOKUP($B114,'UPDATE Advanced Stats'!$B$2:$AC$1000,7,0)</f>
        <v>5.8</v>
      </c>
      <c r="AE114">
        <f>VLOOKUP($B114,'UPDATE Advanced Stats'!$B$2:$AC$1000,8,0)</f>
        <v>0.34699999999999998</v>
      </c>
      <c r="AF114">
        <f>VLOOKUP($B114,'UPDATE Advanced Stats'!$B$2:$AC$1000,9,0)</f>
        <v>0.47399999999999998</v>
      </c>
      <c r="AG114">
        <f>VLOOKUP($B114,'UPDATE Advanced Stats'!$B$2:$AC$1000,10,0)</f>
        <v>0.316</v>
      </c>
      <c r="AH114">
        <f>VLOOKUP($B114,'UPDATE Advanced Stats'!$B$2:$AC$1000,11,0)</f>
        <v>1.7</v>
      </c>
      <c r="AI114">
        <f>VLOOKUP($B114,'UPDATE Advanced Stats'!$B$2:$AC$1000,12,0)</f>
        <v>6.6</v>
      </c>
      <c r="AJ114">
        <f>VLOOKUP($B114,'UPDATE Advanced Stats'!$B$2:$AC$1000,13,0)</f>
        <v>4.2</v>
      </c>
      <c r="AK114">
        <f>VLOOKUP($B114,'UPDATE Advanced Stats'!$B$2:$AC$1000,14,0)</f>
        <v>16.399999999999999</v>
      </c>
      <c r="AL114">
        <f>VLOOKUP($B114,'UPDATE Advanced Stats'!$B$2:$AC$1000,15,0)</f>
        <v>4.5</v>
      </c>
      <c r="AM114">
        <f>VLOOKUP($B114,'UPDATE Advanced Stats'!$B$2:$AC$1000,16,0)</f>
        <v>1.1000000000000001</v>
      </c>
      <c r="AN114">
        <f>VLOOKUP($B114,'UPDATE Advanced Stats'!$B$2:$AC$1000,17,0)</f>
        <v>15.6</v>
      </c>
      <c r="AO114">
        <f>VLOOKUP($B114,'UPDATE Advanced Stats'!$B$2:$AC$1000,18,0)</f>
        <v>16.8</v>
      </c>
      <c r="AP114">
        <f>VLOOKUP($B114,'UPDATE Advanced Stats'!$B$2:$AC$1000,19,0)</f>
        <v>0</v>
      </c>
      <c r="AQ114">
        <f>VLOOKUP($B114,'UPDATE Advanced Stats'!$B$2:$AC$1000,20,0)</f>
        <v>-0.1</v>
      </c>
      <c r="AR114">
        <f>VLOOKUP($B114,'UPDATE Advanced Stats'!$B$2:$AC$1000,21,0)</f>
        <v>0.1</v>
      </c>
      <c r="AS114">
        <f>VLOOKUP($B114,'UPDATE Advanced Stats'!$B$2:$AC$1000,22,0)</f>
        <v>0</v>
      </c>
      <c r="AT114">
        <f>VLOOKUP($B114,'UPDATE Advanced Stats'!$B$2:$AC$1000,23,0)</f>
        <v>-2.1000000000000001E-2</v>
      </c>
      <c r="AU114">
        <f>VLOOKUP($B114,'UPDATE Advanced Stats'!$B$2:$AC$1000,24,0)</f>
        <v>0</v>
      </c>
      <c r="AV114">
        <f>VLOOKUP($B114,'UPDATE Advanced Stats'!$B$2:$AC$1000,25,0)</f>
        <v>-4.4000000000000004</v>
      </c>
      <c r="AW114">
        <f>VLOOKUP($B114,'UPDATE Advanced Stats'!$B$2:$AC$1000,26,0)</f>
        <v>0.7</v>
      </c>
      <c r="AX114">
        <f>VLOOKUP($B114,'UPDATE Advanced Stats'!$B$2:$AC$1000,27,0)</f>
        <v>-3.7</v>
      </c>
      <c r="AY114">
        <f>VLOOKUP($B114,'UPDATE Advanced Stats'!$B$2:$AC$1000,28,0)</f>
        <v>0</v>
      </c>
    </row>
    <row r="115" spans="1:51">
      <c r="A115">
        <f>'UPDATE Regular Stats'!A116</f>
        <v>92</v>
      </c>
      <c r="B115" t="str">
        <f>'UPDATE Regular Stats'!B116</f>
        <v>Patrick Christopher</v>
      </c>
      <c r="C115" t="str">
        <f>'UPDATE Regular Stats'!C116</f>
        <v>SG</v>
      </c>
      <c r="D115">
        <f>'UPDATE Regular Stats'!D116</f>
        <v>26</v>
      </c>
      <c r="E115" t="str">
        <f>'UPDATE Regular Stats'!E116</f>
        <v>UTA</v>
      </c>
      <c r="F115">
        <f>'UPDATE Regular Stats'!F116</f>
        <v>4</v>
      </c>
      <c r="G115">
        <f>'UPDATE Regular Stats'!G116</f>
        <v>1</v>
      </c>
      <c r="H115">
        <f>'UPDATE Regular Stats'!H116</f>
        <v>7.3</v>
      </c>
      <c r="I115">
        <f>'UPDATE Regular Stats'!I116</f>
        <v>0.8</v>
      </c>
      <c r="J115">
        <f>'UPDATE Regular Stats'!J116</f>
        <v>3</v>
      </c>
      <c r="K115">
        <f>'UPDATE Regular Stats'!K116</f>
        <v>0.25</v>
      </c>
      <c r="L115">
        <f>'UPDATE Regular Stats'!L116</f>
        <v>0</v>
      </c>
      <c r="M115">
        <f>'UPDATE Regular Stats'!M116</f>
        <v>1</v>
      </c>
      <c r="N115">
        <f>'UPDATE Regular Stats'!N116</f>
        <v>0</v>
      </c>
      <c r="O115">
        <f>'UPDATE Regular Stats'!O116</f>
        <v>0.8</v>
      </c>
      <c r="P115">
        <f>'UPDATE Regular Stats'!P116</f>
        <v>2</v>
      </c>
      <c r="Q115">
        <f>'UPDATE Regular Stats'!Q116</f>
        <v>0.375</v>
      </c>
      <c r="R115">
        <f>'UPDATE Regular Stats'!R116</f>
        <v>0</v>
      </c>
      <c r="S115">
        <f>'UPDATE Regular Stats'!S116</f>
        <v>0</v>
      </c>
      <c r="T115">
        <f>'UPDATE Regular Stats'!T116</f>
        <v>0</v>
      </c>
      <c r="U115">
        <f>'UPDATE Regular Stats'!U116</f>
        <v>0.5</v>
      </c>
      <c r="V115">
        <f>'UPDATE Regular Stats'!V116</f>
        <v>1</v>
      </c>
      <c r="W115">
        <f>'UPDATE Regular Stats'!W116</f>
        <v>1.5</v>
      </c>
      <c r="X115">
        <f>'UPDATE Regular Stats'!X116</f>
        <v>0</v>
      </c>
      <c r="Y115">
        <f>'UPDATE Regular Stats'!Y116</f>
        <v>0.3</v>
      </c>
      <c r="Z115">
        <f>'UPDATE Regular Stats'!Z116</f>
        <v>0</v>
      </c>
      <c r="AA115">
        <f>'UPDATE Regular Stats'!AA116</f>
        <v>0.3</v>
      </c>
      <c r="AB115">
        <f>'UPDATE Regular Stats'!AB116</f>
        <v>1.5</v>
      </c>
      <c r="AC115">
        <f>'UPDATE Regular Stats'!AC116</f>
        <v>1.5</v>
      </c>
      <c r="AD115">
        <f>VLOOKUP($B115,'UPDATE Advanced Stats'!$B$2:$AC$1000,7,0)</f>
        <v>-2.6</v>
      </c>
      <c r="AE115">
        <f>VLOOKUP($B115,'UPDATE Advanced Stats'!$B$2:$AC$1000,8,0)</f>
        <v>0.25</v>
      </c>
      <c r="AF115">
        <f>VLOOKUP($B115,'UPDATE Advanced Stats'!$B$2:$AC$1000,9,0)</f>
        <v>0.33300000000000002</v>
      </c>
      <c r="AG115">
        <f>VLOOKUP($B115,'UPDATE Advanced Stats'!$B$2:$AC$1000,10,0)</f>
        <v>0</v>
      </c>
      <c r="AH115">
        <f>VLOOKUP($B115,'UPDATE Advanced Stats'!$B$2:$AC$1000,11,0)</f>
        <v>8</v>
      </c>
      <c r="AI115">
        <f>VLOOKUP($B115,'UPDATE Advanced Stats'!$B$2:$AC$1000,12,0)</f>
        <v>15.9</v>
      </c>
      <c r="AJ115">
        <f>VLOOKUP($B115,'UPDATE Advanced Stats'!$B$2:$AC$1000,13,0)</f>
        <v>12</v>
      </c>
      <c r="AK115">
        <f>VLOOKUP($B115,'UPDATE Advanced Stats'!$B$2:$AC$1000,14,0)</f>
        <v>0</v>
      </c>
      <c r="AL115">
        <f>VLOOKUP($B115,'UPDATE Advanced Stats'!$B$2:$AC$1000,15,0)</f>
        <v>1.8</v>
      </c>
      <c r="AM115">
        <f>VLOOKUP($B115,'UPDATE Advanced Stats'!$B$2:$AC$1000,16,0)</f>
        <v>0</v>
      </c>
      <c r="AN115">
        <f>VLOOKUP($B115,'UPDATE Advanced Stats'!$B$2:$AC$1000,17,0)</f>
        <v>7.7</v>
      </c>
      <c r="AO115">
        <f>VLOOKUP($B115,'UPDATE Advanced Stats'!$B$2:$AC$1000,18,0)</f>
        <v>20.6</v>
      </c>
      <c r="AP115">
        <f>VLOOKUP($B115,'UPDATE Advanced Stats'!$B$2:$AC$1000,19,0)</f>
        <v>0</v>
      </c>
      <c r="AQ115">
        <f>VLOOKUP($B115,'UPDATE Advanced Stats'!$B$2:$AC$1000,20,0)</f>
        <v>-0.1</v>
      </c>
      <c r="AR115">
        <f>VLOOKUP($B115,'UPDATE Advanced Stats'!$B$2:$AC$1000,21,0)</f>
        <v>0</v>
      </c>
      <c r="AS115">
        <f>VLOOKUP($B115,'UPDATE Advanced Stats'!$B$2:$AC$1000,22,0)</f>
        <v>-0.1</v>
      </c>
      <c r="AT115">
        <f>VLOOKUP($B115,'UPDATE Advanced Stats'!$B$2:$AC$1000,23,0)</f>
        <v>-0.15</v>
      </c>
      <c r="AU115">
        <f>VLOOKUP($B115,'UPDATE Advanced Stats'!$B$2:$AC$1000,24,0)</f>
        <v>0</v>
      </c>
      <c r="AV115">
        <f>VLOOKUP($B115,'UPDATE Advanced Stats'!$B$2:$AC$1000,25,0)</f>
        <v>-10.6</v>
      </c>
      <c r="AW115">
        <f>VLOOKUP($B115,'UPDATE Advanced Stats'!$B$2:$AC$1000,26,0)</f>
        <v>-5.7</v>
      </c>
      <c r="AX115">
        <f>VLOOKUP($B115,'UPDATE Advanced Stats'!$B$2:$AC$1000,27,0)</f>
        <v>-16.3</v>
      </c>
      <c r="AY115">
        <f>VLOOKUP($B115,'UPDATE Advanced Stats'!$B$2:$AC$1000,28,0)</f>
        <v>-0.1</v>
      </c>
    </row>
    <row r="116" spans="1:51">
      <c r="A116">
        <f>'UPDATE Regular Stats'!A117</f>
        <v>93</v>
      </c>
      <c r="B116" t="str">
        <f>'UPDATE Regular Stats'!B117</f>
        <v>Earl Clark</v>
      </c>
      <c r="C116" t="str">
        <f>'UPDATE Regular Stats'!C117</f>
        <v>PF</v>
      </c>
      <c r="D116">
        <f>'UPDATE Regular Stats'!D117</f>
        <v>27</v>
      </c>
      <c r="E116" t="str">
        <f>'UPDATE Regular Stats'!E117</f>
        <v>BRK</v>
      </c>
      <c r="F116">
        <f>'UPDATE Regular Stats'!F117</f>
        <v>10</v>
      </c>
      <c r="G116">
        <f>'UPDATE Regular Stats'!G117</f>
        <v>0</v>
      </c>
      <c r="H116">
        <f>'UPDATE Regular Stats'!H117</f>
        <v>9.3000000000000007</v>
      </c>
      <c r="I116">
        <f>'UPDATE Regular Stats'!I117</f>
        <v>1.1000000000000001</v>
      </c>
      <c r="J116">
        <f>'UPDATE Regular Stats'!J117</f>
        <v>3</v>
      </c>
      <c r="K116">
        <f>'UPDATE Regular Stats'!K117</f>
        <v>0.36699999999999999</v>
      </c>
      <c r="L116">
        <f>'UPDATE Regular Stats'!L117</f>
        <v>0.4</v>
      </c>
      <c r="M116">
        <f>'UPDATE Regular Stats'!M117</f>
        <v>1.4</v>
      </c>
      <c r="N116">
        <f>'UPDATE Regular Stats'!N117</f>
        <v>0.28599999999999998</v>
      </c>
      <c r="O116">
        <f>'UPDATE Regular Stats'!O117</f>
        <v>0.7</v>
      </c>
      <c r="P116">
        <f>'UPDATE Regular Stats'!P117</f>
        <v>1.6</v>
      </c>
      <c r="Q116">
        <f>'UPDATE Regular Stats'!Q117</f>
        <v>0.438</v>
      </c>
      <c r="R116">
        <f>'UPDATE Regular Stats'!R117</f>
        <v>0.1</v>
      </c>
      <c r="S116">
        <f>'UPDATE Regular Stats'!S117</f>
        <v>0.4</v>
      </c>
      <c r="T116">
        <f>'UPDATE Regular Stats'!T117</f>
        <v>0.25</v>
      </c>
      <c r="U116">
        <f>'UPDATE Regular Stats'!U117</f>
        <v>0.1</v>
      </c>
      <c r="V116">
        <f>'UPDATE Regular Stats'!V117</f>
        <v>2.2000000000000002</v>
      </c>
      <c r="W116">
        <f>'UPDATE Regular Stats'!W117</f>
        <v>2.2999999999999998</v>
      </c>
      <c r="X116">
        <f>'UPDATE Regular Stats'!X117</f>
        <v>0.3</v>
      </c>
      <c r="Y116">
        <f>'UPDATE Regular Stats'!Y117</f>
        <v>0.3</v>
      </c>
      <c r="Z116">
        <f>'UPDATE Regular Stats'!Z117</f>
        <v>0.4</v>
      </c>
      <c r="AA116">
        <f>'UPDATE Regular Stats'!AA117</f>
        <v>0.6</v>
      </c>
      <c r="AB116">
        <f>'UPDATE Regular Stats'!AB117</f>
        <v>1.2</v>
      </c>
      <c r="AC116">
        <f>'UPDATE Regular Stats'!AC117</f>
        <v>2.7</v>
      </c>
      <c r="AD116">
        <f>VLOOKUP($B116,'UPDATE Advanced Stats'!$B$2:$AC$1000,7,0)</f>
        <v>6.7</v>
      </c>
      <c r="AE116">
        <f>VLOOKUP($B116,'UPDATE Advanced Stats'!$B$2:$AC$1000,8,0)</f>
        <v>0.42499999999999999</v>
      </c>
      <c r="AF116">
        <f>VLOOKUP($B116,'UPDATE Advanced Stats'!$B$2:$AC$1000,9,0)</f>
        <v>0.46700000000000003</v>
      </c>
      <c r="AG116">
        <f>VLOOKUP($B116,'UPDATE Advanced Stats'!$B$2:$AC$1000,10,0)</f>
        <v>0.13300000000000001</v>
      </c>
      <c r="AH116">
        <f>VLOOKUP($B116,'UPDATE Advanced Stats'!$B$2:$AC$1000,11,0)</f>
        <v>1.2</v>
      </c>
      <c r="AI116">
        <f>VLOOKUP($B116,'UPDATE Advanced Stats'!$B$2:$AC$1000,12,0)</f>
        <v>26.5</v>
      </c>
      <c r="AJ116">
        <f>VLOOKUP($B116,'UPDATE Advanced Stats'!$B$2:$AC$1000,13,0)</f>
        <v>13.9</v>
      </c>
      <c r="AK116">
        <f>VLOOKUP($B116,'UPDATE Advanced Stats'!$B$2:$AC$1000,14,0)</f>
        <v>5</v>
      </c>
      <c r="AL116">
        <f>VLOOKUP($B116,'UPDATE Advanced Stats'!$B$2:$AC$1000,15,0)</f>
        <v>1.7</v>
      </c>
      <c r="AM116">
        <f>VLOOKUP($B116,'UPDATE Advanced Stats'!$B$2:$AC$1000,16,0)</f>
        <v>3.5</v>
      </c>
      <c r="AN116">
        <f>VLOOKUP($B116,'UPDATE Advanced Stats'!$B$2:$AC$1000,17,0)</f>
        <v>15.9</v>
      </c>
      <c r="AO116">
        <f>VLOOKUP($B116,'UPDATE Advanced Stats'!$B$2:$AC$1000,18,0)</f>
        <v>18.5</v>
      </c>
      <c r="AP116">
        <f>VLOOKUP($B116,'UPDATE Advanced Stats'!$B$2:$AC$1000,19,0)</f>
        <v>0</v>
      </c>
      <c r="AQ116">
        <f>VLOOKUP($B116,'UPDATE Advanced Stats'!$B$2:$AC$1000,20,0)</f>
        <v>-0.2</v>
      </c>
      <c r="AR116">
        <f>VLOOKUP($B116,'UPDATE Advanced Stats'!$B$2:$AC$1000,21,0)</f>
        <v>0.1</v>
      </c>
      <c r="AS116">
        <f>VLOOKUP($B116,'UPDATE Advanced Stats'!$B$2:$AC$1000,22,0)</f>
        <v>-0.1</v>
      </c>
      <c r="AT116">
        <f>VLOOKUP($B116,'UPDATE Advanced Stats'!$B$2:$AC$1000,23,0)</f>
        <v>-3.6999999999999998E-2</v>
      </c>
      <c r="AU116">
        <f>VLOOKUP($B116,'UPDATE Advanced Stats'!$B$2:$AC$1000,24,0)</f>
        <v>0</v>
      </c>
      <c r="AV116">
        <f>VLOOKUP($B116,'UPDATE Advanced Stats'!$B$2:$AC$1000,25,0)</f>
        <v>-6.6</v>
      </c>
      <c r="AW116">
        <f>VLOOKUP($B116,'UPDATE Advanced Stats'!$B$2:$AC$1000,26,0)</f>
        <v>0.5</v>
      </c>
      <c r="AX116">
        <f>VLOOKUP($B116,'UPDATE Advanced Stats'!$B$2:$AC$1000,27,0)</f>
        <v>-6.1</v>
      </c>
      <c r="AY116">
        <f>VLOOKUP($B116,'UPDATE Advanced Stats'!$B$2:$AC$1000,28,0)</f>
        <v>-0.1</v>
      </c>
    </row>
    <row r="117" spans="1:51">
      <c r="A117">
        <f>'UPDATE Regular Stats'!A118</f>
        <v>94</v>
      </c>
      <c r="B117" t="str">
        <f>'UPDATE Regular Stats'!B118</f>
        <v>Ian Clark</v>
      </c>
      <c r="C117" t="str">
        <f>'UPDATE Regular Stats'!C118</f>
        <v>SG</v>
      </c>
      <c r="D117">
        <f>'UPDATE Regular Stats'!D118</f>
        <v>23</v>
      </c>
      <c r="E117" t="str">
        <f>'UPDATE Regular Stats'!E118</f>
        <v>TOT</v>
      </c>
      <c r="F117">
        <f>'UPDATE Regular Stats'!F118</f>
        <v>30</v>
      </c>
      <c r="G117">
        <f>'UPDATE Regular Stats'!G118</f>
        <v>0</v>
      </c>
      <c r="H117">
        <f>'UPDATE Regular Stats'!H118</f>
        <v>6.4</v>
      </c>
      <c r="I117">
        <f>'UPDATE Regular Stats'!I118</f>
        <v>0.6</v>
      </c>
      <c r="J117">
        <f>'UPDATE Regular Stats'!J118</f>
        <v>1.8</v>
      </c>
      <c r="K117">
        <f>'UPDATE Regular Stats'!K118</f>
        <v>0.34499999999999997</v>
      </c>
      <c r="L117">
        <f>'UPDATE Regular Stats'!L118</f>
        <v>0.3</v>
      </c>
      <c r="M117">
        <f>'UPDATE Regular Stats'!M118</f>
        <v>1</v>
      </c>
      <c r="N117">
        <f>'UPDATE Regular Stats'!N118</f>
        <v>0.33300000000000002</v>
      </c>
      <c r="O117">
        <f>'UPDATE Regular Stats'!O118</f>
        <v>0.3</v>
      </c>
      <c r="P117">
        <f>'UPDATE Regular Stats'!P118</f>
        <v>0.8</v>
      </c>
      <c r="Q117">
        <f>'UPDATE Regular Stats'!Q118</f>
        <v>0.36</v>
      </c>
      <c r="R117">
        <f>'UPDATE Regular Stats'!R118</f>
        <v>0.3</v>
      </c>
      <c r="S117">
        <f>'UPDATE Regular Stats'!S118</f>
        <v>0.3</v>
      </c>
      <c r="T117">
        <f>'UPDATE Regular Stats'!T118</f>
        <v>1</v>
      </c>
      <c r="U117">
        <f>'UPDATE Regular Stats'!U118</f>
        <v>0.1</v>
      </c>
      <c r="V117">
        <f>'UPDATE Regular Stats'!V118</f>
        <v>0.4</v>
      </c>
      <c r="W117">
        <f>'UPDATE Regular Stats'!W118</f>
        <v>0.5</v>
      </c>
      <c r="X117">
        <f>'UPDATE Regular Stats'!X118</f>
        <v>0.4</v>
      </c>
      <c r="Y117">
        <f>'UPDATE Regular Stats'!Y118</f>
        <v>0.3</v>
      </c>
      <c r="Z117">
        <f>'UPDATE Regular Stats'!Z118</f>
        <v>0.1</v>
      </c>
      <c r="AA117">
        <f>'UPDATE Regular Stats'!AA118</f>
        <v>0.3</v>
      </c>
      <c r="AB117">
        <f>'UPDATE Regular Stats'!AB118</f>
        <v>0.7</v>
      </c>
      <c r="AC117">
        <f>'UPDATE Regular Stats'!AC118</f>
        <v>1.9</v>
      </c>
      <c r="AD117">
        <f>VLOOKUP($B117,'UPDATE Advanced Stats'!$B$2:$AC$1000,7,0)</f>
        <v>8.8000000000000007</v>
      </c>
      <c r="AE117">
        <f>VLOOKUP($B117,'UPDATE Advanced Stats'!$B$2:$AC$1000,8,0)</f>
        <v>0.48299999999999998</v>
      </c>
      <c r="AF117">
        <f>VLOOKUP($B117,'UPDATE Advanced Stats'!$B$2:$AC$1000,9,0)</f>
        <v>0.54500000000000004</v>
      </c>
      <c r="AG117">
        <f>VLOOKUP($B117,'UPDATE Advanced Stats'!$B$2:$AC$1000,10,0)</f>
        <v>0.16400000000000001</v>
      </c>
      <c r="AH117">
        <f>VLOOKUP($B117,'UPDATE Advanced Stats'!$B$2:$AC$1000,11,0)</f>
        <v>2.4</v>
      </c>
      <c r="AI117">
        <f>VLOOKUP($B117,'UPDATE Advanced Stats'!$B$2:$AC$1000,12,0)</f>
        <v>7.1</v>
      </c>
      <c r="AJ117">
        <f>VLOOKUP($B117,'UPDATE Advanced Stats'!$B$2:$AC$1000,13,0)</f>
        <v>4.8</v>
      </c>
      <c r="AK117">
        <f>VLOOKUP($B117,'UPDATE Advanced Stats'!$B$2:$AC$1000,14,0)</f>
        <v>9.6999999999999993</v>
      </c>
      <c r="AL117">
        <f>VLOOKUP($B117,'UPDATE Advanced Stats'!$B$2:$AC$1000,15,0)</f>
        <v>2.4</v>
      </c>
      <c r="AM117">
        <f>VLOOKUP($B117,'UPDATE Advanced Stats'!$B$2:$AC$1000,16,0)</f>
        <v>1.2</v>
      </c>
      <c r="AN117">
        <f>VLOOKUP($B117,'UPDATE Advanced Stats'!$B$2:$AC$1000,17,0)</f>
        <v>13.2</v>
      </c>
      <c r="AO117">
        <f>VLOOKUP($B117,'UPDATE Advanced Stats'!$B$2:$AC$1000,18,0)</f>
        <v>16</v>
      </c>
      <c r="AP117">
        <f>VLOOKUP($B117,'UPDATE Advanced Stats'!$B$2:$AC$1000,19,0)</f>
        <v>0</v>
      </c>
      <c r="AQ117">
        <f>VLOOKUP($B117,'UPDATE Advanced Stats'!$B$2:$AC$1000,20,0)</f>
        <v>0</v>
      </c>
      <c r="AR117">
        <f>VLOOKUP($B117,'UPDATE Advanced Stats'!$B$2:$AC$1000,21,0)</f>
        <v>0.2</v>
      </c>
      <c r="AS117">
        <f>VLOOKUP($B117,'UPDATE Advanced Stats'!$B$2:$AC$1000,22,0)</f>
        <v>0.2</v>
      </c>
      <c r="AT117">
        <f>VLOOKUP($B117,'UPDATE Advanced Stats'!$B$2:$AC$1000,23,0)</f>
        <v>0.05</v>
      </c>
      <c r="AU117">
        <f>VLOOKUP($B117,'UPDATE Advanced Stats'!$B$2:$AC$1000,24,0)</f>
        <v>0</v>
      </c>
      <c r="AV117">
        <f>VLOOKUP($B117,'UPDATE Advanced Stats'!$B$2:$AC$1000,25,0)</f>
        <v>-2</v>
      </c>
      <c r="AW117">
        <f>VLOOKUP($B117,'UPDATE Advanced Stats'!$B$2:$AC$1000,26,0)</f>
        <v>-0.8</v>
      </c>
      <c r="AX117">
        <f>VLOOKUP($B117,'UPDATE Advanced Stats'!$B$2:$AC$1000,27,0)</f>
        <v>-2.8</v>
      </c>
      <c r="AY117">
        <f>VLOOKUP($B117,'UPDATE Advanced Stats'!$B$2:$AC$1000,28,0)</f>
        <v>0</v>
      </c>
    </row>
    <row r="118" spans="1:51">
      <c r="A118">
        <f>'UPDATE Regular Stats'!A119</f>
        <v>94</v>
      </c>
      <c r="B118" t="str">
        <f>'UPDATE Regular Stats'!B119</f>
        <v>Ian Clark</v>
      </c>
      <c r="C118" t="str">
        <f>'UPDATE Regular Stats'!C119</f>
        <v>SG</v>
      </c>
      <c r="D118">
        <f>'UPDATE Regular Stats'!D119</f>
        <v>23</v>
      </c>
      <c r="E118" t="str">
        <f>'UPDATE Regular Stats'!E119</f>
        <v>UTA</v>
      </c>
      <c r="F118">
        <f>'UPDATE Regular Stats'!F119</f>
        <v>23</v>
      </c>
      <c r="G118">
        <f>'UPDATE Regular Stats'!G119</f>
        <v>0</v>
      </c>
      <c r="H118">
        <f>'UPDATE Regular Stats'!H119</f>
        <v>7</v>
      </c>
      <c r="I118">
        <f>'UPDATE Regular Stats'!I119</f>
        <v>0.7</v>
      </c>
      <c r="J118">
        <f>'UPDATE Regular Stats'!J119</f>
        <v>1.9</v>
      </c>
      <c r="K118">
        <f>'UPDATE Regular Stats'!K119</f>
        <v>0.34100000000000003</v>
      </c>
      <c r="L118">
        <f>'UPDATE Regular Stats'!L119</f>
        <v>0.4</v>
      </c>
      <c r="M118">
        <f>'UPDATE Regular Stats'!M119</f>
        <v>1.1000000000000001</v>
      </c>
      <c r="N118">
        <f>'UPDATE Regular Stats'!N119</f>
        <v>0.36</v>
      </c>
      <c r="O118">
        <f>'UPDATE Regular Stats'!O119</f>
        <v>0.3</v>
      </c>
      <c r="P118">
        <f>'UPDATE Regular Stats'!P119</f>
        <v>0.8</v>
      </c>
      <c r="Q118">
        <f>'UPDATE Regular Stats'!Q119</f>
        <v>0.316</v>
      </c>
      <c r="R118">
        <f>'UPDATE Regular Stats'!R119</f>
        <v>0.2</v>
      </c>
      <c r="S118">
        <f>'UPDATE Regular Stats'!S119</f>
        <v>0.2</v>
      </c>
      <c r="T118">
        <f>'UPDATE Regular Stats'!T119</f>
        <v>1</v>
      </c>
      <c r="U118">
        <f>'UPDATE Regular Stats'!U119</f>
        <v>0.2</v>
      </c>
      <c r="V118">
        <f>'UPDATE Regular Stats'!V119</f>
        <v>0.4</v>
      </c>
      <c r="W118">
        <f>'UPDATE Regular Stats'!W119</f>
        <v>0.6</v>
      </c>
      <c r="X118">
        <f>'UPDATE Regular Stats'!X119</f>
        <v>0.4</v>
      </c>
      <c r="Y118">
        <f>'UPDATE Regular Stats'!Y119</f>
        <v>0.3</v>
      </c>
      <c r="Z118">
        <f>'UPDATE Regular Stats'!Z119</f>
        <v>0.1</v>
      </c>
      <c r="AA118">
        <f>'UPDATE Regular Stats'!AA119</f>
        <v>0.3</v>
      </c>
      <c r="AB118">
        <f>'UPDATE Regular Stats'!AB119</f>
        <v>0.5</v>
      </c>
      <c r="AC118">
        <f>'UPDATE Regular Stats'!AC119</f>
        <v>1.9</v>
      </c>
      <c r="AD118">
        <f>VLOOKUP($B118,'UPDATE Advanced Stats'!$B$2:$AC$1000,7,0)</f>
        <v>8.8000000000000007</v>
      </c>
      <c r="AE118">
        <f>VLOOKUP($B118,'UPDATE Advanced Stats'!$B$2:$AC$1000,8,0)</f>
        <v>0.48299999999999998</v>
      </c>
      <c r="AF118">
        <f>VLOOKUP($B118,'UPDATE Advanced Stats'!$B$2:$AC$1000,9,0)</f>
        <v>0.54500000000000004</v>
      </c>
      <c r="AG118">
        <f>VLOOKUP($B118,'UPDATE Advanced Stats'!$B$2:$AC$1000,10,0)</f>
        <v>0.16400000000000001</v>
      </c>
      <c r="AH118">
        <f>VLOOKUP($B118,'UPDATE Advanced Stats'!$B$2:$AC$1000,11,0)</f>
        <v>2.4</v>
      </c>
      <c r="AI118">
        <f>VLOOKUP($B118,'UPDATE Advanced Stats'!$B$2:$AC$1000,12,0)</f>
        <v>7.1</v>
      </c>
      <c r="AJ118">
        <f>VLOOKUP($B118,'UPDATE Advanced Stats'!$B$2:$AC$1000,13,0)</f>
        <v>4.8</v>
      </c>
      <c r="AK118">
        <f>VLOOKUP($B118,'UPDATE Advanced Stats'!$B$2:$AC$1000,14,0)</f>
        <v>9.6999999999999993</v>
      </c>
      <c r="AL118">
        <f>VLOOKUP($B118,'UPDATE Advanced Stats'!$B$2:$AC$1000,15,0)</f>
        <v>2.4</v>
      </c>
      <c r="AM118">
        <f>VLOOKUP($B118,'UPDATE Advanced Stats'!$B$2:$AC$1000,16,0)</f>
        <v>1.2</v>
      </c>
      <c r="AN118">
        <f>VLOOKUP($B118,'UPDATE Advanced Stats'!$B$2:$AC$1000,17,0)</f>
        <v>13.2</v>
      </c>
      <c r="AO118">
        <f>VLOOKUP($B118,'UPDATE Advanced Stats'!$B$2:$AC$1000,18,0)</f>
        <v>16</v>
      </c>
      <c r="AP118">
        <f>VLOOKUP($B118,'UPDATE Advanced Stats'!$B$2:$AC$1000,19,0)</f>
        <v>0</v>
      </c>
      <c r="AQ118">
        <f>VLOOKUP($B118,'UPDATE Advanced Stats'!$B$2:$AC$1000,20,0)</f>
        <v>0</v>
      </c>
      <c r="AR118">
        <f>VLOOKUP($B118,'UPDATE Advanced Stats'!$B$2:$AC$1000,21,0)</f>
        <v>0.2</v>
      </c>
      <c r="AS118">
        <f>VLOOKUP($B118,'UPDATE Advanced Stats'!$B$2:$AC$1000,22,0)</f>
        <v>0.2</v>
      </c>
      <c r="AT118">
        <f>VLOOKUP($B118,'UPDATE Advanced Stats'!$B$2:$AC$1000,23,0)</f>
        <v>0.05</v>
      </c>
      <c r="AU118">
        <f>VLOOKUP($B118,'UPDATE Advanced Stats'!$B$2:$AC$1000,24,0)</f>
        <v>0</v>
      </c>
      <c r="AV118">
        <f>VLOOKUP($B118,'UPDATE Advanced Stats'!$B$2:$AC$1000,25,0)</f>
        <v>-2</v>
      </c>
      <c r="AW118">
        <f>VLOOKUP($B118,'UPDATE Advanced Stats'!$B$2:$AC$1000,26,0)</f>
        <v>-0.8</v>
      </c>
      <c r="AX118">
        <f>VLOOKUP($B118,'UPDATE Advanced Stats'!$B$2:$AC$1000,27,0)</f>
        <v>-2.8</v>
      </c>
      <c r="AY118">
        <f>VLOOKUP($B118,'UPDATE Advanced Stats'!$B$2:$AC$1000,28,0)</f>
        <v>0</v>
      </c>
    </row>
    <row r="119" spans="1:51">
      <c r="A119">
        <f>'UPDATE Regular Stats'!A120</f>
        <v>94</v>
      </c>
      <c r="B119" t="str">
        <f>'UPDATE Regular Stats'!B120</f>
        <v>Ian Clark</v>
      </c>
      <c r="C119" t="str">
        <f>'UPDATE Regular Stats'!C120</f>
        <v>SG</v>
      </c>
      <c r="D119">
        <f>'UPDATE Regular Stats'!D120</f>
        <v>23</v>
      </c>
      <c r="E119" t="str">
        <f>'UPDATE Regular Stats'!E120</f>
        <v>DEN</v>
      </c>
      <c r="F119">
        <f>'UPDATE Regular Stats'!F120</f>
        <v>7</v>
      </c>
      <c r="G119">
        <f>'UPDATE Regular Stats'!G120</f>
        <v>0</v>
      </c>
      <c r="H119">
        <f>'UPDATE Regular Stats'!H120</f>
        <v>4.4000000000000004</v>
      </c>
      <c r="I119">
        <f>'UPDATE Regular Stats'!I120</f>
        <v>0.6</v>
      </c>
      <c r="J119">
        <f>'UPDATE Regular Stats'!J120</f>
        <v>1.6</v>
      </c>
      <c r="K119">
        <f>'UPDATE Regular Stats'!K120</f>
        <v>0.36399999999999999</v>
      </c>
      <c r="L119">
        <f>'UPDATE Regular Stats'!L120</f>
        <v>0.1</v>
      </c>
      <c r="M119">
        <f>'UPDATE Regular Stats'!M120</f>
        <v>0.7</v>
      </c>
      <c r="N119">
        <f>'UPDATE Regular Stats'!N120</f>
        <v>0.2</v>
      </c>
      <c r="O119">
        <f>'UPDATE Regular Stats'!O120</f>
        <v>0.4</v>
      </c>
      <c r="P119">
        <f>'UPDATE Regular Stats'!P120</f>
        <v>0.9</v>
      </c>
      <c r="Q119">
        <f>'UPDATE Regular Stats'!Q120</f>
        <v>0.5</v>
      </c>
      <c r="R119">
        <f>'UPDATE Regular Stats'!R120</f>
        <v>0.6</v>
      </c>
      <c r="S119">
        <f>'UPDATE Regular Stats'!S120</f>
        <v>0.6</v>
      </c>
      <c r="T119">
        <f>'UPDATE Regular Stats'!T120</f>
        <v>1</v>
      </c>
      <c r="U119">
        <f>'UPDATE Regular Stats'!U120</f>
        <v>0</v>
      </c>
      <c r="V119">
        <f>'UPDATE Regular Stats'!V120</f>
        <v>0.4</v>
      </c>
      <c r="W119">
        <f>'UPDATE Regular Stats'!W120</f>
        <v>0.4</v>
      </c>
      <c r="X119">
        <f>'UPDATE Regular Stats'!X120</f>
        <v>0.3</v>
      </c>
      <c r="Y119">
        <f>'UPDATE Regular Stats'!Y120</f>
        <v>0.4</v>
      </c>
      <c r="Z119">
        <f>'UPDATE Regular Stats'!Z120</f>
        <v>0.1</v>
      </c>
      <c r="AA119">
        <f>'UPDATE Regular Stats'!AA120</f>
        <v>0.3</v>
      </c>
      <c r="AB119">
        <f>'UPDATE Regular Stats'!AB120</f>
        <v>1.1000000000000001</v>
      </c>
      <c r="AC119">
        <f>'UPDATE Regular Stats'!AC120</f>
        <v>1.9</v>
      </c>
      <c r="AD119">
        <f>VLOOKUP($B119,'UPDATE Advanced Stats'!$B$2:$AC$1000,7,0)</f>
        <v>8.8000000000000007</v>
      </c>
      <c r="AE119">
        <f>VLOOKUP($B119,'UPDATE Advanced Stats'!$B$2:$AC$1000,8,0)</f>
        <v>0.48299999999999998</v>
      </c>
      <c r="AF119">
        <f>VLOOKUP($B119,'UPDATE Advanced Stats'!$B$2:$AC$1000,9,0)</f>
        <v>0.54500000000000004</v>
      </c>
      <c r="AG119">
        <f>VLOOKUP($B119,'UPDATE Advanced Stats'!$B$2:$AC$1000,10,0)</f>
        <v>0.16400000000000001</v>
      </c>
      <c r="AH119">
        <f>VLOOKUP($B119,'UPDATE Advanced Stats'!$B$2:$AC$1000,11,0)</f>
        <v>2.4</v>
      </c>
      <c r="AI119">
        <f>VLOOKUP($B119,'UPDATE Advanced Stats'!$B$2:$AC$1000,12,0)</f>
        <v>7.1</v>
      </c>
      <c r="AJ119">
        <f>VLOOKUP($B119,'UPDATE Advanced Stats'!$B$2:$AC$1000,13,0)</f>
        <v>4.8</v>
      </c>
      <c r="AK119">
        <f>VLOOKUP($B119,'UPDATE Advanced Stats'!$B$2:$AC$1000,14,0)</f>
        <v>9.6999999999999993</v>
      </c>
      <c r="AL119">
        <f>VLOOKUP($B119,'UPDATE Advanced Stats'!$B$2:$AC$1000,15,0)</f>
        <v>2.4</v>
      </c>
      <c r="AM119">
        <f>VLOOKUP($B119,'UPDATE Advanced Stats'!$B$2:$AC$1000,16,0)</f>
        <v>1.2</v>
      </c>
      <c r="AN119">
        <f>VLOOKUP($B119,'UPDATE Advanced Stats'!$B$2:$AC$1000,17,0)</f>
        <v>13.2</v>
      </c>
      <c r="AO119">
        <f>VLOOKUP($B119,'UPDATE Advanced Stats'!$B$2:$AC$1000,18,0)</f>
        <v>16</v>
      </c>
      <c r="AP119">
        <f>VLOOKUP($B119,'UPDATE Advanced Stats'!$B$2:$AC$1000,19,0)</f>
        <v>0</v>
      </c>
      <c r="AQ119">
        <f>VLOOKUP($B119,'UPDATE Advanced Stats'!$B$2:$AC$1000,20,0)</f>
        <v>0</v>
      </c>
      <c r="AR119">
        <f>VLOOKUP($B119,'UPDATE Advanced Stats'!$B$2:$AC$1000,21,0)</f>
        <v>0.2</v>
      </c>
      <c r="AS119">
        <f>VLOOKUP($B119,'UPDATE Advanced Stats'!$B$2:$AC$1000,22,0)</f>
        <v>0.2</v>
      </c>
      <c r="AT119">
        <f>VLOOKUP($B119,'UPDATE Advanced Stats'!$B$2:$AC$1000,23,0)</f>
        <v>0.05</v>
      </c>
      <c r="AU119">
        <f>VLOOKUP($B119,'UPDATE Advanced Stats'!$B$2:$AC$1000,24,0)</f>
        <v>0</v>
      </c>
      <c r="AV119">
        <f>VLOOKUP($B119,'UPDATE Advanced Stats'!$B$2:$AC$1000,25,0)</f>
        <v>-2</v>
      </c>
      <c r="AW119">
        <f>VLOOKUP($B119,'UPDATE Advanced Stats'!$B$2:$AC$1000,26,0)</f>
        <v>-0.8</v>
      </c>
      <c r="AX119">
        <f>VLOOKUP($B119,'UPDATE Advanced Stats'!$B$2:$AC$1000,27,0)</f>
        <v>-2.8</v>
      </c>
      <c r="AY119">
        <f>VLOOKUP($B119,'UPDATE Advanced Stats'!$B$2:$AC$1000,28,0)</f>
        <v>0</v>
      </c>
    </row>
    <row r="120" spans="1:51">
      <c r="A120">
        <f>'UPDATE Regular Stats'!A121</f>
        <v>95</v>
      </c>
      <c r="B120" t="str">
        <f>'UPDATE Regular Stats'!B121</f>
        <v>Jordan Clarkson</v>
      </c>
      <c r="C120" t="str">
        <f>'UPDATE Regular Stats'!C121</f>
        <v>PG</v>
      </c>
      <c r="D120">
        <f>'UPDATE Regular Stats'!D121</f>
        <v>22</v>
      </c>
      <c r="E120" t="str">
        <f>'UPDATE Regular Stats'!E121</f>
        <v>LAL</v>
      </c>
      <c r="F120">
        <f>'UPDATE Regular Stats'!F121</f>
        <v>59</v>
      </c>
      <c r="G120">
        <f>'UPDATE Regular Stats'!G121</f>
        <v>38</v>
      </c>
      <c r="H120">
        <f>'UPDATE Regular Stats'!H121</f>
        <v>25</v>
      </c>
      <c r="I120">
        <f>'UPDATE Regular Stats'!I121</f>
        <v>4.5</v>
      </c>
      <c r="J120">
        <f>'UPDATE Regular Stats'!J121</f>
        <v>10.1</v>
      </c>
      <c r="K120">
        <f>'UPDATE Regular Stats'!K121</f>
        <v>0.44800000000000001</v>
      </c>
      <c r="L120">
        <f>'UPDATE Regular Stats'!L121</f>
        <v>0.6</v>
      </c>
      <c r="M120">
        <f>'UPDATE Regular Stats'!M121</f>
        <v>2.1</v>
      </c>
      <c r="N120">
        <f>'UPDATE Regular Stats'!N121</f>
        <v>0.314</v>
      </c>
      <c r="O120">
        <f>'UPDATE Regular Stats'!O121</f>
        <v>3.9</v>
      </c>
      <c r="P120">
        <f>'UPDATE Regular Stats'!P121</f>
        <v>8.1</v>
      </c>
      <c r="Q120">
        <f>'UPDATE Regular Stats'!Q121</f>
        <v>0.48199999999999998</v>
      </c>
      <c r="R120">
        <f>'UPDATE Regular Stats'!R121</f>
        <v>2.2000000000000002</v>
      </c>
      <c r="S120">
        <f>'UPDATE Regular Stats'!S121</f>
        <v>2.7</v>
      </c>
      <c r="T120">
        <f>'UPDATE Regular Stats'!T121</f>
        <v>0.82899999999999996</v>
      </c>
      <c r="U120">
        <f>'UPDATE Regular Stats'!U121</f>
        <v>0.9</v>
      </c>
      <c r="V120">
        <f>'UPDATE Regular Stats'!V121</f>
        <v>2.2999999999999998</v>
      </c>
      <c r="W120">
        <f>'UPDATE Regular Stats'!W121</f>
        <v>3.2</v>
      </c>
      <c r="X120">
        <f>'UPDATE Regular Stats'!X121</f>
        <v>3.5</v>
      </c>
      <c r="Y120">
        <f>'UPDATE Regular Stats'!Y121</f>
        <v>0.9</v>
      </c>
      <c r="Z120">
        <f>'UPDATE Regular Stats'!Z121</f>
        <v>0.2</v>
      </c>
      <c r="AA120">
        <f>'UPDATE Regular Stats'!AA121</f>
        <v>1.6</v>
      </c>
      <c r="AB120">
        <f>'UPDATE Regular Stats'!AB121</f>
        <v>1.8</v>
      </c>
      <c r="AC120">
        <f>'UPDATE Regular Stats'!AC121</f>
        <v>11.9</v>
      </c>
      <c r="AD120">
        <f>VLOOKUP($B120,'UPDATE Advanced Stats'!$B$2:$AC$1000,7,0)</f>
        <v>16.899999999999999</v>
      </c>
      <c r="AE120">
        <f>VLOOKUP($B120,'UPDATE Advanced Stats'!$B$2:$AC$1000,8,0)</f>
        <v>0.52800000000000002</v>
      </c>
      <c r="AF120">
        <f>VLOOKUP($B120,'UPDATE Advanced Stats'!$B$2:$AC$1000,9,0)</f>
        <v>0.20300000000000001</v>
      </c>
      <c r="AG120">
        <f>VLOOKUP($B120,'UPDATE Advanced Stats'!$B$2:$AC$1000,10,0)</f>
        <v>0.26500000000000001</v>
      </c>
      <c r="AH120">
        <f>VLOOKUP($B120,'UPDATE Advanced Stats'!$B$2:$AC$1000,11,0)</f>
        <v>4</v>
      </c>
      <c r="AI120">
        <f>VLOOKUP($B120,'UPDATE Advanced Stats'!$B$2:$AC$1000,12,0)</f>
        <v>10.5</v>
      </c>
      <c r="AJ120">
        <f>VLOOKUP($B120,'UPDATE Advanced Stats'!$B$2:$AC$1000,13,0)</f>
        <v>7.1</v>
      </c>
      <c r="AK120">
        <f>VLOOKUP($B120,'UPDATE Advanced Stats'!$B$2:$AC$1000,14,0)</f>
        <v>23.8</v>
      </c>
      <c r="AL120">
        <f>VLOOKUP($B120,'UPDATE Advanced Stats'!$B$2:$AC$1000,15,0)</f>
        <v>1.8</v>
      </c>
      <c r="AM120">
        <f>VLOOKUP($B120,'UPDATE Advanced Stats'!$B$2:$AC$1000,16,0)</f>
        <v>0.7</v>
      </c>
      <c r="AN120">
        <f>VLOOKUP($B120,'UPDATE Advanced Stats'!$B$2:$AC$1000,17,0)</f>
        <v>12.6</v>
      </c>
      <c r="AO120">
        <f>VLOOKUP($B120,'UPDATE Advanced Stats'!$B$2:$AC$1000,18,0)</f>
        <v>23</v>
      </c>
      <c r="AP120">
        <f>VLOOKUP($B120,'UPDATE Advanced Stats'!$B$2:$AC$1000,19,0)</f>
        <v>0</v>
      </c>
      <c r="AQ120">
        <f>VLOOKUP($B120,'UPDATE Advanced Stats'!$B$2:$AC$1000,20,0)</f>
        <v>2</v>
      </c>
      <c r="AR120">
        <f>VLOOKUP($B120,'UPDATE Advanced Stats'!$B$2:$AC$1000,21,0)</f>
        <v>0.4</v>
      </c>
      <c r="AS120">
        <f>VLOOKUP($B120,'UPDATE Advanced Stats'!$B$2:$AC$1000,22,0)</f>
        <v>2.4</v>
      </c>
      <c r="AT120">
        <f>VLOOKUP($B120,'UPDATE Advanced Stats'!$B$2:$AC$1000,23,0)</f>
        <v>7.8E-2</v>
      </c>
      <c r="AU120">
        <f>VLOOKUP($B120,'UPDATE Advanced Stats'!$B$2:$AC$1000,24,0)</f>
        <v>0</v>
      </c>
      <c r="AV120">
        <f>VLOOKUP($B120,'UPDATE Advanced Stats'!$B$2:$AC$1000,25,0)</f>
        <v>1.4</v>
      </c>
      <c r="AW120">
        <f>VLOOKUP($B120,'UPDATE Advanced Stats'!$B$2:$AC$1000,26,0)</f>
        <v>-1.7</v>
      </c>
      <c r="AX120">
        <f>VLOOKUP($B120,'UPDATE Advanced Stats'!$B$2:$AC$1000,27,0)</f>
        <v>-0.3</v>
      </c>
      <c r="AY120">
        <f>VLOOKUP($B120,'UPDATE Advanced Stats'!$B$2:$AC$1000,28,0)</f>
        <v>0.6</v>
      </c>
    </row>
    <row r="121" spans="1:51">
      <c r="A121">
        <f>'UPDATE Regular Stats'!A122</f>
        <v>96</v>
      </c>
      <c r="B121" t="str">
        <f>'UPDATE Regular Stats'!B122</f>
        <v>Victor Claver</v>
      </c>
      <c r="C121" t="str">
        <f>'UPDATE Regular Stats'!C122</f>
        <v>SF</v>
      </c>
      <c r="D121">
        <f>'UPDATE Regular Stats'!D122</f>
        <v>26</v>
      </c>
      <c r="E121" t="str">
        <f>'UPDATE Regular Stats'!E122</f>
        <v>POR</v>
      </c>
      <c r="F121">
        <f>'UPDATE Regular Stats'!F122</f>
        <v>10</v>
      </c>
      <c r="G121">
        <f>'UPDATE Regular Stats'!G122</f>
        <v>0</v>
      </c>
      <c r="H121">
        <f>'UPDATE Regular Stats'!H122</f>
        <v>7.6</v>
      </c>
      <c r="I121">
        <f>'UPDATE Regular Stats'!I122</f>
        <v>0.9</v>
      </c>
      <c r="J121">
        <f>'UPDATE Regular Stats'!J122</f>
        <v>2</v>
      </c>
      <c r="K121">
        <f>'UPDATE Regular Stats'!K122</f>
        <v>0.45</v>
      </c>
      <c r="L121">
        <f>'UPDATE Regular Stats'!L122</f>
        <v>0.6</v>
      </c>
      <c r="M121">
        <f>'UPDATE Regular Stats'!M122</f>
        <v>1.1000000000000001</v>
      </c>
      <c r="N121">
        <f>'UPDATE Regular Stats'!N122</f>
        <v>0.54500000000000004</v>
      </c>
      <c r="O121">
        <f>'UPDATE Regular Stats'!O122</f>
        <v>0.3</v>
      </c>
      <c r="P121">
        <f>'UPDATE Regular Stats'!P122</f>
        <v>0.9</v>
      </c>
      <c r="Q121">
        <f>'UPDATE Regular Stats'!Q122</f>
        <v>0.33300000000000002</v>
      </c>
      <c r="R121">
        <f>'UPDATE Regular Stats'!R122</f>
        <v>0</v>
      </c>
      <c r="S121">
        <f>'UPDATE Regular Stats'!S122</f>
        <v>0</v>
      </c>
      <c r="T121">
        <f>'UPDATE Regular Stats'!T122</f>
        <v>0</v>
      </c>
      <c r="U121">
        <f>'UPDATE Regular Stats'!U122</f>
        <v>0.3</v>
      </c>
      <c r="V121">
        <f>'UPDATE Regular Stats'!V122</f>
        <v>1.7</v>
      </c>
      <c r="W121">
        <f>'UPDATE Regular Stats'!W122</f>
        <v>2</v>
      </c>
      <c r="X121">
        <f>'UPDATE Regular Stats'!X122</f>
        <v>0.1</v>
      </c>
      <c r="Y121">
        <f>'UPDATE Regular Stats'!Y122</f>
        <v>0.1</v>
      </c>
      <c r="Z121">
        <f>'UPDATE Regular Stats'!Z122</f>
        <v>0.1</v>
      </c>
      <c r="AA121">
        <f>'UPDATE Regular Stats'!AA122</f>
        <v>0.4</v>
      </c>
      <c r="AB121">
        <f>'UPDATE Regular Stats'!AB122</f>
        <v>1.2</v>
      </c>
      <c r="AC121">
        <f>'UPDATE Regular Stats'!AC122</f>
        <v>2.4</v>
      </c>
      <c r="AD121">
        <f>VLOOKUP($B121,'UPDATE Advanced Stats'!$B$2:$AC$1000,7,0)</f>
        <v>9.1999999999999993</v>
      </c>
      <c r="AE121">
        <f>VLOOKUP($B121,'UPDATE Advanced Stats'!$B$2:$AC$1000,8,0)</f>
        <v>0.6</v>
      </c>
      <c r="AF121">
        <f>VLOOKUP($B121,'UPDATE Advanced Stats'!$B$2:$AC$1000,9,0)</f>
        <v>0.55000000000000004</v>
      </c>
      <c r="AG121">
        <f>VLOOKUP($B121,'UPDATE Advanced Stats'!$B$2:$AC$1000,10,0)</f>
        <v>0</v>
      </c>
      <c r="AH121">
        <f>VLOOKUP($B121,'UPDATE Advanced Stats'!$B$2:$AC$1000,11,0)</f>
        <v>4.3</v>
      </c>
      <c r="AI121">
        <f>VLOOKUP($B121,'UPDATE Advanced Stats'!$B$2:$AC$1000,12,0)</f>
        <v>23.5</v>
      </c>
      <c r="AJ121">
        <f>VLOOKUP($B121,'UPDATE Advanced Stats'!$B$2:$AC$1000,13,0)</f>
        <v>14.1</v>
      </c>
      <c r="AK121">
        <f>VLOOKUP($B121,'UPDATE Advanced Stats'!$B$2:$AC$1000,14,0)</f>
        <v>1.9</v>
      </c>
      <c r="AL121">
        <f>VLOOKUP($B121,'UPDATE Advanced Stats'!$B$2:$AC$1000,15,0)</f>
        <v>0.7</v>
      </c>
      <c r="AM121">
        <f>VLOOKUP($B121,'UPDATE Advanced Stats'!$B$2:$AC$1000,16,0)</f>
        <v>0.9</v>
      </c>
      <c r="AN121">
        <f>VLOOKUP($B121,'UPDATE Advanced Stats'!$B$2:$AC$1000,17,0)</f>
        <v>16.7</v>
      </c>
      <c r="AO121">
        <f>VLOOKUP($B121,'UPDATE Advanced Stats'!$B$2:$AC$1000,18,0)</f>
        <v>14.1</v>
      </c>
      <c r="AP121">
        <f>VLOOKUP($B121,'UPDATE Advanced Stats'!$B$2:$AC$1000,19,0)</f>
        <v>0</v>
      </c>
      <c r="AQ121">
        <f>VLOOKUP($B121,'UPDATE Advanced Stats'!$B$2:$AC$1000,20,0)</f>
        <v>0</v>
      </c>
      <c r="AR121">
        <f>VLOOKUP($B121,'UPDATE Advanced Stats'!$B$2:$AC$1000,21,0)</f>
        <v>0.1</v>
      </c>
      <c r="AS121">
        <f>VLOOKUP($B121,'UPDATE Advanced Stats'!$B$2:$AC$1000,22,0)</f>
        <v>0.1</v>
      </c>
      <c r="AT121">
        <f>VLOOKUP($B121,'UPDATE Advanced Stats'!$B$2:$AC$1000,23,0)</f>
        <v>8.5999999999999993E-2</v>
      </c>
      <c r="AU121">
        <f>VLOOKUP($B121,'UPDATE Advanced Stats'!$B$2:$AC$1000,24,0)</f>
        <v>0</v>
      </c>
      <c r="AV121">
        <f>VLOOKUP($B121,'UPDATE Advanced Stats'!$B$2:$AC$1000,25,0)</f>
        <v>-2.9</v>
      </c>
      <c r="AW121">
        <f>VLOOKUP($B121,'UPDATE Advanced Stats'!$B$2:$AC$1000,26,0)</f>
        <v>-1.3</v>
      </c>
      <c r="AX121">
        <f>VLOOKUP($B121,'UPDATE Advanced Stats'!$B$2:$AC$1000,27,0)</f>
        <v>-4.2</v>
      </c>
      <c r="AY121">
        <f>VLOOKUP($B121,'UPDATE Advanced Stats'!$B$2:$AC$1000,28,0)</f>
        <v>0</v>
      </c>
    </row>
    <row r="122" spans="1:51">
      <c r="A122">
        <f>'UPDATE Regular Stats'!A123</f>
        <v>97</v>
      </c>
      <c r="B122" t="str">
        <f>'UPDATE Regular Stats'!B123</f>
        <v>Norris Cole</v>
      </c>
      <c r="C122" t="str">
        <f>'UPDATE Regular Stats'!C123</f>
        <v>PG</v>
      </c>
      <c r="D122">
        <f>'UPDATE Regular Stats'!D123</f>
        <v>26</v>
      </c>
      <c r="E122" t="str">
        <f>'UPDATE Regular Stats'!E123</f>
        <v>TOT</v>
      </c>
      <c r="F122">
        <f>'UPDATE Regular Stats'!F123</f>
        <v>75</v>
      </c>
      <c r="G122">
        <f>'UPDATE Regular Stats'!G123</f>
        <v>25</v>
      </c>
      <c r="H122">
        <f>'UPDATE Regular Stats'!H123</f>
        <v>24.4</v>
      </c>
      <c r="I122">
        <f>'UPDATE Regular Stats'!I123</f>
        <v>3.1</v>
      </c>
      <c r="J122">
        <f>'UPDATE Regular Stats'!J123</f>
        <v>7.4</v>
      </c>
      <c r="K122">
        <f>'UPDATE Regular Stats'!K123</f>
        <v>0.41199999999999998</v>
      </c>
      <c r="L122">
        <f>'UPDATE Regular Stats'!L123</f>
        <v>0.7</v>
      </c>
      <c r="M122">
        <f>'UPDATE Regular Stats'!M123</f>
        <v>2.2999999999999998</v>
      </c>
      <c r="N122">
        <f>'UPDATE Regular Stats'!N123</f>
        <v>0.313</v>
      </c>
      <c r="O122">
        <f>'UPDATE Regular Stats'!O123</f>
        <v>2.2999999999999998</v>
      </c>
      <c r="P122">
        <f>'UPDATE Regular Stats'!P123</f>
        <v>5.0999999999999996</v>
      </c>
      <c r="Q122">
        <f>'UPDATE Regular Stats'!Q123</f>
        <v>0.45800000000000002</v>
      </c>
      <c r="R122">
        <f>'UPDATE Regular Stats'!R123</f>
        <v>0.8</v>
      </c>
      <c r="S122">
        <f>'UPDATE Regular Stats'!S123</f>
        <v>1.1000000000000001</v>
      </c>
      <c r="T122">
        <f>'UPDATE Regular Stats'!T123</f>
        <v>0.71599999999999997</v>
      </c>
      <c r="U122">
        <f>'UPDATE Regular Stats'!U123</f>
        <v>0.2</v>
      </c>
      <c r="V122">
        <f>'UPDATE Regular Stats'!V123</f>
        <v>1.9</v>
      </c>
      <c r="W122">
        <f>'UPDATE Regular Stats'!W123</f>
        <v>2.1</v>
      </c>
      <c r="X122">
        <f>'UPDATE Regular Stats'!X123</f>
        <v>3.4</v>
      </c>
      <c r="Y122">
        <f>'UPDATE Regular Stats'!Y123</f>
        <v>0.8</v>
      </c>
      <c r="Z122">
        <f>'UPDATE Regular Stats'!Z123</f>
        <v>0.2</v>
      </c>
      <c r="AA122">
        <f>'UPDATE Regular Stats'!AA123</f>
        <v>1.3</v>
      </c>
      <c r="AB122">
        <f>'UPDATE Regular Stats'!AB123</f>
        <v>1.7</v>
      </c>
      <c r="AC122">
        <f>'UPDATE Regular Stats'!AC123</f>
        <v>7.6</v>
      </c>
      <c r="AD122">
        <f>VLOOKUP($B122,'UPDATE Advanced Stats'!$B$2:$AC$1000,7,0)</f>
        <v>10.9</v>
      </c>
      <c r="AE122">
        <f>VLOOKUP($B122,'UPDATE Advanced Stats'!$B$2:$AC$1000,8,0)</f>
        <v>0.48299999999999998</v>
      </c>
      <c r="AF122">
        <f>VLOOKUP($B122,'UPDATE Advanced Stats'!$B$2:$AC$1000,9,0)</f>
        <v>0.315</v>
      </c>
      <c r="AG122">
        <f>VLOOKUP($B122,'UPDATE Advanced Stats'!$B$2:$AC$1000,10,0)</f>
        <v>0.14499999999999999</v>
      </c>
      <c r="AH122">
        <f>VLOOKUP($B122,'UPDATE Advanced Stats'!$B$2:$AC$1000,11,0)</f>
        <v>0.9</v>
      </c>
      <c r="AI122">
        <f>VLOOKUP($B122,'UPDATE Advanced Stats'!$B$2:$AC$1000,12,0)</f>
        <v>9.3000000000000007</v>
      </c>
      <c r="AJ122">
        <f>VLOOKUP($B122,'UPDATE Advanced Stats'!$B$2:$AC$1000,13,0)</f>
        <v>5.0999999999999996</v>
      </c>
      <c r="AK122">
        <f>VLOOKUP($B122,'UPDATE Advanced Stats'!$B$2:$AC$1000,14,0)</f>
        <v>22.2</v>
      </c>
      <c r="AL122">
        <f>VLOOKUP($B122,'UPDATE Advanced Stats'!$B$2:$AC$1000,15,0)</f>
        <v>1.6</v>
      </c>
      <c r="AM122">
        <f>VLOOKUP($B122,'UPDATE Advanced Stats'!$B$2:$AC$1000,16,0)</f>
        <v>0.7</v>
      </c>
      <c r="AN122">
        <f>VLOOKUP($B122,'UPDATE Advanced Stats'!$B$2:$AC$1000,17,0)</f>
        <v>14.3</v>
      </c>
      <c r="AO122">
        <f>VLOOKUP($B122,'UPDATE Advanced Stats'!$B$2:$AC$1000,18,0)</f>
        <v>17.5</v>
      </c>
      <c r="AP122">
        <f>VLOOKUP($B122,'UPDATE Advanced Stats'!$B$2:$AC$1000,19,0)</f>
        <v>0</v>
      </c>
      <c r="AQ122">
        <f>VLOOKUP($B122,'UPDATE Advanced Stats'!$B$2:$AC$1000,20,0)</f>
        <v>0.4</v>
      </c>
      <c r="AR122">
        <f>VLOOKUP($B122,'UPDATE Advanced Stats'!$B$2:$AC$1000,21,0)</f>
        <v>1</v>
      </c>
      <c r="AS122">
        <f>VLOOKUP($B122,'UPDATE Advanced Stats'!$B$2:$AC$1000,22,0)</f>
        <v>1.4</v>
      </c>
      <c r="AT122">
        <f>VLOOKUP($B122,'UPDATE Advanced Stats'!$B$2:$AC$1000,23,0)</f>
        <v>3.5999999999999997E-2</v>
      </c>
      <c r="AU122">
        <f>VLOOKUP($B122,'UPDATE Advanced Stats'!$B$2:$AC$1000,24,0)</f>
        <v>0</v>
      </c>
      <c r="AV122">
        <f>VLOOKUP($B122,'UPDATE Advanced Stats'!$B$2:$AC$1000,25,0)</f>
        <v>-1.5</v>
      </c>
      <c r="AW122">
        <f>VLOOKUP($B122,'UPDATE Advanced Stats'!$B$2:$AC$1000,26,0)</f>
        <v>-1.5</v>
      </c>
      <c r="AX122">
        <f>VLOOKUP($B122,'UPDATE Advanced Stats'!$B$2:$AC$1000,27,0)</f>
        <v>-3</v>
      </c>
      <c r="AY122">
        <f>VLOOKUP($B122,'UPDATE Advanced Stats'!$B$2:$AC$1000,28,0)</f>
        <v>-0.5</v>
      </c>
    </row>
    <row r="123" spans="1:51">
      <c r="A123">
        <f>'UPDATE Regular Stats'!A124</f>
        <v>97</v>
      </c>
      <c r="B123" t="str">
        <f>'UPDATE Regular Stats'!B124</f>
        <v>Norris Cole</v>
      </c>
      <c r="C123" t="str">
        <f>'UPDATE Regular Stats'!C124</f>
        <v>PG</v>
      </c>
      <c r="D123">
        <f>'UPDATE Regular Stats'!D124</f>
        <v>26</v>
      </c>
      <c r="E123" t="str">
        <f>'UPDATE Regular Stats'!E124</f>
        <v>MIA</v>
      </c>
      <c r="F123">
        <f>'UPDATE Regular Stats'!F124</f>
        <v>47</v>
      </c>
      <c r="G123">
        <f>'UPDATE Regular Stats'!G124</f>
        <v>23</v>
      </c>
      <c r="H123">
        <f>'UPDATE Regular Stats'!H124</f>
        <v>24.4</v>
      </c>
      <c r="I123">
        <f>'UPDATE Regular Stats'!I124</f>
        <v>2.5</v>
      </c>
      <c r="J123">
        <f>'UPDATE Regular Stats'!J124</f>
        <v>6.5</v>
      </c>
      <c r="K123">
        <f>'UPDATE Regular Stats'!K124</f>
        <v>0.38600000000000001</v>
      </c>
      <c r="L123">
        <f>'UPDATE Regular Stats'!L124</f>
        <v>0.6</v>
      </c>
      <c r="M123">
        <f>'UPDATE Regular Stats'!M124</f>
        <v>2.2000000000000002</v>
      </c>
      <c r="N123">
        <f>'UPDATE Regular Stats'!N124</f>
        <v>0.26500000000000001</v>
      </c>
      <c r="O123">
        <f>'UPDATE Regular Stats'!O124</f>
        <v>1.9</v>
      </c>
      <c r="P123">
        <f>'UPDATE Regular Stats'!P124</f>
        <v>4.3</v>
      </c>
      <c r="Q123">
        <f>'UPDATE Regular Stats'!Q124</f>
        <v>0.44600000000000001</v>
      </c>
      <c r="R123">
        <f>'UPDATE Regular Stats'!R124</f>
        <v>0.7</v>
      </c>
      <c r="S123">
        <f>'UPDATE Regular Stats'!S124</f>
        <v>1</v>
      </c>
      <c r="T123">
        <f>'UPDATE Regular Stats'!T124</f>
        <v>0.69599999999999995</v>
      </c>
      <c r="U123">
        <f>'UPDATE Regular Stats'!U124</f>
        <v>0.3</v>
      </c>
      <c r="V123">
        <f>'UPDATE Regular Stats'!V124</f>
        <v>2</v>
      </c>
      <c r="W123">
        <f>'UPDATE Regular Stats'!W124</f>
        <v>2.2999999999999998</v>
      </c>
      <c r="X123">
        <f>'UPDATE Regular Stats'!X124</f>
        <v>3.5</v>
      </c>
      <c r="Y123">
        <f>'UPDATE Regular Stats'!Y124</f>
        <v>0.9</v>
      </c>
      <c r="Z123">
        <f>'UPDATE Regular Stats'!Z124</f>
        <v>0.2</v>
      </c>
      <c r="AA123">
        <f>'UPDATE Regular Stats'!AA124</f>
        <v>1.2</v>
      </c>
      <c r="AB123">
        <f>'UPDATE Regular Stats'!AB124</f>
        <v>1.6</v>
      </c>
      <c r="AC123">
        <f>'UPDATE Regular Stats'!AC124</f>
        <v>6.3</v>
      </c>
      <c r="AD123">
        <f>VLOOKUP($B123,'UPDATE Advanced Stats'!$B$2:$AC$1000,7,0)</f>
        <v>10.9</v>
      </c>
      <c r="AE123">
        <f>VLOOKUP($B123,'UPDATE Advanced Stats'!$B$2:$AC$1000,8,0)</f>
        <v>0.48299999999999998</v>
      </c>
      <c r="AF123">
        <f>VLOOKUP($B123,'UPDATE Advanced Stats'!$B$2:$AC$1000,9,0)</f>
        <v>0.315</v>
      </c>
      <c r="AG123">
        <f>VLOOKUP($B123,'UPDATE Advanced Stats'!$B$2:$AC$1000,10,0)</f>
        <v>0.14499999999999999</v>
      </c>
      <c r="AH123">
        <f>VLOOKUP($B123,'UPDATE Advanced Stats'!$B$2:$AC$1000,11,0)</f>
        <v>0.9</v>
      </c>
      <c r="AI123">
        <f>VLOOKUP($B123,'UPDATE Advanced Stats'!$B$2:$AC$1000,12,0)</f>
        <v>9.3000000000000007</v>
      </c>
      <c r="AJ123">
        <f>VLOOKUP($B123,'UPDATE Advanced Stats'!$B$2:$AC$1000,13,0)</f>
        <v>5.0999999999999996</v>
      </c>
      <c r="AK123">
        <f>VLOOKUP($B123,'UPDATE Advanced Stats'!$B$2:$AC$1000,14,0)</f>
        <v>22.2</v>
      </c>
      <c r="AL123">
        <f>VLOOKUP($B123,'UPDATE Advanced Stats'!$B$2:$AC$1000,15,0)</f>
        <v>1.6</v>
      </c>
      <c r="AM123">
        <f>VLOOKUP($B123,'UPDATE Advanced Stats'!$B$2:$AC$1000,16,0)</f>
        <v>0.7</v>
      </c>
      <c r="AN123">
        <f>VLOOKUP($B123,'UPDATE Advanced Stats'!$B$2:$AC$1000,17,0)</f>
        <v>14.3</v>
      </c>
      <c r="AO123">
        <f>VLOOKUP($B123,'UPDATE Advanced Stats'!$B$2:$AC$1000,18,0)</f>
        <v>17.5</v>
      </c>
      <c r="AP123">
        <f>VLOOKUP($B123,'UPDATE Advanced Stats'!$B$2:$AC$1000,19,0)</f>
        <v>0</v>
      </c>
      <c r="AQ123">
        <f>VLOOKUP($B123,'UPDATE Advanced Stats'!$B$2:$AC$1000,20,0)</f>
        <v>0.4</v>
      </c>
      <c r="AR123">
        <f>VLOOKUP($B123,'UPDATE Advanced Stats'!$B$2:$AC$1000,21,0)</f>
        <v>1</v>
      </c>
      <c r="AS123">
        <f>VLOOKUP($B123,'UPDATE Advanced Stats'!$B$2:$AC$1000,22,0)</f>
        <v>1.4</v>
      </c>
      <c r="AT123">
        <f>VLOOKUP($B123,'UPDATE Advanced Stats'!$B$2:$AC$1000,23,0)</f>
        <v>3.5999999999999997E-2</v>
      </c>
      <c r="AU123">
        <f>VLOOKUP($B123,'UPDATE Advanced Stats'!$B$2:$AC$1000,24,0)</f>
        <v>0</v>
      </c>
      <c r="AV123">
        <f>VLOOKUP($B123,'UPDATE Advanced Stats'!$B$2:$AC$1000,25,0)</f>
        <v>-1.5</v>
      </c>
      <c r="AW123">
        <f>VLOOKUP($B123,'UPDATE Advanced Stats'!$B$2:$AC$1000,26,0)</f>
        <v>-1.5</v>
      </c>
      <c r="AX123">
        <f>VLOOKUP($B123,'UPDATE Advanced Stats'!$B$2:$AC$1000,27,0)</f>
        <v>-3</v>
      </c>
      <c r="AY123">
        <f>VLOOKUP($B123,'UPDATE Advanced Stats'!$B$2:$AC$1000,28,0)</f>
        <v>-0.5</v>
      </c>
    </row>
    <row r="124" spans="1:51">
      <c r="A124">
        <f>'UPDATE Regular Stats'!A125</f>
        <v>97</v>
      </c>
      <c r="B124" t="str">
        <f>'UPDATE Regular Stats'!B125</f>
        <v>Norris Cole</v>
      </c>
      <c r="C124" t="str">
        <f>'UPDATE Regular Stats'!C125</f>
        <v>PG</v>
      </c>
      <c r="D124">
        <f>'UPDATE Regular Stats'!D125</f>
        <v>26</v>
      </c>
      <c r="E124" t="str">
        <f>'UPDATE Regular Stats'!E125</f>
        <v>NOP</v>
      </c>
      <c r="F124">
        <f>'UPDATE Regular Stats'!F125</f>
        <v>28</v>
      </c>
      <c r="G124">
        <f>'UPDATE Regular Stats'!G125</f>
        <v>2</v>
      </c>
      <c r="H124">
        <f>'UPDATE Regular Stats'!H125</f>
        <v>24.4</v>
      </c>
      <c r="I124">
        <f>'UPDATE Regular Stats'!I125</f>
        <v>4</v>
      </c>
      <c r="J124">
        <f>'UPDATE Regular Stats'!J125</f>
        <v>9</v>
      </c>
      <c r="K124">
        <f>'UPDATE Regular Stats'!K125</f>
        <v>0.44400000000000001</v>
      </c>
      <c r="L124">
        <f>'UPDATE Regular Stats'!L125</f>
        <v>1</v>
      </c>
      <c r="M124">
        <f>'UPDATE Regular Stats'!M125</f>
        <v>2.6</v>
      </c>
      <c r="N124">
        <f>'UPDATE Regular Stats'!N125</f>
        <v>0.378</v>
      </c>
      <c r="O124">
        <f>'UPDATE Regular Stats'!O125</f>
        <v>3</v>
      </c>
      <c r="P124">
        <f>'UPDATE Regular Stats'!P125</f>
        <v>6.4</v>
      </c>
      <c r="Q124">
        <f>'UPDATE Regular Stats'!Q125</f>
        <v>0.47199999999999998</v>
      </c>
      <c r="R124">
        <f>'UPDATE Regular Stats'!R125</f>
        <v>0.9</v>
      </c>
      <c r="S124">
        <f>'UPDATE Regular Stats'!S125</f>
        <v>1.3</v>
      </c>
      <c r="T124">
        <f>'UPDATE Regular Stats'!T125</f>
        <v>0.74299999999999999</v>
      </c>
      <c r="U124">
        <f>'UPDATE Regular Stats'!U125</f>
        <v>0</v>
      </c>
      <c r="V124">
        <f>'UPDATE Regular Stats'!V125</f>
        <v>1.8</v>
      </c>
      <c r="W124">
        <f>'UPDATE Regular Stats'!W125</f>
        <v>1.8</v>
      </c>
      <c r="X124">
        <f>'UPDATE Regular Stats'!X125</f>
        <v>3.2</v>
      </c>
      <c r="Y124">
        <f>'UPDATE Regular Stats'!Y125</f>
        <v>0.5</v>
      </c>
      <c r="Z124">
        <f>'UPDATE Regular Stats'!Z125</f>
        <v>0.3</v>
      </c>
      <c r="AA124">
        <f>'UPDATE Regular Stats'!AA125</f>
        <v>1.5</v>
      </c>
      <c r="AB124">
        <f>'UPDATE Regular Stats'!AB125</f>
        <v>1.8</v>
      </c>
      <c r="AC124">
        <f>'UPDATE Regular Stats'!AC125</f>
        <v>9.9</v>
      </c>
      <c r="AD124">
        <f>VLOOKUP($B124,'UPDATE Advanced Stats'!$B$2:$AC$1000,7,0)</f>
        <v>10.9</v>
      </c>
      <c r="AE124">
        <f>VLOOKUP($B124,'UPDATE Advanced Stats'!$B$2:$AC$1000,8,0)</f>
        <v>0.48299999999999998</v>
      </c>
      <c r="AF124">
        <f>VLOOKUP($B124,'UPDATE Advanced Stats'!$B$2:$AC$1000,9,0)</f>
        <v>0.315</v>
      </c>
      <c r="AG124">
        <f>VLOOKUP($B124,'UPDATE Advanced Stats'!$B$2:$AC$1000,10,0)</f>
        <v>0.14499999999999999</v>
      </c>
      <c r="AH124">
        <f>VLOOKUP($B124,'UPDATE Advanced Stats'!$B$2:$AC$1000,11,0)</f>
        <v>0.9</v>
      </c>
      <c r="AI124">
        <f>VLOOKUP($B124,'UPDATE Advanced Stats'!$B$2:$AC$1000,12,0)</f>
        <v>9.3000000000000007</v>
      </c>
      <c r="AJ124">
        <f>VLOOKUP($B124,'UPDATE Advanced Stats'!$B$2:$AC$1000,13,0)</f>
        <v>5.0999999999999996</v>
      </c>
      <c r="AK124">
        <f>VLOOKUP($B124,'UPDATE Advanced Stats'!$B$2:$AC$1000,14,0)</f>
        <v>22.2</v>
      </c>
      <c r="AL124">
        <f>VLOOKUP($B124,'UPDATE Advanced Stats'!$B$2:$AC$1000,15,0)</f>
        <v>1.6</v>
      </c>
      <c r="AM124">
        <f>VLOOKUP($B124,'UPDATE Advanced Stats'!$B$2:$AC$1000,16,0)</f>
        <v>0.7</v>
      </c>
      <c r="AN124">
        <f>VLOOKUP($B124,'UPDATE Advanced Stats'!$B$2:$AC$1000,17,0)</f>
        <v>14.3</v>
      </c>
      <c r="AO124">
        <f>VLOOKUP($B124,'UPDATE Advanced Stats'!$B$2:$AC$1000,18,0)</f>
        <v>17.5</v>
      </c>
      <c r="AP124">
        <f>VLOOKUP($B124,'UPDATE Advanced Stats'!$B$2:$AC$1000,19,0)</f>
        <v>0</v>
      </c>
      <c r="AQ124">
        <f>VLOOKUP($B124,'UPDATE Advanced Stats'!$B$2:$AC$1000,20,0)</f>
        <v>0.4</v>
      </c>
      <c r="AR124">
        <f>VLOOKUP($B124,'UPDATE Advanced Stats'!$B$2:$AC$1000,21,0)</f>
        <v>1</v>
      </c>
      <c r="AS124">
        <f>VLOOKUP($B124,'UPDATE Advanced Stats'!$B$2:$AC$1000,22,0)</f>
        <v>1.4</v>
      </c>
      <c r="AT124">
        <f>VLOOKUP($B124,'UPDATE Advanced Stats'!$B$2:$AC$1000,23,0)</f>
        <v>3.5999999999999997E-2</v>
      </c>
      <c r="AU124">
        <f>VLOOKUP($B124,'UPDATE Advanced Stats'!$B$2:$AC$1000,24,0)</f>
        <v>0</v>
      </c>
      <c r="AV124">
        <f>VLOOKUP($B124,'UPDATE Advanced Stats'!$B$2:$AC$1000,25,0)</f>
        <v>-1.5</v>
      </c>
      <c r="AW124">
        <f>VLOOKUP($B124,'UPDATE Advanced Stats'!$B$2:$AC$1000,26,0)</f>
        <v>-1.5</v>
      </c>
      <c r="AX124">
        <f>VLOOKUP($B124,'UPDATE Advanced Stats'!$B$2:$AC$1000,27,0)</f>
        <v>-3</v>
      </c>
      <c r="AY124">
        <f>VLOOKUP($B124,'UPDATE Advanced Stats'!$B$2:$AC$1000,28,0)</f>
        <v>-0.5</v>
      </c>
    </row>
    <row r="125" spans="1:51">
      <c r="A125">
        <f>'UPDATE Regular Stats'!A126</f>
        <v>98</v>
      </c>
      <c r="B125" t="str">
        <f>'UPDATE Regular Stats'!B126</f>
        <v>Darren Collison</v>
      </c>
      <c r="C125" t="str">
        <f>'UPDATE Regular Stats'!C126</f>
        <v>PG</v>
      </c>
      <c r="D125">
        <f>'UPDATE Regular Stats'!D126</f>
        <v>27</v>
      </c>
      <c r="E125" t="str">
        <f>'UPDATE Regular Stats'!E126</f>
        <v>SAC</v>
      </c>
      <c r="F125">
        <f>'UPDATE Regular Stats'!F126</f>
        <v>45</v>
      </c>
      <c r="G125">
        <f>'UPDATE Regular Stats'!G126</f>
        <v>45</v>
      </c>
      <c r="H125">
        <f>'UPDATE Regular Stats'!H126</f>
        <v>34.799999999999997</v>
      </c>
      <c r="I125">
        <f>'UPDATE Regular Stats'!I126</f>
        <v>5.8</v>
      </c>
      <c r="J125">
        <f>'UPDATE Regular Stats'!J126</f>
        <v>12.2</v>
      </c>
      <c r="K125">
        <f>'UPDATE Regular Stats'!K126</f>
        <v>0.47299999999999998</v>
      </c>
      <c r="L125">
        <f>'UPDATE Regular Stats'!L126</f>
        <v>1.3</v>
      </c>
      <c r="M125">
        <f>'UPDATE Regular Stats'!M126</f>
        <v>3.6</v>
      </c>
      <c r="N125">
        <f>'UPDATE Regular Stats'!N126</f>
        <v>0.373</v>
      </c>
      <c r="O125">
        <f>'UPDATE Regular Stats'!O126</f>
        <v>4.4000000000000004</v>
      </c>
      <c r="P125">
        <f>'UPDATE Regular Stats'!P126</f>
        <v>8.6</v>
      </c>
      <c r="Q125">
        <f>'UPDATE Regular Stats'!Q126</f>
        <v>0.51400000000000001</v>
      </c>
      <c r="R125">
        <f>'UPDATE Regular Stats'!R126</f>
        <v>3.2</v>
      </c>
      <c r="S125">
        <f>'UPDATE Regular Stats'!S126</f>
        <v>4.0999999999999996</v>
      </c>
      <c r="T125">
        <f>'UPDATE Regular Stats'!T126</f>
        <v>0.78800000000000003</v>
      </c>
      <c r="U125">
        <f>'UPDATE Regular Stats'!U126</f>
        <v>0.4</v>
      </c>
      <c r="V125">
        <f>'UPDATE Regular Stats'!V126</f>
        <v>2.8</v>
      </c>
      <c r="W125">
        <f>'UPDATE Regular Stats'!W126</f>
        <v>3.2</v>
      </c>
      <c r="X125">
        <f>'UPDATE Regular Stats'!X126</f>
        <v>5.6</v>
      </c>
      <c r="Y125">
        <f>'UPDATE Regular Stats'!Y126</f>
        <v>1.5</v>
      </c>
      <c r="Z125">
        <f>'UPDATE Regular Stats'!Z126</f>
        <v>0.3</v>
      </c>
      <c r="AA125">
        <f>'UPDATE Regular Stats'!AA126</f>
        <v>2.5</v>
      </c>
      <c r="AB125">
        <f>'UPDATE Regular Stats'!AB126</f>
        <v>2.1</v>
      </c>
      <c r="AC125">
        <f>'UPDATE Regular Stats'!AC126</f>
        <v>16.100000000000001</v>
      </c>
      <c r="AD125">
        <f>VLOOKUP($B125,'UPDATE Advanced Stats'!$B$2:$AC$1000,7,0)</f>
        <v>17.5</v>
      </c>
      <c r="AE125">
        <f>VLOOKUP($B125,'UPDATE Advanced Stats'!$B$2:$AC$1000,8,0)</f>
        <v>0.57499999999999996</v>
      </c>
      <c r="AF125">
        <f>VLOOKUP($B125,'UPDATE Advanced Stats'!$B$2:$AC$1000,9,0)</f>
        <v>0.29299999999999998</v>
      </c>
      <c r="AG125">
        <f>VLOOKUP($B125,'UPDATE Advanced Stats'!$B$2:$AC$1000,10,0)</f>
        <v>0.33500000000000002</v>
      </c>
      <c r="AH125">
        <f>VLOOKUP($B125,'UPDATE Advanced Stats'!$B$2:$AC$1000,11,0)</f>
        <v>1.4</v>
      </c>
      <c r="AI125">
        <f>VLOOKUP($B125,'UPDATE Advanced Stats'!$B$2:$AC$1000,12,0)</f>
        <v>8.6999999999999993</v>
      </c>
      <c r="AJ125">
        <f>VLOOKUP($B125,'UPDATE Advanced Stats'!$B$2:$AC$1000,13,0)</f>
        <v>5.2</v>
      </c>
      <c r="AK125">
        <f>VLOOKUP($B125,'UPDATE Advanced Stats'!$B$2:$AC$1000,14,0)</f>
        <v>27.2</v>
      </c>
      <c r="AL125">
        <f>VLOOKUP($B125,'UPDATE Advanced Stats'!$B$2:$AC$1000,15,0)</f>
        <v>2.2000000000000002</v>
      </c>
      <c r="AM125">
        <f>VLOOKUP($B125,'UPDATE Advanced Stats'!$B$2:$AC$1000,16,0)</f>
        <v>0.7</v>
      </c>
      <c r="AN125">
        <f>VLOOKUP($B125,'UPDATE Advanced Stats'!$B$2:$AC$1000,17,0)</f>
        <v>15.1</v>
      </c>
      <c r="AO125">
        <f>VLOOKUP($B125,'UPDATE Advanced Stats'!$B$2:$AC$1000,18,0)</f>
        <v>20.9</v>
      </c>
      <c r="AP125">
        <f>VLOOKUP($B125,'UPDATE Advanced Stats'!$B$2:$AC$1000,19,0)</f>
        <v>0</v>
      </c>
      <c r="AQ125">
        <f>VLOOKUP($B125,'UPDATE Advanced Stats'!$B$2:$AC$1000,20,0)</f>
        <v>3</v>
      </c>
      <c r="AR125">
        <f>VLOOKUP($B125,'UPDATE Advanced Stats'!$B$2:$AC$1000,21,0)</f>
        <v>0.8</v>
      </c>
      <c r="AS125">
        <f>VLOOKUP($B125,'UPDATE Advanced Stats'!$B$2:$AC$1000,22,0)</f>
        <v>3.8</v>
      </c>
      <c r="AT125">
        <f>VLOOKUP($B125,'UPDATE Advanced Stats'!$B$2:$AC$1000,23,0)</f>
        <v>0.11600000000000001</v>
      </c>
      <c r="AU125">
        <f>VLOOKUP($B125,'UPDATE Advanced Stats'!$B$2:$AC$1000,24,0)</f>
        <v>0</v>
      </c>
      <c r="AV125">
        <f>VLOOKUP($B125,'UPDATE Advanced Stats'!$B$2:$AC$1000,25,0)</f>
        <v>2.8</v>
      </c>
      <c r="AW125">
        <f>VLOOKUP($B125,'UPDATE Advanced Stats'!$B$2:$AC$1000,26,0)</f>
        <v>-1.3</v>
      </c>
      <c r="AX125">
        <f>VLOOKUP($B125,'UPDATE Advanced Stats'!$B$2:$AC$1000,27,0)</f>
        <v>1.5</v>
      </c>
      <c r="AY125">
        <f>VLOOKUP($B125,'UPDATE Advanced Stats'!$B$2:$AC$1000,28,0)</f>
        <v>1.4</v>
      </c>
    </row>
    <row r="126" spans="1:51">
      <c r="A126">
        <f>'UPDATE Regular Stats'!A127</f>
        <v>99</v>
      </c>
      <c r="B126" t="str">
        <f>'UPDATE Regular Stats'!B127</f>
        <v>Nick Collison</v>
      </c>
      <c r="C126" t="str">
        <f>'UPDATE Regular Stats'!C127</f>
        <v>PF</v>
      </c>
      <c r="D126">
        <f>'UPDATE Regular Stats'!D127</f>
        <v>34</v>
      </c>
      <c r="E126" t="str">
        <f>'UPDATE Regular Stats'!E127</f>
        <v>OKC</v>
      </c>
      <c r="F126">
        <f>'UPDATE Regular Stats'!F127</f>
        <v>66</v>
      </c>
      <c r="G126">
        <f>'UPDATE Regular Stats'!G127</f>
        <v>2</v>
      </c>
      <c r="H126">
        <f>'UPDATE Regular Stats'!H127</f>
        <v>16.7</v>
      </c>
      <c r="I126">
        <f>'UPDATE Regular Stats'!I127</f>
        <v>1.6</v>
      </c>
      <c r="J126">
        <f>'UPDATE Regular Stats'!J127</f>
        <v>3.8</v>
      </c>
      <c r="K126">
        <f>'UPDATE Regular Stats'!K127</f>
        <v>0.41899999999999998</v>
      </c>
      <c r="L126">
        <f>'UPDATE Regular Stats'!L127</f>
        <v>0.2</v>
      </c>
      <c r="M126">
        <f>'UPDATE Regular Stats'!M127</f>
        <v>0.9</v>
      </c>
      <c r="N126">
        <f>'UPDATE Regular Stats'!N127</f>
        <v>0.26700000000000002</v>
      </c>
      <c r="O126">
        <f>'UPDATE Regular Stats'!O127</f>
        <v>1.4</v>
      </c>
      <c r="P126">
        <f>'UPDATE Regular Stats'!P127</f>
        <v>2.9</v>
      </c>
      <c r="Q126">
        <f>'UPDATE Regular Stats'!Q127</f>
        <v>0.46600000000000003</v>
      </c>
      <c r="R126">
        <f>'UPDATE Regular Stats'!R127</f>
        <v>0.7</v>
      </c>
      <c r="S126">
        <f>'UPDATE Regular Stats'!S127</f>
        <v>1</v>
      </c>
      <c r="T126">
        <f>'UPDATE Regular Stats'!T127</f>
        <v>0.69199999999999995</v>
      </c>
      <c r="U126">
        <f>'UPDATE Regular Stats'!U127</f>
        <v>1.4</v>
      </c>
      <c r="V126">
        <f>'UPDATE Regular Stats'!V127</f>
        <v>2.4</v>
      </c>
      <c r="W126">
        <f>'UPDATE Regular Stats'!W127</f>
        <v>3.8</v>
      </c>
      <c r="X126">
        <f>'UPDATE Regular Stats'!X127</f>
        <v>1.4</v>
      </c>
      <c r="Y126">
        <f>'UPDATE Regular Stats'!Y127</f>
        <v>0.5</v>
      </c>
      <c r="Z126">
        <f>'UPDATE Regular Stats'!Z127</f>
        <v>0.4</v>
      </c>
      <c r="AA126">
        <f>'UPDATE Regular Stats'!AA127</f>
        <v>0.7</v>
      </c>
      <c r="AB126">
        <f>'UPDATE Regular Stats'!AB127</f>
        <v>2.4</v>
      </c>
      <c r="AC126">
        <f>'UPDATE Regular Stats'!AC127</f>
        <v>4.0999999999999996</v>
      </c>
      <c r="AD126">
        <f>VLOOKUP($B126,'UPDATE Advanced Stats'!$B$2:$AC$1000,7,0)</f>
        <v>11.2</v>
      </c>
      <c r="AE126">
        <f>VLOOKUP($B126,'UPDATE Advanced Stats'!$B$2:$AC$1000,8,0)</f>
        <v>0.48499999999999999</v>
      </c>
      <c r="AF126">
        <f>VLOOKUP($B126,'UPDATE Advanced Stats'!$B$2:$AC$1000,9,0)</f>
        <v>0.23699999999999999</v>
      </c>
      <c r="AG126">
        <f>VLOOKUP($B126,'UPDATE Advanced Stats'!$B$2:$AC$1000,10,0)</f>
        <v>0.25700000000000001</v>
      </c>
      <c r="AH126">
        <f>VLOOKUP($B126,'UPDATE Advanced Stats'!$B$2:$AC$1000,11,0)</f>
        <v>8.9</v>
      </c>
      <c r="AI126">
        <f>VLOOKUP($B126,'UPDATE Advanced Stats'!$B$2:$AC$1000,12,0)</f>
        <v>15.3</v>
      </c>
      <c r="AJ126">
        <f>VLOOKUP($B126,'UPDATE Advanced Stats'!$B$2:$AC$1000,13,0)</f>
        <v>12.2</v>
      </c>
      <c r="AK126">
        <f>VLOOKUP($B126,'UPDATE Advanced Stats'!$B$2:$AC$1000,14,0)</f>
        <v>11.6</v>
      </c>
      <c r="AL126">
        <f>VLOOKUP($B126,'UPDATE Advanced Stats'!$B$2:$AC$1000,15,0)</f>
        <v>1.6</v>
      </c>
      <c r="AM126">
        <f>VLOOKUP($B126,'UPDATE Advanced Stats'!$B$2:$AC$1000,16,0)</f>
        <v>1.8</v>
      </c>
      <c r="AN126">
        <f>VLOOKUP($B126,'UPDATE Advanced Stats'!$B$2:$AC$1000,17,0)</f>
        <v>13.8</v>
      </c>
      <c r="AO126">
        <f>VLOOKUP($B126,'UPDATE Advanced Stats'!$B$2:$AC$1000,18,0)</f>
        <v>12.8</v>
      </c>
      <c r="AP126">
        <f>VLOOKUP($B126,'UPDATE Advanced Stats'!$B$2:$AC$1000,19,0)</f>
        <v>0</v>
      </c>
      <c r="AQ126">
        <f>VLOOKUP($B126,'UPDATE Advanced Stats'!$B$2:$AC$1000,20,0)</f>
        <v>1</v>
      </c>
      <c r="AR126">
        <f>VLOOKUP($B126,'UPDATE Advanced Stats'!$B$2:$AC$1000,21,0)</f>
        <v>1.2</v>
      </c>
      <c r="AS126">
        <f>VLOOKUP($B126,'UPDATE Advanced Stats'!$B$2:$AC$1000,22,0)</f>
        <v>2.2000000000000002</v>
      </c>
      <c r="AT126">
        <f>VLOOKUP($B126,'UPDATE Advanced Stats'!$B$2:$AC$1000,23,0)</f>
        <v>9.7000000000000003E-2</v>
      </c>
      <c r="AU126">
        <f>VLOOKUP($B126,'UPDATE Advanced Stats'!$B$2:$AC$1000,24,0)</f>
        <v>0</v>
      </c>
      <c r="AV126">
        <f>VLOOKUP($B126,'UPDATE Advanced Stats'!$B$2:$AC$1000,25,0)</f>
        <v>-1.1000000000000001</v>
      </c>
      <c r="AW126">
        <f>VLOOKUP($B126,'UPDATE Advanced Stats'!$B$2:$AC$1000,26,0)</f>
        <v>1.2</v>
      </c>
      <c r="AX126">
        <f>VLOOKUP($B126,'UPDATE Advanced Stats'!$B$2:$AC$1000,27,0)</f>
        <v>0.1</v>
      </c>
      <c r="AY126">
        <f>VLOOKUP($B126,'UPDATE Advanced Stats'!$B$2:$AC$1000,28,0)</f>
        <v>0.6</v>
      </c>
    </row>
    <row r="127" spans="1:51">
      <c r="A127">
        <f>'UPDATE Regular Stats'!A128</f>
        <v>100</v>
      </c>
      <c r="B127" t="str">
        <f>'UPDATE Regular Stats'!B128</f>
        <v>Mike Conley</v>
      </c>
      <c r="C127" t="str">
        <f>'UPDATE Regular Stats'!C128</f>
        <v>PG</v>
      </c>
      <c r="D127">
        <f>'UPDATE Regular Stats'!D128</f>
        <v>27</v>
      </c>
      <c r="E127" t="str">
        <f>'UPDATE Regular Stats'!E128</f>
        <v>MEM</v>
      </c>
      <c r="F127">
        <f>'UPDATE Regular Stats'!F128</f>
        <v>70</v>
      </c>
      <c r="G127">
        <f>'UPDATE Regular Stats'!G128</f>
        <v>70</v>
      </c>
      <c r="H127">
        <f>'UPDATE Regular Stats'!H128</f>
        <v>31.8</v>
      </c>
      <c r="I127">
        <f>'UPDATE Regular Stats'!I128</f>
        <v>5.6</v>
      </c>
      <c r="J127">
        <f>'UPDATE Regular Stats'!J128</f>
        <v>12.6</v>
      </c>
      <c r="K127">
        <f>'UPDATE Regular Stats'!K128</f>
        <v>0.44600000000000001</v>
      </c>
      <c r="L127">
        <f>'UPDATE Regular Stats'!L128</f>
        <v>1.5</v>
      </c>
      <c r="M127">
        <f>'UPDATE Regular Stats'!M128</f>
        <v>4</v>
      </c>
      <c r="N127">
        <f>'UPDATE Regular Stats'!N128</f>
        <v>0.38600000000000001</v>
      </c>
      <c r="O127">
        <f>'UPDATE Regular Stats'!O128</f>
        <v>4.0999999999999996</v>
      </c>
      <c r="P127">
        <f>'UPDATE Regular Stats'!P128</f>
        <v>8.6</v>
      </c>
      <c r="Q127">
        <f>'UPDATE Regular Stats'!Q128</f>
        <v>0.47299999999999998</v>
      </c>
      <c r="R127">
        <f>'UPDATE Regular Stats'!R128</f>
        <v>3.1</v>
      </c>
      <c r="S127">
        <f>'UPDATE Regular Stats'!S128</f>
        <v>3.6</v>
      </c>
      <c r="T127">
        <f>'UPDATE Regular Stats'!T128</f>
        <v>0.85899999999999999</v>
      </c>
      <c r="U127">
        <f>'UPDATE Regular Stats'!U128</f>
        <v>0.4</v>
      </c>
      <c r="V127">
        <f>'UPDATE Regular Stats'!V128</f>
        <v>2.6</v>
      </c>
      <c r="W127">
        <f>'UPDATE Regular Stats'!W128</f>
        <v>3</v>
      </c>
      <c r="X127">
        <f>'UPDATE Regular Stats'!X128</f>
        <v>5.4</v>
      </c>
      <c r="Y127">
        <f>'UPDATE Regular Stats'!Y128</f>
        <v>1.3</v>
      </c>
      <c r="Z127">
        <f>'UPDATE Regular Stats'!Z128</f>
        <v>0.2</v>
      </c>
      <c r="AA127">
        <f>'UPDATE Regular Stats'!AA128</f>
        <v>2.2000000000000002</v>
      </c>
      <c r="AB127">
        <f>'UPDATE Regular Stats'!AB128</f>
        <v>2</v>
      </c>
      <c r="AC127">
        <f>'UPDATE Regular Stats'!AC128</f>
        <v>15.8</v>
      </c>
      <c r="AD127">
        <f>VLOOKUP($B127,'UPDATE Advanced Stats'!$B$2:$AC$1000,7,0)</f>
        <v>18.600000000000001</v>
      </c>
      <c r="AE127">
        <f>VLOOKUP($B127,'UPDATE Advanced Stats'!$B$2:$AC$1000,8,0)</f>
        <v>0.55800000000000005</v>
      </c>
      <c r="AF127">
        <f>VLOOKUP($B127,'UPDATE Advanced Stats'!$B$2:$AC$1000,9,0)</f>
        <v>0.314</v>
      </c>
      <c r="AG127">
        <f>VLOOKUP($B127,'UPDATE Advanced Stats'!$B$2:$AC$1000,10,0)</f>
        <v>0.28199999999999997</v>
      </c>
      <c r="AH127">
        <f>VLOOKUP($B127,'UPDATE Advanced Stats'!$B$2:$AC$1000,11,0)</f>
        <v>1.5</v>
      </c>
      <c r="AI127">
        <f>VLOOKUP($B127,'UPDATE Advanced Stats'!$B$2:$AC$1000,12,0)</f>
        <v>9.1999999999999993</v>
      </c>
      <c r="AJ127">
        <f>VLOOKUP($B127,'UPDATE Advanced Stats'!$B$2:$AC$1000,13,0)</f>
        <v>5.4</v>
      </c>
      <c r="AK127">
        <f>VLOOKUP($B127,'UPDATE Advanced Stats'!$B$2:$AC$1000,14,0)</f>
        <v>28</v>
      </c>
      <c r="AL127">
        <f>VLOOKUP($B127,'UPDATE Advanced Stats'!$B$2:$AC$1000,15,0)</f>
        <v>2.1</v>
      </c>
      <c r="AM127">
        <f>VLOOKUP($B127,'UPDATE Advanced Stats'!$B$2:$AC$1000,16,0)</f>
        <v>0.5</v>
      </c>
      <c r="AN127">
        <f>VLOOKUP($B127,'UPDATE Advanced Stats'!$B$2:$AC$1000,17,0)</f>
        <v>13.6</v>
      </c>
      <c r="AO127">
        <f>VLOOKUP($B127,'UPDATE Advanced Stats'!$B$2:$AC$1000,18,0)</f>
        <v>23.7</v>
      </c>
      <c r="AP127">
        <f>VLOOKUP($B127,'UPDATE Advanced Stats'!$B$2:$AC$1000,19,0)</f>
        <v>0</v>
      </c>
      <c r="AQ127">
        <f>VLOOKUP($B127,'UPDATE Advanced Stats'!$B$2:$AC$1000,20,0)</f>
        <v>4.2</v>
      </c>
      <c r="AR127">
        <f>VLOOKUP($B127,'UPDATE Advanced Stats'!$B$2:$AC$1000,21,0)</f>
        <v>2.7</v>
      </c>
      <c r="AS127">
        <f>VLOOKUP($B127,'UPDATE Advanced Stats'!$B$2:$AC$1000,22,0)</f>
        <v>6.8</v>
      </c>
      <c r="AT127">
        <f>VLOOKUP($B127,'UPDATE Advanced Stats'!$B$2:$AC$1000,23,0)</f>
        <v>0.14699999999999999</v>
      </c>
      <c r="AU127">
        <f>VLOOKUP($B127,'UPDATE Advanced Stats'!$B$2:$AC$1000,24,0)</f>
        <v>0</v>
      </c>
      <c r="AV127">
        <f>VLOOKUP($B127,'UPDATE Advanced Stats'!$B$2:$AC$1000,25,0)</f>
        <v>3.2</v>
      </c>
      <c r="AW127">
        <f>VLOOKUP($B127,'UPDATE Advanced Stats'!$B$2:$AC$1000,26,0)</f>
        <v>-0.5</v>
      </c>
      <c r="AX127">
        <f>VLOOKUP($B127,'UPDATE Advanced Stats'!$B$2:$AC$1000,27,0)</f>
        <v>2.7</v>
      </c>
      <c r="AY127">
        <f>VLOOKUP($B127,'UPDATE Advanced Stats'!$B$2:$AC$1000,28,0)</f>
        <v>2.6</v>
      </c>
    </row>
    <row r="128" spans="1:51">
      <c r="A128" t="str">
        <f>'UPDATE Regular Stats'!A129</f>
        <v>Rk</v>
      </c>
      <c r="B128" t="str">
        <f>'UPDATE Regular Stats'!B129</f>
        <v>Player</v>
      </c>
      <c r="C128" t="str">
        <f>'UPDATE Regular Stats'!C129</f>
        <v>Pos</v>
      </c>
      <c r="D128" t="str">
        <f>'UPDATE Regular Stats'!D129</f>
        <v>Age</v>
      </c>
      <c r="E128" t="str">
        <f>'UPDATE Regular Stats'!E129</f>
        <v>Tm</v>
      </c>
      <c r="F128" t="str">
        <f>'UPDATE Regular Stats'!F129</f>
        <v>G</v>
      </c>
      <c r="G128" t="str">
        <f>'UPDATE Regular Stats'!G129</f>
        <v>GS</v>
      </c>
      <c r="H128" t="str">
        <f>'UPDATE Regular Stats'!H129</f>
        <v>MP</v>
      </c>
      <c r="I128" t="str">
        <f>'UPDATE Regular Stats'!I129</f>
        <v>FG</v>
      </c>
      <c r="J128" t="str">
        <f>'UPDATE Regular Stats'!J129</f>
        <v>FGA</v>
      </c>
      <c r="K128" t="str">
        <f>'UPDATE Regular Stats'!K129</f>
        <v>FG%</v>
      </c>
      <c r="L128" t="str">
        <f>'UPDATE Regular Stats'!L129</f>
        <v>3P</v>
      </c>
      <c r="M128" t="str">
        <f>'UPDATE Regular Stats'!M129</f>
        <v>3PA</v>
      </c>
      <c r="N128" t="str">
        <f>'UPDATE Regular Stats'!N129</f>
        <v>3P</v>
      </c>
      <c r="O128" t="str">
        <f>'UPDATE Regular Stats'!O129</f>
        <v>2P</v>
      </c>
      <c r="P128" t="str">
        <f>'UPDATE Regular Stats'!P129</f>
        <v>2PA</v>
      </c>
      <c r="Q128" t="str">
        <f>'UPDATE Regular Stats'!Q129</f>
        <v>2P</v>
      </c>
      <c r="R128" t="str">
        <f>'UPDATE Regular Stats'!R129</f>
        <v>FT</v>
      </c>
      <c r="S128" t="str">
        <f>'UPDATE Regular Stats'!S129</f>
        <v>FTA</v>
      </c>
      <c r="T128" t="str">
        <f>'UPDATE Regular Stats'!T129</f>
        <v>FT%</v>
      </c>
      <c r="U128" t="str">
        <f>'UPDATE Regular Stats'!U129</f>
        <v>ORB</v>
      </c>
      <c r="V128" t="str">
        <f>'UPDATE Regular Stats'!V129</f>
        <v>DRB</v>
      </c>
      <c r="W128" t="str">
        <f>'UPDATE Regular Stats'!W129</f>
        <v>TRB</v>
      </c>
      <c r="X128" t="str">
        <f>'UPDATE Regular Stats'!X129</f>
        <v>AST</v>
      </c>
      <c r="Y128" t="str">
        <f>'UPDATE Regular Stats'!Y129</f>
        <v>STL</v>
      </c>
      <c r="Z128" t="str">
        <f>'UPDATE Regular Stats'!Z129</f>
        <v>BLK</v>
      </c>
      <c r="AA128" t="str">
        <f>'UPDATE Regular Stats'!AA129</f>
        <v>TOV</v>
      </c>
      <c r="AB128" t="str">
        <f>'UPDATE Regular Stats'!AB129</f>
        <v>PF</v>
      </c>
      <c r="AC128" t="str">
        <f>'UPDATE Regular Stats'!AC129</f>
        <v>PTS</v>
      </c>
      <c r="AD128" t="str">
        <f>VLOOKUP($B128,'UPDATE Advanced Stats'!$B$2:$AC$1000,7,0)</f>
        <v>PER</v>
      </c>
      <c r="AE128" t="str">
        <f>VLOOKUP($B128,'UPDATE Advanced Stats'!$B$2:$AC$1000,8,0)</f>
        <v>TS%</v>
      </c>
      <c r="AF128" t="str">
        <f>VLOOKUP($B128,'UPDATE Advanced Stats'!$B$2:$AC$1000,9,0)</f>
        <v>3PAr</v>
      </c>
      <c r="AG128" t="str">
        <f>VLOOKUP($B128,'UPDATE Advanced Stats'!$B$2:$AC$1000,10,0)</f>
        <v>FTr</v>
      </c>
      <c r="AH128" t="str">
        <f>VLOOKUP($B128,'UPDATE Advanced Stats'!$B$2:$AC$1000,11,0)</f>
        <v>ORB%</v>
      </c>
      <c r="AI128" t="str">
        <f>VLOOKUP($B128,'UPDATE Advanced Stats'!$B$2:$AC$1000,12,0)</f>
        <v>DRB%</v>
      </c>
      <c r="AJ128" t="str">
        <f>VLOOKUP($B128,'UPDATE Advanced Stats'!$B$2:$AC$1000,13,0)</f>
        <v>TRB%</v>
      </c>
      <c r="AK128" t="str">
        <f>VLOOKUP($B128,'UPDATE Advanced Stats'!$B$2:$AC$1000,14,0)</f>
        <v>AST%</v>
      </c>
      <c r="AL128" t="str">
        <f>VLOOKUP($B128,'UPDATE Advanced Stats'!$B$2:$AC$1000,15,0)</f>
        <v>STL%</v>
      </c>
      <c r="AM128" t="str">
        <f>VLOOKUP($B128,'UPDATE Advanced Stats'!$B$2:$AC$1000,16,0)</f>
        <v>BLK%</v>
      </c>
      <c r="AN128" t="str">
        <f>VLOOKUP($B128,'UPDATE Advanced Stats'!$B$2:$AC$1000,17,0)</f>
        <v>TOV%</v>
      </c>
      <c r="AO128" t="str">
        <f>VLOOKUP($B128,'UPDATE Advanced Stats'!$B$2:$AC$1000,18,0)</f>
        <v>USG%</v>
      </c>
      <c r="AP128">
        <f>VLOOKUP($B128,'UPDATE Advanced Stats'!$B$2:$AC$1000,19,0)</f>
        <v>0</v>
      </c>
      <c r="AQ128" t="str">
        <f>VLOOKUP($B128,'UPDATE Advanced Stats'!$B$2:$AC$1000,20,0)</f>
        <v>OWS</v>
      </c>
      <c r="AR128" t="str">
        <f>VLOOKUP($B128,'UPDATE Advanced Stats'!$B$2:$AC$1000,21,0)</f>
        <v>DWS</v>
      </c>
      <c r="AS128" t="str">
        <f>VLOOKUP($B128,'UPDATE Advanced Stats'!$B$2:$AC$1000,22,0)</f>
        <v>WS</v>
      </c>
      <c r="AT128" t="str">
        <f>VLOOKUP($B128,'UPDATE Advanced Stats'!$B$2:$AC$1000,23,0)</f>
        <v>WS/48</v>
      </c>
      <c r="AU128">
        <f>VLOOKUP($B128,'UPDATE Advanced Stats'!$B$2:$AC$1000,24,0)</f>
        <v>0</v>
      </c>
      <c r="AV128" t="str">
        <f>VLOOKUP($B128,'UPDATE Advanced Stats'!$B$2:$AC$1000,25,0)</f>
        <v>OBPM</v>
      </c>
      <c r="AW128" t="str">
        <f>VLOOKUP($B128,'UPDATE Advanced Stats'!$B$2:$AC$1000,26,0)</f>
        <v>DBPM</v>
      </c>
      <c r="AX128" t="str">
        <f>VLOOKUP($B128,'UPDATE Advanced Stats'!$B$2:$AC$1000,27,0)</f>
        <v>BPM</v>
      </c>
      <c r="AY128" t="str">
        <f>VLOOKUP($B128,'UPDATE Advanced Stats'!$B$2:$AC$1000,28,0)</f>
        <v>VORP</v>
      </c>
    </row>
    <row r="129" spans="1:51">
      <c r="A129">
        <f>'UPDATE Regular Stats'!A130</f>
        <v>101</v>
      </c>
      <c r="B129" t="str">
        <f>'UPDATE Regular Stats'!B130</f>
        <v>Jack Cooley</v>
      </c>
      <c r="C129" t="str">
        <f>'UPDATE Regular Stats'!C130</f>
        <v>PF</v>
      </c>
      <c r="D129">
        <f>'UPDATE Regular Stats'!D130</f>
        <v>23</v>
      </c>
      <c r="E129" t="str">
        <f>'UPDATE Regular Stats'!E130</f>
        <v>UTA</v>
      </c>
      <c r="F129">
        <f>'UPDATE Regular Stats'!F130</f>
        <v>16</v>
      </c>
      <c r="G129">
        <f>'UPDATE Regular Stats'!G130</f>
        <v>0</v>
      </c>
      <c r="H129">
        <f>'UPDATE Regular Stats'!H130</f>
        <v>5.4</v>
      </c>
      <c r="I129">
        <f>'UPDATE Regular Stats'!I130</f>
        <v>0.6</v>
      </c>
      <c r="J129">
        <f>'UPDATE Regular Stats'!J130</f>
        <v>1.4</v>
      </c>
      <c r="K129">
        <f>'UPDATE Regular Stats'!K130</f>
        <v>0.40899999999999997</v>
      </c>
      <c r="L129">
        <f>'UPDATE Regular Stats'!L130</f>
        <v>0</v>
      </c>
      <c r="M129">
        <f>'UPDATE Regular Stats'!M130</f>
        <v>0</v>
      </c>
      <c r="N129">
        <f>'UPDATE Regular Stats'!N130</f>
        <v>0</v>
      </c>
      <c r="O129">
        <f>'UPDATE Regular Stats'!O130</f>
        <v>0.6</v>
      </c>
      <c r="P129">
        <f>'UPDATE Regular Stats'!P130</f>
        <v>1.4</v>
      </c>
      <c r="Q129">
        <f>'UPDATE Regular Stats'!Q130</f>
        <v>0.40899999999999997</v>
      </c>
      <c r="R129">
        <f>'UPDATE Regular Stats'!R130</f>
        <v>0.6</v>
      </c>
      <c r="S129">
        <f>'UPDATE Regular Stats'!S130</f>
        <v>1.3</v>
      </c>
      <c r="T129">
        <f>'UPDATE Regular Stats'!T130</f>
        <v>0.42899999999999999</v>
      </c>
      <c r="U129">
        <f>'UPDATE Regular Stats'!U130</f>
        <v>0.6</v>
      </c>
      <c r="V129">
        <f>'UPDATE Regular Stats'!V130</f>
        <v>0.9</v>
      </c>
      <c r="W129">
        <f>'UPDATE Regular Stats'!W130</f>
        <v>1.6</v>
      </c>
      <c r="X129">
        <f>'UPDATE Regular Stats'!X130</f>
        <v>0.1</v>
      </c>
      <c r="Y129">
        <f>'UPDATE Regular Stats'!Y130</f>
        <v>0.4</v>
      </c>
      <c r="Z129">
        <f>'UPDATE Regular Stats'!Z130</f>
        <v>0.2</v>
      </c>
      <c r="AA129">
        <f>'UPDATE Regular Stats'!AA130</f>
        <v>0.2</v>
      </c>
      <c r="AB129">
        <f>'UPDATE Regular Stats'!AB130</f>
        <v>1.4</v>
      </c>
      <c r="AC129">
        <f>'UPDATE Regular Stats'!AC130</f>
        <v>1.7</v>
      </c>
      <c r="AD129">
        <f>VLOOKUP($B129,'UPDATE Advanced Stats'!$B$2:$AC$1000,7,0)</f>
        <v>11.4</v>
      </c>
      <c r="AE129">
        <f>VLOOKUP($B129,'UPDATE Advanced Stats'!$B$2:$AC$1000,8,0)</f>
        <v>0.432</v>
      </c>
      <c r="AF129">
        <f>VLOOKUP($B129,'UPDATE Advanced Stats'!$B$2:$AC$1000,9,0)</f>
        <v>0</v>
      </c>
      <c r="AG129">
        <f>VLOOKUP($B129,'UPDATE Advanced Stats'!$B$2:$AC$1000,10,0)</f>
        <v>0.95499999999999996</v>
      </c>
      <c r="AH129">
        <f>VLOOKUP($B129,'UPDATE Advanced Stats'!$B$2:$AC$1000,11,0)</f>
        <v>13.3</v>
      </c>
      <c r="AI129">
        <f>VLOOKUP($B129,'UPDATE Advanced Stats'!$B$2:$AC$1000,12,0)</f>
        <v>19.8</v>
      </c>
      <c r="AJ129">
        <f>VLOOKUP($B129,'UPDATE Advanced Stats'!$B$2:$AC$1000,13,0)</f>
        <v>16.600000000000001</v>
      </c>
      <c r="AK129">
        <f>VLOOKUP($B129,'UPDATE Advanced Stats'!$B$2:$AC$1000,14,0)</f>
        <v>1.8</v>
      </c>
      <c r="AL129">
        <f>VLOOKUP($B129,'UPDATE Advanced Stats'!$B$2:$AC$1000,15,0)</f>
        <v>3.7</v>
      </c>
      <c r="AM129">
        <f>VLOOKUP($B129,'UPDATE Advanced Stats'!$B$2:$AC$1000,16,0)</f>
        <v>2.8</v>
      </c>
      <c r="AN129">
        <f>VLOOKUP($B129,'UPDATE Advanced Stats'!$B$2:$AC$1000,17,0)</f>
        <v>8.8000000000000007</v>
      </c>
      <c r="AO129">
        <f>VLOOKUP($B129,'UPDATE Advanced Stats'!$B$2:$AC$1000,18,0)</f>
        <v>18</v>
      </c>
      <c r="AP129">
        <f>VLOOKUP($B129,'UPDATE Advanced Stats'!$B$2:$AC$1000,19,0)</f>
        <v>0</v>
      </c>
      <c r="AQ129">
        <f>VLOOKUP($B129,'UPDATE Advanced Stats'!$B$2:$AC$1000,20,0)</f>
        <v>0</v>
      </c>
      <c r="AR129">
        <f>VLOOKUP($B129,'UPDATE Advanced Stats'!$B$2:$AC$1000,21,0)</f>
        <v>0.2</v>
      </c>
      <c r="AS129">
        <f>VLOOKUP($B129,'UPDATE Advanced Stats'!$B$2:$AC$1000,22,0)</f>
        <v>0.2</v>
      </c>
      <c r="AT129">
        <f>VLOOKUP($B129,'UPDATE Advanced Stats'!$B$2:$AC$1000,23,0)</f>
        <v>9.1999999999999998E-2</v>
      </c>
      <c r="AU129">
        <f>VLOOKUP($B129,'UPDATE Advanced Stats'!$B$2:$AC$1000,24,0)</f>
        <v>0</v>
      </c>
      <c r="AV129">
        <f>VLOOKUP($B129,'UPDATE Advanced Stats'!$B$2:$AC$1000,25,0)</f>
        <v>-4.4000000000000004</v>
      </c>
      <c r="AW129">
        <f>VLOOKUP($B129,'UPDATE Advanced Stats'!$B$2:$AC$1000,26,0)</f>
        <v>0.4</v>
      </c>
      <c r="AX129">
        <f>VLOOKUP($B129,'UPDATE Advanced Stats'!$B$2:$AC$1000,27,0)</f>
        <v>-4</v>
      </c>
      <c r="AY129">
        <f>VLOOKUP($B129,'UPDATE Advanced Stats'!$B$2:$AC$1000,28,0)</f>
        <v>0</v>
      </c>
    </row>
    <row r="130" spans="1:51">
      <c r="A130">
        <f>'UPDATE Regular Stats'!A131</f>
        <v>102</v>
      </c>
      <c r="B130" t="str">
        <f>'UPDATE Regular Stats'!B131</f>
        <v>Chris Copeland</v>
      </c>
      <c r="C130" t="str">
        <f>'UPDATE Regular Stats'!C131</f>
        <v>SF</v>
      </c>
      <c r="D130">
        <f>'UPDATE Regular Stats'!D131</f>
        <v>30</v>
      </c>
      <c r="E130" t="str">
        <f>'UPDATE Regular Stats'!E131</f>
        <v>IND</v>
      </c>
      <c r="F130">
        <f>'UPDATE Regular Stats'!F131</f>
        <v>50</v>
      </c>
      <c r="G130">
        <f>'UPDATE Regular Stats'!G131</f>
        <v>12</v>
      </c>
      <c r="H130">
        <f>'UPDATE Regular Stats'!H131</f>
        <v>16.600000000000001</v>
      </c>
      <c r="I130">
        <f>'UPDATE Regular Stats'!I131</f>
        <v>2.2000000000000002</v>
      </c>
      <c r="J130">
        <f>'UPDATE Regular Stats'!J131</f>
        <v>6.2</v>
      </c>
      <c r="K130">
        <f>'UPDATE Regular Stats'!K131</f>
        <v>0.36099999999999999</v>
      </c>
      <c r="L130">
        <f>'UPDATE Regular Stats'!L131</f>
        <v>1</v>
      </c>
      <c r="M130">
        <f>'UPDATE Regular Stats'!M131</f>
        <v>3.3</v>
      </c>
      <c r="N130">
        <f>'UPDATE Regular Stats'!N131</f>
        <v>0.311</v>
      </c>
      <c r="O130">
        <f>'UPDATE Regular Stats'!O131</f>
        <v>1.2</v>
      </c>
      <c r="P130">
        <f>'UPDATE Regular Stats'!P131</f>
        <v>2.9</v>
      </c>
      <c r="Q130">
        <f>'UPDATE Regular Stats'!Q131</f>
        <v>0.42</v>
      </c>
      <c r="R130">
        <f>'UPDATE Regular Stats'!R131</f>
        <v>0.7</v>
      </c>
      <c r="S130">
        <f>'UPDATE Regular Stats'!S131</f>
        <v>0.9</v>
      </c>
      <c r="T130">
        <f>'UPDATE Regular Stats'!T131</f>
        <v>0.73299999999999998</v>
      </c>
      <c r="U130">
        <f>'UPDATE Regular Stats'!U131</f>
        <v>0.5</v>
      </c>
      <c r="V130">
        <f>'UPDATE Regular Stats'!V131</f>
        <v>1.8</v>
      </c>
      <c r="W130">
        <f>'UPDATE Regular Stats'!W131</f>
        <v>2.2000000000000002</v>
      </c>
      <c r="X130">
        <f>'UPDATE Regular Stats'!X131</f>
        <v>1</v>
      </c>
      <c r="Y130">
        <f>'UPDATE Regular Stats'!Y131</f>
        <v>0.2</v>
      </c>
      <c r="Z130">
        <f>'UPDATE Regular Stats'!Z131</f>
        <v>0.2</v>
      </c>
      <c r="AA130">
        <f>'UPDATE Regular Stats'!AA131</f>
        <v>1.2</v>
      </c>
      <c r="AB130">
        <f>'UPDATE Regular Stats'!AB131</f>
        <v>1.6</v>
      </c>
      <c r="AC130">
        <f>'UPDATE Regular Stats'!AC131</f>
        <v>6.2</v>
      </c>
      <c r="AD130">
        <f>VLOOKUP($B130,'UPDATE Advanced Stats'!$B$2:$AC$1000,7,0)</f>
        <v>7.4</v>
      </c>
      <c r="AE130">
        <f>VLOOKUP($B130,'UPDATE Advanced Stats'!$B$2:$AC$1000,8,0)</f>
        <v>0.46800000000000003</v>
      </c>
      <c r="AF130">
        <f>VLOOKUP($B130,'UPDATE Advanced Stats'!$B$2:$AC$1000,9,0)</f>
        <v>0.53900000000000003</v>
      </c>
      <c r="AG130">
        <f>VLOOKUP($B130,'UPDATE Advanced Stats'!$B$2:$AC$1000,10,0)</f>
        <v>0.14499999999999999</v>
      </c>
      <c r="AH130">
        <f>VLOOKUP($B130,'UPDATE Advanced Stats'!$B$2:$AC$1000,11,0)</f>
        <v>3.1</v>
      </c>
      <c r="AI130">
        <f>VLOOKUP($B130,'UPDATE Advanced Stats'!$B$2:$AC$1000,12,0)</f>
        <v>11.7</v>
      </c>
      <c r="AJ130">
        <f>VLOOKUP($B130,'UPDATE Advanced Stats'!$B$2:$AC$1000,13,0)</f>
        <v>7.4</v>
      </c>
      <c r="AK130">
        <f>VLOOKUP($B130,'UPDATE Advanced Stats'!$B$2:$AC$1000,14,0)</f>
        <v>9.9</v>
      </c>
      <c r="AL130">
        <f>VLOOKUP($B130,'UPDATE Advanced Stats'!$B$2:$AC$1000,15,0)</f>
        <v>0.7</v>
      </c>
      <c r="AM130">
        <f>VLOOKUP($B130,'UPDATE Advanced Stats'!$B$2:$AC$1000,16,0)</f>
        <v>1</v>
      </c>
      <c r="AN130">
        <f>VLOOKUP($B130,'UPDATE Advanced Stats'!$B$2:$AC$1000,17,0)</f>
        <v>15.2</v>
      </c>
      <c r="AO130">
        <f>VLOOKUP($B130,'UPDATE Advanced Stats'!$B$2:$AC$1000,18,0)</f>
        <v>21.3</v>
      </c>
      <c r="AP130">
        <f>VLOOKUP($B130,'UPDATE Advanced Stats'!$B$2:$AC$1000,19,0)</f>
        <v>0</v>
      </c>
      <c r="AQ130">
        <f>VLOOKUP($B130,'UPDATE Advanced Stats'!$B$2:$AC$1000,20,0)</f>
        <v>-0.9</v>
      </c>
      <c r="AR130">
        <f>VLOOKUP($B130,'UPDATE Advanced Stats'!$B$2:$AC$1000,21,0)</f>
        <v>0.8</v>
      </c>
      <c r="AS130">
        <f>VLOOKUP($B130,'UPDATE Advanced Stats'!$B$2:$AC$1000,22,0)</f>
        <v>-0.1</v>
      </c>
      <c r="AT130">
        <f>VLOOKUP($B130,'UPDATE Advanced Stats'!$B$2:$AC$1000,23,0)</f>
        <v>-8.0000000000000002E-3</v>
      </c>
      <c r="AU130">
        <f>VLOOKUP($B130,'UPDATE Advanced Stats'!$B$2:$AC$1000,24,0)</f>
        <v>0</v>
      </c>
      <c r="AV130">
        <f>VLOOKUP($B130,'UPDATE Advanced Stats'!$B$2:$AC$1000,25,0)</f>
        <v>-2.8</v>
      </c>
      <c r="AW130">
        <f>VLOOKUP($B130,'UPDATE Advanced Stats'!$B$2:$AC$1000,26,0)</f>
        <v>-1.5</v>
      </c>
      <c r="AX130">
        <f>VLOOKUP($B130,'UPDATE Advanced Stats'!$B$2:$AC$1000,27,0)</f>
        <v>-4.3</v>
      </c>
      <c r="AY130">
        <f>VLOOKUP($B130,'UPDATE Advanced Stats'!$B$2:$AC$1000,28,0)</f>
        <v>-0.5</v>
      </c>
    </row>
    <row r="131" spans="1:51">
      <c r="A131">
        <f>'UPDATE Regular Stats'!A132</f>
        <v>103</v>
      </c>
      <c r="B131" t="str">
        <f>'UPDATE Regular Stats'!B132</f>
        <v>Bryce Cotton</v>
      </c>
      <c r="C131" t="str">
        <f>'UPDATE Regular Stats'!C132</f>
        <v>PG</v>
      </c>
      <c r="D131">
        <f>'UPDATE Regular Stats'!D132</f>
        <v>22</v>
      </c>
      <c r="E131" t="str">
        <f>'UPDATE Regular Stats'!E132</f>
        <v>UTA</v>
      </c>
      <c r="F131">
        <f>'UPDATE Regular Stats'!F132</f>
        <v>15</v>
      </c>
      <c r="G131">
        <f>'UPDATE Regular Stats'!G132</f>
        <v>0</v>
      </c>
      <c r="H131">
        <f>'UPDATE Regular Stats'!H132</f>
        <v>10.6</v>
      </c>
      <c r="I131">
        <f>'UPDATE Regular Stats'!I132</f>
        <v>1.9</v>
      </c>
      <c r="J131">
        <f>'UPDATE Regular Stats'!J132</f>
        <v>4.5999999999999996</v>
      </c>
      <c r="K131">
        <f>'UPDATE Regular Stats'!K132</f>
        <v>0.42</v>
      </c>
      <c r="L131">
        <f>'UPDATE Regular Stats'!L132</f>
        <v>0.5</v>
      </c>
      <c r="M131">
        <f>'UPDATE Regular Stats'!M132</f>
        <v>1.3</v>
      </c>
      <c r="N131">
        <f>'UPDATE Regular Stats'!N132</f>
        <v>0.35</v>
      </c>
      <c r="O131">
        <f>'UPDATE Regular Stats'!O132</f>
        <v>1.5</v>
      </c>
      <c r="P131">
        <f>'UPDATE Regular Stats'!P132</f>
        <v>3.3</v>
      </c>
      <c r="Q131">
        <f>'UPDATE Regular Stats'!Q132</f>
        <v>0.44900000000000001</v>
      </c>
      <c r="R131">
        <f>'UPDATE Regular Stats'!R132</f>
        <v>1</v>
      </c>
      <c r="S131">
        <f>'UPDATE Regular Stats'!S132</f>
        <v>1.2</v>
      </c>
      <c r="T131">
        <f>'UPDATE Regular Stats'!T132</f>
        <v>0.83299999999999996</v>
      </c>
      <c r="U131">
        <f>'UPDATE Regular Stats'!U132</f>
        <v>0.2</v>
      </c>
      <c r="V131">
        <f>'UPDATE Regular Stats'!V132</f>
        <v>1</v>
      </c>
      <c r="W131">
        <f>'UPDATE Regular Stats'!W132</f>
        <v>1.2</v>
      </c>
      <c r="X131">
        <f>'UPDATE Regular Stats'!X132</f>
        <v>1</v>
      </c>
      <c r="Y131">
        <f>'UPDATE Regular Stats'!Y132</f>
        <v>0.3</v>
      </c>
      <c r="Z131">
        <f>'UPDATE Regular Stats'!Z132</f>
        <v>0</v>
      </c>
      <c r="AA131">
        <f>'UPDATE Regular Stats'!AA132</f>
        <v>0.8</v>
      </c>
      <c r="AB131">
        <f>'UPDATE Regular Stats'!AB132</f>
        <v>0.4</v>
      </c>
      <c r="AC131">
        <f>'UPDATE Regular Stats'!AC132</f>
        <v>5.3</v>
      </c>
      <c r="AD131">
        <f>VLOOKUP($B131,'UPDATE Advanced Stats'!$B$2:$AC$1000,7,0)</f>
        <v>14.5</v>
      </c>
      <c r="AE131">
        <f>VLOOKUP($B131,'UPDATE Advanced Stats'!$B$2:$AC$1000,8,0)</f>
        <v>0.52</v>
      </c>
      <c r="AF131">
        <f>VLOOKUP($B131,'UPDATE Advanced Stats'!$B$2:$AC$1000,9,0)</f>
        <v>0.28999999999999998</v>
      </c>
      <c r="AG131">
        <f>VLOOKUP($B131,'UPDATE Advanced Stats'!$B$2:$AC$1000,10,0)</f>
        <v>0.26100000000000001</v>
      </c>
      <c r="AH131">
        <f>VLOOKUP($B131,'UPDATE Advanced Stats'!$B$2:$AC$1000,11,0)</f>
        <v>2.2000000000000002</v>
      </c>
      <c r="AI131">
        <f>VLOOKUP($B131,'UPDATE Advanced Stats'!$B$2:$AC$1000,12,0)</f>
        <v>10.8</v>
      </c>
      <c r="AJ131">
        <f>VLOOKUP($B131,'UPDATE Advanced Stats'!$B$2:$AC$1000,13,0)</f>
        <v>6.5</v>
      </c>
      <c r="AK131">
        <f>VLOOKUP($B131,'UPDATE Advanced Stats'!$B$2:$AC$1000,14,0)</f>
        <v>17</v>
      </c>
      <c r="AL131">
        <f>VLOOKUP($B131,'UPDATE Advanced Stats'!$B$2:$AC$1000,15,0)</f>
        <v>1.3</v>
      </c>
      <c r="AM131">
        <f>VLOOKUP($B131,'UPDATE Advanced Stats'!$B$2:$AC$1000,16,0)</f>
        <v>0</v>
      </c>
      <c r="AN131">
        <f>VLOOKUP($B131,'UPDATE Advanced Stats'!$B$2:$AC$1000,17,0)</f>
        <v>13.5</v>
      </c>
      <c r="AO131">
        <f>VLOOKUP($B131,'UPDATE Advanced Stats'!$B$2:$AC$1000,18,0)</f>
        <v>25.6</v>
      </c>
      <c r="AP131">
        <f>VLOOKUP($B131,'UPDATE Advanced Stats'!$B$2:$AC$1000,19,0)</f>
        <v>0</v>
      </c>
      <c r="AQ131">
        <f>VLOOKUP($B131,'UPDATE Advanced Stats'!$B$2:$AC$1000,20,0)</f>
        <v>0.1</v>
      </c>
      <c r="AR131">
        <f>VLOOKUP($B131,'UPDATE Advanced Stats'!$B$2:$AC$1000,21,0)</f>
        <v>0.1</v>
      </c>
      <c r="AS131">
        <f>VLOOKUP($B131,'UPDATE Advanced Stats'!$B$2:$AC$1000,22,0)</f>
        <v>0.2</v>
      </c>
      <c r="AT131">
        <f>VLOOKUP($B131,'UPDATE Advanced Stats'!$B$2:$AC$1000,23,0)</f>
        <v>6.7000000000000004E-2</v>
      </c>
      <c r="AU131">
        <f>VLOOKUP($B131,'UPDATE Advanced Stats'!$B$2:$AC$1000,24,0)</f>
        <v>0</v>
      </c>
      <c r="AV131">
        <f>VLOOKUP($B131,'UPDATE Advanced Stats'!$B$2:$AC$1000,25,0)</f>
        <v>-1.2</v>
      </c>
      <c r="AW131">
        <f>VLOOKUP($B131,'UPDATE Advanced Stats'!$B$2:$AC$1000,26,0)</f>
        <v>-3.2</v>
      </c>
      <c r="AX131">
        <f>VLOOKUP($B131,'UPDATE Advanced Stats'!$B$2:$AC$1000,27,0)</f>
        <v>-4.4000000000000004</v>
      </c>
      <c r="AY131">
        <f>VLOOKUP($B131,'UPDATE Advanced Stats'!$B$2:$AC$1000,28,0)</f>
        <v>-0.1</v>
      </c>
    </row>
    <row r="132" spans="1:51">
      <c r="A132">
        <f>'UPDATE Regular Stats'!A133</f>
        <v>104</v>
      </c>
      <c r="B132" t="str">
        <f>'UPDATE Regular Stats'!B133</f>
        <v>DeMarcus Cousins</v>
      </c>
      <c r="C132" t="str">
        <f>'UPDATE Regular Stats'!C133</f>
        <v>C</v>
      </c>
      <c r="D132">
        <f>'UPDATE Regular Stats'!D133</f>
        <v>24</v>
      </c>
      <c r="E132" t="str">
        <f>'UPDATE Regular Stats'!E133</f>
        <v>SAC</v>
      </c>
      <c r="F132">
        <f>'UPDATE Regular Stats'!F133</f>
        <v>59</v>
      </c>
      <c r="G132">
        <f>'UPDATE Regular Stats'!G133</f>
        <v>59</v>
      </c>
      <c r="H132">
        <f>'UPDATE Regular Stats'!H133</f>
        <v>34.1</v>
      </c>
      <c r="I132">
        <f>'UPDATE Regular Stats'!I133</f>
        <v>8.4</v>
      </c>
      <c r="J132">
        <f>'UPDATE Regular Stats'!J133</f>
        <v>18.100000000000001</v>
      </c>
      <c r="K132">
        <f>'UPDATE Regular Stats'!K133</f>
        <v>0.46700000000000003</v>
      </c>
      <c r="L132">
        <f>'UPDATE Regular Stats'!L133</f>
        <v>0</v>
      </c>
      <c r="M132">
        <f>'UPDATE Regular Stats'!M133</f>
        <v>0.1</v>
      </c>
      <c r="N132">
        <f>'UPDATE Regular Stats'!N133</f>
        <v>0.25</v>
      </c>
      <c r="O132">
        <f>'UPDATE Regular Stats'!O133</f>
        <v>8.4</v>
      </c>
      <c r="P132">
        <f>'UPDATE Regular Stats'!P133</f>
        <v>17.899999999999999</v>
      </c>
      <c r="Q132">
        <f>'UPDATE Regular Stats'!Q133</f>
        <v>0.46899999999999997</v>
      </c>
      <c r="R132">
        <f>'UPDATE Regular Stats'!R133</f>
        <v>7.2</v>
      </c>
      <c r="S132">
        <f>'UPDATE Regular Stats'!S133</f>
        <v>9.1999999999999993</v>
      </c>
      <c r="T132">
        <f>'UPDATE Regular Stats'!T133</f>
        <v>0.78200000000000003</v>
      </c>
      <c r="U132">
        <f>'UPDATE Regular Stats'!U133</f>
        <v>3.1</v>
      </c>
      <c r="V132">
        <f>'UPDATE Regular Stats'!V133</f>
        <v>9.5</v>
      </c>
      <c r="W132">
        <f>'UPDATE Regular Stats'!W133</f>
        <v>12.7</v>
      </c>
      <c r="X132">
        <f>'UPDATE Regular Stats'!X133</f>
        <v>3.6</v>
      </c>
      <c r="Y132">
        <f>'UPDATE Regular Stats'!Y133</f>
        <v>1.5</v>
      </c>
      <c r="Z132">
        <f>'UPDATE Regular Stats'!Z133</f>
        <v>1.7</v>
      </c>
      <c r="AA132">
        <f>'UPDATE Regular Stats'!AA133</f>
        <v>4.3</v>
      </c>
      <c r="AB132">
        <f>'UPDATE Regular Stats'!AB133</f>
        <v>4.0999999999999996</v>
      </c>
      <c r="AC132">
        <f>'UPDATE Regular Stats'!AC133</f>
        <v>24.1</v>
      </c>
      <c r="AD132">
        <f>VLOOKUP($B132,'UPDATE Advanced Stats'!$B$2:$AC$1000,7,0)</f>
        <v>25.2</v>
      </c>
      <c r="AE132">
        <f>VLOOKUP($B132,'UPDATE Advanced Stats'!$B$2:$AC$1000,8,0)</f>
        <v>0.54500000000000004</v>
      </c>
      <c r="AF132">
        <f>VLOOKUP($B132,'UPDATE Advanced Stats'!$B$2:$AC$1000,9,0)</f>
        <v>8.0000000000000002E-3</v>
      </c>
      <c r="AG132">
        <f>VLOOKUP($B132,'UPDATE Advanced Stats'!$B$2:$AC$1000,10,0)</f>
        <v>0.50800000000000001</v>
      </c>
      <c r="AH132">
        <f>VLOOKUP($B132,'UPDATE Advanced Stats'!$B$2:$AC$1000,11,0)</f>
        <v>10.8</v>
      </c>
      <c r="AI132">
        <f>VLOOKUP($B132,'UPDATE Advanced Stats'!$B$2:$AC$1000,12,0)</f>
        <v>30.6</v>
      </c>
      <c r="AJ132">
        <f>VLOOKUP($B132,'UPDATE Advanced Stats'!$B$2:$AC$1000,13,0)</f>
        <v>21.1</v>
      </c>
      <c r="AK132">
        <f>VLOOKUP($B132,'UPDATE Advanced Stats'!$B$2:$AC$1000,14,0)</f>
        <v>20.399999999999999</v>
      </c>
      <c r="AL132">
        <f>VLOOKUP($B132,'UPDATE Advanced Stats'!$B$2:$AC$1000,15,0)</f>
        <v>2.2999999999999998</v>
      </c>
      <c r="AM132">
        <f>VLOOKUP($B132,'UPDATE Advanced Stats'!$B$2:$AC$1000,16,0)</f>
        <v>4</v>
      </c>
      <c r="AN132">
        <f>VLOOKUP($B132,'UPDATE Advanced Stats'!$B$2:$AC$1000,17,0)</f>
        <v>16.3</v>
      </c>
      <c r="AO132">
        <f>VLOOKUP($B132,'UPDATE Advanced Stats'!$B$2:$AC$1000,18,0)</f>
        <v>34.1</v>
      </c>
      <c r="AP132">
        <f>VLOOKUP($B132,'UPDATE Advanced Stats'!$B$2:$AC$1000,19,0)</f>
        <v>0</v>
      </c>
      <c r="AQ132">
        <f>VLOOKUP($B132,'UPDATE Advanced Stats'!$B$2:$AC$1000,20,0)</f>
        <v>2.8</v>
      </c>
      <c r="AR132">
        <f>VLOOKUP($B132,'UPDATE Advanced Stats'!$B$2:$AC$1000,21,0)</f>
        <v>3.2</v>
      </c>
      <c r="AS132">
        <f>VLOOKUP($B132,'UPDATE Advanced Stats'!$B$2:$AC$1000,22,0)</f>
        <v>6</v>
      </c>
      <c r="AT132">
        <f>VLOOKUP($B132,'UPDATE Advanced Stats'!$B$2:$AC$1000,23,0)</f>
        <v>0.14399999999999999</v>
      </c>
      <c r="AU132">
        <f>VLOOKUP($B132,'UPDATE Advanced Stats'!$B$2:$AC$1000,24,0)</f>
        <v>0</v>
      </c>
      <c r="AV132">
        <f>VLOOKUP($B132,'UPDATE Advanced Stats'!$B$2:$AC$1000,25,0)</f>
        <v>1.4</v>
      </c>
      <c r="AW132">
        <f>VLOOKUP($B132,'UPDATE Advanced Stats'!$B$2:$AC$1000,26,0)</f>
        <v>3.3</v>
      </c>
      <c r="AX132">
        <f>VLOOKUP($B132,'UPDATE Advanced Stats'!$B$2:$AC$1000,27,0)</f>
        <v>4.7</v>
      </c>
      <c r="AY132">
        <f>VLOOKUP($B132,'UPDATE Advanced Stats'!$B$2:$AC$1000,28,0)</f>
        <v>3.4</v>
      </c>
    </row>
    <row r="133" spans="1:51">
      <c r="A133">
        <f>'UPDATE Regular Stats'!A134</f>
        <v>105</v>
      </c>
      <c r="B133" t="str">
        <f>'UPDATE Regular Stats'!B134</f>
        <v>Robert Covington</v>
      </c>
      <c r="C133" t="str">
        <f>'UPDATE Regular Stats'!C134</f>
        <v>SF</v>
      </c>
      <c r="D133">
        <f>'UPDATE Regular Stats'!D134</f>
        <v>24</v>
      </c>
      <c r="E133" t="str">
        <f>'UPDATE Regular Stats'!E134</f>
        <v>PHI</v>
      </c>
      <c r="F133">
        <f>'UPDATE Regular Stats'!F134</f>
        <v>70</v>
      </c>
      <c r="G133">
        <f>'UPDATE Regular Stats'!G134</f>
        <v>49</v>
      </c>
      <c r="H133">
        <f>'UPDATE Regular Stats'!H134</f>
        <v>27.9</v>
      </c>
      <c r="I133">
        <f>'UPDATE Regular Stats'!I134</f>
        <v>4.3</v>
      </c>
      <c r="J133">
        <f>'UPDATE Regular Stats'!J134</f>
        <v>10.8</v>
      </c>
      <c r="K133">
        <f>'UPDATE Regular Stats'!K134</f>
        <v>0.39600000000000002</v>
      </c>
      <c r="L133">
        <f>'UPDATE Regular Stats'!L134</f>
        <v>2.4</v>
      </c>
      <c r="M133">
        <f>'UPDATE Regular Stats'!M134</f>
        <v>6.4</v>
      </c>
      <c r="N133">
        <f>'UPDATE Regular Stats'!N134</f>
        <v>0.374</v>
      </c>
      <c r="O133">
        <f>'UPDATE Regular Stats'!O134</f>
        <v>1.9</v>
      </c>
      <c r="P133">
        <f>'UPDATE Regular Stats'!P134</f>
        <v>4.4000000000000004</v>
      </c>
      <c r="Q133">
        <f>'UPDATE Regular Stats'!Q134</f>
        <v>0.42599999999999999</v>
      </c>
      <c r="R133">
        <f>'UPDATE Regular Stats'!R134</f>
        <v>2.5</v>
      </c>
      <c r="S133">
        <f>'UPDATE Regular Stats'!S134</f>
        <v>3.1</v>
      </c>
      <c r="T133">
        <f>'UPDATE Regular Stats'!T134</f>
        <v>0.82</v>
      </c>
      <c r="U133">
        <f>'UPDATE Regular Stats'!U134</f>
        <v>0.9</v>
      </c>
      <c r="V133">
        <f>'UPDATE Regular Stats'!V134</f>
        <v>3.6</v>
      </c>
      <c r="W133">
        <f>'UPDATE Regular Stats'!W134</f>
        <v>4.5</v>
      </c>
      <c r="X133">
        <f>'UPDATE Regular Stats'!X134</f>
        <v>1.5</v>
      </c>
      <c r="Y133">
        <f>'UPDATE Regular Stats'!Y134</f>
        <v>1.4</v>
      </c>
      <c r="Z133">
        <f>'UPDATE Regular Stats'!Z134</f>
        <v>0.4</v>
      </c>
      <c r="AA133">
        <f>'UPDATE Regular Stats'!AA134</f>
        <v>1.8</v>
      </c>
      <c r="AB133">
        <f>'UPDATE Regular Stats'!AB134</f>
        <v>2.7</v>
      </c>
      <c r="AC133">
        <f>'UPDATE Regular Stats'!AC134</f>
        <v>13.5</v>
      </c>
      <c r="AD133">
        <f>VLOOKUP($B133,'UPDATE Advanced Stats'!$B$2:$AC$1000,7,0)</f>
        <v>14.7</v>
      </c>
      <c r="AE133">
        <f>VLOOKUP($B133,'UPDATE Advanced Stats'!$B$2:$AC$1000,8,0)</f>
        <v>0.55400000000000005</v>
      </c>
      <c r="AF133">
        <f>VLOOKUP($B133,'UPDATE Advanced Stats'!$B$2:$AC$1000,9,0)</f>
        <v>0.59</v>
      </c>
      <c r="AG133">
        <f>VLOOKUP($B133,'UPDATE Advanced Stats'!$B$2:$AC$1000,10,0)</f>
        <v>0.28699999999999998</v>
      </c>
      <c r="AH133">
        <f>VLOOKUP($B133,'UPDATE Advanced Stats'!$B$2:$AC$1000,11,0)</f>
        <v>3.4</v>
      </c>
      <c r="AI133">
        <f>VLOOKUP($B133,'UPDATE Advanced Stats'!$B$2:$AC$1000,12,0)</f>
        <v>14.6</v>
      </c>
      <c r="AJ133">
        <f>VLOOKUP($B133,'UPDATE Advanced Stats'!$B$2:$AC$1000,13,0)</f>
        <v>8.8000000000000007</v>
      </c>
      <c r="AK133">
        <f>VLOOKUP($B133,'UPDATE Advanced Stats'!$B$2:$AC$1000,14,0)</f>
        <v>9.8000000000000007</v>
      </c>
      <c r="AL133">
        <f>VLOOKUP($B133,'UPDATE Advanced Stats'!$B$2:$AC$1000,15,0)</f>
        <v>2.5</v>
      </c>
      <c r="AM133">
        <f>VLOOKUP($B133,'UPDATE Advanced Stats'!$B$2:$AC$1000,16,0)</f>
        <v>1.3</v>
      </c>
      <c r="AN133">
        <f>VLOOKUP($B133,'UPDATE Advanced Stats'!$B$2:$AC$1000,17,0)</f>
        <v>13.1</v>
      </c>
      <c r="AO133">
        <f>VLOOKUP($B133,'UPDATE Advanced Stats'!$B$2:$AC$1000,18,0)</f>
        <v>21.8</v>
      </c>
      <c r="AP133">
        <f>VLOOKUP($B133,'UPDATE Advanced Stats'!$B$2:$AC$1000,19,0)</f>
        <v>0</v>
      </c>
      <c r="AQ133">
        <f>VLOOKUP($B133,'UPDATE Advanced Stats'!$B$2:$AC$1000,20,0)</f>
        <v>1.6</v>
      </c>
      <c r="AR133">
        <f>VLOOKUP($B133,'UPDATE Advanced Stats'!$B$2:$AC$1000,21,0)</f>
        <v>2.2999999999999998</v>
      </c>
      <c r="AS133">
        <f>VLOOKUP($B133,'UPDATE Advanced Stats'!$B$2:$AC$1000,22,0)</f>
        <v>4</v>
      </c>
      <c r="AT133">
        <f>VLOOKUP($B133,'UPDATE Advanced Stats'!$B$2:$AC$1000,23,0)</f>
        <v>9.7000000000000003E-2</v>
      </c>
      <c r="AU133">
        <f>VLOOKUP($B133,'UPDATE Advanced Stats'!$B$2:$AC$1000,24,0)</f>
        <v>0</v>
      </c>
      <c r="AV133">
        <f>VLOOKUP($B133,'UPDATE Advanced Stats'!$B$2:$AC$1000,25,0)</f>
        <v>0.6</v>
      </c>
      <c r="AW133">
        <f>VLOOKUP($B133,'UPDATE Advanced Stats'!$B$2:$AC$1000,26,0)</f>
        <v>-0.5</v>
      </c>
      <c r="AX133">
        <f>VLOOKUP($B133,'UPDATE Advanced Stats'!$B$2:$AC$1000,27,0)</f>
        <v>0.2</v>
      </c>
      <c r="AY133">
        <f>VLOOKUP($B133,'UPDATE Advanced Stats'!$B$2:$AC$1000,28,0)</f>
        <v>1.1000000000000001</v>
      </c>
    </row>
    <row r="134" spans="1:51">
      <c r="A134">
        <f>'UPDATE Regular Stats'!A135</f>
        <v>106</v>
      </c>
      <c r="B134" t="str">
        <f>'UPDATE Regular Stats'!B135</f>
        <v>Allen Crabbe</v>
      </c>
      <c r="C134" t="str">
        <f>'UPDATE Regular Stats'!C135</f>
        <v>SG</v>
      </c>
      <c r="D134">
        <f>'UPDATE Regular Stats'!D135</f>
        <v>22</v>
      </c>
      <c r="E134" t="str">
        <f>'UPDATE Regular Stats'!E135</f>
        <v>POR</v>
      </c>
      <c r="F134">
        <f>'UPDATE Regular Stats'!F135</f>
        <v>51</v>
      </c>
      <c r="G134">
        <f>'UPDATE Regular Stats'!G135</f>
        <v>9</v>
      </c>
      <c r="H134">
        <f>'UPDATE Regular Stats'!H135</f>
        <v>13.4</v>
      </c>
      <c r="I134">
        <f>'UPDATE Regular Stats'!I135</f>
        <v>1.2</v>
      </c>
      <c r="J134">
        <f>'UPDATE Regular Stats'!J135</f>
        <v>3</v>
      </c>
      <c r="K134">
        <f>'UPDATE Regular Stats'!K135</f>
        <v>0.41199999999999998</v>
      </c>
      <c r="L134">
        <f>'UPDATE Regular Stats'!L135</f>
        <v>0.6</v>
      </c>
      <c r="M134">
        <f>'UPDATE Regular Stats'!M135</f>
        <v>1.7</v>
      </c>
      <c r="N134">
        <f>'UPDATE Regular Stats'!N135</f>
        <v>0.35299999999999998</v>
      </c>
      <c r="O134">
        <f>'UPDATE Regular Stats'!O135</f>
        <v>0.6</v>
      </c>
      <c r="P134">
        <f>'UPDATE Regular Stats'!P135</f>
        <v>1.3</v>
      </c>
      <c r="Q134">
        <f>'UPDATE Regular Stats'!Q135</f>
        <v>0.48499999999999999</v>
      </c>
      <c r="R134">
        <f>'UPDATE Regular Stats'!R135</f>
        <v>0.2</v>
      </c>
      <c r="S134">
        <f>'UPDATE Regular Stats'!S135</f>
        <v>0.3</v>
      </c>
      <c r="T134">
        <f>'UPDATE Regular Stats'!T135</f>
        <v>0.75</v>
      </c>
      <c r="U134">
        <f>'UPDATE Regular Stats'!U135</f>
        <v>0.1</v>
      </c>
      <c r="V134">
        <f>'UPDATE Regular Stats'!V135</f>
        <v>1.3</v>
      </c>
      <c r="W134">
        <f>'UPDATE Regular Stats'!W135</f>
        <v>1.4</v>
      </c>
      <c r="X134">
        <f>'UPDATE Regular Stats'!X135</f>
        <v>0.8</v>
      </c>
      <c r="Y134">
        <f>'UPDATE Regular Stats'!Y135</f>
        <v>0.4</v>
      </c>
      <c r="Z134">
        <f>'UPDATE Regular Stats'!Z135</f>
        <v>0.3</v>
      </c>
      <c r="AA134">
        <f>'UPDATE Regular Stats'!AA135</f>
        <v>0.3</v>
      </c>
      <c r="AB134">
        <f>'UPDATE Regular Stats'!AB135</f>
        <v>1.5</v>
      </c>
      <c r="AC134">
        <f>'UPDATE Regular Stats'!AC135</f>
        <v>3.3</v>
      </c>
      <c r="AD134">
        <f>VLOOKUP($B134,'UPDATE Advanced Stats'!$B$2:$AC$1000,7,0)</f>
        <v>8.6999999999999993</v>
      </c>
      <c r="AE134">
        <f>VLOOKUP($B134,'UPDATE Advanced Stats'!$B$2:$AC$1000,8,0)</f>
        <v>0.52500000000000002</v>
      </c>
      <c r="AF134">
        <f>VLOOKUP($B134,'UPDATE Advanced Stats'!$B$2:$AC$1000,9,0)</f>
        <v>0.55600000000000005</v>
      </c>
      <c r="AG134">
        <f>VLOOKUP($B134,'UPDATE Advanced Stats'!$B$2:$AC$1000,10,0)</f>
        <v>0.105</v>
      </c>
      <c r="AH134">
        <f>VLOOKUP($B134,'UPDATE Advanced Stats'!$B$2:$AC$1000,11,0)</f>
        <v>1.1000000000000001</v>
      </c>
      <c r="AI134">
        <f>VLOOKUP($B134,'UPDATE Advanced Stats'!$B$2:$AC$1000,12,0)</f>
        <v>10.1</v>
      </c>
      <c r="AJ134">
        <f>VLOOKUP($B134,'UPDATE Advanced Stats'!$B$2:$AC$1000,13,0)</f>
        <v>5.7</v>
      </c>
      <c r="AK134">
        <f>VLOOKUP($B134,'UPDATE Advanced Stats'!$B$2:$AC$1000,14,0)</f>
        <v>8.1</v>
      </c>
      <c r="AL134">
        <f>VLOOKUP($B134,'UPDATE Advanced Stats'!$B$2:$AC$1000,15,0)</f>
        <v>1.4</v>
      </c>
      <c r="AM134">
        <f>VLOOKUP($B134,'UPDATE Advanced Stats'!$B$2:$AC$1000,16,0)</f>
        <v>1.6</v>
      </c>
      <c r="AN134">
        <f>VLOOKUP($B134,'UPDATE Advanced Stats'!$B$2:$AC$1000,17,0)</f>
        <v>8.6</v>
      </c>
      <c r="AO134">
        <f>VLOOKUP($B134,'UPDATE Advanced Stats'!$B$2:$AC$1000,18,0)</f>
        <v>11.5</v>
      </c>
      <c r="AP134">
        <f>VLOOKUP($B134,'UPDATE Advanced Stats'!$B$2:$AC$1000,19,0)</f>
        <v>0</v>
      </c>
      <c r="AQ134">
        <f>VLOOKUP($B134,'UPDATE Advanced Stats'!$B$2:$AC$1000,20,0)</f>
        <v>0.5</v>
      </c>
      <c r="AR134">
        <f>VLOOKUP($B134,'UPDATE Advanced Stats'!$B$2:$AC$1000,21,0)</f>
        <v>0.8</v>
      </c>
      <c r="AS134">
        <f>VLOOKUP($B134,'UPDATE Advanced Stats'!$B$2:$AC$1000,22,0)</f>
        <v>1.3</v>
      </c>
      <c r="AT134">
        <f>VLOOKUP($B134,'UPDATE Advanced Stats'!$B$2:$AC$1000,23,0)</f>
        <v>8.7999999999999995E-2</v>
      </c>
      <c r="AU134">
        <f>VLOOKUP($B134,'UPDATE Advanced Stats'!$B$2:$AC$1000,24,0)</f>
        <v>0</v>
      </c>
      <c r="AV134">
        <f>VLOOKUP($B134,'UPDATE Advanced Stats'!$B$2:$AC$1000,25,0)</f>
        <v>-1.3</v>
      </c>
      <c r="AW134">
        <f>VLOOKUP($B134,'UPDATE Advanced Stats'!$B$2:$AC$1000,26,0)</f>
        <v>1</v>
      </c>
      <c r="AX134">
        <f>VLOOKUP($B134,'UPDATE Advanced Stats'!$B$2:$AC$1000,27,0)</f>
        <v>-0.3</v>
      </c>
      <c r="AY134">
        <f>VLOOKUP($B134,'UPDATE Advanced Stats'!$B$2:$AC$1000,28,0)</f>
        <v>0.3</v>
      </c>
    </row>
    <row r="135" spans="1:51">
      <c r="A135">
        <f>'UPDATE Regular Stats'!A136</f>
        <v>107</v>
      </c>
      <c r="B135" t="str">
        <f>'UPDATE Regular Stats'!B136</f>
        <v>Jamal Crawford</v>
      </c>
      <c r="C135" t="str">
        <f>'UPDATE Regular Stats'!C136</f>
        <v>SG</v>
      </c>
      <c r="D135">
        <f>'UPDATE Regular Stats'!D136</f>
        <v>34</v>
      </c>
      <c r="E135" t="str">
        <f>'UPDATE Regular Stats'!E136</f>
        <v>LAC</v>
      </c>
      <c r="F135">
        <f>'UPDATE Regular Stats'!F136</f>
        <v>64</v>
      </c>
      <c r="G135">
        <f>'UPDATE Regular Stats'!G136</f>
        <v>4</v>
      </c>
      <c r="H135">
        <f>'UPDATE Regular Stats'!H136</f>
        <v>26.6</v>
      </c>
      <c r="I135">
        <f>'UPDATE Regular Stats'!I136</f>
        <v>5.2</v>
      </c>
      <c r="J135">
        <f>'UPDATE Regular Stats'!J136</f>
        <v>13.1</v>
      </c>
      <c r="K135">
        <f>'UPDATE Regular Stats'!K136</f>
        <v>0.39600000000000002</v>
      </c>
      <c r="L135">
        <f>'UPDATE Regular Stats'!L136</f>
        <v>1.9</v>
      </c>
      <c r="M135">
        <f>'UPDATE Regular Stats'!M136</f>
        <v>5.7</v>
      </c>
      <c r="N135">
        <f>'UPDATE Regular Stats'!N136</f>
        <v>0.32700000000000001</v>
      </c>
      <c r="O135">
        <f>'UPDATE Regular Stats'!O136</f>
        <v>3.3</v>
      </c>
      <c r="P135">
        <f>'UPDATE Regular Stats'!P136</f>
        <v>7.4</v>
      </c>
      <c r="Q135">
        <f>'UPDATE Regular Stats'!Q136</f>
        <v>0.44800000000000001</v>
      </c>
      <c r="R135">
        <f>'UPDATE Regular Stats'!R136</f>
        <v>3.5</v>
      </c>
      <c r="S135">
        <f>'UPDATE Regular Stats'!S136</f>
        <v>3.9</v>
      </c>
      <c r="T135">
        <f>'UPDATE Regular Stats'!T136</f>
        <v>0.90100000000000002</v>
      </c>
      <c r="U135">
        <f>'UPDATE Regular Stats'!U136</f>
        <v>0.3</v>
      </c>
      <c r="V135">
        <f>'UPDATE Regular Stats'!V136</f>
        <v>1.7</v>
      </c>
      <c r="W135">
        <f>'UPDATE Regular Stats'!W136</f>
        <v>1.9</v>
      </c>
      <c r="X135">
        <f>'UPDATE Regular Stats'!X136</f>
        <v>2.5</v>
      </c>
      <c r="Y135">
        <f>'UPDATE Regular Stats'!Y136</f>
        <v>0.9</v>
      </c>
      <c r="Z135">
        <f>'UPDATE Regular Stats'!Z136</f>
        <v>0.2</v>
      </c>
      <c r="AA135">
        <f>'UPDATE Regular Stats'!AA136</f>
        <v>1.4</v>
      </c>
      <c r="AB135">
        <f>'UPDATE Regular Stats'!AB136</f>
        <v>1.7</v>
      </c>
      <c r="AC135">
        <f>'UPDATE Regular Stats'!AC136</f>
        <v>15.8</v>
      </c>
      <c r="AD135">
        <f>VLOOKUP($B135,'UPDATE Advanced Stats'!$B$2:$AC$1000,7,0)</f>
        <v>16.600000000000001</v>
      </c>
      <c r="AE135">
        <f>VLOOKUP($B135,'UPDATE Advanced Stats'!$B$2:$AC$1000,8,0)</f>
        <v>0.53200000000000003</v>
      </c>
      <c r="AF135">
        <f>VLOOKUP($B135,'UPDATE Advanced Stats'!$B$2:$AC$1000,9,0)</f>
        <v>0.434</v>
      </c>
      <c r="AG135">
        <f>VLOOKUP($B135,'UPDATE Advanced Stats'!$B$2:$AC$1000,10,0)</f>
        <v>0.3</v>
      </c>
      <c r="AH135">
        <f>VLOOKUP($B135,'UPDATE Advanced Stats'!$B$2:$AC$1000,11,0)</f>
        <v>1.2</v>
      </c>
      <c r="AI135">
        <f>VLOOKUP($B135,'UPDATE Advanced Stats'!$B$2:$AC$1000,12,0)</f>
        <v>6.9</v>
      </c>
      <c r="AJ135">
        <f>VLOOKUP($B135,'UPDATE Advanced Stats'!$B$2:$AC$1000,13,0)</f>
        <v>4.0999999999999996</v>
      </c>
      <c r="AK135">
        <f>VLOOKUP($B135,'UPDATE Advanced Stats'!$B$2:$AC$1000,14,0)</f>
        <v>14.9</v>
      </c>
      <c r="AL135">
        <f>VLOOKUP($B135,'UPDATE Advanced Stats'!$B$2:$AC$1000,15,0)</f>
        <v>1.8</v>
      </c>
      <c r="AM135">
        <f>VLOOKUP($B135,'UPDATE Advanced Stats'!$B$2:$AC$1000,16,0)</f>
        <v>0.7</v>
      </c>
      <c r="AN135">
        <f>VLOOKUP($B135,'UPDATE Advanced Stats'!$B$2:$AC$1000,17,0)</f>
        <v>8.8000000000000007</v>
      </c>
      <c r="AO135">
        <f>VLOOKUP($B135,'UPDATE Advanced Stats'!$B$2:$AC$1000,18,0)</f>
        <v>27.6</v>
      </c>
      <c r="AP135">
        <f>VLOOKUP($B135,'UPDATE Advanced Stats'!$B$2:$AC$1000,19,0)</f>
        <v>0</v>
      </c>
      <c r="AQ135">
        <f>VLOOKUP($B135,'UPDATE Advanced Stats'!$B$2:$AC$1000,20,0)</f>
        <v>2.5</v>
      </c>
      <c r="AR135">
        <f>VLOOKUP($B135,'UPDATE Advanced Stats'!$B$2:$AC$1000,21,0)</f>
        <v>1.2</v>
      </c>
      <c r="AS135">
        <f>VLOOKUP($B135,'UPDATE Advanced Stats'!$B$2:$AC$1000,22,0)</f>
        <v>3.6</v>
      </c>
      <c r="AT135">
        <f>VLOOKUP($B135,'UPDATE Advanced Stats'!$B$2:$AC$1000,23,0)</f>
        <v>0.10199999999999999</v>
      </c>
      <c r="AU135">
        <f>VLOOKUP($B135,'UPDATE Advanced Stats'!$B$2:$AC$1000,24,0)</f>
        <v>0</v>
      </c>
      <c r="AV135">
        <f>VLOOKUP($B135,'UPDATE Advanced Stats'!$B$2:$AC$1000,25,0)</f>
        <v>1.7</v>
      </c>
      <c r="AW135">
        <f>VLOOKUP($B135,'UPDATE Advanced Stats'!$B$2:$AC$1000,26,0)</f>
        <v>-2.7</v>
      </c>
      <c r="AX135">
        <f>VLOOKUP($B135,'UPDATE Advanced Stats'!$B$2:$AC$1000,27,0)</f>
        <v>-1</v>
      </c>
      <c r="AY135">
        <f>VLOOKUP($B135,'UPDATE Advanced Stats'!$B$2:$AC$1000,28,0)</f>
        <v>0.4</v>
      </c>
    </row>
    <row r="136" spans="1:51">
      <c r="A136">
        <f>'UPDATE Regular Stats'!A137</f>
        <v>108</v>
      </c>
      <c r="B136" t="str">
        <f>'UPDATE Regular Stats'!B137</f>
        <v>Jae Crowder</v>
      </c>
      <c r="C136" t="str">
        <f>'UPDATE Regular Stats'!C137</f>
        <v>SF</v>
      </c>
      <c r="D136">
        <f>'UPDATE Regular Stats'!D137</f>
        <v>24</v>
      </c>
      <c r="E136" t="str">
        <f>'UPDATE Regular Stats'!E137</f>
        <v>TOT</v>
      </c>
      <c r="F136">
        <f>'UPDATE Regular Stats'!F137</f>
        <v>82</v>
      </c>
      <c r="G136">
        <f>'UPDATE Regular Stats'!G137</f>
        <v>17</v>
      </c>
      <c r="H136">
        <f>'UPDATE Regular Stats'!H137</f>
        <v>20.100000000000001</v>
      </c>
      <c r="I136">
        <f>'UPDATE Regular Stats'!I137</f>
        <v>2.8</v>
      </c>
      <c r="J136">
        <f>'UPDATE Regular Stats'!J137</f>
        <v>6.6</v>
      </c>
      <c r="K136">
        <f>'UPDATE Regular Stats'!K137</f>
        <v>0.42</v>
      </c>
      <c r="L136">
        <f>'UPDATE Regular Stats'!L137</f>
        <v>0.7</v>
      </c>
      <c r="M136">
        <f>'UPDATE Regular Stats'!M137</f>
        <v>2.5</v>
      </c>
      <c r="N136">
        <f>'UPDATE Regular Stats'!N137</f>
        <v>0.29299999999999998</v>
      </c>
      <c r="O136">
        <f>'UPDATE Regular Stats'!O137</f>
        <v>2</v>
      </c>
      <c r="P136">
        <f>'UPDATE Regular Stats'!P137</f>
        <v>4.0999999999999996</v>
      </c>
      <c r="Q136">
        <f>'UPDATE Regular Stats'!Q137</f>
        <v>0.499</v>
      </c>
      <c r="R136">
        <f>'UPDATE Regular Stats'!R137</f>
        <v>1.3</v>
      </c>
      <c r="S136">
        <f>'UPDATE Regular Stats'!S137</f>
        <v>1.7</v>
      </c>
      <c r="T136">
        <f>'UPDATE Regular Stats'!T137</f>
        <v>0.77300000000000002</v>
      </c>
      <c r="U136">
        <f>'UPDATE Regular Stats'!U137</f>
        <v>0.9</v>
      </c>
      <c r="V136">
        <f>'UPDATE Regular Stats'!V137</f>
        <v>2.7</v>
      </c>
      <c r="W136">
        <f>'UPDATE Regular Stats'!W137</f>
        <v>3.6</v>
      </c>
      <c r="X136">
        <f>'UPDATE Regular Stats'!X137</f>
        <v>1.1000000000000001</v>
      </c>
      <c r="Y136">
        <f>'UPDATE Regular Stats'!Y137</f>
        <v>0.9</v>
      </c>
      <c r="Z136">
        <f>'UPDATE Regular Stats'!Z137</f>
        <v>0.3</v>
      </c>
      <c r="AA136">
        <f>'UPDATE Regular Stats'!AA137</f>
        <v>0.6</v>
      </c>
      <c r="AB136">
        <f>'UPDATE Regular Stats'!AB137</f>
        <v>1.7</v>
      </c>
      <c r="AC136">
        <f>'UPDATE Regular Stats'!AC137</f>
        <v>7.7</v>
      </c>
      <c r="AD136">
        <f>VLOOKUP($B136,'UPDATE Advanced Stats'!$B$2:$AC$1000,7,0)</f>
        <v>13.9</v>
      </c>
      <c r="AE136">
        <f>VLOOKUP($B136,'UPDATE Advanced Stats'!$B$2:$AC$1000,8,0)</f>
        <v>0.51700000000000002</v>
      </c>
      <c r="AF136">
        <f>VLOOKUP($B136,'UPDATE Advanced Stats'!$B$2:$AC$1000,9,0)</f>
        <v>0.38200000000000001</v>
      </c>
      <c r="AG136">
        <f>VLOOKUP($B136,'UPDATE Advanced Stats'!$B$2:$AC$1000,10,0)</f>
        <v>0.25900000000000001</v>
      </c>
      <c r="AH136">
        <f>VLOOKUP($B136,'UPDATE Advanced Stats'!$B$2:$AC$1000,11,0)</f>
        <v>4.7</v>
      </c>
      <c r="AI136">
        <f>VLOOKUP($B136,'UPDATE Advanced Stats'!$B$2:$AC$1000,12,0)</f>
        <v>14.9</v>
      </c>
      <c r="AJ136">
        <f>VLOOKUP($B136,'UPDATE Advanced Stats'!$B$2:$AC$1000,13,0)</f>
        <v>9.6999999999999993</v>
      </c>
      <c r="AK136">
        <f>VLOOKUP($B136,'UPDATE Advanced Stats'!$B$2:$AC$1000,14,0)</f>
        <v>8.6</v>
      </c>
      <c r="AL136">
        <f>VLOOKUP($B136,'UPDATE Advanced Stats'!$B$2:$AC$1000,15,0)</f>
        <v>2.2000000000000002</v>
      </c>
      <c r="AM136">
        <f>VLOOKUP($B136,'UPDATE Advanced Stats'!$B$2:$AC$1000,16,0)</f>
        <v>1.2</v>
      </c>
      <c r="AN136">
        <f>VLOOKUP($B136,'UPDATE Advanced Stats'!$B$2:$AC$1000,17,0)</f>
        <v>7.5</v>
      </c>
      <c r="AO136">
        <f>VLOOKUP($B136,'UPDATE Advanced Stats'!$B$2:$AC$1000,18,0)</f>
        <v>17.5</v>
      </c>
      <c r="AP136">
        <f>VLOOKUP($B136,'UPDATE Advanced Stats'!$B$2:$AC$1000,19,0)</f>
        <v>0</v>
      </c>
      <c r="AQ136">
        <f>VLOOKUP($B136,'UPDATE Advanced Stats'!$B$2:$AC$1000,20,0)</f>
        <v>1.9</v>
      </c>
      <c r="AR136">
        <f>VLOOKUP($B136,'UPDATE Advanced Stats'!$B$2:$AC$1000,21,0)</f>
        <v>2</v>
      </c>
      <c r="AS136">
        <f>VLOOKUP($B136,'UPDATE Advanced Stats'!$B$2:$AC$1000,22,0)</f>
        <v>3.9</v>
      </c>
      <c r="AT136">
        <f>VLOOKUP($B136,'UPDATE Advanced Stats'!$B$2:$AC$1000,23,0)</f>
        <v>0.113</v>
      </c>
      <c r="AU136">
        <f>VLOOKUP($B136,'UPDATE Advanced Stats'!$B$2:$AC$1000,24,0)</f>
        <v>0</v>
      </c>
      <c r="AV136">
        <f>VLOOKUP($B136,'UPDATE Advanced Stats'!$B$2:$AC$1000,25,0)</f>
        <v>-0.1</v>
      </c>
      <c r="AW136">
        <f>VLOOKUP($B136,'UPDATE Advanced Stats'!$B$2:$AC$1000,26,0)</f>
        <v>0.6</v>
      </c>
      <c r="AX136">
        <f>VLOOKUP($B136,'UPDATE Advanced Stats'!$B$2:$AC$1000,27,0)</f>
        <v>0.6</v>
      </c>
      <c r="AY136">
        <f>VLOOKUP($B136,'UPDATE Advanced Stats'!$B$2:$AC$1000,28,0)</f>
        <v>1.1000000000000001</v>
      </c>
    </row>
    <row r="137" spans="1:51">
      <c r="A137">
        <f>'UPDATE Regular Stats'!A138</f>
        <v>108</v>
      </c>
      <c r="B137" t="str">
        <f>'UPDATE Regular Stats'!B138</f>
        <v>Jae Crowder</v>
      </c>
      <c r="C137" t="str">
        <f>'UPDATE Regular Stats'!C138</f>
        <v>SF</v>
      </c>
      <c r="D137">
        <f>'UPDATE Regular Stats'!D138</f>
        <v>24</v>
      </c>
      <c r="E137" t="str">
        <f>'UPDATE Regular Stats'!E138</f>
        <v>DAL</v>
      </c>
      <c r="F137">
        <f>'UPDATE Regular Stats'!F138</f>
        <v>25</v>
      </c>
      <c r="G137">
        <f>'UPDATE Regular Stats'!G138</f>
        <v>0</v>
      </c>
      <c r="H137">
        <f>'UPDATE Regular Stats'!H138</f>
        <v>10.6</v>
      </c>
      <c r="I137">
        <f>'UPDATE Regular Stats'!I138</f>
        <v>1.3</v>
      </c>
      <c r="J137">
        <f>'UPDATE Regular Stats'!J138</f>
        <v>3</v>
      </c>
      <c r="K137">
        <f>'UPDATE Regular Stats'!K138</f>
        <v>0.434</v>
      </c>
      <c r="L137">
        <f>'UPDATE Regular Stats'!L138</f>
        <v>0.5</v>
      </c>
      <c r="M137">
        <f>'UPDATE Regular Stats'!M138</f>
        <v>1.5</v>
      </c>
      <c r="N137">
        <f>'UPDATE Regular Stats'!N138</f>
        <v>0.34200000000000003</v>
      </c>
      <c r="O137">
        <f>'UPDATE Regular Stats'!O138</f>
        <v>0.8</v>
      </c>
      <c r="P137">
        <f>'UPDATE Regular Stats'!P138</f>
        <v>1.5</v>
      </c>
      <c r="Q137">
        <f>'UPDATE Regular Stats'!Q138</f>
        <v>0.52600000000000002</v>
      </c>
      <c r="R137">
        <f>'UPDATE Regular Stats'!R138</f>
        <v>0.4</v>
      </c>
      <c r="S137">
        <f>'UPDATE Regular Stats'!S138</f>
        <v>0.4</v>
      </c>
      <c r="T137">
        <f>'UPDATE Regular Stats'!T138</f>
        <v>0.90900000000000003</v>
      </c>
      <c r="U137">
        <f>'UPDATE Regular Stats'!U138</f>
        <v>0.5</v>
      </c>
      <c r="V137">
        <f>'UPDATE Regular Stats'!V138</f>
        <v>0.7</v>
      </c>
      <c r="W137">
        <f>'UPDATE Regular Stats'!W138</f>
        <v>1.2</v>
      </c>
      <c r="X137">
        <f>'UPDATE Regular Stats'!X138</f>
        <v>0.5</v>
      </c>
      <c r="Y137">
        <f>'UPDATE Regular Stats'!Y138</f>
        <v>0.6</v>
      </c>
      <c r="Z137">
        <f>'UPDATE Regular Stats'!Z138</f>
        <v>0.2</v>
      </c>
      <c r="AA137">
        <f>'UPDATE Regular Stats'!AA138</f>
        <v>0.4</v>
      </c>
      <c r="AB137">
        <f>'UPDATE Regular Stats'!AB138</f>
        <v>1</v>
      </c>
      <c r="AC137">
        <f>'UPDATE Regular Stats'!AC138</f>
        <v>3.6</v>
      </c>
      <c r="AD137">
        <f>VLOOKUP($B137,'UPDATE Advanced Stats'!$B$2:$AC$1000,7,0)</f>
        <v>13.9</v>
      </c>
      <c r="AE137">
        <f>VLOOKUP($B137,'UPDATE Advanced Stats'!$B$2:$AC$1000,8,0)</f>
        <v>0.51700000000000002</v>
      </c>
      <c r="AF137">
        <f>VLOOKUP($B137,'UPDATE Advanced Stats'!$B$2:$AC$1000,9,0)</f>
        <v>0.38200000000000001</v>
      </c>
      <c r="AG137">
        <f>VLOOKUP($B137,'UPDATE Advanced Stats'!$B$2:$AC$1000,10,0)</f>
        <v>0.25900000000000001</v>
      </c>
      <c r="AH137">
        <f>VLOOKUP($B137,'UPDATE Advanced Stats'!$B$2:$AC$1000,11,0)</f>
        <v>4.7</v>
      </c>
      <c r="AI137">
        <f>VLOOKUP($B137,'UPDATE Advanced Stats'!$B$2:$AC$1000,12,0)</f>
        <v>14.9</v>
      </c>
      <c r="AJ137">
        <f>VLOOKUP($B137,'UPDATE Advanced Stats'!$B$2:$AC$1000,13,0)</f>
        <v>9.6999999999999993</v>
      </c>
      <c r="AK137">
        <f>VLOOKUP($B137,'UPDATE Advanced Stats'!$B$2:$AC$1000,14,0)</f>
        <v>8.6</v>
      </c>
      <c r="AL137">
        <f>VLOOKUP($B137,'UPDATE Advanced Stats'!$B$2:$AC$1000,15,0)</f>
        <v>2.2000000000000002</v>
      </c>
      <c r="AM137">
        <f>VLOOKUP($B137,'UPDATE Advanced Stats'!$B$2:$AC$1000,16,0)</f>
        <v>1.2</v>
      </c>
      <c r="AN137">
        <f>VLOOKUP($B137,'UPDATE Advanced Stats'!$B$2:$AC$1000,17,0)</f>
        <v>7.5</v>
      </c>
      <c r="AO137">
        <f>VLOOKUP($B137,'UPDATE Advanced Stats'!$B$2:$AC$1000,18,0)</f>
        <v>17.5</v>
      </c>
      <c r="AP137">
        <f>VLOOKUP($B137,'UPDATE Advanced Stats'!$B$2:$AC$1000,19,0)</f>
        <v>0</v>
      </c>
      <c r="AQ137">
        <f>VLOOKUP($B137,'UPDATE Advanced Stats'!$B$2:$AC$1000,20,0)</f>
        <v>1.9</v>
      </c>
      <c r="AR137">
        <f>VLOOKUP($B137,'UPDATE Advanced Stats'!$B$2:$AC$1000,21,0)</f>
        <v>2</v>
      </c>
      <c r="AS137">
        <f>VLOOKUP($B137,'UPDATE Advanced Stats'!$B$2:$AC$1000,22,0)</f>
        <v>3.9</v>
      </c>
      <c r="AT137">
        <f>VLOOKUP($B137,'UPDATE Advanced Stats'!$B$2:$AC$1000,23,0)</f>
        <v>0.113</v>
      </c>
      <c r="AU137">
        <f>VLOOKUP($B137,'UPDATE Advanced Stats'!$B$2:$AC$1000,24,0)</f>
        <v>0</v>
      </c>
      <c r="AV137">
        <f>VLOOKUP($B137,'UPDATE Advanced Stats'!$B$2:$AC$1000,25,0)</f>
        <v>-0.1</v>
      </c>
      <c r="AW137">
        <f>VLOOKUP($B137,'UPDATE Advanced Stats'!$B$2:$AC$1000,26,0)</f>
        <v>0.6</v>
      </c>
      <c r="AX137">
        <f>VLOOKUP($B137,'UPDATE Advanced Stats'!$B$2:$AC$1000,27,0)</f>
        <v>0.6</v>
      </c>
      <c r="AY137">
        <f>VLOOKUP($B137,'UPDATE Advanced Stats'!$B$2:$AC$1000,28,0)</f>
        <v>1.1000000000000001</v>
      </c>
    </row>
    <row r="138" spans="1:51">
      <c r="A138">
        <f>'UPDATE Regular Stats'!A139</f>
        <v>108</v>
      </c>
      <c r="B138" t="str">
        <f>'UPDATE Regular Stats'!B139</f>
        <v>Jae Crowder</v>
      </c>
      <c r="C138" t="str">
        <f>'UPDATE Regular Stats'!C139</f>
        <v>SF</v>
      </c>
      <c r="D138">
        <f>'UPDATE Regular Stats'!D139</f>
        <v>24</v>
      </c>
      <c r="E138" t="str">
        <f>'UPDATE Regular Stats'!E139</f>
        <v>BOS</v>
      </c>
      <c r="F138">
        <f>'UPDATE Regular Stats'!F139</f>
        <v>57</v>
      </c>
      <c r="G138">
        <f>'UPDATE Regular Stats'!G139</f>
        <v>17</v>
      </c>
      <c r="H138">
        <f>'UPDATE Regular Stats'!H139</f>
        <v>24.2</v>
      </c>
      <c r="I138">
        <f>'UPDATE Regular Stats'!I139</f>
        <v>3.4</v>
      </c>
      <c r="J138">
        <f>'UPDATE Regular Stats'!J139</f>
        <v>8.1999999999999993</v>
      </c>
      <c r="K138">
        <f>'UPDATE Regular Stats'!K139</f>
        <v>0.41799999999999998</v>
      </c>
      <c r="L138">
        <f>'UPDATE Regular Stats'!L139</f>
        <v>0.8</v>
      </c>
      <c r="M138">
        <f>'UPDATE Regular Stats'!M139</f>
        <v>3</v>
      </c>
      <c r="N138">
        <f>'UPDATE Regular Stats'!N139</f>
        <v>0.28199999999999997</v>
      </c>
      <c r="O138">
        <f>'UPDATE Regular Stats'!O139</f>
        <v>2.6</v>
      </c>
      <c r="P138">
        <f>'UPDATE Regular Stats'!P139</f>
        <v>5.2</v>
      </c>
      <c r="Q138">
        <f>'UPDATE Regular Stats'!Q139</f>
        <v>0.495</v>
      </c>
      <c r="R138">
        <f>'UPDATE Regular Stats'!R139</f>
        <v>1.7</v>
      </c>
      <c r="S138">
        <f>'UPDATE Regular Stats'!S139</f>
        <v>2.2999999999999998</v>
      </c>
      <c r="T138">
        <f>'UPDATE Regular Stats'!T139</f>
        <v>0.76200000000000001</v>
      </c>
      <c r="U138">
        <f>'UPDATE Regular Stats'!U139</f>
        <v>1.1000000000000001</v>
      </c>
      <c r="V138">
        <f>'UPDATE Regular Stats'!V139</f>
        <v>3.6</v>
      </c>
      <c r="W138">
        <f>'UPDATE Regular Stats'!W139</f>
        <v>4.5999999999999996</v>
      </c>
      <c r="X138">
        <f>'UPDATE Regular Stats'!X139</f>
        <v>1.4</v>
      </c>
      <c r="Y138">
        <f>'UPDATE Regular Stats'!Y139</f>
        <v>1</v>
      </c>
      <c r="Z138">
        <f>'UPDATE Regular Stats'!Z139</f>
        <v>0.4</v>
      </c>
      <c r="AA138">
        <f>'UPDATE Regular Stats'!AA139</f>
        <v>0.7</v>
      </c>
      <c r="AB138">
        <f>'UPDATE Regular Stats'!AB139</f>
        <v>1.9</v>
      </c>
      <c r="AC138">
        <f>'UPDATE Regular Stats'!AC139</f>
        <v>9.5</v>
      </c>
      <c r="AD138">
        <f>VLOOKUP($B138,'UPDATE Advanced Stats'!$B$2:$AC$1000,7,0)</f>
        <v>13.9</v>
      </c>
      <c r="AE138">
        <f>VLOOKUP($B138,'UPDATE Advanced Stats'!$B$2:$AC$1000,8,0)</f>
        <v>0.51700000000000002</v>
      </c>
      <c r="AF138">
        <f>VLOOKUP($B138,'UPDATE Advanced Stats'!$B$2:$AC$1000,9,0)</f>
        <v>0.38200000000000001</v>
      </c>
      <c r="AG138">
        <f>VLOOKUP($B138,'UPDATE Advanced Stats'!$B$2:$AC$1000,10,0)</f>
        <v>0.25900000000000001</v>
      </c>
      <c r="AH138">
        <f>VLOOKUP($B138,'UPDATE Advanced Stats'!$B$2:$AC$1000,11,0)</f>
        <v>4.7</v>
      </c>
      <c r="AI138">
        <f>VLOOKUP($B138,'UPDATE Advanced Stats'!$B$2:$AC$1000,12,0)</f>
        <v>14.9</v>
      </c>
      <c r="AJ138">
        <f>VLOOKUP($B138,'UPDATE Advanced Stats'!$B$2:$AC$1000,13,0)</f>
        <v>9.6999999999999993</v>
      </c>
      <c r="AK138">
        <f>VLOOKUP($B138,'UPDATE Advanced Stats'!$B$2:$AC$1000,14,0)</f>
        <v>8.6</v>
      </c>
      <c r="AL138">
        <f>VLOOKUP($B138,'UPDATE Advanced Stats'!$B$2:$AC$1000,15,0)</f>
        <v>2.2000000000000002</v>
      </c>
      <c r="AM138">
        <f>VLOOKUP($B138,'UPDATE Advanced Stats'!$B$2:$AC$1000,16,0)</f>
        <v>1.2</v>
      </c>
      <c r="AN138">
        <f>VLOOKUP($B138,'UPDATE Advanced Stats'!$B$2:$AC$1000,17,0)</f>
        <v>7.5</v>
      </c>
      <c r="AO138">
        <f>VLOOKUP($B138,'UPDATE Advanced Stats'!$B$2:$AC$1000,18,0)</f>
        <v>17.5</v>
      </c>
      <c r="AP138">
        <f>VLOOKUP($B138,'UPDATE Advanced Stats'!$B$2:$AC$1000,19,0)</f>
        <v>0</v>
      </c>
      <c r="AQ138">
        <f>VLOOKUP($B138,'UPDATE Advanced Stats'!$B$2:$AC$1000,20,0)</f>
        <v>1.9</v>
      </c>
      <c r="AR138">
        <f>VLOOKUP($B138,'UPDATE Advanced Stats'!$B$2:$AC$1000,21,0)</f>
        <v>2</v>
      </c>
      <c r="AS138">
        <f>VLOOKUP($B138,'UPDATE Advanced Stats'!$B$2:$AC$1000,22,0)</f>
        <v>3.9</v>
      </c>
      <c r="AT138">
        <f>VLOOKUP($B138,'UPDATE Advanced Stats'!$B$2:$AC$1000,23,0)</f>
        <v>0.113</v>
      </c>
      <c r="AU138">
        <f>VLOOKUP($B138,'UPDATE Advanced Stats'!$B$2:$AC$1000,24,0)</f>
        <v>0</v>
      </c>
      <c r="AV138">
        <f>VLOOKUP($B138,'UPDATE Advanced Stats'!$B$2:$AC$1000,25,0)</f>
        <v>-0.1</v>
      </c>
      <c r="AW138">
        <f>VLOOKUP($B138,'UPDATE Advanced Stats'!$B$2:$AC$1000,26,0)</f>
        <v>0.6</v>
      </c>
      <c r="AX138">
        <f>VLOOKUP($B138,'UPDATE Advanced Stats'!$B$2:$AC$1000,27,0)</f>
        <v>0.6</v>
      </c>
      <c r="AY138">
        <f>VLOOKUP($B138,'UPDATE Advanced Stats'!$B$2:$AC$1000,28,0)</f>
        <v>1.1000000000000001</v>
      </c>
    </row>
    <row r="139" spans="1:51">
      <c r="A139">
        <f>'UPDATE Regular Stats'!A140</f>
        <v>109</v>
      </c>
      <c r="B139" t="str">
        <f>'UPDATE Regular Stats'!B140</f>
        <v>Dante Cunningham</v>
      </c>
      <c r="C139" t="str">
        <f>'UPDATE Regular Stats'!C140</f>
        <v>PF</v>
      </c>
      <c r="D139">
        <f>'UPDATE Regular Stats'!D140</f>
        <v>27</v>
      </c>
      <c r="E139" t="str">
        <f>'UPDATE Regular Stats'!E140</f>
        <v>NOP</v>
      </c>
      <c r="F139">
        <f>'UPDATE Regular Stats'!F140</f>
        <v>66</v>
      </c>
      <c r="G139">
        <f>'UPDATE Regular Stats'!G140</f>
        <v>27</v>
      </c>
      <c r="H139">
        <f>'UPDATE Regular Stats'!H140</f>
        <v>25</v>
      </c>
      <c r="I139">
        <f>'UPDATE Regular Stats'!I140</f>
        <v>2.2999999999999998</v>
      </c>
      <c r="J139">
        <f>'UPDATE Regular Stats'!J140</f>
        <v>5.0999999999999996</v>
      </c>
      <c r="K139">
        <f>'UPDATE Regular Stats'!K140</f>
        <v>0.45700000000000002</v>
      </c>
      <c r="L139">
        <f>'UPDATE Regular Stats'!L140</f>
        <v>0</v>
      </c>
      <c r="M139">
        <f>'UPDATE Regular Stats'!M140</f>
        <v>0.2</v>
      </c>
      <c r="N139">
        <f>'UPDATE Regular Stats'!N140</f>
        <v>0.1</v>
      </c>
      <c r="O139">
        <f>'UPDATE Regular Stats'!O140</f>
        <v>2.2999999999999998</v>
      </c>
      <c r="P139">
        <f>'UPDATE Regular Stats'!P140</f>
        <v>5</v>
      </c>
      <c r="Q139">
        <f>'UPDATE Regular Stats'!Q140</f>
        <v>0.46800000000000003</v>
      </c>
      <c r="R139">
        <f>'UPDATE Regular Stats'!R140</f>
        <v>0.4</v>
      </c>
      <c r="S139">
        <f>'UPDATE Regular Stats'!S140</f>
        <v>0.7</v>
      </c>
      <c r="T139">
        <f>'UPDATE Regular Stats'!T140</f>
        <v>0.61699999999999999</v>
      </c>
      <c r="U139">
        <f>'UPDATE Regular Stats'!U140</f>
        <v>1.1000000000000001</v>
      </c>
      <c r="V139">
        <f>'UPDATE Regular Stats'!V140</f>
        <v>2.8</v>
      </c>
      <c r="W139">
        <f>'UPDATE Regular Stats'!W140</f>
        <v>3.9</v>
      </c>
      <c r="X139">
        <f>'UPDATE Regular Stats'!X140</f>
        <v>0.8</v>
      </c>
      <c r="Y139">
        <f>'UPDATE Regular Stats'!Y140</f>
        <v>0.7</v>
      </c>
      <c r="Z139">
        <f>'UPDATE Regular Stats'!Z140</f>
        <v>0.6</v>
      </c>
      <c r="AA139">
        <f>'UPDATE Regular Stats'!AA140</f>
        <v>0.5</v>
      </c>
      <c r="AB139">
        <f>'UPDATE Regular Stats'!AB140</f>
        <v>1.5</v>
      </c>
      <c r="AC139">
        <f>'UPDATE Regular Stats'!AC140</f>
        <v>5.2</v>
      </c>
      <c r="AD139">
        <f>VLOOKUP($B139,'UPDATE Advanced Stats'!$B$2:$AC$1000,7,0)</f>
        <v>8.9</v>
      </c>
      <c r="AE139">
        <f>VLOOKUP($B139,'UPDATE Advanced Stats'!$B$2:$AC$1000,8,0)</f>
        <v>0.47299999999999998</v>
      </c>
      <c r="AF139">
        <f>VLOOKUP($B139,'UPDATE Advanced Stats'!$B$2:$AC$1000,9,0)</f>
        <v>2.9000000000000001E-2</v>
      </c>
      <c r="AG139">
        <f>VLOOKUP($B139,'UPDATE Advanced Stats'!$B$2:$AC$1000,10,0)</f>
        <v>0.13900000000000001</v>
      </c>
      <c r="AH139">
        <f>VLOOKUP($B139,'UPDATE Advanced Stats'!$B$2:$AC$1000,11,0)</f>
        <v>4.8</v>
      </c>
      <c r="AI139">
        <f>VLOOKUP($B139,'UPDATE Advanced Stats'!$B$2:$AC$1000,12,0)</f>
        <v>12.8</v>
      </c>
      <c r="AJ139">
        <f>VLOOKUP($B139,'UPDATE Advanced Stats'!$B$2:$AC$1000,13,0)</f>
        <v>8.8000000000000007</v>
      </c>
      <c r="AK139">
        <f>VLOOKUP($B139,'UPDATE Advanced Stats'!$B$2:$AC$1000,14,0)</f>
        <v>4.4000000000000004</v>
      </c>
      <c r="AL139">
        <f>VLOOKUP($B139,'UPDATE Advanced Stats'!$B$2:$AC$1000,15,0)</f>
        <v>1.5</v>
      </c>
      <c r="AM139">
        <f>VLOOKUP($B139,'UPDATE Advanced Stats'!$B$2:$AC$1000,16,0)</f>
        <v>1.7</v>
      </c>
      <c r="AN139">
        <f>VLOOKUP($B139,'UPDATE Advanced Stats'!$B$2:$AC$1000,17,0)</f>
        <v>8.9</v>
      </c>
      <c r="AO139">
        <f>VLOOKUP($B139,'UPDATE Advanced Stats'!$B$2:$AC$1000,18,0)</f>
        <v>10.9</v>
      </c>
      <c r="AP139">
        <f>VLOOKUP($B139,'UPDATE Advanced Stats'!$B$2:$AC$1000,19,0)</f>
        <v>0</v>
      </c>
      <c r="AQ139">
        <f>VLOOKUP($B139,'UPDATE Advanced Stats'!$B$2:$AC$1000,20,0)</f>
        <v>0.5</v>
      </c>
      <c r="AR139">
        <f>VLOOKUP($B139,'UPDATE Advanced Stats'!$B$2:$AC$1000,21,0)</f>
        <v>1.2</v>
      </c>
      <c r="AS139">
        <f>VLOOKUP($B139,'UPDATE Advanced Stats'!$B$2:$AC$1000,22,0)</f>
        <v>1.6</v>
      </c>
      <c r="AT139">
        <f>VLOOKUP($B139,'UPDATE Advanced Stats'!$B$2:$AC$1000,23,0)</f>
        <v>4.7E-2</v>
      </c>
      <c r="AU139">
        <f>VLOOKUP($B139,'UPDATE Advanced Stats'!$B$2:$AC$1000,24,0)</f>
        <v>0</v>
      </c>
      <c r="AV139">
        <f>VLOOKUP($B139,'UPDATE Advanced Stats'!$B$2:$AC$1000,25,0)</f>
        <v>-2.6</v>
      </c>
      <c r="AW139">
        <f>VLOOKUP($B139,'UPDATE Advanced Stats'!$B$2:$AC$1000,26,0)</f>
        <v>1</v>
      </c>
      <c r="AX139">
        <f>VLOOKUP($B139,'UPDATE Advanced Stats'!$B$2:$AC$1000,27,0)</f>
        <v>-1.6</v>
      </c>
      <c r="AY139">
        <f>VLOOKUP($B139,'UPDATE Advanced Stats'!$B$2:$AC$1000,28,0)</f>
        <v>0.2</v>
      </c>
    </row>
    <row r="140" spans="1:51">
      <c r="A140">
        <f>'UPDATE Regular Stats'!A141</f>
        <v>110</v>
      </c>
      <c r="B140" t="str">
        <f>'UPDATE Regular Stats'!B141</f>
        <v>Jared Cunningham</v>
      </c>
      <c r="C140" t="str">
        <f>'UPDATE Regular Stats'!C141</f>
        <v>SG</v>
      </c>
      <c r="D140">
        <f>'UPDATE Regular Stats'!D141</f>
        <v>23</v>
      </c>
      <c r="E140" t="str">
        <f>'UPDATE Regular Stats'!E141</f>
        <v>LAC</v>
      </c>
      <c r="F140">
        <f>'UPDATE Regular Stats'!F141</f>
        <v>19</v>
      </c>
      <c r="G140">
        <f>'UPDATE Regular Stats'!G141</f>
        <v>0</v>
      </c>
      <c r="H140">
        <f>'UPDATE Regular Stats'!H141</f>
        <v>4.7</v>
      </c>
      <c r="I140">
        <f>'UPDATE Regular Stats'!I141</f>
        <v>0.6</v>
      </c>
      <c r="J140">
        <f>'UPDATE Regular Stats'!J141</f>
        <v>1.7</v>
      </c>
      <c r="K140">
        <f>'UPDATE Regular Stats'!K141</f>
        <v>0.36399999999999999</v>
      </c>
      <c r="L140">
        <f>'UPDATE Regular Stats'!L141</f>
        <v>0.2</v>
      </c>
      <c r="M140">
        <f>'UPDATE Regular Stats'!M141</f>
        <v>0.7</v>
      </c>
      <c r="N140">
        <f>'UPDATE Regular Stats'!N141</f>
        <v>0.308</v>
      </c>
      <c r="O140">
        <f>'UPDATE Regular Stats'!O141</f>
        <v>0.4</v>
      </c>
      <c r="P140">
        <f>'UPDATE Regular Stats'!P141</f>
        <v>1.1000000000000001</v>
      </c>
      <c r="Q140">
        <f>'UPDATE Regular Stats'!Q141</f>
        <v>0.4</v>
      </c>
      <c r="R140">
        <f>'UPDATE Regular Stats'!R141</f>
        <v>0.4</v>
      </c>
      <c r="S140">
        <f>'UPDATE Regular Stats'!S141</f>
        <v>0.7</v>
      </c>
      <c r="T140">
        <f>'UPDATE Regular Stats'!T141</f>
        <v>0.53800000000000003</v>
      </c>
      <c r="U140">
        <f>'UPDATE Regular Stats'!U141</f>
        <v>0.1</v>
      </c>
      <c r="V140">
        <f>'UPDATE Regular Stats'!V141</f>
        <v>0.4</v>
      </c>
      <c r="W140">
        <f>'UPDATE Regular Stats'!W141</f>
        <v>0.5</v>
      </c>
      <c r="X140">
        <f>'UPDATE Regular Stats'!X141</f>
        <v>0.5</v>
      </c>
      <c r="Y140">
        <f>'UPDATE Regular Stats'!Y141</f>
        <v>0.2</v>
      </c>
      <c r="Z140">
        <f>'UPDATE Regular Stats'!Z141</f>
        <v>0</v>
      </c>
      <c r="AA140">
        <f>'UPDATE Regular Stats'!AA141</f>
        <v>0.4</v>
      </c>
      <c r="AB140">
        <f>'UPDATE Regular Stats'!AB141</f>
        <v>0.6</v>
      </c>
      <c r="AC140">
        <f>'UPDATE Regular Stats'!AC141</f>
        <v>1.8</v>
      </c>
      <c r="AD140">
        <f>VLOOKUP($B140,'UPDATE Advanced Stats'!$B$2:$AC$1000,7,0)</f>
        <v>7.3</v>
      </c>
      <c r="AE140">
        <f>VLOOKUP($B140,'UPDATE Advanced Stats'!$B$2:$AC$1000,8,0)</f>
        <v>0.45200000000000001</v>
      </c>
      <c r="AF140">
        <f>VLOOKUP($B140,'UPDATE Advanced Stats'!$B$2:$AC$1000,9,0)</f>
        <v>0.39400000000000002</v>
      </c>
      <c r="AG140">
        <f>VLOOKUP($B140,'UPDATE Advanced Stats'!$B$2:$AC$1000,10,0)</f>
        <v>0.39400000000000002</v>
      </c>
      <c r="AH140">
        <f>VLOOKUP($B140,'UPDATE Advanced Stats'!$B$2:$AC$1000,11,0)</f>
        <v>1.3</v>
      </c>
      <c r="AI140">
        <f>VLOOKUP($B140,'UPDATE Advanced Stats'!$B$2:$AC$1000,12,0)</f>
        <v>9.9</v>
      </c>
      <c r="AJ140">
        <f>VLOOKUP($B140,'UPDATE Advanced Stats'!$B$2:$AC$1000,13,0)</f>
        <v>5.7</v>
      </c>
      <c r="AK140">
        <f>VLOOKUP($B140,'UPDATE Advanced Stats'!$B$2:$AC$1000,14,0)</f>
        <v>16.399999999999999</v>
      </c>
      <c r="AL140">
        <f>VLOOKUP($B140,'UPDATE Advanced Stats'!$B$2:$AC$1000,15,0)</f>
        <v>1.7</v>
      </c>
      <c r="AM140">
        <f>VLOOKUP($B140,'UPDATE Advanced Stats'!$B$2:$AC$1000,16,0)</f>
        <v>0</v>
      </c>
      <c r="AN140">
        <f>VLOOKUP($B140,'UPDATE Advanced Stats'!$B$2:$AC$1000,17,0)</f>
        <v>15.3</v>
      </c>
      <c r="AO140">
        <f>VLOOKUP($B140,'UPDATE Advanced Stats'!$B$2:$AC$1000,18,0)</f>
        <v>23.2</v>
      </c>
      <c r="AP140">
        <f>VLOOKUP($B140,'UPDATE Advanced Stats'!$B$2:$AC$1000,19,0)</f>
        <v>0</v>
      </c>
      <c r="AQ140">
        <f>VLOOKUP($B140,'UPDATE Advanced Stats'!$B$2:$AC$1000,20,0)</f>
        <v>-0.1</v>
      </c>
      <c r="AR140">
        <f>VLOOKUP($B140,'UPDATE Advanced Stats'!$B$2:$AC$1000,21,0)</f>
        <v>0.1</v>
      </c>
      <c r="AS140">
        <f>VLOOKUP($B140,'UPDATE Advanced Stats'!$B$2:$AC$1000,22,0)</f>
        <v>0</v>
      </c>
      <c r="AT140">
        <f>VLOOKUP($B140,'UPDATE Advanced Stats'!$B$2:$AC$1000,23,0)</f>
        <v>-2.4E-2</v>
      </c>
      <c r="AU140">
        <f>VLOOKUP($B140,'UPDATE Advanced Stats'!$B$2:$AC$1000,24,0)</f>
        <v>0</v>
      </c>
      <c r="AV140">
        <f>VLOOKUP($B140,'UPDATE Advanced Stats'!$B$2:$AC$1000,25,0)</f>
        <v>-4</v>
      </c>
      <c r="AW140">
        <f>VLOOKUP($B140,'UPDATE Advanced Stats'!$B$2:$AC$1000,26,0)</f>
        <v>-2.7</v>
      </c>
      <c r="AX140">
        <f>VLOOKUP($B140,'UPDATE Advanced Stats'!$B$2:$AC$1000,27,0)</f>
        <v>-6.7</v>
      </c>
      <c r="AY140">
        <f>VLOOKUP($B140,'UPDATE Advanced Stats'!$B$2:$AC$1000,28,0)</f>
        <v>-0.1</v>
      </c>
    </row>
    <row r="141" spans="1:51">
      <c r="A141">
        <f>'UPDATE Regular Stats'!A142</f>
        <v>111</v>
      </c>
      <c r="B141" t="str">
        <f>'UPDATE Regular Stats'!B142</f>
        <v>Seth Curry</v>
      </c>
      <c r="C141" t="str">
        <f>'UPDATE Regular Stats'!C142</f>
        <v>PG</v>
      </c>
      <c r="D141">
        <f>'UPDATE Regular Stats'!D142</f>
        <v>24</v>
      </c>
      <c r="E141" t="str">
        <f>'UPDATE Regular Stats'!E142</f>
        <v>PHO</v>
      </c>
      <c r="F141">
        <f>'UPDATE Regular Stats'!F142</f>
        <v>2</v>
      </c>
      <c r="G141">
        <f>'UPDATE Regular Stats'!G142</f>
        <v>0</v>
      </c>
      <c r="H141">
        <f>'UPDATE Regular Stats'!H142</f>
        <v>4</v>
      </c>
      <c r="I141">
        <f>'UPDATE Regular Stats'!I142</f>
        <v>0</v>
      </c>
      <c r="J141">
        <f>'UPDATE Regular Stats'!J142</f>
        <v>1.5</v>
      </c>
      <c r="K141">
        <f>'UPDATE Regular Stats'!K142</f>
        <v>0</v>
      </c>
      <c r="L141">
        <f>'UPDATE Regular Stats'!L142</f>
        <v>0</v>
      </c>
      <c r="M141">
        <f>'UPDATE Regular Stats'!M142</f>
        <v>0.5</v>
      </c>
      <c r="N141">
        <f>'UPDATE Regular Stats'!N142</f>
        <v>0</v>
      </c>
      <c r="O141">
        <f>'UPDATE Regular Stats'!O142</f>
        <v>0</v>
      </c>
      <c r="P141">
        <f>'UPDATE Regular Stats'!P142</f>
        <v>1</v>
      </c>
      <c r="Q141">
        <f>'UPDATE Regular Stats'!Q142</f>
        <v>0</v>
      </c>
      <c r="R141">
        <f>'UPDATE Regular Stats'!R142</f>
        <v>0</v>
      </c>
      <c r="S141">
        <f>'UPDATE Regular Stats'!S142</f>
        <v>0</v>
      </c>
      <c r="T141">
        <f>'UPDATE Regular Stats'!T142</f>
        <v>0</v>
      </c>
      <c r="U141">
        <f>'UPDATE Regular Stats'!U142</f>
        <v>0</v>
      </c>
      <c r="V141">
        <f>'UPDATE Regular Stats'!V142</f>
        <v>1</v>
      </c>
      <c r="W141">
        <f>'UPDATE Regular Stats'!W142</f>
        <v>1</v>
      </c>
      <c r="X141">
        <f>'UPDATE Regular Stats'!X142</f>
        <v>0.5</v>
      </c>
      <c r="Y141">
        <f>'UPDATE Regular Stats'!Y142</f>
        <v>0</v>
      </c>
      <c r="Z141">
        <f>'UPDATE Regular Stats'!Z142</f>
        <v>0</v>
      </c>
      <c r="AA141">
        <f>'UPDATE Regular Stats'!AA142</f>
        <v>0</v>
      </c>
      <c r="AB141">
        <f>'UPDATE Regular Stats'!AB142</f>
        <v>1</v>
      </c>
      <c r="AC141">
        <f>'UPDATE Regular Stats'!AC142</f>
        <v>0</v>
      </c>
      <c r="AD141">
        <f>VLOOKUP($B141,'UPDATE Advanced Stats'!$B$2:$AC$1000,7,0)</f>
        <v>-11.4</v>
      </c>
      <c r="AE141">
        <f>VLOOKUP($B141,'UPDATE Advanced Stats'!$B$2:$AC$1000,8,0)</f>
        <v>0</v>
      </c>
      <c r="AF141">
        <f>VLOOKUP($B141,'UPDATE Advanced Stats'!$B$2:$AC$1000,9,0)</f>
        <v>0.33300000000000002</v>
      </c>
      <c r="AG141">
        <f>VLOOKUP($B141,'UPDATE Advanced Stats'!$B$2:$AC$1000,10,0)</f>
        <v>0</v>
      </c>
      <c r="AH141">
        <f>VLOOKUP($B141,'UPDATE Advanced Stats'!$B$2:$AC$1000,11,0)</f>
        <v>0</v>
      </c>
      <c r="AI141">
        <f>VLOOKUP($B141,'UPDATE Advanced Stats'!$B$2:$AC$1000,12,0)</f>
        <v>27.7</v>
      </c>
      <c r="AJ141">
        <f>VLOOKUP($B141,'UPDATE Advanced Stats'!$B$2:$AC$1000,13,0)</f>
        <v>13.7</v>
      </c>
      <c r="AK141">
        <f>VLOOKUP($B141,'UPDATE Advanced Stats'!$B$2:$AC$1000,14,0)</f>
        <v>15.6</v>
      </c>
      <c r="AL141">
        <f>VLOOKUP($B141,'UPDATE Advanced Stats'!$B$2:$AC$1000,15,0)</f>
        <v>0</v>
      </c>
      <c r="AM141">
        <f>VLOOKUP($B141,'UPDATE Advanced Stats'!$B$2:$AC$1000,16,0)</f>
        <v>0</v>
      </c>
      <c r="AN141">
        <f>VLOOKUP($B141,'UPDATE Advanced Stats'!$B$2:$AC$1000,17,0)</f>
        <v>0</v>
      </c>
      <c r="AO141">
        <f>VLOOKUP($B141,'UPDATE Advanced Stats'!$B$2:$AC$1000,18,0)</f>
        <v>16.5</v>
      </c>
      <c r="AP141">
        <f>VLOOKUP($B141,'UPDATE Advanced Stats'!$B$2:$AC$1000,19,0)</f>
        <v>0</v>
      </c>
      <c r="AQ141">
        <f>VLOOKUP($B141,'UPDATE Advanced Stats'!$B$2:$AC$1000,20,0)</f>
        <v>-0.1</v>
      </c>
      <c r="AR141">
        <f>VLOOKUP($B141,'UPDATE Advanced Stats'!$B$2:$AC$1000,21,0)</f>
        <v>0</v>
      </c>
      <c r="AS141">
        <f>VLOOKUP($B141,'UPDATE Advanced Stats'!$B$2:$AC$1000,22,0)</f>
        <v>0</v>
      </c>
      <c r="AT141">
        <f>VLOOKUP($B141,'UPDATE Advanced Stats'!$B$2:$AC$1000,23,0)</f>
        <v>-0.29799999999999999</v>
      </c>
      <c r="AU141">
        <f>VLOOKUP($B141,'UPDATE Advanced Stats'!$B$2:$AC$1000,24,0)</f>
        <v>0</v>
      </c>
      <c r="AV141">
        <f>VLOOKUP($B141,'UPDATE Advanced Stats'!$B$2:$AC$1000,25,0)</f>
        <v>-14.3</v>
      </c>
      <c r="AW141">
        <f>VLOOKUP($B141,'UPDATE Advanced Stats'!$B$2:$AC$1000,26,0)</f>
        <v>-1.6</v>
      </c>
      <c r="AX141">
        <f>VLOOKUP($B141,'UPDATE Advanced Stats'!$B$2:$AC$1000,27,0)</f>
        <v>-15.9</v>
      </c>
      <c r="AY141">
        <f>VLOOKUP($B141,'UPDATE Advanced Stats'!$B$2:$AC$1000,28,0)</f>
        <v>0</v>
      </c>
    </row>
    <row r="142" spans="1:51">
      <c r="A142">
        <f>'UPDATE Regular Stats'!A143</f>
        <v>112</v>
      </c>
      <c r="B142" t="str">
        <f>'UPDATE Regular Stats'!B143</f>
        <v>Stephen Curry</v>
      </c>
      <c r="C142" t="str">
        <f>'UPDATE Regular Stats'!C143</f>
        <v>PG</v>
      </c>
      <c r="D142">
        <f>'UPDATE Regular Stats'!D143</f>
        <v>26</v>
      </c>
      <c r="E142" t="str">
        <f>'UPDATE Regular Stats'!E143</f>
        <v>GSW</v>
      </c>
      <c r="F142">
        <f>'UPDATE Regular Stats'!F143</f>
        <v>80</v>
      </c>
      <c r="G142">
        <f>'UPDATE Regular Stats'!G143</f>
        <v>80</v>
      </c>
      <c r="H142">
        <f>'UPDATE Regular Stats'!H143</f>
        <v>32.700000000000003</v>
      </c>
      <c r="I142">
        <f>'UPDATE Regular Stats'!I143</f>
        <v>8.1999999999999993</v>
      </c>
      <c r="J142">
        <f>'UPDATE Regular Stats'!J143</f>
        <v>16.8</v>
      </c>
      <c r="K142">
        <f>'UPDATE Regular Stats'!K143</f>
        <v>0.48699999999999999</v>
      </c>
      <c r="L142">
        <f>'UPDATE Regular Stats'!L143</f>
        <v>3.6</v>
      </c>
      <c r="M142">
        <f>'UPDATE Regular Stats'!M143</f>
        <v>8.1</v>
      </c>
      <c r="N142">
        <f>'UPDATE Regular Stats'!N143</f>
        <v>0.443</v>
      </c>
      <c r="O142">
        <f>'UPDATE Regular Stats'!O143</f>
        <v>4.5999999999999996</v>
      </c>
      <c r="P142">
        <f>'UPDATE Regular Stats'!P143</f>
        <v>8.6999999999999993</v>
      </c>
      <c r="Q142">
        <f>'UPDATE Regular Stats'!Q143</f>
        <v>0.52800000000000002</v>
      </c>
      <c r="R142">
        <f>'UPDATE Regular Stats'!R143</f>
        <v>3.9</v>
      </c>
      <c r="S142">
        <f>'UPDATE Regular Stats'!S143</f>
        <v>4.2</v>
      </c>
      <c r="T142">
        <f>'UPDATE Regular Stats'!T143</f>
        <v>0.91400000000000003</v>
      </c>
      <c r="U142">
        <f>'UPDATE Regular Stats'!U143</f>
        <v>0.7</v>
      </c>
      <c r="V142">
        <f>'UPDATE Regular Stats'!V143</f>
        <v>3.6</v>
      </c>
      <c r="W142">
        <f>'UPDATE Regular Stats'!W143</f>
        <v>4.3</v>
      </c>
      <c r="X142">
        <f>'UPDATE Regular Stats'!X143</f>
        <v>7.7</v>
      </c>
      <c r="Y142">
        <f>'UPDATE Regular Stats'!Y143</f>
        <v>2</v>
      </c>
      <c r="Z142">
        <f>'UPDATE Regular Stats'!Z143</f>
        <v>0.2</v>
      </c>
      <c r="AA142">
        <f>'UPDATE Regular Stats'!AA143</f>
        <v>3.1</v>
      </c>
      <c r="AB142">
        <f>'UPDATE Regular Stats'!AB143</f>
        <v>2</v>
      </c>
      <c r="AC142">
        <f>'UPDATE Regular Stats'!AC143</f>
        <v>23.8</v>
      </c>
      <c r="AD142">
        <f>VLOOKUP($B142,'UPDATE Advanced Stats'!$B$2:$AC$1000,7,0)</f>
        <v>28</v>
      </c>
      <c r="AE142">
        <f>VLOOKUP($B142,'UPDATE Advanced Stats'!$B$2:$AC$1000,8,0)</f>
        <v>0.63800000000000001</v>
      </c>
      <c r="AF142">
        <f>VLOOKUP($B142,'UPDATE Advanced Stats'!$B$2:$AC$1000,9,0)</f>
        <v>0.48199999999999998</v>
      </c>
      <c r="AG142">
        <f>VLOOKUP($B142,'UPDATE Advanced Stats'!$B$2:$AC$1000,10,0)</f>
        <v>0.251</v>
      </c>
      <c r="AH142">
        <f>VLOOKUP($B142,'UPDATE Advanced Stats'!$B$2:$AC$1000,11,0)</f>
        <v>2.4</v>
      </c>
      <c r="AI142">
        <f>VLOOKUP($B142,'UPDATE Advanced Stats'!$B$2:$AC$1000,12,0)</f>
        <v>11.4</v>
      </c>
      <c r="AJ142">
        <f>VLOOKUP($B142,'UPDATE Advanced Stats'!$B$2:$AC$1000,13,0)</f>
        <v>7</v>
      </c>
      <c r="AK142">
        <f>VLOOKUP($B142,'UPDATE Advanced Stats'!$B$2:$AC$1000,14,0)</f>
        <v>38.6</v>
      </c>
      <c r="AL142">
        <f>VLOOKUP($B142,'UPDATE Advanced Stats'!$B$2:$AC$1000,15,0)</f>
        <v>3</v>
      </c>
      <c r="AM142">
        <f>VLOOKUP($B142,'UPDATE Advanced Stats'!$B$2:$AC$1000,16,0)</f>
        <v>0.5</v>
      </c>
      <c r="AN142">
        <f>VLOOKUP($B142,'UPDATE Advanced Stats'!$B$2:$AC$1000,17,0)</f>
        <v>14.3</v>
      </c>
      <c r="AO142">
        <f>VLOOKUP($B142,'UPDATE Advanced Stats'!$B$2:$AC$1000,18,0)</f>
        <v>28.9</v>
      </c>
      <c r="AP142">
        <f>VLOOKUP($B142,'UPDATE Advanced Stats'!$B$2:$AC$1000,19,0)</f>
        <v>0</v>
      </c>
      <c r="AQ142">
        <f>VLOOKUP($B142,'UPDATE Advanced Stats'!$B$2:$AC$1000,20,0)</f>
        <v>11.5</v>
      </c>
      <c r="AR142">
        <f>VLOOKUP($B142,'UPDATE Advanced Stats'!$B$2:$AC$1000,21,0)</f>
        <v>4.0999999999999996</v>
      </c>
      <c r="AS142">
        <f>VLOOKUP($B142,'UPDATE Advanced Stats'!$B$2:$AC$1000,22,0)</f>
        <v>15.7</v>
      </c>
      <c r="AT142">
        <f>VLOOKUP($B142,'UPDATE Advanced Stats'!$B$2:$AC$1000,23,0)</f>
        <v>0.28799999999999998</v>
      </c>
      <c r="AU142">
        <f>VLOOKUP($B142,'UPDATE Advanced Stats'!$B$2:$AC$1000,24,0)</f>
        <v>0</v>
      </c>
      <c r="AV142">
        <f>VLOOKUP($B142,'UPDATE Advanced Stats'!$B$2:$AC$1000,25,0)</f>
        <v>9.6</v>
      </c>
      <c r="AW142">
        <f>VLOOKUP($B142,'UPDATE Advanced Stats'!$B$2:$AC$1000,26,0)</f>
        <v>0.3</v>
      </c>
      <c r="AX142">
        <f>VLOOKUP($B142,'UPDATE Advanced Stats'!$B$2:$AC$1000,27,0)</f>
        <v>9.9</v>
      </c>
      <c r="AY142">
        <f>VLOOKUP($B142,'UPDATE Advanced Stats'!$B$2:$AC$1000,28,0)</f>
        <v>7.9</v>
      </c>
    </row>
    <row r="143" spans="1:51">
      <c r="A143">
        <f>'UPDATE Regular Stats'!A144</f>
        <v>113</v>
      </c>
      <c r="B143" t="str">
        <f>'UPDATE Regular Stats'!B144</f>
        <v>Samuel Dalembert</v>
      </c>
      <c r="C143" t="str">
        <f>'UPDATE Regular Stats'!C144</f>
        <v>C</v>
      </c>
      <c r="D143">
        <f>'UPDATE Regular Stats'!D144</f>
        <v>33</v>
      </c>
      <c r="E143" t="str">
        <f>'UPDATE Regular Stats'!E144</f>
        <v>NYK</v>
      </c>
      <c r="F143">
        <f>'UPDATE Regular Stats'!F144</f>
        <v>32</v>
      </c>
      <c r="G143">
        <f>'UPDATE Regular Stats'!G144</f>
        <v>21</v>
      </c>
      <c r="H143">
        <f>'UPDATE Regular Stats'!H144</f>
        <v>17</v>
      </c>
      <c r="I143">
        <f>'UPDATE Regular Stats'!I144</f>
        <v>1.8</v>
      </c>
      <c r="J143">
        <f>'UPDATE Regular Stats'!J144</f>
        <v>4.0999999999999996</v>
      </c>
      <c r="K143">
        <f>'UPDATE Regular Stats'!K144</f>
        <v>0.438</v>
      </c>
      <c r="L143">
        <f>'UPDATE Regular Stats'!L144</f>
        <v>0</v>
      </c>
      <c r="M143">
        <f>'UPDATE Regular Stats'!M144</f>
        <v>0</v>
      </c>
      <c r="N143">
        <f>'UPDATE Regular Stats'!N144</f>
        <v>0</v>
      </c>
      <c r="O143">
        <f>'UPDATE Regular Stats'!O144</f>
        <v>1.8</v>
      </c>
      <c r="P143">
        <f>'UPDATE Regular Stats'!P144</f>
        <v>4.0999999999999996</v>
      </c>
      <c r="Q143">
        <f>'UPDATE Regular Stats'!Q144</f>
        <v>0.438</v>
      </c>
      <c r="R143">
        <f>'UPDATE Regular Stats'!R144</f>
        <v>0.4</v>
      </c>
      <c r="S143">
        <f>'UPDATE Regular Stats'!S144</f>
        <v>0.6</v>
      </c>
      <c r="T143">
        <f>'UPDATE Regular Stats'!T144</f>
        <v>0.7</v>
      </c>
      <c r="U143">
        <f>'UPDATE Regular Stats'!U144</f>
        <v>1.7</v>
      </c>
      <c r="V143">
        <f>'UPDATE Regular Stats'!V144</f>
        <v>3.6</v>
      </c>
      <c r="W143">
        <f>'UPDATE Regular Stats'!W144</f>
        <v>5.3</v>
      </c>
      <c r="X143">
        <f>'UPDATE Regular Stats'!X144</f>
        <v>0.9</v>
      </c>
      <c r="Y143">
        <f>'UPDATE Regular Stats'!Y144</f>
        <v>0.4</v>
      </c>
      <c r="Z143">
        <f>'UPDATE Regular Stats'!Z144</f>
        <v>1.3</v>
      </c>
      <c r="AA143">
        <f>'UPDATE Regular Stats'!AA144</f>
        <v>1.2</v>
      </c>
      <c r="AB143">
        <f>'UPDATE Regular Stats'!AB144</f>
        <v>2.2000000000000002</v>
      </c>
      <c r="AC143">
        <f>'UPDATE Regular Stats'!AC144</f>
        <v>4</v>
      </c>
      <c r="AD143">
        <f>VLOOKUP($B143,'UPDATE Advanced Stats'!$B$2:$AC$1000,7,0)</f>
        <v>11.8</v>
      </c>
      <c r="AE143">
        <f>VLOOKUP($B143,'UPDATE Advanced Stats'!$B$2:$AC$1000,8,0)</f>
        <v>0.46100000000000002</v>
      </c>
      <c r="AF143">
        <f>VLOOKUP($B143,'UPDATE Advanced Stats'!$B$2:$AC$1000,9,0)</f>
        <v>0</v>
      </c>
      <c r="AG143">
        <f>VLOOKUP($B143,'UPDATE Advanced Stats'!$B$2:$AC$1000,10,0)</f>
        <v>0.154</v>
      </c>
      <c r="AH143">
        <f>VLOOKUP($B143,'UPDATE Advanced Stats'!$B$2:$AC$1000,11,0)</f>
        <v>10.9</v>
      </c>
      <c r="AI143">
        <f>VLOOKUP($B143,'UPDATE Advanced Stats'!$B$2:$AC$1000,12,0)</f>
        <v>25.1</v>
      </c>
      <c r="AJ143">
        <f>VLOOKUP($B143,'UPDATE Advanced Stats'!$B$2:$AC$1000,13,0)</f>
        <v>17.8</v>
      </c>
      <c r="AK143">
        <f>VLOOKUP($B143,'UPDATE Advanced Stats'!$B$2:$AC$1000,14,0)</f>
        <v>8.6</v>
      </c>
      <c r="AL143">
        <f>VLOOKUP($B143,'UPDATE Advanced Stats'!$B$2:$AC$1000,15,0)</f>
        <v>1.4</v>
      </c>
      <c r="AM143">
        <f>VLOOKUP($B143,'UPDATE Advanced Stats'!$B$2:$AC$1000,16,0)</f>
        <v>6.3</v>
      </c>
      <c r="AN143">
        <f>VLOOKUP($B143,'UPDATE Advanced Stats'!$B$2:$AC$1000,17,0)</f>
        <v>21.9</v>
      </c>
      <c r="AO143">
        <f>VLOOKUP($B143,'UPDATE Advanced Stats'!$B$2:$AC$1000,18,0)</f>
        <v>15</v>
      </c>
      <c r="AP143">
        <f>VLOOKUP($B143,'UPDATE Advanced Stats'!$B$2:$AC$1000,19,0)</f>
        <v>0</v>
      </c>
      <c r="AQ143">
        <f>VLOOKUP($B143,'UPDATE Advanced Stats'!$B$2:$AC$1000,20,0)</f>
        <v>-0.4</v>
      </c>
      <c r="AR143">
        <f>VLOOKUP($B143,'UPDATE Advanced Stats'!$B$2:$AC$1000,21,0)</f>
        <v>0.7</v>
      </c>
      <c r="AS143">
        <f>VLOOKUP($B143,'UPDATE Advanced Stats'!$B$2:$AC$1000,22,0)</f>
        <v>0.3</v>
      </c>
      <c r="AT143">
        <f>VLOOKUP($B143,'UPDATE Advanced Stats'!$B$2:$AC$1000,23,0)</f>
        <v>2.3E-2</v>
      </c>
      <c r="AU143">
        <f>VLOOKUP($B143,'UPDATE Advanced Stats'!$B$2:$AC$1000,24,0)</f>
        <v>0</v>
      </c>
      <c r="AV143">
        <f>VLOOKUP($B143,'UPDATE Advanced Stats'!$B$2:$AC$1000,25,0)</f>
        <v>-5.2</v>
      </c>
      <c r="AW143">
        <f>VLOOKUP($B143,'UPDATE Advanced Stats'!$B$2:$AC$1000,26,0)</f>
        <v>3</v>
      </c>
      <c r="AX143">
        <f>VLOOKUP($B143,'UPDATE Advanced Stats'!$B$2:$AC$1000,27,0)</f>
        <v>-2.2000000000000002</v>
      </c>
      <c r="AY143">
        <f>VLOOKUP($B143,'UPDATE Advanced Stats'!$B$2:$AC$1000,28,0)</f>
        <v>0</v>
      </c>
    </row>
    <row r="144" spans="1:51">
      <c r="A144">
        <f>'UPDATE Regular Stats'!A145</f>
        <v>114</v>
      </c>
      <c r="B144" t="str">
        <f>'UPDATE Regular Stats'!B145</f>
        <v>Troy Daniels</v>
      </c>
      <c r="C144" t="str">
        <f>'UPDATE Regular Stats'!C145</f>
        <v>SG</v>
      </c>
      <c r="D144">
        <f>'UPDATE Regular Stats'!D145</f>
        <v>23</v>
      </c>
      <c r="E144" t="str">
        <f>'UPDATE Regular Stats'!E145</f>
        <v>TOT</v>
      </c>
      <c r="F144">
        <f>'UPDATE Regular Stats'!F145</f>
        <v>47</v>
      </c>
      <c r="G144">
        <f>'UPDATE Regular Stats'!G145</f>
        <v>0</v>
      </c>
      <c r="H144">
        <f>'UPDATE Regular Stats'!H145</f>
        <v>8.4</v>
      </c>
      <c r="I144">
        <f>'UPDATE Regular Stats'!I145</f>
        <v>1.3</v>
      </c>
      <c r="J144">
        <f>'UPDATE Regular Stats'!J145</f>
        <v>3.5</v>
      </c>
      <c r="K144">
        <f>'UPDATE Regular Stats'!K145</f>
        <v>0.37</v>
      </c>
      <c r="L144">
        <f>'UPDATE Regular Stats'!L145</f>
        <v>0.9</v>
      </c>
      <c r="M144">
        <f>'UPDATE Regular Stats'!M145</f>
        <v>2.5</v>
      </c>
      <c r="N144">
        <f>'UPDATE Regular Stats'!N145</f>
        <v>0.36399999999999999</v>
      </c>
      <c r="O144">
        <f>'UPDATE Regular Stats'!O145</f>
        <v>0.4</v>
      </c>
      <c r="P144">
        <f>'UPDATE Regular Stats'!P145</f>
        <v>1</v>
      </c>
      <c r="Q144">
        <f>'UPDATE Regular Stats'!Q145</f>
        <v>0.38300000000000001</v>
      </c>
      <c r="R144">
        <f>'UPDATE Regular Stats'!R145</f>
        <v>0.2</v>
      </c>
      <c r="S144">
        <f>'UPDATE Regular Stats'!S145</f>
        <v>0.3</v>
      </c>
      <c r="T144">
        <f>'UPDATE Regular Stats'!T145</f>
        <v>0.84599999999999997</v>
      </c>
      <c r="U144">
        <f>'UPDATE Regular Stats'!U145</f>
        <v>0.2</v>
      </c>
      <c r="V144">
        <f>'UPDATE Regular Stats'!V145</f>
        <v>0.5</v>
      </c>
      <c r="W144">
        <f>'UPDATE Regular Stats'!W145</f>
        <v>0.7</v>
      </c>
      <c r="X144">
        <f>'UPDATE Regular Stats'!X145</f>
        <v>0.5</v>
      </c>
      <c r="Y144">
        <f>'UPDATE Regular Stats'!Y145</f>
        <v>0.1</v>
      </c>
      <c r="Z144">
        <f>'UPDATE Regular Stats'!Z145</f>
        <v>0</v>
      </c>
      <c r="AA144">
        <f>'UPDATE Regular Stats'!AA145</f>
        <v>0.4</v>
      </c>
      <c r="AB144">
        <f>'UPDATE Regular Stats'!AB145</f>
        <v>0.9</v>
      </c>
      <c r="AC144">
        <f>'UPDATE Regular Stats'!AC145</f>
        <v>3.7</v>
      </c>
      <c r="AD144">
        <f>VLOOKUP($B144,'UPDATE Advanced Stats'!$B$2:$AC$1000,7,0)</f>
        <v>9.6</v>
      </c>
      <c r="AE144">
        <f>VLOOKUP($B144,'UPDATE Advanced Stats'!$B$2:$AC$1000,8,0)</f>
        <v>0.51500000000000001</v>
      </c>
      <c r="AF144">
        <f>VLOOKUP($B144,'UPDATE Advanced Stats'!$B$2:$AC$1000,9,0)</f>
        <v>0.71499999999999997</v>
      </c>
      <c r="AG144">
        <f>VLOOKUP($B144,'UPDATE Advanced Stats'!$B$2:$AC$1000,10,0)</f>
        <v>7.9000000000000001E-2</v>
      </c>
      <c r="AH144">
        <f>VLOOKUP($B144,'UPDATE Advanced Stats'!$B$2:$AC$1000,11,0)</f>
        <v>2.2000000000000002</v>
      </c>
      <c r="AI144">
        <f>VLOOKUP($B144,'UPDATE Advanced Stats'!$B$2:$AC$1000,12,0)</f>
        <v>7.2</v>
      </c>
      <c r="AJ144">
        <f>VLOOKUP($B144,'UPDATE Advanced Stats'!$B$2:$AC$1000,13,0)</f>
        <v>4.7</v>
      </c>
      <c r="AK144">
        <f>VLOOKUP($B144,'UPDATE Advanced Stats'!$B$2:$AC$1000,14,0)</f>
        <v>9.1999999999999993</v>
      </c>
      <c r="AL144">
        <f>VLOOKUP($B144,'UPDATE Advanced Stats'!$B$2:$AC$1000,15,0)</f>
        <v>0.8</v>
      </c>
      <c r="AM144">
        <f>VLOOKUP($B144,'UPDATE Advanced Stats'!$B$2:$AC$1000,16,0)</f>
        <v>0.2</v>
      </c>
      <c r="AN144">
        <f>VLOOKUP($B144,'UPDATE Advanced Stats'!$B$2:$AC$1000,17,0)</f>
        <v>10.5</v>
      </c>
      <c r="AO144">
        <f>VLOOKUP($B144,'UPDATE Advanced Stats'!$B$2:$AC$1000,18,0)</f>
        <v>21.3</v>
      </c>
      <c r="AP144">
        <f>VLOOKUP($B144,'UPDATE Advanced Stats'!$B$2:$AC$1000,19,0)</f>
        <v>0</v>
      </c>
      <c r="AQ144">
        <f>VLOOKUP($B144,'UPDATE Advanced Stats'!$B$2:$AC$1000,20,0)</f>
        <v>0.1</v>
      </c>
      <c r="AR144">
        <f>VLOOKUP($B144,'UPDATE Advanced Stats'!$B$2:$AC$1000,21,0)</f>
        <v>0.1</v>
      </c>
      <c r="AS144">
        <f>VLOOKUP($B144,'UPDATE Advanced Stats'!$B$2:$AC$1000,22,0)</f>
        <v>0.2</v>
      </c>
      <c r="AT144">
        <f>VLOOKUP($B144,'UPDATE Advanced Stats'!$B$2:$AC$1000,23,0)</f>
        <v>2.1999999999999999E-2</v>
      </c>
      <c r="AU144">
        <f>VLOOKUP($B144,'UPDATE Advanced Stats'!$B$2:$AC$1000,24,0)</f>
        <v>0</v>
      </c>
      <c r="AV144">
        <f>VLOOKUP($B144,'UPDATE Advanced Stats'!$B$2:$AC$1000,25,0)</f>
        <v>-0.3</v>
      </c>
      <c r="AW144">
        <f>VLOOKUP($B144,'UPDATE Advanced Stats'!$B$2:$AC$1000,26,0)</f>
        <v>-4.5999999999999996</v>
      </c>
      <c r="AX144">
        <f>VLOOKUP($B144,'UPDATE Advanced Stats'!$B$2:$AC$1000,27,0)</f>
        <v>-4.9000000000000004</v>
      </c>
      <c r="AY144">
        <f>VLOOKUP($B144,'UPDATE Advanced Stats'!$B$2:$AC$1000,28,0)</f>
        <v>-0.3</v>
      </c>
    </row>
    <row r="145" spans="1:51">
      <c r="A145">
        <f>'UPDATE Regular Stats'!A146</f>
        <v>114</v>
      </c>
      <c r="B145" t="str">
        <f>'UPDATE Regular Stats'!B146</f>
        <v>Troy Daniels</v>
      </c>
      <c r="C145" t="str">
        <f>'UPDATE Regular Stats'!C146</f>
        <v>SG</v>
      </c>
      <c r="D145">
        <f>'UPDATE Regular Stats'!D146</f>
        <v>23</v>
      </c>
      <c r="E145" t="str">
        <f>'UPDATE Regular Stats'!E146</f>
        <v>HOU</v>
      </c>
      <c r="F145">
        <f>'UPDATE Regular Stats'!F146</f>
        <v>17</v>
      </c>
      <c r="G145">
        <f>'UPDATE Regular Stats'!G146</f>
        <v>0</v>
      </c>
      <c r="H145">
        <f>'UPDATE Regular Stats'!H146</f>
        <v>6.4</v>
      </c>
      <c r="I145">
        <f>'UPDATE Regular Stats'!I146</f>
        <v>0.9</v>
      </c>
      <c r="J145">
        <f>'UPDATE Regular Stats'!J146</f>
        <v>2.8</v>
      </c>
      <c r="K145">
        <f>'UPDATE Regular Stats'!K146</f>
        <v>0.31900000000000001</v>
      </c>
      <c r="L145">
        <f>'UPDATE Regular Stats'!L146</f>
        <v>0.8</v>
      </c>
      <c r="M145">
        <f>'UPDATE Regular Stats'!M146</f>
        <v>2.5</v>
      </c>
      <c r="N145">
        <f>'UPDATE Regular Stats'!N146</f>
        <v>0.30199999999999999</v>
      </c>
      <c r="O145">
        <f>'UPDATE Regular Stats'!O146</f>
        <v>0.1</v>
      </c>
      <c r="P145">
        <f>'UPDATE Regular Stats'!P146</f>
        <v>0.2</v>
      </c>
      <c r="Q145">
        <f>'UPDATE Regular Stats'!Q146</f>
        <v>0.5</v>
      </c>
      <c r="R145">
        <f>'UPDATE Regular Stats'!R146</f>
        <v>0.2</v>
      </c>
      <c r="S145">
        <f>'UPDATE Regular Stats'!S146</f>
        <v>0.2</v>
      </c>
      <c r="T145">
        <f>'UPDATE Regular Stats'!T146</f>
        <v>0.75</v>
      </c>
      <c r="U145">
        <f>'UPDATE Regular Stats'!U146</f>
        <v>0</v>
      </c>
      <c r="V145">
        <f>'UPDATE Regular Stats'!V146</f>
        <v>0.4</v>
      </c>
      <c r="W145">
        <f>'UPDATE Regular Stats'!W146</f>
        <v>0.4</v>
      </c>
      <c r="X145">
        <f>'UPDATE Regular Stats'!X146</f>
        <v>0.2</v>
      </c>
      <c r="Y145">
        <f>'UPDATE Regular Stats'!Y146</f>
        <v>0</v>
      </c>
      <c r="Z145">
        <f>'UPDATE Regular Stats'!Z146</f>
        <v>0</v>
      </c>
      <c r="AA145">
        <f>'UPDATE Regular Stats'!AA146</f>
        <v>0.3</v>
      </c>
      <c r="AB145">
        <f>'UPDATE Regular Stats'!AB146</f>
        <v>0.8</v>
      </c>
      <c r="AC145">
        <f>'UPDATE Regular Stats'!AC146</f>
        <v>2.7</v>
      </c>
      <c r="AD145">
        <f>VLOOKUP($B145,'UPDATE Advanced Stats'!$B$2:$AC$1000,7,0)</f>
        <v>9.6</v>
      </c>
      <c r="AE145">
        <f>VLOOKUP($B145,'UPDATE Advanced Stats'!$B$2:$AC$1000,8,0)</f>
        <v>0.51500000000000001</v>
      </c>
      <c r="AF145">
        <f>VLOOKUP($B145,'UPDATE Advanced Stats'!$B$2:$AC$1000,9,0)</f>
        <v>0.71499999999999997</v>
      </c>
      <c r="AG145">
        <f>VLOOKUP($B145,'UPDATE Advanced Stats'!$B$2:$AC$1000,10,0)</f>
        <v>7.9000000000000001E-2</v>
      </c>
      <c r="AH145">
        <f>VLOOKUP($B145,'UPDATE Advanced Stats'!$B$2:$AC$1000,11,0)</f>
        <v>2.2000000000000002</v>
      </c>
      <c r="AI145">
        <f>VLOOKUP($B145,'UPDATE Advanced Stats'!$B$2:$AC$1000,12,0)</f>
        <v>7.2</v>
      </c>
      <c r="AJ145">
        <f>VLOOKUP($B145,'UPDATE Advanced Stats'!$B$2:$AC$1000,13,0)</f>
        <v>4.7</v>
      </c>
      <c r="AK145">
        <f>VLOOKUP($B145,'UPDATE Advanced Stats'!$B$2:$AC$1000,14,0)</f>
        <v>9.1999999999999993</v>
      </c>
      <c r="AL145">
        <f>VLOOKUP($B145,'UPDATE Advanced Stats'!$B$2:$AC$1000,15,0)</f>
        <v>0.8</v>
      </c>
      <c r="AM145">
        <f>VLOOKUP($B145,'UPDATE Advanced Stats'!$B$2:$AC$1000,16,0)</f>
        <v>0.2</v>
      </c>
      <c r="AN145">
        <f>VLOOKUP($B145,'UPDATE Advanced Stats'!$B$2:$AC$1000,17,0)</f>
        <v>10.5</v>
      </c>
      <c r="AO145">
        <f>VLOOKUP($B145,'UPDATE Advanced Stats'!$B$2:$AC$1000,18,0)</f>
        <v>21.3</v>
      </c>
      <c r="AP145">
        <f>VLOOKUP($B145,'UPDATE Advanced Stats'!$B$2:$AC$1000,19,0)</f>
        <v>0</v>
      </c>
      <c r="AQ145">
        <f>VLOOKUP($B145,'UPDATE Advanced Stats'!$B$2:$AC$1000,20,0)</f>
        <v>0.1</v>
      </c>
      <c r="AR145">
        <f>VLOOKUP($B145,'UPDATE Advanced Stats'!$B$2:$AC$1000,21,0)</f>
        <v>0.1</v>
      </c>
      <c r="AS145">
        <f>VLOOKUP($B145,'UPDATE Advanced Stats'!$B$2:$AC$1000,22,0)</f>
        <v>0.2</v>
      </c>
      <c r="AT145">
        <f>VLOOKUP($B145,'UPDATE Advanced Stats'!$B$2:$AC$1000,23,0)</f>
        <v>2.1999999999999999E-2</v>
      </c>
      <c r="AU145">
        <f>VLOOKUP($B145,'UPDATE Advanced Stats'!$B$2:$AC$1000,24,0)</f>
        <v>0</v>
      </c>
      <c r="AV145">
        <f>VLOOKUP($B145,'UPDATE Advanced Stats'!$B$2:$AC$1000,25,0)</f>
        <v>-0.3</v>
      </c>
      <c r="AW145">
        <f>VLOOKUP($B145,'UPDATE Advanced Stats'!$B$2:$AC$1000,26,0)</f>
        <v>-4.5999999999999996</v>
      </c>
      <c r="AX145">
        <f>VLOOKUP($B145,'UPDATE Advanced Stats'!$B$2:$AC$1000,27,0)</f>
        <v>-4.9000000000000004</v>
      </c>
      <c r="AY145">
        <f>VLOOKUP($B145,'UPDATE Advanced Stats'!$B$2:$AC$1000,28,0)</f>
        <v>-0.3</v>
      </c>
    </row>
    <row r="146" spans="1:51">
      <c r="A146">
        <f>'UPDATE Regular Stats'!A147</f>
        <v>114</v>
      </c>
      <c r="B146" t="str">
        <f>'UPDATE Regular Stats'!B147</f>
        <v>Troy Daniels</v>
      </c>
      <c r="C146" t="str">
        <f>'UPDATE Regular Stats'!C147</f>
        <v>SG</v>
      </c>
      <c r="D146">
        <f>'UPDATE Regular Stats'!D147</f>
        <v>23</v>
      </c>
      <c r="E146" t="str">
        <f>'UPDATE Regular Stats'!E147</f>
        <v>MIN</v>
      </c>
      <c r="F146">
        <f>'UPDATE Regular Stats'!F147</f>
        <v>19</v>
      </c>
      <c r="G146">
        <f>'UPDATE Regular Stats'!G147</f>
        <v>0</v>
      </c>
      <c r="H146">
        <f>'UPDATE Regular Stats'!H147</f>
        <v>8.1</v>
      </c>
      <c r="I146">
        <f>'UPDATE Regular Stats'!I147</f>
        <v>1</v>
      </c>
      <c r="J146">
        <f>'UPDATE Regular Stats'!J147</f>
        <v>3.1</v>
      </c>
      <c r="K146">
        <f>'UPDATE Regular Stats'!K147</f>
        <v>0.32200000000000001</v>
      </c>
      <c r="L146">
        <f>'UPDATE Regular Stats'!L147</f>
        <v>0.7</v>
      </c>
      <c r="M146">
        <f>'UPDATE Regular Stats'!M147</f>
        <v>2.1</v>
      </c>
      <c r="N146">
        <f>'UPDATE Regular Stats'!N147</f>
        <v>0.33300000000000002</v>
      </c>
      <c r="O146">
        <f>'UPDATE Regular Stats'!O147</f>
        <v>0.3</v>
      </c>
      <c r="P146">
        <f>'UPDATE Regular Stats'!P147</f>
        <v>1.1000000000000001</v>
      </c>
      <c r="Q146">
        <f>'UPDATE Regular Stats'!Q147</f>
        <v>0.3</v>
      </c>
      <c r="R146">
        <f>'UPDATE Regular Stats'!R147</f>
        <v>0.1</v>
      </c>
      <c r="S146">
        <f>'UPDATE Regular Stats'!S147</f>
        <v>0.1</v>
      </c>
      <c r="T146">
        <f>'UPDATE Regular Stats'!T147</f>
        <v>1</v>
      </c>
      <c r="U146">
        <f>'UPDATE Regular Stats'!U147</f>
        <v>0.3</v>
      </c>
      <c r="V146">
        <f>'UPDATE Regular Stats'!V147</f>
        <v>0.7</v>
      </c>
      <c r="W146">
        <f>'UPDATE Regular Stats'!W147</f>
        <v>1</v>
      </c>
      <c r="X146">
        <f>'UPDATE Regular Stats'!X147</f>
        <v>0.7</v>
      </c>
      <c r="Y146">
        <f>'UPDATE Regular Stats'!Y147</f>
        <v>0.2</v>
      </c>
      <c r="Z146">
        <f>'UPDATE Regular Stats'!Z147</f>
        <v>0</v>
      </c>
      <c r="AA146">
        <f>'UPDATE Regular Stats'!AA147</f>
        <v>0.4</v>
      </c>
      <c r="AB146">
        <f>'UPDATE Regular Stats'!AB147</f>
        <v>0.7</v>
      </c>
      <c r="AC146">
        <f>'UPDATE Regular Stats'!AC147</f>
        <v>2.8</v>
      </c>
      <c r="AD146">
        <f>VLOOKUP($B146,'UPDATE Advanced Stats'!$B$2:$AC$1000,7,0)</f>
        <v>9.6</v>
      </c>
      <c r="AE146">
        <f>VLOOKUP($B146,'UPDATE Advanced Stats'!$B$2:$AC$1000,8,0)</f>
        <v>0.51500000000000001</v>
      </c>
      <c r="AF146">
        <f>VLOOKUP($B146,'UPDATE Advanced Stats'!$B$2:$AC$1000,9,0)</f>
        <v>0.71499999999999997</v>
      </c>
      <c r="AG146">
        <f>VLOOKUP($B146,'UPDATE Advanced Stats'!$B$2:$AC$1000,10,0)</f>
        <v>7.9000000000000001E-2</v>
      </c>
      <c r="AH146">
        <f>VLOOKUP($B146,'UPDATE Advanced Stats'!$B$2:$AC$1000,11,0)</f>
        <v>2.2000000000000002</v>
      </c>
      <c r="AI146">
        <f>VLOOKUP($B146,'UPDATE Advanced Stats'!$B$2:$AC$1000,12,0)</f>
        <v>7.2</v>
      </c>
      <c r="AJ146">
        <f>VLOOKUP($B146,'UPDATE Advanced Stats'!$B$2:$AC$1000,13,0)</f>
        <v>4.7</v>
      </c>
      <c r="AK146">
        <f>VLOOKUP($B146,'UPDATE Advanced Stats'!$B$2:$AC$1000,14,0)</f>
        <v>9.1999999999999993</v>
      </c>
      <c r="AL146">
        <f>VLOOKUP($B146,'UPDATE Advanced Stats'!$B$2:$AC$1000,15,0)</f>
        <v>0.8</v>
      </c>
      <c r="AM146">
        <f>VLOOKUP($B146,'UPDATE Advanced Stats'!$B$2:$AC$1000,16,0)</f>
        <v>0.2</v>
      </c>
      <c r="AN146">
        <f>VLOOKUP($B146,'UPDATE Advanced Stats'!$B$2:$AC$1000,17,0)</f>
        <v>10.5</v>
      </c>
      <c r="AO146">
        <f>VLOOKUP($B146,'UPDATE Advanced Stats'!$B$2:$AC$1000,18,0)</f>
        <v>21.3</v>
      </c>
      <c r="AP146">
        <f>VLOOKUP($B146,'UPDATE Advanced Stats'!$B$2:$AC$1000,19,0)</f>
        <v>0</v>
      </c>
      <c r="AQ146">
        <f>VLOOKUP($B146,'UPDATE Advanced Stats'!$B$2:$AC$1000,20,0)</f>
        <v>0.1</v>
      </c>
      <c r="AR146">
        <f>VLOOKUP($B146,'UPDATE Advanced Stats'!$B$2:$AC$1000,21,0)</f>
        <v>0.1</v>
      </c>
      <c r="AS146">
        <f>VLOOKUP($B146,'UPDATE Advanced Stats'!$B$2:$AC$1000,22,0)</f>
        <v>0.2</v>
      </c>
      <c r="AT146">
        <f>VLOOKUP($B146,'UPDATE Advanced Stats'!$B$2:$AC$1000,23,0)</f>
        <v>2.1999999999999999E-2</v>
      </c>
      <c r="AU146">
        <f>VLOOKUP($B146,'UPDATE Advanced Stats'!$B$2:$AC$1000,24,0)</f>
        <v>0</v>
      </c>
      <c r="AV146">
        <f>VLOOKUP($B146,'UPDATE Advanced Stats'!$B$2:$AC$1000,25,0)</f>
        <v>-0.3</v>
      </c>
      <c r="AW146">
        <f>VLOOKUP($B146,'UPDATE Advanced Stats'!$B$2:$AC$1000,26,0)</f>
        <v>-4.5999999999999996</v>
      </c>
      <c r="AX146">
        <f>VLOOKUP($B146,'UPDATE Advanced Stats'!$B$2:$AC$1000,27,0)</f>
        <v>-4.9000000000000004</v>
      </c>
      <c r="AY146">
        <f>VLOOKUP($B146,'UPDATE Advanced Stats'!$B$2:$AC$1000,28,0)</f>
        <v>-0.3</v>
      </c>
    </row>
    <row r="147" spans="1:51">
      <c r="A147">
        <f>'UPDATE Regular Stats'!A148</f>
        <v>114</v>
      </c>
      <c r="B147" t="str">
        <f>'UPDATE Regular Stats'!B148</f>
        <v>Troy Daniels</v>
      </c>
      <c r="C147" t="str">
        <f>'UPDATE Regular Stats'!C148</f>
        <v>SG</v>
      </c>
      <c r="D147">
        <f>'UPDATE Regular Stats'!D148</f>
        <v>23</v>
      </c>
      <c r="E147" t="str">
        <f>'UPDATE Regular Stats'!E148</f>
        <v>CHO</v>
      </c>
      <c r="F147">
        <f>'UPDATE Regular Stats'!F148</f>
        <v>11</v>
      </c>
      <c r="G147">
        <f>'UPDATE Regular Stats'!G148</f>
        <v>0</v>
      </c>
      <c r="H147">
        <f>'UPDATE Regular Stats'!H148</f>
        <v>12.3</v>
      </c>
      <c r="I147">
        <f>'UPDATE Regular Stats'!I148</f>
        <v>2.5</v>
      </c>
      <c r="J147">
        <f>'UPDATE Regular Stats'!J148</f>
        <v>5.4</v>
      </c>
      <c r="K147">
        <f>'UPDATE Regular Stats'!K148</f>
        <v>0.45800000000000002</v>
      </c>
      <c r="L147">
        <f>'UPDATE Regular Stats'!L148</f>
        <v>1.5</v>
      </c>
      <c r="M147">
        <f>'UPDATE Regular Stats'!M148</f>
        <v>3.3</v>
      </c>
      <c r="N147">
        <f>'UPDATE Regular Stats'!N148</f>
        <v>0.47199999999999998</v>
      </c>
      <c r="O147">
        <f>'UPDATE Regular Stats'!O148</f>
        <v>0.9</v>
      </c>
      <c r="P147">
        <f>'UPDATE Regular Stats'!P148</f>
        <v>2.1</v>
      </c>
      <c r="Q147">
        <f>'UPDATE Regular Stats'!Q148</f>
        <v>0.435</v>
      </c>
      <c r="R147">
        <f>'UPDATE Regular Stats'!R148</f>
        <v>0.5</v>
      </c>
      <c r="S147">
        <f>'UPDATE Regular Stats'!S148</f>
        <v>0.6</v>
      </c>
      <c r="T147">
        <f>'UPDATE Regular Stats'!T148</f>
        <v>0.85699999999999998</v>
      </c>
      <c r="U147">
        <f>'UPDATE Regular Stats'!U148</f>
        <v>0.2</v>
      </c>
      <c r="V147">
        <f>'UPDATE Regular Stats'!V148</f>
        <v>0.5</v>
      </c>
      <c r="W147">
        <f>'UPDATE Regular Stats'!W148</f>
        <v>0.7</v>
      </c>
      <c r="X147">
        <f>'UPDATE Regular Stats'!X148</f>
        <v>0.5</v>
      </c>
      <c r="Y147">
        <f>'UPDATE Regular Stats'!Y148</f>
        <v>0.3</v>
      </c>
      <c r="Z147">
        <f>'UPDATE Regular Stats'!Z148</f>
        <v>0.1</v>
      </c>
      <c r="AA147">
        <f>'UPDATE Regular Stats'!AA148</f>
        <v>0.6</v>
      </c>
      <c r="AB147">
        <f>'UPDATE Regular Stats'!AB148</f>
        <v>1.1000000000000001</v>
      </c>
      <c r="AC147">
        <f>'UPDATE Regular Stats'!AC148</f>
        <v>7</v>
      </c>
      <c r="AD147">
        <f>VLOOKUP($B147,'UPDATE Advanced Stats'!$B$2:$AC$1000,7,0)</f>
        <v>9.6</v>
      </c>
      <c r="AE147">
        <f>VLOOKUP($B147,'UPDATE Advanced Stats'!$B$2:$AC$1000,8,0)</f>
        <v>0.51500000000000001</v>
      </c>
      <c r="AF147">
        <f>VLOOKUP($B147,'UPDATE Advanced Stats'!$B$2:$AC$1000,9,0)</f>
        <v>0.71499999999999997</v>
      </c>
      <c r="AG147">
        <f>VLOOKUP($B147,'UPDATE Advanced Stats'!$B$2:$AC$1000,10,0)</f>
        <v>7.9000000000000001E-2</v>
      </c>
      <c r="AH147">
        <f>VLOOKUP($B147,'UPDATE Advanced Stats'!$B$2:$AC$1000,11,0)</f>
        <v>2.2000000000000002</v>
      </c>
      <c r="AI147">
        <f>VLOOKUP($B147,'UPDATE Advanced Stats'!$B$2:$AC$1000,12,0)</f>
        <v>7.2</v>
      </c>
      <c r="AJ147">
        <f>VLOOKUP($B147,'UPDATE Advanced Stats'!$B$2:$AC$1000,13,0)</f>
        <v>4.7</v>
      </c>
      <c r="AK147">
        <f>VLOOKUP($B147,'UPDATE Advanced Stats'!$B$2:$AC$1000,14,0)</f>
        <v>9.1999999999999993</v>
      </c>
      <c r="AL147">
        <f>VLOOKUP($B147,'UPDATE Advanced Stats'!$B$2:$AC$1000,15,0)</f>
        <v>0.8</v>
      </c>
      <c r="AM147">
        <f>VLOOKUP($B147,'UPDATE Advanced Stats'!$B$2:$AC$1000,16,0)</f>
        <v>0.2</v>
      </c>
      <c r="AN147">
        <f>VLOOKUP($B147,'UPDATE Advanced Stats'!$B$2:$AC$1000,17,0)</f>
        <v>10.5</v>
      </c>
      <c r="AO147">
        <f>VLOOKUP($B147,'UPDATE Advanced Stats'!$B$2:$AC$1000,18,0)</f>
        <v>21.3</v>
      </c>
      <c r="AP147">
        <f>VLOOKUP($B147,'UPDATE Advanced Stats'!$B$2:$AC$1000,19,0)</f>
        <v>0</v>
      </c>
      <c r="AQ147">
        <f>VLOOKUP($B147,'UPDATE Advanced Stats'!$B$2:$AC$1000,20,0)</f>
        <v>0.1</v>
      </c>
      <c r="AR147">
        <f>VLOOKUP($B147,'UPDATE Advanced Stats'!$B$2:$AC$1000,21,0)</f>
        <v>0.1</v>
      </c>
      <c r="AS147">
        <f>VLOOKUP($B147,'UPDATE Advanced Stats'!$B$2:$AC$1000,22,0)</f>
        <v>0.2</v>
      </c>
      <c r="AT147">
        <f>VLOOKUP($B147,'UPDATE Advanced Stats'!$B$2:$AC$1000,23,0)</f>
        <v>2.1999999999999999E-2</v>
      </c>
      <c r="AU147">
        <f>VLOOKUP($B147,'UPDATE Advanced Stats'!$B$2:$AC$1000,24,0)</f>
        <v>0</v>
      </c>
      <c r="AV147">
        <f>VLOOKUP($B147,'UPDATE Advanced Stats'!$B$2:$AC$1000,25,0)</f>
        <v>-0.3</v>
      </c>
      <c r="AW147">
        <f>VLOOKUP($B147,'UPDATE Advanced Stats'!$B$2:$AC$1000,26,0)</f>
        <v>-4.5999999999999996</v>
      </c>
      <c r="AX147">
        <f>VLOOKUP($B147,'UPDATE Advanced Stats'!$B$2:$AC$1000,27,0)</f>
        <v>-4.9000000000000004</v>
      </c>
      <c r="AY147">
        <f>VLOOKUP($B147,'UPDATE Advanced Stats'!$B$2:$AC$1000,28,0)</f>
        <v>-0.3</v>
      </c>
    </row>
    <row r="148" spans="1:51">
      <c r="A148">
        <f>'UPDATE Regular Stats'!A149</f>
        <v>115</v>
      </c>
      <c r="B148" t="str">
        <f>'UPDATE Regular Stats'!B149</f>
        <v>Luigi Datome</v>
      </c>
      <c r="C148" t="str">
        <f>'UPDATE Regular Stats'!C149</f>
        <v>SF</v>
      </c>
      <c r="D148">
        <f>'UPDATE Regular Stats'!D149</f>
        <v>27</v>
      </c>
      <c r="E148" t="str">
        <f>'UPDATE Regular Stats'!E149</f>
        <v>TOT</v>
      </c>
      <c r="F148">
        <f>'UPDATE Regular Stats'!F149</f>
        <v>21</v>
      </c>
      <c r="G148">
        <f>'UPDATE Regular Stats'!G149</f>
        <v>1</v>
      </c>
      <c r="H148">
        <f>'UPDATE Regular Stats'!H149</f>
        <v>10</v>
      </c>
      <c r="I148">
        <f>'UPDATE Regular Stats'!I149</f>
        <v>2</v>
      </c>
      <c r="J148">
        <f>'UPDATE Regular Stats'!J149</f>
        <v>4.2</v>
      </c>
      <c r="K148">
        <f>'UPDATE Regular Stats'!K149</f>
        <v>0.48299999999999998</v>
      </c>
      <c r="L148">
        <f>'UPDATE Regular Stats'!L149</f>
        <v>0.9</v>
      </c>
      <c r="M148">
        <f>'UPDATE Regular Stats'!M149</f>
        <v>1.9</v>
      </c>
      <c r="N148">
        <f>'UPDATE Regular Stats'!N149</f>
        <v>0.45</v>
      </c>
      <c r="O148">
        <f>'UPDATE Regular Stats'!O149</f>
        <v>1.2</v>
      </c>
      <c r="P148">
        <f>'UPDATE Regular Stats'!P149</f>
        <v>2.2999999999999998</v>
      </c>
      <c r="Q148">
        <f>'UPDATE Regular Stats'!Q149</f>
        <v>0.51</v>
      </c>
      <c r="R148">
        <f>'UPDATE Regular Stats'!R149</f>
        <v>0</v>
      </c>
      <c r="S148">
        <f>'UPDATE Regular Stats'!S149</f>
        <v>0</v>
      </c>
      <c r="T148">
        <f>'UPDATE Regular Stats'!T149</f>
        <v>1</v>
      </c>
      <c r="U148">
        <f>'UPDATE Regular Stats'!U149</f>
        <v>0.1</v>
      </c>
      <c r="V148">
        <f>'UPDATE Regular Stats'!V149</f>
        <v>1.2</v>
      </c>
      <c r="W148">
        <f>'UPDATE Regular Stats'!W149</f>
        <v>1.4</v>
      </c>
      <c r="X148">
        <f>'UPDATE Regular Stats'!X149</f>
        <v>0.4</v>
      </c>
      <c r="Y148">
        <f>'UPDATE Regular Stats'!Y149</f>
        <v>0.1</v>
      </c>
      <c r="Z148">
        <f>'UPDATE Regular Stats'!Z149</f>
        <v>0.3</v>
      </c>
      <c r="AA148">
        <f>'UPDATE Regular Stats'!AA149</f>
        <v>0.4</v>
      </c>
      <c r="AB148">
        <f>'UPDATE Regular Stats'!AB149</f>
        <v>0.7</v>
      </c>
      <c r="AC148">
        <f>'UPDATE Regular Stats'!AC149</f>
        <v>5</v>
      </c>
      <c r="AD148">
        <f>VLOOKUP($B148,'UPDATE Advanced Stats'!$B$2:$AC$1000,7,0)</f>
        <v>15.1</v>
      </c>
      <c r="AE148">
        <f>VLOOKUP($B148,'UPDATE Advanced Stats'!$B$2:$AC$1000,8,0)</f>
        <v>0.58699999999999997</v>
      </c>
      <c r="AF148">
        <f>VLOOKUP($B148,'UPDATE Advanced Stats'!$B$2:$AC$1000,9,0)</f>
        <v>0.44900000000000001</v>
      </c>
      <c r="AG148">
        <f>VLOOKUP($B148,'UPDATE Advanced Stats'!$B$2:$AC$1000,10,0)</f>
        <v>1.0999999999999999E-2</v>
      </c>
      <c r="AH148">
        <f>VLOOKUP($B148,'UPDATE Advanced Stats'!$B$2:$AC$1000,11,0)</f>
        <v>1.5</v>
      </c>
      <c r="AI148">
        <f>VLOOKUP($B148,'UPDATE Advanced Stats'!$B$2:$AC$1000,12,0)</f>
        <v>13.9</v>
      </c>
      <c r="AJ148">
        <f>VLOOKUP($B148,'UPDATE Advanced Stats'!$B$2:$AC$1000,13,0)</f>
        <v>7.6</v>
      </c>
      <c r="AK148">
        <f>VLOOKUP($B148,'UPDATE Advanced Stats'!$B$2:$AC$1000,14,0)</f>
        <v>7.6</v>
      </c>
      <c r="AL148">
        <f>VLOOKUP($B148,'UPDATE Advanced Stats'!$B$2:$AC$1000,15,0)</f>
        <v>0.5</v>
      </c>
      <c r="AM148">
        <f>VLOOKUP($B148,'UPDATE Advanced Stats'!$B$2:$AC$1000,16,0)</f>
        <v>2.6</v>
      </c>
      <c r="AN148">
        <f>VLOOKUP($B148,'UPDATE Advanced Stats'!$B$2:$AC$1000,17,0)</f>
        <v>9.1</v>
      </c>
      <c r="AO148">
        <f>VLOOKUP($B148,'UPDATE Advanced Stats'!$B$2:$AC$1000,18,0)</f>
        <v>20.7</v>
      </c>
      <c r="AP148">
        <f>VLOOKUP($B148,'UPDATE Advanced Stats'!$B$2:$AC$1000,19,0)</f>
        <v>0</v>
      </c>
      <c r="AQ148">
        <f>VLOOKUP($B148,'UPDATE Advanced Stats'!$B$2:$AC$1000,20,0)</f>
        <v>0.2</v>
      </c>
      <c r="AR148">
        <f>VLOOKUP($B148,'UPDATE Advanced Stats'!$B$2:$AC$1000,21,0)</f>
        <v>0.2</v>
      </c>
      <c r="AS148">
        <f>VLOOKUP($B148,'UPDATE Advanced Stats'!$B$2:$AC$1000,22,0)</f>
        <v>0.4</v>
      </c>
      <c r="AT148">
        <f>VLOOKUP($B148,'UPDATE Advanced Stats'!$B$2:$AC$1000,23,0)</f>
        <v>9.5000000000000001E-2</v>
      </c>
      <c r="AU148">
        <f>VLOOKUP($B148,'UPDATE Advanced Stats'!$B$2:$AC$1000,24,0)</f>
        <v>0</v>
      </c>
      <c r="AV148">
        <f>VLOOKUP($B148,'UPDATE Advanced Stats'!$B$2:$AC$1000,25,0)</f>
        <v>-0.3</v>
      </c>
      <c r="AW148">
        <f>VLOOKUP($B148,'UPDATE Advanced Stats'!$B$2:$AC$1000,26,0)</f>
        <v>-1.8</v>
      </c>
      <c r="AX148">
        <f>VLOOKUP($B148,'UPDATE Advanced Stats'!$B$2:$AC$1000,27,0)</f>
        <v>-2.1</v>
      </c>
      <c r="AY148">
        <f>VLOOKUP($B148,'UPDATE Advanced Stats'!$B$2:$AC$1000,28,0)</f>
        <v>0</v>
      </c>
    </row>
    <row r="149" spans="1:51">
      <c r="A149">
        <f>'UPDATE Regular Stats'!A150</f>
        <v>115</v>
      </c>
      <c r="B149" t="str">
        <f>'UPDATE Regular Stats'!B150</f>
        <v>Luigi Datome</v>
      </c>
      <c r="C149" t="str">
        <f>'UPDATE Regular Stats'!C150</f>
        <v>SF</v>
      </c>
      <c r="D149">
        <f>'UPDATE Regular Stats'!D150</f>
        <v>27</v>
      </c>
      <c r="E149" t="str">
        <f>'UPDATE Regular Stats'!E150</f>
        <v>DET</v>
      </c>
      <c r="F149">
        <f>'UPDATE Regular Stats'!F150</f>
        <v>3</v>
      </c>
      <c r="G149">
        <f>'UPDATE Regular Stats'!G150</f>
        <v>0</v>
      </c>
      <c r="H149">
        <f>'UPDATE Regular Stats'!H150</f>
        <v>5.7</v>
      </c>
      <c r="I149">
        <f>'UPDATE Regular Stats'!I150</f>
        <v>1.7</v>
      </c>
      <c r="J149">
        <f>'UPDATE Regular Stats'!J150</f>
        <v>4</v>
      </c>
      <c r="K149">
        <f>'UPDATE Regular Stats'!K150</f>
        <v>0.41699999999999998</v>
      </c>
      <c r="L149">
        <f>'UPDATE Regular Stats'!L150</f>
        <v>0.3</v>
      </c>
      <c r="M149">
        <f>'UPDATE Regular Stats'!M150</f>
        <v>1.3</v>
      </c>
      <c r="N149">
        <f>'UPDATE Regular Stats'!N150</f>
        <v>0.25</v>
      </c>
      <c r="O149">
        <f>'UPDATE Regular Stats'!O150</f>
        <v>1.3</v>
      </c>
      <c r="P149">
        <f>'UPDATE Regular Stats'!P150</f>
        <v>2.7</v>
      </c>
      <c r="Q149">
        <f>'UPDATE Regular Stats'!Q150</f>
        <v>0.5</v>
      </c>
      <c r="R149">
        <f>'UPDATE Regular Stats'!R150</f>
        <v>0</v>
      </c>
      <c r="S149">
        <f>'UPDATE Regular Stats'!S150</f>
        <v>0</v>
      </c>
      <c r="T149">
        <f>'UPDATE Regular Stats'!T150</f>
        <v>0</v>
      </c>
      <c r="U149">
        <f>'UPDATE Regular Stats'!U150</f>
        <v>0.3</v>
      </c>
      <c r="V149">
        <f>'UPDATE Regular Stats'!V150</f>
        <v>1</v>
      </c>
      <c r="W149">
        <f>'UPDATE Regular Stats'!W150</f>
        <v>1.3</v>
      </c>
      <c r="X149">
        <f>'UPDATE Regular Stats'!X150</f>
        <v>0.7</v>
      </c>
      <c r="Y149">
        <f>'UPDATE Regular Stats'!Y150</f>
        <v>0.3</v>
      </c>
      <c r="Z149">
        <f>'UPDATE Regular Stats'!Z150</f>
        <v>0</v>
      </c>
      <c r="AA149">
        <f>'UPDATE Regular Stats'!AA150</f>
        <v>0.7</v>
      </c>
      <c r="AB149">
        <f>'UPDATE Regular Stats'!AB150</f>
        <v>0.3</v>
      </c>
      <c r="AC149">
        <f>'UPDATE Regular Stats'!AC150</f>
        <v>3.7</v>
      </c>
      <c r="AD149">
        <f>VLOOKUP($B149,'UPDATE Advanced Stats'!$B$2:$AC$1000,7,0)</f>
        <v>15.1</v>
      </c>
      <c r="AE149">
        <f>VLOOKUP($B149,'UPDATE Advanced Stats'!$B$2:$AC$1000,8,0)</f>
        <v>0.58699999999999997</v>
      </c>
      <c r="AF149">
        <f>VLOOKUP($B149,'UPDATE Advanced Stats'!$B$2:$AC$1000,9,0)</f>
        <v>0.44900000000000001</v>
      </c>
      <c r="AG149">
        <f>VLOOKUP($B149,'UPDATE Advanced Stats'!$B$2:$AC$1000,10,0)</f>
        <v>1.0999999999999999E-2</v>
      </c>
      <c r="AH149">
        <f>VLOOKUP($B149,'UPDATE Advanced Stats'!$B$2:$AC$1000,11,0)</f>
        <v>1.5</v>
      </c>
      <c r="AI149">
        <f>VLOOKUP($B149,'UPDATE Advanced Stats'!$B$2:$AC$1000,12,0)</f>
        <v>13.9</v>
      </c>
      <c r="AJ149">
        <f>VLOOKUP($B149,'UPDATE Advanced Stats'!$B$2:$AC$1000,13,0)</f>
        <v>7.6</v>
      </c>
      <c r="AK149">
        <f>VLOOKUP($B149,'UPDATE Advanced Stats'!$B$2:$AC$1000,14,0)</f>
        <v>7.6</v>
      </c>
      <c r="AL149">
        <f>VLOOKUP($B149,'UPDATE Advanced Stats'!$B$2:$AC$1000,15,0)</f>
        <v>0.5</v>
      </c>
      <c r="AM149">
        <f>VLOOKUP($B149,'UPDATE Advanced Stats'!$B$2:$AC$1000,16,0)</f>
        <v>2.6</v>
      </c>
      <c r="AN149">
        <f>VLOOKUP($B149,'UPDATE Advanced Stats'!$B$2:$AC$1000,17,0)</f>
        <v>9.1</v>
      </c>
      <c r="AO149">
        <f>VLOOKUP($B149,'UPDATE Advanced Stats'!$B$2:$AC$1000,18,0)</f>
        <v>20.7</v>
      </c>
      <c r="AP149">
        <f>VLOOKUP($B149,'UPDATE Advanced Stats'!$B$2:$AC$1000,19,0)</f>
        <v>0</v>
      </c>
      <c r="AQ149">
        <f>VLOOKUP($B149,'UPDATE Advanced Stats'!$B$2:$AC$1000,20,0)</f>
        <v>0.2</v>
      </c>
      <c r="AR149">
        <f>VLOOKUP($B149,'UPDATE Advanced Stats'!$B$2:$AC$1000,21,0)</f>
        <v>0.2</v>
      </c>
      <c r="AS149">
        <f>VLOOKUP($B149,'UPDATE Advanced Stats'!$B$2:$AC$1000,22,0)</f>
        <v>0.4</v>
      </c>
      <c r="AT149">
        <f>VLOOKUP($B149,'UPDATE Advanced Stats'!$B$2:$AC$1000,23,0)</f>
        <v>9.5000000000000001E-2</v>
      </c>
      <c r="AU149">
        <f>VLOOKUP($B149,'UPDATE Advanced Stats'!$B$2:$AC$1000,24,0)</f>
        <v>0</v>
      </c>
      <c r="AV149">
        <f>VLOOKUP($B149,'UPDATE Advanced Stats'!$B$2:$AC$1000,25,0)</f>
        <v>-0.3</v>
      </c>
      <c r="AW149">
        <f>VLOOKUP($B149,'UPDATE Advanced Stats'!$B$2:$AC$1000,26,0)</f>
        <v>-1.8</v>
      </c>
      <c r="AX149">
        <f>VLOOKUP($B149,'UPDATE Advanced Stats'!$B$2:$AC$1000,27,0)</f>
        <v>-2.1</v>
      </c>
      <c r="AY149">
        <f>VLOOKUP($B149,'UPDATE Advanced Stats'!$B$2:$AC$1000,28,0)</f>
        <v>0</v>
      </c>
    </row>
    <row r="150" spans="1:51">
      <c r="A150">
        <f>'UPDATE Regular Stats'!A151</f>
        <v>115</v>
      </c>
      <c r="B150" t="str">
        <f>'UPDATE Regular Stats'!B151</f>
        <v>Luigi Datome</v>
      </c>
      <c r="C150" t="str">
        <f>'UPDATE Regular Stats'!C151</f>
        <v>SF</v>
      </c>
      <c r="D150">
        <f>'UPDATE Regular Stats'!D151</f>
        <v>27</v>
      </c>
      <c r="E150" t="str">
        <f>'UPDATE Regular Stats'!E151</f>
        <v>BOS</v>
      </c>
      <c r="F150">
        <f>'UPDATE Regular Stats'!F151</f>
        <v>18</v>
      </c>
      <c r="G150">
        <f>'UPDATE Regular Stats'!G151</f>
        <v>1</v>
      </c>
      <c r="H150">
        <f>'UPDATE Regular Stats'!H151</f>
        <v>10.7</v>
      </c>
      <c r="I150">
        <f>'UPDATE Regular Stats'!I151</f>
        <v>2.1</v>
      </c>
      <c r="J150">
        <f>'UPDATE Regular Stats'!J151</f>
        <v>4.3</v>
      </c>
      <c r="K150">
        <f>'UPDATE Regular Stats'!K151</f>
        <v>0.49399999999999999</v>
      </c>
      <c r="L150">
        <f>'UPDATE Regular Stats'!L151</f>
        <v>0.9</v>
      </c>
      <c r="M150">
        <f>'UPDATE Regular Stats'!M151</f>
        <v>2</v>
      </c>
      <c r="N150">
        <f>'UPDATE Regular Stats'!N151</f>
        <v>0.47199999999999998</v>
      </c>
      <c r="O150">
        <f>'UPDATE Regular Stats'!O151</f>
        <v>1.2</v>
      </c>
      <c r="P150">
        <f>'UPDATE Regular Stats'!P151</f>
        <v>2.2999999999999998</v>
      </c>
      <c r="Q150">
        <f>'UPDATE Regular Stats'!Q151</f>
        <v>0.51200000000000001</v>
      </c>
      <c r="R150">
        <f>'UPDATE Regular Stats'!R151</f>
        <v>0.1</v>
      </c>
      <c r="S150">
        <f>'UPDATE Regular Stats'!S151</f>
        <v>0.1</v>
      </c>
      <c r="T150">
        <f>'UPDATE Regular Stats'!T151</f>
        <v>1</v>
      </c>
      <c r="U150">
        <f>'UPDATE Regular Stats'!U151</f>
        <v>0.1</v>
      </c>
      <c r="V150">
        <f>'UPDATE Regular Stats'!V151</f>
        <v>1.3</v>
      </c>
      <c r="W150">
        <f>'UPDATE Regular Stats'!W151</f>
        <v>1.4</v>
      </c>
      <c r="X150">
        <f>'UPDATE Regular Stats'!X151</f>
        <v>0.4</v>
      </c>
      <c r="Y150">
        <f>'UPDATE Regular Stats'!Y151</f>
        <v>0.1</v>
      </c>
      <c r="Z150">
        <f>'UPDATE Regular Stats'!Z151</f>
        <v>0.4</v>
      </c>
      <c r="AA150">
        <f>'UPDATE Regular Stats'!AA151</f>
        <v>0.4</v>
      </c>
      <c r="AB150">
        <f>'UPDATE Regular Stats'!AB151</f>
        <v>0.8</v>
      </c>
      <c r="AC150">
        <f>'UPDATE Regular Stats'!AC151</f>
        <v>5.2</v>
      </c>
      <c r="AD150">
        <f>VLOOKUP($B150,'UPDATE Advanced Stats'!$B$2:$AC$1000,7,0)</f>
        <v>15.1</v>
      </c>
      <c r="AE150">
        <f>VLOOKUP($B150,'UPDATE Advanced Stats'!$B$2:$AC$1000,8,0)</f>
        <v>0.58699999999999997</v>
      </c>
      <c r="AF150">
        <f>VLOOKUP($B150,'UPDATE Advanced Stats'!$B$2:$AC$1000,9,0)</f>
        <v>0.44900000000000001</v>
      </c>
      <c r="AG150">
        <f>VLOOKUP($B150,'UPDATE Advanced Stats'!$B$2:$AC$1000,10,0)</f>
        <v>1.0999999999999999E-2</v>
      </c>
      <c r="AH150">
        <f>VLOOKUP($B150,'UPDATE Advanced Stats'!$B$2:$AC$1000,11,0)</f>
        <v>1.5</v>
      </c>
      <c r="AI150">
        <f>VLOOKUP($B150,'UPDATE Advanced Stats'!$B$2:$AC$1000,12,0)</f>
        <v>13.9</v>
      </c>
      <c r="AJ150">
        <f>VLOOKUP($B150,'UPDATE Advanced Stats'!$B$2:$AC$1000,13,0)</f>
        <v>7.6</v>
      </c>
      <c r="AK150">
        <f>VLOOKUP($B150,'UPDATE Advanced Stats'!$B$2:$AC$1000,14,0)</f>
        <v>7.6</v>
      </c>
      <c r="AL150">
        <f>VLOOKUP($B150,'UPDATE Advanced Stats'!$B$2:$AC$1000,15,0)</f>
        <v>0.5</v>
      </c>
      <c r="AM150">
        <f>VLOOKUP($B150,'UPDATE Advanced Stats'!$B$2:$AC$1000,16,0)</f>
        <v>2.6</v>
      </c>
      <c r="AN150">
        <f>VLOOKUP($B150,'UPDATE Advanced Stats'!$B$2:$AC$1000,17,0)</f>
        <v>9.1</v>
      </c>
      <c r="AO150">
        <f>VLOOKUP($B150,'UPDATE Advanced Stats'!$B$2:$AC$1000,18,0)</f>
        <v>20.7</v>
      </c>
      <c r="AP150">
        <f>VLOOKUP($B150,'UPDATE Advanced Stats'!$B$2:$AC$1000,19,0)</f>
        <v>0</v>
      </c>
      <c r="AQ150">
        <f>VLOOKUP($B150,'UPDATE Advanced Stats'!$B$2:$AC$1000,20,0)</f>
        <v>0.2</v>
      </c>
      <c r="AR150">
        <f>VLOOKUP($B150,'UPDATE Advanced Stats'!$B$2:$AC$1000,21,0)</f>
        <v>0.2</v>
      </c>
      <c r="AS150">
        <f>VLOOKUP($B150,'UPDATE Advanced Stats'!$B$2:$AC$1000,22,0)</f>
        <v>0.4</v>
      </c>
      <c r="AT150">
        <f>VLOOKUP($B150,'UPDATE Advanced Stats'!$B$2:$AC$1000,23,0)</f>
        <v>9.5000000000000001E-2</v>
      </c>
      <c r="AU150">
        <f>VLOOKUP($B150,'UPDATE Advanced Stats'!$B$2:$AC$1000,24,0)</f>
        <v>0</v>
      </c>
      <c r="AV150">
        <f>VLOOKUP($B150,'UPDATE Advanced Stats'!$B$2:$AC$1000,25,0)</f>
        <v>-0.3</v>
      </c>
      <c r="AW150">
        <f>VLOOKUP($B150,'UPDATE Advanced Stats'!$B$2:$AC$1000,26,0)</f>
        <v>-1.8</v>
      </c>
      <c r="AX150">
        <f>VLOOKUP($B150,'UPDATE Advanced Stats'!$B$2:$AC$1000,27,0)</f>
        <v>-2.1</v>
      </c>
      <c r="AY150">
        <f>VLOOKUP($B150,'UPDATE Advanced Stats'!$B$2:$AC$1000,28,0)</f>
        <v>0</v>
      </c>
    </row>
    <row r="151" spans="1:51">
      <c r="A151">
        <f>'UPDATE Regular Stats'!A152</f>
        <v>116</v>
      </c>
      <c r="B151" t="str">
        <f>'UPDATE Regular Stats'!B152</f>
        <v>Brandon Davies</v>
      </c>
      <c r="C151" t="str">
        <f>'UPDATE Regular Stats'!C152</f>
        <v>PF</v>
      </c>
      <c r="D151">
        <f>'UPDATE Regular Stats'!D152</f>
        <v>23</v>
      </c>
      <c r="E151" t="str">
        <f>'UPDATE Regular Stats'!E152</f>
        <v>TOT</v>
      </c>
      <c r="F151">
        <f>'UPDATE Regular Stats'!F152</f>
        <v>27</v>
      </c>
      <c r="G151">
        <f>'UPDATE Regular Stats'!G152</f>
        <v>6</v>
      </c>
      <c r="H151">
        <f>'UPDATE Regular Stats'!H152</f>
        <v>15.7</v>
      </c>
      <c r="I151">
        <f>'UPDATE Regular Stats'!I152</f>
        <v>2</v>
      </c>
      <c r="J151">
        <f>'UPDATE Regular Stats'!J152</f>
        <v>5.0999999999999996</v>
      </c>
      <c r="K151">
        <f>'UPDATE Regular Stats'!K152</f>
        <v>0.40100000000000002</v>
      </c>
      <c r="L151">
        <f>'UPDATE Regular Stats'!L152</f>
        <v>0.3</v>
      </c>
      <c r="M151">
        <f>'UPDATE Regular Stats'!M152</f>
        <v>1.3</v>
      </c>
      <c r="N151">
        <f>'UPDATE Regular Stats'!N152</f>
        <v>0.23499999999999999</v>
      </c>
      <c r="O151">
        <f>'UPDATE Regular Stats'!O152</f>
        <v>1.7</v>
      </c>
      <c r="P151">
        <f>'UPDATE Regular Stats'!P152</f>
        <v>3.8</v>
      </c>
      <c r="Q151">
        <f>'UPDATE Regular Stats'!Q152</f>
        <v>0.45600000000000002</v>
      </c>
      <c r="R151">
        <f>'UPDATE Regular Stats'!R152</f>
        <v>0.9</v>
      </c>
      <c r="S151">
        <f>'UPDATE Regular Stats'!S152</f>
        <v>1.4</v>
      </c>
      <c r="T151">
        <f>'UPDATE Regular Stats'!T152</f>
        <v>0.64900000000000002</v>
      </c>
      <c r="U151">
        <f>'UPDATE Regular Stats'!U152</f>
        <v>1.4</v>
      </c>
      <c r="V151">
        <f>'UPDATE Regular Stats'!V152</f>
        <v>1.7</v>
      </c>
      <c r="W151">
        <f>'UPDATE Regular Stats'!W152</f>
        <v>3.1</v>
      </c>
      <c r="X151">
        <f>'UPDATE Regular Stats'!X152</f>
        <v>1.1000000000000001</v>
      </c>
      <c r="Y151">
        <f>'UPDATE Regular Stats'!Y152</f>
        <v>0.7</v>
      </c>
      <c r="Z151">
        <f>'UPDATE Regular Stats'!Z152</f>
        <v>0.3</v>
      </c>
      <c r="AA151">
        <f>'UPDATE Regular Stats'!AA152</f>
        <v>1.1000000000000001</v>
      </c>
      <c r="AB151">
        <f>'UPDATE Regular Stats'!AB152</f>
        <v>2.2000000000000002</v>
      </c>
      <c r="AC151">
        <f>'UPDATE Regular Stats'!AC152</f>
        <v>5.3</v>
      </c>
      <c r="AD151">
        <f>VLOOKUP($B151,'UPDATE Advanced Stats'!$B$2:$AC$1000,7,0)</f>
        <v>10.5</v>
      </c>
      <c r="AE151">
        <f>VLOOKUP($B151,'UPDATE Advanced Stats'!$B$2:$AC$1000,8,0)</f>
        <v>0.46300000000000002</v>
      </c>
      <c r="AF151">
        <f>VLOOKUP($B151,'UPDATE Advanced Stats'!$B$2:$AC$1000,9,0)</f>
        <v>0.248</v>
      </c>
      <c r="AG151">
        <f>VLOOKUP($B151,'UPDATE Advanced Stats'!$B$2:$AC$1000,10,0)</f>
        <v>0.27</v>
      </c>
      <c r="AH151">
        <f>VLOOKUP($B151,'UPDATE Advanced Stats'!$B$2:$AC$1000,11,0)</f>
        <v>9.4</v>
      </c>
      <c r="AI151">
        <f>VLOOKUP($B151,'UPDATE Advanced Stats'!$B$2:$AC$1000,12,0)</f>
        <v>12.1</v>
      </c>
      <c r="AJ151">
        <f>VLOOKUP($B151,'UPDATE Advanced Stats'!$B$2:$AC$1000,13,0)</f>
        <v>10.7</v>
      </c>
      <c r="AK151">
        <f>VLOOKUP($B151,'UPDATE Advanced Stats'!$B$2:$AC$1000,14,0)</f>
        <v>12.4</v>
      </c>
      <c r="AL151">
        <f>VLOOKUP($B151,'UPDATE Advanced Stats'!$B$2:$AC$1000,15,0)</f>
        <v>2.1</v>
      </c>
      <c r="AM151">
        <f>VLOOKUP($B151,'UPDATE Advanced Stats'!$B$2:$AC$1000,16,0)</f>
        <v>1.3</v>
      </c>
      <c r="AN151">
        <f>VLOOKUP($B151,'UPDATE Advanced Stats'!$B$2:$AC$1000,17,0)</f>
        <v>15.9</v>
      </c>
      <c r="AO151">
        <f>VLOOKUP($B151,'UPDATE Advanced Stats'!$B$2:$AC$1000,18,0)</f>
        <v>18.899999999999999</v>
      </c>
      <c r="AP151">
        <f>VLOOKUP($B151,'UPDATE Advanced Stats'!$B$2:$AC$1000,19,0)</f>
        <v>0</v>
      </c>
      <c r="AQ151">
        <f>VLOOKUP($B151,'UPDATE Advanced Stats'!$B$2:$AC$1000,20,0)</f>
        <v>-0.2</v>
      </c>
      <c r="AR151">
        <f>VLOOKUP($B151,'UPDATE Advanced Stats'!$B$2:$AC$1000,21,0)</f>
        <v>0.4</v>
      </c>
      <c r="AS151">
        <f>VLOOKUP($B151,'UPDATE Advanced Stats'!$B$2:$AC$1000,22,0)</f>
        <v>0.2</v>
      </c>
      <c r="AT151">
        <f>VLOOKUP($B151,'UPDATE Advanced Stats'!$B$2:$AC$1000,23,0)</f>
        <v>2.8000000000000001E-2</v>
      </c>
      <c r="AU151">
        <f>VLOOKUP($B151,'UPDATE Advanced Stats'!$B$2:$AC$1000,24,0)</f>
        <v>0</v>
      </c>
      <c r="AV151">
        <f>VLOOKUP($B151,'UPDATE Advanced Stats'!$B$2:$AC$1000,25,0)</f>
        <v>-3.1</v>
      </c>
      <c r="AW151">
        <f>VLOOKUP($B151,'UPDATE Advanced Stats'!$B$2:$AC$1000,26,0)</f>
        <v>-0.1</v>
      </c>
      <c r="AX151">
        <f>VLOOKUP($B151,'UPDATE Advanced Stats'!$B$2:$AC$1000,27,0)</f>
        <v>-3.2</v>
      </c>
      <c r="AY151">
        <f>VLOOKUP($B151,'UPDATE Advanced Stats'!$B$2:$AC$1000,28,0)</f>
        <v>-0.1</v>
      </c>
    </row>
    <row r="152" spans="1:51">
      <c r="A152">
        <f>'UPDATE Regular Stats'!A153</f>
        <v>116</v>
      </c>
      <c r="B152" t="str">
        <f>'UPDATE Regular Stats'!B153</f>
        <v>Brandon Davies</v>
      </c>
      <c r="C152" t="str">
        <f>'UPDATE Regular Stats'!C153</f>
        <v>PF</v>
      </c>
      <c r="D152">
        <f>'UPDATE Regular Stats'!D153</f>
        <v>23</v>
      </c>
      <c r="E152" t="str">
        <f>'UPDATE Regular Stats'!E153</f>
        <v>PHI</v>
      </c>
      <c r="F152">
        <f>'UPDATE Regular Stats'!F153</f>
        <v>20</v>
      </c>
      <c r="G152">
        <f>'UPDATE Regular Stats'!G153</f>
        <v>6</v>
      </c>
      <c r="H152">
        <f>'UPDATE Regular Stats'!H153</f>
        <v>19</v>
      </c>
      <c r="I152">
        <f>'UPDATE Regular Stats'!I153</f>
        <v>2.5</v>
      </c>
      <c r="J152">
        <f>'UPDATE Regular Stats'!J153</f>
        <v>6</v>
      </c>
      <c r="K152">
        <f>'UPDATE Regular Stats'!K153</f>
        <v>0.41199999999999998</v>
      </c>
      <c r="L152">
        <f>'UPDATE Regular Stats'!L153</f>
        <v>0.4</v>
      </c>
      <c r="M152">
        <f>'UPDATE Regular Stats'!M153</f>
        <v>1.5</v>
      </c>
      <c r="N152">
        <f>'UPDATE Regular Stats'!N153</f>
        <v>0.23300000000000001</v>
      </c>
      <c r="O152">
        <f>'UPDATE Regular Stats'!O153</f>
        <v>2.1</v>
      </c>
      <c r="P152">
        <f>'UPDATE Regular Stats'!P153</f>
        <v>4.5</v>
      </c>
      <c r="Q152">
        <f>'UPDATE Regular Stats'!Q153</f>
        <v>0.47199999999999998</v>
      </c>
      <c r="R152">
        <f>'UPDATE Regular Stats'!R153</f>
        <v>1.1000000000000001</v>
      </c>
      <c r="S152">
        <f>'UPDATE Regular Stats'!S153</f>
        <v>1.7</v>
      </c>
      <c r="T152">
        <f>'UPDATE Regular Stats'!T153</f>
        <v>0.63600000000000001</v>
      </c>
      <c r="U152">
        <f>'UPDATE Regular Stats'!U153</f>
        <v>1.8</v>
      </c>
      <c r="V152">
        <f>'UPDATE Regular Stats'!V153</f>
        <v>1.9</v>
      </c>
      <c r="W152">
        <f>'UPDATE Regular Stats'!W153</f>
        <v>3.7</v>
      </c>
      <c r="X152">
        <f>'UPDATE Regular Stats'!X153</f>
        <v>1.4</v>
      </c>
      <c r="Y152">
        <f>'UPDATE Regular Stats'!Y153</f>
        <v>0.9</v>
      </c>
      <c r="Z152">
        <f>'UPDATE Regular Stats'!Z153</f>
        <v>0.2</v>
      </c>
      <c r="AA152">
        <f>'UPDATE Regular Stats'!AA153</f>
        <v>1.3</v>
      </c>
      <c r="AB152">
        <f>'UPDATE Regular Stats'!AB153</f>
        <v>2.7</v>
      </c>
      <c r="AC152">
        <f>'UPDATE Regular Stats'!AC153</f>
        <v>6.3</v>
      </c>
      <c r="AD152">
        <f>VLOOKUP($B152,'UPDATE Advanced Stats'!$B$2:$AC$1000,7,0)</f>
        <v>10.5</v>
      </c>
      <c r="AE152">
        <f>VLOOKUP($B152,'UPDATE Advanced Stats'!$B$2:$AC$1000,8,0)</f>
        <v>0.46300000000000002</v>
      </c>
      <c r="AF152">
        <f>VLOOKUP($B152,'UPDATE Advanced Stats'!$B$2:$AC$1000,9,0)</f>
        <v>0.248</v>
      </c>
      <c r="AG152">
        <f>VLOOKUP($B152,'UPDATE Advanced Stats'!$B$2:$AC$1000,10,0)</f>
        <v>0.27</v>
      </c>
      <c r="AH152">
        <f>VLOOKUP($B152,'UPDATE Advanced Stats'!$B$2:$AC$1000,11,0)</f>
        <v>9.4</v>
      </c>
      <c r="AI152">
        <f>VLOOKUP($B152,'UPDATE Advanced Stats'!$B$2:$AC$1000,12,0)</f>
        <v>12.1</v>
      </c>
      <c r="AJ152">
        <f>VLOOKUP($B152,'UPDATE Advanced Stats'!$B$2:$AC$1000,13,0)</f>
        <v>10.7</v>
      </c>
      <c r="AK152">
        <f>VLOOKUP($B152,'UPDATE Advanced Stats'!$B$2:$AC$1000,14,0)</f>
        <v>12.4</v>
      </c>
      <c r="AL152">
        <f>VLOOKUP($B152,'UPDATE Advanced Stats'!$B$2:$AC$1000,15,0)</f>
        <v>2.1</v>
      </c>
      <c r="AM152">
        <f>VLOOKUP($B152,'UPDATE Advanced Stats'!$B$2:$AC$1000,16,0)</f>
        <v>1.3</v>
      </c>
      <c r="AN152">
        <f>VLOOKUP($B152,'UPDATE Advanced Stats'!$B$2:$AC$1000,17,0)</f>
        <v>15.9</v>
      </c>
      <c r="AO152">
        <f>VLOOKUP($B152,'UPDATE Advanced Stats'!$B$2:$AC$1000,18,0)</f>
        <v>18.899999999999999</v>
      </c>
      <c r="AP152">
        <f>VLOOKUP($B152,'UPDATE Advanced Stats'!$B$2:$AC$1000,19,0)</f>
        <v>0</v>
      </c>
      <c r="AQ152">
        <f>VLOOKUP($B152,'UPDATE Advanced Stats'!$B$2:$AC$1000,20,0)</f>
        <v>-0.2</v>
      </c>
      <c r="AR152">
        <f>VLOOKUP($B152,'UPDATE Advanced Stats'!$B$2:$AC$1000,21,0)</f>
        <v>0.4</v>
      </c>
      <c r="AS152">
        <f>VLOOKUP($B152,'UPDATE Advanced Stats'!$B$2:$AC$1000,22,0)</f>
        <v>0.2</v>
      </c>
      <c r="AT152">
        <f>VLOOKUP($B152,'UPDATE Advanced Stats'!$B$2:$AC$1000,23,0)</f>
        <v>2.8000000000000001E-2</v>
      </c>
      <c r="AU152">
        <f>VLOOKUP($B152,'UPDATE Advanced Stats'!$B$2:$AC$1000,24,0)</f>
        <v>0</v>
      </c>
      <c r="AV152">
        <f>VLOOKUP($B152,'UPDATE Advanced Stats'!$B$2:$AC$1000,25,0)</f>
        <v>-3.1</v>
      </c>
      <c r="AW152">
        <f>VLOOKUP($B152,'UPDATE Advanced Stats'!$B$2:$AC$1000,26,0)</f>
        <v>-0.1</v>
      </c>
      <c r="AX152">
        <f>VLOOKUP($B152,'UPDATE Advanced Stats'!$B$2:$AC$1000,27,0)</f>
        <v>-3.2</v>
      </c>
      <c r="AY152">
        <f>VLOOKUP($B152,'UPDATE Advanced Stats'!$B$2:$AC$1000,28,0)</f>
        <v>-0.1</v>
      </c>
    </row>
    <row r="153" spans="1:51">
      <c r="A153">
        <f>'UPDATE Regular Stats'!A154</f>
        <v>116</v>
      </c>
      <c r="B153" t="str">
        <f>'UPDATE Regular Stats'!B154</f>
        <v>Brandon Davies</v>
      </c>
      <c r="C153" t="str">
        <f>'UPDATE Regular Stats'!C154</f>
        <v>PF</v>
      </c>
      <c r="D153">
        <f>'UPDATE Regular Stats'!D154</f>
        <v>23</v>
      </c>
      <c r="E153" t="str">
        <f>'UPDATE Regular Stats'!E154</f>
        <v>BRK</v>
      </c>
      <c r="F153">
        <f>'UPDATE Regular Stats'!F154</f>
        <v>7</v>
      </c>
      <c r="G153">
        <f>'UPDATE Regular Stats'!G154</f>
        <v>0</v>
      </c>
      <c r="H153">
        <f>'UPDATE Regular Stats'!H154</f>
        <v>6.3</v>
      </c>
      <c r="I153">
        <f>'UPDATE Regular Stats'!I154</f>
        <v>0.9</v>
      </c>
      <c r="J153">
        <f>'UPDATE Regular Stats'!J154</f>
        <v>2.6</v>
      </c>
      <c r="K153">
        <f>'UPDATE Regular Stats'!K154</f>
        <v>0.33300000000000002</v>
      </c>
      <c r="L153">
        <f>'UPDATE Regular Stats'!L154</f>
        <v>0.1</v>
      </c>
      <c r="M153">
        <f>'UPDATE Regular Stats'!M154</f>
        <v>0.6</v>
      </c>
      <c r="N153">
        <f>'UPDATE Regular Stats'!N154</f>
        <v>0.25</v>
      </c>
      <c r="O153">
        <f>'UPDATE Regular Stats'!O154</f>
        <v>0.7</v>
      </c>
      <c r="P153">
        <f>'UPDATE Regular Stats'!P154</f>
        <v>2</v>
      </c>
      <c r="Q153">
        <f>'UPDATE Regular Stats'!Q154</f>
        <v>0.35699999999999998</v>
      </c>
      <c r="R153">
        <f>'UPDATE Regular Stats'!R154</f>
        <v>0.4</v>
      </c>
      <c r="S153">
        <f>'UPDATE Regular Stats'!S154</f>
        <v>0.6</v>
      </c>
      <c r="T153">
        <f>'UPDATE Regular Stats'!T154</f>
        <v>0.75</v>
      </c>
      <c r="U153">
        <f>'UPDATE Regular Stats'!U154</f>
        <v>0.4</v>
      </c>
      <c r="V153">
        <f>'UPDATE Regular Stats'!V154</f>
        <v>1</v>
      </c>
      <c r="W153">
        <f>'UPDATE Regular Stats'!W154</f>
        <v>1.4</v>
      </c>
      <c r="X153">
        <f>'UPDATE Regular Stats'!X154</f>
        <v>0.3</v>
      </c>
      <c r="Y153">
        <f>'UPDATE Regular Stats'!Y154</f>
        <v>0.1</v>
      </c>
      <c r="Z153">
        <f>'UPDATE Regular Stats'!Z154</f>
        <v>0.4</v>
      </c>
      <c r="AA153">
        <f>'UPDATE Regular Stats'!AA154</f>
        <v>0.6</v>
      </c>
      <c r="AB153">
        <f>'UPDATE Regular Stats'!AB154</f>
        <v>0.7</v>
      </c>
      <c r="AC153">
        <f>'UPDATE Regular Stats'!AC154</f>
        <v>2.2999999999999998</v>
      </c>
      <c r="AD153">
        <f>VLOOKUP($B153,'UPDATE Advanced Stats'!$B$2:$AC$1000,7,0)</f>
        <v>10.5</v>
      </c>
      <c r="AE153">
        <f>VLOOKUP($B153,'UPDATE Advanced Stats'!$B$2:$AC$1000,8,0)</f>
        <v>0.46300000000000002</v>
      </c>
      <c r="AF153">
        <f>VLOOKUP($B153,'UPDATE Advanced Stats'!$B$2:$AC$1000,9,0)</f>
        <v>0.248</v>
      </c>
      <c r="AG153">
        <f>VLOOKUP($B153,'UPDATE Advanced Stats'!$B$2:$AC$1000,10,0)</f>
        <v>0.27</v>
      </c>
      <c r="AH153">
        <f>VLOOKUP($B153,'UPDATE Advanced Stats'!$B$2:$AC$1000,11,0)</f>
        <v>9.4</v>
      </c>
      <c r="AI153">
        <f>VLOOKUP($B153,'UPDATE Advanced Stats'!$B$2:$AC$1000,12,0)</f>
        <v>12.1</v>
      </c>
      <c r="AJ153">
        <f>VLOOKUP($B153,'UPDATE Advanced Stats'!$B$2:$AC$1000,13,0)</f>
        <v>10.7</v>
      </c>
      <c r="AK153">
        <f>VLOOKUP($B153,'UPDATE Advanced Stats'!$B$2:$AC$1000,14,0)</f>
        <v>12.4</v>
      </c>
      <c r="AL153">
        <f>VLOOKUP($B153,'UPDATE Advanced Stats'!$B$2:$AC$1000,15,0)</f>
        <v>2.1</v>
      </c>
      <c r="AM153">
        <f>VLOOKUP($B153,'UPDATE Advanced Stats'!$B$2:$AC$1000,16,0)</f>
        <v>1.3</v>
      </c>
      <c r="AN153">
        <f>VLOOKUP($B153,'UPDATE Advanced Stats'!$B$2:$AC$1000,17,0)</f>
        <v>15.9</v>
      </c>
      <c r="AO153">
        <f>VLOOKUP($B153,'UPDATE Advanced Stats'!$B$2:$AC$1000,18,0)</f>
        <v>18.899999999999999</v>
      </c>
      <c r="AP153">
        <f>VLOOKUP($B153,'UPDATE Advanced Stats'!$B$2:$AC$1000,19,0)</f>
        <v>0</v>
      </c>
      <c r="AQ153">
        <f>VLOOKUP($B153,'UPDATE Advanced Stats'!$B$2:$AC$1000,20,0)</f>
        <v>-0.2</v>
      </c>
      <c r="AR153">
        <f>VLOOKUP($B153,'UPDATE Advanced Stats'!$B$2:$AC$1000,21,0)</f>
        <v>0.4</v>
      </c>
      <c r="AS153">
        <f>VLOOKUP($B153,'UPDATE Advanced Stats'!$B$2:$AC$1000,22,0)</f>
        <v>0.2</v>
      </c>
      <c r="AT153">
        <f>VLOOKUP($B153,'UPDATE Advanced Stats'!$B$2:$AC$1000,23,0)</f>
        <v>2.8000000000000001E-2</v>
      </c>
      <c r="AU153">
        <f>VLOOKUP($B153,'UPDATE Advanced Stats'!$B$2:$AC$1000,24,0)</f>
        <v>0</v>
      </c>
      <c r="AV153">
        <f>VLOOKUP($B153,'UPDATE Advanced Stats'!$B$2:$AC$1000,25,0)</f>
        <v>-3.1</v>
      </c>
      <c r="AW153">
        <f>VLOOKUP($B153,'UPDATE Advanced Stats'!$B$2:$AC$1000,26,0)</f>
        <v>-0.1</v>
      </c>
      <c r="AX153">
        <f>VLOOKUP($B153,'UPDATE Advanced Stats'!$B$2:$AC$1000,27,0)</f>
        <v>-3.2</v>
      </c>
      <c r="AY153">
        <f>VLOOKUP($B153,'UPDATE Advanced Stats'!$B$2:$AC$1000,28,0)</f>
        <v>-0.1</v>
      </c>
    </row>
    <row r="154" spans="1:51">
      <c r="A154">
        <f>'UPDATE Regular Stats'!A155</f>
        <v>117</v>
      </c>
      <c r="B154" t="str">
        <f>'UPDATE Regular Stats'!B155</f>
        <v>Anthony Davis</v>
      </c>
      <c r="C154" t="str">
        <f>'UPDATE Regular Stats'!C155</f>
        <v>PF</v>
      </c>
      <c r="D154">
        <f>'UPDATE Regular Stats'!D155</f>
        <v>21</v>
      </c>
      <c r="E154" t="str">
        <f>'UPDATE Regular Stats'!E155</f>
        <v>NOP</v>
      </c>
      <c r="F154">
        <f>'UPDATE Regular Stats'!F155</f>
        <v>68</v>
      </c>
      <c r="G154">
        <f>'UPDATE Regular Stats'!G155</f>
        <v>68</v>
      </c>
      <c r="H154">
        <f>'UPDATE Regular Stats'!H155</f>
        <v>36.1</v>
      </c>
      <c r="I154">
        <f>'UPDATE Regular Stats'!I155</f>
        <v>9.4</v>
      </c>
      <c r="J154">
        <f>'UPDATE Regular Stats'!J155</f>
        <v>17.600000000000001</v>
      </c>
      <c r="K154">
        <f>'UPDATE Regular Stats'!K155</f>
        <v>0.53500000000000003</v>
      </c>
      <c r="L154">
        <f>'UPDATE Regular Stats'!L155</f>
        <v>0</v>
      </c>
      <c r="M154">
        <f>'UPDATE Regular Stats'!M155</f>
        <v>0.2</v>
      </c>
      <c r="N154">
        <f>'UPDATE Regular Stats'!N155</f>
        <v>8.3000000000000004E-2</v>
      </c>
      <c r="O154">
        <f>'UPDATE Regular Stats'!O155</f>
        <v>9.4</v>
      </c>
      <c r="P154">
        <f>'UPDATE Regular Stats'!P155</f>
        <v>17.5</v>
      </c>
      <c r="Q154">
        <f>'UPDATE Regular Stats'!Q155</f>
        <v>0.54</v>
      </c>
      <c r="R154">
        <f>'UPDATE Regular Stats'!R155</f>
        <v>5.5</v>
      </c>
      <c r="S154">
        <f>'UPDATE Regular Stats'!S155</f>
        <v>6.8</v>
      </c>
      <c r="T154">
        <f>'UPDATE Regular Stats'!T155</f>
        <v>0.80500000000000005</v>
      </c>
      <c r="U154">
        <f>'UPDATE Regular Stats'!U155</f>
        <v>2.5</v>
      </c>
      <c r="V154">
        <f>'UPDATE Regular Stats'!V155</f>
        <v>7.7</v>
      </c>
      <c r="W154">
        <f>'UPDATE Regular Stats'!W155</f>
        <v>10.199999999999999</v>
      </c>
      <c r="X154">
        <f>'UPDATE Regular Stats'!X155</f>
        <v>2.2000000000000002</v>
      </c>
      <c r="Y154">
        <f>'UPDATE Regular Stats'!Y155</f>
        <v>1.5</v>
      </c>
      <c r="Z154">
        <f>'UPDATE Regular Stats'!Z155</f>
        <v>2.9</v>
      </c>
      <c r="AA154">
        <f>'UPDATE Regular Stats'!AA155</f>
        <v>1.4</v>
      </c>
      <c r="AB154">
        <f>'UPDATE Regular Stats'!AB155</f>
        <v>2.1</v>
      </c>
      <c r="AC154">
        <f>'UPDATE Regular Stats'!AC155</f>
        <v>24.4</v>
      </c>
      <c r="AD154">
        <f>VLOOKUP($B154,'UPDATE Advanced Stats'!$B$2:$AC$1000,7,0)</f>
        <v>30.8</v>
      </c>
      <c r="AE154">
        <f>VLOOKUP($B154,'UPDATE Advanced Stats'!$B$2:$AC$1000,8,0)</f>
        <v>0.59099999999999997</v>
      </c>
      <c r="AF154">
        <f>VLOOKUP($B154,'UPDATE Advanced Stats'!$B$2:$AC$1000,9,0)</f>
        <v>0.01</v>
      </c>
      <c r="AG154">
        <f>VLOOKUP($B154,'UPDATE Advanced Stats'!$B$2:$AC$1000,10,0)</f>
        <v>0.38400000000000001</v>
      </c>
      <c r="AH154">
        <f>VLOOKUP($B154,'UPDATE Advanced Stats'!$B$2:$AC$1000,11,0)</f>
        <v>8</v>
      </c>
      <c r="AI154">
        <f>VLOOKUP($B154,'UPDATE Advanced Stats'!$B$2:$AC$1000,12,0)</f>
        <v>24.1</v>
      </c>
      <c r="AJ154">
        <f>VLOOKUP($B154,'UPDATE Advanced Stats'!$B$2:$AC$1000,13,0)</f>
        <v>16.100000000000001</v>
      </c>
      <c r="AK154">
        <f>VLOOKUP($B154,'UPDATE Advanced Stats'!$B$2:$AC$1000,14,0)</f>
        <v>11.6</v>
      </c>
      <c r="AL154">
        <f>VLOOKUP($B154,'UPDATE Advanced Stats'!$B$2:$AC$1000,15,0)</f>
        <v>2.1</v>
      </c>
      <c r="AM154">
        <f>VLOOKUP($B154,'UPDATE Advanced Stats'!$B$2:$AC$1000,16,0)</f>
        <v>6.2</v>
      </c>
      <c r="AN154">
        <f>VLOOKUP($B154,'UPDATE Advanced Stats'!$B$2:$AC$1000,17,0)</f>
        <v>6.3</v>
      </c>
      <c r="AO154">
        <f>VLOOKUP($B154,'UPDATE Advanced Stats'!$B$2:$AC$1000,18,0)</f>
        <v>27.8</v>
      </c>
      <c r="AP154">
        <f>VLOOKUP($B154,'UPDATE Advanced Stats'!$B$2:$AC$1000,19,0)</f>
        <v>0</v>
      </c>
      <c r="AQ154">
        <f>VLOOKUP($B154,'UPDATE Advanced Stats'!$B$2:$AC$1000,20,0)</f>
        <v>9.9</v>
      </c>
      <c r="AR154">
        <f>VLOOKUP($B154,'UPDATE Advanced Stats'!$B$2:$AC$1000,21,0)</f>
        <v>4.2</v>
      </c>
      <c r="AS154">
        <f>VLOOKUP($B154,'UPDATE Advanced Stats'!$B$2:$AC$1000,22,0)</f>
        <v>14</v>
      </c>
      <c r="AT154">
        <f>VLOOKUP($B154,'UPDATE Advanced Stats'!$B$2:$AC$1000,23,0)</f>
        <v>0.27400000000000002</v>
      </c>
      <c r="AU154">
        <f>VLOOKUP($B154,'UPDATE Advanced Stats'!$B$2:$AC$1000,24,0)</f>
        <v>0</v>
      </c>
      <c r="AV154">
        <f>VLOOKUP($B154,'UPDATE Advanced Stats'!$B$2:$AC$1000,25,0)</f>
        <v>4.2</v>
      </c>
      <c r="AW154">
        <f>VLOOKUP($B154,'UPDATE Advanced Stats'!$B$2:$AC$1000,26,0)</f>
        <v>3</v>
      </c>
      <c r="AX154">
        <f>VLOOKUP($B154,'UPDATE Advanced Stats'!$B$2:$AC$1000,27,0)</f>
        <v>7.1</v>
      </c>
      <c r="AY154">
        <f>VLOOKUP($B154,'UPDATE Advanced Stats'!$B$2:$AC$1000,28,0)</f>
        <v>5.7</v>
      </c>
    </row>
    <row r="155" spans="1:51">
      <c r="A155">
        <f>'UPDATE Regular Stats'!A156</f>
        <v>118</v>
      </c>
      <c r="B155" t="str">
        <f>'UPDATE Regular Stats'!B156</f>
        <v>Ed Davis</v>
      </c>
      <c r="C155" t="str">
        <f>'UPDATE Regular Stats'!C156</f>
        <v>PF</v>
      </c>
      <c r="D155">
        <f>'UPDATE Regular Stats'!D156</f>
        <v>25</v>
      </c>
      <c r="E155" t="str">
        <f>'UPDATE Regular Stats'!E156</f>
        <v>LAL</v>
      </c>
      <c r="F155">
        <f>'UPDATE Regular Stats'!F156</f>
        <v>79</v>
      </c>
      <c r="G155">
        <f>'UPDATE Regular Stats'!G156</f>
        <v>24</v>
      </c>
      <c r="H155">
        <f>'UPDATE Regular Stats'!H156</f>
        <v>23.3</v>
      </c>
      <c r="I155">
        <f>'UPDATE Regular Stats'!I156</f>
        <v>3.6</v>
      </c>
      <c r="J155">
        <f>'UPDATE Regular Stats'!J156</f>
        <v>5.9</v>
      </c>
      <c r="K155">
        <f>'UPDATE Regular Stats'!K156</f>
        <v>0.60099999999999998</v>
      </c>
      <c r="L155">
        <f>'UPDATE Regular Stats'!L156</f>
        <v>0</v>
      </c>
      <c r="M155">
        <f>'UPDATE Regular Stats'!M156</f>
        <v>0</v>
      </c>
      <c r="N155">
        <f>'UPDATE Regular Stats'!N156</f>
        <v>0</v>
      </c>
      <c r="O155">
        <f>'UPDATE Regular Stats'!O156</f>
        <v>3.6</v>
      </c>
      <c r="P155">
        <f>'UPDATE Regular Stats'!P156</f>
        <v>5.9</v>
      </c>
      <c r="Q155">
        <f>'UPDATE Regular Stats'!Q156</f>
        <v>0.60099999999999998</v>
      </c>
      <c r="R155">
        <f>'UPDATE Regular Stats'!R156</f>
        <v>1.2</v>
      </c>
      <c r="S155">
        <f>'UPDATE Regular Stats'!S156</f>
        <v>2.4</v>
      </c>
      <c r="T155">
        <f>'UPDATE Regular Stats'!T156</f>
        <v>0.48699999999999999</v>
      </c>
      <c r="U155">
        <f>'UPDATE Regular Stats'!U156</f>
        <v>2.9</v>
      </c>
      <c r="V155">
        <f>'UPDATE Regular Stats'!V156</f>
        <v>4.7</v>
      </c>
      <c r="W155">
        <f>'UPDATE Regular Stats'!W156</f>
        <v>7.6</v>
      </c>
      <c r="X155">
        <f>'UPDATE Regular Stats'!X156</f>
        <v>1.2</v>
      </c>
      <c r="Y155">
        <f>'UPDATE Regular Stats'!Y156</f>
        <v>0.6</v>
      </c>
      <c r="Z155">
        <f>'UPDATE Regular Stats'!Z156</f>
        <v>1.2</v>
      </c>
      <c r="AA155">
        <f>'UPDATE Regular Stats'!AA156</f>
        <v>0.7</v>
      </c>
      <c r="AB155">
        <f>'UPDATE Regular Stats'!AB156</f>
        <v>2.6</v>
      </c>
      <c r="AC155">
        <f>'UPDATE Regular Stats'!AC156</f>
        <v>8.3000000000000007</v>
      </c>
      <c r="AD155">
        <f>VLOOKUP($B155,'UPDATE Advanced Stats'!$B$2:$AC$1000,7,0)</f>
        <v>20</v>
      </c>
      <c r="AE155">
        <f>VLOOKUP($B155,'UPDATE Advanced Stats'!$B$2:$AC$1000,8,0)</f>
        <v>0.59399999999999997</v>
      </c>
      <c r="AF155">
        <f>VLOOKUP($B155,'UPDATE Advanced Stats'!$B$2:$AC$1000,9,0)</f>
        <v>0</v>
      </c>
      <c r="AG155">
        <f>VLOOKUP($B155,'UPDATE Advanced Stats'!$B$2:$AC$1000,10,0)</f>
        <v>0.40300000000000002</v>
      </c>
      <c r="AH155">
        <f>VLOOKUP($B155,'UPDATE Advanced Stats'!$B$2:$AC$1000,11,0)</f>
        <v>13.3</v>
      </c>
      <c r="AI155">
        <f>VLOOKUP($B155,'UPDATE Advanced Stats'!$B$2:$AC$1000,12,0)</f>
        <v>23.1</v>
      </c>
      <c r="AJ155">
        <f>VLOOKUP($B155,'UPDATE Advanced Stats'!$B$2:$AC$1000,13,0)</f>
        <v>18</v>
      </c>
      <c r="AK155">
        <f>VLOOKUP($B155,'UPDATE Advanced Stats'!$B$2:$AC$1000,14,0)</f>
        <v>8.3000000000000007</v>
      </c>
      <c r="AL155">
        <f>VLOOKUP($B155,'UPDATE Advanced Stats'!$B$2:$AC$1000,15,0)</f>
        <v>1.4</v>
      </c>
      <c r="AM155">
        <f>VLOOKUP($B155,'UPDATE Advanced Stats'!$B$2:$AC$1000,16,0)</f>
        <v>4.3</v>
      </c>
      <c r="AN155">
        <f>VLOOKUP($B155,'UPDATE Advanced Stats'!$B$2:$AC$1000,17,0)</f>
        <v>9.5</v>
      </c>
      <c r="AO155">
        <f>VLOOKUP($B155,'UPDATE Advanced Stats'!$B$2:$AC$1000,18,0)</f>
        <v>14.8</v>
      </c>
      <c r="AP155">
        <f>VLOOKUP($B155,'UPDATE Advanced Stats'!$B$2:$AC$1000,19,0)</f>
        <v>0</v>
      </c>
      <c r="AQ155">
        <f>VLOOKUP($B155,'UPDATE Advanced Stats'!$B$2:$AC$1000,20,0)</f>
        <v>4.5999999999999996</v>
      </c>
      <c r="AR155">
        <f>VLOOKUP($B155,'UPDATE Advanced Stats'!$B$2:$AC$1000,21,0)</f>
        <v>1.6</v>
      </c>
      <c r="AS155">
        <f>VLOOKUP($B155,'UPDATE Advanced Stats'!$B$2:$AC$1000,22,0)</f>
        <v>6.3</v>
      </c>
      <c r="AT155">
        <f>VLOOKUP($B155,'UPDATE Advanced Stats'!$B$2:$AC$1000,23,0)</f>
        <v>0.16400000000000001</v>
      </c>
      <c r="AU155">
        <f>VLOOKUP($B155,'UPDATE Advanced Stats'!$B$2:$AC$1000,24,0)</f>
        <v>0</v>
      </c>
      <c r="AV155">
        <f>VLOOKUP($B155,'UPDATE Advanced Stats'!$B$2:$AC$1000,25,0)</f>
        <v>1.1000000000000001</v>
      </c>
      <c r="AW155">
        <f>VLOOKUP($B155,'UPDATE Advanced Stats'!$B$2:$AC$1000,26,0)</f>
        <v>1.9</v>
      </c>
      <c r="AX155">
        <f>VLOOKUP($B155,'UPDATE Advanced Stats'!$B$2:$AC$1000,27,0)</f>
        <v>3</v>
      </c>
      <c r="AY155">
        <f>VLOOKUP($B155,'UPDATE Advanced Stats'!$B$2:$AC$1000,28,0)</f>
        <v>2.2999999999999998</v>
      </c>
    </row>
    <row r="156" spans="1:51">
      <c r="A156">
        <f>'UPDATE Regular Stats'!A157</f>
        <v>119</v>
      </c>
      <c r="B156" t="str">
        <f>'UPDATE Regular Stats'!B157</f>
        <v>Glen Davis</v>
      </c>
      <c r="C156" t="str">
        <f>'UPDATE Regular Stats'!C157</f>
        <v>PF</v>
      </c>
      <c r="D156">
        <f>'UPDATE Regular Stats'!D157</f>
        <v>29</v>
      </c>
      <c r="E156" t="str">
        <f>'UPDATE Regular Stats'!E157</f>
        <v>LAC</v>
      </c>
      <c r="F156">
        <f>'UPDATE Regular Stats'!F157</f>
        <v>74</v>
      </c>
      <c r="G156">
        <f>'UPDATE Regular Stats'!G157</f>
        <v>0</v>
      </c>
      <c r="H156">
        <f>'UPDATE Regular Stats'!H157</f>
        <v>12.2</v>
      </c>
      <c r="I156">
        <f>'UPDATE Regular Stats'!I157</f>
        <v>1.6</v>
      </c>
      <c r="J156">
        <f>'UPDATE Regular Stats'!J157</f>
        <v>3.4</v>
      </c>
      <c r="K156">
        <f>'UPDATE Regular Stats'!K157</f>
        <v>0.45900000000000002</v>
      </c>
      <c r="L156">
        <f>'UPDATE Regular Stats'!L157</f>
        <v>0</v>
      </c>
      <c r="M156">
        <f>'UPDATE Regular Stats'!M157</f>
        <v>0.1</v>
      </c>
      <c r="N156">
        <f>'UPDATE Regular Stats'!N157</f>
        <v>0</v>
      </c>
      <c r="O156">
        <f>'UPDATE Regular Stats'!O157</f>
        <v>1.6</v>
      </c>
      <c r="P156">
        <f>'UPDATE Regular Stats'!P157</f>
        <v>3.4</v>
      </c>
      <c r="Q156">
        <f>'UPDATE Regular Stats'!Q157</f>
        <v>0.46600000000000003</v>
      </c>
      <c r="R156">
        <f>'UPDATE Regular Stats'!R157</f>
        <v>0.8</v>
      </c>
      <c r="S156">
        <f>'UPDATE Regular Stats'!S157</f>
        <v>1.3</v>
      </c>
      <c r="T156">
        <f>'UPDATE Regular Stats'!T157</f>
        <v>0.63200000000000001</v>
      </c>
      <c r="U156">
        <f>'UPDATE Regular Stats'!U157</f>
        <v>0.6</v>
      </c>
      <c r="V156">
        <f>'UPDATE Regular Stats'!V157</f>
        <v>1.7</v>
      </c>
      <c r="W156">
        <f>'UPDATE Regular Stats'!W157</f>
        <v>2.2999999999999998</v>
      </c>
      <c r="X156">
        <f>'UPDATE Regular Stats'!X157</f>
        <v>0.5</v>
      </c>
      <c r="Y156">
        <f>'UPDATE Regular Stats'!Y157</f>
        <v>0.6</v>
      </c>
      <c r="Z156">
        <f>'UPDATE Regular Stats'!Z157</f>
        <v>0.3</v>
      </c>
      <c r="AA156">
        <f>'UPDATE Regular Stats'!AA157</f>
        <v>0.5</v>
      </c>
      <c r="AB156">
        <f>'UPDATE Regular Stats'!AB157</f>
        <v>1.8</v>
      </c>
      <c r="AC156">
        <f>'UPDATE Regular Stats'!AC157</f>
        <v>4</v>
      </c>
      <c r="AD156">
        <f>VLOOKUP($B156,'UPDATE Advanced Stats'!$B$2:$AC$1000,7,0)</f>
        <v>10.8</v>
      </c>
      <c r="AE156">
        <f>VLOOKUP($B156,'UPDATE Advanced Stats'!$B$2:$AC$1000,8,0)</f>
        <v>0.495</v>
      </c>
      <c r="AF156">
        <f>VLOOKUP($B156,'UPDATE Advanced Stats'!$B$2:$AC$1000,9,0)</f>
        <v>1.6E-2</v>
      </c>
      <c r="AG156">
        <f>VLOOKUP($B156,'UPDATE Advanced Stats'!$B$2:$AC$1000,10,0)</f>
        <v>0.373</v>
      </c>
      <c r="AH156">
        <f>VLOOKUP($B156,'UPDATE Advanced Stats'!$B$2:$AC$1000,11,0)</f>
        <v>5.5</v>
      </c>
      <c r="AI156">
        <f>VLOOKUP($B156,'UPDATE Advanced Stats'!$B$2:$AC$1000,12,0)</f>
        <v>15.4</v>
      </c>
      <c r="AJ156">
        <f>VLOOKUP($B156,'UPDATE Advanced Stats'!$B$2:$AC$1000,13,0)</f>
        <v>10.5</v>
      </c>
      <c r="AK156">
        <f>VLOOKUP($B156,'UPDATE Advanced Stats'!$B$2:$AC$1000,14,0)</f>
        <v>6.3</v>
      </c>
      <c r="AL156">
        <f>VLOOKUP($B156,'UPDATE Advanced Stats'!$B$2:$AC$1000,15,0)</f>
        <v>2.2999999999999998</v>
      </c>
      <c r="AM156">
        <f>VLOOKUP($B156,'UPDATE Advanced Stats'!$B$2:$AC$1000,16,0)</f>
        <v>1.9</v>
      </c>
      <c r="AN156">
        <f>VLOOKUP($B156,'UPDATE Advanced Stats'!$B$2:$AC$1000,17,0)</f>
        <v>11.6</v>
      </c>
      <c r="AO156">
        <f>VLOOKUP($B156,'UPDATE Advanced Stats'!$B$2:$AC$1000,18,0)</f>
        <v>16.7</v>
      </c>
      <c r="AP156">
        <f>VLOOKUP($B156,'UPDATE Advanced Stats'!$B$2:$AC$1000,19,0)</f>
        <v>0</v>
      </c>
      <c r="AQ156">
        <f>VLOOKUP($B156,'UPDATE Advanced Stats'!$B$2:$AC$1000,20,0)</f>
        <v>0.2</v>
      </c>
      <c r="AR156">
        <f>VLOOKUP($B156,'UPDATE Advanced Stats'!$B$2:$AC$1000,21,0)</f>
        <v>1.1000000000000001</v>
      </c>
      <c r="AS156">
        <f>VLOOKUP($B156,'UPDATE Advanced Stats'!$B$2:$AC$1000,22,0)</f>
        <v>1.4</v>
      </c>
      <c r="AT156">
        <f>VLOOKUP($B156,'UPDATE Advanced Stats'!$B$2:$AC$1000,23,0)</f>
        <v>7.1999999999999995E-2</v>
      </c>
      <c r="AU156">
        <f>VLOOKUP($B156,'UPDATE Advanced Stats'!$B$2:$AC$1000,24,0)</f>
        <v>0</v>
      </c>
      <c r="AV156">
        <f>VLOOKUP($B156,'UPDATE Advanced Stats'!$B$2:$AC$1000,25,0)</f>
        <v>-3.5</v>
      </c>
      <c r="AW156">
        <f>VLOOKUP($B156,'UPDATE Advanced Stats'!$B$2:$AC$1000,26,0)</f>
        <v>1</v>
      </c>
      <c r="AX156">
        <f>VLOOKUP($B156,'UPDATE Advanced Stats'!$B$2:$AC$1000,27,0)</f>
        <v>-2.5</v>
      </c>
      <c r="AY156">
        <f>VLOOKUP($B156,'UPDATE Advanced Stats'!$B$2:$AC$1000,28,0)</f>
        <v>-0.1</v>
      </c>
    </row>
    <row r="157" spans="1:51">
      <c r="A157">
        <f>'UPDATE Regular Stats'!A158</f>
        <v>120</v>
      </c>
      <c r="B157" t="str">
        <f>'UPDATE Regular Stats'!B158</f>
        <v>Andre Dawkins</v>
      </c>
      <c r="C157" t="str">
        <f>'UPDATE Regular Stats'!C158</f>
        <v>SG</v>
      </c>
      <c r="D157">
        <f>'UPDATE Regular Stats'!D158</f>
        <v>23</v>
      </c>
      <c r="E157" t="str">
        <f>'UPDATE Regular Stats'!E158</f>
        <v>MIA</v>
      </c>
      <c r="F157">
        <f>'UPDATE Regular Stats'!F158</f>
        <v>4</v>
      </c>
      <c r="G157">
        <f>'UPDATE Regular Stats'!G158</f>
        <v>0</v>
      </c>
      <c r="H157">
        <f>'UPDATE Regular Stats'!H158</f>
        <v>5.5</v>
      </c>
      <c r="I157">
        <f>'UPDATE Regular Stats'!I158</f>
        <v>0.3</v>
      </c>
      <c r="J157">
        <f>'UPDATE Regular Stats'!J158</f>
        <v>1.5</v>
      </c>
      <c r="K157">
        <f>'UPDATE Regular Stats'!K158</f>
        <v>0.16700000000000001</v>
      </c>
      <c r="L157">
        <f>'UPDATE Regular Stats'!L158</f>
        <v>0.3</v>
      </c>
      <c r="M157">
        <f>'UPDATE Regular Stats'!M158</f>
        <v>1.5</v>
      </c>
      <c r="N157">
        <f>'UPDATE Regular Stats'!N158</f>
        <v>0.16700000000000001</v>
      </c>
      <c r="O157">
        <f>'UPDATE Regular Stats'!O158</f>
        <v>0</v>
      </c>
      <c r="P157">
        <f>'UPDATE Regular Stats'!P158</f>
        <v>0</v>
      </c>
      <c r="Q157">
        <f>'UPDATE Regular Stats'!Q158</f>
        <v>0</v>
      </c>
      <c r="R157">
        <f>'UPDATE Regular Stats'!R158</f>
        <v>0</v>
      </c>
      <c r="S157">
        <f>'UPDATE Regular Stats'!S158</f>
        <v>0</v>
      </c>
      <c r="T157">
        <f>'UPDATE Regular Stats'!T158</f>
        <v>0</v>
      </c>
      <c r="U157">
        <f>'UPDATE Regular Stats'!U158</f>
        <v>0</v>
      </c>
      <c r="V157">
        <f>'UPDATE Regular Stats'!V158</f>
        <v>0.5</v>
      </c>
      <c r="W157">
        <f>'UPDATE Regular Stats'!W158</f>
        <v>0.5</v>
      </c>
      <c r="X157">
        <f>'UPDATE Regular Stats'!X158</f>
        <v>0.3</v>
      </c>
      <c r="Y157">
        <f>'UPDATE Regular Stats'!Y158</f>
        <v>0</v>
      </c>
      <c r="Z157">
        <f>'UPDATE Regular Stats'!Z158</f>
        <v>0</v>
      </c>
      <c r="AA157">
        <f>'UPDATE Regular Stats'!AA158</f>
        <v>0.3</v>
      </c>
      <c r="AB157">
        <f>'UPDATE Regular Stats'!AB158</f>
        <v>0.8</v>
      </c>
      <c r="AC157">
        <f>'UPDATE Regular Stats'!AC158</f>
        <v>0.8</v>
      </c>
      <c r="AD157">
        <f>VLOOKUP($B157,'UPDATE Advanced Stats'!$B$2:$AC$1000,7,0)</f>
        <v>-5</v>
      </c>
      <c r="AE157">
        <f>VLOOKUP($B157,'UPDATE Advanced Stats'!$B$2:$AC$1000,8,0)</f>
        <v>0.25</v>
      </c>
      <c r="AF157">
        <f>VLOOKUP($B157,'UPDATE Advanced Stats'!$B$2:$AC$1000,9,0)</f>
        <v>1</v>
      </c>
      <c r="AG157">
        <f>VLOOKUP($B157,'UPDATE Advanced Stats'!$B$2:$AC$1000,10,0)</f>
        <v>0</v>
      </c>
      <c r="AH157">
        <f>VLOOKUP($B157,'UPDATE Advanced Stats'!$B$2:$AC$1000,11,0)</f>
        <v>0</v>
      </c>
      <c r="AI157">
        <f>VLOOKUP($B157,'UPDATE Advanced Stats'!$B$2:$AC$1000,12,0)</f>
        <v>10.7</v>
      </c>
      <c r="AJ157">
        <f>VLOOKUP($B157,'UPDATE Advanced Stats'!$B$2:$AC$1000,13,0)</f>
        <v>5.5</v>
      </c>
      <c r="AK157">
        <f>VLOOKUP($B157,'UPDATE Advanced Stats'!$B$2:$AC$1000,14,0)</f>
        <v>6.6</v>
      </c>
      <c r="AL157">
        <f>VLOOKUP($B157,'UPDATE Advanced Stats'!$B$2:$AC$1000,15,0)</f>
        <v>0</v>
      </c>
      <c r="AM157">
        <f>VLOOKUP($B157,'UPDATE Advanced Stats'!$B$2:$AC$1000,16,0)</f>
        <v>0</v>
      </c>
      <c r="AN157">
        <f>VLOOKUP($B157,'UPDATE Advanced Stats'!$B$2:$AC$1000,17,0)</f>
        <v>14.3</v>
      </c>
      <c r="AO157">
        <f>VLOOKUP($B157,'UPDATE Advanced Stats'!$B$2:$AC$1000,18,0)</f>
        <v>15</v>
      </c>
      <c r="AP157">
        <f>VLOOKUP($B157,'UPDATE Advanced Stats'!$B$2:$AC$1000,19,0)</f>
        <v>0</v>
      </c>
      <c r="AQ157">
        <f>VLOOKUP($B157,'UPDATE Advanced Stats'!$B$2:$AC$1000,20,0)</f>
        <v>-0.1</v>
      </c>
      <c r="AR157">
        <f>VLOOKUP($B157,'UPDATE Advanced Stats'!$B$2:$AC$1000,21,0)</f>
        <v>0</v>
      </c>
      <c r="AS157">
        <f>VLOOKUP($B157,'UPDATE Advanced Stats'!$B$2:$AC$1000,22,0)</f>
        <v>-0.1</v>
      </c>
      <c r="AT157">
        <f>VLOOKUP($B157,'UPDATE Advanced Stats'!$B$2:$AC$1000,23,0)</f>
        <v>-0.17199999999999999</v>
      </c>
      <c r="AU157">
        <f>VLOOKUP($B157,'UPDATE Advanced Stats'!$B$2:$AC$1000,24,0)</f>
        <v>0</v>
      </c>
      <c r="AV157">
        <f>VLOOKUP($B157,'UPDATE Advanced Stats'!$B$2:$AC$1000,25,0)</f>
        <v>-7.5</v>
      </c>
      <c r="AW157">
        <f>VLOOKUP($B157,'UPDATE Advanced Stats'!$B$2:$AC$1000,26,0)</f>
        <v>-3.9</v>
      </c>
      <c r="AX157">
        <f>VLOOKUP($B157,'UPDATE Advanced Stats'!$B$2:$AC$1000,27,0)</f>
        <v>-11.5</v>
      </c>
      <c r="AY157">
        <f>VLOOKUP($B157,'UPDATE Advanced Stats'!$B$2:$AC$1000,28,0)</f>
        <v>-0.1</v>
      </c>
    </row>
    <row r="158" spans="1:51">
      <c r="A158" t="str">
        <f>'UPDATE Regular Stats'!A159</f>
        <v>Rk</v>
      </c>
      <c r="B158" t="str">
        <f>'UPDATE Regular Stats'!B159</f>
        <v>Player</v>
      </c>
      <c r="C158" t="str">
        <f>'UPDATE Regular Stats'!C159</f>
        <v>Pos</v>
      </c>
      <c r="D158" t="str">
        <f>'UPDATE Regular Stats'!D159</f>
        <v>Age</v>
      </c>
      <c r="E158" t="str">
        <f>'UPDATE Regular Stats'!E159</f>
        <v>Tm</v>
      </c>
      <c r="F158" t="str">
        <f>'UPDATE Regular Stats'!F159</f>
        <v>G</v>
      </c>
      <c r="G158" t="str">
        <f>'UPDATE Regular Stats'!G159</f>
        <v>GS</v>
      </c>
      <c r="H158" t="str">
        <f>'UPDATE Regular Stats'!H159</f>
        <v>MP</v>
      </c>
      <c r="I158" t="str">
        <f>'UPDATE Regular Stats'!I159</f>
        <v>FG</v>
      </c>
      <c r="J158" t="str">
        <f>'UPDATE Regular Stats'!J159</f>
        <v>FGA</v>
      </c>
      <c r="K158" t="str">
        <f>'UPDATE Regular Stats'!K159</f>
        <v>FG%</v>
      </c>
      <c r="L158" t="str">
        <f>'UPDATE Regular Stats'!L159</f>
        <v>3P</v>
      </c>
      <c r="M158" t="str">
        <f>'UPDATE Regular Stats'!M159</f>
        <v>3PA</v>
      </c>
      <c r="N158" t="str">
        <f>'UPDATE Regular Stats'!N159</f>
        <v>3P</v>
      </c>
      <c r="O158" t="str">
        <f>'UPDATE Regular Stats'!O159</f>
        <v>2P</v>
      </c>
      <c r="P158" t="str">
        <f>'UPDATE Regular Stats'!P159</f>
        <v>2PA</v>
      </c>
      <c r="Q158" t="str">
        <f>'UPDATE Regular Stats'!Q159</f>
        <v>2P</v>
      </c>
      <c r="R158" t="str">
        <f>'UPDATE Regular Stats'!R159</f>
        <v>FT</v>
      </c>
      <c r="S158" t="str">
        <f>'UPDATE Regular Stats'!S159</f>
        <v>FTA</v>
      </c>
      <c r="T158" t="str">
        <f>'UPDATE Regular Stats'!T159</f>
        <v>FT%</v>
      </c>
      <c r="U158" t="str">
        <f>'UPDATE Regular Stats'!U159</f>
        <v>ORB</v>
      </c>
      <c r="V158" t="str">
        <f>'UPDATE Regular Stats'!V159</f>
        <v>DRB</v>
      </c>
      <c r="W158" t="str">
        <f>'UPDATE Regular Stats'!W159</f>
        <v>TRB</v>
      </c>
      <c r="X158" t="str">
        <f>'UPDATE Regular Stats'!X159</f>
        <v>AST</v>
      </c>
      <c r="Y158" t="str">
        <f>'UPDATE Regular Stats'!Y159</f>
        <v>STL</v>
      </c>
      <c r="Z158" t="str">
        <f>'UPDATE Regular Stats'!Z159</f>
        <v>BLK</v>
      </c>
      <c r="AA158" t="str">
        <f>'UPDATE Regular Stats'!AA159</f>
        <v>TOV</v>
      </c>
      <c r="AB158" t="str">
        <f>'UPDATE Regular Stats'!AB159</f>
        <v>PF</v>
      </c>
      <c r="AC158" t="str">
        <f>'UPDATE Regular Stats'!AC159</f>
        <v>PTS</v>
      </c>
      <c r="AD158" t="str">
        <f>VLOOKUP($B158,'UPDATE Advanced Stats'!$B$2:$AC$1000,7,0)</f>
        <v>PER</v>
      </c>
      <c r="AE158" t="str">
        <f>VLOOKUP($B158,'UPDATE Advanced Stats'!$B$2:$AC$1000,8,0)</f>
        <v>TS%</v>
      </c>
      <c r="AF158" t="str">
        <f>VLOOKUP($B158,'UPDATE Advanced Stats'!$B$2:$AC$1000,9,0)</f>
        <v>3PAr</v>
      </c>
      <c r="AG158" t="str">
        <f>VLOOKUP($B158,'UPDATE Advanced Stats'!$B$2:$AC$1000,10,0)</f>
        <v>FTr</v>
      </c>
      <c r="AH158" t="str">
        <f>VLOOKUP($B158,'UPDATE Advanced Stats'!$B$2:$AC$1000,11,0)</f>
        <v>ORB%</v>
      </c>
      <c r="AI158" t="str">
        <f>VLOOKUP($B158,'UPDATE Advanced Stats'!$B$2:$AC$1000,12,0)</f>
        <v>DRB%</v>
      </c>
      <c r="AJ158" t="str">
        <f>VLOOKUP($B158,'UPDATE Advanced Stats'!$B$2:$AC$1000,13,0)</f>
        <v>TRB%</v>
      </c>
      <c r="AK158" t="str">
        <f>VLOOKUP($B158,'UPDATE Advanced Stats'!$B$2:$AC$1000,14,0)</f>
        <v>AST%</v>
      </c>
      <c r="AL158" t="str">
        <f>VLOOKUP($B158,'UPDATE Advanced Stats'!$B$2:$AC$1000,15,0)</f>
        <v>STL%</v>
      </c>
      <c r="AM158" t="str">
        <f>VLOOKUP($B158,'UPDATE Advanced Stats'!$B$2:$AC$1000,16,0)</f>
        <v>BLK%</v>
      </c>
      <c r="AN158" t="str">
        <f>VLOOKUP($B158,'UPDATE Advanced Stats'!$B$2:$AC$1000,17,0)</f>
        <v>TOV%</v>
      </c>
      <c r="AO158" t="str">
        <f>VLOOKUP($B158,'UPDATE Advanced Stats'!$B$2:$AC$1000,18,0)</f>
        <v>USG%</v>
      </c>
      <c r="AP158">
        <f>VLOOKUP($B158,'UPDATE Advanced Stats'!$B$2:$AC$1000,19,0)</f>
        <v>0</v>
      </c>
      <c r="AQ158" t="str">
        <f>VLOOKUP($B158,'UPDATE Advanced Stats'!$B$2:$AC$1000,20,0)</f>
        <v>OWS</v>
      </c>
      <c r="AR158" t="str">
        <f>VLOOKUP($B158,'UPDATE Advanced Stats'!$B$2:$AC$1000,21,0)</f>
        <v>DWS</v>
      </c>
      <c r="AS158" t="str">
        <f>VLOOKUP($B158,'UPDATE Advanced Stats'!$B$2:$AC$1000,22,0)</f>
        <v>WS</v>
      </c>
      <c r="AT158" t="str">
        <f>VLOOKUP($B158,'UPDATE Advanced Stats'!$B$2:$AC$1000,23,0)</f>
        <v>WS/48</v>
      </c>
      <c r="AU158">
        <f>VLOOKUP($B158,'UPDATE Advanced Stats'!$B$2:$AC$1000,24,0)</f>
        <v>0</v>
      </c>
      <c r="AV158" t="str">
        <f>VLOOKUP($B158,'UPDATE Advanced Stats'!$B$2:$AC$1000,25,0)</f>
        <v>OBPM</v>
      </c>
      <c r="AW158" t="str">
        <f>VLOOKUP($B158,'UPDATE Advanced Stats'!$B$2:$AC$1000,26,0)</f>
        <v>DBPM</v>
      </c>
      <c r="AX158" t="str">
        <f>VLOOKUP($B158,'UPDATE Advanced Stats'!$B$2:$AC$1000,27,0)</f>
        <v>BPM</v>
      </c>
      <c r="AY158" t="str">
        <f>VLOOKUP($B158,'UPDATE Advanced Stats'!$B$2:$AC$1000,28,0)</f>
        <v>VORP</v>
      </c>
    </row>
    <row r="159" spans="1:51">
      <c r="A159">
        <f>'UPDATE Regular Stats'!A160</f>
        <v>121</v>
      </c>
      <c r="B159" t="str">
        <f>'UPDATE Regular Stats'!B160</f>
        <v>Austin Daye</v>
      </c>
      <c r="C159" t="str">
        <f>'UPDATE Regular Stats'!C160</f>
        <v>SF</v>
      </c>
      <c r="D159">
        <f>'UPDATE Regular Stats'!D160</f>
        <v>26</v>
      </c>
      <c r="E159" t="str">
        <f>'UPDATE Regular Stats'!E160</f>
        <v>TOT</v>
      </c>
      <c r="F159">
        <f>'UPDATE Regular Stats'!F160</f>
        <v>34</v>
      </c>
      <c r="G159">
        <f>'UPDATE Regular Stats'!G160</f>
        <v>4</v>
      </c>
      <c r="H159">
        <f>'UPDATE Regular Stats'!H160</f>
        <v>10.1</v>
      </c>
      <c r="I159">
        <f>'UPDATE Regular Stats'!I160</f>
        <v>1.5</v>
      </c>
      <c r="J159">
        <f>'UPDATE Regular Stats'!J160</f>
        <v>4.0999999999999996</v>
      </c>
      <c r="K159">
        <f>'UPDATE Regular Stats'!K160</f>
        <v>0.35499999999999998</v>
      </c>
      <c r="L159">
        <f>'UPDATE Regular Stats'!L160</f>
        <v>0.7</v>
      </c>
      <c r="M159">
        <f>'UPDATE Regular Stats'!M160</f>
        <v>2.1</v>
      </c>
      <c r="N159">
        <f>'UPDATE Regular Stats'!N160</f>
        <v>0.33800000000000002</v>
      </c>
      <c r="O159">
        <f>'UPDATE Regular Stats'!O160</f>
        <v>0.8</v>
      </c>
      <c r="P159">
        <f>'UPDATE Regular Stats'!P160</f>
        <v>2.1</v>
      </c>
      <c r="Q159">
        <f>'UPDATE Regular Stats'!Q160</f>
        <v>0.371</v>
      </c>
      <c r="R159">
        <f>'UPDATE Regular Stats'!R160</f>
        <v>0.1</v>
      </c>
      <c r="S159">
        <f>'UPDATE Regular Stats'!S160</f>
        <v>0.2</v>
      </c>
      <c r="T159">
        <f>'UPDATE Regular Stats'!T160</f>
        <v>0.83299999999999996</v>
      </c>
      <c r="U159">
        <f>'UPDATE Regular Stats'!U160</f>
        <v>0.3</v>
      </c>
      <c r="V159">
        <f>'UPDATE Regular Stats'!V160</f>
        <v>1.9</v>
      </c>
      <c r="W159">
        <f>'UPDATE Regular Stats'!W160</f>
        <v>2.2000000000000002</v>
      </c>
      <c r="X159">
        <f>'UPDATE Regular Stats'!X160</f>
        <v>0.5</v>
      </c>
      <c r="Y159">
        <f>'UPDATE Regular Stats'!Y160</f>
        <v>0.4</v>
      </c>
      <c r="Z159">
        <f>'UPDATE Regular Stats'!Z160</f>
        <v>0.1</v>
      </c>
      <c r="AA159">
        <f>'UPDATE Regular Stats'!AA160</f>
        <v>0.7</v>
      </c>
      <c r="AB159">
        <f>'UPDATE Regular Stats'!AB160</f>
        <v>1.1000000000000001</v>
      </c>
      <c r="AC159">
        <f>'UPDATE Regular Stats'!AC160</f>
        <v>3.8</v>
      </c>
      <c r="AD159">
        <f>VLOOKUP($B159,'UPDATE Advanced Stats'!$B$2:$AC$1000,7,0)</f>
        <v>8.1999999999999993</v>
      </c>
      <c r="AE159">
        <f>VLOOKUP($B159,'UPDATE Advanced Stats'!$B$2:$AC$1000,8,0)</f>
        <v>0.44900000000000001</v>
      </c>
      <c r="AF159">
        <f>VLOOKUP($B159,'UPDATE Advanced Stats'!$B$2:$AC$1000,9,0)</f>
        <v>0.504</v>
      </c>
      <c r="AG159">
        <f>VLOOKUP($B159,'UPDATE Advanced Stats'!$B$2:$AC$1000,10,0)</f>
        <v>4.2999999999999997E-2</v>
      </c>
      <c r="AH159">
        <f>VLOOKUP($B159,'UPDATE Advanced Stats'!$B$2:$AC$1000,11,0)</f>
        <v>3.4</v>
      </c>
      <c r="AI159">
        <f>VLOOKUP($B159,'UPDATE Advanced Stats'!$B$2:$AC$1000,12,0)</f>
        <v>21</v>
      </c>
      <c r="AJ159">
        <f>VLOOKUP($B159,'UPDATE Advanced Stats'!$B$2:$AC$1000,13,0)</f>
        <v>12.4</v>
      </c>
      <c r="AK159">
        <f>VLOOKUP($B159,'UPDATE Advanced Stats'!$B$2:$AC$1000,14,0)</f>
        <v>7.5</v>
      </c>
      <c r="AL159">
        <f>VLOOKUP($B159,'UPDATE Advanced Stats'!$B$2:$AC$1000,15,0)</f>
        <v>1.8</v>
      </c>
      <c r="AM159">
        <f>VLOOKUP($B159,'UPDATE Advanced Stats'!$B$2:$AC$1000,16,0)</f>
        <v>1.1000000000000001</v>
      </c>
      <c r="AN159">
        <f>VLOOKUP($B159,'UPDATE Advanced Stats'!$B$2:$AC$1000,17,0)</f>
        <v>13.8</v>
      </c>
      <c r="AO159">
        <f>VLOOKUP($B159,'UPDATE Advanced Stats'!$B$2:$AC$1000,18,0)</f>
        <v>22.1</v>
      </c>
      <c r="AP159">
        <f>VLOOKUP($B159,'UPDATE Advanced Stats'!$B$2:$AC$1000,19,0)</f>
        <v>0</v>
      </c>
      <c r="AQ159">
        <f>VLOOKUP($B159,'UPDATE Advanced Stats'!$B$2:$AC$1000,20,0)</f>
        <v>-0.6</v>
      </c>
      <c r="AR159">
        <f>VLOOKUP($B159,'UPDATE Advanced Stats'!$B$2:$AC$1000,21,0)</f>
        <v>0.5</v>
      </c>
      <c r="AS159">
        <f>VLOOKUP($B159,'UPDATE Advanced Stats'!$B$2:$AC$1000,22,0)</f>
        <v>0</v>
      </c>
      <c r="AT159">
        <f>VLOOKUP($B159,'UPDATE Advanced Stats'!$B$2:$AC$1000,23,0)</f>
        <v>-1E-3</v>
      </c>
      <c r="AU159">
        <f>VLOOKUP($B159,'UPDATE Advanced Stats'!$B$2:$AC$1000,24,0)</f>
        <v>0</v>
      </c>
      <c r="AV159">
        <f>VLOOKUP($B159,'UPDATE Advanced Stats'!$B$2:$AC$1000,25,0)</f>
        <v>-4.4000000000000004</v>
      </c>
      <c r="AW159">
        <f>VLOOKUP($B159,'UPDATE Advanced Stats'!$B$2:$AC$1000,26,0)</f>
        <v>-1</v>
      </c>
      <c r="AX159">
        <f>VLOOKUP($B159,'UPDATE Advanced Stats'!$B$2:$AC$1000,27,0)</f>
        <v>-5.4</v>
      </c>
      <c r="AY159">
        <f>VLOOKUP($B159,'UPDATE Advanced Stats'!$B$2:$AC$1000,28,0)</f>
        <v>-0.3</v>
      </c>
    </row>
    <row r="160" spans="1:51">
      <c r="A160">
        <f>'UPDATE Regular Stats'!A161</f>
        <v>121</v>
      </c>
      <c r="B160" t="str">
        <f>'UPDATE Regular Stats'!B161</f>
        <v>Austin Daye</v>
      </c>
      <c r="C160" t="str">
        <f>'UPDATE Regular Stats'!C161</f>
        <v>SF</v>
      </c>
      <c r="D160">
        <f>'UPDATE Regular Stats'!D161</f>
        <v>26</v>
      </c>
      <c r="E160" t="str">
        <f>'UPDATE Regular Stats'!E161</f>
        <v>SAS</v>
      </c>
      <c r="F160">
        <f>'UPDATE Regular Stats'!F161</f>
        <v>26</v>
      </c>
      <c r="G160">
        <f>'UPDATE Regular Stats'!G161</f>
        <v>4</v>
      </c>
      <c r="H160">
        <f>'UPDATE Regular Stats'!H161</f>
        <v>10.3</v>
      </c>
      <c r="I160">
        <f>'UPDATE Regular Stats'!I161</f>
        <v>1.5</v>
      </c>
      <c r="J160">
        <f>'UPDATE Regular Stats'!J161</f>
        <v>4.4000000000000004</v>
      </c>
      <c r="K160">
        <f>'UPDATE Regular Stats'!K161</f>
        <v>0.34799999999999998</v>
      </c>
      <c r="L160">
        <f>'UPDATE Regular Stats'!L161</f>
        <v>0.7</v>
      </c>
      <c r="M160">
        <f>'UPDATE Regular Stats'!M161</f>
        <v>2.2000000000000002</v>
      </c>
      <c r="N160">
        <f>'UPDATE Regular Stats'!N161</f>
        <v>0.33300000000000002</v>
      </c>
      <c r="O160">
        <f>'UPDATE Regular Stats'!O161</f>
        <v>0.8</v>
      </c>
      <c r="P160">
        <f>'UPDATE Regular Stats'!P161</f>
        <v>2.2000000000000002</v>
      </c>
      <c r="Q160">
        <f>'UPDATE Regular Stats'!Q161</f>
        <v>0.36199999999999999</v>
      </c>
      <c r="R160">
        <f>'UPDATE Regular Stats'!R161</f>
        <v>0.2</v>
      </c>
      <c r="S160">
        <f>'UPDATE Regular Stats'!S161</f>
        <v>0.2</v>
      </c>
      <c r="T160">
        <f>'UPDATE Regular Stats'!T161</f>
        <v>1</v>
      </c>
      <c r="U160">
        <f>'UPDATE Regular Stats'!U161</f>
        <v>0.2</v>
      </c>
      <c r="V160">
        <f>'UPDATE Regular Stats'!V161</f>
        <v>2.1</v>
      </c>
      <c r="W160">
        <f>'UPDATE Regular Stats'!W161</f>
        <v>2.2999999999999998</v>
      </c>
      <c r="X160">
        <f>'UPDATE Regular Stats'!X161</f>
        <v>0.3</v>
      </c>
      <c r="Y160">
        <f>'UPDATE Regular Stats'!Y161</f>
        <v>0.3</v>
      </c>
      <c r="Z160">
        <f>'UPDATE Regular Stats'!Z161</f>
        <v>0.1</v>
      </c>
      <c r="AA160">
        <f>'UPDATE Regular Stats'!AA161</f>
        <v>0.7</v>
      </c>
      <c r="AB160">
        <f>'UPDATE Regular Stats'!AB161</f>
        <v>1.2</v>
      </c>
      <c r="AC160">
        <f>'UPDATE Regular Stats'!AC161</f>
        <v>4</v>
      </c>
      <c r="AD160">
        <f>VLOOKUP($B160,'UPDATE Advanced Stats'!$B$2:$AC$1000,7,0)</f>
        <v>8.1999999999999993</v>
      </c>
      <c r="AE160">
        <f>VLOOKUP($B160,'UPDATE Advanced Stats'!$B$2:$AC$1000,8,0)</f>
        <v>0.44900000000000001</v>
      </c>
      <c r="AF160">
        <f>VLOOKUP($B160,'UPDATE Advanced Stats'!$B$2:$AC$1000,9,0)</f>
        <v>0.504</v>
      </c>
      <c r="AG160">
        <f>VLOOKUP($B160,'UPDATE Advanced Stats'!$B$2:$AC$1000,10,0)</f>
        <v>4.2999999999999997E-2</v>
      </c>
      <c r="AH160">
        <f>VLOOKUP($B160,'UPDATE Advanced Stats'!$B$2:$AC$1000,11,0)</f>
        <v>3.4</v>
      </c>
      <c r="AI160">
        <f>VLOOKUP($B160,'UPDATE Advanced Stats'!$B$2:$AC$1000,12,0)</f>
        <v>21</v>
      </c>
      <c r="AJ160">
        <f>VLOOKUP($B160,'UPDATE Advanced Stats'!$B$2:$AC$1000,13,0)</f>
        <v>12.4</v>
      </c>
      <c r="AK160">
        <f>VLOOKUP($B160,'UPDATE Advanced Stats'!$B$2:$AC$1000,14,0)</f>
        <v>7.5</v>
      </c>
      <c r="AL160">
        <f>VLOOKUP($B160,'UPDATE Advanced Stats'!$B$2:$AC$1000,15,0)</f>
        <v>1.8</v>
      </c>
      <c r="AM160">
        <f>VLOOKUP($B160,'UPDATE Advanced Stats'!$B$2:$AC$1000,16,0)</f>
        <v>1.1000000000000001</v>
      </c>
      <c r="AN160">
        <f>VLOOKUP($B160,'UPDATE Advanced Stats'!$B$2:$AC$1000,17,0)</f>
        <v>13.8</v>
      </c>
      <c r="AO160">
        <f>VLOOKUP($B160,'UPDATE Advanced Stats'!$B$2:$AC$1000,18,0)</f>
        <v>22.1</v>
      </c>
      <c r="AP160">
        <f>VLOOKUP($B160,'UPDATE Advanced Stats'!$B$2:$AC$1000,19,0)</f>
        <v>0</v>
      </c>
      <c r="AQ160">
        <f>VLOOKUP($B160,'UPDATE Advanced Stats'!$B$2:$AC$1000,20,0)</f>
        <v>-0.6</v>
      </c>
      <c r="AR160">
        <f>VLOOKUP($B160,'UPDATE Advanced Stats'!$B$2:$AC$1000,21,0)</f>
        <v>0.5</v>
      </c>
      <c r="AS160">
        <f>VLOOKUP($B160,'UPDATE Advanced Stats'!$B$2:$AC$1000,22,0)</f>
        <v>0</v>
      </c>
      <c r="AT160">
        <f>VLOOKUP($B160,'UPDATE Advanced Stats'!$B$2:$AC$1000,23,0)</f>
        <v>-1E-3</v>
      </c>
      <c r="AU160">
        <f>VLOOKUP($B160,'UPDATE Advanced Stats'!$B$2:$AC$1000,24,0)</f>
        <v>0</v>
      </c>
      <c r="AV160">
        <f>VLOOKUP($B160,'UPDATE Advanced Stats'!$B$2:$AC$1000,25,0)</f>
        <v>-4.4000000000000004</v>
      </c>
      <c r="AW160">
        <f>VLOOKUP($B160,'UPDATE Advanced Stats'!$B$2:$AC$1000,26,0)</f>
        <v>-1</v>
      </c>
      <c r="AX160">
        <f>VLOOKUP($B160,'UPDATE Advanced Stats'!$B$2:$AC$1000,27,0)</f>
        <v>-5.4</v>
      </c>
      <c r="AY160">
        <f>VLOOKUP($B160,'UPDATE Advanced Stats'!$B$2:$AC$1000,28,0)</f>
        <v>-0.3</v>
      </c>
    </row>
    <row r="161" spans="1:51">
      <c r="A161">
        <f>'UPDATE Regular Stats'!A162</f>
        <v>121</v>
      </c>
      <c r="B161" t="str">
        <f>'UPDATE Regular Stats'!B162</f>
        <v>Austin Daye</v>
      </c>
      <c r="C161" t="str">
        <f>'UPDATE Regular Stats'!C162</f>
        <v>SF</v>
      </c>
      <c r="D161">
        <f>'UPDATE Regular Stats'!D162</f>
        <v>26</v>
      </c>
      <c r="E161" t="str">
        <f>'UPDATE Regular Stats'!E162</f>
        <v>ATL</v>
      </c>
      <c r="F161">
        <f>'UPDATE Regular Stats'!F162</f>
        <v>8</v>
      </c>
      <c r="G161">
        <f>'UPDATE Regular Stats'!G162</f>
        <v>0</v>
      </c>
      <c r="H161">
        <f>'UPDATE Regular Stats'!H162</f>
        <v>9.5</v>
      </c>
      <c r="I161">
        <f>'UPDATE Regular Stats'!I162</f>
        <v>1.3</v>
      </c>
      <c r="J161">
        <f>'UPDATE Regular Stats'!J162</f>
        <v>3.3</v>
      </c>
      <c r="K161">
        <f>'UPDATE Regular Stats'!K162</f>
        <v>0.38500000000000001</v>
      </c>
      <c r="L161">
        <f>'UPDATE Regular Stats'!L162</f>
        <v>0.6</v>
      </c>
      <c r="M161">
        <f>'UPDATE Regular Stats'!M162</f>
        <v>1.8</v>
      </c>
      <c r="N161">
        <f>'UPDATE Regular Stats'!N162</f>
        <v>0.35699999999999998</v>
      </c>
      <c r="O161">
        <f>'UPDATE Regular Stats'!O162</f>
        <v>0.6</v>
      </c>
      <c r="P161">
        <f>'UPDATE Regular Stats'!P162</f>
        <v>1.5</v>
      </c>
      <c r="Q161">
        <f>'UPDATE Regular Stats'!Q162</f>
        <v>0.41699999999999998</v>
      </c>
      <c r="R161">
        <f>'UPDATE Regular Stats'!R162</f>
        <v>0.1</v>
      </c>
      <c r="S161">
        <f>'UPDATE Regular Stats'!S162</f>
        <v>0.3</v>
      </c>
      <c r="T161">
        <f>'UPDATE Regular Stats'!T162</f>
        <v>0.5</v>
      </c>
      <c r="U161">
        <f>'UPDATE Regular Stats'!U162</f>
        <v>0.5</v>
      </c>
      <c r="V161">
        <f>'UPDATE Regular Stats'!V162</f>
        <v>1.3</v>
      </c>
      <c r="W161">
        <f>'UPDATE Regular Stats'!W162</f>
        <v>1.8</v>
      </c>
      <c r="X161">
        <f>'UPDATE Regular Stats'!X162</f>
        <v>1</v>
      </c>
      <c r="Y161">
        <f>'UPDATE Regular Stats'!Y162</f>
        <v>0.5</v>
      </c>
      <c r="Z161">
        <f>'UPDATE Regular Stats'!Z162</f>
        <v>0.3</v>
      </c>
      <c r="AA161">
        <f>'UPDATE Regular Stats'!AA162</f>
        <v>0.6</v>
      </c>
      <c r="AB161">
        <f>'UPDATE Regular Stats'!AB162</f>
        <v>1.1000000000000001</v>
      </c>
      <c r="AC161">
        <f>'UPDATE Regular Stats'!AC162</f>
        <v>3.3</v>
      </c>
      <c r="AD161">
        <f>VLOOKUP($B161,'UPDATE Advanced Stats'!$B$2:$AC$1000,7,0)</f>
        <v>8.1999999999999993</v>
      </c>
      <c r="AE161">
        <f>VLOOKUP($B161,'UPDATE Advanced Stats'!$B$2:$AC$1000,8,0)</f>
        <v>0.44900000000000001</v>
      </c>
      <c r="AF161">
        <f>VLOOKUP($B161,'UPDATE Advanced Stats'!$B$2:$AC$1000,9,0)</f>
        <v>0.504</v>
      </c>
      <c r="AG161">
        <f>VLOOKUP($B161,'UPDATE Advanced Stats'!$B$2:$AC$1000,10,0)</f>
        <v>4.2999999999999997E-2</v>
      </c>
      <c r="AH161">
        <f>VLOOKUP($B161,'UPDATE Advanced Stats'!$B$2:$AC$1000,11,0)</f>
        <v>3.4</v>
      </c>
      <c r="AI161">
        <f>VLOOKUP($B161,'UPDATE Advanced Stats'!$B$2:$AC$1000,12,0)</f>
        <v>21</v>
      </c>
      <c r="AJ161">
        <f>VLOOKUP($B161,'UPDATE Advanced Stats'!$B$2:$AC$1000,13,0)</f>
        <v>12.4</v>
      </c>
      <c r="AK161">
        <f>VLOOKUP($B161,'UPDATE Advanced Stats'!$B$2:$AC$1000,14,0)</f>
        <v>7.5</v>
      </c>
      <c r="AL161">
        <f>VLOOKUP($B161,'UPDATE Advanced Stats'!$B$2:$AC$1000,15,0)</f>
        <v>1.8</v>
      </c>
      <c r="AM161">
        <f>VLOOKUP($B161,'UPDATE Advanced Stats'!$B$2:$AC$1000,16,0)</f>
        <v>1.1000000000000001</v>
      </c>
      <c r="AN161">
        <f>VLOOKUP($B161,'UPDATE Advanced Stats'!$B$2:$AC$1000,17,0)</f>
        <v>13.8</v>
      </c>
      <c r="AO161">
        <f>VLOOKUP($B161,'UPDATE Advanced Stats'!$B$2:$AC$1000,18,0)</f>
        <v>22.1</v>
      </c>
      <c r="AP161">
        <f>VLOOKUP($B161,'UPDATE Advanced Stats'!$B$2:$AC$1000,19,0)</f>
        <v>0</v>
      </c>
      <c r="AQ161">
        <f>VLOOKUP($B161,'UPDATE Advanced Stats'!$B$2:$AC$1000,20,0)</f>
        <v>-0.6</v>
      </c>
      <c r="AR161">
        <f>VLOOKUP($B161,'UPDATE Advanced Stats'!$B$2:$AC$1000,21,0)</f>
        <v>0.5</v>
      </c>
      <c r="AS161">
        <f>VLOOKUP($B161,'UPDATE Advanced Stats'!$B$2:$AC$1000,22,0)</f>
        <v>0</v>
      </c>
      <c r="AT161">
        <f>VLOOKUP($B161,'UPDATE Advanced Stats'!$B$2:$AC$1000,23,0)</f>
        <v>-1E-3</v>
      </c>
      <c r="AU161">
        <f>VLOOKUP($B161,'UPDATE Advanced Stats'!$B$2:$AC$1000,24,0)</f>
        <v>0</v>
      </c>
      <c r="AV161">
        <f>VLOOKUP($B161,'UPDATE Advanced Stats'!$B$2:$AC$1000,25,0)</f>
        <v>-4.4000000000000004</v>
      </c>
      <c r="AW161">
        <f>VLOOKUP($B161,'UPDATE Advanced Stats'!$B$2:$AC$1000,26,0)</f>
        <v>-1</v>
      </c>
      <c r="AX161">
        <f>VLOOKUP($B161,'UPDATE Advanced Stats'!$B$2:$AC$1000,27,0)</f>
        <v>-5.4</v>
      </c>
      <c r="AY161">
        <f>VLOOKUP($B161,'UPDATE Advanced Stats'!$B$2:$AC$1000,28,0)</f>
        <v>-0.3</v>
      </c>
    </row>
    <row r="162" spans="1:51">
      <c r="A162">
        <f>'UPDATE Regular Stats'!A163</f>
        <v>122</v>
      </c>
      <c r="B162" t="str">
        <f>'UPDATE Regular Stats'!B163</f>
        <v>Dewayne Dedmon</v>
      </c>
      <c r="C162" t="str">
        <f>'UPDATE Regular Stats'!C163</f>
        <v>C</v>
      </c>
      <c r="D162">
        <f>'UPDATE Regular Stats'!D163</f>
        <v>25</v>
      </c>
      <c r="E162" t="str">
        <f>'UPDATE Regular Stats'!E163</f>
        <v>ORL</v>
      </c>
      <c r="F162">
        <f>'UPDATE Regular Stats'!F163</f>
        <v>59</v>
      </c>
      <c r="G162">
        <f>'UPDATE Regular Stats'!G163</f>
        <v>15</v>
      </c>
      <c r="H162">
        <f>'UPDATE Regular Stats'!H163</f>
        <v>14.3</v>
      </c>
      <c r="I162">
        <f>'UPDATE Regular Stats'!I163</f>
        <v>1.5</v>
      </c>
      <c r="J162">
        <f>'UPDATE Regular Stats'!J163</f>
        <v>2.7</v>
      </c>
      <c r="K162">
        <f>'UPDATE Regular Stats'!K163</f>
        <v>0.56200000000000006</v>
      </c>
      <c r="L162">
        <f>'UPDATE Regular Stats'!L163</f>
        <v>0</v>
      </c>
      <c r="M162">
        <f>'UPDATE Regular Stats'!M163</f>
        <v>0</v>
      </c>
      <c r="N162">
        <f>'UPDATE Regular Stats'!N163</f>
        <v>0</v>
      </c>
      <c r="O162">
        <f>'UPDATE Regular Stats'!O163</f>
        <v>1.5</v>
      </c>
      <c r="P162">
        <f>'UPDATE Regular Stats'!P163</f>
        <v>2.7</v>
      </c>
      <c r="Q162">
        <f>'UPDATE Regular Stats'!Q163</f>
        <v>0.56499999999999995</v>
      </c>
      <c r="R162">
        <f>'UPDATE Regular Stats'!R163</f>
        <v>0.6</v>
      </c>
      <c r="S162">
        <f>'UPDATE Regular Stats'!S163</f>
        <v>1.1000000000000001</v>
      </c>
      <c r="T162">
        <f>'UPDATE Regular Stats'!T163</f>
        <v>0.53100000000000003</v>
      </c>
      <c r="U162">
        <f>'UPDATE Regular Stats'!U163</f>
        <v>2</v>
      </c>
      <c r="V162">
        <f>'UPDATE Regular Stats'!V163</f>
        <v>3</v>
      </c>
      <c r="W162">
        <f>'UPDATE Regular Stats'!W163</f>
        <v>5</v>
      </c>
      <c r="X162">
        <f>'UPDATE Regular Stats'!X163</f>
        <v>0.2</v>
      </c>
      <c r="Y162">
        <f>'UPDATE Regular Stats'!Y163</f>
        <v>0.3</v>
      </c>
      <c r="Z162">
        <f>'UPDATE Regular Stats'!Z163</f>
        <v>0.8</v>
      </c>
      <c r="AA162">
        <f>'UPDATE Regular Stats'!AA163</f>
        <v>0.9</v>
      </c>
      <c r="AB162">
        <f>'UPDATE Regular Stats'!AB163</f>
        <v>2.4</v>
      </c>
      <c r="AC162">
        <f>'UPDATE Regular Stats'!AC163</f>
        <v>3.7</v>
      </c>
      <c r="AD162">
        <f>VLOOKUP($B162,'UPDATE Advanced Stats'!$B$2:$AC$1000,7,0)</f>
        <v>13.3</v>
      </c>
      <c r="AE162">
        <f>VLOOKUP($B162,'UPDATE Advanced Stats'!$B$2:$AC$1000,8,0)</f>
        <v>0.56799999999999995</v>
      </c>
      <c r="AF162">
        <f>VLOOKUP($B162,'UPDATE Advanced Stats'!$B$2:$AC$1000,9,0)</f>
        <v>6.0000000000000001E-3</v>
      </c>
      <c r="AG162">
        <f>VLOOKUP($B162,'UPDATE Advanced Stats'!$B$2:$AC$1000,10,0)</f>
        <v>0.39500000000000002</v>
      </c>
      <c r="AH162">
        <f>VLOOKUP($B162,'UPDATE Advanced Stats'!$B$2:$AC$1000,11,0)</f>
        <v>15.5</v>
      </c>
      <c r="AI162">
        <f>VLOOKUP($B162,'UPDATE Advanced Stats'!$B$2:$AC$1000,12,0)</f>
        <v>24.1</v>
      </c>
      <c r="AJ162">
        <f>VLOOKUP($B162,'UPDATE Advanced Stats'!$B$2:$AC$1000,13,0)</f>
        <v>19.7</v>
      </c>
      <c r="AK162">
        <f>VLOOKUP($B162,'UPDATE Advanced Stats'!$B$2:$AC$1000,14,0)</f>
        <v>1.6</v>
      </c>
      <c r="AL162">
        <f>VLOOKUP($B162,'UPDATE Advanced Stats'!$B$2:$AC$1000,15,0)</f>
        <v>1</v>
      </c>
      <c r="AM162">
        <f>VLOOKUP($B162,'UPDATE Advanced Stats'!$B$2:$AC$1000,16,0)</f>
        <v>4.8</v>
      </c>
      <c r="AN162">
        <f>VLOOKUP($B162,'UPDATE Advanced Stats'!$B$2:$AC$1000,17,0)</f>
        <v>21.1</v>
      </c>
      <c r="AO162">
        <f>VLOOKUP($B162,'UPDATE Advanced Stats'!$B$2:$AC$1000,18,0)</f>
        <v>13</v>
      </c>
      <c r="AP162">
        <f>VLOOKUP($B162,'UPDATE Advanced Stats'!$B$2:$AC$1000,19,0)</f>
        <v>0</v>
      </c>
      <c r="AQ162">
        <f>VLOOKUP($B162,'UPDATE Advanced Stats'!$B$2:$AC$1000,20,0)</f>
        <v>0.7</v>
      </c>
      <c r="AR162">
        <f>VLOOKUP($B162,'UPDATE Advanced Stats'!$B$2:$AC$1000,21,0)</f>
        <v>1</v>
      </c>
      <c r="AS162">
        <f>VLOOKUP($B162,'UPDATE Advanced Stats'!$B$2:$AC$1000,22,0)</f>
        <v>1.7</v>
      </c>
      <c r="AT162">
        <f>VLOOKUP($B162,'UPDATE Advanced Stats'!$B$2:$AC$1000,23,0)</f>
        <v>9.9000000000000005E-2</v>
      </c>
      <c r="AU162">
        <f>VLOOKUP($B162,'UPDATE Advanced Stats'!$B$2:$AC$1000,24,0)</f>
        <v>0</v>
      </c>
      <c r="AV162">
        <f>VLOOKUP($B162,'UPDATE Advanced Stats'!$B$2:$AC$1000,25,0)</f>
        <v>-3.6</v>
      </c>
      <c r="AW162">
        <f>VLOOKUP($B162,'UPDATE Advanced Stats'!$B$2:$AC$1000,26,0)</f>
        <v>0.3</v>
      </c>
      <c r="AX162">
        <f>VLOOKUP($B162,'UPDATE Advanced Stats'!$B$2:$AC$1000,27,0)</f>
        <v>-3.3</v>
      </c>
      <c r="AY162">
        <f>VLOOKUP($B162,'UPDATE Advanced Stats'!$B$2:$AC$1000,28,0)</f>
        <v>-0.3</v>
      </c>
    </row>
    <row r="163" spans="1:51">
      <c r="A163">
        <f>'UPDATE Regular Stats'!A164</f>
        <v>123</v>
      </c>
      <c r="B163" t="str">
        <f>'UPDATE Regular Stats'!B164</f>
        <v>Matthew Dellavedova</v>
      </c>
      <c r="C163" t="str">
        <f>'UPDATE Regular Stats'!C164</f>
        <v>SG</v>
      </c>
      <c r="D163">
        <f>'UPDATE Regular Stats'!D164</f>
        <v>24</v>
      </c>
      <c r="E163" t="str">
        <f>'UPDATE Regular Stats'!E164</f>
        <v>CLE</v>
      </c>
      <c r="F163">
        <f>'UPDATE Regular Stats'!F164</f>
        <v>67</v>
      </c>
      <c r="G163">
        <f>'UPDATE Regular Stats'!G164</f>
        <v>13</v>
      </c>
      <c r="H163">
        <f>'UPDATE Regular Stats'!H164</f>
        <v>20.6</v>
      </c>
      <c r="I163">
        <f>'UPDATE Regular Stats'!I164</f>
        <v>1.7</v>
      </c>
      <c r="J163">
        <f>'UPDATE Regular Stats'!J164</f>
        <v>4.5999999999999996</v>
      </c>
      <c r="K163">
        <f>'UPDATE Regular Stats'!K164</f>
        <v>0.36199999999999999</v>
      </c>
      <c r="L163">
        <f>'UPDATE Regular Stats'!L164</f>
        <v>1</v>
      </c>
      <c r="M163">
        <f>'UPDATE Regular Stats'!M164</f>
        <v>2.5</v>
      </c>
      <c r="N163">
        <f>'UPDATE Regular Stats'!N164</f>
        <v>0.40699999999999997</v>
      </c>
      <c r="O163">
        <f>'UPDATE Regular Stats'!O164</f>
        <v>0.6</v>
      </c>
      <c r="P163">
        <f>'UPDATE Regular Stats'!P164</f>
        <v>2.1</v>
      </c>
      <c r="Q163">
        <f>'UPDATE Regular Stats'!Q164</f>
        <v>0.307</v>
      </c>
      <c r="R163">
        <f>'UPDATE Regular Stats'!R164</f>
        <v>0.4</v>
      </c>
      <c r="S163">
        <f>'UPDATE Regular Stats'!S164</f>
        <v>0.6</v>
      </c>
      <c r="T163">
        <f>'UPDATE Regular Stats'!T164</f>
        <v>0.76300000000000001</v>
      </c>
      <c r="U163">
        <f>'UPDATE Regular Stats'!U164</f>
        <v>0.6</v>
      </c>
      <c r="V163">
        <f>'UPDATE Regular Stats'!V164</f>
        <v>1.3</v>
      </c>
      <c r="W163">
        <f>'UPDATE Regular Stats'!W164</f>
        <v>1.9</v>
      </c>
      <c r="X163">
        <f>'UPDATE Regular Stats'!X164</f>
        <v>3</v>
      </c>
      <c r="Y163">
        <f>'UPDATE Regular Stats'!Y164</f>
        <v>0.4</v>
      </c>
      <c r="Z163">
        <f>'UPDATE Regular Stats'!Z164</f>
        <v>0</v>
      </c>
      <c r="AA163">
        <f>'UPDATE Regular Stats'!AA164</f>
        <v>0.9</v>
      </c>
      <c r="AB163">
        <f>'UPDATE Regular Stats'!AB164</f>
        <v>2.2999999999999998</v>
      </c>
      <c r="AC163">
        <f>'UPDATE Regular Stats'!AC164</f>
        <v>4.8</v>
      </c>
      <c r="AD163">
        <f>VLOOKUP($B163,'UPDATE Advanced Stats'!$B$2:$AC$1000,7,0)</f>
        <v>8.5</v>
      </c>
      <c r="AE163">
        <f>VLOOKUP($B163,'UPDATE Advanced Stats'!$B$2:$AC$1000,8,0)</f>
        <v>0.49299999999999999</v>
      </c>
      <c r="AF163">
        <f>VLOOKUP($B163,'UPDATE Advanced Stats'!$B$2:$AC$1000,9,0)</f>
        <v>0.54400000000000004</v>
      </c>
      <c r="AG163">
        <f>VLOOKUP($B163,'UPDATE Advanced Stats'!$B$2:$AC$1000,10,0)</f>
        <v>0.124</v>
      </c>
      <c r="AH163">
        <f>VLOOKUP($B163,'UPDATE Advanced Stats'!$B$2:$AC$1000,11,0)</f>
        <v>3.1</v>
      </c>
      <c r="AI163">
        <f>VLOOKUP($B163,'UPDATE Advanced Stats'!$B$2:$AC$1000,12,0)</f>
        <v>7.3</v>
      </c>
      <c r="AJ163">
        <f>VLOOKUP($B163,'UPDATE Advanced Stats'!$B$2:$AC$1000,13,0)</f>
        <v>5.2</v>
      </c>
      <c r="AK163">
        <f>VLOOKUP($B163,'UPDATE Advanced Stats'!$B$2:$AC$1000,14,0)</f>
        <v>21.1</v>
      </c>
      <c r="AL163">
        <f>VLOOKUP($B163,'UPDATE Advanced Stats'!$B$2:$AC$1000,15,0)</f>
        <v>0.9</v>
      </c>
      <c r="AM163">
        <f>VLOOKUP($B163,'UPDATE Advanced Stats'!$B$2:$AC$1000,16,0)</f>
        <v>0.1</v>
      </c>
      <c r="AN163">
        <f>VLOOKUP($B163,'UPDATE Advanced Stats'!$B$2:$AC$1000,17,0)</f>
        <v>15.9</v>
      </c>
      <c r="AO163">
        <f>VLOOKUP($B163,'UPDATE Advanced Stats'!$B$2:$AC$1000,18,0)</f>
        <v>12.6</v>
      </c>
      <c r="AP163">
        <f>VLOOKUP($B163,'UPDATE Advanced Stats'!$B$2:$AC$1000,19,0)</f>
        <v>0</v>
      </c>
      <c r="AQ163">
        <f>VLOOKUP($B163,'UPDATE Advanced Stats'!$B$2:$AC$1000,20,0)</f>
        <v>1.4</v>
      </c>
      <c r="AR163">
        <f>VLOOKUP($B163,'UPDATE Advanced Stats'!$B$2:$AC$1000,21,0)</f>
        <v>0.5</v>
      </c>
      <c r="AS163">
        <f>VLOOKUP($B163,'UPDATE Advanced Stats'!$B$2:$AC$1000,22,0)</f>
        <v>1.9</v>
      </c>
      <c r="AT163">
        <f>VLOOKUP($B163,'UPDATE Advanced Stats'!$B$2:$AC$1000,23,0)</f>
        <v>6.7000000000000004E-2</v>
      </c>
      <c r="AU163">
        <f>VLOOKUP($B163,'UPDATE Advanced Stats'!$B$2:$AC$1000,24,0)</f>
        <v>0</v>
      </c>
      <c r="AV163">
        <f>VLOOKUP($B163,'UPDATE Advanced Stats'!$B$2:$AC$1000,25,0)</f>
        <v>-0.6</v>
      </c>
      <c r="AW163">
        <f>VLOOKUP($B163,'UPDATE Advanced Stats'!$B$2:$AC$1000,26,0)</f>
        <v>-2</v>
      </c>
      <c r="AX163">
        <f>VLOOKUP($B163,'UPDATE Advanced Stats'!$B$2:$AC$1000,27,0)</f>
        <v>-2.6</v>
      </c>
      <c r="AY163">
        <f>VLOOKUP($B163,'UPDATE Advanced Stats'!$B$2:$AC$1000,28,0)</f>
        <v>-0.2</v>
      </c>
    </row>
    <row r="164" spans="1:51">
      <c r="A164">
        <f>'UPDATE Regular Stats'!A165</f>
        <v>124</v>
      </c>
      <c r="B164" t="str">
        <f>'UPDATE Regular Stats'!B165</f>
        <v>Luol Deng</v>
      </c>
      <c r="C164" t="str">
        <f>'UPDATE Regular Stats'!C165</f>
        <v>SF</v>
      </c>
      <c r="D164">
        <f>'UPDATE Regular Stats'!D165</f>
        <v>29</v>
      </c>
      <c r="E164" t="str">
        <f>'UPDATE Regular Stats'!E165</f>
        <v>MIA</v>
      </c>
      <c r="F164">
        <f>'UPDATE Regular Stats'!F165</f>
        <v>72</v>
      </c>
      <c r="G164">
        <f>'UPDATE Regular Stats'!G165</f>
        <v>72</v>
      </c>
      <c r="H164">
        <f>'UPDATE Regular Stats'!H165</f>
        <v>33.6</v>
      </c>
      <c r="I164">
        <f>'UPDATE Regular Stats'!I165</f>
        <v>5.0999999999999996</v>
      </c>
      <c r="J164">
        <f>'UPDATE Regular Stats'!J165</f>
        <v>10.9</v>
      </c>
      <c r="K164">
        <f>'UPDATE Regular Stats'!K165</f>
        <v>0.46899999999999997</v>
      </c>
      <c r="L164">
        <f>'UPDATE Regular Stats'!L165</f>
        <v>1.1000000000000001</v>
      </c>
      <c r="M164">
        <f>'UPDATE Regular Stats'!M165</f>
        <v>3.1</v>
      </c>
      <c r="N164">
        <f>'UPDATE Regular Stats'!N165</f>
        <v>0.35499999999999998</v>
      </c>
      <c r="O164">
        <f>'UPDATE Regular Stats'!O165</f>
        <v>4</v>
      </c>
      <c r="P164">
        <f>'UPDATE Regular Stats'!P165</f>
        <v>7.9</v>
      </c>
      <c r="Q164">
        <f>'UPDATE Regular Stats'!Q165</f>
        <v>0.51300000000000001</v>
      </c>
      <c r="R164">
        <f>'UPDATE Regular Stats'!R165</f>
        <v>2.7</v>
      </c>
      <c r="S164">
        <f>'UPDATE Regular Stats'!S165</f>
        <v>3.5</v>
      </c>
      <c r="T164">
        <f>'UPDATE Regular Stats'!T165</f>
        <v>0.76100000000000001</v>
      </c>
      <c r="U164">
        <f>'UPDATE Regular Stats'!U165</f>
        <v>1.4</v>
      </c>
      <c r="V164">
        <f>'UPDATE Regular Stats'!V165</f>
        <v>3.8</v>
      </c>
      <c r="W164">
        <f>'UPDATE Regular Stats'!W165</f>
        <v>5.2</v>
      </c>
      <c r="X164">
        <f>'UPDATE Regular Stats'!X165</f>
        <v>1.9</v>
      </c>
      <c r="Y164">
        <f>'UPDATE Regular Stats'!Y165</f>
        <v>0.9</v>
      </c>
      <c r="Z164">
        <f>'UPDATE Regular Stats'!Z165</f>
        <v>0.3</v>
      </c>
      <c r="AA164">
        <f>'UPDATE Regular Stats'!AA165</f>
        <v>1.5</v>
      </c>
      <c r="AB164">
        <f>'UPDATE Regular Stats'!AB165</f>
        <v>1.5</v>
      </c>
      <c r="AC164">
        <f>'UPDATE Regular Stats'!AC165</f>
        <v>14</v>
      </c>
      <c r="AD164">
        <f>VLOOKUP($B164,'UPDATE Advanced Stats'!$B$2:$AC$1000,7,0)</f>
        <v>15.5</v>
      </c>
      <c r="AE164">
        <f>VLOOKUP($B164,'UPDATE Advanced Stats'!$B$2:$AC$1000,8,0)</f>
        <v>0.56100000000000005</v>
      </c>
      <c r="AF164">
        <f>VLOOKUP($B164,'UPDATE Advanced Stats'!$B$2:$AC$1000,9,0)</f>
        <v>0.28000000000000003</v>
      </c>
      <c r="AG164">
        <f>VLOOKUP($B164,'UPDATE Advanced Stats'!$B$2:$AC$1000,10,0)</f>
        <v>0.31900000000000001</v>
      </c>
      <c r="AH164">
        <f>VLOOKUP($B164,'UPDATE Advanced Stats'!$B$2:$AC$1000,11,0)</f>
        <v>5.2</v>
      </c>
      <c r="AI164">
        <f>VLOOKUP($B164,'UPDATE Advanced Stats'!$B$2:$AC$1000,12,0)</f>
        <v>13.3</v>
      </c>
      <c r="AJ164">
        <f>VLOOKUP($B164,'UPDATE Advanced Stats'!$B$2:$AC$1000,13,0)</f>
        <v>9.3000000000000007</v>
      </c>
      <c r="AK164">
        <f>VLOOKUP($B164,'UPDATE Advanced Stats'!$B$2:$AC$1000,14,0)</f>
        <v>9.9</v>
      </c>
      <c r="AL164">
        <f>VLOOKUP($B164,'UPDATE Advanced Stats'!$B$2:$AC$1000,15,0)</f>
        <v>1.4</v>
      </c>
      <c r="AM164">
        <f>VLOOKUP($B164,'UPDATE Advanced Stats'!$B$2:$AC$1000,16,0)</f>
        <v>0.8</v>
      </c>
      <c r="AN164">
        <f>VLOOKUP($B164,'UPDATE Advanced Stats'!$B$2:$AC$1000,17,0)</f>
        <v>10.7</v>
      </c>
      <c r="AO164">
        <f>VLOOKUP($B164,'UPDATE Advanced Stats'!$B$2:$AC$1000,18,0)</f>
        <v>19.5</v>
      </c>
      <c r="AP164">
        <f>VLOOKUP($B164,'UPDATE Advanced Stats'!$B$2:$AC$1000,19,0)</f>
        <v>0</v>
      </c>
      <c r="AQ164">
        <f>VLOOKUP($B164,'UPDATE Advanced Stats'!$B$2:$AC$1000,20,0)</f>
        <v>3.7</v>
      </c>
      <c r="AR164">
        <f>VLOOKUP($B164,'UPDATE Advanced Stats'!$B$2:$AC$1000,21,0)</f>
        <v>1.6</v>
      </c>
      <c r="AS164">
        <f>VLOOKUP($B164,'UPDATE Advanced Stats'!$B$2:$AC$1000,22,0)</f>
        <v>5.4</v>
      </c>
      <c r="AT164">
        <f>VLOOKUP($B164,'UPDATE Advanced Stats'!$B$2:$AC$1000,23,0)</f>
        <v>0.106</v>
      </c>
      <c r="AU164">
        <f>VLOOKUP($B164,'UPDATE Advanced Stats'!$B$2:$AC$1000,24,0)</f>
        <v>0</v>
      </c>
      <c r="AV164">
        <f>VLOOKUP($B164,'UPDATE Advanced Stats'!$B$2:$AC$1000,25,0)</f>
        <v>1.1000000000000001</v>
      </c>
      <c r="AW164">
        <f>VLOOKUP($B164,'UPDATE Advanced Stats'!$B$2:$AC$1000,26,0)</f>
        <v>-0.6</v>
      </c>
      <c r="AX164">
        <f>VLOOKUP($B164,'UPDATE Advanced Stats'!$B$2:$AC$1000,27,0)</f>
        <v>0.5</v>
      </c>
      <c r="AY164">
        <f>VLOOKUP($B164,'UPDATE Advanced Stats'!$B$2:$AC$1000,28,0)</f>
        <v>1.5</v>
      </c>
    </row>
    <row r="165" spans="1:51">
      <c r="A165">
        <f>'UPDATE Regular Stats'!A166</f>
        <v>125</v>
      </c>
      <c r="B165" t="str">
        <f>'UPDATE Regular Stats'!B166</f>
        <v>DeMar DeRozan</v>
      </c>
      <c r="C165" t="str">
        <f>'UPDATE Regular Stats'!C166</f>
        <v>SG</v>
      </c>
      <c r="D165">
        <f>'UPDATE Regular Stats'!D166</f>
        <v>25</v>
      </c>
      <c r="E165" t="str">
        <f>'UPDATE Regular Stats'!E166</f>
        <v>TOR</v>
      </c>
      <c r="F165">
        <f>'UPDATE Regular Stats'!F166</f>
        <v>60</v>
      </c>
      <c r="G165">
        <f>'UPDATE Regular Stats'!G166</f>
        <v>60</v>
      </c>
      <c r="H165">
        <f>'UPDATE Regular Stats'!H166</f>
        <v>35</v>
      </c>
      <c r="I165">
        <f>'UPDATE Regular Stats'!I166</f>
        <v>6.8</v>
      </c>
      <c r="J165">
        <f>'UPDATE Regular Stats'!J166</f>
        <v>16.5</v>
      </c>
      <c r="K165">
        <f>'UPDATE Regular Stats'!K166</f>
        <v>0.41299999999999998</v>
      </c>
      <c r="L165">
        <f>'UPDATE Regular Stats'!L166</f>
        <v>0.4</v>
      </c>
      <c r="M165">
        <f>'UPDATE Regular Stats'!M166</f>
        <v>1.5</v>
      </c>
      <c r="N165">
        <f>'UPDATE Regular Stats'!N166</f>
        <v>0.28399999999999997</v>
      </c>
      <c r="O165">
        <f>'UPDATE Regular Stats'!O166</f>
        <v>6.4</v>
      </c>
      <c r="P165">
        <f>'UPDATE Regular Stats'!P166</f>
        <v>15</v>
      </c>
      <c r="Q165">
        <f>'UPDATE Regular Stats'!Q166</f>
        <v>0.42599999999999999</v>
      </c>
      <c r="R165">
        <f>'UPDATE Regular Stats'!R166</f>
        <v>6</v>
      </c>
      <c r="S165">
        <f>'UPDATE Regular Stats'!S166</f>
        <v>7.2</v>
      </c>
      <c r="T165">
        <f>'UPDATE Regular Stats'!T166</f>
        <v>0.83199999999999996</v>
      </c>
      <c r="U165">
        <f>'UPDATE Regular Stats'!U166</f>
        <v>0.7</v>
      </c>
      <c r="V165">
        <f>'UPDATE Regular Stats'!V166</f>
        <v>3.9</v>
      </c>
      <c r="W165">
        <f>'UPDATE Regular Stats'!W166</f>
        <v>4.5999999999999996</v>
      </c>
      <c r="X165">
        <f>'UPDATE Regular Stats'!X166</f>
        <v>3.5</v>
      </c>
      <c r="Y165">
        <f>'UPDATE Regular Stats'!Y166</f>
        <v>1.2</v>
      </c>
      <c r="Z165">
        <f>'UPDATE Regular Stats'!Z166</f>
        <v>0.2</v>
      </c>
      <c r="AA165">
        <f>'UPDATE Regular Stats'!AA166</f>
        <v>2.2999999999999998</v>
      </c>
      <c r="AB165">
        <f>'UPDATE Regular Stats'!AB166</f>
        <v>2</v>
      </c>
      <c r="AC165">
        <f>'UPDATE Regular Stats'!AC166</f>
        <v>20.100000000000001</v>
      </c>
      <c r="AD165">
        <f>VLOOKUP($B165,'UPDATE Advanced Stats'!$B$2:$AC$1000,7,0)</f>
        <v>17.399999999999999</v>
      </c>
      <c r="AE165">
        <f>VLOOKUP($B165,'UPDATE Advanced Stats'!$B$2:$AC$1000,8,0)</f>
        <v>0.51</v>
      </c>
      <c r="AF165">
        <f>VLOOKUP($B165,'UPDATE Advanced Stats'!$B$2:$AC$1000,9,0)</f>
        <v>8.8999999999999996E-2</v>
      </c>
      <c r="AG165">
        <f>VLOOKUP($B165,'UPDATE Advanced Stats'!$B$2:$AC$1000,10,0)</f>
        <v>0.438</v>
      </c>
      <c r="AH165">
        <f>VLOOKUP($B165,'UPDATE Advanced Stats'!$B$2:$AC$1000,11,0)</f>
        <v>2.2999999999999998</v>
      </c>
      <c r="AI165">
        <f>VLOOKUP($B165,'UPDATE Advanced Stats'!$B$2:$AC$1000,12,0)</f>
        <v>12.9</v>
      </c>
      <c r="AJ165">
        <f>VLOOKUP($B165,'UPDATE Advanced Stats'!$B$2:$AC$1000,13,0)</f>
        <v>7.6</v>
      </c>
      <c r="AK165">
        <f>VLOOKUP($B165,'UPDATE Advanced Stats'!$B$2:$AC$1000,14,0)</f>
        <v>17</v>
      </c>
      <c r="AL165">
        <f>VLOOKUP($B165,'UPDATE Advanced Stats'!$B$2:$AC$1000,15,0)</f>
        <v>1.8</v>
      </c>
      <c r="AM165">
        <f>VLOOKUP($B165,'UPDATE Advanced Stats'!$B$2:$AC$1000,16,0)</f>
        <v>0.4</v>
      </c>
      <c r="AN165">
        <f>VLOOKUP($B165,'UPDATE Advanced Stats'!$B$2:$AC$1000,17,0)</f>
        <v>10.4</v>
      </c>
      <c r="AO165">
        <f>VLOOKUP($B165,'UPDATE Advanced Stats'!$B$2:$AC$1000,18,0)</f>
        <v>28.4</v>
      </c>
      <c r="AP165">
        <f>VLOOKUP($B165,'UPDATE Advanced Stats'!$B$2:$AC$1000,19,0)</f>
        <v>0</v>
      </c>
      <c r="AQ165">
        <f>VLOOKUP($B165,'UPDATE Advanced Stats'!$B$2:$AC$1000,20,0)</f>
        <v>2.6</v>
      </c>
      <c r="AR165">
        <f>VLOOKUP($B165,'UPDATE Advanced Stats'!$B$2:$AC$1000,21,0)</f>
        <v>1.4</v>
      </c>
      <c r="AS165">
        <f>VLOOKUP($B165,'UPDATE Advanced Stats'!$B$2:$AC$1000,22,0)</f>
        <v>4</v>
      </c>
      <c r="AT165">
        <f>VLOOKUP($B165,'UPDATE Advanced Stats'!$B$2:$AC$1000,23,0)</f>
        <v>0.09</v>
      </c>
      <c r="AU165">
        <f>VLOOKUP($B165,'UPDATE Advanced Stats'!$B$2:$AC$1000,24,0)</f>
        <v>0</v>
      </c>
      <c r="AV165">
        <f>VLOOKUP($B165,'UPDATE Advanced Stats'!$B$2:$AC$1000,25,0)</f>
        <v>-0.2</v>
      </c>
      <c r="AW165">
        <f>VLOOKUP($B165,'UPDATE Advanced Stats'!$B$2:$AC$1000,26,0)</f>
        <v>-1.4</v>
      </c>
      <c r="AX165">
        <f>VLOOKUP($B165,'UPDATE Advanced Stats'!$B$2:$AC$1000,27,0)</f>
        <v>-1.6</v>
      </c>
      <c r="AY165">
        <f>VLOOKUP($B165,'UPDATE Advanced Stats'!$B$2:$AC$1000,28,0)</f>
        <v>0.2</v>
      </c>
    </row>
    <row r="166" spans="1:51">
      <c r="A166">
        <f>'UPDATE Regular Stats'!A167</f>
        <v>126</v>
      </c>
      <c r="B166" t="str">
        <f>'UPDATE Regular Stats'!B167</f>
        <v>Boris Diaw</v>
      </c>
      <c r="C166" t="str">
        <f>'UPDATE Regular Stats'!C167</f>
        <v>PF</v>
      </c>
      <c r="D166">
        <f>'UPDATE Regular Stats'!D167</f>
        <v>32</v>
      </c>
      <c r="E166" t="str">
        <f>'UPDATE Regular Stats'!E167</f>
        <v>SAS</v>
      </c>
      <c r="F166">
        <f>'UPDATE Regular Stats'!F167</f>
        <v>81</v>
      </c>
      <c r="G166">
        <f>'UPDATE Regular Stats'!G167</f>
        <v>15</v>
      </c>
      <c r="H166">
        <f>'UPDATE Regular Stats'!H167</f>
        <v>24.5</v>
      </c>
      <c r="I166">
        <f>'UPDATE Regular Stats'!I167</f>
        <v>3.6</v>
      </c>
      <c r="J166">
        <f>'UPDATE Regular Stats'!J167</f>
        <v>7.8</v>
      </c>
      <c r="K166">
        <f>'UPDATE Regular Stats'!K167</f>
        <v>0.46</v>
      </c>
      <c r="L166">
        <f>'UPDATE Regular Stats'!L167</f>
        <v>0.7</v>
      </c>
      <c r="M166">
        <f>'UPDATE Regular Stats'!M167</f>
        <v>2.1</v>
      </c>
      <c r="N166">
        <f>'UPDATE Regular Stats'!N167</f>
        <v>0.32</v>
      </c>
      <c r="O166">
        <f>'UPDATE Regular Stats'!O167</f>
        <v>2.9</v>
      </c>
      <c r="P166">
        <f>'UPDATE Regular Stats'!P167</f>
        <v>5.7</v>
      </c>
      <c r="Q166">
        <f>'UPDATE Regular Stats'!Q167</f>
        <v>0.51200000000000001</v>
      </c>
      <c r="R166">
        <f>'UPDATE Regular Stats'!R167</f>
        <v>0.9</v>
      </c>
      <c r="S166">
        <f>'UPDATE Regular Stats'!S167</f>
        <v>1.1000000000000001</v>
      </c>
      <c r="T166">
        <f>'UPDATE Regular Stats'!T167</f>
        <v>0.77400000000000002</v>
      </c>
      <c r="U166">
        <f>'UPDATE Regular Stats'!U167</f>
        <v>1</v>
      </c>
      <c r="V166">
        <f>'UPDATE Regular Stats'!V167</f>
        <v>3.3</v>
      </c>
      <c r="W166">
        <f>'UPDATE Regular Stats'!W167</f>
        <v>4.3</v>
      </c>
      <c r="X166">
        <f>'UPDATE Regular Stats'!X167</f>
        <v>2.9</v>
      </c>
      <c r="Y166">
        <f>'UPDATE Regular Stats'!Y167</f>
        <v>0.4</v>
      </c>
      <c r="Z166">
        <f>'UPDATE Regular Stats'!Z167</f>
        <v>0.3</v>
      </c>
      <c r="AA166">
        <f>'UPDATE Regular Stats'!AA167</f>
        <v>1.6</v>
      </c>
      <c r="AB166">
        <f>'UPDATE Regular Stats'!AB167</f>
        <v>1.8</v>
      </c>
      <c r="AC166">
        <f>'UPDATE Regular Stats'!AC167</f>
        <v>8.6999999999999993</v>
      </c>
      <c r="AD166">
        <f>VLOOKUP($B166,'UPDATE Advanced Stats'!$B$2:$AC$1000,7,0)</f>
        <v>12.7</v>
      </c>
      <c r="AE166">
        <f>VLOOKUP($B166,'UPDATE Advanced Stats'!$B$2:$AC$1000,8,0)</f>
        <v>0.52600000000000002</v>
      </c>
      <c r="AF166">
        <f>VLOOKUP($B166,'UPDATE Advanced Stats'!$B$2:$AC$1000,9,0)</f>
        <v>0.26700000000000002</v>
      </c>
      <c r="AG166">
        <f>VLOOKUP($B166,'UPDATE Advanced Stats'!$B$2:$AC$1000,10,0)</f>
        <v>0.14699999999999999</v>
      </c>
      <c r="AH166">
        <f>VLOOKUP($B166,'UPDATE Advanced Stats'!$B$2:$AC$1000,11,0)</f>
        <v>4.5</v>
      </c>
      <c r="AI166">
        <f>VLOOKUP($B166,'UPDATE Advanced Stats'!$B$2:$AC$1000,12,0)</f>
        <v>15.2</v>
      </c>
      <c r="AJ166">
        <f>VLOOKUP($B166,'UPDATE Advanced Stats'!$B$2:$AC$1000,13,0)</f>
        <v>10</v>
      </c>
      <c r="AK166">
        <f>VLOOKUP($B166,'UPDATE Advanced Stats'!$B$2:$AC$1000,14,0)</f>
        <v>17.899999999999999</v>
      </c>
      <c r="AL166">
        <f>VLOOKUP($B166,'UPDATE Advanced Stats'!$B$2:$AC$1000,15,0)</f>
        <v>0.9</v>
      </c>
      <c r="AM166">
        <f>VLOOKUP($B166,'UPDATE Advanced Stats'!$B$2:$AC$1000,16,0)</f>
        <v>0.9</v>
      </c>
      <c r="AN166">
        <f>VLOOKUP($B166,'UPDATE Advanced Stats'!$B$2:$AC$1000,17,0)</f>
        <v>15.8</v>
      </c>
      <c r="AO166">
        <f>VLOOKUP($B166,'UPDATE Advanced Stats'!$B$2:$AC$1000,18,0)</f>
        <v>18.3</v>
      </c>
      <c r="AP166">
        <f>VLOOKUP($B166,'UPDATE Advanced Stats'!$B$2:$AC$1000,19,0)</f>
        <v>0</v>
      </c>
      <c r="AQ166">
        <f>VLOOKUP($B166,'UPDATE Advanced Stats'!$B$2:$AC$1000,20,0)</f>
        <v>1.3</v>
      </c>
      <c r="AR166">
        <f>VLOOKUP($B166,'UPDATE Advanced Stats'!$B$2:$AC$1000,21,0)</f>
        <v>2.2999999999999998</v>
      </c>
      <c r="AS166">
        <f>VLOOKUP($B166,'UPDATE Advanced Stats'!$B$2:$AC$1000,22,0)</f>
        <v>3.6</v>
      </c>
      <c r="AT166">
        <f>VLOOKUP($B166,'UPDATE Advanced Stats'!$B$2:$AC$1000,23,0)</f>
        <v>8.7999999999999995E-2</v>
      </c>
      <c r="AU166">
        <f>VLOOKUP($B166,'UPDATE Advanced Stats'!$B$2:$AC$1000,24,0)</f>
        <v>0</v>
      </c>
      <c r="AV166">
        <f>VLOOKUP($B166,'UPDATE Advanced Stats'!$B$2:$AC$1000,25,0)</f>
        <v>-0.6</v>
      </c>
      <c r="AW166">
        <f>VLOOKUP($B166,'UPDATE Advanced Stats'!$B$2:$AC$1000,26,0)</f>
        <v>0.7</v>
      </c>
      <c r="AX166">
        <f>VLOOKUP($B166,'UPDATE Advanced Stats'!$B$2:$AC$1000,27,0)</f>
        <v>0.1</v>
      </c>
      <c r="AY166">
        <f>VLOOKUP($B166,'UPDATE Advanced Stats'!$B$2:$AC$1000,28,0)</f>
        <v>1.1000000000000001</v>
      </c>
    </row>
    <row r="167" spans="1:51">
      <c r="A167">
        <f>'UPDATE Regular Stats'!A168</f>
        <v>127</v>
      </c>
      <c r="B167" t="str">
        <f>'UPDATE Regular Stats'!B168</f>
        <v>Gorgui Dieng</v>
      </c>
      <c r="C167" t="str">
        <f>'UPDATE Regular Stats'!C168</f>
        <v>C</v>
      </c>
      <c r="D167">
        <f>'UPDATE Regular Stats'!D168</f>
        <v>25</v>
      </c>
      <c r="E167" t="str">
        <f>'UPDATE Regular Stats'!E168</f>
        <v>MIN</v>
      </c>
      <c r="F167">
        <f>'UPDATE Regular Stats'!F168</f>
        <v>73</v>
      </c>
      <c r="G167">
        <f>'UPDATE Regular Stats'!G168</f>
        <v>49</v>
      </c>
      <c r="H167">
        <f>'UPDATE Regular Stats'!H168</f>
        <v>30</v>
      </c>
      <c r="I167">
        <f>'UPDATE Regular Stats'!I168</f>
        <v>3.5</v>
      </c>
      <c r="J167">
        <f>'UPDATE Regular Stats'!J168</f>
        <v>7</v>
      </c>
      <c r="K167">
        <f>'UPDATE Regular Stats'!K168</f>
        <v>0.50600000000000001</v>
      </c>
      <c r="L167">
        <f>'UPDATE Regular Stats'!L168</f>
        <v>0</v>
      </c>
      <c r="M167">
        <f>'UPDATE Regular Stats'!M168</f>
        <v>0.1</v>
      </c>
      <c r="N167">
        <f>'UPDATE Regular Stats'!N168</f>
        <v>0.16700000000000001</v>
      </c>
      <c r="O167">
        <f>'UPDATE Regular Stats'!O168</f>
        <v>3.5</v>
      </c>
      <c r="P167">
        <f>'UPDATE Regular Stats'!P168</f>
        <v>6.9</v>
      </c>
      <c r="Q167">
        <f>'UPDATE Regular Stats'!Q168</f>
        <v>0.51</v>
      </c>
      <c r="R167">
        <f>'UPDATE Regular Stats'!R168</f>
        <v>2.6</v>
      </c>
      <c r="S167">
        <f>'UPDATE Regular Stats'!S168</f>
        <v>3.3</v>
      </c>
      <c r="T167">
        <f>'UPDATE Regular Stats'!T168</f>
        <v>0.78300000000000003</v>
      </c>
      <c r="U167">
        <f>'UPDATE Regular Stats'!U168</f>
        <v>3.1</v>
      </c>
      <c r="V167">
        <f>'UPDATE Regular Stats'!V168</f>
        <v>5.3</v>
      </c>
      <c r="W167">
        <f>'UPDATE Regular Stats'!W168</f>
        <v>8.3000000000000007</v>
      </c>
      <c r="X167">
        <f>'UPDATE Regular Stats'!X168</f>
        <v>2</v>
      </c>
      <c r="Y167">
        <f>'UPDATE Regular Stats'!Y168</f>
        <v>1</v>
      </c>
      <c r="Z167">
        <f>'UPDATE Regular Stats'!Z168</f>
        <v>1.7</v>
      </c>
      <c r="AA167">
        <f>'UPDATE Regular Stats'!AA168</f>
        <v>1.7</v>
      </c>
      <c r="AB167">
        <f>'UPDATE Regular Stats'!AB168</f>
        <v>2.6</v>
      </c>
      <c r="AC167">
        <f>'UPDATE Regular Stats'!AC168</f>
        <v>9.6999999999999993</v>
      </c>
      <c r="AD167">
        <f>VLOOKUP($B167,'UPDATE Advanced Stats'!$B$2:$AC$1000,7,0)</f>
        <v>17.2</v>
      </c>
      <c r="AE167">
        <f>VLOOKUP($B167,'UPDATE Advanced Stats'!$B$2:$AC$1000,8,0)</f>
        <v>0.57299999999999995</v>
      </c>
      <c r="AF167">
        <f>VLOOKUP($B167,'UPDATE Advanced Stats'!$B$2:$AC$1000,9,0)</f>
        <v>1.2E-2</v>
      </c>
      <c r="AG167">
        <f>VLOOKUP($B167,'UPDATE Advanced Stats'!$B$2:$AC$1000,10,0)</f>
        <v>0.47699999999999998</v>
      </c>
      <c r="AH167">
        <f>VLOOKUP($B167,'UPDATE Advanced Stats'!$B$2:$AC$1000,11,0)</f>
        <v>11.3</v>
      </c>
      <c r="AI167">
        <f>VLOOKUP($B167,'UPDATE Advanced Stats'!$B$2:$AC$1000,12,0)</f>
        <v>20.8</v>
      </c>
      <c r="AJ167">
        <f>VLOOKUP($B167,'UPDATE Advanced Stats'!$B$2:$AC$1000,13,0)</f>
        <v>15.9</v>
      </c>
      <c r="AK167">
        <f>VLOOKUP($B167,'UPDATE Advanced Stats'!$B$2:$AC$1000,14,0)</f>
        <v>10.5</v>
      </c>
      <c r="AL167">
        <f>VLOOKUP($B167,'UPDATE Advanced Stats'!$B$2:$AC$1000,15,0)</f>
        <v>1.6</v>
      </c>
      <c r="AM167">
        <f>VLOOKUP($B167,'UPDATE Advanced Stats'!$B$2:$AC$1000,16,0)</f>
        <v>4.5</v>
      </c>
      <c r="AN167">
        <f>VLOOKUP($B167,'UPDATE Advanced Stats'!$B$2:$AC$1000,17,0)</f>
        <v>16.899999999999999</v>
      </c>
      <c r="AO167">
        <f>VLOOKUP($B167,'UPDATE Advanced Stats'!$B$2:$AC$1000,18,0)</f>
        <v>15</v>
      </c>
      <c r="AP167">
        <f>VLOOKUP($B167,'UPDATE Advanced Stats'!$B$2:$AC$1000,19,0)</f>
        <v>0</v>
      </c>
      <c r="AQ167">
        <f>VLOOKUP($B167,'UPDATE Advanced Stats'!$B$2:$AC$1000,20,0)</f>
        <v>3.4</v>
      </c>
      <c r="AR167">
        <f>VLOOKUP($B167,'UPDATE Advanced Stats'!$B$2:$AC$1000,21,0)</f>
        <v>1.5</v>
      </c>
      <c r="AS167">
        <f>VLOOKUP($B167,'UPDATE Advanced Stats'!$B$2:$AC$1000,22,0)</f>
        <v>4.9000000000000004</v>
      </c>
      <c r="AT167">
        <f>VLOOKUP($B167,'UPDATE Advanced Stats'!$B$2:$AC$1000,23,0)</f>
        <v>0.108</v>
      </c>
      <c r="AU167">
        <f>VLOOKUP($B167,'UPDATE Advanced Stats'!$B$2:$AC$1000,24,0)</f>
        <v>0</v>
      </c>
      <c r="AV167">
        <f>VLOOKUP($B167,'UPDATE Advanced Stats'!$B$2:$AC$1000,25,0)</f>
        <v>0.1</v>
      </c>
      <c r="AW167">
        <f>VLOOKUP($B167,'UPDATE Advanced Stats'!$B$2:$AC$1000,26,0)</f>
        <v>2.4</v>
      </c>
      <c r="AX167">
        <f>VLOOKUP($B167,'UPDATE Advanced Stats'!$B$2:$AC$1000,27,0)</f>
        <v>2.5</v>
      </c>
      <c r="AY167">
        <f>VLOOKUP($B167,'UPDATE Advanced Stats'!$B$2:$AC$1000,28,0)</f>
        <v>2.5</v>
      </c>
    </row>
    <row r="168" spans="1:51">
      <c r="A168">
        <f>'UPDATE Regular Stats'!A169</f>
        <v>128</v>
      </c>
      <c r="B168" t="str">
        <f>'UPDATE Regular Stats'!B169</f>
        <v>Spencer Dinwiddie</v>
      </c>
      <c r="C168" t="str">
        <f>'UPDATE Regular Stats'!C169</f>
        <v>PG</v>
      </c>
      <c r="D168">
        <f>'UPDATE Regular Stats'!D169</f>
        <v>21</v>
      </c>
      <c r="E168" t="str">
        <f>'UPDATE Regular Stats'!E169</f>
        <v>DET</v>
      </c>
      <c r="F168">
        <f>'UPDATE Regular Stats'!F169</f>
        <v>34</v>
      </c>
      <c r="G168">
        <f>'UPDATE Regular Stats'!G169</f>
        <v>1</v>
      </c>
      <c r="H168">
        <f>'UPDATE Regular Stats'!H169</f>
        <v>13.4</v>
      </c>
      <c r="I168">
        <f>'UPDATE Regular Stats'!I169</f>
        <v>1.5</v>
      </c>
      <c r="J168">
        <f>'UPDATE Regular Stats'!J169</f>
        <v>5</v>
      </c>
      <c r="K168">
        <f>'UPDATE Regular Stats'!K169</f>
        <v>0.30199999999999999</v>
      </c>
      <c r="L168">
        <f>'UPDATE Regular Stats'!L169</f>
        <v>0.4</v>
      </c>
      <c r="M168">
        <f>'UPDATE Regular Stats'!M169</f>
        <v>1.9</v>
      </c>
      <c r="N168">
        <f>'UPDATE Regular Stats'!N169</f>
        <v>0.185</v>
      </c>
      <c r="O168">
        <f>'UPDATE Regular Stats'!O169</f>
        <v>1.1000000000000001</v>
      </c>
      <c r="P168">
        <f>'UPDATE Regular Stats'!P169</f>
        <v>3.1</v>
      </c>
      <c r="Q168">
        <f>'UPDATE Regular Stats'!Q169</f>
        <v>0.375</v>
      </c>
      <c r="R168">
        <f>'UPDATE Regular Stats'!R169</f>
        <v>0.9</v>
      </c>
      <c r="S168">
        <f>'UPDATE Regular Stats'!S169</f>
        <v>1</v>
      </c>
      <c r="T168">
        <f>'UPDATE Regular Stats'!T169</f>
        <v>0.91200000000000003</v>
      </c>
      <c r="U168">
        <f>'UPDATE Regular Stats'!U169</f>
        <v>0.1</v>
      </c>
      <c r="V168">
        <f>'UPDATE Regular Stats'!V169</f>
        <v>1.3</v>
      </c>
      <c r="W168">
        <f>'UPDATE Regular Stats'!W169</f>
        <v>1.4</v>
      </c>
      <c r="X168">
        <f>'UPDATE Regular Stats'!X169</f>
        <v>3.1</v>
      </c>
      <c r="Y168">
        <f>'UPDATE Regular Stats'!Y169</f>
        <v>0.6</v>
      </c>
      <c r="Z168">
        <f>'UPDATE Regular Stats'!Z169</f>
        <v>0.2</v>
      </c>
      <c r="AA168">
        <f>'UPDATE Regular Stats'!AA169</f>
        <v>1</v>
      </c>
      <c r="AB168">
        <f>'UPDATE Regular Stats'!AB169</f>
        <v>1.6</v>
      </c>
      <c r="AC168">
        <f>'UPDATE Regular Stats'!AC169</f>
        <v>4.3</v>
      </c>
      <c r="AD168">
        <f>VLOOKUP($B168,'UPDATE Advanced Stats'!$B$2:$AC$1000,7,0)</f>
        <v>10.199999999999999</v>
      </c>
      <c r="AE168">
        <f>VLOOKUP($B168,'UPDATE Advanced Stats'!$B$2:$AC$1000,8,0)</f>
        <v>0.39400000000000002</v>
      </c>
      <c r="AF168">
        <f>VLOOKUP($B168,'UPDATE Advanced Stats'!$B$2:$AC$1000,9,0)</f>
        <v>0.38500000000000001</v>
      </c>
      <c r="AG168">
        <f>VLOOKUP($B168,'UPDATE Advanced Stats'!$B$2:$AC$1000,10,0)</f>
        <v>0.20100000000000001</v>
      </c>
      <c r="AH168">
        <f>VLOOKUP($B168,'UPDATE Advanced Stats'!$B$2:$AC$1000,11,0)</f>
        <v>0.9</v>
      </c>
      <c r="AI168">
        <f>VLOOKUP($B168,'UPDATE Advanced Stats'!$B$2:$AC$1000,12,0)</f>
        <v>10.9</v>
      </c>
      <c r="AJ168">
        <f>VLOOKUP($B168,'UPDATE Advanced Stats'!$B$2:$AC$1000,13,0)</f>
        <v>5.7</v>
      </c>
      <c r="AK168">
        <f>VLOOKUP($B168,'UPDATE Advanced Stats'!$B$2:$AC$1000,14,0)</f>
        <v>34.9</v>
      </c>
      <c r="AL168">
        <f>VLOOKUP($B168,'UPDATE Advanced Stats'!$B$2:$AC$1000,15,0)</f>
        <v>2.2000000000000002</v>
      </c>
      <c r="AM168">
        <f>VLOOKUP($B168,'UPDATE Advanced Stats'!$B$2:$AC$1000,16,0)</f>
        <v>1</v>
      </c>
      <c r="AN168">
        <f>VLOOKUP($B168,'UPDATE Advanced Stats'!$B$2:$AC$1000,17,0)</f>
        <v>15.2</v>
      </c>
      <c r="AO168">
        <f>VLOOKUP($B168,'UPDATE Advanced Stats'!$B$2:$AC$1000,18,0)</f>
        <v>21.1</v>
      </c>
      <c r="AP168">
        <f>VLOOKUP($B168,'UPDATE Advanced Stats'!$B$2:$AC$1000,19,0)</f>
        <v>0</v>
      </c>
      <c r="AQ168">
        <f>VLOOKUP($B168,'UPDATE Advanced Stats'!$B$2:$AC$1000,20,0)</f>
        <v>-0.3</v>
      </c>
      <c r="AR168">
        <f>VLOOKUP($B168,'UPDATE Advanced Stats'!$B$2:$AC$1000,21,0)</f>
        <v>0.4</v>
      </c>
      <c r="AS168">
        <f>VLOOKUP($B168,'UPDATE Advanced Stats'!$B$2:$AC$1000,22,0)</f>
        <v>0.1</v>
      </c>
      <c r="AT168">
        <f>VLOOKUP($B168,'UPDATE Advanced Stats'!$B$2:$AC$1000,23,0)</f>
        <v>8.9999999999999993E-3</v>
      </c>
      <c r="AU168">
        <f>VLOOKUP($B168,'UPDATE Advanced Stats'!$B$2:$AC$1000,24,0)</f>
        <v>0</v>
      </c>
      <c r="AV168">
        <f>VLOOKUP($B168,'UPDATE Advanced Stats'!$B$2:$AC$1000,25,0)</f>
        <v>-2.6</v>
      </c>
      <c r="AW168">
        <f>VLOOKUP($B168,'UPDATE Advanced Stats'!$B$2:$AC$1000,26,0)</f>
        <v>-1.5</v>
      </c>
      <c r="AX168">
        <f>VLOOKUP($B168,'UPDATE Advanced Stats'!$B$2:$AC$1000,27,0)</f>
        <v>-4.2</v>
      </c>
      <c r="AY168">
        <f>VLOOKUP($B168,'UPDATE Advanced Stats'!$B$2:$AC$1000,28,0)</f>
        <v>-0.2</v>
      </c>
    </row>
    <row r="169" spans="1:51">
      <c r="A169">
        <f>'UPDATE Regular Stats'!A170</f>
        <v>129</v>
      </c>
      <c r="B169" t="str">
        <f>'UPDATE Regular Stats'!B170</f>
        <v>Joey Dorsey</v>
      </c>
      <c r="C169" t="str">
        <f>'UPDATE Regular Stats'!C170</f>
        <v>PF</v>
      </c>
      <c r="D169">
        <f>'UPDATE Regular Stats'!D170</f>
        <v>31</v>
      </c>
      <c r="E169" t="str">
        <f>'UPDATE Regular Stats'!E170</f>
        <v>HOU</v>
      </c>
      <c r="F169">
        <f>'UPDATE Regular Stats'!F170</f>
        <v>69</v>
      </c>
      <c r="G169">
        <f>'UPDATE Regular Stats'!G170</f>
        <v>17</v>
      </c>
      <c r="H169">
        <f>'UPDATE Regular Stats'!H170</f>
        <v>12.4</v>
      </c>
      <c r="I169">
        <f>'UPDATE Regular Stats'!I170</f>
        <v>1.2</v>
      </c>
      <c r="J169">
        <f>'UPDATE Regular Stats'!J170</f>
        <v>2.1</v>
      </c>
      <c r="K169">
        <f>'UPDATE Regular Stats'!K170</f>
        <v>0.55200000000000005</v>
      </c>
      <c r="L169">
        <f>'UPDATE Regular Stats'!L170</f>
        <v>0</v>
      </c>
      <c r="M169">
        <f>'UPDATE Regular Stats'!M170</f>
        <v>0</v>
      </c>
      <c r="N169">
        <f>'UPDATE Regular Stats'!N170</f>
        <v>0</v>
      </c>
      <c r="O169">
        <f>'UPDATE Regular Stats'!O170</f>
        <v>1.2</v>
      </c>
      <c r="P169">
        <f>'UPDATE Regular Stats'!P170</f>
        <v>2.1</v>
      </c>
      <c r="Q169">
        <f>'UPDATE Regular Stats'!Q170</f>
        <v>0.55600000000000005</v>
      </c>
      <c r="R169">
        <f>'UPDATE Regular Stats'!R170</f>
        <v>0.3</v>
      </c>
      <c r="S169">
        <f>'UPDATE Regular Stats'!S170</f>
        <v>1.2</v>
      </c>
      <c r="T169">
        <f>'UPDATE Regular Stats'!T170</f>
        <v>0.28899999999999998</v>
      </c>
      <c r="U169">
        <f>'UPDATE Regular Stats'!U170</f>
        <v>1.5</v>
      </c>
      <c r="V169">
        <f>'UPDATE Regular Stats'!V170</f>
        <v>2.6</v>
      </c>
      <c r="W169">
        <f>'UPDATE Regular Stats'!W170</f>
        <v>4</v>
      </c>
      <c r="X169">
        <f>'UPDATE Regular Stats'!X170</f>
        <v>0.4</v>
      </c>
      <c r="Y169">
        <f>'UPDATE Regular Stats'!Y170</f>
        <v>0.6</v>
      </c>
      <c r="Z169">
        <f>'UPDATE Regular Stats'!Z170</f>
        <v>0.4</v>
      </c>
      <c r="AA169">
        <f>'UPDATE Regular Stats'!AA170</f>
        <v>0.6</v>
      </c>
      <c r="AB169">
        <f>'UPDATE Regular Stats'!AB170</f>
        <v>2.2999999999999998</v>
      </c>
      <c r="AC169">
        <f>'UPDATE Regular Stats'!AC170</f>
        <v>2.7</v>
      </c>
      <c r="AD169">
        <f>VLOOKUP($B169,'UPDATE Advanced Stats'!$B$2:$AC$1000,7,0)</f>
        <v>11.1</v>
      </c>
      <c r="AE169">
        <f>VLOOKUP($B169,'UPDATE Advanced Stats'!$B$2:$AC$1000,8,0)</f>
        <v>0.50700000000000001</v>
      </c>
      <c r="AF169">
        <f>VLOOKUP($B169,'UPDATE Advanced Stats'!$B$2:$AC$1000,9,0)</f>
        <v>7.0000000000000001E-3</v>
      </c>
      <c r="AG169">
        <f>VLOOKUP($B169,'UPDATE Advanced Stats'!$B$2:$AC$1000,10,0)</f>
        <v>0.57199999999999995</v>
      </c>
      <c r="AH169">
        <f>VLOOKUP($B169,'UPDATE Advanced Stats'!$B$2:$AC$1000,11,0)</f>
        <v>13.3</v>
      </c>
      <c r="AI169">
        <f>VLOOKUP($B169,'UPDATE Advanced Stats'!$B$2:$AC$1000,12,0)</f>
        <v>22.7</v>
      </c>
      <c r="AJ169">
        <f>VLOOKUP($B169,'UPDATE Advanced Stats'!$B$2:$AC$1000,13,0)</f>
        <v>18</v>
      </c>
      <c r="AK169">
        <f>VLOOKUP($B169,'UPDATE Advanced Stats'!$B$2:$AC$1000,14,0)</f>
        <v>4.4000000000000004</v>
      </c>
      <c r="AL169">
        <f>VLOOKUP($B169,'UPDATE Advanced Stats'!$B$2:$AC$1000,15,0)</f>
        <v>2.2999999999999998</v>
      </c>
      <c r="AM169">
        <f>VLOOKUP($B169,'UPDATE Advanced Stats'!$B$2:$AC$1000,16,0)</f>
        <v>2.2999999999999998</v>
      </c>
      <c r="AN169">
        <f>VLOOKUP($B169,'UPDATE Advanced Stats'!$B$2:$AC$1000,17,0)</f>
        <v>18.399999999999999</v>
      </c>
      <c r="AO169">
        <f>VLOOKUP($B169,'UPDATE Advanced Stats'!$B$2:$AC$1000,18,0)</f>
        <v>11.3</v>
      </c>
      <c r="AP169">
        <f>VLOOKUP($B169,'UPDATE Advanced Stats'!$B$2:$AC$1000,19,0)</f>
        <v>0</v>
      </c>
      <c r="AQ169">
        <f>VLOOKUP($B169,'UPDATE Advanced Stats'!$B$2:$AC$1000,20,0)</f>
        <v>0.4</v>
      </c>
      <c r="AR169">
        <f>VLOOKUP($B169,'UPDATE Advanced Stats'!$B$2:$AC$1000,21,0)</f>
        <v>1.5</v>
      </c>
      <c r="AS169">
        <f>VLOOKUP($B169,'UPDATE Advanced Stats'!$B$2:$AC$1000,22,0)</f>
        <v>1.9</v>
      </c>
      <c r="AT169">
        <f>VLOOKUP($B169,'UPDATE Advanced Stats'!$B$2:$AC$1000,23,0)</f>
        <v>0.108</v>
      </c>
      <c r="AU169">
        <f>VLOOKUP($B169,'UPDATE Advanced Stats'!$B$2:$AC$1000,24,0)</f>
        <v>0</v>
      </c>
      <c r="AV169">
        <f>VLOOKUP($B169,'UPDATE Advanced Stats'!$B$2:$AC$1000,25,0)</f>
        <v>-3.5</v>
      </c>
      <c r="AW169">
        <f>VLOOKUP($B169,'UPDATE Advanced Stats'!$B$2:$AC$1000,26,0)</f>
        <v>2.1</v>
      </c>
      <c r="AX169">
        <f>VLOOKUP($B169,'UPDATE Advanced Stats'!$B$2:$AC$1000,27,0)</f>
        <v>-1.4</v>
      </c>
      <c r="AY169">
        <f>VLOOKUP($B169,'UPDATE Advanced Stats'!$B$2:$AC$1000,28,0)</f>
        <v>0.1</v>
      </c>
    </row>
    <row r="170" spans="1:51">
      <c r="A170">
        <f>'UPDATE Regular Stats'!A171</f>
        <v>130</v>
      </c>
      <c r="B170" t="str">
        <f>'UPDATE Regular Stats'!B171</f>
        <v>Toney Douglas</v>
      </c>
      <c r="C170" t="str">
        <f>'UPDATE Regular Stats'!C171</f>
        <v>PG</v>
      </c>
      <c r="D170">
        <f>'UPDATE Regular Stats'!D171</f>
        <v>28</v>
      </c>
      <c r="E170" t="str">
        <f>'UPDATE Regular Stats'!E171</f>
        <v>NOP</v>
      </c>
      <c r="F170">
        <f>'UPDATE Regular Stats'!F171</f>
        <v>12</v>
      </c>
      <c r="G170">
        <f>'UPDATE Regular Stats'!G171</f>
        <v>0</v>
      </c>
      <c r="H170">
        <f>'UPDATE Regular Stats'!H171</f>
        <v>14.8</v>
      </c>
      <c r="I170">
        <f>'UPDATE Regular Stats'!I171</f>
        <v>1.6</v>
      </c>
      <c r="J170">
        <f>'UPDATE Regular Stats'!J171</f>
        <v>4.3</v>
      </c>
      <c r="K170">
        <f>'UPDATE Regular Stats'!K171</f>
        <v>0.373</v>
      </c>
      <c r="L170">
        <f>'UPDATE Regular Stats'!L171</f>
        <v>0.4</v>
      </c>
      <c r="M170">
        <f>'UPDATE Regular Stats'!M171</f>
        <v>1.5</v>
      </c>
      <c r="N170">
        <f>'UPDATE Regular Stats'!N171</f>
        <v>0.27800000000000002</v>
      </c>
      <c r="O170">
        <f>'UPDATE Regular Stats'!O171</f>
        <v>1.2</v>
      </c>
      <c r="P170">
        <f>'UPDATE Regular Stats'!P171</f>
        <v>2.8</v>
      </c>
      <c r="Q170">
        <f>'UPDATE Regular Stats'!Q171</f>
        <v>0.42399999999999999</v>
      </c>
      <c r="R170">
        <f>'UPDATE Regular Stats'!R171</f>
        <v>0.7</v>
      </c>
      <c r="S170">
        <f>'UPDATE Regular Stats'!S171</f>
        <v>1.1000000000000001</v>
      </c>
      <c r="T170">
        <f>'UPDATE Regular Stats'!T171</f>
        <v>0.61499999999999999</v>
      </c>
      <c r="U170">
        <f>'UPDATE Regular Stats'!U171</f>
        <v>0.2</v>
      </c>
      <c r="V170">
        <f>'UPDATE Regular Stats'!V171</f>
        <v>1.7</v>
      </c>
      <c r="W170">
        <f>'UPDATE Regular Stats'!W171</f>
        <v>1.8</v>
      </c>
      <c r="X170">
        <f>'UPDATE Regular Stats'!X171</f>
        <v>2</v>
      </c>
      <c r="Y170">
        <f>'UPDATE Regular Stats'!Y171</f>
        <v>0.9</v>
      </c>
      <c r="Z170">
        <f>'UPDATE Regular Stats'!Z171</f>
        <v>0.3</v>
      </c>
      <c r="AA170">
        <f>'UPDATE Regular Stats'!AA171</f>
        <v>0.8</v>
      </c>
      <c r="AB170">
        <f>'UPDATE Regular Stats'!AB171</f>
        <v>1.7</v>
      </c>
      <c r="AC170">
        <f>'UPDATE Regular Stats'!AC171</f>
        <v>4.3</v>
      </c>
      <c r="AD170">
        <f>VLOOKUP($B170,'UPDATE Advanced Stats'!$B$2:$AC$1000,7,0)</f>
        <v>11.2</v>
      </c>
      <c r="AE170">
        <f>VLOOKUP($B170,'UPDATE Advanced Stats'!$B$2:$AC$1000,8,0)</f>
        <v>0.45</v>
      </c>
      <c r="AF170">
        <f>VLOOKUP($B170,'UPDATE Advanced Stats'!$B$2:$AC$1000,9,0)</f>
        <v>0.35299999999999998</v>
      </c>
      <c r="AG170">
        <f>VLOOKUP($B170,'UPDATE Advanced Stats'!$B$2:$AC$1000,10,0)</f>
        <v>0.255</v>
      </c>
      <c r="AH170">
        <f>VLOOKUP($B170,'UPDATE Advanced Stats'!$B$2:$AC$1000,11,0)</f>
        <v>1.3</v>
      </c>
      <c r="AI170">
        <f>VLOOKUP($B170,'UPDATE Advanced Stats'!$B$2:$AC$1000,12,0)</f>
        <v>12.8</v>
      </c>
      <c r="AJ170">
        <f>VLOOKUP($B170,'UPDATE Advanced Stats'!$B$2:$AC$1000,13,0)</f>
        <v>7.1</v>
      </c>
      <c r="AK170">
        <f>VLOOKUP($B170,'UPDATE Advanced Stats'!$B$2:$AC$1000,14,0)</f>
        <v>20</v>
      </c>
      <c r="AL170">
        <f>VLOOKUP($B170,'UPDATE Advanced Stats'!$B$2:$AC$1000,15,0)</f>
        <v>3.3</v>
      </c>
      <c r="AM170">
        <f>VLOOKUP($B170,'UPDATE Advanced Stats'!$B$2:$AC$1000,16,0)</f>
        <v>1.7</v>
      </c>
      <c r="AN170">
        <f>VLOOKUP($B170,'UPDATE Advanced Stats'!$B$2:$AC$1000,17,0)</f>
        <v>15</v>
      </c>
      <c r="AO170">
        <f>VLOOKUP($B170,'UPDATE Advanced Stats'!$B$2:$AC$1000,18,0)</f>
        <v>17.2</v>
      </c>
      <c r="AP170">
        <f>VLOOKUP($B170,'UPDATE Advanced Stats'!$B$2:$AC$1000,19,0)</f>
        <v>0</v>
      </c>
      <c r="AQ170">
        <f>VLOOKUP($B170,'UPDATE Advanced Stats'!$B$2:$AC$1000,20,0)</f>
        <v>0</v>
      </c>
      <c r="AR170">
        <f>VLOOKUP($B170,'UPDATE Advanced Stats'!$B$2:$AC$1000,21,0)</f>
        <v>0.2</v>
      </c>
      <c r="AS170">
        <f>VLOOKUP($B170,'UPDATE Advanced Stats'!$B$2:$AC$1000,22,0)</f>
        <v>0.2</v>
      </c>
      <c r="AT170">
        <f>VLOOKUP($B170,'UPDATE Advanced Stats'!$B$2:$AC$1000,23,0)</f>
        <v>4.5999999999999999E-2</v>
      </c>
      <c r="AU170">
        <f>VLOOKUP($B170,'UPDATE Advanced Stats'!$B$2:$AC$1000,24,0)</f>
        <v>0</v>
      </c>
      <c r="AV170">
        <f>VLOOKUP($B170,'UPDATE Advanced Stats'!$B$2:$AC$1000,25,0)</f>
        <v>-2.1</v>
      </c>
      <c r="AW170">
        <f>VLOOKUP($B170,'UPDATE Advanced Stats'!$B$2:$AC$1000,26,0)</f>
        <v>0.8</v>
      </c>
      <c r="AX170">
        <f>VLOOKUP($B170,'UPDATE Advanced Stats'!$B$2:$AC$1000,27,0)</f>
        <v>-1.3</v>
      </c>
      <c r="AY170">
        <f>VLOOKUP($B170,'UPDATE Advanced Stats'!$B$2:$AC$1000,28,0)</f>
        <v>0</v>
      </c>
    </row>
    <row r="171" spans="1:51">
      <c r="A171">
        <f>'UPDATE Regular Stats'!A172</f>
        <v>131</v>
      </c>
      <c r="B171" t="str">
        <f>'UPDATE Regular Stats'!B172</f>
        <v>Chris Douglas-Roberts</v>
      </c>
      <c r="C171" t="str">
        <f>'UPDATE Regular Stats'!C172</f>
        <v>SG</v>
      </c>
      <c r="D171">
        <f>'UPDATE Regular Stats'!D172</f>
        <v>28</v>
      </c>
      <c r="E171" t="str">
        <f>'UPDATE Regular Stats'!E172</f>
        <v>LAC</v>
      </c>
      <c r="F171">
        <f>'UPDATE Regular Stats'!F172</f>
        <v>12</v>
      </c>
      <c r="G171">
        <f>'UPDATE Regular Stats'!G172</f>
        <v>0</v>
      </c>
      <c r="H171">
        <f>'UPDATE Regular Stats'!H172</f>
        <v>8.6</v>
      </c>
      <c r="I171">
        <f>'UPDATE Regular Stats'!I172</f>
        <v>0.4</v>
      </c>
      <c r="J171">
        <f>'UPDATE Regular Stats'!J172</f>
        <v>1.8</v>
      </c>
      <c r="K171">
        <f>'UPDATE Regular Stats'!K172</f>
        <v>0.23799999999999999</v>
      </c>
      <c r="L171">
        <f>'UPDATE Regular Stats'!L172</f>
        <v>0.1</v>
      </c>
      <c r="M171">
        <f>'UPDATE Regular Stats'!M172</f>
        <v>0.6</v>
      </c>
      <c r="N171">
        <f>'UPDATE Regular Stats'!N172</f>
        <v>0.14299999999999999</v>
      </c>
      <c r="O171">
        <f>'UPDATE Regular Stats'!O172</f>
        <v>0.3</v>
      </c>
      <c r="P171">
        <f>'UPDATE Regular Stats'!P172</f>
        <v>1.2</v>
      </c>
      <c r="Q171">
        <f>'UPDATE Regular Stats'!Q172</f>
        <v>0.28599999999999998</v>
      </c>
      <c r="R171">
        <f>'UPDATE Regular Stats'!R172</f>
        <v>0.7</v>
      </c>
      <c r="S171">
        <f>'UPDATE Regular Stats'!S172</f>
        <v>0.7</v>
      </c>
      <c r="T171">
        <f>'UPDATE Regular Stats'!T172</f>
        <v>1</v>
      </c>
      <c r="U171">
        <f>'UPDATE Regular Stats'!U172</f>
        <v>0.1</v>
      </c>
      <c r="V171">
        <f>'UPDATE Regular Stats'!V172</f>
        <v>0.9</v>
      </c>
      <c r="W171">
        <f>'UPDATE Regular Stats'!W172</f>
        <v>1</v>
      </c>
      <c r="X171">
        <f>'UPDATE Regular Stats'!X172</f>
        <v>0.3</v>
      </c>
      <c r="Y171">
        <f>'UPDATE Regular Stats'!Y172</f>
        <v>0.1</v>
      </c>
      <c r="Z171">
        <f>'UPDATE Regular Stats'!Z172</f>
        <v>0</v>
      </c>
      <c r="AA171">
        <f>'UPDATE Regular Stats'!AA172</f>
        <v>0</v>
      </c>
      <c r="AB171">
        <f>'UPDATE Regular Stats'!AB172</f>
        <v>1.2</v>
      </c>
      <c r="AC171">
        <f>'UPDATE Regular Stats'!AC172</f>
        <v>1.6</v>
      </c>
      <c r="AD171">
        <f>VLOOKUP($B171,'UPDATE Advanced Stats'!$B$2:$AC$1000,7,0)</f>
        <v>3.3</v>
      </c>
      <c r="AE171">
        <f>VLOOKUP($B171,'UPDATE Advanced Stats'!$B$2:$AC$1000,8,0)</f>
        <v>0.38700000000000001</v>
      </c>
      <c r="AF171">
        <f>VLOOKUP($B171,'UPDATE Advanced Stats'!$B$2:$AC$1000,9,0)</f>
        <v>0.33300000000000002</v>
      </c>
      <c r="AG171">
        <f>VLOOKUP($B171,'UPDATE Advanced Stats'!$B$2:$AC$1000,10,0)</f>
        <v>0.38100000000000001</v>
      </c>
      <c r="AH171">
        <f>VLOOKUP($B171,'UPDATE Advanced Stats'!$B$2:$AC$1000,11,0)</f>
        <v>1.1000000000000001</v>
      </c>
      <c r="AI171">
        <f>VLOOKUP($B171,'UPDATE Advanced Stats'!$B$2:$AC$1000,12,0)</f>
        <v>11.8</v>
      </c>
      <c r="AJ171">
        <f>VLOOKUP($B171,'UPDATE Advanced Stats'!$B$2:$AC$1000,13,0)</f>
        <v>6.6</v>
      </c>
      <c r="AK171">
        <f>VLOOKUP($B171,'UPDATE Advanced Stats'!$B$2:$AC$1000,14,0)</f>
        <v>5</v>
      </c>
      <c r="AL171">
        <f>VLOOKUP($B171,'UPDATE Advanced Stats'!$B$2:$AC$1000,15,0)</f>
        <v>0.5</v>
      </c>
      <c r="AM171">
        <f>VLOOKUP($B171,'UPDATE Advanced Stats'!$B$2:$AC$1000,16,0)</f>
        <v>0</v>
      </c>
      <c r="AN171">
        <f>VLOOKUP($B171,'UPDATE Advanced Stats'!$B$2:$AC$1000,17,0)</f>
        <v>0</v>
      </c>
      <c r="AO171">
        <f>VLOOKUP($B171,'UPDATE Advanced Stats'!$B$2:$AC$1000,18,0)</f>
        <v>10.7</v>
      </c>
      <c r="AP171">
        <f>VLOOKUP($B171,'UPDATE Advanced Stats'!$B$2:$AC$1000,19,0)</f>
        <v>0</v>
      </c>
      <c r="AQ171">
        <f>VLOOKUP($B171,'UPDATE Advanced Stats'!$B$2:$AC$1000,20,0)</f>
        <v>0</v>
      </c>
      <c r="AR171">
        <f>VLOOKUP($B171,'UPDATE Advanced Stats'!$B$2:$AC$1000,21,0)</f>
        <v>0.1</v>
      </c>
      <c r="AS171">
        <f>VLOOKUP($B171,'UPDATE Advanced Stats'!$B$2:$AC$1000,22,0)</f>
        <v>0</v>
      </c>
      <c r="AT171">
        <f>VLOOKUP($B171,'UPDATE Advanced Stats'!$B$2:$AC$1000,23,0)</f>
        <v>0.02</v>
      </c>
      <c r="AU171">
        <f>VLOOKUP($B171,'UPDATE Advanced Stats'!$B$2:$AC$1000,24,0)</f>
        <v>0</v>
      </c>
      <c r="AV171">
        <f>VLOOKUP($B171,'UPDATE Advanced Stats'!$B$2:$AC$1000,25,0)</f>
        <v>-4.4000000000000004</v>
      </c>
      <c r="AW171">
        <f>VLOOKUP($B171,'UPDATE Advanced Stats'!$B$2:$AC$1000,26,0)</f>
        <v>-1.6</v>
      </c>
      <c r="AX171">
        <f>VLOOKUP($B171,'UPDATE Advanced Stats'!$B$2:$AC$1000,27,0)</f>
        <v>-6.1</v>
      </c>
      <c r="AY171">
        <f>VLOOKUP($B171,'UPDATE Advanced Stats'!$B$2:$AC$1000,28,0)</f>
        <v>-0.1</v>
      </c>
    </row>
    <row r="172" spans="1:51">
      <c r="A172">
        <f>'UPDATE Regular Stats'!A173</f>
        <v>132</v>
      </c>
      <c r="B172" t="str">
        <f>'UPDATE Regular Stats'!B173</f>
        <v>Goran Dragic</v>
      </c>
      <c r="C172" t="str">
        <f>'UPDATE Regular Stats'!C173</f>
        <v>SG-PG</v>
      </c>
      <c r="D172">
        <f>'UPDATE Regular Stats'!D173</f>
        <v>28</v>
      </c>
      <c r="E172" t="str">
        <f>'UPDATE Regular Stats'!E173</f>
        <v>TOT</v>
      </c>
      <c r="F172">
        <f>'UPDATE Regular Stats'!F173</f>
        <v>78</v>
      </c>
      <c r="G172">
        <f>'UPDATE Regular Stats'!G173</f>
        <v>78</v>
      </c>
      <c r="H172">
        <f>'UPDATE Regular Stats'!H173</f>
        <v>33.799999999999997</v>
      </c>
      <c r="I172">
        <f>'UPDATE Regular Stats'!I173</f>
        <v>6.4</v>
      </c>
      <c r="J172">
        <f>'UPDATE Regular Stats'!J173</f>
        <v>12.8</v>
      </c>
      <c r="K172">
        <f>'UPDATE Regular Stats'!K173</f>
        <v>0.501</v>
      </c>
      <c r="L172">
        <f>'UPDATE Regular Stats'!L173</f>
        <v>1.2</v>
      </c>
      <c r="M172">
        <f>'UPDATE Regular Stats'!M173</f>
        <v>3.3</v>
      </c>
      <c r="N172">
        <f>'UPDATE Regular Stats'!N173</f>
        <v>0.34699999999999998</v>
      </c>
      <c r="O172">
        <f>'UPDATE Regular Stats'!O173</f>
        <v>5.3</v>
      </c>
      <c r="P172">
        <f>'UPDATE Regular Stats'!P173</f>
        <v>9.5</v>
      </c>
      <c r="Q172">
        <f>'UPDATE Regular Stats'!Q173</f>
        <v>0.55500000000000005</v>
      </c>
      <c r="R172">
        <f>'UPDATE Regular Stats'!R173</f>
        <v>2.2999999999999998</v>
      </c>
      <c r="S172">
        <f>'UPDATE Regular Stats'!S173</f>
        <v>3</v>
      </c>
      <c r="T172">
        <f>'UPDATE Regular Stats'!T173</f>
        <v>0.77400000000000002</v>
      </c>
      <c r="U172">
        <f>'UPDATE Regular Stats'!U173</f>
        <v>1</v>
      </c>
      <c r="V172">
        <f>'UPDATE Regular Stats'!V173</f>
        <v>2.5</v>
      </c>
      <c r="W172">
        <f>'UPDATE Regular Stats'!W173</f>
        <v>3.5</v>
      </c>
      <c r="X172">
        <f>'UPDATE Regular Stats'!X173</f>
        <v>4.5</v>
      </c>
      <c r="Y172">
        <f>'UPDATE Regular Stats'!Y173</f>
        <v>1</v>
      </c>
      <c r="Z172">
        <f>'UPDATE Regular Stats'!Z173</f>
        <v>0.2</v>
      </c>
      <c r="AA172">
        <f>'UPDATE Regular Stats'!AA173</f>
        <v>2.2000000000000002</v>
      </c>
      <c r="AB172">
        <f>'UPDATE Regular Stats'!AB173</f>
        <v>2.5</v>
      </c>
      <c r="AC172">
        <f>'UPDATE Regular Stats'!AC173</f>
        <v>16.3</v>
      </c>
      <c r="AD172">
        <f>VLOOKUP($B172,'UPDATE Advanced Stats'!$B$2:$AC$1000,7,0)</f>
        <v>17.399999999999999</v>
      </c>
      <c r="AE172">
        <f>VLOOKUP($B172,'UPDATE Advanced Stats'!$B$2:$AC$1000,8,0)</f>
        <v>0.57699999999999996</v>
      </c>
      <c r="AF172">
        <f>VLOOKUP($B172,'UPDATE Advanced Stats'!$B$2:$AC$1000,9,0)</f>
        <v>0.25800000000000001</v>
      </c>
      <c r="AG172">
        <f>VLOOKUP($B172,'UPDATE Advanced Stats'!$B$2:$AC$1000,10,0)</f>
        <v>0.23400000000000001</v>
      </c>
      <c r="AH172">
        <f>VLOOKUP($B172,'UPDATE Advanced Stats'!$B$2:$AC$1000,11,0)</f>
        <v>3.5</v>
      </c>
      <c r="AI172">
        <f>VLOOKUP($B172,'UPDATE Advanced Stats'!$B$2:$AC$1000,12,0)</f>
        <v>8.1999999999999993</v>
      </c>
      <c r="AJ172">
        <f>VLOOKUP($B172,'UPDATE Advanced Stats'!$B$2:$AC$1000,13,0)</f>
        <v>5.9</v>
      </c>
      <c r="AK172">
        <f>VLOOKUP($B172,'UPDATE Advanced Stats'!$B$2:$AC$1000,14,0)</f>
        <v>22.8</v>
      </c>
      <c r="AL172">
        <f>VLOOKUP($B172,'UPDATE Advanced Stats'!$B$2:$AC$1000,15,0)</f>
        <v>1.5</v>
      </c>
      <c r="AM172">
        <f>VLOOKUP($B172,'UPDATE Advanced Stats'!$B$2:$AC$1000,16,0)</f>
        <v>0.5</v>
      </c>
      <c r="AN172">
        <f>VLOOKUP($B172,'UPDATE Advanced Stats'!$B$2:$AC$1000,17,0)</f>
        <v>13.5</v>
      </c>
      <c r="AO172">
        <f>VLOOKUP($B172,'UPDATE Advanced Stats'!$B$2:$AC$1000,18,0)</f>
        <v>21.8</v>
      </c>
      <c r="AP172">
        <f>VLOOKUP($B172,'UPDATE Advanced Stats'!$B$2:$AC$1000,19,0)</f>
        <v>0</v>
      </c>
      <c r="AQ172">
        <f>VLOOKUP($B172,'UPDATE Advanced Stats'!$B$2:$AC$1000,20,0)</f>
        <v>5.4</v>
      </c>
      <c r="AR172">
        <f>VLOOKUP($B172,'UPDATE Advanced Stats'!$B$2:$AC$1000,21,0)</f>
        <v>1.4</v>
      </c>
      <c r="AS172">
        <f>VLOOKUP($B172,'UPDATE Advanced Stats'!$B$2:$AC$1000,22,0)</f>
        <v>6.8</v>
      </c>
      <c r="AT172">
        <f>VLOOKUP($B172,'UPDATE Advanced Stats'!$B$2:$AC$1000,23,0)</f>
        <v>0.123</v>
      </c>
      <c r="AU172">
        <f>VLOOKUP($B172,'UPDATE Advanced Stats'!$B$2:$AC$1000,24,0)</f>
        <v>0</v>
      </c>
      <c r="AV172">
        <f>VLOOKUP($B172,'UPDATE Advanced Stats'!$B$2:$AC$1000,25,0)</f>
        <v>2.5</v>
      </c>
      <c r="AW172">
        <f>VLOOKUP($B172,'UPDATE Advanced Stats'!$B$2:$AC$1000,26,0)</f>
        <v>-1.4</v>
      </c>
      <c r="AX172">
        <f>VLOOKUP($B172,'UPDATE Advanced Stats'!$B$2:$AC$1000,27,0)</f>
        <v>1.1000000000000001</v>
      </c>
      <c r="AY172">
        <f>VLOOKUP($B172,'UPDATE Advanced Stats'!$B$2:$AC$1000,28,0)</f>
        <v>2.1</v>
      </c>
    </row>
    <row r="173" spans="1:51">
      <c r="A173">
        <f>'UPDATE Regular Stats'!A174</f>
        <v>132</v>
      </c>
      <c r="B173" t="str">
        <f>'UPDATE Regular Stats'!B174</f>
        <v>Goran Dragic</v>
      </c>
      <c r="C173" t="str">
        <f>'UPDATE Regular Stats'!C174</f>
        <v>SG</v>
      </c>
      <c r="D173">
        <f>'UPDATE Regular Stats'!D174</f>
        <v>28</v>
      </c>
      <c r="E173" t="str">
        <f>'UPDATE Regular Stats'!E174</f>
        <v>PHO</v>
      </c>
      <c r="F173">
        <f>'UPDATE Regular Stats'!F174</f>
        <v>52</v>
      </c>
      <c r="G173">
        <f>'UPDATE Regular Stats'!G174</f>
        <v>52</v>
      </c>
      <c r="H173">
        <f>'UPDATE Regular Stats'!H174</f>
        <v>33.4</v>
      </c>
      <c r="I173">
        <f>'UPDATE Regular Stats'!I174</f>
        <v>6.5</v>
      </c>
      <c r="J173">
        <f>'UPDATE Regular Stats'!J174</f>
        <v>13.1</v>
      </c>
      <c r="K173">
        <f>'UPDATE Regular Stats'!K174</f>
        <v>0.501</v>
      </c>
      <c r="L173">
        <f>'UPDATE Regular Stats'!L174</f>
        <v>1.3</v>
      </c>
      <c r="M173">
        <f>'UPDATE Regular Stats'!M174</f>
        <v>3.6</v>
      </c>
      <c r="N173">
        <f>'UPDATE Regular Stats'!N174</f>
        <v>0.35499999999999998</v>
      </c>
      <c r="O173">
        <f>'UPDATE Regular Stats'!O174</f>
        <v>5.3</v>
      </c>
      <c r="P173">
        <f>'UPDATE Regular Stats'!P174</f>
        <v>9.5</v>
      </c>
      <c r="Q173">
        <f>'UPDATE Regular Stats'!Q174</f>
        <v>0.55600000000000005</v>
      </c>
      <c r="R173">
        <f>'UPDATE Regular Stats'!R174</f>
        <v>1.9</v>
      </c>
      <c r="S173">
        <f>'UPDATE Regular Stats'!S174</f>
        <v>2.5</v>
      </c>
      <c r="T173">
        <f>'UPDATE Regular Stats'!T174</f>
        <v>0.746</v>
      </c>
      <c r="U173">
        <f>'UPDATE Regular Stats'!U174</f>
        <v>1</v>
      </c>
      <c r="V173">
        <f>'UPDATE Regular Stats'!V174</f>
        <v>2.6</v>
      </c>
      <c r="W173">
        <f>'UPDATE Regular Stats'!W174</f>
        <v>3.6</v>
      </c>
      <c r="X173">
        <f>'UPDATE Regular Stats'!X174</f>
        <v>4.0999999999999996</v>
      </c>
      <c r="Y173">
        <f>'UPDATE Regular Stats'!Y174</f>
        <v>1</v>
      </c>
      <c r="Z173">
        <f>'UPDATE Regular Stats'!Z174</f>
        <v>0.2</v>
      </c>
      <c r="AA173">
        <f>'UPDATE Regular Stats'!AA174</f>
        <v>2.2000000000000002</v>
      </c>
      <c r="AB173">
        <f>'UPDATE Regular Stats'!AB174</f>
        <v>2.2999999999999998</v>
      </c>
      <c r="AC173">
        <f>'UPDATE Regular Stats'!AC174</f>
        <v>16.2</v>
      </c>
      <c r="AD173">
        <f>VLOOKUP($B173,'UPDATE Advanced Stats'!$B$2:$AC$1000,7,0)</f>
        <v>17.399999999999999</v>
      </c>
      <c r="AE173">
        <f>VLOOKUP($B173,'UPDATE Advanced Stats'!$B$2:$AC$1000,8,0)</f>
        <v>0.57699999999999996</v>
      </c>
      <c r="AF173">
        <f>VLOOKUP($B173,'UPDATE Advanced Stats'!$B$2:$AC$1000,9,0)</f>
        <v>0.25800000000000001</v>
      </c>
      <c r="AG173">
        <f>VLOOKUP($B173,'UPDATE Advanced Stats'!$B$2:$AC$1000,10,0)</f>
        <v>0.23400000000000001</v>
      </c>
      <c r="AH173">
        <f>VLOOKUP($B173,'UPDATE Advanced Stats'!$B$2:$AC$1000,11,0)</f>
        <v>3.5</v>
      </c>
      <c r="AI173">
        <f>VLOOKUP($B173,'UPDATE Advanced Stats'!$B$2:$AC$1000,12,0)</f>
        <v>8.1999999999999993</v>
      </c>
      <c r="AJ173">
        <f>VLOOKUP($B173,'UPDATE Advanced Stats'!$B$2:$AC$1000,13,0)</f>
        <v>5.9</v>
      </c>
      <c r="AK173">
        <f>VLOOKUP($B173,'UPDATE Advanced Stats'!$B$2:$AC$1000,14,0)</f>
        <v>22.8</v>
      </c>
      <c r="AL173">
        <f>VLOOKUP($B173,'UPDATE Advanced Stats'!$B$2:$AC$1000,15,0)</f>
        <v>1.5</v>
      </c>
      <c r="AM173">
        <f>VLOOKUP($B173,'UPDATE Advanced Stats'!$B$2:$AC$1000,16,0)</f>
        <v>0.5</v>
      </c>
      <c r="AN173">
        <f>VLOOKUP($B173,'UPDATE Advanced Stats'!$B$2:$AC$1000,17,0)</f>
        <v>13.5</v>
      </c>
      <c r="AO173">
        <f>VLOOKUP($B173,'UPDATE Advanced Stats'!$B$2:$AC$1000,18,0)</f>
        <v>21.8</v>
      </c>
      <c r="AP173">
        <f>VLOOKUP($B173,'UPDATE Advanced Stats'!$B$2:$AC$1000,19,0)</f>
        <v>0</v>
      </c>
      <c r="AQ173">
        <f>VLOOKUP($B173,'UPDATE Advanced Stats'!$B$2:$AC$1000,20,0)</f>
        <v>5.4</v>
      </c>
      <c r="AR173">
        <f>VLOOKUP($B173,'UPDATE Advanced Stats'!$B$2:$AC$1000,21,0)</f>
        <v>1.4</v>
      </c>
      <c r="AS173">
        <f>VLOOKUP($B173,'UPDATE Advanced Stats'!$B$2:$AC$1000,22,0)</f>
        <v>6.8</v>
      </c>
      <c r="AT173">
        <f>VLOOKUP($B173,'UPDATE Advanced Stats'!$B$2:$AC$1000,23,0)</f>
        <v>0.123</v>
      </c>
      <c r="AU173">
        <f>VLOOKUP($B173,'UPDATE Advanced Stats'!$B$2:$AC$1000,24,0)</f>
        <v>0</v>
      </c>
      <c r="AV173">
        <f>VLOOKUP($B173,'UPDATE Advanced Stats'!$B$2:$AC$1000,25,0)</f>
        <v>2.5</v>
      </c>
      <c r="AW173">
        <f>VLOOKUP($B173,'UPDATE Advanced Stats'!$B$2:$AC$1000,26,0)</f>
        <v>-1.4</v>
      </c>
      <c r="AX173">
        <f>VLOOKUP($B173,'UPDATE Advanced Stats'!$B$2:$AC$1000,27,0)</f>
        <v>1.1000000000000001</v>
      </c>
      <c r="AY173">
        <f>VLOOKUP($B173,'UPDATE Advanced Stats'!$B$2:$AC$1000,28,0)</f>
        <v>2.1</v>
      </c>
    </row>
    <row r="174" spans="1:51">
      <c r="A174">
        <f>'UPDATE Regular Stats'!A175</f>
        <v>132</v>
      </c>
      <c r="B174" t="str">
        <f>'UPDATE Regular Stats'!B175</f>
        <v>Goran Dragic</v>
      </c>
      <c r="C174" t="str">
        <f>'UPDATE Regular Stats'!C175</f>
        <v>PG</v>
      </c>
      <c r="D174">
        <f>'UPDATE Regular Stats'!D175</f>
        <v>28</v>
      </c>
      <c r="E174" t="str">
        <f>'UPDATE Regular Stats'!E175</f>
        <v>MIA</v>
      </c>
      <c r="F174">
        <f>'UPDATE Regular Stats'!F175</f>
        <v>26</v>
      </c>
      <c r="G174">
        <f>'UPDATE Regular Stats'!G175</f>
        <v>26</v>
      </c>
      <c r="H174">
        <f>'UPDATE Regular Stats'!H175</f>
        <v>34.799999999999997</v>
      </c>
      <c r="I174">
        <f>'UPDATE Regular Stats'!I175</f>
        <v>6.2</v>
      </c>
      <c r="J174">
        <f>'UPDATE Regular Stats'!J175</f>
        <v>12.4</v>
      </c>
      <c r="K174">
        <f>'UPDATE Regular Stats'!K175</f>
        <v>0.502</v>
      </c>
      <c r="L174">
        <f>'UPDATE Regular Stats'!L175</f>
        <v>0.9</v>
      </c>
      <c r="M174">
        <f>'UPDATE Regular Stats'!M175</f>
        <v>2.8</v>
      </c>
      <c r="N174">
        <f>'UPDATE Regular Stats'!N175</f>
        <v>0.32900000000000001</v>
      </c>
      <c r="O174">
        <f>'UPDATE Regular Stats'!O175</f>
        <v>5.3</v>
      </c>
      <c r="P174">
        <f>'UPDATE Regular Stats'!P175</f>
        <v>9.6</v>
      </c>
      <c r="Q174">
        <f>'UPDATE Regular Stats'!Q175</f>
        <v>0.55200000000000005</v>
      </c>
      <c r="R174">
        <f>'UPDATE Regular Stats'!R175</f>
        <v>3.2</v>
      </c>
      <c r="S174">
        <f>'UPDATE Regular Stats'!S175</f>
        <v>4</v>
      </c>
      <c r="T174">
        <f>'UPDATE Regular Stats'!T175</f>
        <v>0.80800000000000005</v>
      </c>
      <c r="U174">
        <f>'UPDATE Regular Stats'!U175</f>
        <v>1.2</v>
      </c>
      <c r="V174">
        <f>'UPDATE Regular Stats'!V175</f>
        <v>2.2999999999999998</v>
      </c>
      <c r="W174">
        <f>'UPDATE Regular Stats'!W175</f>
        <v>3.4</v>
      </c>
      <c r="X174">
        <f>'UPDATE Regular Stats'!X175</f>
        <v>5.3</v>
      </c>
      <c r="Y174">
        <f>'UPDATE Regular Stats'!Y175</f>
        <v>1.1000000000000001</v>
      </c>
      <c r="Z174">
        <f>'UPDATE Regular Stats'!Z175</f>
        <v>0.2</v>
      </c>
      <c r="AA174">
        <f>'UPDATE Regular Stats'!AA175</f>
        <v>2.2999999999999998</v>
      </c>
      <c r="AB174">
        <f>'UPDATE Regular Stats'!AB175</f>
        <v>2.9</v>
      </c>
      <c r="AC174">
        <f>'UPDATE Regular Stats'!AC175</f>
        <v>16.600000000000001</v>
      </c>
      <c r="AD174">
        <f>VLOOKUP($B174,'UPDATE Advanced Stats'!$B$2:$AC$1000,7,0)</f>
        <v>17.399999999999999</v>
      </c>
      <c r="AE174">
        <f>VLOOKUP($B174,'UPDATE Advanced Stats'!$B$2:$AC$1000,8,0)</f>
        <v>0.57699999999999996</v>
      </c>
      <c r="AF174">
        <f>VLOOKUP($B174,'UPDATE Advanced Stats'!$B$2:$AC$1000,9,0)</f>
        <v>0.25800000000000001</v>
      </c>
      <c r="AG174">
        <f>VLOOKUP($B174,'UPDATE Advanced Stats'!$B$2:$AC$1000,10,0)</f>
        <v>0.23400000000000001</v>
      </c>
      <c r="AH174">
        <f>VLOOKUP($B174,'UPDATE Advanced Stats'!$B$2:$AC$1000,11,0)</f>
        <v>3.5</v>
      </c>
      <c r="AI174">
        <f>VLOOKUP($B174,'UPDATE Advanced Stats'!$B$2:$AC$1000,12,0)</f>
        <v>8.1999999999999993</v>
      </c>
      <c r="AJ174">
        <f>VLOOKUP($B174,'UPDATE Advanced Stats'!$B$2:$AC$1000,13,0)</f>
        <v>5.9</v>
      </c>
      <c r="AK174">
        <f>VLOOKUP($B174,'UPDATE Advanced Stats'!$B$2:$AC$1000,14,0)</f>
        <v>22.8</v>
      </c>
      <c r="AL174">
        <f>VLOOKUP($B174,'UPDATE Advanced Stats'!$B$2:$AC$1000,15,0)</f>
        <v>1.5</v>
      </c>
      <c r="AM174">
        <f>VLOOKUP($B174,'UPDATE Advanced Stats'!$B$2:$AC$1000,16,0)</f>
        <v>0.5</v>
      </c>
      <c r="AN174">
        <f>VLOOKUP($B174,'UPDATE Advanced Stats'!$B$2:$AC$1000,17,0)</f>
        <v>13.5</v>
      </c>
      <c r="AO174">
        <f>VLOOKUP($B174,'UPDATE Advanced Stats'!$B$2:$AC$1000,18,0)</f>
        <v>21.8</v>
      </c>
      <c r="AP174">
        <f>VLOOKUP($B174,'UPDATE Advanced Stats'!$B$2:$AC$1000,19,0)</f>
        <v>0</v>
      </c>
      <c r="AQ174">
        <f>VLOOKUP($B174,'UPDATE Advanced Stats'!$B$2:$AC$1000,20,0)</f>
        <v>5.4</v>
      </c>
      <c r="AR174">
        <f>VLOOKUP($B174,'UPDATE Advanced Stats'!$B$2:$AC$1000,21,0)</f>
        <v>1.4</v>
      </c>
      <c r="AS174">
        <f>VLOOKUP($B174,'UPDATE Advanced Stats'!$B$2:$AC$1000,22,0)</f>
        <v>6.8</v>
      </c>
      <c r="AT174">
        <f>VLOOKUP($B174,'UPDATE Advanced Stats'!$B$2:$AC$1000,23,0)</f>
        <v>0.123</v>
      </c>
      <c r="AU174">
        <f>VLOOKUP($B174,'UPDATE Advanced Stats'!$B$2:$AC$1000,24,0)</f>
        <v>0</v>
      </c>
      <c r="AV174">
        <f>VLOOKUP($B174,'UPDATE Advanced Stats'!$B$2:$AC$1000,25,0)</f>
        <v>2.5</v>
      </c>
      <c r="AW174">
        <f>VLOOKUP($B174,'UPDATE Advanced Stats'!$B$2:$AC$1000,26,0)</f>
        <v>-1.4</v>
      </c>
      <c r="AX174">
        <f>VLOOKUP($B174,'UPDATE Advanced Stats'!$B$2:$AC$1000,27,0)</f>
        <v>1.1000000000000001</v>
      </c>
      <c r="AY174">
        <f>VLOOKUP($B174,'UPDATE Advanced Stats'!$B$2:$AC$1000,28,0)</f>
        <v>2.1</v>
      </c>
    </row>
    <row r="175" spans="1:51">
      <c r="A175">
        <f>'UPDATE Regular Stats'!A176</f>
        <v>133</v>
      </c>
      <c r="B175" t="str">
        <f>'UPDATE Regular Stats'!B176</f>
        <v>Zoran Dragic</v>
      </c>
      <c r="C175" t="str">
        <f>'UPDATE Regular Stats'!C176</f>
        <v>SG</v>
      </c>
      <c r="D175">
        <f>'UPDATE Regular Stats'!D176</f>
        <v>25</v>
      </c>
      <c r="E175" t="str">
        <f>'UPDATE Regular Stats'!E176</f>
        <v>TOT</v>
      </c>
      <c r="F175">
        <f>'UPDATE Regular Stats'!F176</f>
        <v>16</v>
      </c>
      <c r="G175">
        <f>'UPDATE Regular Stats'!G176</f>
        <v>1</v>
      </c>
      <c r="H175">
        <f>'UPDATE Regular Stats'!H176</f>
        <v>4.7</v>
      </c>
      <c r="I175">
        <f>'UPDATE Regular Stats'!I176</f>
        <v>0.7</v>
      </c>
      <c r="J175">
        <f>'UPDATE Regular Stats'!J176</f>
        <v>1.9</v>
      </c>
      <c r="K175">
        <f>'UPDATE Regular Stats'!K176</f>
        <v>0.36699999999999999</v>
      </c>
      <c r="L175">
        <f>'UPDATE Regular Stats'!L176</f>
        <v>0.2</v>
      </c>
      <c r="M175">
        <f>'UPDATE Regular Stats'!M176</f>
        <v>0.9</v>
      </c>
      <c r="N175">
        <f>'UPDATE Regular Stats'!N176</f>
        <v>0.214</v>
      </c>
      <c r="O175">
        <f>'UPDATE Regular Stats'!O176</f>
        <v>0.5</v>
      </c>
      <c r="P175">
        <f>'UPDATE Regular Stats'!P176</f>
        <v>1</v>
      </c>
      <c r="Q175">
        <f>'UPDATE Regular Stats'!Q176</f>
        <v>0.5</v>
      </c>
      <c r="R175">
        <f>'UPDATE Regular Stats'!R176</f>
        <v>0.2</v>
      </c>
      <c r="S175">
        <f>'UPDATE Regular Stats'!S176</f>
        <v>0.3</v>
      </c>
      <c r="T175">
        <f>'UPDATE Regular Stats'!T176</f>
        <v>0.6</v>
      </c>
      <c r="U175">
        <f>'UPDATE Regular Stats'!U176</f>
        <v>0.3</v>
      </c>
      <c r="V175">
        <f>'UPDATE Regular Stats'!V176</f>
        <v>0.2</v>
      </c>
      <c r="W175">
        <f>'UPDATE Regular Stats'!W176</f>
        <v>0.5</v>
      </c>
      <c r="X175">
        <f>'UPDATE Regular Stats'!X176</f>
        <v>0.3</v>
      </c>
      <c r="Y175">
        <f>'UPDATE Regular Stats'!Y176</f>
        <v>0.1</v>
      </c>
      <c r="Z175">
        <f>'UPDATE Regular Stats'!Z176</f>
        <v>0</v>
      </c>
      <c r="AA175">
        <f>'UPDATE Regular Stats'!AA176</f>
        <v>0.3</v>
      </c>
      <c r="AB175">
        <f>'UPDATE Regular Stats'!AB176</f>
        <v>0.4</v>
      </c>
      <c r="AC175">
        <f>'UPDATE Regular Stats'!AC176</f>
        <v>1.8</v>
      </c>
      <c r="AD175">
        <f>VLOOKUP($B175,'UPDATE Advanced Stats'!$B$2:$AC$1000,7,0)</f>
        <v>8.1999999999999993</v>
      </c>
      <c r="AE175">
        <f>VLOOKUP($B175,'UPDATE Advanced Stats'!$B$2:$AC$1000,8,0)</f>
        <v>0.435</v>
      </c>
      <c r="AF175">
        <f>VLOOKUP($B175,'UPDATE Advanced Stats'!$B$2:$AC$1000,9,0)</f>
        <v>0.46700000000000003</v>
      </c>
      <c r="AG175">
        <f>VLOOKUP($B175,'UPDATE Advanced Stats'!$B$2:$AC$1000,10,0)</f>
        <v>0.16700000000000001</v>
      </c>
      <c r="AH175">
        <f>VLOOKUP($B175,'UPDATE Advanced Stats'!$B$2:$AC$1000,11,0)</f>
        <v>7.8</v>
      </c>
      <c r="AI175">
        <f>VLOOKUP($B175,'UPDATE Advanced Stats'!$B$2:$AC$1000,12,0)</f>
        <v>4.5999999999999996</v>
      </c>
      <c r="AJ175">
        <f>VLOOKUP($B175,'UPDATE Advanced Stats'!$B$2:$AC$1000,13,0)</f>
        <v>6.2</v>
      </c>
      <c r="AK175">
        <f>VLOOKUP($B175,'UPDATE Advanced Stats'!$B$2:$AC$1000,14,0)</f>
        <v>11.2</v>
      </c>
      <c r="AL175">
        <f>VLOOKUP($B175,'UPDATE Advanced Stats'!$B$2:$AC$1000,15,0)</f>
        <v>1.4</v>
      </c>
      <c r="AM175">
        <f>VLOOKUP($B175,'UPDATE Advanced Stats'!$B$2:$AC$1000,16,0)</f>
        <v>0</v>
      </c>
      <c r="AN175">
        <f>VLOOKUP($B175,'UPDATE Advanced Stats'!$B$2:$AC$1000,17,0)</f>
        <v>13.4</v>
      </c>
      <c r="AO175">
        <f>VLOOKUP($B175,'UPDATE Advanced Stats'!$B$2:$AC$1000,18,0)</f>
        <v>22.9</v>
      </c>
      <c r="AP175">
        <f>VLOOKUP($B175,'UPDATE Advanced Stats'!$B$2:$AC$1000,19,0)</f>
        <v>0</v>
      </c>
      <c r="AQ175">
        <f>VLOOKUP($B175,'UPDATE Advanced Stats'!$B$2:$AC$1000,20,0)</f>
        <v>-0.1</v>
      </c>
      <c r="AR175">
        <f>VLOOKUP($B175,'UPDATE Advanced Stats'!$B$2:$AC$1000,21,0)</f>
        <v>0</v>
      </c>
      <c r="AS175">
        <f>VLOOKUP($B175,'UPDATE Advanced Stats'!$B$2:$AC$1000,22,0)</f>
        <v>-0.1</v>
      </c>
      <c r="AT175">
        <f>VLOOKUP($B175,'UPDATE Advanced Stats'!$B$2:$AC$1000,23,0)</f>
        <v>-4.2000000000000003E-2</v>
      </c>
      <c r="AU175">
        <f>VLOOKUP($B175,'UPDATE Advanced Stats'!$B$2:$AC$1000,24,0)</f>
        <v>0</v>
      </c>
      <c r="AV175">
        <f>VLOOKUP($B175,'UPDATE Advanced Stats'!$B$2:$AC$1000,25,0)</f>
        <v>-2.5</v>
      </c>
      <c r="AW175">
        <f>VLOOKUP($B175,'UPDATE Advanced Stats'!$B$2:$AC$1000,26,0)</f>
        <v>-4</v>
      </c>
      <c r="AX175">
        <f>VLOOKUP($B175,'UPDATE Advanced Stats'!$B$2:$AC$1000,27,0)</f>
        <v>-6.5</v>
      </c>
      <c r="AY175">
        <f>VLOOKUP($B175,'UPDATE Advanced Stats'!$B$2:$AC$1000,28,0)</f>
        <v>-0.1</v>
      </c>
    </row>
    <row r="176" spans="1:51">
      <c r="A176">
        <f>'UPDATE Regular Stats'!A177</f>
        <v>133</v>
      </c>
      <c r="B176" t="str">
        <f>'UPDATE Regular Stats'!B177</f>
        <v>Zoran Dragic</v>
      </c>
      <c r="C176" t="str">
        <f>'UPDATE Regular Stats'!C177</f>
        <v>SG</v>
      </c>
      <c r="D176">
        <f>'UPDATE Regular Stats'!D177</f>
        <v>25</v>
      </c>
      <c r="E176" t="str">
        <f>'UPDATE Regular Stats'!E177</f>
        <v>PHO</v>
      </c>
      <c r="F176">
        <f>'UPDATE Regular Stats'!F177</f>
        <v>6</v>
      </c>
      <c r="G176">
        <f>'UPDATE Regular Stats'!G177</f>
        <v>0</v>
      </c>
      <c r="H176">
        <f>'UPDATE Regular Stats'!H177</f>
        <v>2.2000000000000002</v>
      </c>
      <c r="I176">
        <f>'UPDATE Regular Stats'!I177</f>
        <v>0.3</v>
      </c>
      <c r="J176">
        <f>'UPDATE Regular Stats'!J177</f>
        <v>1.3</v>
      </c>
      <c r="K176">
        <f>'UPDATE Regular Stats'!K177</f>
        <v>0.25</v>
      </c>
      <c r="L176">
        <f>'UPDATE Regular Stats'!L177</f>
        <v>0</v>
      </c>
      <c r="M176">
        <f>'UPDATE Regular Stats'!M177</f>
        <v>0.8</v>
      </c>
      <c r="N176">
        <f>'UPDATE Regular Stats'!N177</f>
        <v>0</v>
      </c>
      <c r="O176">
        <f>'UPDATE Regular Stats'!O177</f>
        <v>0.3</v>
      </c>
      <c r="P176">
        <f>'UPDATE Regular Stats'!P177</f>
        <v>0.5</v>
      </c>
      <c r="Q176">
        <f>'UPDATE Regular Stats'!Q177</f>
        <v>0.66700000000000004</v>
      </c>
      <c r="R176">
        <f>'UPDATE Regular Stats'!R177</f>
        <v>0.3</v>
      </c>
      <c r="S176">
        <f>'UPDATE Regular Stats'!S177</f>
        <v>0.5</v>
      </c>
      <c r="T176">
        <f>'UPDATE Regular Stats'!T177</f>
        <v>0.66700000000000004</v>
      </c>
      <c r="U176">
        <f>'UPDATE Regular Stats'!U177</f>
        <v>0.3</v>
      </c>
      <c r="V176">
        <f>'UPDATE Regular Stats'!V177</f>
        <v>0.2</v>
      </c>
      <c r="W176">
        <f>'UPDATE Regular Stats'!W177</f>
        <v>0.5</v>
      </c>
      <c r="X176">
        <f>'UPDATE Regular Stats'!X177</f>
        <v>0.2</v>
      </c>
      <c r="Y176">
        <f>'UPDATE Regular Stats'!Y177</f>
        <v>0</v>
      </c>
      <c r="Z176">
        <f>'UPDATE Regular Stats'!Z177</f>
        <v>0</v>
      </c>
      <c r="AA176">
        <f>'UPDATE Regular Stats'!AA177</f>
        <v>0</v>
      </c>
      <c r="AB176">
        <f>'UPDATE Regular Stats'!AB177</f>
        <v>0.2</v>
      </c>
      <c r="AC176">
        <f>'UPDATE Regular Stats'!AC177</f>
        <v>1</v>
      </c>
      <c r="AD176">
        <f>VLOOKUP($B176,'UPDATE Advanced Stats'!$B$2:$AC$1000,7,0)</f>
        <v>8.1999999999999993</v>
      </c>
      <c r="AE176">
        <f>VLOOKUP($B176,'UPDATE Advanced Stats'!$B$2:$AC$1000,8,0)</f>
        <v>0.435</v>
      </c>
      <c r="AF176">
        <f>VLOOKUP($B176,'UPDATE Advanced Stats'!$B$2:$AC$1000,9,0)</f>
        <v>0.46700000000000003</v>
      </c>
      <c r="AG176">
        <f>VLOOKUP($B176,'UPDATE Advanced Stats'!$B$2:$AC$1000,10,0)</f>
        <v>0.16700000000000001</v>
      </c>
      <c r="AH176">
        <f>VLOOKUP($B176,'UPDATE Advanced Stats'!$B$2:$AC$1000,11,0)</f>
        <v>7.8</v>
      </c>
      <c r="AI176">
        <f>VLOOKUP($B176,'UPDATE Advanced Stats'!$B$2:$AC$1000,12,0)</f>
        <v>4.5999999999999996</v>
      </c>
      <c r="AJ176">
        <f>VLOOKUP($B176,'UPDATE Advanced Stats'!$B$2:$AC$1000,13,0)</f>
        <v>6.2</v>
      </c>
      <c r="AK176">
        <f>VLOOKUP($B176,'UPDATE Advanced Stats'!$B$2:$AC$1000,14,0)</f>
        <v>11.2</v>
      </c>
      <c r="AL176">
        <f>VLOOKUP($B176,'UPDATE Advanced Stats'!$B$2:$AC$1000,15,0)</f>
        <v>1.4</v>
      </c>
      <c r="AM176">
        <f>VLOOKUP($B176,'UPDATE Advanced Stats'!$B$2:$AC$1000,16,0)</f>
        <v>0</v>
      </c>
      <c r="AN176">
        <f>VLOOKUP($B176,'UPDATE Advanced Stats'!$B$2:$AC$1000,17,0)</f>
        <v>13.4</v>
      </c>
      <c r="AO176">
        <f>VLOOKUP($B176,'UPDATE Advanced Stats'!$B$2:$AC$1000,18,0)</f>
        <v>22.9</v>
      </c>
      <c r="AP176">
        <f>VLOOKUP($B176,'UPDATE Advanced Stats'!$B$2:$AC$1000,19,0)</f>
        <v>0</v>
      </c>
      <c r="AQ176">
        <f>VLOOKUP($B176,'UPDATE Advanced Stats'!$B$2:$AC$1000,20,0)</f>
        <v>-0.1</v>
      </c>
      <c r="AR176">
        <f>VLOOKUP($B176,'UPDATE Advanced Stats'!$B$2:$AC$1000,21,0)</f>
        <v>0</v>
      </c>
      <c r="AS176">
        <f>VLOOKUP($B176,'UPDATE Advanced Stats'!$B$2:$AC$1000,22,0)</f>
        <v>-0.1</v>
      </c>
      <c r="AT176">
        <f>VLOOKUP($B176,'UPDATE Advanced Stats'!$B$2:$AC$1000,23,0)</f>
        <v>-4.2000000000000003E-2</v>
      </c>
      <c r="AU176">
        <f>VLOOKUP($B176,'UPDATE Advanced Stats'!$B$2:$AC$1000,24,0)</f>
        <v>0</v>
      </c>
      <c r="AV176">
        <f>VLOOKUP($B176,'UPDATE Advanced Stats'!$B$2:$AC$1000,25,0)</f>
        <v>-2.5</v>
      </c>
      <c r="AW176">
        <f>VLOOKUP($B176,'UPDATE Advanced Stats'!$B$2:$AC$1000,26,0)</f>
        <v>-4</v>
      </c>
      <c r="AX176">
        <f>VLOOKUP($B176,'UPDATE Advanced Stats'!$B$2:$AC$1000,27,0)</f>
        <v>-6.5</v>
      </c>
      <c r="AY176">
        <f>VLOOKUP($B176,'UPDATE Advanced Stats'!$B$2:$AC$1000,28,0)</f>
        <v>-0.1</v>
      </c>
    </row>
    <row r="177" spans="1:51">
      <c r="A177">
        <f>'UPDATE Regular Stats'!A178</f>
        <v>133</v>
      </c>
      <c r="B177" t="str">
        <f>'UPDATE Regular Stats'!B178</f>
        <v>Zoran Dragic</v>
      </c>
      <c r="C177" t="str">
        <f>'UPDATE Regular Stats'!C178</f>
        <v>SG</v>
      </c>
      <c r="D177">
        <f>'UPDATE Regular Stats'!D178</f>
        <v>25</v>
      </c>
      <c r="E177" t="str">
        <f>'UPDATE Regular Stats'!E178</f>
        <v>MIA</v>
      </c>
      <c r="F177">
        <f>'UPDATE Regular Stats'!F178</f>
        <v>10</v>
      </c>
      <c r="G177">
        <f>'UPDATE Regular Stats'!G178</f>
        <v>1</v>
      </c>
      <c r="H177">
        <f>'UPDATE Regular Stats'!H178</f>
        <v>6.2</v>
      </c>
      <c r="I177">
        <f>'UPDATE Regular Stats'!I178</f>
        <v>0.9</v>
      </c>
      <c r="J177">
        <f>'UPDATE Regular Stats'!J178</f>
        <v>2.2000000000000002</v>
      </c>
      <c r="K177">
        <f>'UPDATE Regular Stats'!K178</f>
        <v>0.40899999999999997</v>
      </c>
      <c r="L177">
        <f>'UPDATE Regular Stats'!L178</f>
        <v>0.3</v>
      </c>
      <c r="M177">
        <f>'UPDATE Regular Stats'!M178</f>
        <v>0.9</v>
      </c>
      <c r="N177">
        <f>'UPDATE Regular Stats'!N178</f>
        <v>0.33300000000000002</v>
      </c>
      <c r="O177">
        <f>'UPDATE Regular Stats'!O178</f>
        <v>0.6</v>
      </c>
      <c r="P177">
        <f>'UPDATE Regular Stats'!P178</f>
        <v>1.3</v>
      </c>
      <c r="Q177">
        <f>'UPDATE Regular Stats'!Q178</f>
        <v>0.46200000000000002</v>
      </c>
      <c r="R177">
        <f>'UPDATE Regular Stats'!R178</f>
        <v>0.1</v>
      </c>
      <c r="S177">
        <f>'UPDATE Regular Stats'!S178</f>
        <v>0.2</v>
      </c>
      <c r="T177">
        <f>'UPDATE Regular Stats'!T178</f>
        <v>0.5</v>
      </c>
      <c r="U177">
        <f>'UPDATE Regular Stats'!U178</f>
        <v>0.3</v>
      </c>
      <c r="V177">
        <f>'UPDATE Regular Stats'!V178</f>
        <v>0.2</v>
      </c>
      <c r="W177">
        <f>'UPDATE Regular Stats'!W178</f>
        <v>0.5</v>
      </c>
      <c r="X177">
        <f>'UPDATE Regular Stats'!X178</f>
        <v>0.4</v>
      </c>
      <c r="Y177">
        <f>'UPDATE Regular Stats'!Y178</f>
        <v>0.2</v>
      </c>
      <c r="Z177">
        <f>'UPDATE Regular Stats'!Z178</f>
        <v>0</v>
      </c>
      <c r="AA177">
        <f>'UPDATE Regular Stats'!AA178</f>
        <v>0.5</v>
      </c>
      <c r="AB177">
        <f>'UPDATE Regular Stats'!AB178</f>
        <v>0.5</v>
      </c>
      <c r="AC177">
        <f>'UPDATE Regular Stats'!AC178</f>
        <v>2.2000000000000002</v>
      </c>
      <c r="AD177">
        <f>VLOOKUP($B177,'UPDATE Advanced Stats'!$B$2:$AC$1000,7,0)</f>
        <v>8.1999999999999993</v>
      </c>
      <c r="AE177">
        <f>VLOOKUP($B177,'UPDATE Advanced Stats'!$B$2:$AC$1000,8,0)</f>
        <v>0.435</v>
      </c>
      <c r="AF177">
        <f>VLOOKUP($B177,'UPDATE Advanced Stats'!$B$2:$AC$1000,9,0)</f>
        <v>0.46700000000000003</v>
      </c>
      <c r="AG177">
        <f>VLOOKUP($B177,'UPDATE Advanced Stats'!$B$2:$AC$1000,10,0)</f>
        <v>0.16700000000000001</v>
      </c>
      <c r="AH177">
        <f>VLOOKUP($B177,'UPDATE Advanced Stats'!$B$2:$AC$1000,11,0)</f>
        <v>7.8</v>
      </c>
      <c r="AI177">
        <f>VLOOKUP($B177,'UPDATE Advanced Stats'!$B$2:$AC$1000,12,0)</f>
        <v>4.5999999999999996</v>
      </c>
      <c r="AJ177">
        <f>VLOOKUP($B177,'UPDATE Advanced Stats'!$B$2:$AC$1000,13,0)</f>
        <v>6.2</v>
      </c>
      <c r="AK177">
        <f>VLOOKUP($B177,'UPDATE Advanced Stats'!$B$2:$AC$1000,14,0)</f>
        <v>11.2</v>
      </c>
      <c r="AL177">
        <f>VLOOKUP($B177,'UPDATE Advanced Stats'!$B$2:$AC$1000,15,0)</f>
        <v>1.4</v>
      </c>
      <c r="AM177">
        <f>VLOOKUP($B177,'UPDATE Advanced Stats'!$B$2:$AC$1000,16,0)</f>
        <v>0</v>
      </c>
      <c r="AN177">
        <f>VLOOKUP($B177,'UPDATE Advanced Stats'!$B$2:$AC$1000,17,0)</f>
        <v>13.4</v>
      </c>
      <c r="AO177">
        <f>VLOOKUP($B177,'UPDATE Advanced Stats'!$B$2:$AC$1000,18,0)</f>
        <v>22.9</v>
      </c>
      <c r="AP177">
        <f>VLOOKUP($B177,'UPDATE Advanced Stats'!$B$2:$AC$1000,19,0)</f>
        <v>0</v>
      </c>
      <c r="AQ177">
        <f>VLOOKUP($B177,'UPDATE Advanced Stats'!$B$2:$AC$1000,20,0)</f>
        <v>-0.1</v>
      </c>
      <c r="AR177">
        <f>VLOOKUP($B177,'UPDATE Advanced Stats'!$B$2:$AC$1000,21,0)</f>
        <v>0</v>
      </c>
      <c r="AS177">
        <f>VLOOKUP($B177,'UPDATE Advanced Stats'!$B$2:$AC$1000,22,0)</f>
        <v>-0.1</v>
      </c>
      <c r="AT177">
        <f>VLOOKUP($B177,'UPDATE Advanced Stats'!$B$2:$AC$1000,23,0)</f>
        <v>-4.2000000000000003E-2</v>
      </c>
      <c r="AU177">
        <f>VLOOKUP($B177,'UPDATE Advanced Stats'!$B$2:$AC$1000,24,0)</f>
        <v>0</v>
      </c>
      <c r="AV177">
        <f>VLOOKUP($B177,'UPDATE Advanced Stats'!$B$2:$AC$1000,25,0)</f>
        <v>-2.5</v>
      </c>
      <c r="AW177">
        <f>VLOOKUP($B177,'UPDATE Advanced Stats'!$B$2:$AC$1000,26,0)</f>
        <v>-4</v>
      </c>
      <c r="AX177">
        <f>VLOOKUP($B177,'UPDATE Advanced Stats'!$B$2:$AC$1000,27,0)</f>
        <v>-6.5</v>
      </c>
      <c r="AY177">
        <f>VLOOKUP($B177,'UPDATE Advanced Stats'!$B$2:$AC$1000,28,0)</f>
        <v>-0.1</v>
      </c>
    </row>
    <row r="178" spans="1:51">
      <c r="A178">
        <f>'UPDATE Regular Stats'!A179</f>
        <v>134</v>
      </c>
      <c r="B178" t="str">
        <f>'UPDATE Regular Stats'!B179</f>
        <v>Larry Drew</v>
      </c>
      <c r="C178" t="str">
        <f>'UPDATE Regular Stats'!C179</f>
        <v>PG</v>
      </c>
      <c r="D178">
        <f>'UPDATE Regular Stats'!D179</f>
        <v>24</v>
      </c>
      <c r="E178" t="str">
        <f>'UPDATE Regular Stats'!E179</f>
        <v>PHI</v>
      </c>
      <c r="F178">
        <f>'UPDATE Regular Stats'!F179</f>
        <v>12</v>
      </c>
      <c r="G178">
        <f>'UPDATE Regular Stats'!G179</f>
        <v>1</v>
      </c>
      <c r="H178">
        <f>'UPDATE Regular Stats'!H179</f>
        <v>18.3</v>
      </c>
      <c r="I178">
        <f>'UPDATE Regular Stats'!I179</f>
        <v>1.7</v>
      </c>
      <c r="J178">
        <f>'UPDATE Regular Stats'!J179</f>
        <v>4.8</v>
      </c>
      <c r="K178">
        <f>'UPDATE Regular Stats'!K179</f>
        <v>0.34499999999999997</v>
      </c>
      <c r="L178">
        <f>'UPDATE Regular Stats'!L179</f>
        <v>0.3</v>
      </c>
      <c r="M178">
        <f>'UPDATE Regular Stats'!M179</f>
        <v>2.2000000000000002</v>
      </c>
      <c r="N178">
        <f>'UPDATE Regular Stats'!N179</f>
        <v>0.154</v>
      </c>
      <c r="O178">
        <f>'UPDATE Regular Stats'!O179</f>
        <v>1.3</v>
      </c>
      <c r="P178">
        <f>'UPDATE Regular Stats'!P179</f>
        <v>2.7</v>
      </c>
      <c r="Q178">
        <f>'UPDATE Regular Stats'!Q179</f>
        <v>0.5</v>
      </c>
      <c r="R178">
        <f>'UPDATE Regular Stats'!R179</f>
        <v>0.2</v>
      </c>
      <c r="S178">
        <f>'UPDATE Regular Stats'!S179</f>
        <v>0.3</v>
      </c>
      <c r="T178">
        <f>'UPDATE Regular Stats'!T179</f>
        <v>0.66700000000000004</v>
      </c>
      <c r="U178">
        <f>'UPDATE Regular Stats'!U179</f>
        <v>0.1</v>
      </c>
      <c r="V178">
        <f>'UPDATE Regular Stats'!V179</f>
        <v>1.2</v>
      </c>
      <c r="W178">
        <f>'UPDATE Regular Stats'!W179</f>
        <v>1.3</v>
      </c>
      <c r="X178">
        <f>'UPDATE Regular Stats'!X179</f>
        <v>3.8</v>
      </c>
      <c r="Y178">
        <f>'UPDATE Regular Stats'!Y179</f>
        <v>0.5</v>
      </c>
      <c r="Z178">
        <f>'UPDATE Regular Stats'!Z179</f>
        <v>0</v>
      </c>
      <c r="AA178">
        <f>'UPDATE Regular Stats'!AA179</f>
        <v>2.1</v>
      </c>
      <c r="AB178">
        <f>'UPDATE Regular Stats'!AB179</f>
        <v>1.1000000000000001</v>
      </c>
      <c r="AC178">
        <f>'UPDATE Regular Stats'!AC179</f>
        <v>3.8</v>
      </c>
      <c r="AD178">
        <f>VLOOKUP($B178,'UPDATE Advanced Stats'!$B$2:$AC$1000,7,0)</f>
        <v>4.5</v>
      </c>
      <c r="AE178">
        <f>VLOOKUP($B178,'UPDATE Advanced Stats'!$B$2:$AC$1000,8,0)</f>
        <v>0.38800000000000001</v>
      </c>
      <c r="AF178">
        <f>VLOOKUP($B178,'UPDATE Advanced Stats'!$B$2:$AC$1000,9,0)</f>
        <v>0.44800000000000001</v>
      </c>
      <c r="AG178">
        <f>VLOOKUP($B178,'UPDATE Advanced Stats'!$B$2:$AC$1000,10,0)</f>
        <v>5.1999999999999998E-2</v>
      </c>
      <c r="AH178">
        <f>VLOOKUP($B178,'UPDATE Advanced Stats'!$B$2:$AC$1000,11,0)</f>
        <v>0.5</v>
      </c>
      <c r="AI178">
        <f>VLOOKUP($B178,'UPDATE Advanced Stats'!$B$2:$AC$1000,12,0)</f>
        <v>7.3</v>
      </c>
      <c r="AJ178">
        <f>VLOOKUP($B178,'UPDATE Advanced Stats'!$B$2:$AC$1000,13,0)</f>
        <v>3.7</v>
      </c>
      <c r="AK178">
        <f>VLOOKUP($B178,'UPDATE Advanced Stats'!$B$2:$AC$1000,14,0)</f>
        <v>33.9</v>
      </c>
      <c r="AL178">
        <f>VLOOKUP($B178,'UPDATE Advanced Stats'!$B$2:$AC$1000,15,0)</f>
        <v>1.4</v>
      </c>
      <c r="AM178">
        <f>VLOOKUP($B178,'UPDATE Advanced Stats'!$B$2:$AC$1000,16,0)</f>
        <v>0</v>
      </c>
      <c r="AN178">
        <f>VLOOKUP($B178,'UPDATE Advanced Stats'!$B$2:$AC$1000,17,0)</f>
        <v>29.6</v>
      </c>
      <c r="AO178">
        <f>VLOOKUP($B178,'UPDATE Advanced Stats'!$B$2:$AC$1000,18,0)</f>
        <v>16.8</v>
      </c>
      <c r="AP178">
        <f>VLOOKUP($B178,'UPDATE Advanced Stats'!$B$2:$AC$1000,19,0)</f>
        <v>0</v>
      </c>
      <c r="AQ178">
        <f>VLOOKUP($B178,'UPDATE Advanced Stats'!$B$2:$AC$1000,20,0)</f>
        <v>-0.5</v>
      </c>
      <c r="AR178">
        <f>VLOOKUP($B178,'UPDATE Advanced Stats'!$B$2:$AC$1000,21,0)</f>
        <v>0.1</v>
      </c>
      <c r="AS178">
        <f>VLOOKUP($B178,'UPDATE Advanced Stats'!$B$2:$AC$1000,22,0)</f>
        <v>-0.4</v>
      </c>
      <c r="AT178">
        <f>VLOOKUP($B178,'UPDATE Advanced Stats'!$B$2:$AC$1000,23,0)</f>
        <v>-8.6999999999999994E-2</v>
      </c>
      <c r="AU178">
        <f>VLOOKUP($B178,'UPDATE Advanced Stats'!$B$2:$AC$1000,24,0)</f>
        <v>0</v>
      </c>
      <c r="AV178">
        <f>VLOOKUP($B178,'UPDATE Advanced Stats'!$B$2:$AC$1000,25,0)</f>
        <v>-7.3</v>
      </c>
      <c r="AW178">
        <f>VLOOKUP($B178,'UPDATE Advanced Stats'!$B$2:$AC$1000,26,0)</f>
        <v>-4.0999999999999996</v>
      </c>
      <c r="AX178">
        <f>VLOOKUP($B178,'UPDATE Advanced Stats'!$B$2:$AC$1000,27,0)</f>
        <v>-11.4</v>
      </c>
      <c r="AY178">
        <f>VLOOKUP($B178,'UPDATE Advanced Stats'!$B$2:$AC$1000,28,0)</f>
        <v>-0.5</v>
      </c>
    </row>
    <row r="179" spans="1:51">
      <c r="A179">
        <f>'UPDATE Regular Stats'!A180</f>
        <v>135</v>
      </c>
      <c r="B179" t="str">
        <f>'UPDATE Regular Stats'!B180</f>
        <v>Andre Drummond</v>
      </c>
      <c r="C179" t="str">
        <f>'UPDATE Regular Stats'!C180</f>
        <v>C</v>
      </c>
      <c r="D179">
        <f>'UPDATE Regular Stats'!D180</f>
        <v>21</v>
      </c>
      <c r="E179" t="str">
        <f>'UPDATE Regular Stats'!E180</f>
        <v>DET</v>
      </c>
      <c r="F179">
        <f>'UPDATE Regular Stats'!F180</f>
        <v>82</v>
      </c>
      <c r="G179">
        <f>'UPDATE Regular Stats'!G180</f>
        <v>82</v>
      </c>
      <c r="H179">
        <f>'UPDATE Regular Stats'!H180</f>
        <v>30.5</v>
      </c>
      <c r="I179">
        <f>'UPDATE Regular Stats'!I180</f>
        <v>6</v>
      </c>
      <c r="J179">
        <f>'UPDATE Regular Stats'!J180</f>
        <v>11.7</v>
      </c>
      <c r="K179">
        <f>'UPDATE Regular Stats'!K180</f>
        <v>0.51400000000000001</v>
      </c>
      <c r="L179">
        <f>'UPDATE Regular Stats'!L180</f>
        <v>0</v>
      </c>
      <c r="M179">
        <f>'UPDATE Regular Stats'!M180</f>
        <v>0</v>
      </c>
      <c r="N179">
        <f>'UPDATE Regular Stats'!N180</f>
        <v>0</v>
      </c>
      <c r="O179">
        <f>'UPDATE Regular Stats'!O180</f>
        <v>6</v>
      </c>
      <c r="P179">
        <f>'UPDATE Regular Stats'!P180</f>
        <v>11.7</v>
      </c>
      <c r="Q179">
        <f>'UPDATE Regular Stats'!Q180</f>
        <v>0.51500000000000001</v>
      </c>
      <c r="R179">
        <f>'UPDATE Regular Stats'!R180</f>
        <v>1.7</v>
      </c>
      <c r="S179">
        <f>'UPDATE Regular Stats'!S180</f>
        <v>4.5</v>
      </c>
      <c r="T179">
        <f>'UPDATE Regular Stats'!T180</f>
        <v>0.38900000000000001</v>
      </c>
      <c r="U179">
        <f>'UPDATE Regular Stats'!U180</f>
        <v>5.3</v>
      </c>
      <c r="V179">
        <f>'UPDATE Regular Stats'!V180</f>
        <v>8.1</v>
      </c>
      <c r="W179">
        <f>'UPDATE Regular Stats'!W180</f>
        <v>13.5</v>
      </c>
      <c r="X179">
        <f>'UPDATE Regular Stats'!X180</f>
        <v>0.7</v>
      </c>
      <c r="Y179">
        <f>'UPDATE Regular Stats'!Y180</f>
        <v>0.9</v>
      </c>
      <c r="Z179">
        <f>'UPDATE Regular Stats'!Z180</f>
        <v>1.9</v>
      </c>
      <c r="AA179">
        <f>'UPDATE Regular Stats'!AA180</f>
        <v>1.5</v>
      </c>
      <c r="AB179">
        <f>'UPDATE Regular Stats'!AB180</f>
        <v>3.5</v>
      </c>
      <c r="AC179">
        <f>'UPDATE Regular Stats'!AC180</f>
        <v>13.8</v>
      </c>
      <c r="AD179">
        <f>VLOOKUP($B179,'UPDATE Advanced Stats'!$B$2:$AC$1000,7,0)</f>
        <v>21.4</v>
      </c>
      <c r="AE179">
        <f>VLOOKUP($B179,'UPDATE Advanced Stats'!$B$2:$AC$1000,8,0)</f>
        <v>0.504</v>
      </c>
      <c r="AF179">
        <f>VLOOKUP($B179,'UPDATE Advanced Stats'!$B$2:$AC$1000,9,0)</f>
        <v>2E-3</v>
      </c>
      <c r="AG179">
        <f>VLOOKUP($B179,'UPDATE Advanced Stats'!$B$2:$AC$1000,10,0)</f>
        <v>0.38</v>
      </c>
      <c r="AH179">
        <f>VLOOKUP($B179,'UPDATE Advanced Stats'!$B$2:$AC$1000,11,0)</f>
        <v>18.3</v>
      </c>
      <c r="AI179">
        <f>VLOOKUP($B179,'UPDATE Advanced Stats'!$B$2:$AC$1000,12,0)</f>
        <v>30.1</v>
      </c>
      <c r="AJ179">
        <f>VLOOKUP($B179,'UPDATE Advanced Stats'!$B$2:$AC$1000,13,0)</f>
        <v>24</v>
      </c>
      <c r="AK179">
        <f>VLOOKUP($B179,'UPDATE Advanced Stats'!$B$2:$AC$1000,14,0)</f>
        <v>3.9</v>
      </c>
      <c r="AL179">
        <f>VLOOKUP($B179,'UPDATE Advanced Stats'!$B$2:$AC$1000,15,0)</f>
        <v>1.5</v>
      </c>
      <c r="AM179">
        <f>VLOOKUP($B179,'UPDATE Advanced Stats'!$B$2:$AC$1000,16,0)</f>
        <v>4.8</v>
      </c>
      <c r="AN179">
        <f>VLOOKUP($B179,'UPDATE Advanced Stats'!$B$2:$AC$1000,17,0)</f>
        <v>9.6999999999999993</v>
      </c>
      <c r="AO179">
        <f>VLOOKUP($B179,'UPDATE Advanced Stats'!$B$2:$AC$1000,18,0)</f>
        <v>22</v>
      </c>
      <c r="AP179">
        <f>VLOOKUP($B179,'UPDATE Advanced Stats'!$B$2:$AC$1000,19,0)</f>
        <v>0</v>
      </c>
      <c r="AQ179">
        <f>VLOOKUP($B179,'UPDATE Advanced Stats'!$B$2:$AC$1000,20,0)</f>
        <v>3.4</v>
      </c>
      <c r="AR179">
        <f>VLOOKUP($B179,'UPDATE Advanced Stats'!$B$2:$AC$1000,21,0)</f>
        <v>4.3</v>
      </c>
      <c r="AS179">
        <f>VLOOKUP($B179,'UPDATE Advanced Stats'!$B$2:$AC$1000,22,0)</f>
        <v>7.7</v>
      </c>
      <c r="AT179">
        <f>VLOOKUP($B179,'UPDATE Advanced Stats'!$B$2:$AC$1000,23,0)</f>
        <v>0.14699999999999999</v>
      </c>
      <c r="AU179">
        <f>VLOOKUP($B179,'UPDATE Advanced Stats'!$B$2:$AC$1000,24,0)</f>
        <v>0</v>
      </c>
      <c r="AV179">
        <f>VLOOKUP($B179,'UPDATE Advanced Stats'!$B$2:$AC$1000,25,0)</f>
        <v>-1.2</v>
      </c>
      <c r="AW179">
        <f>VLOOKUP($B179,'UPDATE Advanced Stats'!$B$2:$AC$1000,26,0)</f>
        <v>1.1000000000000001</v>
      </c>
      <c r="AX179">
        <f>VLOOKUP($B179,'UPDATE Advanced Stats'!$B$2:$AC$1000,27,0)</f>
        <v>-0.2</v>
      </c>
      <c r="AY179">
        <f>VLOOKUP($B179,'UPDATE Advanced Stats'!$B$2:$AC$1000,28,0)</f>
        <v>1.2</v>
      </c>
    </row>
    <row r="180" spans="1:51">
      <c r="A180">
        <f>'UPDATE Regular Stats'!A181</f>
        <v>136</v>
      </c>
      <c r="B180" t="str">
        <f>'UPDATE Regular Stats'!B181</f>
        <v>Jared Dudley</v>
      </c>
      <c r="C180" t="str">
        <f>'UPDATE Regular Stats'!C181</f>
        <v>SG</v>
      </c>
      <c r="D180">
        <f>'UPDATE Regular Stats'!D181</f>
        <v>29</v>
      </c>
      <c r="E180" t="str">
        <f>'UPDATE Regular Stats'!E181</f>
        <v>MIL</v>
      </c>
      <c r="F180">
        <f>'UPDATE Regular Stats'!F181</f>
        <v>72</v>
      </c>
      <c r="G180">
        <f>'UPDATE Regular Stats'!G181</f>
        <v>22</v>
      </c>
      <c r="H180">
        <f>'UPDATE Regular Stats'!H181</f>
        <v>23.8</v>
      </c>
      <c r="I180">
        <f>'UPDATE Regular Stats'!I181</f>
        <v>2.8</v>
      </c>
      <c r="J180">
        <f>'UPDATE Regular Stats'!J181</f>
        <v>5.9</v>
      </c>
      <c r="K180">
        <f>'UPDATE Regular Stats'!K181</f>
        <v>0.46800000000000003</v>
      </c>
      <c r="L180">
        <f>'UPDATE Regular Stats'!L181</f>
        <v>1</v>
      </c>
      <c r="M180">
        <f>'UPDATE Regular Stats'!M181</f>
        <v>2.7</v>
      </c>
      <c r="N180">
        <f>'UPDATE Regular Stats'!N181</f>
        <v>0.38500000000000001</v>
      </c>
      <c r="O180">
        <f>'UPDATE Regular Stats'!O181</f>
        <v>1.7</v>
      </c>
      <c r="P180">
        <f>'UPDATE Regular Stats'!P181</f>
        <v>3.2</v>
      </c>
      <c r="Q180">
        <f>'UPDATE Regular Stats'!Q181</f>
        <v>0.53700000000000003</v>
      </c>
      <c r="R180">
        <f>'UPDATE Regular Stats'!R181</f>
        <v>0.7</v>
      </c>
      <c r="S180">
        <f>'UPDATE Regular Stats'!S181</f>
        <v>0.9</v>
      </c>
      <c r="T180">
        <f>'UPDATE Regular Stats'!T181</f>
        <v>0.71599999999999997</v>
      </c>
      <c r="U180">
        <f>'UPDATE Regular Stats'!U181</f>
        <v>0.6</v>
      </c>
      <c r="V180">
        <f>'UPDATE Regular Stats'!V181</f>
        <v>2.4</v>
      </c>
      <c r="W180">
        <f>'UPDATE Regular Stats'!W181</f>
        <v>3.1</v>
      </c>
      <c r="X180">
        <f>'UPDATE Regular Stats'!X181</f>
        <v>1.8</v>
      </c>
      <c r="Y180">
        <f>'UPDATE Regular Stats'!Y181</f>
        <v>1</v>
      </c>
      <c r="Z180">
        <f>'UPDATE Regular Stats'!Z181</f>
        <v>0.2</v>
      </c>
      <c r="AA180">
        <f>'UPDATE Regular Stats'!AA181</f>
        <v>0.9</v>
      </c>
      <c r="AB180">
        <f>'UPDATE Regular Stats'!AB181</f>
        <v>1.6</v>
      </c>
      <c r="AC180">
        <f>'UPDATE Regular Stats'!AC181</f>
        <v>7.2</v>
      </c>
      <c r="AD180">
        <f>VLOOKUP($B180,'UPDATE Advanced Stats'!$B$2:$AC$1000,7,0)</f>
        <v>12.3</v>
      </c>
      <c r="AE180">
        <f>VLOOKUP($B180,'UPDATE Advanced Stats'!$B$2:$AC$1000,8,0)</f>
        <v>0.57199999999999995</v>
      </c>
      <c r="AF180">
        <f>VLOOKUP($B180,'UPDATE Advanced Stats'!$B$2:$AC$1000,9,0)</f>
        <v>0.45400000000000001</v>
      </c>
      <c r="AG180">
        <f>VLOOKUP($B180,'UPDATE Advanced Stats'!$B$2:$AC$1000,10,0)</f>
        <v>0.158</v>
      </c>
      <c r="AH180">
        <f>VLOOKUP($B180,'UPDATE Advanced Stats'!$B$2:$AC$1000,11,0)</f>
        <v>3</v>
      </c>
      <c r="AI180">
        <f>VLOOKUP($B180,'UPDATE Advanced Stats'!$B$2:$AC$1000,12,0)</f>
        <v>11.6</v>
      </c>
      <c r="AJ180">
        <f>VLOOKUP($B180,'UPDATE Advanced Stats'!$B$2:$AC$1000,13,0)</f>
        <v>7.3</v>
      </c>
      <c r="AK180">
        <f>VLOOKUP($B180,'UPDATE Advanced Stats'!$B$2:$AC$1000,14,0)</f>
        <v>11.5</v>
      </c>
      <c r="AL180">
        <f>VLOOKUP($B180,'UPDATE Advanced Stats'!$B$2:$AC$1000,15,0)</f>
        <v>2.1</v>
      </c>
      <c r="AM180">
        <f>VLOOKUP($B180,'UPDATE Advanced Stats'!$B$2:$AC$1000,16,0)</f>
        <v>0.5</v>
      </c>
      <c r="AN180">
        <f>VLOOKUP($B180,'UPDATE Advanced Stats'!$B$2:$AC$1000,17,0)</f>
        <v>12.1</v>
      </c>
      <c r="AO180">
        <f>VLOOKUP($B180,'UPDATE Advanced Stats'!$B$2:$AC$1000,18,0)</f>
        <v>13.5</v>
      </c>
      <c r="AP180">
        <f>VLOOKUP($B180,'UPDATE Advanced Stats'!$B$2:$AC$1000,19,0)</f>
        <v>0</v>
      </c>
      <c r="AQ180">
        <f>VLOOKUP($B180,'UPDATE Advanced Stats'!$B$2:$AC$1000,20,0)</f>
        <v>2</v>
      </c>
      <c r="AR180">
        <f>VLOOKUP($B180,'UPDATE Advanced Stats'!$B$2:$AC$1000,21,0)</f>
        <v>2.1</v>
      </c>
      <c r="AS180">
        <f>VLOOKUP($B180,'UPDATE Advanced Stats'!$B$2:$AC$1000,22,0)</f>
        <v>4.0999999999999996</v>
      </c>
      <c r="AT180">
        <f>VLOOKUP($B180,'UPDATE Advanced Stats'!$B$2:$AC$1000,23,0)</f>
        <v>0.11600000000000001</v>
      </c>
      <c r="AU180">
        <f>VLOOKUP($B180,'UPDATE Advanced Stats'!$B$2:$AC$1000,24,0)</f>
        <v>0</v>
      </c>
      <c r="AV180">
        <f>VLOOKUP($B180,'UPDATE Advanced Stats'!$B$2:$AC$1000,25,0)</f>
        <v>0.1</v>
      </c>
      <c r="AW180">
        <f>VLOOKUP($B180,'UPDATE Advanced Stats'!$B$2:$AC$1000,26,0)</f>
        <v>0.5</v>
      </c>
      <c r="AX180">
        <f>VLOOKUP($B180,'UPDATE Advanced Stats'!$B$2:$AC$1000,27,0)</f>
        <v>0.6</v>
      </c>
      <c r="AY180">
        <f>VLOOKUP($B180,'UPDATE Advanced Stats'!$B$2:$AC$1000,28,0)</f>
        <v>1.1000000000000001</v>
      </c>
    </row>
    <row r="181" spans="1:51">
      <c r="A181">
        <f>'UPDATE Regular Stats'!A182</f>
        <v>137</v>
      </c>
      <c r="B181" t="str">
        <f>'UPDATE Regular Stats'!B182</f>
        <v>Tim Duncan</v>
      </c>
      <c r="C181" t="str">
        <f>'UPDATE Regular Stats'!C182</f>
        <v>PF</v>
      </c>
      <c r="D181">
        <f>'UPDATE Regular Stats'!D182</f>
        <v>38</v>
      </c>
      <c r="E181" t="str">
        <f>'UPDATE Regular Stats'!E182</f>
        <v>SAS</v>
      </c>
      <c r="F181">
        <f>'UPDATE Regular Stats'!F182</f>
        <v>77</v>
      </c>
      <c r="G181">
        <f>'UPDATE Regular Stats'!G182</f>
        <v>77</v>
      </c>
      <c r="H181">
        <f>'UPDATE Regular Stats'!H182</f>
        <v>28.9</v>
      </c>
      <c r="I181">
        <f>'UPDATE Regular Stats'!I182</f>
        <v>5.4</v>
      </c>
      <c r="J181">
        <f>'UPDATE Regular Stats'!J182</f>
        <v>10.6</v>
      </c>
      <c r="K181">
        <f>'UPDATE Regular Stats'!K182</f>
        <v>0.51200000000000001</v>
      </c>
      <c r="L181">
        <f>'UPDATE Regular Stats'!L182</f>
        <v>0</v>
      </c>
      <c r="M181">
        <f>'UPDATE Regular Stats'!M182</f>
        <v>0.1</v>
      </c>
      <c r="N181">
        <f>'UPDATE Regular Stats'!N182</f>
        <v>0.28599999999999998</v>
      </c>
      <c r="O181">
        <f>'UPDATE Regular Stats'!O182</f>
        <v>5.4</v>
      </c>
      <c r="P181">
        <f>'UPDATE Regular Stats'!P182</f>
        <v>10.5</v>
      </c>
      <c r="Q181">
        <f>'UPDATE Regular Stats'!Q182</f>
        <v>0.51400000000000001</v>
      </c>
      <c r="R181">
        <f>'UPDATE Regular Stats'!R182</f>
        <v>3</v>
      </c>
      <c r="S181">
        <f>'UPDATE Regular Stats'!S182</f>
        <v>4</v>
      </c>
      <c r="T181">
        <f>'UPDATE Regular Stats'!T182</f>
        <v>0.74</v>
      </c>
      <c r="U181">
        <f>'UPDATE Regular Stats'!U182</f>
        <v>2.2000000000000002</v>
      </c>
      <c r="V181">
        <f>'UPDATE Regular Stats'!V182</f>
        <v>6.9</v>
      </c>
      <c r="W181">
        <f>'UPDATE Regular Stats'!W182</f>
        <v>9.1</v>
      </c>
      <c r="X181">
        <f>'UPDATE Regular Stats'!X182</f>
        <v>3</v>
      </c>
      <c r="Y181">
        <f>'UPDATE Regular Stats'!Y182</f>
        <v>0.8</v>
      </c>
      <c r="Z181">
        <f>'UPDATE Regular Stats'!Z182</f>
        <v>1.9</v>
      </c>
      <c r="AA181">
        <f>'UPDATE Regular Stats'!AA182</f>
        <v>1.7</v>
      </c>
      <c r="AB181">
        <f>'UPDATE Regular Stats'!AB182</f>
        <v>2.1</v>
      </c>
      <c r="AC181">
        <f>'UPDATE Regular Stats'!AC182</f>
        <v>13.9</v>
      </c>
      <c r="AD181">
        <f>VLOOKUP($B181,'UPDATE Advanced Stats'!$B$2:$AC$1000,7,0)</f>
        <v>22.6</v>
      </c>
      <c r="AE181">
        <f>VLOOKUP($B181,'UPDATE Advanced Stats'!$B$2:$AC$1000,8,0)</f>
        <v>0.56000000000000005</v>
      </c>
      <c r="AF181">
        <f>VLOOKUP($B181,'UPDATE Advanced Stats'!$B$2:$AC$1000,9,0)</f>
        <v>8.9999999999999993E-3</v>
      </c>
      <c r="AG181">
        <f>VLOOKUP($B181,'UPDATE Advanced Stats'!$B$2:$AC$1000,10,0)</f>
        <v>0.38</v>
      </c>
      <c r="AH181">
        <f>VLOOKUP($B181,'UPDATE Advanced Stats'!$B$2:$AC$1000,11,0)</f>
        <v>8.8000000000000007</v>
      </c>
      <c r="AI181">
        <f>VLOOKUP($B181,'UPDATE Advanced Stats'!$B$2:$AC$1000,12,0)</f>
        <v>26.7</v>
      </c>
      <c r="AJ181">
        <f>VLOOKUP($B181,'UPDATE Advanced Stats'!$B$2:$AC$1000,13,0)</f>
        <v>17.899999999999999</v>
      </c>
      <c r="AK181">
        <f>VLOOKUP($B181,'UPDATE Advanced Stats'!$B$2:$AC$1000,14,0)</f>
        <v>16.8</v>
      </c>
      <c r="AL181">
        <f>VLOOKUP($B181,'UPDATE Advanced Stats'!$B$2:$AC$1000,15,0)</f>
        <v>1.4</v>
      </c>
      <c r="AM181">
        <f>VLOOKUP($B181,'UPDATE Advanced Stats'!$B$2:$AC$1000,16,0)</f>
        <v>5.0999999999999996</v>
      </c>
      <c r="AN181">
        <f>VLOOKUP($B181,'UPDATE Advanced Stats'!$B$2:$AC$1000,17,0)</f>
        <v>12.1</v>
      </c>
      <c r="AO181">
        <f>VLOOKUP($B181,'UPDATE Advanced Stats'!$B$2:$AC$1000,18,0)</f>
        <v>22.2</v>
      </c>
      <c r="AP181">
        <f>VLOOKUP($B181,'UPDATE Advanced Stats'!$B$2:$AC$1000,19,0)</f>
        <v>0</v>
      </c>
      <c r="AQ181">
        <f>VLOOKUP($B181,'UPDATE Advanced Stats'!$B$2:$AC$1000,20,0)</f>
        <v>4.9000000000000004</v>
      </c>
      <c r="AR181">
        <f>VLOOKUP($B181,'UPDATE Advanced Stats'!$B$2:$AC$1000,21,0)</f>
        <v>4.7</v>
      </c>
      <c r="AS181">
        <f>VLOOKUP($B181,'UPDATE Advanced Stats'!$B$2:$AC$1000,22,0)</f>
        <v>9.6</v>
      </c>
      <c r="AT181">
        <f>VLOOKUP($B181,'UPDATE Advanced Stats'!$B$2:$AC$1000,23,0)</f>
        <v>0.20699999999999999</v>
      </c>
      <c r="AU181">
        <f>VLOOKUP($B181,'UPDATE Advanced Stats'!$B$2:$AC$1000,24,0)</f>
        <v>0</v>
      </c>
      <c r="AV181">
        <f>VLOOKUP($B181,'UPDATE Advanced Stats'!$B$2:$AC$1000,25,0)</f>
        <v>0.8</v>
      </c>
      <c r="AW181">
        <f>VLOOKUP($B181,'UPDATE Advanced Stats'!$B$2:$AC$1000,26,0)</f>
        <v>4.7</v>
      </c>
      <c r="AX181">
        <f>VLOOKUP($B181,'UPDATE Advanced Stats'!$B$2:$AC$1000,27,0)</f>
        <v>5.5</v>
      </c>
      <c r="AY181">
        <f>VLOOKUP($B181,'UPDATE Advanced Stats'!$B$2:$AC$1000,28,0)</f>
        <v>4.2</v>
      </c>
    </row>
    <row r="182" spans="1:51">
      <c r="A182">
        <f>'UPDATE Regular Stats'!A183</f>
        <v>138</v>
      </c>
      <c r="B182" t="str">
        <f>'UPDATE Regular Stats'!B183</f>
        <v>Mike Dunleavy</v>
      </c>
      <c r="C182" t="str">
        <f>'UPDATE Regular Stats'!C183</f>
        <v>SF</v>
      </c>
      <c r="D182">
        <f>'UPDATE Regular Stats'!D183</f>
        <v>34</v>
      </c>
      <c r="E182" t="str">
        <f>'UPDATE Regular Stats'!E183</f>
        <v>CHI</v>
      </c>
      <c r="F182">
        <f>'UPDATE Regular Stats'!F183</f>
        <v>63</v>
      </c>
      <c r="G182">
        <f>'UPDATE Regular Stats'!G183</f>
        <v>63</v>
      </c>
      <c r="H182">
        <f>'UPDATE Regular Stats'!H183</f>
        <v>29.2</v>
      </c>
      <c r="I182">
        <f>'UPDATE Regular Stats'!I183</f>
        <v>3.3</v>
      </c>
      <c r="J182">
        <f>'UPDATE Regular Stats'!J183</f>
        <v>7.6</v>
      </c>
      <c r="K182">
        <f>'UPDATE Regular Stats'!K183</f>
        <v>0.435</v>
      </c>
      <c r="L182">
        <f>'UPDATE Regular Stats'!L183</f>
        <v>1.7</v>
      </c>
      <c r="M182">
        <f>'UPDATE Regular Stats'!M183</f>
        <v>4.2</v>
      </c>
      <c r="N182">
        <f>'UPDATE Regular Stats'!N183</f>
        <v>0.40699999999999997</v>
      </c>
      <c r="O182">
        <f>'UPDATE Regular Stats'!O183</f>
        <v>1.6</v>
      </c>
      <c r="P182">
        <f>'UPDATE Regular Stats'!P183</f>
        <v>3.5</v>
      </c>
      <c r="Q182">
        <f>'UPDATE Regular Stats'!Q183</f>
        <v>0.46800000000000003</v>
      </c>
      <c r="R182">
        <f>'UPDATE Regular Stats'!R183</f>
        <v>1.1000000000000001</v>
      </c>
      <c r="S182">
        <f>'UPDATE Regular Stats'!S183</f>
        <v>1.4</v>
      </c>
      <c r="T182">
        <f>'UPDATE Regular Stats'!T183</f>
        <v>0.80500000000000005</v>
      </c>
      <c r="U182">
        <f>'UPDATE Regular Stats'!U183</f>
        <v>0.4</v>
      </c>
      <c r="V182">
        <f>'UPDATE Regular Stats'!V183</f>
        <v>3.5</v>
      </c>
      <c r="W182">
        <f>'UPDATE Regular Stats'!W183</f>
        <v>3.9</v>
      </c>
      <c r="X182">
        <f>'UPDATE Regular Stats'!X183</f>
        <v>1.8</v>
      </c>
      <c r="Y182">
        <f>'UPDATE Regular Stats'!Y183</f>
        <v>0.6</v>
      </c>
      <c r="Z182">
        <f>'UPDATE Regular Stats'!Z183</f>
        <v>0.3</v>
      </c>
      <c r="AA182">
        <f>'UPDATE Regular Stats'!AA183</f>
        <v>1</v>
      </c>
      <c r="AB182">
        <f>'UPDATE Regular Stats'!AB183</f>
        <v>2</v>
      </c>
      <c r="AC182">
        <f>'UPDATE Regular Stats'!AC183</f>
        <v>9.4</v>
      </c>
      <c r="AD182">
        <f>VLOOKUP($B182,'UPDATE Advanced Stats'!$B$2:$AC$1000,7,0)</f>
        <v>11.6</v>
      </c>
      <c r="AE182">
        <f>VLOOKUP($B182,'UPDATE Advanced Stats'!$B$2:$AC$1000,8,0)</f>
        <v>0.57299999999999995</v>
      </c>
      <c r="AF182">
        <f>VLOOKUP($B182,'UPDATE Advanced Stats'!$B$2:$AC$1000,9,0)</f>
        <v>0.54700000000000004</v>
      </c>
      <c r="AG182">
        <f>VLOOKUP($B182,'UPDATE Advanced Stats'!$B$2:$AC$1000,10,0)</f>
        <v>0.18099999999999999</v>
      </c>
      <c r="AH182">
        <f>VLOOKUP($B182,'UPDATE Advanced Stats'!$B$2:$AC$1000,11,0)</f>
        <v>1.7</v>
      </c>
      <c r="AI182">
        <f>VLOOKUP($B182,'UPDATE Advanced Stats'!$B$2:$AC$1000,12,0)</f>
        <v>12.7</v>
      </c>
      <c r="AJ182">
        <f>VLOOKUP($B182,'UPDATE Advanced Stats'!$B$2:$AC$1000,13,0)</f>
        <v>7.3</v>
      </c>
      <c r="AK182">
        <f>VLOOKUP($B182,'UPDATE Advanced Stats'!$B$2:$AC$1000,14,0)</f>
        <v>9.6999999999999993</v>
      </c>
      <c r="AL182">
        <f>VLOOKUP($B182,'UPDATE Advanced Stats'!$B$2:$AC$1000,15,0)</f>
        <v>1.1000000000000001</v>
      </c>
      <c r="AM182">
        <f>VLOOKUP($B182,'UPDATE Advanced Stats'!$B$2:$AC$1000,16,0)</f>
        <v>0.8</v>
      </c>
      <c r="AN182">
        <f>VLOOKUP($B182,'UPDATE Advanced Stats'!$B$2:$AC$1000,17,0)</f>
        <v>10.4</v>
      </c>
      <c r="AO182">
        <f>VLOOKUP($B182,'UPDATE Advanced Stats'!$B$2:$AC$1000,18,0)</f>
        <v>14.2</v>
      </c>
      <c r="AP182">
        <f>VLOOKUP($B182,'UPDATE Advanced Stats'!$B$2:$AC$1000,19,0)</f>
        <v>0</v>
      </c>
      <c r="AQ182">
        <f>VLOOKUP($B182,'UPDATE Advanced Stats'!$B$2:$AC$1000,20,0)</f>
        <v>2.4</v>
      </c>
      <c r="AR182">
        <f>VLOOKUP($B182,'UPDATE Advanced Stats'!$B$2:$AC$1000,21,0)</f>
        <v>1.7</v>
      </c>
      <c r="AS182">
        <f>VLOOKUP($B182,'UPDATE Advanced Stats'!$B$2:$AC$1000,22,0)</f>
        <v>4.0999999999999996</v>
      </c>
      <c r="AT182">
        <f>VLOOKUP($B182,'UPDATE Advanced Stats'!$B$2:$AC$1000,23,0)</f>
        <v>0.108</v>
      </c>
      <c r="AU182">
        <f>VLOOKUP($B182,'UPDATE Advanced Stats'!$B$2:$AC$1000,24,0)</f>
        <v>0</v>
      </c>
      <c r="AV182">
        <f>VLOOKUP($B182,'UPDATE Advanced Stats'!$B$2:$AC$1000,25,0)</f>
        <v>0.6</v>
      </c>
      <c r="AW182">
        <f>VLOOKUP($B182,'UPDATE Advanced Stats'!$B$2:$AC$1000,26,0)</f>
        <v>-0.2</v>
      </c>
      <c r="AX182">
        <f>VLOOKUP($B182,'UPDATE Advanced Stats'!$B$2:$AC$1000,27,0)</f>
        <v>0.4</v>
      </c>
      <c r="AY182">
        <f>VLOOKUP($B182,'UPDATE Advanced Stats'!$B$2:$AC$1000,28,0)</f>
        <v>1.1000000000000001</v>
      </c>
    </row>
    <row r="183" spans="1:51">
      <c r="A183">
        <f>'UPDATE Regular Stats'!A184</f>
        <v>139</v>
      </c>
      <c r="B183" t="str">
        <f>'UPDATE Regular Stats'!B184</f>
        <v>Kevin Durant</v>
      </c>
      <c r="C183" t="str">
        <f>'UPDATE Regular Stats'!C184</f>
        <v>SF</v>
      </c>
      <c r="D183">
        <f>'UPDATE Regular Stats'!D184</f>
        <v>26</v>
      </c>
      <c r="E183" t="str">
        <f>'UPDATE Regular Stats'!E184</f>
        <v>OKC</v>
      </c>
      <c r="F183">
        <f>'UPDATE Regular Stats'!F184</f>
        <v>27</v>
      </c>
      <c r="G183">
        <f>'UPDATE Regular Stats'!G184</f>
        <v>27</v>
      </c>
      <c r="H183">
        <f>'UPDATE Regular Stats'!H184</f>
        <v>33.799999999999997</v>
      </c>
      <c r="I183">
        <f>'UPDATE Regular Stats'!I184</f>
        <v>8.8000000000000007</v>
      </c>
      <c r="J183">
        <f>'UPDATE Regular Stats'!J184</f>
        <v>17.3</v>
      </c>
      <c r="K183">
        <f>'UPDATE Regular Stats'!K184</f>
        <v>0.51</v>
      </c>
      <c r="L183">
        <f>'UPDATE Regular Stats'!L184</f>
        <v>2.4</v>
      </c>
      <c r="M183">
        <f>'UPDATE Regular Stats'!M184</f>
        <v>5.9</v>
      </c>
      <c r="N183">
        <f>'UPDATE Regular Stats'!N184</f>
        <v>0.40300000000000002</v>
      </c>
      <c r="O183">
        <f>'UPDATE Regular Stats'!O184</f>
        <v>6.4</v>
      </c>
      <c r="P183">
        <f>'UPDATE Regular Stats'!P184</f>
        <v>11.4</v>
      </c>
      <c r="Q183">
        <f>'UPDATE Regular Stats'!Q184</f>
        <v>0.56499999999999995</v>
      </c>
      <c r="R183">
        <f>'UPDATE Regular Stats'!R184</f>
        <v>5.4</v>
      </c>
      <c r="S183">
        <f>'UPDATE Regular Stats'!S184</f>
        <v>6.3</v>
      </c>
      <c r="T183">
        <f>'UPDATE Regular Stats'!T184</f>
        <v>0.85399999999999998</v>
      </c>
      <c r="U183">
        <f>'UPDATE Regular Stats'!U184</f>
        <v>0.6</v>
      </c>
      <c r="V183">
        <f>'UPDATE Regular Stats'!V184</f>
        <v>6</v>
      </c>
      <c r="W183">
        <f>'UPDATE Regular Stats'!W184</f>
        <v>6.6</v>
      </c>
      <c r="X183">
        <f>'UPDATE Regular Stats'!X184</f>
        <v>4.0999999999999996</v>
      </c>
      <c r="Y183">
        <f>'UPDATE Regular Stats'!Y184</f>
        <v>0.9</v>
      </c>
      <c r="Z183">
        <f>'UPDATE Regular Stats'!Z184</f>
        <v>0.9</v>
      </c>
      <c r="AA183">
        <f>'UPDATE Regular Stats'!AA184</f>
        <v>2.7</v>
      </c>
      <c r="AB183">
        <f>'UPDATE Regular Stats'!AB184</f>
        <v>1.5</v>
      </c>
      <c r="AC183">
        <f>'UPDATE Regular Stats'!AC184</f>
        <v>25.4</v>
      </c>
      <c r="AD183">
        <f>VLOOKUP($B183,'UPDATE Advanced Stats'!$B$2:$AC$1000,7,0)</f>
        <v>27.6</v>
      </c>
      <c r="AE183">
        <f>VLOOKUP($B183,'UPDATE Advanced Stats'!$B$2:$AC$1000,8,0)</f>
        <v>0.63300000000000001</v>
      </c>
      <c r="AF183">
        <f>VLOOKUP($B183,'UPDATE Advanced Stats'!$B$2:$AC$1000,9,0)</f>
        <v>0.34</v>
      </c>
      <c r="AG183">
        <f>VLOOKUP($B183,'UPDATE Advanced Stats'!$B$2:$AC$1000,10,0)</f>
        <v>0.36599999999999999</v>
      </c>
      <c r="AH183">
        <f>VLOOKUP($B183,'UPDATE Advanced Stats'!$B$2:$AC$1000,11,0)</f>
        <v>1.9</v>
      </c>
      <c r="AI183">
        <f>VLOOKUP($B183,'UPDATE Advanced Stats'!$B$2:$AC$1000,12,0)</f>
        <v>18.7</v>
      </c>
      <c r="AJ183">
        <f>VLOOKUP($B183,'UPDATE Advanced Stats'!$B$2:$AC$1000,13,0)</f>
        <v>10.4</v>
      </c>
      <c r="AK183">
        <f>VLOOKUP($B183,'UPDATE Advanced Stats'!$B$2:$AC$1000,14,0)</f>
        <v>22.2</v>
      </c>
      <c r="AL183">
        <f>VLOOKUP($B183,'UPDATE Advanced Stats'!$B$2:$AC$1000,15,0)</f>
        <v>1.3</v>
      </c>
      <c r="AM183">
        <f>VLOOKUP($B183,'UPDATE Advanced Stats'!$B$2:$AC$1000,16,0)</f>
        <v>2.2000000000000002</v>
      </c>
      <c r="AN183">
        <f>VLOOKUP($B183,'UPDATE Advanced Stats'!$B$2:$AC$1000,17,0)</f>
        <v>12</v>
      </c>
      <c r="AO183">
        <f>VLOOKUP($B183,'UPDATE Advanced Stats'!$B$2:$AC$1000,18,0)</f>
        <v>29.1</v>
      </c>
      <c r="AP183">
        <f>VLOOKUP($B183,'UPDATE Advanced Stats'!$B$2:$AC$1000,19,0)</f>
        <v>0</v>
      </c>
      <c r="AQ183">
        <f>VLOOKUP($B183,'UPDATE Advanced Stats'!$B$2:$AC$1000,20,0)</f>
        <v>3.8</v>
      </c>
      <c r="AR183">
        <f>VLOOKUP($B183,'UPDATE Advanced Stats'!$B$2:$AC$1000,21,0)</f>
        <v>1</v>
      </c>
      <c r="AS183">
        <f>VLOOKUP($B183,'UPDATE Advanced Stats'!$B$2:$AC$1000,22,0)</f>
        <v>4.8</v>
      </c>
      <c r="AT183">
        <f>VLOOKUP($B183,'UPDATE Advanced Stats'!$B$2:$AC$1000,23,0)</f>
        <v>0.252</v>
      </c>
      <c r="AU183">
        <f>VLOOKUP($B183,'UPDATE Advanced Stats'!$B$2:$AC$1000,24,0)</f>
        <v>0</v>
      </c>
      <c r="AV183">
        <f>VLOOKUP($B183,'UPDATE Advanced Stats'!$B$2:$AC$1000,25,0)</f>
        <v>6.3</v>
      </c>
      <c r="AW183">
        <f>VLOOKUP($B183,'UPDATE Advanced Stats'!$B$2:$AC$1000,26,0)</f>
        <v>-0.2</v>
      </c>
      <c r="AX183">
        <f>VLOOKUP($B183,'UPDATE Advanced Stats'!$B$2:$AC$1000,27,0)</f>
        <v>6.1</v>
      </c>
      <c r="AY183">
        <f>VLOOKUP($B183,'UPDATE Advanced Stats'!$B$2:$AC$1000,28,0)</f>
        <v>1.9</v>
      </c>
    </row>
    <row r="184" spans="1:51">
      <c r="A184">
        <f>'UPDATE Regular Stats'!A185</f>
        <v>140</v>
      </c>
      <c r="B184" t="str">
        <f>'UPDATE Regular Stats'!B185</f>
        <v>Cleanthony Early</v>
      </c>
      <c r="C184" t="str">
        <f>'UPDATE Regular Stats'!C185</f>
        <v>SF</v>
      </c>
      <c r="D184">
        <f>'UPDATE Regular Stats'!D185</f>
        <v>23</v>
      </c>
      <c r="E184" t="str">
        <f>'UPDATE Regular Stats'!E185</f>
        <v>NYK</v>
      </c>
      <c r="F184">
        <f>'UPDATE Regular Stats'!F185</f>
        <v>39</v>
      </c>
      <c r="G184">
        <f>'UPDATE Regular Stats'!G185</f>
        <v>7</v>
      </c>
      <c r="H184">
        <f>'UPDATE Regular Stats'!H185</f>
        <v>16.600000000000001</v>
      </c>
      <c r="I184">
        <f>'UPDATE Regular Stats'!I185</f>
        <v>1.9</v>
      </c>
      <c r="J184">
        <f>'UPDATE Regular Stats'!J185</f>
        <v>5.5</v>
      </c>
      <c r="K184">
        <f>'UPDATE Regular Stats'!K185</f>
        <v>0.35499999999999998</v>
      </c>
      <c r="L184">
        <f>'UPDATE Regular Stats'!L185</f>
        <v>0.6</v>
      </c>
      <c r="M184">
        <f>'UPDATE Regular Stats'!M185</f>
        <v>2.2000000000000002</v>
      </c>
      <c r="N184">
        <f>'UPDATE Regular Stats'!N185</f>
        <v>0.26200000000000001</v>
      </c>
      <c r="O184">
        <f>'UPDATE Regular Stats'!O185</f>
        <v>1.4</v>
      </c>
      <c r="P184">
        <f>'UPDATE Regular Stats'!P185</f>
        <v>3.3</v>
      </c>
      <c r="Q184">
        <f>'UPDATE Regular Stats'!Q185</f>
        <v>0.41499999999999998</v>
      </c>
      <c r="R184">
        <f>'UPDATE Regular Stats'!R185</f>
        <v>0.9</v>
      </c>
      <c r="S184">
        <f>'UPDATE Regular Stats'!S185</f>
        <v>1.2</v>
      </c>
      <c r="T184">
        <f>'UPDATE Regular Stats'!T185</f>
        <v>0.75</v>
      </c>
      <c r="U184">
        <f>'UPDATE Regular Stats'!U185</f>
        <v>0.6</v>
      </c>
      <c r="V184">
        <f>'UPDATE Regular Stats'!V185</f>
        <v>1.9</v>
      </c>
      <c r="W184">
        <f>'UPDATE Regular Stats'!W185</f>
        <v>2.5</v>
      </c>
      <c r="X184">
        <f>'UPDATE Regular Stats'!X185</f>
        <v>0.9</v>
      </c>
      <c r="Y184">
        <f>'UPDATE Regular Stats'!Y185</f>
        <v>0.6</v>
      </c>
      <c r="Z184">
        <f>'UPDATE Regular Stats'!Z185</f>
        <v>0.3</v>
      </c>
      <c r="AA184">
        <f>'UPDATE Regular Stats'!AA185</f>
        <v>1</v>
      </c>
      <c r="AB184">
        <f>'UPDATE Regular Stats'!AB185</f>
        <v>1.5</v>
      </c>
      <c r="AC184">
        <f>'UPDATE Regular Stats'!AC185</f>
        <v>5.4</v>
      </c>
      <c r="AD184">
        <f>VLOOKUP($B184,'UPDATE Advanced Stats'!$B$2:$AC$1000,7,0)</f>
        <v>8.4</v>
      </c>
      <c r="AE184">
        <f>VLOOKUP($B184,'UPDATE Advanced Stats'!$B$2:$AC$1000,8,0)</f>
        <v>0.44700000000000001</v>
      </c>
      <c r="AF184">
        <f>VLOOKUP($B184,'UPDATE Advanced Stats'!$B$2:$AC$1000,9,0)</f>
        <v>0.39300000000000002</v>
      </c>
      <c r="AG184">
        <f>VLOOKUP($B184,'UPDATE Advanced Stats'!$B$2:$AC$1000,10,0)</f>
        <v>0.224</v>
      </c>
      <c r="AH184">
        <f>VLOOKUP($B184,'UPDATE Advanced Stats'!$B$2:$AC$1000,11,0)</f>
        <v>3.8</v>
      </c>
      <c r="AI184">
        <f>VLOOKUP($B184,'UPDATE Advanced Stats'!$B$2:$AC$1000,12,0)</f>
        <v>13.8</v>
      </c>
      <c r="AJ184">
        <f>VLOOKUP($B184,'UPDATE Advanced Stats'!$B$2:$AC$1000,13,0)</f>
        <v>8.6999999999999993</v>
      </c>
      <c r="AK184">
        <f>VLOOKUP($B184,'UPDATE Advanced Stats'!$B$2:$AC$1000,14,0)</f>
        <v>9.1</v>
      </c>
      <c r="AL184">
        <f>VLOOKUP($B184,'UPDATE Advanced Stats'!$B$2:$AC$1000,15,0)</f>
        <v>2</v>
      </c>
      <c r="AM184">
        <f>VLOOKUP($B184,'UPDATE Advanced Stats'!$B$2:$AC$1000,16,0)</f>
        <v>1.5</v>
      </c>
      <c r="AN184">
        <f>VLOOKUP($B184,'UPDATE Advanced Stats'!$B$2:$AC$1000,17,0)</f>
        <v>14.5</v>
      </c>
      <c r="AO184">
        <f>VLOOKUP($B184,'UPDATE Advanced Stats'!$B$2:$AC$1000,18,0)</f>
        <v>19.600000000000001</v>
      </c>
      <c r="AP184">
        <f>VLOOKUP($B184,'UPDATE Advanced Stats'!$B$2:$AC$1000,19,0)</f>
        <v>0</v>
      </c>
      <c r="AQ184">
        <f>VLOOKUP($B184,'UPDATE Advanced Stats'!$B$2:$AC$1000,20,0)</f>
        <v>-0.8</v>
      </c>
      <c r="AR184">
        <f>VLOOKUP($B184,'UPDATE Advanced Stats'!$B$2:$AC$1000,21,0)</f>
        <v>0.4</v>
      </c>
      <c r="AS184">
        <f>VLOOKUP($B184,'UPDATE Advanced Stats'!$B$2:$AC$1000,22,0)</f>
        <v>-0.4</v>
      </c>
      <c r="AT184">
        <f>VLOOKUP($B184,'UPDATE Advanced Stats'!$B$2:$AC$1000,23,0)</f>
        <v>-0.03</v>
      </c>
      <c r="AU184">
        <f>VLOOKUP($B184,'UPDATE Advanced Stats'!$B$2:$AC$1000,24,0)</f>
        <v>0</v>
      </c>
      <c r="AV184">
        <f>VLOOKUP($B184,'UPDATE Advanced Stats'!$B$2:$AC$1000,25,0)</f>
        <v>-3.8</v>
      </c>
      <c r="AW184">
        <f>VLOOKUP($B184,'UPDATE Advanced Stats'!$B$2:$AC$1000,26,0)</f>
        <v>-1.3</v>
      </c>
      <c r="AX184">
        <f>VLOOKUP($B184,'UPDATE Advanced Stats'!$B$2:$AC$1000,27,0)</f>
        <v>-5.2</v>
      </c>
      <c r="AY184">
        <f>VLOOKUP($B184,'UPDATE Advanced Stats'!$B$2:$AC$1000,28,0)</f>
        <v>-0.5</v>
      </c>
    </row>
    <row r="185" spans="1:51">
      <c r="A185" t="str">
        <f>'UPDATE Regular Stats'!A186</f>
        <v>Rk</v>
      </c>
      <c r="B185" t="str">
        <f>'UPDATE Regular Stats'!B186</f>
        <v>Player</v>
      </c>
      <c r="C185" t="str">
        <f>'UPDATE Regular Stats'!C186</f>
        <v>Pos</v>
      </c>
      <c r="D185" t="str">
        <f>'UPDATE Regular Stats'!D186</f>
        <v>Age</v>
      </c>
      <c r="E185" t="str">
        <f>'UPDATE Regular Stats'!E186</f>
        <v>Tm</v>
      </c>
      <c r="F185" t="str">
        <f>'UPDATE Regular Stats'!F186</f>
        <v>G</v>
      </c>
      <c r="G185" t="str">
        <f>'UPDATE Regular Stats'!G186</f>
        <v>GS</v>
      </c>
      <c r="H185" t="str">
        <f>'UPDATE Regular Stats'!H186</f>
        <v>MP</v>
      </c>
      <c r="I185" t="str">
        <f>'UPDATE Regular Stats'!I186</f>
        <v>FG</v>
      </c>
      <c r="J185" t="str">
        <f>'UPDATE Regular Stats'!J186</f>
        <v>FGA</v>
      </c>
      <c r="K185" t="str">
        <f>'UPDATE Regular Stats'!K186</f>
        <v>FG%</v>
      </c>
      <c r="L185" t="str">
        <f>'UPDATE Regular Stats'!L186</f>
        <v>3P</v>
      </c>
      <c r="M185" t="str">
        <f>'UPDATE Regular Stats'!M186</f>
        <v>3PA</v>
      </c>
      <c r="N185" t="str">
        <f>'UPDATE Regular Stats'!N186</f>
        <v>3P</v>
      </c>
      <c r="O185" t="str">
        <f>'UPDATE Regular Stats'!O186</f>
        <v>2P</v>
      </c>
      <c r="P185" t="str">
        <f>'UPDATE Regular Stats'!P186</f>
        <v>2PA</v>
      </c>
      <c r="Q185" t="str">
        <f>'UPDATE Regular Stats'!Q186</f>
        <v>2P</v>
      </c>
      <c r="R185" t="str">
        <f>'UPDATE Regular Stats'!R186</f>
        <v>FT</v>
      </c>
      <c r="S185" t="str">
        <f>'UPDATE Regular Stats'!S186</f>
        <v>FTA</v>
      </c>
      <c r="T185" t="str">
        <f>'UPDATE Regular Stats'!T186</f>
        <v>FT%</v>
      </c>
      <c r="U185" t="str">
        <f>'UPDATE Regular Stats'!U186</f>
        <v>ORB</v>
      </c>
      <c r="V185" t="str">
        <f>'UPDATE Regular Stats'!V186</f>
        <v>DRB</v>
      </c>
      <c r="W185" t="str">
        <f>'UPDATE Regular Stats'!W186</f>
        <v>TRB</v>
      </c>
      <c r="X185" t="str">
        <f>'UPDATE Regular Stats'!X186</f>
        <v>AST</v>
      </c>
      <c r="Y185" t="str">
        <f>'UPDATE Regular Stats'!Y186</f>
        <v>STL</v>
      </c>
      <c r="Z185" t="str">
        <f>'UPDATE Regular Stats'!Z186</f>
        <v>BLK</v>
      </c>
      <c r="AA185" t="str">
        <f>'UPDATE Regular Stats'!AA186</f>
        <v>TOV</v>
      </c>
      <c r="AB185" t="str">
        <f>'UPDATE Regular Stats'!AB186</f>
        <v>PF</v>
      </c>
      <c r="AC185" t="str">
        <f>'UPDATE Regular Stats'!AC186</f>
        <v>PTS</v>
      </c>
      <c r="AD185" t="str">
        <f>VLOOKUP($B185,'UPDATE Advanced Stats'!$B$2:$AC$1000,7,0)</f>
        <v>PER</v>
      </c>
      <c r="AE185" t="str">
        <f>VLOOKUP($B185,'UPDATE Advanced Stats'!$B$2:$AC$1000,8,0)</f>
        <v>TS%</v>
      </c>
      <c r="AF185" t="str">
        <f>VLOOKUP($B185,'UPDATE Advanced Stats'!$B$2:$AC$1000,9,0)</f>
        <v>3PAr</v>
      </c>
      <c r="AG185" t="str">
        <f>VLOOKUP($B185,'UPDATE Advanced Stats'!$B$2:$AC$1000,10,0)</f>
        <v>FTr</v>
      </c>
      <c r="AH185" t="str">
        <f>VLOOKUP($B185,'UPDATE Advanced Stats'!$B$2:$AC$1000,11,0)</f>
        <v>ORB%</v>
      </c>
      <c r="AI185" t="str">
        <f>VLOOKUP($B185,'UPDATE Advanced Stats'!$B$2:$AC$1000,12,0)</f>
        <v>DRB%</v>
      </c>
      <c r="AJ185" t="str">
        <f>VLOOKUP($B185,'UPDATE Advanced Stats'!$B$2:$AC$1000,13,0)</f>
        <v>TRB%</v>
      </c>
      <c r="AK185" t="str">
        <f>VLOOKUP($B185,'UPDATE Advanced Stats'!$B$2:$AC$1000,14,0)</f>
        <v>AST%</v>
      </c>
      <c r="AL185" t="str">
        <f>VLOOKUP($B185,'UPDATE Advanced Stats'!$B$2:$AC$1000,15,0)</f>
        <v>STL%</v>
      </c>
      <c r="AM185" t="str">
        <f>VLOOKUP($B185,'UPDATE Advanced Stats'!$B$2:$AC$1000,16,0)</f>
        <v>BLK%</v>
      </c>
      <c r="AN185" t="str">
        <f>VLOOKUP($B185,'UPDATE Advanced Stats'!$B$2:$AC$1000,17,0)</f>
        <v>TOV%</v>
      </c>
      <c r="AO185" t="str">
        <f>VLOOKUP($B185,'UPDATE Advanced Stats'!$B$2:$AC$1000,18,0)</f>
        <v>USG%</v>
      </c>
      <c r="AP185">
        <f>VLOOKUP($B185,'UPDATE Advanced Stats'!$B$2:$AC$1000,19,0)</f>
        <v>0</v>
      </c>
      <c r="AQ185" t="str">
        <f>VLOOKUP($B185,'UPDATE Advanced Stats'!$B$2:$AC$1000,20,0)</f>
        <v>OWS</v>
      </c>
      <c r="AR185" t="str">
        <f>VLOOKUP($B185,'UPDATE Advanced Stats'!$B$2:$AC$1000,21,0)</f>
        <v>DWS</v>
      </c>
      <c r="AS185" t="str">
        <f>VLOOKUP($B185,'UPDATE Advanced Stats'!$B$2:$AC$1000,22,0)</f>
        <v>WS</v>
      </c>
      <c r="AT185" t="str">
        <f>VLOOKUP($B185,'UPDATE Advanced Stats'!$B$2:$AC$1000,23,0)</f>
        <v>WS/48</v>
      </c>
      <c r="AU185">
        <f>VLOOKUP($B185,'UPDATE Advanced Stats'!$B$2:$AC$1000,24,0)</f>
        <v>0</v>
      </c>
      <c r="AV185" t="str">
        <f>VLOOKUP($B185,'UPDATE Advanced Stats'!$B$2:$AC$1000,25,0)</f>
        <v>OBPM</v>
      </c>
      <c r="AW185" t="str">
        <f>VLOOKUP($B185,'UPDATE Advanced Stats'!$B$2:$AC$1000,26,0)</f>
        <v>DBPM</v>
      </c>
      <c r="AX185" t="str">
        <f>VLOOKUP($B185,'UPDATE Advanced Stats'!$B$2:$AC$1000,27,0)</f>
        <v>BPM</v>
      </c>
      <c r="AY185" t="str">
        <f>VLOOKUP($B185,'UPDATE Advanced Stats'!$B$2:$AC$1000,28,0)</f>
        <v>VORP</v>
      </c>
    </row>
    <row r="186" spans="1:51">
      <c r="A186">
        <f>'UPDATE Regular Stats'!A187</f>
        <v>141</v>
      </c>
      <c r="B186" t="str">
        <f>'UPDATE Regular Stats'!B187</f>
        <v>Wayne Ellington</v>
      </c>
      <c r="C186" t="str">
        <f>'UPDATE Regular Stats'!C187</f>
        <v>SG</v>
      </c>
      <c r="D186">
        <f>'UPDATE Regular Stats'!D187</f>
        <v>27</v>
      </c>
      <c r="E186" t="str">
        <f>'UPDATE Regular Stats'!E187</f>
        <v>LAL</v>
      </c>
      <c r="F186">
        <f>'UPDATE Regular Stats'!F187</f>
        <v>65</v>
      </c>
      <c r="G186">
        <f>'UPDATE Regular Stats'!G187</f>
        <v>36</v>
      </c>
      <c r="H186">
        <f>'UPDATE Regular Stats'!H187</f>
        <v>25.8</v>
      </c>
      <c r="I186">
        <f>'UPDATE Regular Stats'!I187</f>
        <v>3.9</v>
      </c>
      <c r="J186">
        <f>'UPDATE Regular Stats'!J187</f>
        <v>9.5</v>
      </c>
      <c r="K186">
        <f>'UPDATE Regular Stats'!K187</f>
        <v>0.41199999999999998</v>
      </c>
      <c r="L186">
        <f>'UPDATE Regular Stats'!L187</f>
        <v>1.4</v>
      </c>
      <c r="M186">
        <f>'UPDATE Regular Stats'!M187</f>
        <v>3.7</v>
      </c>
      <c r="N186">
        <f>'UPDATE Regular Stats'!N187</f>
        <v>0.37</v>
      </c>
      <c r="O186">
        <f>'UPDATE Regular Stats'!O187</f>
        <v>2.5</v>
      </c>
      <c r="P186">
        <f>'UPDATE Regular Stats'!P187</f>
        <v>5.8</v>
      </c>
      <c r="Q186">
        <f>'UPDATE Regular Stats'!Q187</f>
        <v>0.439</v>
      </c>
      <c r="R186">
        <f>'UPDATE Regular Stats'!R187</f>
        <v>0.8</v>
      </c>
      <c r="S186">
        <f>'UPDATE Regular Stats'!S187</f>
        <v>1</v>
      </c>
      <c r="T186">
        <f>'UPDATE Regular Stats'!T187</f>
        <v>0.81299999999999994</v>
      </c>
      <c r="U186">
        <f>'UPDATE Regular Stats'!U187</f>
        <v>0.5</v>
      </c>
      <c r="V186">
        <f>'UPDATE Regular Stats'!V187</f>
        <v>2.8</v>
      </c>
      <c r="W186">
        <f>'UPDATE Regular Stats'!W187</f>
        <v>3.2</v>
      </c>
      <c r="X186">
        <f>'UPDATE Regular Stats'!X187</f>
        <v>1.6</v>
      </c>
      <c r="Y186">
        <f>'UPDATE Regular Stats'!Y187</f>
        <v>0.5</v>
      </c>
      <c r="Z186">
        <f>'UPDATE Regular Stats'!Z187</f>
        <v>0</v>
      </c>
      <c r="AA186">
        <f>'UPDATE Regular Stats'!AA187</f>
        <v>0.8</v>
      </c>
      <c r="AB186">
        <f>'UPDATE Regular Stats'!AB187</f>
        <v>1.2</v>
      </c>
      <c r="AC186">
        <f>'UPDATE Regular Stats'!AC187</f>
        <v>10</v>
      </c>
      <c r="AD186">
        <f>VLOOKUP($B186,'UPDATE Advanced Stats'!$B$2:$AC$1000,7,0)</f>
        <v>11.6</v>
      </c>
      <c r="AE186">
        <f>VLOOKUP($B186,'UPDATE Advanced Stats'!$B$2:$AC$1000,8,0)</f>
        <v>0.504</v>
      </c>
      <c r="AF186">
        <f>VLOOKUP($B186,'UPDATE Advanced Stats'!$B$2:$AC$1000,9,0)</f>
        <v>0.39400000000000002</v>
      </c>
      <c r="AG186">
        <f>VLOOKUP($B186,'UPDATE Advanced Stats'!$B$2:$AC$1000,10,0)</f>
        <v>0.104</v>
      </c>
      <c r="AH186">
        <f>VLOOKUP($B186,'UPDATE Advanced Stats'!$B$2:$AC$1000,11,0)</f>
        <v>2</v>
      </c>
      <c r="AI186">
        <f>VLOOKUP($B186,'UPDATE Advanced Stats'!$B$2:$AC$1000,12,0)</f>
        <v>12.3</v>
      </c>
      <c r="AJ186">
        <f>VLOOKUP($B186,'UPDATE Advanced Stats'!$B$2:$AC$1000,13,0)</f>
        <v>6.9</v>
      </c>
      <c r="AK186">
        <f>VLOOKUP($B186,'UPDATE Advanced Stats'!$B$2:$AC$1000,14,0)</f>
        <v>10.199999999999999</v>
      </c>
      <c r="AL186">
        <f>VLOOKUP($B186,'UPDATE Advanced Stats'!$B$2:$AC$1000,15,0)</f>
        <v>1</v>
      </c>
      <c r="AM186">
        <f>VLOOKUP($B186,'UPDATE Advanced Stats'!$B$2:$AC$1000,16,0)</f>
        <v>0.1</v>
      </c>
      <c r="AN186">
        <f>VLOOKUP($B186,'UPDATE Advanced Stats'!$B$2:$AC$1000,17,0)</f>
        <v>7.2</v>
      </c>
      <c r="AO186">
        <f>VLOOKUP($B186,'UPDATE Advanced Stats'!$B$2:$AC$1000,18,0)</f>
        <v>18.5</v>
      </c>
      <c r="AP186">
        <f>VLOOKUP($B186,'UPDATE Advanced Stats'!$B$2:$AC$1000,19,0)</f>
        <v>0</v>
      </c>
      <c r="AQ186">
        <f>VLOOKUP($B186,'UPDATE Advanced Stats'!$B$2:$AC$1000,20,0)</f>
        <v>1.1000000000000001</v>
      </c>
      <c r="AR186">
        <f>VLOOKUP($B186,'UPDATE Advanced Stats'!$B$2:$AC$1000,21,0)</f>
        <v>0.1</v>
      </c>
      <c r="AS186">
        <f>VLOOKUP($B186,'UPDATE Advanced Stats'!$B$2:$AC$1000,22,0)</f>
        <v>1.2</v>
      </c>
      <c r="AT186">
        <f>VLOOKUP($B186,'UPDATE Advanced Stats'!$B$2:$AC$1000,23,0)</f>
        <v>3.4000000000000002E-2</v>
      </c>
      <c r="AU186">
        <f>VLOOKUP($B186,'UPDATE Advanced Stats'!$B$2:$AC$1000,24,0)</f>
        <v>0</v>
      </c>
      <c r="AV186">
        <f>VLOOKUP($B186,'UPDATE Advanced Stats'!$B$2:$AC$1000,25,0)</f>
        <v>-0.4</v>
      </c>
      <c r="AW186">
        <f>VLOOKUP($B186,'UPDATE Advanced Stats'!$B$2:$AC$1000,26,0)</f>
        <v>-2.6</v>
      </c>
      <c r="AX186">
        <f>VLOOKUP($B186,'UPDATE Advanced Stats'!$B$2:$AC$1000,27,0)</f>
        <v>-3</v>
      </c>
      <c r="AY186">
        <f>VLOOKUP($B186,'UPDATE Advanced Stats'!$B$2:$AC$1000,28,0)</f>
        <v>-0.4</v>
      </c>
    </row>
    <row r="187" spans="1:51">
      <c r="A187">
        <f>'UPDATE Regular Stats'!A188</f>
        <v>142</v>
      </c>
      <c r="B187" t="str">
        <f>'UPDATE Regular Stats'!B188</f>
        <v>Monta Ellis</v>
      </c>
      <c r="C187" t="str">
        <f>'UPDATE Regular Stats'!C188</f>
        <v>SG</v>
      </c>
      <c r="D187">
        <f>'UPDATE Regular Stats'!D188</f>
        <v>29</v>
      </c>
      <c r="E187" t="str">
        <f>'UPDATE Regular Stats'!E188</f>
        <v>DAL</v>
      </c>
      <c r="F187">
        <f>'UPDATE Regular Stats'!F188</f>
        <v>80</v>
      </c>
      <c r="G187">
        <f>'UPDATE Regular Stats'!G188</f>
        <v>80</v>
      </c>
      <c r="H187">
        <f>'UPDATE Regular Stats'!H188</f>
        <v>33.700000000000003</v>
      </c>
      <c r="I187">
        <f>'UPDATE Regular Stats'!I188</f>
        <v>7.5</v>
      </c>
      <c r="J187">
        <f>'UPDATE Regular Stats'!J188</f>
        <v>16.899999999999999</v>
      </c>
      <c r="K187">
        <f>'UPDATE Regular Stats'!K188</f>
        <v>0.44500000000000001</v>
      </c>
      <c r="L187">
        <f>'UPDATE Regular Stats'!L188</f>
        <v>1</v>
      </c>
      <c r="M187">
        <f>'UPDATE Regular Stats'!M188</f>
        <v>3.6</v>
      </c>
      <c r="N187">
        <f>'UPDATE Regular Stats'!N188</f>
        <v>0.28499999999999998</v>
      </c>
      <c r="O187">
        <f>'UPDATE Regular Stats'!O188</f>
        <v>6.5</v>
      </c>
      <c r="P187">
        <f>'UPDATE Regular Stats'!P188</f>
        <v>13.4</v>
      </c>
      <c r="Q187">
        <f>'UPDATE Regular Stats'!Q188</f>
        <v>0.48699999999999999</v>
      </c>
      <c r="R187">
        <f>'UPDATE Regular Stats'!R188</f>
        <v>2.9</v>
      </c>
      <c r="S187">
        <f>'UPDATE Regular Stats'!S188</f>
        <v>3.8</v>
      </c>
      <c r="T187">
        <f>'UPDATE Regular Stats'!T188</f>
        <v>0.752</v>
      </c>
      <c r="U187">
        <f>'UPDATE Regular Stats'!U188</f>
        <v>0.4</v>
      </c>
      <c r="V187">
        <f>'UPDATE Regular Stats'!V188</f>
        <v>2</v>
      </c>
      <c r="W187">
        <f>'UPDATE Regular Stats'!W188</f>
        <v>2.4</v>
      </c>
      <c r="X187">
        <f>'UPDATE Regular Stats'!X188</f>
        <v>4.0999999999999996</v>
      </c>
      <c r="Y187">
        <f>'UPDATE Regular Stats'!Y188</f>
        <v>1.9</v>
      </c>
      <c r="Z187">
        <f>'UPDATE Regular Stats'!Z188</f>
        <v>0.3</v>
      </c>
      <c r="AA187">
        <f>'UPDATE Regular Stats'!AA188</f>
        <v>2.5</v>
      </c>
      <c r="AB187">
        <f>'UPDATE Regular Stats'!AB188</f>
        <v>2.5</v>
      </c>
      <c r="AC187">
        <f>'UPDATE Regular Stats'!AC188</f>
        <v>18.899999999999999</v>
      </c>
      <c r="AD187">
        <f>VLOOKUP($B187,'UPDATE Advanced Stats'!$B$2:$AC$1000,7,0)</f>
        <v>16.5</v>
      </c>
      <c r="AE187">
        <f>VLOOKUP($B187,'UPDATE Advanced Stats'!$B$2:$AC$1000,8,0)</f>
        <v>0.50900000000000001</v>
      </c>
      <c r="AF187">
        <f>VLOOKUP($B187,'UPDATE Advanced Stats'!$B$2:$AC$1000,9,0)</f>
        <v>0.21</v>
      </c>
      <c r="AG187">
        <f>VLOOKUP($B187,'UPDATE Advanced Stats'!$B$2:$AC$1000,10,0)</f>
        <v>0.224</v>
      </c>
      <c r="AH187">
        <f>VLOOKUP($B187,'UPDATE Advanced Stats'!$B$2:$AC$1000,11,0)</f>
        <v>1.4</v>
      </c>
      <c r="AI187">
        <f>VLOOKUP($B187,'UPDATE Advanced Stats'!$B$2:$AC$1000,12,0)</f>
        <v>6.4</v>
      </c>
      <c r="AJ187">
        <f>VLOOKUP($B187,'UPDATE Advanced Stats'!$B$2:$AC$1000,13,0)</f>
        <v>3.9</v>
      </c>
      <c r="AK187">
        <f>VLOOKUP($B187,'UPDATE Advanced Stats'!$B$2:$AC$1000,14,0)</f>
        <v>20.5</v>
      </c>
      <c r="AL187">
        <f>VLOOKUP($B187,'UPDATE Advanced Stats'!$B$2:$AC$1000,15,0)</f>
        <v>2.8</v>
      </c>
      <c r="AM187">
        <f>VLOOKUP($B187,'UPDATE Advanced Stats'!$B$2:$AC$1000,16,0)</f>
        <v>0.8</v>
      </c>
      <c r="AN187">
        <f>VLOOKUP($B187,'UPDATE Advanced Stats'!$B$2:$AC$1000,17,0)</f>
        <v>11.7</v>
      </c>
      <c r="AO187">
        <f>VLOOKUP($B187,'UPDATE Advanced Stats'!$B$2:$AC$1000,18,0)</f>
        <v>27.9</v>
      </c>
      <c r="AP187">
        <f>VLOOKUP($B187,'UPDATE Advanced Stats'!$B$2:$AC$1000,19,0)</f>
        <v>0</v>
      </c>
      <c r="AQ187">
        <f>VLOOKUP($B187,'UPDATE Advanced Stats'!$B$2:$AC$1000,20,0)</f>
        <v>1.4</v>
      </c>
      <c r="AR187">
        <f>VLOOKUP($B187,'UPDATE Advanced Stats'!$B$2:$AC$1000,21,0)</f>
        <v>2.2000000000000002</v>
      </c>
      <c r="AS187">
        <f>VLOOKUP($B187,'UPDATE Advanced Stats'!$B$2:$AC$1000,22,0)</f>
        <v>3.6</v>
      </c>
      <c r="AT187">
        <f>VLOOKUP($B187,'UPDATE Advanced Stats'!$B$2:$AC$1000,23,0)</f>
        <v>6.5000000000000002E-2</v>
      </c>
      <c r="AU187">
        <f>VLOOKUP($B187,'UPDATE Advanced Stats'!$B$2:$AC$1000,24,0)</f>
        <v>0</v>
      </c>
      <c r="AV187">
        <f>VLOOKUP($B187,'UPDATE Advanced Stats'!$B$2:$AC$1000,25,0)</f>
        <v>0.7</v>
      </c>
      <c r="AW187">
        <f>VLOOKUP($B187,'UPDATE Advanced Stats'!$B$2:$AC$1000,26,0)</f>
        <v>-0.7</v>
      </c>
      <c r="AX187">
        <f>VLOOKUP($B187,'UPDATE Advanced Stats'!$B$2:$AC$1000,27,0)</f>
        <v>-0.1</v>
      </c>
      <c r="AY187">
        <f>VLOOKUP($B187,'UPDATE Advanced Stats'!$B$2:$AC$1000,28,0)</f>
        <v>1.3</v>
      </c>
    </row>
    <row r="188" spans="1:51">
      <c r="A188">
        <f>'UPDATE Regular Stats'!A189</f>
        <v>143</v>
      </c>
      <c r="B188" t="str">
        <f>'UPDATE Regular Stats'!B189</f>
        <v>James Ennis</v>
      </c>
      <c r="C188" t="str">
        <f>'UPDATE Regular Stats'!C189</f>
        <v>SF</v>
      </c>
      <c r="D188">
        <f>'UPDATE Regular Stats'!D189</f>
        <v>24</v>
      </c>
      <c r="E188" t="str">
        <f>'UPDATE Regular Stats'!E189</f>
        <v>MIA</v>
      </c>
      <c r="F188">
        <f>'UPDATE Regular Stats'!F189</f>
        <v>62</v>
      </c>
      <c r="G188">
        <f>'UPDATE Regular Stats'!G189</f>
        <v>3</v>
      </c>
      <c r="H188">
        <f>'UPDATE Regular Stats'!H189</f>
        <v>17</v>
      </c>
      <c r="I188">
        <f>'UPDATE Regular Stats'!I189</f>
        <v>1.6</v>
      </c>
      <c r="J188">
        <f>'UPDATE Regular Stats'!J189</f>
        <v>4</v>
      </c>
      <c r="K188">
        <f>'UPDATE Regular Stats'!K189</f>
        <v>0.40899999999999997</v>
      </c>
      <c r="L188">
        <f>'UPDATE Regular Stats'!L189</f>
        <v>0.5</v>
      </c>
      <c r="M188">
        <f>'UPDATE Regular Stats'!M189</f>
        <v>1.5</v>
      </c>
      <c r="N188">
        <f>'UPDATE Regular Stats'!N189</f>
        <v>0.32600000000000001</v>
      </c>
      <c r="O188">
        <f>'UPDATE Regular Stats'!O189</f>
        <v>1.1000000000000001</v>
      </c>
      <c r="P188">
        <f>'UPDATE Regular Stats'!P189</f>
        <v>2.5</v>
      </c>
      <c r="Q188">
        <f>'UPDATE Regular Stats'!Q189</f>
        <v>0.46100000000000002</v>
      </c>
      <c r="R188">
        <f>'UPDATE Regular Stats'!R189</f>
        <v>1.3</v>
      </c>
      <c r="S188">
        <f>'UPDATE Regular Stats'!S189</f>
        <v>1.5</v>
      </c>
      <c r="T188">
        <f>'UPDATE Regular Stats'!T189</f>
        <v>0.84</v>
      </c>
      <c r="U188">
        <f>'UPDATE Regular Stats'!U189</f>
        <v>0.8</v>
      </c>
      <c r="V188">
        <f>'UPDATE Regular Stats'!V189</f>
        <v>2</v>
      </c>
      <c r="W188">
        <f>'UPDATE Regular Stats'!W189</f>
        <v>2.8</v>
      </c>
      <c r="X188">
        <f>'UPDATE Regular Stats'!X189</f>
        <v>0.8</v>
      </c>
      <c r="Y188">
        <f>'UPDATE Regular Stats'!Y189</f>
        <v>0.4</v>
      </c>
      <c r="Z188">
        <f>'UPDATE Regular Stats'!Z189</f>
        <v>0.3</v>
      </c>
      <c r="AA188">
        <f>'UPDATE Regular Stats'!AA189</f>
        <v>0.6</v>
      </c>
      <c r="AB188">
        <f>'UPDATE Regular Stats'!AB189</f>
        <v>1.4</v>
      </c>
      <c r="AC188">
        <f>'UPDATE Regular Stats'!AC189</f>
        <v>5</v>
      </c>
      <c r="AD188">
        <f>VLOOKUP($B188,'UPDATE Advanced Stats'!$B$2:$AC$1000,7,0)</f>
        <v>11.5</v>
      </c>
      <c r="AE188">
        <f>VLOOKUP($B188,'UPDATE Advanced Stats'!$B$2:$AC$1000,8,0)</f>
        <v>0.54100000000000004</v>
      </c>
      <c r="AF188">
        <f>VLOOKUP($B188,'UPDATE Advanced Stats'!$B$2:$AC$1000,9,0)</f>
        <v>0.38500000000000001</v>
      </c>
      <c r="AG188">
        <f>VLOOKUP($B188,'UPDATE Advanced Stats'!$B$2:$AC$1000,10,0)</f>
        <v>0.38100000000000001</v>
      </c>
      <c r="AH188">
        <f>VLOOKUP($B188,'UPDATE Advanced Stats'!$B$2:$AC$1000,11,0)</f>
        <v>6</v>
      </c>
      <c r="AI188">
        <f>VLOOKUP($B188,'UPDATE Advanced Stats'!$B$2:$AC$1000,12,0)</f>
        <v>14</v>
      </c>
      <c r="AJ188">
        <f>VLOOKUP($B188,'UPDATE Advanced Stats'!$B$2:$AC$1000,13,0)</f>
        <v>10.1</v>
      </c>
      <c r="AK188">
        <f>VLOOKUP($B188,'UPDATE Advanced Stats'!$B$2:$AC$1000,14,0)</f>
        <v>7.2</v>
      </c>
      <c r="AL188">
        <f>VLOOKUP($B188,'UPDATE Advanced Stats'!$B$2:$AC$1000,15,0)</f>
        <v>1.3</v>
      </c>
      <c r="AM188">
        <f>VLOOKUP($B188,'UPDATE Advanced Stats'!$B$2:$AC$1000,16,0)</f>
        <v>1.4</v>
      </c>
      <c r="AN188">
        <f>VLOOKUP($B188,'UPDATE Advanced Stats'!$B$2:$AC$1000,17,0)</f>
        <v>11.9</v>
      </c>
      <c r="AO188">
        <f>VLOOKUP($B188,'UPDATE Advanced Stats'!$B$2:$AC$1000,18,0)</f>
        <v>14.6</v>
      </c>
      <c r="AP188">
        <f>VLOOKUP($B188,'UPDATE Advanced Stats'!$B$2:$AC$1000,19,0)</f>
        <v>0</v>
      </c>
      <c r="AQ188">
        <f>VLOOKUP($B188,'UPDATE Advanced Stats'!$B$2:$AC$1000,20,0)</f>
        <v>1.2</v>
      </c>
      <c r="AR188">
        <f>VLOOKUP($B188,'UPDATE Advanced Stats'!$B$2:$AC$1000,21,0)</f>
        <v>0.8</v>
      </c>
      <c r="AS188">
        <f>VLOOKUP($B188,'UPDATE Advanced Stats'!$B$2:$AC$1000,22,0)</f>
        <v>1.9</v>
      </c>
      <c r="AT188">
        <f>VLOOKUP($B188,'UPDATE Advanced Stats'!$B$2:$AC$1000,23,0)</f>
        <v>8.7999999999999995E-2</v>
      </c>
      <c r="AU188">
        <f>VLOOKUP($B188,'UPDATE Advanced Stats'!$B$2:$AC$1000,24,0)</f>
        <v>0</v>
      </c>
      <c r="AV188">
        <f>VLOOKUP($B188,'UPDATE Advanced Stats'!$B$2:$AC$1000,25,0)</f>
        <v>-0.9</v>
      </c>
      <c r="AW188">
        <f>VLOOKUP($B188,'UPDATE Advanced Stats'!$B$2:$AC$1000,26,0)</f>
        <v>-0.5</v>
      </c>
      <c r="AX188">
        <f>VLOOKUP($B188,'UPDATE Advanced Stats'!$B$2:$AC$1000,27,0)</f>
        <v>-1.5</v>
      </c>
      <c r="AY188">
        <f>VLOOKUP($B188,'UPDATE Advanced Stats'!$B$2:$AC$1000,28,0)</f>
        <v>0.1</v>
      </c>
    </row>
    <row r="189" spans="1:51">
      <c r="A189">
        <f>'UPDATE Regular Stats'!A190</f>
        <v>144</v>
      </c>
      <c r="B189" t="str">
        <f>'UPDATE Regular Stats'!B190</f>
        <v>Tyler Ennis</v>
      </c>
      <c r="C189" t="str">
        <f>'UPDATE Regular Stats'!C190</f>
        <v>PG</v>
      </c>
      <c r="D189">
        <f>'UPDATE Regular Stats'!D190</f>
        <v>20</v>
      </c>
      <c r="E189" t="str">
        <f>'UPDATE Regular Stats'!E190</f>
        <v>TOT</v>
      </c>
      <c r="F189">
        <f>'UPDATE Regular Stats'!F190</f>
        <v>33</v>
      </c>
      <c r="G189">
        <f>'UPDATE Regular Stats'!G190</f>
        <v>1</v>
      </c>
      <c r="H189">
        <f>'UPDATE Regular Stats'!H190</f>
        <v>12.5</v>
      </c>
      <c r="I189">
        <f>'UPDATE Regular Stats'!I190</f>
        <v>1.6</v>
      </c>
      <c r="J189">
        <f>'UPDATE Regular Stats'!J190</f>
        <v>4.4000000000000004</v>
      </c>
      <c r="K189">
        <f>'UPDATE Regular Stats'!K190</f>
        <v>0.36099999999999999</v>
      </c>
      <c r="L189">
        <f>'UPDATE Regular Stats'!L190</f>
        <v>0.4</v>
      </c>
      <c r="M189">
        <f>'UPDATE Regular Stats'!M190</f>
        <v>1.3</v>
      </c>
      <c r="N189">
        <f>'UPDATE Regular Stats'!N190</f>
        <v>0.27900000000000003</v>
      </c>
      <c r="O189">
        <f>'UPDATE Regular Stats'!O190</f>
        <v>1.2</v>
      </c>
      <c r="P189">
        <f>'UPDATE Regular Stats'!P190</f>
        <v>3.1</v>
      </c>
      <c r="Q189">
        <f>'UPDATE Regular Stats'!Q190</f>
        <v>0.39600000000000002</v>
      </c>
      <c r="R189">
        <f>'UPDATE Regular Stats'!R190</f>
        <v>0.2</v>
      </c>
      <c r="S189">
        <f>'UPDATE Regular Stats'!S190</f>
        <v>0.2</v>
      </c>
      <c r="T189">
        <f>'UPDATE Regular Stats'!T190</f>
        <v>0.71399999999999997</v>
      </c>
      <c r="U189">
        <f>'UPDATE Regular Stats'!U190</f>
        <v>0.2</v>
      </c>
      <c r="V189">
        <f>'UPDATE Regular Stats'!V190</f>
        <v>0.8</v>
      </c>
      <c r="W189">
        <f>'UPDATE Regular Stats'!W190</f>
        <v>1.1000000000000001</v>
      </c>
      <c r="X189">
        <f>'UPDATE Regular Stats'!X190</f>
        <v>2.2000000000000002</v>
      </c>
      <c r="Y189">
        <f>'UPDATE Regular Stats'!Y190</f>
        <v>0.5</v>
      </c>
      <c r="Z189">
        <f>'UPDATE Regular Stats'!Z190</f>
        <v>0.2</v>
      </c>
      <c r="AA189">
        <f>'UPDATE Regular Stats'!AA190</f>
        <v>1.3</v>
      </c>
      <c r="AB189">
        <f>'UPDATE Regular Stats'!AB190</f>
        <v>1.1000000000000001</v>
      </c>
      <c r="AC189">
        <f>'UPDATE Regular Stats'!AC190</f>
        <v>3.7</v>
      </c>
      <c r="AD189">
        <f>VLOOKUP($B189,'UPDATE Advanced Stats'!$B$2:$AC$1000,7,0)</f>
        <v>7.3</v>
      </c>
      <c r="AE189">
        <f>VLOOKUP($B189,'UPDATE Advanced Stats'!$B$2:$AC$1000,8,0)</f>
        <v>0.41099999999999998</v>
      </c>
      <c r="AF189">
        <f>VLOOKUP($B189,'UPDATE Advanced Stats'!$B$2:$AC$1000,9,0)</f>
        <v>0.29899999999999999</v>
      </c>
      <c r="AG189">
        <f>VLOOKUP($B189,'UPDATE Advanced Stats'!$B$2:$AC$1000,10,0)</f>
        <v>4.9000000000000002E-2</v>
      </c>
      <c r="AH189">
        <f>VLOOKUP($B189,'UPDATE Advanced Stats'!$B$2:$AC$1000,11,0)</f>
        <v>1.9</v>
      </c>
      <c r="AI189">
        <f>VLOOKUP($B189,'UPDATE Advanced Stats'!$B$2:$AC$1000,12,0)</f>
        <v>7.7</v>
      </c>
      <c r="AJ189">
        <f>VLOOKUP($B189,'UPDATE Advanced Stats'!$B$2:$AC$1000,13,0)</f>
        <v>4.8</v>
      </c>
      <c r="AK189">
        <f>VLOOKUP($B189,'UPDATE Advanced Stats'!$B$2:$AC$1000,14,0)</f>
        <v>27.3</v>
      </c>
      <c r="AL189">
        <f>VLOOKUP($B189,'UPDATE Advanced Stats'!$B$2:$AC$1000,15,0)</f>
        <v>2.2000000000000002</v>
      </c>
      <c r="AM189">
        <f>VLOOKUP($B189,'UPDATE Advanced Stats'!$B$2:$AC$1000,16,0)</f>
        <v>1</v>
      </c>
      <c r="AN189">
        <f>VLOOKUP($B189,'UPDATE Advanced Stats'!$B$2:$AC$1000,17,0)</f>
        <v>22.2</v>
      </c>
      <c r="AO189">
        <f>VLOOKUP($B189,'UPDATE Advanced Stats'!$B$2:$AC$1000,18,0)</f>
        <v>20.6</v>
      </c>
      <c r="AP189">
        <f>VLOOKUP($B189,'UPDATE Advanced Stats'!$B$2:$AC$1000,19,0)</f>
        <v>0</v>
      </c>
      <c r="AQ189">
        <f>VLOOKUP($B189,'UPDATE Advanced Stats'!$B$2:$AC$1000,20,0)</f>
        <v>-0.8</v>
      </c>
      <c r="AR189">
        <f>VLOOKUP($B189,'UPDATE Advanced Stats'!$B$2:$AC$1000,21,0)</f>
        <v>0.5</v>
      </c>
      <c r="AS189">
        <f>VLOOKUP($B189,'UPDATE Advanced Stats'!$B$2:$AC$1000,22,0)</f>
        <v>-0.3</v>
      </c>
      <c r="AT189">
        <f>VLOOKUP($B189,'UPDATE Advanced Stats'!$B$2:$AC$1000,23,0)</f>
        <v>-0.04</v>
      </c>
      <c r="AU189">
        <f>VLOOKUP($B189,'UPDATE Advanced Stats'!$B$2:$AC$1000,24,0)</f>
        <v>0</v>
      </c>
      <c r="AV189">
        <f>VLOOKUP($B189,'UPDATE Advanced Stats'!$B$2:$AC$1000,25,0)</f>
        <v>-5.2</v>
      </c>
      <c r="AW189">
        <f>VLOOKUP($B189,'UPDATE Advanced Stats'!$B$2:$AC$1000,26,0)</f>
        <v>-1.5</v>
      </c>
      <c r="AX189">
        <f>VLOOKUP($B189,'UPDATE Advanced Stats'!$B$2:$AC$1000,27,0)</f>
        <v>-6.7</v>
      </c>
      <c r="AY189">
        <f>VLOOKUP($B189,'UPDATE Advanced Stats'!$B$2:$AC$1000,28,0)</f>
        <v>-0.5</v>
      </c>
    </row>
    <row r="190" spans="1:51">
      <c r="A190">
        <f>'UPDATE Regular Stats'!A191</f>
        <v>144</v>
      </c>
      <c r="B190" t="str">
        <f>'UPDATE Regular Stats'!B191</f>
        <v>Tyler Ennis</v>
      </c>
      <c r="C190" t="str">
        <f>'UPDATE Regular Stats'!C191</f>
        <v>PG</v>
      </c>
      <c r="D190">
        <f>'UPDATE Regular Stats'!D191</f>
        <v>20</v>
      </c>
      <c r="E190" t="str">
        <f>'UPDATE Regular Stats'!E191</f>
        <v>PHO</v>
      </c>
      <c r="F190">
        <f>'UPDATE Regular Stats'!F191</f>
        <v>8</v>
      </c>
      <c r="G190">
        <f>'UPDATE Regular Stats'!G191</f>
        <v>0</v>
      </c>
      <c r="H190">
        <f>'UPDATE Regular Stats'!H191</f>
        <v>7.3</v>
      </c>
      <c r="I190">
        <f>'UPDATE Regular Stats'!I191</f>
        <v>1.1000000000000001</v>
      </c>
      <c r="J190">
        <f>'UPDATE Regular Stats'!J191</f>
        <v>2.6</v>
      </c>
      <c r="K190">
        <f>'UPDATE Regular Stats'!K191</f>
        <v>0.42899999999999999</v>
      </c>
      <c r="L190">
        <f>'UPDATE Regular Stats'!L191</f>
        <v>0.3</v>
      </c>
      <c r="M190">
        <f>'UPDATE Regular Stats'!M191</f>
        <v>0.8</v>
      </c>
      <c r="N190">
        <f>'UPDATE Regular Stats'!N191</f>
        <v>0.33300000000000002</v>
      </c>
      <c r="O190">
        <f>'UPDATE Regular Stats'!O191</f>
        <v>0.9</v>
      </c>
      <c r="P190">
        <f>'UPDATE Regular Stats'!P191</f>
        <v>1.9</v>
      </c>
      <c r="Q190">
        <f>'UPDATE Regular Stats'!Q191</f>
        <v>0.46700000000000003</v>
      </c>
      <c r="R190">
        <f>'UPDATE Regular Stats'!R191</f>
        <v>0.3</v>
      </c>
      <c r="S190">
        <f>'UPDATE Regular Stats'!S191</f>
        <v>0.3</v>
      </c>
      <c r="T190">
        <f>'UPDATE Regular Stats'!T191</f>
        <v>1</v>
      </c>
      <c r="U190">
        <f>'UPDATE Regular Stats'!U191</f>
        <v>0.1</v>
      </c>
      <c r="V190">
        <f>'UPDATE Regular Stats'!V191</f>
        <v>0.8</v>
      </c>
      <c r="W190">
        <f>'UPDATE Regular Stats'!W191</f>
        <v>0.9</v>
      </c>
      <c r="X190">
        <f>'UPDATE Regular Stats'!X191</f>
        <v>1.8</v>
      </c>
      <c r="Y190">
        <f>'UPDATE Regular Stats'!Y191</f>
        <v>0</v>
      </c>
      <c r="Z190">
        <f>'UPDATE Regular Stats'!Z191</f>
        <v>0.3</v>
      </c>
      <c r="AA190">
        <f>'UPDATE Regular Stats'!AA191</f>
        <v>1</v>
      </c>
      <c r="AB190">
        <f>'UPDATE Regular Stats'!AB191</f>
        <v>0.4</v>
      </c>
      <c r="AC190">
        <f>'UPDATE Regular Stats'!AC191</f>
        <v>2.8</v>
      </c>
      <c r="AD190">
        <f>VLOOKUP($B190,'UPDATE Advanced Stats'!$B$2:$AC$1000,7,0)</f>
        <v>7.3</v>
      </c>
      <c r="AE190">
        <f>VLOOKUP($B190,'UPDATE Advanced Stats'!$B$2:$AC$1000,8,0)</f>
        <v>0.41099999999999998</v>
      </c>
      <c r="AF190">
        <f>VLOOKUP($B190,'UPDATE Advanced Stats'!$B$2:$AC$1000,9,0)</f>
        <v>0.29899999999999999</v>
      </c>
      <c r="AG190">
        <f>VLOOKUP($B190,'UPDATE Advanced Stats'!$B$2:$AC$1000,10,0)</f>
        <v>4.9000000000000002E-2</v>
      </c>
      <c r="AH190">
        <f>VLOOKUP($B190,'UPDATE Advanced Stats'!$B$2:$AC$1000,11,0)</f>
        <v>1.9</v>
      </c>
      <c r="AI190">
        <f>VLOOKUP($B190,'UPDATE Advanced Stats'!$B$2:$AC$1000,12,0)</f>
        <v>7.7</v>
      </c>
      <c r="AJ190">
        <f>VLOOKUP($B190,'UPDATE Advanced Stats'!$B$2:$AC$1000,13,0)</f>
        <v>4.8</v>
      </c>
      <c r="AK190">
        <f>VLOOKUP($B190,'UPDATE Advanced Stats'!$B$2:$AC$1000,14,0)</f>
        <v>27.3</v>
      </c>
      <c r="AL190">
        <f>VLOOKUP($B190,'UPDATE Advanced Stats'!$B$2:$AC$1000,15,0)</f>
        <v>2.2000000000000002</v>
      </c>
      <c r="AM190">
        <f>VLOOKUP($B190,'UPDATE Advanced Stats'!$B$2:$AC$1000,16,0)</f>
        <v>1</v>
      </c>
      <c r="AN190">
        <f>VLOOKUP($B190,'UPDATE Advanced Stats'!$B$2:$AC$1000,17,0)</f>
        <v>22.2</v>
      </c>
      <c r="AO190">
        <f>VLOOKUP($B190,'UPDATE Advanced Stats'!$B$2:$AC$1000,18,0)</f>
        <v>20.6</v>
      </c>
      <c r="AP190">
        <f>VLOOKUP($B190,'UPDATE Advanced Stats'!$B$2:$AC$1000,19,0)</f>
        <v>0</v>
      </c>
      <c r="AQ190">
        <f>VLOOKUP($B190,'UPDATE Advanced Stats'!$B$2:$AC$1000,20,0)</f>
        <v>-0.8</v>
      </c>
      <c r="AR190">
        <f>VLOOKUP($B190,'UPDATE Advanced Stats'!$B$2:$AC$1000,21,0)</f>
        <v>0.5</v>
      </c>
      <c r="AS190">
        <f>VLOOKUP($B190,'UPDATE Advanced Stats'!$B$2:$AC$1000,22,0)</f>
        <v>-0.3</v>
      </c>
      <c r="AT190">
        <f>VLOOKUP($B190,'UPDATE Advanced Stats'!$B$2:$AC$1000,23,0)</f>
        <v>-0.04</v>
      </c>
      <c r="AU190">
        <f>VLOOKUP($B190,'UPDATE Advanced Stats'!$B$2:$AC$1000,24,0)</f>
        <v>0</v>
      </c>
      <c r="AV190">
        <f>VLOOKUP($B190,'UPDATE Advanced Stats'!$B$2:$AC$1000,25,0)</f>
        <v>-5.2</v>
      </c>
      <c r="AW190">
        <f>VLOOKUP($B190,'UPDATE Advanced Stats'!$B$2:$AC$1000,26,0)</f>
        <v>-1.5</v>
      </c>
      <c r="AX190">
        <f>VLOOKUP($B190,'UPDATE Advanced Stats'!$B$2:$AC$1000,27,0)</f>
        <v>-6.7</v>
      </c>
      <c r="AY190">
        <f>VLOOKUP($B190,'UPDATE Advanced Stats'!$B$2:$AC$1000,28,0)</f>
        <v>-0.5</v>
      </c>
    </row>
    <row r="191" spans="1:51">
      <c r="A191">
        <f>'UPDATE Regular Stats'!A192</f>
        <v>144</v>
      </c>
      <c r="B191" t="str">
        <f>'UPDATE Regular Stats'!B192</f>
        <v>Tyler Ennis</v>
      </c>
      <c r="C191" t="str">
        <f>'UPDATE Regular Stats'!C192</f>
        <v>PG</v>
      </c>
      <c r="D191">
        <f>'UPDATE Regular Stats'!D192</f>
        <v>20</v>
      </c>
      <c r="E191" t="str">
        <f>'UPDATE Regular Stats'!E192</f>
        <v>MIL</v>
      </c>
      <c r="F191">
        <f>'UPDATE Regular Stats'!F192</f>
        <v>25</v>
      </c>
      <c r="G191">
        <f>'UPDATE Regular Stats'!G192</f>
        <v>1</v>
      </c>
      <c r="H191">
        <f>'UPDATE Regular Stats'!H192</f>
        <v>14.1</v>
      </c>
      <c r="I191">
        <f>'UPDATE Regular Stats'!I192</f>
        <v>1.7</v>
      </c>
      <c r="J191">
        <f>'UPDATE Regular Stats'!J192</f>
        <v>4.9000000000000004</v>
      </c>
      <c r="K191">
        <f>'UPDATE Regular Stats'!K192</f>
        <v>0.35</v>
      </c>
      <c r="L191">
        <f>'UPDATE Regular Stats'!L192</f>
        <v>0.4</v>
      </c>
      <c r="M191">
        <f>'UPDATE Regular Stats'!M192</f>
        <v>1.5</v>
      </c>
      <c r="N191">
        <f>'UPDATE Regular Stats'!N192</f>
        <v>0.27</v>
      </c>
      <c r="O191">
        <f>'UPDATE Regular Stats'!O192</f>
        <v>1.3</v>
      </c>
      <c r="P191">
        <f>'UPDATE Regular Stats'!P192</f>
        <v>3.4</v>
      </c>
      <c r="Q191">
        <f>'UPDATE Regular Stats'!Q192</f>
        <v>0.38400000000000001</v>
      </c>
      <c r="R191">
        <f>'UPDATE Regular Stats'!R192</f>
        <v>0.1</v>
      </c>
      <c r="S191">
        <f>'UPDATE Regular Stats'!S192</f>
        <v>0.2</v>
      </c>
      <c r="T191">
        <f>'UPDATE Regular Stats'!T192</f>
        <v>0.6</v>
      </c>
      <c r="U191">
        <f>'UPDATE Regular Stats'!U192</f>
        <v>0.2</v>
      </c>
      <c r="V191">
        <f>'UPDATE Regular Stats'!V192</f>
        <v>0.9</v>
      </c>
      <c r="W191">
        <f>'UPDATE Regular Stats'!W192</f>
        <v>1.1000000000000001</v>
      </c>
      <c r="X191">
        <f>'UPDATE Regular Stats'!X192</f>
        <v>2.4</v>
      </c>
      <c r="Y191">
        <f>'UPDATE Regular Stats'!Y192</f>
        <v>0.7</v>
      </c>
      <c r="Z191">
        <f>'UPDATE Regular Stats'!Z192</f>
        <v>0.1</v>
      </c>
      <c r="AA191">
        <f>'UPDATE Regular Stats'!AA192</f>
        <v>1.4</v>
      </c>
      <c r="AB191">
        <f>'UPDATE Regular Stats'!AB192</f>
        <v>1.3</v>
      </c>
      <c r="AC191">
        <f>'UPDATE Regular Stats'!AC192</f>
        <v>4</v>
      </c>
      <c r="AD191">
        <f>VLOOKUP($B191,'UPDATE Advanced Stats'!$B$2:$AC$1000,7,0)</f>
        <v>7.3</v>
      </c>
      <c r="AE191">
        <f>VLOOKUP($B191,'UPDATE Advanced Stats'!$B$2:$AC$1000,8,0)</f>
        <v>0.41099999999999998</v>
      </c>
      <c r="AF191">
        <f>VLOOKUP($B191,'UPDATE Advanced Stats'!$B$2:$AC$1000,9,0)</f>
        <v>0.29899999999999999</v>
      </c>
      <c r="AG191">
        <f>VLOOKUP($B191,'UPDATE Advanced Stats'!$B$2:$AC$1000,10,0)</f>
        <v>4.9000000000000002E-2</v>
      </c>
      <c r="AH191">
        <f>VLOOKUP($B191,'UPDATE Advanced Stats'!$B$2:$AC$1000,11,0)</f>
        <v>1.9</v>
      </c>
      <c r="AI191">
        <f>VLOOKUP($B191,'UPDATE Advanced Stats'!$B$2:$AC$1000,12,0)</f>
        <v>7.7</v>
      </c>
      <c r="AJ191">
        <f>VLOOKUP($B191,'UPDATE Advanced Stats'!$B$2:$AC$1000,13,0)</f>
        <v>4.8</v>
      </c>
      <c r="AK191">
        <f>VLOOKUP($B191,'UPDATE Advanced Stats'!$B$2:$AC$1000,14,0)</f>
        <v>27.3</v>
      </c>
      <c r="AL191">
        <f>VLOOKUP($B191,'UPDATE Advanced Stats'!$B$2:$AC$1000,15,0)</f>
        <v>2.2000000000000002</v>
      </c>
      <c r="AM191">
        <f>VLOOKUP($B191,'UPDATE Advanced Stats'!$B$2:$AC$1000,16,0)</f>
        <v>1</v>
      </c>
      <c r="AN191">
        <f>VLOOKUP($B191,'UPDATE Advanced Stats'!$B$2:$AC$1000,17,0)</f>
        <v>22.2</v>
      </c>
      <c r="AO191">
        <f>VLOOKUP($B191,'UPDATE Advanced Stats'!$B$2:$AC$1000,18,0)</f>
        <v>20.6</v>
      </c>
      <c r="AP191">
        <f>VLOOKUP($B191,'UPDATE Advanced Stats'!$B$2:$AC$1000,19,0)</f>
        <v>0</v>
      </c>
      <c r="AQ191">
        <f>VLOOKUP($B191,'UPDATE Advanced Stats'!$B$2:$AC$1000,20,0)</f>
        <v>-0.8</v>
      </c>
      <c r="AR191">
        <f>VLOOKUP($B191,'UPDATE Advanced Stats'!$B$2:$AC$1000,21,0)</f>
        <v>0.5</v>
      </c>
      <c r="AS191">
        <f>VLOOKUP($B191,'UPDATE Advanced Stats'!$B$2:$AC$1000,22,0)</f>
        <v>-0.3</v>
      </c>
      <c r="AT191">
        <f>VLOOKUP($B191,'UPDATE Advanced Stats'!$B$2:$AC$1000,23,0)</f>
        <v>-0.04</v>
      </c>
      <c r="AU191">
        <f>VLOOKUP($B191,'UPDATE Advanced Stats'!$B$2:$AC$1000,24,0)</f>
        <v>0</v>
      </c>
      <c r="AV191">
        <f>VLOOKUP($B191,'UPDATE Advanced Stats'!$B$2:$AC$1000,25,0)</f>
        <v>-5.2</v>
      </c>
      <c r="AW191">
        <f>VLOOKUP($B191,'UPDATE Advanced Stats'!$B$2:$AC$1000,26,0)</f>
        <v>-1.5</v>
      </c>
      <c r="AX191">
        <f>VLOOKUP($B191,'UPDATE Advanced Stats'!$B$2:$AC$1000,27,0)</f>
        <v>-6.7</v>
      </c>
      <c r="AY191">
        <f>VLOOKUP($B191,'UPDATE Advanced Stats'!$B$2:$AC$1000,28,0)</f>
        <v>-0.5</v>
      </c>
    </row>
    <row r="192" spans="1:51">
      <c r="A192">
        <f>'UPDATE Regular Stats'!A193</f>
        <v>145</v>
      </c>
      <c r="B192" t="str">
        <f>'UPDATE Regular Stats'!B193</f>
        <v>Jeremy Evans</v>
      </c>
      <c r="C192" t="str">
        <f>'UPDATE Regular Stats'!C193</f>
        <v>SF</v>
      </c>
      <c r="D192">
        <f>'UPDATE Regular Stats'!D193</f>
        <v>27</v>
      </c>
      <c r="E192" t="str">
        <f>'UPDATE Regular Stats'!E193</f>
        <v>UTA</v>
      </c>
      <c r="F192">
        <f>'UPDATE Regular Stats'!F193</f>
        <v>38</v>
      </c>
      <c r="G192">
        <f>'UPDATE Regular Stats'!G193</f>
        <v>0</v>
      </c>
      <c r="H192">
        <f>'UPDATE Regular Stats'!H193</f>
        <v>7</v>
      </c>
      <c r="I192">
        <f>'UPDATE Regular Stats'!I193</f>
        <v>0.8</v>
      </c>
      <c r="J192">
        <f>'UPDATE Regular Stats'!J193</f>
        <v>1.5</v>
      </c>
      <c r="K192">
        <f>'UPDATE Regular Stats'!K193</f>
        <v>0.55200000000000005</v>
      </c>
      <c r="L192">
        <f>'UPDATE Regular Stats'!L193</f>
        <v>0.1</v>
      </c>
      <c r="M192">
        <f>'UPDATE Regular Stats'!M193</f>
        <v>0.1</v>
      </c>
      <c r="N192">
        <f>'UPDATE Regular Stats'!N193</f>
        <v>0.4</v>
      </c>
      <c r="O192">
        <f>'UPDATE Regular Stats'!O193</f>
        <v>0.8</v>
      </c>
      <c r="P192">
        <f>'UPDATE Regular Stats'!P193</f>
        <v>1.4</v>
      </c>
      <c r="Q192">
        <f>'UPDATE Regular Stats'!Q193</f>
        <v>0.56599999999999995</v>
      </c>
      <c r="R192">
        <f>'UPDATE Regular Stats'!R193</f>
        <v>0.6</v>
      </c>
      <c r="S192">
        <f>'UPDATE Regular Stats'!S193</f>
        <v>0.8</v>
      </c>
      <c r="T192">
        <f>'UPDATE Regular Stats'!T193</f>
        <v>0.82799999999999996</v>
      </c>
      <c r="U192">
        <f>'UPDATE Regular Stats'!U193</f>
        <v>0.7</v>
      </c>
      <c r="V192">
        <f>'UPDATE Regular Stats'!V193</f>
        <v>1.2</v>
      </c>
      <c r="W192">
        <f>'UPDATE Regular Stats'!W193</f>
        <v>1.9</v>
      </c>
      <c r="X192">
        <f>'UPDATE Regular Stats'!X193</f>
        <v>0.3</v>
      </c>
      <c r="Y192">
        <f>'UPDATE Regular Stats'!Y193</f>
        <v>0.3</v>
      </c>
      <c r="Z192">
        <f>'UPDATE Regular Stats'!Z193</f>
        <v>0.3</v>
      </c>
      <c r="AA192">
        <f>'UPDATE Regular Stats'!AA193</f>
        <v>0.1</v>
      </c>
      <c r="AB192">
        <f>'UPDATE Regular Stats'!AB193</f>
        <v>0.8</v>
      </c>
      <c r="AC192">
        <f>'UPDATE Regular Stats'!AC193</f>
        <v>2.4</v>
      </c>
      <c r="AD192">
        <f>VLOOKUP($B192,'UPDATE Advanced Stats'!$B$2:$AC$1000,7,0)</f>
        <v>20.5</v>
      </c>
      <c r="AE192">
        <f>VLOOKUP($B192,'UPDATE Advanced Stats'!$B$2:$AC$1000,8,0)</f>
        <v>0.63600000000000001</v>
      </c>
      <c r="AF192">
        <f>VLOOKUP($B192,'UPDATE Advanced Stats'!$B$2:$AC$1000,9,0)</f>
        <v>8.5999999999999993E-2</v>
      </c>
      <c r="AG192">
        <f>VLOOKUP($B192,'UPDATE Advanced Stats'!$B$2:$AC$1000,10,0)</f>
        <v>0.5</v>
      </c>
      <c r="AH192">
        <f>VLOOKUP($B192,'UPDATE Advanced Stats'!$B$2:$AC$1000,11,0)</f>
        <v>11.3</v>
      </c>
      <c r="AI192">
        <f>VLOOKUP($B192,'UPDATE Advanced Stats'!$B$2:$AC$1000,12,0)</f>
        <v>19.399999999999999</v>
      </c>
      <c r="AJ192">
        <f>VLOOKUP($B192,'UPDATE Advanced Stats'!$B$2:$AC$1000,13,0)</f>
        <v>15.4</v>
      </c>
      <c r="AK192">
        <f>VLOOKUP($B192,'UPDATE Advanced Stats'!$B$2:$AC$1000,14,0)</f>
        <v>7.9</v>
      </c>
      <c r="AL192">
        <f>VLOOKUP($B192,'UPDATE Advanced Stats'!$B$2:$AC$1000,15,0)</f>
        <v>2.2000000000000002</v>
      </c>
      <c r="AM192">
        <f>VLOOKUP($B192,'UPDATE Advanced Stats'!$B$2:$AC$1000,16,0)</f>
        <v>3.6</v>
      </c>
      <c r="AN192">
        <f>VLOOKUP($B192,'UPDATE Advanced Stats'!$B$2:$AC$1000,17,0)</f>
        <v>6.6</v>
      </c>
      <c r="AO192">
        <f>VLOOKUP($B192,'UPDATE Advanced Stats'!$B$2:$AC$1000,18,0)</f>
        <v>13.1</v>
      </c>
      <c r="AP192">
        <f>VLOOKUP($B192,'UPDATE Advanced Stats'!$B$2:$AC$1000,19,0)</f>
        <v>0</v>
      </c>
      <c r="AQ192">
        <f>VLOOKUP($B192,'UPDATE Advanced Stats'!$B$2:$AC$1000,20,0)</f>
        <v>0.9</v>
      </c>
      <c r="AR192">
        <f>VLOOKUP($B192,'UPDATE Advanced Stats'!$B$2:$AC$1000,21,0)</f>
        <v>0.4</v>
      </c>
      <c r="AS192">
        <f>VLOOKUP($B192,'UPDATE Advanced Stats'!$B$2:$AC$1000,22,0)</f>
        <v>1.3</v>
      </c>
      <c r="AT192">
        <f>VLOOKUP($B192,'UPDATE Advanced Stats'!$B$2:$AC$1000,23,0)</f>
        <v>0.24099999999999999</v>
      </c>
      <c r="AU192">
        <f>VLOOKUP($B192,'UPDATE Advanced Stats'!$B$2:$AC$1000,24,0)</f>
        <v>0</v>
      </c>
      <c r="AV192">
        <f>VLOOKUP($B192,'UPDATE Advanced Stats'!$B$2:$AC$1000,25,0)</f>
        <v>1.5</v>
      </c>
      <c r="AW192">
        <f>VLOOKUP($B192,'UPDATE Advanced Stats'!$B$2:$AC$1000,26,0)</f>
        <v>2</v>
      </c>
      <c r="AX192">
        <f>VLOOKUP($B192,'UPDATE Advanced Stats'!$B$2:$AC$1000,27,0)</f>
        <v>3.5</v>
      </c>
      <c r="AY192">
        <f>VLOOKUP($B192,'UPDATE Advanced Stats'!$B$2:$AC$1000,28,0)</f>
        <v>0.4</v>
      </c>
    </row>
    <row r="193" spans="1:51">
      <c r="A193">
        <f>'UPDATE Regular Stats'!A194</f>
        <v>146</v>
      </c>
      <c r="B193" t="str">
        <f>'UPDATE Regular Stats'!B194</f>
        <v>Reggie Evans</v>
      </c>
      <c r="C193" t="str">
        <f>'UPDATE Regular Stats'!C194</f>
        <v>PF</v>
      </c>
      <c r="D193">
        <f>'UPDATE Regular Stats'!D194</f>
        <v>34</v>
      </c>
      <c r="E193" t="str">
        <f>'UPDATE Regular Stats'!E194</f>
        <v>SAC</v>
      </c>
      <c r="F193">
        <f>'UPDATE Regular Stats'!F194</f>
        <v>47</v>
      </c>
      <c r="G193">
        <f>'UPDATE Regular Stats'!G194</f>
        <v>7</v>
      </c>
      <c r="H193">
        <f>'UPDATE Regular Stats'!H194</f>
        <v>16.3</v>
      </c>
      <c r="I193">
        <f>'UPDATE Regular Stats'!I194</f>
        <v>1.2</v>
      </c>
      <c r="J193">
        <f>'UPDATE Regular Stats'!J194</f>
        <v>2.9</v>
      </c>
      <c r="K193">
        <f>'UPDATE Regular Stats'!K194</f>
        <v>0.42299999999999999</v>
      </c>
      <c r="L193">
        <f>'UPDATE Regular Stats'!L194</f>
        <v>0</v>
      </c>
      <c r="M193">
        <f>'UPDATE Regular Stats'!M194</f>
        <v>0</v>
      </c>
      <c r="N193">
        <f>'UPDATE Regular Stats'!N194</f>
        <v>0</v>
      </c>
      <c r="O193">
        <f>'UPDATE Regular Stats'!O194</f>
        <v>1.2</v>
      </c>
      <c r="P193">
        <f>'UPDATE Regular Stats'!P194</f>
        <v>2.9</v>
      </c>
      <c r="Q193">
        <f>'UPDATE Regular Stats'!Q194</f>
        <v>0.43</v>
      </c>
      <c r="R193">
        <f>'UPDATE Regular Stats'!R194</f>
        <v>1.3</v>
      </c>
      <c r="S193">
        <f>'UPDATE Regular Stats'!S194</f>
        <v>2.1</v>
      </c>
      <c r="T193">
        <f>'UPDATE Regular Stats'!T194</f>
        <v>0.61899999999999999</v>
      </c>
      <c r="U193">
        <f>'UPDATE Regular Stats'!U194</f>
        <v>2.1</v>
      </c>
      <c r="V193">
        <f>'UPDATE Regular Stats'!V194</f>
        <v>4.3</v>
      </c>
      <c r="W193">
        <f>'UPDATE Regular Stats'!W194</f>
        <v>6.4</v>
      </c>
      <c r="X193">
        <f>'UPDATE Regular Stats'!X194</f>
        <v>0.7</v>
      </c>
      <c r="Y193">
        <f>'UPDATE Regular Stats'!Y194</f>
        <v>0.5</v>
      </c>
      <c r="Z193">
        <f>'UPDATE Regular Stats'!Z194</f>
        <v>0.1</v>
      </c>
      <c r="AA193">
        <f>'UPDATE Regular Stats'!AA194</f>
        <v>1</v>
      </c>
      <c r="AB193">
        <f>'UPDATE Regular Stats'!AB194</f>
        <v>1.9</v>
      </c>
      <c r="AC193">
        <f>'UPDATE Regular Stats'!AC194</f>
        <v>3.7</v>
      </c>
      <c r="AD193">
        <f>VLOOKUP($B193,'UPDATE Advanced Stats'!$B$2:$AC$1000,7,0)</f>
        <v>11.7</v>
      </c>
      <c r="AE193">
        <f>VLOOKUP($B193,'UPDATE Advanced Stats'!$B$2:$AC$1000,8,0)</f>
        <v>0.49</v>
      </c>
      <c r="AF193">
        <f>VLOOKUP($B193,'UPDATE Advanced Stats'!$B$2:$AC$1000,9,0)</f>
        <v>1.4999999999999999E-2</v>
      </c>
      <c r="AG193">
        <f>VLOOKUP($B193,'UPDATE Advanced Stats'!$B$2:$AC$1000,10,0)</f>
        <v>0.70799999999999996</v>
      </c>
      <c r="AH193">
        <f>VLOOKUP($B193,'UPDATE Advanced Stats'!$B$2:$AC$1000,11,0)</f>
        <v>14.9</v>
      </c>
      <c r="AI193">
        <f>VLOOKUP($B193,'UPDATE Advanced Stats'!$B$2:$AC$1000,12,0)</f>
        <v>29</v>
      </c>
      <c r="AJ193">
        <f>VLOOKUP($B193,'UPDATE Advanced Stats'!$B$2:$AC$1000,13,0)</f>
        <v>22.2</v>
      </c>
      <c r="AK193">
        <f>VLOOKUP($B193,'UPDATE Advanced Stats'!$B$2:$AC$1000,14,0)</f>
        <v>6.1</v>
      </c>
      <c r="AL193">
        <f>VLOOKUP($B193,'UPDATE Advanced Stats'!$B$2:$AC$1000,15,0)</f>
        <v>1.4</v>
      </c>
      <c r="AM193">
        <f>VLOOKUP($B193,'UPDATE Advanced Stats'!$B$2:$AC$1000,16,0)</f>
        <v>0.5</v>
      </c>
      <c r="AN193">
        <f>VLOOKUP($B193,'UPDATE Advanced Stats'!$B$2:$AC$1000,17,0)</f>
        <v>20</v>
      </c>
      <c r="AO193">
        <f>VLOOKUP($B193,'UPDATE Advanced Stats'!$B$2:$AC$1000,18,0)</f>
        <v>13</v>
      </c>
      <c r="AP193">
        <f>VLOOKUP($B193,'UPDATE Advanced Stats'!$B$2:$AC$1000,19,0)</f>
        <v>0</v>
      </c>
      <c r="AQ193">
        <f>VLOOKUP($B193,'UPDATE Advanced Stats'!$B$2:$AC$1000,20,0)</f>
        <v>0.4</v>
      </c>
      <c r="AR193">
        <f>VLOOKUP($B193,'UPDATE Advanced Stats'!$B$2:$AC$1000,21,0)</f>
        <v>0.8</v>
      </c>
      <c r="AS193">
        <f>VLOOKUP($B193,'UPDATE Advanced Stats'!$B$2:$AC$1000,22,0)</f>
        <v>1.2</v>
      </c>
      <c r="AT193">
        <f>VLOOKUP($B193,'UPDATE Advanced Stats'!$B$2:$AC$1000,23,0)</f>
        <v>7.3999999999999996E-2</v>
      </c>
      <c r="AU193">
        <f>VLOOKUP($B193,'UPDATE Advanced Stats'!$B$2:$AC$1000,24,0)</f>
        <v>0</v>
      </c>
      <c r="AV193">
        <f>VLOOKUP($B193,'UPDATE Advanced Stats'!$B$2:$AC$1000,25,0)</f>
        <v>-2.7</v>
      </c>
      <c r="AW193">
        <f>VLOOKUP($B193,'UPDATE Advanced Stats'!$B$2:$AC$1000,26,0)</f>
        <v>0</v>
      </c>
      <c r="AX193">
        <f>VLOOKUP($B193,'UPDATE Advanced Stats'!$B$2:$AC$1000,27,0)</f>
        <v>-2.7</v>
      </c>
      <c r="AY193">
        <f>VLOOKUP($B193,'UPDATE Advanced Stats'!$B$2:$AC$1000,28,0)</f>
        <v>-0.1</v>
      </c>
    </row>
    <row r="194" spans="1:51">
      <c r="A194">
        <f>'UPDATE Regular Stats'!A195</f>
        <v>147</v>
      </c>
      <c r="B194" t="str">
        <f>'UPDATE Regular Stats'!B195</f>
        <v>Tyreke Evans</v>
      </c>
      <c r="C194" t="str">
        <f>'UPDATE Regular Stats'!C195</f>
        <v>SF</v>
      </c>
      <c r="D194">
        <f>'UPDATE Regular Stats'!D195</f>
        <v>25</v>
      </c>
      <c r="E194" t="str">
        <f>'UPDATE Regular Stats'!E195</f>
        <v>NOP</v>
      </c>
      <c r="F194">
        <f>'UPDATE Regular Stats'!F195</f>
        <v>79</v>
      </c>
      <c r="G194">
        <f>'UPDATE Regular Stats'!G195</f>
        <v>76</v>
      </c>
      <c r="H194">
        <f>'UPDATE Regular Stats'!H195</f>
        <v>34.1</v>
      </c>
      <c r="I194">
        <f>'UPDATE Regular Stats'!I195</f>
        <v>6.6</v>
      </c>
      <c r="J194">
        <f>'UPDATE Regular Stats'!J195</f>
        <v>14.7</v>
      </c>
      <c r="K194">
        <f>'UPDATE Regular Stats'!K195</f>
        <v>0.44700000000000001</v>
      </c>
      <c r="L194">
        <f>'UPDATE Regular Stats'!L195</f>
        <v>0.9</v>
      </c>
      <c r="M194">
        <f>'UPDATE Regular Stats'!M195</f>
        <v>2.9</v>
      </c>
      <c r="N194">
        <f>'UPDATE Regular Stats'!N195</f>
        <v>0.30399999999999999</v>
      </c>
      <c r="O194">
        <f>'UPDATE Regular Stats'!O195</f>
        <v>5.7</v>
      </c>
      <c r="P194">
        <f>'UPDATE Regular Stats'!P195</f>
        <v>11.9</v>
      </c>
      <c r="Q194">
        <f>'UPDATE Regular Stats'!Q195</f>
        <v>0.48199999999999998</v>
      </c>
      <c r="R194">
        <f>'UPDATE Regular Stats'!R195</f>
        <v>2.6</v>
      </c>
      <c r="S194">
        <f>'UPDATE Regular Stats'!S195</f>
        <v>3.7</v>
      </c>
      <c r="T194">
        <f>'UPDATE Regular Stats'!T195</f>
        <v>0.69399999999999995</v>
      </c>
      <c r="U194">
        <f>'UPDATE Regular Stats'!U195</f>
        <v>1</v>
      </c>
      <c r="V194">
        <f>'UPDATE Regular Stats'!V195</f>
        <v>4.2</v>
      </c>
      <c r="W194">
        <f>'UPDATE Regular Stats'!W195</f>
        <v>5.3</v>
      </c>
      <c r="X194">
        <f>'UPDATE Regular Stats'!X195</f>
        <v>6.6</v>
      </c>
      <c r="Y194">
        <f>'UPDATE Regular Stats'!Y195</f>
        <v>1.3</v>
      </c>
      <c r="Z194">
        <f>'UPDATE Regular Stats'!Z195</f>
        <v>0.5</v>
      </c>
      <c r="AA194">
        <f>'UPDATE Regular Stats'!AA195</f>
        <v>3.1</v>
      </c>
      <c r="AB194">
        <f>'UPDATE Regular Stats'!AB195</f>
        <v>2.5</v>
      </c>
      <c r="AC194">
        <f>'UPDATE Regular Stats'!AC195</f>
        <v>16.600000000000001</v>
      </c>
      <c r="AD194">
        <f>VLOOKUP($B194,'UPDATE Advanced Stats'!$B$2:$AC$1000,7,0)</f>
        <v>17.7</v>
      </c>
      <c r="AE194">
        <f>VLOOKUP($B194,'UPDATE Advanced Stats'!$B$2:$AC$1000,8,0)</f>
        <v>0.50800000000000001</v>
      </c>
      <c r="AF194">
        <f>VLOOKUP($B194,'UPDATE Advanced Stats'!$B$2:$AC$1000,9,0)</f>
        <v>0.19500000000000001</v>
      </c>
      <c r="AG194">
        <f>VLOOKUP($B194,'UPDATE Advanced Stats'!$B$2:$AC$1000,10,0)</f>
        <v>0.25</v>
      </c>
      <c r="AH194">
        <f>VLOOKUP($B194,'UPDATE Advanced Stats'!$B$2:$AC$1000,11,0)</f>
        <v>3.5</v>
      </c>
      <c r="AI194">
        <f>VLOOKUP($B194,'UPDATE Advanced Stats'!$B$2:$AC$1000,12,0)</f>
        <v>14.1</v>
      </c>
      <c r="AJ194">
        <f>VLOOKUP($B194,'UPDATE Advanced Stats'!$B$2:$AC$1000,13,0)</f>
        <v>8.8000000000000007</v>
      </c>
      <c r="AK194">
        <f>VLOOKUP($B194,'UPDATE Advanced Stats'!$B$2:$AC$1000,14,0)</f>
        <v>32.700000000000003</v>
      </c>
      <c r="AL194">
        <f>VLOOKUP($B194,'UPDATE Advanced Stats'!$B$2:$AC$1000,15,0)</f>
        <v>2</v>
      </c>
      <c r="AM194">
        <f>VLOOKUP($B194,'UPDATE Advanced Stats'!$B$2:$AC$1000,16,0)</f>
        <v>1</v>
      </c>
      <c r="AN194">
        <f>VLOOKUP($B194,'UPDATE Advanced Stats'!$B$2:$AC$1000,17,0)</f>
        <v>16</v>
      </c>
      <c r="AO194">
        <f>VLOOKUP($B194,'UPDATE Advanced Stats'!$B$2:$AC$1000,18,0)</f>
        <v>26.1</v>
      </c>
      <c r="AP194">
        <f>VLOOKUP($B194,'UPDATE Advanced Stats'!$B$2:$AC$1000,19,0)</f>
        <v>0</v>
      </c>
      <c r="AQ194">
        <f>VLOOKUP($B194,'UPDATE Advanced Stats'!$B$2:$AC$1000,20,0)</f>
        <v>2.4</v>
      </c>
      <c r="AR194">
        <f>VLOOKUP($B194,'UPDATE Advanced Stats'!$B$2:$AC$1000,21,0)</f>
        <v>2.2000000000000002</v>
      </c>
      <c r="AS194">
        <f>VLOOKUP($B194,'UPDATE Advanced Stats'!$B$2:$AC$1000,22,0)</f>
        <v>4.5999999999999996</v>
      </c>
      <c r="AT194">
        <f>VLOOKUP($B194,'UPDATE Advanced Stats'!$B$2:$AC$1000,23,0)</f>
        <v>8.2000000000000003E-2</v>
      </c>
      <c r="AU194">
        <f>VLOOKUP($B194,'UPDATE Advanced Stats'!$B$2:$AC$1000,24,0)</f>
        <v>0</v>
      </c>
      <c r="AV194">
        <f>VLOOKUP($B194,'UPDATE Advanced Stats'!$B$2:$AC$1000,25,0)</f>
        <v>1.7</v>
      </c>
      <c r="AW194">
        <f>VLOOKUP($B194,'UPDATE Advanced Stats'!$B$2:$AC$1000,26,0)</f>
        <v>0.1</v>
      </c>
      <c r="AX194">
        <f>VLOOKUP($B194,'UPDATE Advanced Stats'!$B$2:$AC$1000,27,0)</f>
        <v>1.9</v>
      </c>
      <c r="AY194">
        <f>VLOOKUP($B194,'UPDATE Advanced Stats'!$B$2:$AC$1000,28,0)</f>
        <v>2.6</v>
      </c>
    </row>
    <row r="195" spans="1:51">
      <c r="A195">
        <f>'UPDATE Regular Stats'!A196</f>
        <v>148</v>
      </c>
      <c r="B195" t="str">
        <f>'UPDATE Regular Stats'!B196</f>
        <v>Dante Exum</v>
      </c>
      <c r="C195" t="str">
        <f>'UPDATE Regular Stats'!C196</f>
        <v>PG</v>
      </c>
      <c r="D195">
        <f>'UPDATE Regular Stats'!D196</f>
        <v>19</v>
      </c>
      <c r="E195" t="str">
        <f>'UPDATE Regular Stats'!E196</f>
        <v>UTA</v>
      </c>
      <c r="F195">
        <f>'UPDATE Regular Stats'!F196</f>
        <v>82</v>
      </c>
      <c r="G195">
        <f>'UPDATE Regular Stats'!G196</f>
        <v>41</v>
      </c>
      <c r="H195">
        <f>'UPDATE Regular Stats'!H196</f>
        <v>22.2</v>
      </c>
      <c r="I195">
        <f>'UPDATE Regular Stats'!I196</f>
        <v>1.8</v>
      </c>
      <c r="J195">
        <f>'UPDATE Regular Stats'!J196</f>
        <v>5.0999999999999996</v>
      </c>
      <c r="K195">
        <f>'UPDATE Regular Stats'!K196</f>
        <v>0.34899999999999998</v>
      </c>
      <c r="L195">
        <f>'UPDATE Regular Stats'!L196</f>
        <v>1</v>
      </c>
      <c r="M195">
        <f>'UPDATE Regular Stats'!M196</f>
        <v>3.2</v>
      </c>
      <c r="N195">
        <f>'UPDATE Regular Stats'!N196</f>
        <v>0.314</v>
      </c>
      <c r="O195">
        <f>'UPDATE Regular Stats'!O196</f>
        <v>0.8</v>
      </c>
      <c r="P195">
        <f>'UPDATE Regular Stats'!P196</f>
        <v>1.9</v>
      </c>
      <c r="Q195">
        <f>'UPDATE Regular Stats'!Q196</f>
        <v>0.40799999999999997</v>
      </c>
      <c r="R195">
        <f>'UPDATE Regular Stats'!R196</f>
        <v>0.2</v>
      </c>
      <c r="S195">
        <f>'UPDATE Regular Stats'!S196</f>
        <v>0.4</v>
      </c>
      <c r="T195">
        <f>'UPDATE Regular Stats'!T196</f>
        <v>0.625</v>
      </c>
      <c r="U195">
        <f>'UPDATE Regular Stats'!U196</f>
        <v>0.3</v>
      </c>
      <c r="V195">
        <f>'UPDATE Regular Stats'!V196</f>
        <v>1.3</v>
      </c>
      <c r="W195">
        <f>'UPDATE Regular Stats'!W196</f>
        <v>1.6</v>
      </c>
      <c r="X195">
        <f>'UPDATE Regular Stats'!X196</f>
        <v>2.4</v>
      </c>
      <c r="Y195">
        <f>'UPDATE Regular Stats'!Y196</f>
        <v>0.5</v>
      </c>
      <c r="Z195">
        <f>'UPDATE Regular Stats'!Z196</f>
        <v>0.2</v>
      </c>
      <c r="AA195">
        <f>'UPDATE Regular Stats'!AA196</f>
        <v>1.4</v>
      </c>
      <c r="AB195">
        <f>'UPDATE Regular Stats'!AB196</f>
        <v>1.8</v>
      </c>
      <c r="AC195">
        <f>'UPDATE Regular Stats'!AC196</f>
        <v>4.8</v>
      </c>
      <c r="AD195">
        <f>VLOOKUP($B195,'UPDATE Advanced Stats'!$B$2:$AC$1000,7,0)</f>
        <v>5.7</v>
      </c>
      <c r="AE195">
        <f>VLOOKUP($B195,'UPDATE Advanced Stats'!$B$2:$AC$1000,8,0)</f>
        <v>0.45700000000000002</v>
      </c>
      <c r="AF195">
        <f>VLOOKUP($B195,'UPDATE Advanced Stats'!$B$2:$AC$1000,9,0)</f>
        <v>0.63500000000000001</v>
      </c>
      <c r="AG195">
        <f>VLOOKUP($B195,'UPDATE Advanced Stats'!$B$2:$AC$1000,10,0)</f>
        <v>7.6999999999999999E-2</v>
      </c>
      <c r="AH195">
        <f>VLOOKUP($B195,'UPDATE Advanced Stats'!$B$2:$AC$1000,11,0)</f>
        <v>1.7</v>
      </c>
      <c r="AI195">
        <f>VLOOKUP($B195,'UPDATE Advanced Stats'!$B$2:$AC$1000,12,0)</f>
        <v>6.6</v>
      </c>
      <c r="AJ195">
        <f>VLOOKUP($B195,'UPDATE Advanced Stats'!$B$2:$AC$1000,13,0)</f>
        <v>4.2</v>
      </c>
      <c r="AK195">
        <f>VLOOKUP($B195,'UPDATE Advanced Stats'!$B$2:$AC$1000,14,0)</f>
        <v>16.600000000000001</v>
      </c>
      <c r="AL195">
        <f>VLOOKUP($B195,'UPDATE Advanced Stats'!$B$2:$AC$1000,15,0)</f>
        <v>1.2</v>
      </c>
      <c r="AM195">
        <f>VLOOKUP($B195,'UPDATE Advanced Stats'!$B$2:$AC$1000,16,0)</f>
        <v>0.6</v>
      </c>
      <c r="AN195">
        <f>VLOOKUP($B195,'UPDATE Advanced Stats'!$B$2:$AC$1000,17,0)</f>
        <v>21.5</v>
      </c>
      <c r="AO195">
        <f>VLOOKUP($B195,'UPDATE Advanced Stats'!$B$2:$AC$1000,18,0)</f>
        <v>13.8</v>
      </c>
      <c r="AP195">
        <f>VLOOKUP($B195,'UPDATE Advanced Stats'!$B$2:$AC$1000,19,0)</f>
        <v>0</v>
      </c>
      <c r="AQ195">
        <f>VLOOKUP($B195,'UPDATE Advanced Stats'!$B$2:$AC$1000,20,0)</f>
        <v>-1.1000000000000001</v>
      </c>
      <c r="AR195">
        <f>VLOOKUP($B195,'UPDATE Advanced Stats'!$B$2:$AC$1000,21,0)</f>
        <v>1</v>
      </c>
      <c r="AS195">
        <f>VLOOKUP($B195,'UPDATE Advanced Stats'!$B$2:$AC$1000,22,0)</f>
        <v>-0.1</v>
      </c>
      <c r="AT195">
        <f>VLOOKUP($B195,'UPDATE Advanced Stats'!$B$2:$AC$1000,23,0)</f>
        <v>-3.0000000000000001E-3</v>
      </c>
      <c r="AU195">
        <f>VLOOKUP($B195,'UPDATE Advanced Stats'!$B$2:$AC$1000,24,0)</f>
        <v>0</v>
      </c>
      <c r="AV195">
        <f>VLOOKUP($B195,'UPDATE Advanced Stats'!$B$2:$AC$1000,25,0)</f>
        <v>-2.6</v>
      </c>
      <c r="AW195">
        <f>VLOOKUP($B195,'UPDATE Advanced Stats'!$B$2:$AC$1000,26,0)</f>
        <v>-1.3</v>
      </c>
      <c r="AX195">
        <f>VLOOKUP($B195,'UPDATE Advanced Stats'!$B$2:$AC$1000,27,0)</f>
        <v>-3.8</v>
      </c>
      <c r="AY195">
        <f>VLOOKUP($B195,'UPDATE Advanced Stats'!$B$2:$AC$1000,28,0)</f>
        <v>-0.8</v>
      </c>
    </row>
    <row r="196" spans="1:51">
      <c r="A196">
        <f>'UPDATE Regular Stats'!A197</f>
        <v>149</v>
      </c>
      <c r="B196" t="str">
        <f>'UPDATE Regular Stats'!B197</f>
        <v>Festus Ezeli</v>
      </c>
      <c r="C196" t="str">
        <f>'UPDATE Regular Stats'!C197</f>
        <v>C</v>
      </c>
      <c r="D196">
        <f>'UPDATE Regular Stats'!D197</f>
        <v>25</v>
      </c>
      <c r="E196" t="str">
        <f>'UPDATE Regular Stats'!E197</f>
        <v>GSW</v>
      </c>
      <c r="F196">
        <f>'UPDATE Regular Stats'!F197</f>
        <v>46</v>
      </c>
      <c r="G196">
        <f>'UPDATE Regular Stats'!G197</f>
        <v>7</v>
      </c>
      <c r="H196">
        <f>'UPDATE Regular Stats'!H197</f>
        <v>11</v>
      </c>
      <c r="I196">
        <f>'UPDATE Regular Stats'!I197</f>
        <v>1.7</v>
      </c>
      <c r="J196">
        <f>'UPDATE Regular Stats'!J197</f>
        <v>3</v>
      </c>
      <c r="K196">
        <f>'UPDATE Regular Stats'!K197</f>
        <v>0.54700000000000004</v>
      </c>
      <c r="L196">
        <f>'UPDATE Regular Stats'!L197</f>
        <v>0</v>
      </c>
      <c r="M196">
        <f>'UPDATE Regular Stats'!M197</f>
        <v>0</v>
      </c>
      <c r="N196">
        <f>'UPDATE Regular Stats'!N197</f>
        <v>0</v>
      </c>
      <c r="O196">
        <f>'UPDATE Regular Stats'!O197</f>
        <v>1.7</v>
      </c>
      <c r="P196">
        <f>'UPDATE Regular Stats'!P197</f>
        <v>3</v>
      </c>
      <c r="Q196">
        <f>'UPDATE Regular Stats'!Q197</f>
        <v>0.54700000000000004</v>
      </c>
      <c r="R196">
        <f>'UPDATE Regular Stats'!R197</f>
        <v>1.1000000000000001</v>
      </c>
      <c r="S196">
        <f>'UPDATE Regular Stats'!S197</f>
        <v>1.7</v>
      </c>
      <c r="T196">
        <f>'UPDATE Regular Stats'!T197</f>
        <v>0.628</v>
      </c>
      <c r="U196">
        <f>'UPDATE Regular Stats'!U197</f>
        <v>1.3</v>
      </c>
      <c r="V196">
        <f>'UPDATE Regular Stats'!V197</f>
        <v>2.1</v>
      </c>
      <c r="W196">
        <f>'UPDATE Regular Stats'!W197</f>
        <v>3.4</v>
      </c>
      <c r="X196">
        <f>'UPDATE Regular Stats'!X197</f>
        <v>0.2</v>
      </c>
      <c r="Y196">
        <f>'UPDATE Regular Stats'!Y197</f>
        <v>0.2</v>
      </c>
      <c r="Z196">
        <f>'UPDATE Regular Stats'!Z197</f>
        <v>0.9</v>
      </c>
      <c r="AA196">
        <f>'UPDATE Regular Stats'!AA197</f>
        <v>0.7</v>
      </c>
      <c r="AB196">
        <f>'UPDATE Regular Stats'!AB197</f>
        <v>1.7</v>
      </c>
      <c r="AC196">
        <f>'UPDATE Regular Stats'!AC197</f>
        <v>4.4000000000000004</v>
      </c>
      <c r="AD196">
        <f>VLOOKUP($B196,'UPDATE Advanced Stats'!$B$2:$AC$1000,7,0)</f>
        <v>16.2</v>
      </c>
      <c r="AE196">
        <f>VLOOKUP($B196,'UPDATE Advanced Stats'!$B$2:$AC$1000,8,0)</f>
        <v>0.57999999999999996</v>
      </c>
      <c r="AF196">
        <f>VLOOKUP($B196,'UPDATE Advanced Stats'!$B$2:$AC$1000,9,0)</f>
        <v>0</v>
      </c>
      <c r="AG196">
        <f>VLOOKUP($B196,'UPDATE Advanced Stats'!$B$2:$AC$1000,10,0)</f>
        <v>0.56100000000000005</v>
      </c>
      <c r="AH196">
        <f>VLOOKUP($B196,'UPDATE Advanced Stats'!$B$2:$AC$1000,11,0)</f>
        <v>13.3</v>
      </c>
      <c r="AI196">
        <f>VLOOKUP($B196,'UPDATE Advanced Stats'!$B$2:$AC$1000,12,0)</f>
        <v>19.7</v>
      </c>
      <c r="AJ196">
        <f>VLOOKUP($B196,'UPDATE Advanced Stats'!$B$2:$AC$1000,13,0)</f>
        <v>16.600000000000001</v>
      </c>
      <c r="AK196">
        <f>VLOOKUP($B196,'UPDATE Advanced Stats'!$B$2:$AC$1000,14,0)</f>
        <v>2.5</v>
      </c>
      <c r="AL196">
        <f>VLOOKUP($B196,'UPDATE Advanced Stats'!$B$2:$AC$1000,15,0)</f>
        <v>0.7</v>
      </c>
      <c r="AM196">
        <f>VLOOKUP($B196,'UPDATE Advanced Stats'!$B$2:$AC$1000,16,0)</f>
        <v>6.2</v>
      </c>
      <c r="AN196">
        <f>VLOOKUP($B196,'UPDATE Advanced Stats'!$B$2:$AC$1000,17,0)</f>
        <v>15.6</v>
      </c>
      <c r="AO196">
        <f>VLOOKUP($B196,'UPDATE Advanced Stats'!$B$2:$AC$1000,18,0)</f>
        <v>17.7</v>
      </c>
      <c r="AP196">
        <f>VLOOKUP($B196,'UPDATE Advanced Stats'!$B$2:$AC$1000,19,0)</f>
        <v>0</v>
      </c>
      <c r="AQ196">
        <f>VLOOKUP($B196,'UPDATE Advanced Stats'!$B$2:$AC$1000,20,0)</f>
        <v>0.8</v>
      </c>
      <c r="AR196">
        <f>VLOOKUP($B196,'UPDATE Advanced Stats'!$B$2:$AC$1000,21,0)</f>
        <v>0.9</v>
      </c>
      <c r="AS196">
        <f>VLOOKUP($B196,'UPDATE Advanced Stats'!$B$2:$AC$1000,22,0)</f>
        <v>1.7</v>
      </c>
      <c r="AT196">
        <f>VLOOKUP($B196,'UPDATE Advanced Stats'!$B$2:$AC$1000,23,0)</f>
        <v>0.159</v>
      </c>
      <c r="AU196">
        <f>VLOOKUP($B196,'UPDATE Advanced Stats'!$B$2:$AC$1000,24,0)</f>
        <v>0</v>
      </c>
      <c r="AV196">
        <f>VLOOKUP($B196,'UPDATE Advanced Stats'!$B$2:$AC$1000,25,0)</f>
        <v>-3</v>
      </c>
      <c r="AW196">
        <f>VLOOKUP($B196,'UPDATE Advanced Stats'!$B$2:$AC$1000,26,0)</f>
        <v>1.2</v>
      </c>
      <c r="AX196">
        <f>VLOOKUP($B196,'UPDATE Advanced Stats'!$B$2:$AC$1000,27,0)</f>
        <v>-1.8</v>
      </c>
      <c r="AY196">
        <f>VLOOKUP($B196,'UPDATE Advanced Stats'!$B$2:$AC$1000,28,0)</f>
        <v>0</v>
      </c>
    </row>
    <row r="197" spans="1:51">
      <c r="A197">
        <f>'UPDATE Regular Stats'!A198</f>
        <v>150</v>
      </c>
      <c r="B197" t="str">
        <f>'UPDATE Regular Stats'!B198</f>
        <v>Kenneth Faried</v>
      </c>
      <c r="C197" t="str">
        <f>'UPDATE Regular Stats'!C198</f>
        <v>PF</v>
      </c>
      <c r="D197">
        <f>'UPDATE Regular Stats'!D198</f>
        <v>25</v>
      </c>
      <c r="E197" t="str">
        <f>'UPDATE Regular Stats'!E198</f>
        <v>DEN</v>
      </c>
      <c r="F197">
        <f>'UPDATE Regular Stats'!F198</f>
        <v>75</v>
      </c>
      <c r="G197">
        <f>'UPDATE Regular Stats'!G198</f>
        <v>71</v>
      </c>
      <c r="H197">
        <f>'UPDATE Regular Stats'!H198</f>
        <v>27.8</v>
      </c>
      <c r="I197">
        <f>'UPDATE Regular Stats'!I198</f>
        <v>5</v>
      </c>
      <c r="J197">
        <f>'UPDATE Regular Stats'!J198</f>
        <v>9.8000000000000007</v>
      </c>
      <c r="K197">
        <f>'UPDATE Regular Stats'!K198</f>
        <v>0.50700000000000001</v>
      </c>
      <c r="L197">
        <f>'UPDATE Regular Stats'!L198</f>
        <v>0</v>
      </c>
      <c r="M197">
        <f>'UPDATE Regular Stats'!M198</f>
        <v>0.1</v>
      </c>
      <c r="N197">
        <f>'UPDATE Regular Stats'!N198</f>
        <v>0.125</v>
      </c>
      <c r="O197">
        <f>'UPDATE Regular Stats'!O198</f>
        <v>5</v>
      </c>
      <c r="P197">
        <f>'UPDATE Regular Stats'!P198</f>
        <v>9.6999999999999993</v>
      </c>
      <c r="Q197">
        <f>'UPDATE Regular Stats'!Q198</f>
        <v>0.51100000000000001</v>
      </c>
      <c r="R197">
        <f>'UPDATE Regular Stats'!R198</f>
        <v>2.7</v>
      </c>
      <c r="S197">
        <f>'UPDATE Regular Stats'!S198</f>
        <v>3.8</v>
      </c>
      <c r="T197">
        <f>'UPDATE Regular Stats'!T198</f>
        <v>0.69099999999999995</v>
      </c>
      <c r="U197">
        <f>'UPDATE Regular Stats'!U198</f>
        <v>3.2</v>
      </c>
      <c r="V197">
        <f>'UPDATE Regular Stats'!V198</f>
        <v>5.7</v>
      </c>
      <c r="W197">
        <f>'UPDATE Regular Stats'!W198</f>
        <v>8.9</v>
      </c>
      <c r="X197">
        <f>'UPDATE Regular Stats'!X198</f>
        <v>1.2</v>
      </c>
      <c r="Y197">
        <f>'UPDATE Regular Stats'!Y198</f>
        <v>0.8</v>
      </c>
      <c r="Z197">
        <f>'UPDATE Regular Stats'!Z198</f>
        <v>0.8</v>
      </c>
      <c r="AA197">
        <f>'UPDATE Regular Stats'!AA198</f>
        <v>1.6</v>
      </c>
      <c r="AB197">
        <f>'UPDATE Regular Stats'!AB198</f>
        <v>2.8</v>
      </c>
      <c r="AC197">
        <f>'UPDATE Regular Stats'!AC198</f>
        <v>12.6</v>
      </c>
      <c r="AD197">
        <f>VLOOKUP($B197,'UPDATE Advanced Stats'!$B$2:$AC$1000,7,0)</f>
        <v>18.399999999999999</v>
      </c>
      <c r="AE197">
        <f>VLOOKUP($B197,'UPDATE Advanced Stats'!$B$2:$AC$1000,8,0)</f>
        <v>0.54800000000000004</v>
      </c>
      <c r="AF197">
        <f>VLOOKUP($B197,'UPDATE Advanced Stats'!$B$2:$AC$1000,9,0)</f>
        <v>1.0999999999999999E-2</v>
      </c>
      <c r="AG197">
        <f>VLOOKUP($B197,'UPDATE Advanced Stats'!$B$2:$AC$1000,10,0)</f>
        <v>0.39100000000000001</v>
      </c>
      <c r="AH197">
        <f>VLOOKUP($B197,'UPDATE Advanced Stats'!$B$2:$AC$1000,11,0)</f>
        <v>12.1</v>
      </c>
      <c r="AI197">
        <f>VLOOKUP($B197,'UPDATE Advanced Stats'!$B$2:$AC$1000,12,0)</f>
        <v>22.9</v>
      </c>
      <c r="AJ197">
        <f>VLOOKUP($B197,'UPDATE Advanced Stats'!$B$2:$AC$1000,13,0)</f>
        <v>17.3</v>
      </c>
      <c r="AK197">
        <f>VLOOKUP($B197,'UPDATE Advanced Stats'!$B$2:$AC$1000,14,0)</f>
        <v>7.1</v>
      </c>
      <c r="AL197">
        <f>VLOOKUP($B197,'UPDATE Advanced Stats'!$B$2:$AC$1000,15,0)</f>
        <v>1.5</v>
      </c>
      <c r="AM197">
        <f>VLOOKUP($B197,'UPDATE Advanced Stats'!$B$2:$AC$1000,16,0)</f>
        <v>2.1</v>
      </c>
      <c r="AN197">
        <f>VLOOKUP($B197,'UPDATE Advanced Stats'!$B$2:$AC$1000,17,0)</f>
        <v>12</v>
      </c>
      <c r="AO197">
        <f>VLOOKUP($B197,'UPDATE Advanced Stats'!$B$2:$AC$1000,18,0)</f>
        <v>20.3</v>
      </c>
      <c r="AP197">
        <f>VLOOKUP($B197,'UPDATE Advanced Stats'!$B$2:$AC$1000,19,0)</f>
        <v>0</v>
      </c>
      <c r="AQ197">
        <f>VLOOKUP($B197,'UPDATE Advanced Stats'!$B$2:$AC$1000,20,0)</f>
        <v>3.5</v>
      </c>
      <c r="AR197">
        <f>VLOOKUP($B197,'UPDATE Advanced Stats'!$B$2:$AC$1000,21,0)</f>
        <v>2.1</v>
      </c>
      <c r="AS197">
        <f>VLOOKUP($B197,'UPDATE Advanced Stats'!$B$2:$AC$1000,22,0)</f>
        <v>5.6</v>
      </c>
      <c r="AT197">
        <f>VLOOKUP($B197,'UPDATE Advanced Stats'!$B$2:$AC$1000,23,0)</f>
        <v>0.13</v>
      </c>
      <c r="AU197">
        <f>VLOOKUP($B197,'UPDATE Advanced Stats'!$B$2:$AC$1000,24,0)</f>
        <v>0</v>
      </c>
      <c r="AV197">
        <f>VLOOKUP($B197,'UPDATE Advanced Stats'!$B$2:$AC$1000,25,0)</f>
        <v>-0.2</v>
      </c>
      <c r="AW197">
        <f>VLOOKUP($B197,'UPDATE Advanced Stats'!$B$2:$AC$1000,26,0)</f>
        <v>0.9</v>
      </c>
      <c r="AX197">
        <f>VLOOKUP($B197,'UPDATE Advanced Stats'!$B$2:$AC$1000,27,0)</f>
        <v>0.8</v>
      </c>
      <c r="AY197">
        <f>VLOOKUP($B197,'UPDATE Advanced Stats'!$B$2:$AC$1000,28,0)</f>
        <v>1.4</v>
      </c>
    </row>
    <row r="198" spans="1:51">
      <c r="A198">
        <f>'UPDATE Regular Stats'!A199</f>
        <v>151</v>
      </c>
      <c r="B198" t="str">
        <f>'UPDATE Regular Stats'!B199</f>
        <v>Jordan Farmar</v>
      </c>
      <c r="C198" t="str">
        <f>'UPDATE Regular Stats'!C199</f>
        <v>PG</v>
      </c>
      <c r="D198">
        <f>'UPDATE Regular Stats'!D199</f>
        <v>28</v>
      </c>
      <c r="E198" t="str">
        <f>'UPDATE Regular Stats'!E199</f>
        <v>LAC</v>
      </c>
      <c r="F198">
        <f>'UPDATE Regular Stats'!F199</f>
        <v>36</v>
      </c>
      <c r="G198">
        <f>'UPDATE Regular Stats'!G199</f>
        <v>0</v>
      </c>
      <c r="H198">
        <f>'UPDATE Regular Stats'!H199</f>
        <v>14.7</v>
      </c>
      <c r="I198">
        <f>'UPDATE Regular Stats'!I199</f>
        <v>1.7</v>
      </c>
      <c r="J198">
        <f>'UPDATE Regular Stats'!J199</f>
        <v>4.4000000000000004</v>
      </c>
      <c r="K198">
        <f>'UPDATE Regular Stats'!K199</f>
        <v>0.38600000000000001</v>
      </c>
      <c r="L198">
        <f>'UPDATE Regular Stats'!L199</f>
        <v>1</v>
      </c>
      <c r="M198">
        <f>'UPDATE Regular Stats'!M199</f>
        <v>2.7</v>
      </c>
      <c r="N198">
        <f>'UPDATE Regular Stats'!N199</f>
        <v>0.36099999999999999</v>
      </c>
      <c r="O198">
        <f>'UPDATE Regular Stats'!O199</f>
        <v>0.7</v>
      </c>
      <c r="P198">
        <f>'UPDATE Regular Stats'!P199</f>
        <v>1.7</v>
      </c>
      <c r="Q198">
        <f>'UPDATE Regular Stats'!Q199</f>
        <v>0.42599999999999999</v>
      </c>
      <c r="R198">
        <f>'UPDATE Regular Stats'!R199</f>
        <v>0.3</v>
      </c>
      <c r="S198">
        <f>'UPDATE Regular Stats'!S199</f>
        <v>0.3</v>
      </c>
      <c r="T198">
        <f>'UPDATE Regular Stats'!T199</f>
        <v>0.90900000000000003</v>
      </c>
      <c r="U198">
        <f>'UPDATE Regular Stats'!U199</f>
        <v>0.2</v>
      </c>
      <c r="V198">
        <f>'UPDATE Regular Stats'!V199</f>
        <v>0.9</v>
      </c>
      <c r="W198">
        <f>'UPDATE Regular Stats'!W199</f>
        <v>1.2</v>
      </c>
      <c r="X198">
        <f>'UPDATE Regular Stats'!X199</f>
        <v>1.9</v>
      </c>
      <c r="Y198">
        <f>'UPDATE Regular Stats'!Y199</f>
        <v>0.6</v>
      </c>
      <c r="Z198">
        <f>'UPDATE Regular Stats'!Z199</f>
        <v>0.1</v>
      </c>
      <c r="AA198">
        <f>'UPDATE Regular Stats'!AA199</f>
        <v>0.9</v>
      </c>
      <c r="AB198">
        <f>'UPDATE Regular Stats'!AB199</f>
        <v>1.4</v>
      </c>
      <c r="AC198">
        <f>'UPDATE Regular Stats'!AC199</f>
        <v>4.5999999999999996</v>
      </c>
      <c r="AD198">
        <f>VLOOKUP($B198,'UPDATE Advanced Stats'!$B$2:$AC$1000,7,0)</f>
        <v>9.9</v>
      </c>
      <c r="AE198">
        <f>VLOOKUP($B198,'UPDATE Advanced Stats'!$B$2:$AC$1000,8,0)</f>
        <v>0.51300000000000001</v>
      </c>
      <c r="AF198">
        <f>VLOOKUP($B198,'UPDATE Advanced Stats'!$B$2:$AC$1000,9,0)</f>
        <v>0.61399999999999999</v>
      </c>
      <c r="AG198">
        <f>VLOOKUP($B198,'UPDATE Advanced Stats'!$B$2:$AC$1000,10,0)</f>
        <v>7.0000000000000007E-2</v>
      </c>
      <c r="AH198">
        <f>VLOOKUP($B198,'UPDATE Advanced Stats'!$B$2:$AC$1000,11,0)</f>
        <v>1.7</v>
      </c>
      <c r="AI198">
        <f>VLOOKUP($B198,'UPDATE Advanced Stats'!$B$2:$AC$1000,12,0)</f>
        <v>7.1</v>
      </c>
      <c r="AJ198">
        <f>VLOOKUP($B198,'UPDATE Advanced Stats'!$B$2:$AC$1000,13,0)</f>
        <v>4.5</v>
      </c>
      <c r="AK198">
        <f>VLOOKUP($B198,'UPDATE Advanced Stats'!$B$2:$AC$1000,14,0)</f>
        <v>18</v>
      </c>
      <c r="AL198">
        <f>VLOOKUP($B198,'UPDATE Advanced Stats'!$B$2:$AC$1000,15,0)</f>
        <v>1.9</v>
      </c>
      <c r="AM198">
        <f>VLOOKUP($B198,'UPDATE Advanced Stats'!$B$2:$AC$1000,16,0)</f>
        <v>0.8</v>
      </c>
      <c r="AN198">
        <f>VLOOKUP($B198,'UPDATE Advanced Stats'!$B$2:$AC$1000,17,0)</f>
        <v>16.399999999999999</v>
      </c>
      <c r="AO198">
        <f>VLOOKUP($B198,'UPDATE Advanced Stats'!$B$2:$AC$1000,18,0)</f>
        <v>16.600000000000001</v>
      </c>
      <c r="AP198">
        <f>VLOOKUP($B198,'UPDATE Advanced Stats'!$B$2:$AC$1000,19,0)</f>
        <v>0</v>
      </c>
      <c r="AQ198">
        <f>VLOOKUP($B198,'UPDATE Advanced Stats'!$B$2:$AC$1000,20,0)</f>
        <v>0.2</v>
      </c>
      <c r="AR198">
        <f>VLOOKUP($B198,'UPDATE Advanced Stats'!$B$2:$AC$1000,21,0)</f>
        <v>0.4</v>
      </c>
      <c r="AS198">
        <f>VLOOKUP($B198,'UPDATE Advanced Stats'!$B$2:$AC$1000,22,0)</f>
        <v>0.6</v>
      </c>
      <c r="AT198">
        <f>VLOOKUP($B198,'UPDATE Advanced Stats'!$B$2:$AC$1000,23,0)</f>
        <v>5.2999999999999999E-2</v>
      </c>
      <c r="AU198">
        <f>VLOOKUP($B198,'UPDATE Advanced Stats'!$B$2:$AC$1000,24,0)</f>
        <v>0</v>
      </c>
      <c r="AV198">
        <f>VLOOKUP($B198,'UPDATE Advanced Stats'!$B$2:$AC$1000,25,0)</f>
        <v>-0.7</v>
      </c>
      <c r="AW198">
        <f>VLOOKUP($B198,'UPDATE Advanced Stats'!$B$2:$AC$1000,26,0)</f>
        <v>-1.3</v>
      </c>
      <c r="AX198">
        <f>VLOOKUP($B198,'UPDATE Advanced Stats'!$B$2:$AC$1000,27,0)</f>
        <v>-2</v>
      </c>
      <c r="AY198">
        <f>VLOOKUP($B198,'UPDATE Advanced Stats'!$B$2:$AC$1000,28,0)</f>
        <v>0</v>
      </c>
    </row>
    <row r="199" spans="1:51">
      <c r="A199">
        <f>'UPDATE Regular Stats'!A200</f>
        <v>152</v>
      </c>
      <c r="B199" t="str">
        <f>'UPDATE Regular Stats'!B200</f>
        <v>Derrick Favors</v>
      </c>
      <c r="C199" t="str">
        <f>'UPDATE Regular Stats'!C200</f>
        <v>PF</v>
      </c>
      <c r="D199">
        <f>'UPDATE Regular Stats'!D200</f>
        <v>23</v>
      </c>
      <c r="E199" t="str">
        <f>'UPDATE Regular Stats'!E200</f>
        <v>UTA</v>
      </c>
      <c r="F199">
        <f>'UPDATE Regular Stats'!F200</f>
        <v>74</v>
      </c>
      <c r="G199">
        <f>'UPDATE Regular Stats'!G200</f>
        <v>74</v>
      </c>
      <c r="H199">
        <f>'UPDATE Regular Stats'!H200</f>
        <v>30.8</v>
      </c>
      <c r="I199">
        <f>'UPDATE Regular Stats'!I200</f>
        <v>6.5</v>
      </c>
      <c r="J199">
        <f>'UPDATE Regular Stats'!J200</f>
        <v>12.4</v>
      </c>
      <c r="K199">
        <f>'UPDATE Regular Stats'!K200</f>
        <v>0.52500000000000002</v>
      </c>
      <c r="L199">
        <f>'UPDATE Regular Stats'!L200</f>
        <v>0</v>
      </c>
      <c r="M199">
        <f>'UPDATE Regular Stats'!M200</f>
        <v>0.1</v>
      </c>
      <c r="N199">
        <f>'UPDATE Regular Stats'!N200</f>
        <v>0.16700000000000001</v>
      </c>
      <c r="O199">
        <f>'UPDATE Regular Stats'!O200</f>
        <v>6.5</v>
      </c>
      <c r="P199">
        <f>'UPDATE Regular Stats'!P200</f>
        <v>12.3</v>
      </c>
      <c r="Q199">
        <f>'UPDATE Regular Stats'!Q200</f>
        <v>0.52700000000000002</v>
      </c>
      <c r="R199">
        <f>'UPDATE Regular Stats'!R200</f>
        <v>3</v>
      </c>
      <c r="S199">
        <f>'UPDATE Regular Stats'!S200</f>
        <v>4.5</v>
      </c>
      <c r="T199">
        <f>'UPDATE Regular Stats'!T200</f>
        <v>0.66900000000000004</v>
      </c>
      <c r="U199">
        <f>'UPDATE Regular Stats'!U200</f>
        <v>2.6</v>
      </c>
      <c r="V199">
        <f>'UPDATE Regular Stats'!V200</f>
        <v>5.6</v>
      </c>
      <c r="W199">
        <f>'UPDATE Regular Stats'!W200</f>
        <v>8.1999999999999993</v>
      </c>
      <c r="X199">
        <f>'UPDATE Regular Stats'!X200</f>
        <v>1.5</v>
      </c>
      <c r="Y199">
        <f>'UPDATE Regular Stats'!Y200</f>
        <v>0.8</v>
      </c>
      <c r="Z199">
        <f>'UPDATE Regular Stats'!Z200</f>
        <v>1.7</v>
      </c>
      <c r="AA199">
        <f>'UPDATE Regular Stats'!AA200</f>
        <v>1.6</v>
      </c>
      <c r="AB199">
        <f>'UPDATE Regular Stats'!AB200</f>
        <v>2.8</v>
      </c>
      <c r="AC199">
        <f>'UPDATE Regular Stats'!AC200</f>
        <v>16</v>
      </c>
      <c r="AD199">
        <f>VLOOKUP($B199,'UPDATE Advanced Stats'!$B$2:$AC$1000,7,0)</f>
        <v>21.8</v>
      </c>
      <c r="AE199">
        <f>VLOOKUP($B199,'UPDATE Advanced Stats'!$B$2:$AC$1000,8,0)</f>
        <v>0.55800000000000005</v>
      </c>
      <c r="AF199">
        <f>VLOOKUP($B199,'UPDATE Advanced Stats'!$B$2:$AC$1000,9,0)</f>
        <v>7.0000000000000001E-3</v>
      </c>
      <c r="AG199">
        <f>VLOOKUP($B199,'UPDATE Advanced Stats'!$B$2:$AC$1000,10,0)</f>
        <v>0.36199999999999999</v>
      </c>
      <c r="AH199">
        <f>VLOOKUP($B199,'UPDATE Advanced Stats'!$B$2:$AC$1000,11,0)</f>
        <v>10</v>
      </c>
      <c r="AI199">
        <f>VLOOKUP($B199,'UPDATE Advanced Stats'!$B$2:$AC$1000,12,0)</f>
        <v>20.7</v>
      </c>
      <c r="AJ199">
        <f>VLOOKUP($B199,'UPDATE Advanced Stats'!$B$2:$AC$1000,13,0)</f>
        <v>15.4</v>
      </c>
      <c r="AK199">
        <f>VLOOKUP($B199,'UPDATE Advanced Stats'!$B$2:$AC$1000,14,0)</f>
        <v>9.4</v>
      </c>
      <c r="AL199">
        <f>VLOOKUP($B199,'UPDATE Advanced Stats'!$B$2:$AC$1000,15,0)</f>
        <v>1.4</v>
      </c>
      <c r="AM199">
        <f>VLOOKUP($B199,'UPDATE Advanced Stats'!$B$2:$AC$1000,16,0)</f>
        <v>4.3</v>
      </c>
      <c r="AN199">
        <f>VLOOKUP($B199,'UPDATE Advanced Stats'!$B$2:$AC$1000,17,0)</f>
        <v>10.199999999999999</v>
      </c>
      <c r="AO199">
        <f>VLOOKUP($B199,'UPDATE Advanced Stats'!$B$2:$AC$1000,18,0)</f>
        <v>23.8</v>
      </c>
      <c r="AP199">
        <f>VLOOKUP($B199,'UPDATE Advanced Stats'!$B$2:$AC$1000,19,0)</f>
        <v>0</v>
      </c>
      <c r="AQ199">
        <f>VLOOKUP($B199,'UPDATE Advanced Stats'!$B$2:$AC$1000,20,0)</f>
        <v>5</v>
      </c>
      <c r="AR199">
        <f>VLOOKUP($B199,'UPDATE Advanced Stats'!$B$2:$AC$1000,21,0)</f>
        <v>3.3</v>
      </c>
      <c r="AS199">
        <f>VLOOKUP($B199,'UPDATE Advanced Stats'!$B$2:$AC$1000,22,0)</f>
        <v>8.3000000000000007</v>
      </c>
      <c r="AT199">
        <f>VLOOKUP($B199,'UPDATE Advanced Stats'!$B$2:$AC$1000,23,0)</f>
        <v>0.17499999999999999</v>
      </c>
      <c r="AU199">
        <f>VLOOKUP($B199,'UPDATE Advanced Stats'!$B$2:$AC$1000,24,0)</f>
        <v>0</v>
      </c>
      <c r="AV199">
        <f>VLOOKUP($B199,'UPDATE Advanced Stats'!$B$2:$AC$1000,25,0)</f>
        <v>0.7</v>
      </c>
      <c r="AW199">
        <f>VLOOKUP($B199,'UPDATE Advanced Stats'!$B$2:$AC$1000,26,0)</f>
        <v>1.7</v>
      </c>
      <c r="AX199">
        <f>VLOOKUP($B199,'UPDATE Advanced Stats'!$B$2:$AC$1000,27,0)</f>
        <v>2.4</v>
      </c>
      <c r="AY199">
        <f>VLOOKUP($B199,'UPDATE Advanced Stats'!$B$2:$AC$1000,28,0)</f>
        <v>2.6</v>
      </c>
    </row>
    <row r="200" spans="1:51">
      <c r="A200">
        <f>'UPDATE Regular Stats'!A201</f>
        <v>153</v>
      </c>
      <c r="B200" t="str">
        <f>'UPDATE Regular Stats'!B201</f>
        <v>Raymond Felton</v>
      </c>
      <c r="C200" t="str">
        <f>'UPDATE Regular Stats'!C201</f>
        <v>PG</v>
      </c>
      <c r="D200">
        <f>'UPDATE Regular Stats'!D201</f>
        <v>30</v>
      </c>
      <c r="E200" t="str">
        <f>'UPDATE Regular Stats'!E201</f>
        <v>DAL</v>
      </c>
      <c r="F200">
        <f>'UPDATE Regular Stats'!F201</f>
        <v>29</v>
      </c>
      <c r="G200">
        <f>'UPDATE Regular Stats'!G201</f>
        <v>3</v>
      </c>
      <c r="H200">
        <f>'UPDATE Regular Stats'!H201</f>
        <v>9.6999999999999993</v>
      </c>
      <c r="I200">
        <f>'UPDATE Regular Stats'!I201</f>
        <v>1.5</v>
      </c>
      <c r="J200">
        <f>'UPDATE Regular Stats'!J201</f>
        <v>3.7</v>
      </c>
      <c r="K200">
        <f>'UPDATE Regular Stats'!K201</f>
        <v>0.40600000000000003</v>
      </c>
      <c r="L200">
        <f>'UPDATE Regular Stats'!L201</f>
        <v>0.3</v>
      </c>
      <c r="M200">
        <f>'UPDATE Regular Stats'!M201</f>
        <v>1.2</v>
      </c>
      <c r="N200">
        <f>'UPDATE Regular Stats'!N201</f>
        <v>0.29399999999999998</v>
      </c>
      <c r="O200">
        <f>'UPDATE Regular Stats'!O201</f>
        <v>1.1000000000000001</v>
      </c>
      <c r="P200">
        <f>'UPDATE Regular Stats'!P201</f>
        <v>2.5</v>
      </c>
      <c r="Q200">
        <f>'UPDATE Regular Stats'!Q201</f>
        <v>0.45800000000000002</v>
      </c>
      <c r="R200">
        <f>'UPDATE Regular Stats'!R201</f>
        <v>0.4</v>
      </c>
      <c r="S200">
        <f>'UPDATE Regular Stats'!S201</f>
        <v>0.5</v>
      </c>
      <c r="T200">
        <f>'UPDATE Regular Stats'!T201</f>
        <v>0.8</v>
      </c>
      <c r="U200">
        <f>'UPDATE Regular Stats'!U201</f>
        <v>0.1</v>
      </c>
      <c r="V200">
        <f>'UPDATE Regular Stats'!V201</f>
        <v>0.8</v>
      </c>
      <c r="W200">
        <f>'UPDATE Regular Stats'!W201</f>
        <v>0.9</v>
      </c>
      <c r="X200">
        <f>'UPDATE Regular Stats'!X201</f>
        <v>1.4</v>
      </c>
      <c r="Y200">
        <f>'UPDATE Regular Stats'!Y201</f>
        <v>0.4</v>
      </c>
      <c r="Z200">
        <f>'UPDATE Regular Stats'!Z201</f>
        <v>0.1</v>
      </c>
      <c r="AA200">
        <f>'UPDATE Regular Stats'!AA201</f>
        <v>0.6</v>
      </c>
      <c r="AB200">
        <f>'UPDATE Regular Stats'!AB201</f>
        <v>0.6</v>
      </c>
      <c r="AC200">
        <f>'UPDATE Regular Stats'!AC201</f>
        <v>3.7</v>
      </c>
      <c r="AD200">
        <f>VLOOKUP($B200,'UPDATE Advanced Stats'!$B$2:$AC$1000,7,0)</f>
        <v>12.4</v>
      </c>
      <c r="AE200">
        <f>VLOOKUP($B200,'UPDATE Advanced Stats'!$B$2:$AC$1000,8,0)</f>
        <v>0.48</v>
      </c>
      <c r="AF200">
        <f>VLOOKUP($B200,'UPDATE Advanced Stats'!$B$2:$AC$1000,9,0)</f>
        <v>0.32100000000000001</v>
      </c>
      <c r="AG200">
        <f>VLOOKUP($B200,'UPDATE Advanced Stats'!$B$2:$AC$1000,10,0)</f>
        <v>0.14199999999999999</v>
      </c>
      <c r="AH200">
        <f>VLOOKUP($B200,'UPDATE Advanced Stats'!$B$2:$AC$1000,11,0)</f>
        <v>0.8</v>
      </c>
      <c r="AI200">
        <f>VLOOKUP($B200,'UPDATE Advanced Stats'!$B$2:$AC$1000,12,0)</f>
        <v>9.4</v>
      </c>
      <c r="AJ200">
        <f>VLOOKUP($B200,'UPDATE Advanced Stats'!$B$2:$AC$1000,13,0)</f>
        <v>5.0999999999999996</v>
      </c>
      <c r="AK200">
        <f>VLOOKUP($B200,'UPDATE Advanced Stats'!$B$2:$AC$1000,14,0)</f>
        <v>21.9</v>
      </c>
      <c r="AL200">
        <f>VLOOKUP($B200,'UPDATE Advanced Stats'!$B$2:$AC$1000,15,0)</f>
        <v>2</v>
      </c>
      <c r="AM200">
        <f>VLOOKUP($B200,'UPDATE Advanced Stats'!$B$2:$AC$1000,16,0)</f>
        <v>1.2</v>
      </c>
      <c r="AN200">
        <f>VLOOKUP($B200,'UPDATE Advanced Stats'!$B$2:$AC$1000,17,0)</f>
        <v>13.8</v>
      </c>
      <c r="AO200">
        <f>VLOOKUP($B200,'UPDATE Advanced Stats'!$B$2:$AC$1000,18,0)</f>
        <v>20.7</v>
      </c>
      <c r="AP200">
        <f>VLOOKUP($B200,'UPDATE Advanced Stats'!$B$2:$AC$1000,19,0)</f>
        <v>0</v>
      </c>
      <c r="AQ200">
        <f>VLOOKUP($B200,'UPDATE Advanced Stats'!$B$2:$AC$1000,20,0)</f>
        <v>0</v>
      </c>
      <c r="AR200">
        <f>VLOOKUP($B200,'UPDATE Advanced Stats'!$B$2:$AC$1000,21,0)</f>
        <v>0.2</v>
      </c>
      <c r="AS200">
        <f>VLOOKUP($B200,'UPDATE Advanced Stats'!$B$2:$AC$1000,22,0)</f>
        <v>0.2</v>
      </c>
      <c r="AT200">
        <f>VLOOKUP($B200,'UPDATE Advanced Stats'!$B$2:$AC$1000,23,0)</f>
        <v>3.9E-2</v>
      </c>
      <c r="AU200">
        <f>VLOOKUP($B200,'UPDATE Advanced Stats'!$B$2:$AC$1000,24,0)</f>
        <v>0</v>
      </c>
      <c r="AV200">
        <f>VLOOKUP($B200,'UPDATE Advanced Stats'!$B$2:$AC$1000,25,0)</f>
        <v>-1.8</v>
      </c>
      <c r="AW200">
        <f>VLOOKUP($B200,'UPDATE Advanced Stats'!$B$2:$AC$1000,26,0)</f>
        <v>-1.3</v>
      </c>
      <c r="AX200">
        <f>VLOOKUP($B200,'UPDATE Advanced Stats'!$B$2:$AC$1000,27,0)</f>
        <v>-3</v>
      </c>
      <c r="AY200">
        <f>VLOOKUP($B200,'UPDATE Advanced Stats'!$B$2:$AC$1000,28,0)</f>
        <v>-0.1</v>
      </c>
    </row>
    <row r="201" spans="1:51">
      <c r="A201">
        <f>'UPDATE Regular Stats'!A202</f>
        <v>154</v>
      </c>
      <c r="B201" t="str">
        <f>'UPDATE Regular Stats'!B202</f>
        <v>Landry Fields</v>
      </c>
      <c r="C201" t="str">
        <f>'UPDATE Regular Stats'!C202</f>
        <v>SF</v>
      </c>
      <c r="D201">
        <f>'UPDATE Regular Stats'!D202</f>
        <v>26</v>
      </c>
      <c r="E201" t="str">
        <f>'UPDATE Regular Stats'!E202</f>
        <v>TOR</v>
      </c>
      <c r="F201">
        <f>'UPDATE Regular Stats'!F202</f>
        <v>26</v>
      </c>
      <c r="G201">
        <f>'UPDATE Regular Stats'!G202</f>
        <v>9</v>
      </c>
      <c r="H201">
        <f>'UPDATE Regular Stats'!H202</f>
        <v>8.3000000000000007</v>
      </c>
      <c r="I201">
        <f>'UPDATE Regular Stats'!I202</f>
        <v>0.8</v>
      </c>
      <c r="J201">
        <f>'UPDATE Regular Stats'!J202</f>
        <v>1.6</v>
      </c>
      <c r="K201">
        <f>'UPDATE Regular Stats'!K202</f>
        <v>0.48799999999999999</v>
      </c>
      <c r="L201">
        <f>'UPDATE Regular Stats'!L202</f>
        <v>0</v>
      </c>
      <c r="M201">
        <f>'UPDATE Regular Stats'!M202</f>
        <v>0.1</v>
      </c>
      <c r="N201">
        <f>'UPDATE Regular Stats'!N202</f>
        <v>0.5</v>
      </c>
      <c r="O201">
        <f>'UPDATE Regular Stats'!O202</f>
        <v>0.7</v>
      </c>
      <c r="P201">
        <f>'UPDATE Regular Stats'!P202</f>
        <v>1.5</v>
      </c>
      <c r="Q201">
        <f>'UPDATE Regular Stats'!Q202</f>
        <v>0.48699999999999999</v>
      </c>
      <c r="R201">
        <f>'UPDATE Regular Stats'!R202</f>
        <v>0.2</v>
      </c>
      <c r="S201">
        <f>'UPDATE Regular Stats'!S202</f>
        <v>0.2</v>
      </c>
      <c r="T201">
        <f>'UPDATE Regular Stats'!T202</f>
        <v>0.83299999999999996</v>
      </c>
      <c r="U201">
        <f>'UPDATE Regular Stats'!U202</f>
        <v>0.4</v>
      </c>
      <c r="V201">
        <f>'UPDATE Regular Stats'!V202</f>
        <v>0.6</v>
      </c>
      <c r="W201">
        <f>'UPDATE Regular Stats'!W202</f>
        <v>1</v>
      </c>
      <c r="X201">
        <f>'UPDATE Regular Stats'!X202</f>
        <v>0.6</v>
      </c>
      <c r="Y201">
        <f>'UPDATE Regular Stats'!Y202</f>
        <v>0.4</v>
      </c>
      <c r="Z201">
        <f>'UPDATE Regular Stats'!Z202</f>
        <v>0</v>
      </c>
      <c r="AA201">
        <f>'UPDATE Regular Stats'!AA202</f>
        <v>0.3</v>
      </c>
      <c r="AB201">
        <f>'UPDATE Regular Stats'!AB202</f>
        <v>0.3</v>
      </c>
      <c r="AC201">
        <f>'UPDATE Regular Stats'!AC202</f>
        <v>1.8</v>
      </c>
      <c r="AD201">
        <f>VLOOKUP($B201,'UPDATE Advanced Stats'!$B$2:$AC$1000,7,0)</f>
        <v>10.8</v>
      </c>
      <c r="AE201">
        <f>VLOOKUP($B201,'UPDATE Advanced Stats'!$B$2:$AC$1000,8,0)</f>
        <v>0.52700000000000002</v>
      </c>
      <c r="AF201">
        <f>VLOOKUP($B201,'UPDATE Advanced Stats'!$B$2:$AC$1000,9,0)</f>
        <v>4.9000000000000002E-2</v>
      </c>
      <c r="AG201">
        <f>VLOOKUP($B201,'UPDATE Advanced Stats'!$B$2:$AC$1000,10,0)</f>
        <v>0.14599999999999999</v>
      </c>
      <c r="AH201">
        <f>VLOOKUP($B201,'UPDATE Advanced Stats'!$B$2:$AC$1000,11,0)</f>
        <v>5.3</v>
      </c>
      <c r="AI201">
        <f>VLOOKUP($B201,'UPDATE Advanced Stats'!$B$2:$AC$1000,12,0)</f>
        <v>8.5</v>
      </c>
      <c r="AJ201">
        <f>VLOOKUP($B201,'UPDATE Advanced Stats'!$B$2:$AC$1000,13,0)</f>
        <v>6.9</v>
      </c>
      <c r="AK201">
        <f>VLOOKUP($B201,'UPDATE Advanced Stats'!$B$2:$AC$1000,14,0)</f>
        <v>10.1</v>
      </c>
      <c r="AL201">
        <f>VLOOKUP($B201,'UPDATE Advanced Stats'!$B$2:$AC$1000,15,0)</f>
        <v>2.6</v>
      </c>
      <c r="AM201">
        <f>VLOOKUP($B201,'UPDATE Advanced Stats'!$B$2:$AC$1000,16,0)</f>
        <v>0</v>
      </c>
      <c r="AN201">
        <f>VLOOKUP($B201,'UPDATE Advanced Stats'!$B$2:$AC$1000,17,0)</f>
        <v>15.5</v>
      </c>
      <c r="AO201">
        <f>VLOOKUP($B201,'UPDATE Advanced Stats'!$B$2:$AC$1000,18,0)</f>
        <v>10.8</v>
      </c>
      <c r="AP201">
        <f>VLOOKUP($B201,'UPDATE Advanced Stats'!$B$2:$AC$1000,19,0)</f>
        <v>0</v>
      </c>
      <c r="AQ201">
        <f>VLOOKUP($B201,'UPDATE Advanced Stats'!$B$2:$AC$1000,20,0)</f>
        <v>0.2</v>
      </c>
      <c r="AR201">
        <f>VLOOKUP($B201,'UPDATE Advanced Stats'!$B$2:$AC$1000,21,0)</f>
        <v>0.1</v>
      </c>
      <c r="AS201">
        <f>VLOOKUP($B201,'UPDATE Advanced Stats'!$B$2:$AC$1000,22,0)</f>
        <v>0.3</v>
      </c>
      <c r="AT201">
        <f>VLOOKUP($B201,'UPDATE Advanced Stats'!$B$2:$AC$1000,23,0)</f>
        <v>7.1999999999999995E-2</v>
      </c>
      <c r="AU201">
        <f>VLOOKUP($B201,'UPDATE Advanced Stats'!$B$2:$AC$1000,24,0)</f>
        <v>0</v>
      </c>
      <c r="AV201">
        <f>VLOOKUP($B201,'UPDATE Advanced Stats'!$B$2:$AC$1000,25,0)</f>
        <v>-1.5</v>
      </c>
      <c r="AW201">
        <f>VLOOKUP($B201,'UPDATE Advanced Stats'!$B$2:$AC$1000,26,0)</f>
        <v>0.1</v>
      </c>
      <c r="AX201">
        <f>VLOOKUP($B201,'UPDATE Advanced Stats'!$B$2:$AC$1000,27,0)</f>
        <v>-1.5</v>
      </c>
      <c r="AY201">
        <f>VLOOKUP($B201,'UPDATE Advanced Stats'!$B$2:$AC$1000,28,0)</f>
        <v>0</v>
      </c>
    </row>
    <row r="202" spans="1:51">
      <c r="A202">
        <f>'UPDATE Regular Stats'!A203</f>
        <v>155</v>
      </c>
      <c r="B202" t="str">
        <f>'UPDATE Regular Stats'!B203</f>
        <v>Evan Fournier</v>
      </c>
      <c r="C202" t="str">
        <f>'UPDATE Regular Stats'!C203</f>
        <v>SG</v>
      </c>
      <c r="D202">
        <f>'UPDATE Regular Stats'!D203</f>
        <v>22</v>
      </c>
      <c r="E202" t="str">
        <f>'UPDATE Regular Stats'!E203</f>
        <v>ORL</v>
      </c>
      <c r="F202">
        <f>'UPDATE Regular Stats'!F203</f>
        <v>58</v>
      </c>
      <c r="G202">
        <f>'UPDATE Regular Stats'!G203</f>
        <v>32</v>
      </c>
      <c r="H202">
        <f>'UPDATE Regular Stats'!H203</f>
        <v>28.6</v>
      </c>
      <c r="I202">
        <f>'UPDATE Regular Stats'!I203</f>
        <v>4.4000000000000004</v>
      </c>
      <c r="J202">
        <f>'UPDATE Regular Stats'!J203</f>
        <v>9.9</v>
      </c>
      <c r="K202">
        <f>'UPDATE Regular Stats'!K203</f>
        <v>0.44</v>
      </c>
      <c r="L202">
        <f>'UPDATE Regular Stats'!L203</f>
        <v>1.5</v>
      </c>
      <c r="M202">
        <f>'UPDATE Regular Stats'!M203</f>
        <v>3.9</v>
      </c>
      <c r="N202">
        <f>'UPDATE Regular Stats'!N203</f>
        <v>0.378</v>
      </c>
      <c r="O202">
        <f>'UPDATE Regular Stats'!O203</f>
        <v>2.9</v>
      </c>
      <c r="P202">
        <f>'UPDATE Regular Stats'!P203</f>
        <v>6</v>
      </c>
      <c r="Q202">
        <f>'UPDATE Regular Stats'!Q203</f>
        <v>0.48</v>
      </c>
      <c r="R202">
        <f>'UPDATE Regular Stats'!R203</f>
        <v>1.8</v>
      </c>
      <c r="S202">
        <f>'UPDATE Regular Stats'!S203</f>
        <v>2.5</v>
      </c>
      <c r="T202">
        <f>'UPDATE Regular Stats'!T203</f>
        <v>0.72799999999999998</v>
      </c>
      <c r="U202">
        <f>'UPDATE Regular Stats'!U203</f>
        <v>0.5</v>
      </c>
      <c r="V202">
        <f>'UPDATE Regular Stats'!V203</f>
        <v>2.2000000000000002</v>
      </c>
      <c r="W202">
        <f>'UPDATE Regular Stats'!W203</f>
        <v>2.6</v>
      </c>
      <c r="X202">
        <f>'UPDATE Regular Stats'!X203</f>
        <v>2.1</v>
      </c>
      <c r="Y202">
        <f>'UPDATE Regular Stats'!Y203</f>
        <v>0.7</v>
      </c>
      <c r="Z202">
        <f>'UPDATE Regular Stats'!Z203</f>
        <v>0</v>
      </c>
      <c r="AA202">
        <f>'UPDATE Regular Stats'!AA203</f>
        <v>1.4</v>
      </c>
      <c r="AB202">
        <f>'UPDATE Regular Stats'!AB203</f>
        <v>2</v>
      </c>
      <c r="AC202">
        <f>'UPDATE Regular Stats'!AC203</f>
        <v>12</v>
      </c>
      <c r="AD202">
        <f>VLOOKUP($B202,'UPDATE Advanced Stats'!$B$2:$AC$1000,7,0)</f>
        <v>12.4</v>
      </c>
      <c r="AE202">
        <f>VLOOKUP($B202,'UPDATE Advanced Stats'!$B$2:$AC$1000,8,0)</f>
        <v>0.54600000000000004</v>
      </c>
      <c r="AF202">
        <f>VLOOKUP($B202,'UPDATE Advanced Stats'!$B$2:$AC$1000,9,0)</f>
        <v>0.39100000000000001</v>
      </c>
      <c r="AG202">
        <f>VLOOKUP($B202,'UPDATE Advanced Stats'!$B$2:$AC$1000,10,0)</f>
        <v>0.25600000000000001</v>
      </c>
      <c r="AH202">
        <f>VLOOKUP($B202,'UPDATE Advanced Stats'!$B$2:$AC$1000,11,0)</f>
        <v>1.9</v>
      </c>
      <c r="AI202">
        <f>VLOOKUP($B202,'UPDATE Advanced Stats'!$B$2:$AC$1000,12,0)</f>
        <v>8.6999999999999993</v>
      </c>
      <c r="AJ202">
        <f>VLOOKUP($B202,'UPDATE Advanced Stats'!$B$2:$AC$1000,13,0)</f>
        <v>5.2</v>
      </c>
      <c r="AK202">
        <f>VLOOKUP($B202,'UPDATE Advanced Stats'!$B$2:$AC$1000,14,0)</f>
        <v>11.5</v>
      </c>
      <c r="AL202">
        <f>VLOOKUP($B202,'UPDATE Advanced Stats'!$B$2:$AC$1000,15,0)</f>
        <v>1.2</v>
      </c>
      <c r="AM202">
        <f>VLOOKUP($B202,'UPDATE Advanced Stats'!$B$2:$AC$1000,16,0)</f>
        <v>0.1</v>
      </c>
      <c r="AN202">
        <f>VLOOKUP($B202,'UPDATE Advanced Stats'!$B$2:$AC$1000,17,0)</f>
        <v>11.4</v>
      </c>
      <c r="AO202">
        <f>VLOOKUP($B202,'UPDATE Advanced Stats'!$B$2:$AC$1000,18,0)</f>
        <v>19.7</v>
      </c>
      <c r="AP202">
        <f>VLOOKUP($B202,'UPDATE Advanced Stats'!$B$2:$AC$1000,19,0)</f>
        <v>0</v>
      </c>
      <c r="AQ202">
        <f>VLOOKUP($B202,'UPDATE Advanced Stats'!$B$2:$AC$1000,20,0)</f>
        <v>1.5</v>
      </c>
      <c r="AR202">
        <f>VLOOKUP($B202,'UPDATE Advanced Stats'!$B$2:$AC$1000,21,0)</f>
        <v>0.6</v>
      </c>
      <c r="AS202">
        <f>VLOOKUP($B202,'UPDATE Advanced Stats'!$B$2:$AC$1000,22,0)</f>
        <v>2.1</v>
      </c>
      <c r="AT202">
        <f>VLOOKUP($B202,'UPDATE Advanced Stats'!$B$2:$AC$1000,23,0)</f>
        <v>5.8999999999999997E-2</v>
      </c>
      <c r="AU202">
        <f>VLOOKUP($B202,'UPDATE Advanced Stats'!$B$2:$AC$1000,24,0)</f>
        <v>0</v>
      </c>
      <c r="AV202">
        <f>VLOOKUP($B202,'UPDATE Advanced Stats'!$B$2:$AC$1000,25,0)</f>
        <v>0.2</v>
      </c>
      <c r="AW202">
        <f>VLOOKUP($B202,'UPDATE Advanced Stats'!$B$2:$AC$1000,26,0)</f>
        <v>-2.2999999999999998</v>
      </c>
      <c r="AX202">
        <f>VLOOKUP($B202,'UPDATE Advanced Stats'!$B$2:$AC$1000,27,0)</f>
        <v>-2.1</v>
      </c>
      <c r="AY202">
        <f>VLOOKUP($B202,'UPDATE Advanced Stats'!$B$2:$AC$1000,28,0)</f>
        <v>-0.1</v>
      </c>
    </row>
    <row r="203" spans="1:51">
      <c r="A203">
        <f>'UPDATE Regular Stats'!A204</f>
        <v>156</v>
      </c>
      <c r="B203" t="str">
        <f>'UPDATE Regular Stats'!B204</f>
        <v>Randy Foye</v>
      </c>
      <c r="C203" t="str">
        <f>'UPDATE Regular Stats'!C204</f>
        <v>SG</v>
      </c>
      <c r="D203">
        <f>'UPDATE Regular Stats'!D204</f>
        <v>31</v>
      </c>
      <c r="E203" t="str">
        <f>'UPDATE Regular Stats'!E204</f>
        <v>DEN</v>
      </c>
      <c r="F203">
        <f>'UPDATE Regular Stats'!F204</f>
        <v>50</v>
      </c>
      <c r="G203">
        <f>'UPDATE Regular Stats'!G204</f>
        <v>21</v>
      </c>
      <c r="H203">
        <f>'UPDATE Regular Stats'!H204</f>
        <v>21.7</v>
      </c>
      <c r="I203">
        <f>'UPDATE Regular Stats'!I204</f>
        <v>3</v>
      </c>
      <c r="J203">
        <f>'UPDATE Regular Stats'!J204</f>
        <v>8</v>
      </c>
      <c r="K203">
        <f>'UPDATE Regular Stats'!K204</f>
        <v>0.36799999999999999</v>
      </c>
      <c r="L203">
        <f>'UPDATE Regular Stats'!L204</f>
        <v>1.9</v>
      </c>
      <c r="M203">
        <f>'UPDATE Regular Stats'!M204</f>
        <v>5.3</v>
      </c>
      <c r="N203">
        <f>'UPDATE Regular Stats'!N204</f>
        <v>0.35699999999999998</v>
      </c>
      <c r="O203">
        <f>'UPDATE Regular Stats'!O204</f>
        <v>1.1000000000000001</v>
      </c>
      <c r="P203">
        <f>'UPDATE Regular Stats'!P204</f>
        <v>2.8</v>
      </c>
      <c r="Q203">
        <f>'UPDATE Regular Stats'!Q204</f>
        <v>0.38800000000000001</v>
      </c>
      <c r="R203">
        <f>'UPDATE Regular Stats'!R204</f>
        <v>0.9</v>
      </c>
      <c r="S203">
        <f>'UPDATE Regular Stats'!S204</f>
        <v>1.1000000000000001</v>
      </c>
      <c r="T203">
        <f>'UPDATE Regular Stats'!T204</f>
        <v>0.81799999999999995</v>
      </c>
      <c r="U203">
        <f>'UPDATE Regular Stats'!U204</f>
        <v>0.2</v>
      </c>
      <c r="V203">
        <f>'UPDATE Regular Stats'!V204</f>
        <v>1.5</v>
      </c>
      <c r="W203">
        <f>'UPDATE Regular Stats'!W204</f>
        <v>1.7</v>
      </c>
      <c r="X203">
        <f>'UPDATE Regular Stats'!X204</f>
        <v>2.4</v>
      </c>
      <c r="Y203">
        <f>'UPDATE Regular Stats'!Y204</f>
        <v>0.7</v>
      </c>
      <c r="Z203">
        <f>'UPDATE Regular Stats'!Z204</f>
        <v>0.2</v>
      </c>
      <c r="AA203">
        <f>'UPDATE Regular Stats'!AA204</f>
        <v>1.2</v>
      </c>
      <c r="AB203">
        <f>'UPDATE Regular Stats'!AB204</f>
        <v>1.9</v>
      </c>
      <c r="AC203">
        <f>'UPDATE Regular Stats'!AC204</f>
        <v>8.6999999999999993</v>
      </c>
      <c r="AD203">
        <f>VLOOKUP($B203,'UPDATE Advanced Stats'!$B$2:$AC$1000,7,0)</f>
        <v>11</v>
      </c>
      <c r="AE203">
        <f>VLOOKUP($B203,'UPDATE Advanced Stats'!$B$2:$AC$1000,8,0)</f>
        <v>0.51</v>
      </c>
      <c r="AF203">
        <f>VLOOKUP($B203,'UPDATE Advanced Stats'!$B$2:$AC$1000,9,0)</f>
        <v>0.65400000000000003</v>
      </c>
      <c r="AG203">
        <f>VLOOKUP($B203,'UPDATE Advanced Stats'!$B$2:$AC$1000,10,0)</f>
        <v>0.13700000000000001</v>
      </c>
      <c r="AH203">
        <f>VLOOKUP($B203,'UPDATE Advanced Stats'!$B$2:$AC$1000,11,0)</f>
        <v>0.9</v>
      </c>
      <c r="AI203">
        <f>VLOOKUP($B203,'UPDATE Advanced Stats'!$B$2:$AC$1000,12,0)</f>
        <v>7.8</v>
      </c>
      <c r="AJ203">
        <f>VLOOKUP($B203,'UPDATE Advanced Stats'!$B$2:$AC$1000,13,0)</f>
        <v>4.2</v>
      </c>
      <c r="AK203">
        <f>VLOOKUP($B203,'UPDATE Advanced Stats'!$B$2:$AC$1000,14,0)</f>
        <v>17</v>
      </c>
      <c r="AL203">
        <f>VLOOKUP($B203,'UPDATE Advanced Stats'!$B$2:$AC$1000,15,0)</f>
        <v>1.6</v>
      </c>
      <c r="AM203">
        <f>VLOOKUP($B203,'UPDATE Advanced Stats'!$B$2:$AC$1000,16,0)</f>
        <v>0.8</v>
      </c>
      <c r="AN203">
        <f>VLOOKUP($B203,'UPDATE Advanced Stats'!$B$2:$AC$1000,17,0)</f>
        <v>12.3</v>
      </c>
      <c r="AO203">
        <f>VLOOKUP($B203,'UPDATE Advanced Stats'!$B$2:$AC$1000,18,0)</f>
        <v>19.3</v>
      </c>
      <c r="AP203">
        <f>VLOOKUP($B203,'UPDATE Advanced Stats'!$B$2:$AC$1000,19,0)</f>
        <v>0</v>
      </c>
      <c r="AQ203">
        <f>VLOOKUP($B203,'UPDATE Advanced Stats'!$B$2:$AC$1000,20,0)</f>
        <v>0.6</v>
      </c>
      <c r="AR203">
        <f>VLOOKUP($B203,'UPDATE Advanced Stats'!$B$2:$AC$1000,21,0)</f>
        <v>0.4</v>
      </c>
      <c r="AS203">
        <f>VLOOKUP($B203,'UPDATE Advanced Stats'!$B$2:$AC$1000,22,0)</f>
        <v>1</v>
      </c>
      <c r="AT203">
        <f>VLOOKUP($B203,'UPDATE Advanced Stats'!$B$2:$AC$1000,23,0)</f>
        <v>4.4999999999999998E-2</v>
      </c>
      <c r="AU203">
        <f>VLOOKUP($B203,'UPDATE Advanced Stats'!$B$2:$AC$1000,24,0)</f>
        <v>0</v>
      </c>
      <c r="AV203">
        <f>VLOOKUP($B203,'UPDATE Advanced Stats'!$B$2:$AC$1000,25,0)</f>
        <v>0.7</v>
      </c>
      <c r="AW203">
        <f>VLOOKUP($B203,'UPDATE Advanced Stats'!$B$2:$AC$1000,26,0)</f>
        <v>-1.8</v>
      </c>
      <c r="AX203">
        <f>VLOOKUP($B203,'UPDATE Advanced Stats'!$B$2:$AC$1000,27,0)</f>
        <v>-1.1000000000000001</v>
      </c>
      <c r="AY203">
        <f>VLOOKUP($B203,'UPDATE Advanced Stats'!$B$2:$AC$1000,28,0)</f>
        <v>0.2</v>
      </c>
    </row>
    <row r="204" spans="1:51">
      <c r="A204">
        <f>'UPDATE Regular Stats'!A205</f>
        <v>157</v>
      </c>
      <c r="B204" t="str">
        <f>'UPDATE Regular Stats'!B205</f>
        <v>Jamaal Franklin</v>
      </c>
      <c r="C204" t="str">
        <f>'UPDATE Regular Stats'!C205</f>
        <v>SG</v>
      </c>
      <c r="D204">
        <f>'UPDATE Regular Stats'!D205</f>
        <v>23</v>
      </c>
      <c r="E204" t="str">
        <f>'UPDATE Regular Stats'!E205</f>
        <v>DEN</v>
      </c>
      <c r="F204">
        <f>'UPDATE Regular Stats'!F205</f>
        <v>3</v>
      </c>
      <c r="G204">
        <f>'UPDATE Regular Stats'!G205</f>
        <v>0</v>
      </c>
      <c r="H204">
        <f>'UPDATE Regular Stats'!H205</f>
        <v>4.3</v>
      </c>
      <c r="I204">
        <f>'UPDATE Regular Stats'!I205</f>
        <v>0.3</v>
      </c>
      <c r="J204">
        <f>'UPDATE Regular Stats'!J205</f>
        <v>0.7</v>
      </c>
      <c r="K204">
        <f>'UPDATE Regular Stats'!K205</f>
        <v>0.5</v>
      </c>
      <c r="L204">
        <f>'UPDATE Regular Stats'!L205</f>
        <v>0.3</v>
      </c>
      <c r="M204">
        <f>'UPDATE Regular Stats'!M205</f>
        <v>0.7</v>
      </c>
      <c r="N204">
        <f>'UPDATE Regular Stats'!N205</f>
        <v>0.5</v>
      </c>
      <c r="O204">
        <f>'UPDATE Regular Stats'!O205</f>
        <v>0</v>
      </c>
      <c r="P204">
        <f>'UPDATE Regular Stats'!P205</f>
        <v>0</v>
      </c>
      <c r="Q204">
        <f>'UPDATE Regular Stats'!Q205</f>
        <v>0</v>
      </c>
      <c r="R204">
        <f>'UPDATE Regular Stats'!R205</f>
        <v>0</v>
      </c>
      <c r="S204">
        <f>'UPDATE Regular Stats'!S205</f>
        <v>0</v>
      </c>
      <c r="T204">
        <f>'UPDATE Regular Stats'!T205</f>
        <v>0</v>
      </c>
      <c r="U204">
        <f>'UPDATE Regular Stats'!U205</f>
        <v>0.3</v>
      </c>
      <c r="V204">
        <f>'UPDATE Regular Stats'!V205</f>
        <v>0.3</v>
      </c>
      <c r="W204">
        <f>'UPDATE Regular Stats'!W205</f>
        <v>0.7</v>
      </c>
      <c r="X204">
        <f>'UPDATE Regular Stats'!X205</f>
        <v>1</v>
      </c>
      <c r="Y204">
        <f>'UPDATE Regular Stats'!Y205</f>
        <v>0</v>
      </c>
      <c r="Z204">
        <f>'UPDATE Regular Stats'!Z205</f>
        <v>0.3</v>
      </c>
      <c r="AA204">
        <f>'UPDATE Regular Stats'!AA205</f>
        <v>1</v>
      </c>
      <c r="AB204">
        <f>'UPDATE Regular Stats'!AB205</f>
        <v>1.3</v>
      </c>
      <c r="AC204">
        <f>'UPDATE Regular Stats'!AC205</f>
        <v>1</v>
      </c>
      <c r="AD204">
        <f>VLOOKUP($B204,'UPDATE Advanced Stats'!$B$2:$AC$1000,7,0)</f>
        <v>4.9000000000000004</v>
      </c>
      <c r="AE204">
        <f>VLOOKUP($B204,'UPDATE Advanced Stats'!$B$2:$AC$1000,8,0)</f>
        <v>0.75</v>
      </c>
      <c r="AF204">
        <f>VLOOKUP($B204,'UPDATE Advanced Stats'!$B$2:$AC$1000,9,0)</f>
        <v>1</v>
      </c>
      <c r="AG204">
        <f>VLOOKUP($B204,'UPDATE Advanced Stats'!$B$2:$AC$1000,10,0)</f>
        <v>0</v>
      </c>
      <c r="AH204">
        <f>VLOOKUP($B204,'UPDATE Advanced Stats'!$B$2:$AC$1000,11,0)</f>
        <v>8</v>
      </c>
      <c r="AI204">
        <f>VLOOKUP($B204,'UPDATE Advanced Stats'!$B$2:$AC$1000,12,0)</f>
        <v>8.6</v>
      </c>
      <c r="AJ204">
        <f>VLOOKUP($B204,'UPDATE Advanced Stats'!$B$2:$AC$1000,13,0)</f>
        <v>8.3000000000000007</v>
      </c>
      <c r="AK204">
        <f>VLOOKUP($B204,'UPDATE Advanced Stats'!$B$2:$AC$1000,14,0)</f>
        <v>32.799999999999997</v>
      </c>
      <c r="AL204">
        <f>VLOOKUP($B204,'UPDATE Advanced Stats'!$B$2:$AC$1000,15,0)</f>
        <v>0</v>
      </c>
      <c r="AM204">
        <f>VLOOKUP($B204,'UPDATE Advanced Stats'!$B$2:$AC$1000,16,0)</f>
        <v>6</v>
      </c>
      <c r="AN204">
        <f>VLOOKUP($B204,'UPDATE Advanced Stats'!$B$2:$AC$1000,17,0)</f>
        <v>60</v>
      </c>
      <c r="AO204">
        <f>VLOOKUP($B204,'UPDATE Advanced Stats'!$B$2:$AC$1000,18,0)</f>
        <v>16.600000000000001</v>
      </c>
      <c r="AP204">
        <f>VLOOKUP($B204,'UPDATE Advanced Stats'!$B$2:$AC$1000,19,0)</f>
        <v>0</v>
      </c>
      <c r="AQ204">
        <f>VLOOKUP($B204,'UPDATE Advanced Stats'!$B$2:$AC$1000,20,0)</f>
        <v>0</v>
      </c>
      <c r="AR204">
        <f>VLOOKUP($B204,'UPDATE Advanced Stats'!$B$2:$AC$1000,21,0)</f>
        <v>0</v>
      </c>
      <c r="AS204">
        <f>VLOOKUP($B204,'UPDATE Advanced Stats'!$B$2:$AC$1000,22,0)</f>
        <v>0</v>
      </c>
      <c r="AT204">
        <f>VLOOKUP($B204,'UPDATE Advanced Stats'!$B$2:$AC$1000,23,0)</f>
        <v>-6.3E-2</v>
      </c>
      <c r="AU204">
        <f>VLOOKUP($B204,'UPDATE Advanced Stats'!$B$2:$AC$1000,24,0)</f>
        <v>0</v>
      </c>
      <c r="AV204">
        <f>VLOOKUP($B204,'UPDATE Advanced Stats'!$B$2:$AC$1000,25,0)</f>
        <v>-4.8</v>
      </c>
      <c r="AW204">
        <f>VLOOKUP($B204,'UPDATE Advanced Stats'!$B$2:$AC$1000,26,0)</f>
        <v>-0.3</v>
      </c>
      <c r="AX204">
        <f>VLOOKUP($B204,'UPDATE Advanced Stats'!$B$2:$AC$1000,27,0)</f>
        <v>-5.0999999999999996</v>
      </c>
      <c r="AY204">
        <f>VLOOKUP($B204,'UPDATE Advanced Stats'!$B$2:$AC$1000,28,0)</f>
        <v>0</v>
      </c>
    </row>
    <row r="205" spans="1:51">
      <c r="A205">
        <f>'UPDATE Regular Stats'!A206</f>
        <v>158</v>
      </c>
      <c r="B205" t="str">
        <f>'UPDATE Regular Stats'!B206</f>
        <v>Tim Frazier</v>
      </c>
      <c r="C205" t="str">
        <f>'UPDATE Regular Stats'!C206</f>
        <v>PG</v>
      </c>
      <c r="D205">
        <f>'UPDATE Regular Stats'!D206</f>
        <v>24</v>
      </c>
      <c r="E205" t="str">
        <f>'UPDATE Regular Stats'!E206</f>
        <v>TOT</v>
      </c>
      <c r="F205">
        <f>'UPDATE Regular Stats'!F206</f>
        <v>11</v>
      </c>
      <c r="G205">
        <f>'UPDATE Regular Stats'!G206</f>
        <v>3</v>
      </c>
      <c r="H205">
        <f>'UPDATE Regular Stats'!H206</f>
        <v>21.7</v>
      </c>
      <c r="I205">
        <f>'UPDATE Regular Stats'!I206</f>
        <v>1.9</v>
      </c>
      <c r="J205">
        <f>'UPDATE Regular Stats'!J206</f>
        <v>5.5</v>
      </c>
      <c r="K205">
        <f>'UPDATE Regular Stats'!K206</f>
        <v>0.34399999999999997</v>
      </c>
      <c r="L205">
        <f>'UPDATE Regular Stats'!L206</f>
        <v>0.5</v>
      </c>
      <c r="M205">
        <f>'UPDATE Regular Stats'!M206</f>
        <v>1.5</v>
      </c>
      <c r="N205">
        <f>'UPDATE Regular Stats'!N206</f>
        <v>0.29399999999999998</v>
      </c>
      <c r="O205">
        <f>'UPDATE Regular Stats'!O206</f>
        <v>1.5</v>
      </c>
      <c r="P205">
        <f>'UPDATE Regular Stats'!P206</f>
        <v>4</v>
      </c>
      <c r="Q205">
        <f>'UPDATE Regular Stats'!Q206</f>
        <v>0.36399999999999999</v>
      </c>
      <c r="R205">
        <f>'UPDATE Regular Stats'!R206</f>
        <v>0.9</v>
      </c>
      <c r="S205">
        <f>'UPDATE Regular Stats'!S206</f>
        <v>1.9</v>
      </c>
      <c r="T205">
        <f>'UPDATE Regular Stats'!T206</f>
        <v>0.47599999999999998</v>
      </c>
      <c r="U205">
        <f>'UPDATE Regular Stats'!U206</f>
        <v>0.5</v>
      </c>
      <c r="V205">
        <f>'UPDATE Regular Stats'!V206</f>
        <v>2</v>
      </c>
      <c r="W205">
        <f>'UPDATE Regular Stats'!W206</f>
        <v>2.5</v>
      </c>
      <c r="X205">
        <f>'UPDATE Regular Stats'!X206</f>
        <v>5.5</v>
      </c>
      <c r="Y205">
        <f>'UPDATE Regular Stats'!Y206</f>
        <v>0.7</v>
      </c>
      <c r="Z205">
        <f>'UPDATE Regular Stats'!Z206</f>
        <v>0</v>
      </c>
      <c r="AA205">
        <f>'UPDATE Regular Stats'!AA206</f>
        <v>2.2999999999999998</v>
      </c>
      <c r="AB205">
        <f>'UPDATE Regular Stats'!AB206</f>
        <v>2.4</v>
      </c>
      <c r="AC205">
        <f>'UPDATE Regular Stats'!AC206</f>
        <v>5.2</v>
      </c>
      <c r="AD205">
        <f>VLOOKUP($B205,'UPDATE Advanced Stats'!$B$2:$AC$1000,7,0)</f>
        <v>8.1</v>
      </c>
      <c r="AE205">
        <f>VLOOKUP($B205,'UPDATE Advanced Stats'!$B$2:$AC$1000,8,0)</f>
        <v>0.40600000000000003</v>
      </c>
      <c r="AF205">
        <f>VLOOKUP($B205,'UPDATE Advanced Stats'!$B$2:$AC$1000,9,0)</f>
        <v>0.27900000000000003</v>
      </c>
      <c r="AG205">
        <f>VLOOKUP($B205,'UPDATE Advanced Stats'!$B$2:$AC$1000,10,0)</f>
        <v>0.34399999999999997</v>
      </c>
      <c r="AH205">
        <f>VLOOKUP($B205,'UPDATE Advanced Stats'!$B$2:$AC$1000,11,0)</f>
        <v>2.6</v>
      </c>
      <c r="AI205">
        <f>VLOOKUP($B205,'UPDATE Advanced Stats'!$B$2:$AC$1000,12,0)</f>
        <v>10.199999999999999</v>
      </c>
      <c r="AJ205">
        <f>VLOOKUP($B205,'UPDATE Advanced Stats'!$B$2:$AC$1000,13,0)</f>
        <v>6.3</v>
      </c>
      <c r="AK205">
        <f>VLOOKUP($B205,'UPDATE Advanced Stats'!$B$2:$AC$1000,14,0)</f>
        <v>39.4</v>
      </c>
      <c r="AL205">
        <f>VLOOKUP($B205,'UPDATE Advanced Stats'!$B$2:$AC$1000,15,0)</f>
        <v>1.7</v>
      </c>
      <c r="AM205">
        <f>VLOOKUP($B205,'UPDATE Advanced Stats'!$B$2:$AC$1000,16,0)</f>
        <v>0</v>
      </c>
      <c r="AN205">
        <f>VLOOKUP($B205,'UPDATE Advanced Stats'!$B$2:$AC$1000,17,0)</f>
        <v>26.2</v>
      </c>
      <c r="AO205">
        <f>VLOOKUP($B205,'UPDATE Advanced Stats'!$B$2:$AC$1000,18,0)</f>
        <v>17.5</v>
      </c>
      <c r="AP205">
        <f>VLOOKUP($B205,'UPDATE Advanced Stats'!$B$2:$AC$1000,19,0)</f>
        <v>0</v>
      </c>
      <c r="AQ205">
        <f>VLOOKUP($B205,'UPDATE Advanced Stats'!$B$2:$AC$1000,20,0)</f>
        <v>-0.3</v>
      </c>
      <c r="AR205">
        <f>VLOOKUP($B205,'UPDATE Advanced Stats'!$B$2:$AC$1000,21,0)</f>
        <v>0.2</v>
      </c>
      <c r="AS205">
        <f>VLOOKUP($B205,'UPDATE Advanced Stats'!$B$2:$AC$1000,22,0)</f>
        <v>-0.1</v>
      </c>
      <c r="AT205">
        <f>VLOOKUP($B205,'UPDATE Advanced Stats'!$B$2:$AC$1000,23,0)</f>
        <v>-1.7000000000000001E-2</v>
      </c>
      <c r="AU205">
        <f>VLOOKUP($B205,'UPDATE Advanced Stats'!$B$2:$AC$1000,24,0)</f>
        <v>0</v>
      </c>
      <c r="AV205">
        <f>VLOOKUP($B205,'UPDATE Advanced Stats'!$B$2:$AC$1000,25,0)</f>
        <v>-4.9000000000000004</v>
      </c>
      <c r="AW205">
        <f>VLOOKUP($B205,'UPDATE Advanced Stats'!$B$2:$AC$1000,26,0)</f>
        <v>-2.4</v>
      </c>
      <c r="AX205">
        <f>VLOOKUP($B205,'UPDATE Advanced Stats'!$B$2:$AC$1000,27,0)</f>
        <v>-7.3</v>
      </c>
      <c r="AY205">
        <f>VLOOKUP($B205,'UPDATE Advanced Stats'!$B$2:$AC$1000,28,0)</f>
        <v>-0.3</v>
      </c>
    </row>
    <row r="206" spans="1:51">
      <c r="A206">
        <f>'UPDATE Regular Stats'!A207</f>
        <v>158</v>
      </c>
      <c r="B206" t="str">
        <f>'UPDATE Regular Stats'!B207</f>
        <v>Tim Frazier</v>
      </c>
      <c r="C206" t="str">
        <f>'UPDATE Regular Stats'!C207</f>
        <v>PG</v>
      </c>
      <c r="D206">
        <f>'UPDATE Regular Stats'!D207</f>
        <v>24</v>
      </c>
      <c r="E206" t="str">
        <f>'UPDATE Regular Stats'!E207</f>
        <v>PHI</v>
      </c>
      <c r="F206">
        <f>'UPDATE Regular Stats'!F207</f>
        <v>6</v>
      </c>
      <c r="G206">
        <f>'UPDATE Regular Stats'!G207</f>
        <v>3</v>
      </c>
      <c r="H206">
        <f>'UPDATE Regular Stats'!H207</f>
        <v>28.5</v>
      </c>
      <c r="I206">
        <f>'UPDATE Regular Stats'!I207</f>
        <v>2.2000000000000002</v>
      </c>
      <c r="J206">
        <f>'UPDATE Regular Stats'!J207</f>
        <v>7.2</v>
      </c>
      <c r="K206">
        <f>'UPDATE Regular Stats'!K207</f>
        <v>0.30199999999999999</v>
      </c>
      <c r="L206">
        <f>'UPDATE Regular Stats'!L207</f>
        <v>0.5</v>
      </c>
      <c r="M206">
        <f>'UPDATE Regular Stats'!M207</f>
        <v>1.8</v>
      </c>
      <c r="N206">
        <f>'UPDATE Regular Stats'!N207</f>
        <v>0.27300000000000002</v>
      </c>
      <c r="O206">
        <f>'UPDATE Regular Stats'!O207</f>
        <v>1.7</v>
      </c>
      <c r="P206">
        <f>'UPDATE Regular Stats'!P207</f>
        <v>5.3</v>
      </c>
      <c r="Q206">
        <f>'UPDATE Regular Stats'!Q207</f>
        <v>0.313</v>
      </c>
      <c r="R206">
        <f>'UPDATE Regular Stats'!R207</f>
        <v>0.8</v>
      </c>
      <c r="S206">
        <f>'UPDATE Regular Stats'!S207</f>
        <v>2.5</v>
      </c>
      <c r="T206">
        <f>'UPDATE Regular Stats'!T207</f>
        <v>0.33300000000000002</v>
      </c>
      <c r="U206">
        <f>'UPDATE Regular Stats'!U207</f>
        <v>0.7</v>
      </c>
      <c r="V206">
        <f>'UPDATE Regular Stats'!V207</f>
        <v>2.5</v>
      </c>
      <c r="W206">
        <f>'UPDATE Regular Stats'!W207</f>
        <v>3.2</v>
      </c>
      <c r="X206">
        <f>'UPDATE Regular Stats'!X207</f>
        <v>7.2</v>
      </c>
      <c r="Y206">
        <f>'UPDATE Regular Stats'!Y207</f>
        <v>1</v>
      </c>
      <c r="Z206">
        <f>'UPDATE Regular Stats'!Z207</f>
        <v>0</v>
      </c>
      <c r="AA206">
        <f>'UPDATE Regular Stats'!AA207</f>
        <v>3</v>
      </c>
      <c r="AB206">
        <f>'UPDATE Regular Stats'!AB207</f>
        <v>2.7</v>
      </c>
      <c r="AC206">
        <f>'UPDATE Regular Stats'!AC207</f>
        <v>5.7</v>
      </c>
      <c r="AD206">
        <f>VLOOKUP($B206,'UPDATE Advanced Stats'!$B$2:$AC$1000,7,0)</f>
        <v>8.1</v>
      </c>
      <c r="AE206">
        <f>VLOOKUP($B206,'UPDATE Advanced Stats'!$B$2:$AC$1000,8,0)</f>
        <v>0.40600000000000003</v>
      </c>
      <c r="AF206">
        <f>VLOOKUP($B206,'UPDATE Advanced Stats'!$B$2:$AC$1000,9,0)</f>
        <v>0.27900000000000003</v>
      </c>
      <c r="AG206">
        <f>VLOOKUP($B206,'UPDATE Advanced Stats'!$B$2:$AC$1000,10,0)</f>
        <v>0.34399999999999997</v>
      </c>
      <c r="AH206">
        <f>VLOOKUP($B206,'UPDATE Advanced Stats'!$B$2:$AC$1000,11,0)</f>
        <v>2.6</v>
      </c>
      <c r="AI206">
        <f>VLOOKUP($B206,'UPDATE Advanced Stats'!$B$2:$AC$1000,12,0)</f>
        <v>10.199999999999999</v>
      </c>
      <c r="AJ206">
        <f>VLOOKUP($B206,'UPDATE Advanced Stats'!$B$2:$AC$1000,13,0)</f>
        <v>6.3</v>
      </c>
      <c r="AK206">
        <f>VLOOKUP($B206,'UPDATE Advanced Stats'!$B$2:$AC$1000,14,0)</f>
        <v>39.4</v>
      </c>
      <c r="AL206">
        <f>VLOOKUP($B206,'UPDATE Advanced Stats'!$B$2:$AC$1000,15,0)</f>
        <v>1.7</v>
      </c>
      <c r="AM206">
        <f>VLOOKUP($B206,'UPDATE Advanced Stats'!$B$2:$AC$1000,16,0)</f>
        <v>0</v>
      </c>
      <c r="AN206">
        <f>VLOOKUP($B206,'UPDATE Advanced Stats'!$B$2:$AC$1000,17,0)</f>
        <v>26.2</v>
      </c>
      <c r="AO206">
        <f>VLOOKUP($B206,'UPDATE Advanced Stats'!$B$2:$AC$1000,18,0)</f>
        <v>17.5</v>
      </c>
      <c r="AP206">
        <f>VLOOKUP($B206,'UPDATE Advanced Stats'!$B$2:$AC$1000,19,0)</f>
        <v>0</v>
      </c>
      <c r="AQ206">
        <f>VLOOKUP($B206,'UPDATE Advanced Stats'!$B$2:$AC$1000,20,0)</f>
        <v>-0.3</v>
      </c>
      <c r="AR206">
        <f>VLOOKUP($B206,'UPDATE Advanced Stats'!$B$2:$AC$1000,21,0)</f>
        <v>0.2</v>
      </c>
      <c r="AS206">
        <f>VLOOKUP($B206,'UPDATE Advanced Stats'!$B$2:$AC$1000,22,0)</f>
        <v>-0.1</v>
      </c>
      <c r="AT206">
        <f>VLOOKUP($B206,'UPDATE Advanced Stats'!$B$2:$AC$1000,23,0)</f>
        <v>-1.7000000000000001E-2</v>
      </c>
      <c r="AU206">
        <f>VLOOKUP($B206,'UPDATE Advanced Stats'!$B$2:$AC$1000,24,0)</f>
        <v>0</v>
      </c>
      <c r="AV206">
        <f>VLOOKUP($B206,'UPDATE Advanced Stats'!$B$2:$AC$1000,25,0)</f>
        <v>-4.9000000000000004</v>
      </c>
      <c r="AW206">
        <f>VLOOKUP($B206,'UPDATE Advanced Stats'!$B$2:$AC$1000,26,0)</f>
        <v>-2.4</v>
      </c>
      <c r="AX206">
        <f>VLOOKUP($B206,'UPDATE Advanced Stats'!$B$2:$AC$1000,27,0)</f>
        <v>-7.3</v>
      </c>
      <c r="AY206">
        <f>VLOOKUP($B206,'UPDATE Advanced Stats'!$B$2:$AC$1000,28,0)</f>
        <v>-0.3</v>
      </c>
    </row>
    <row r="207" spans="1:51">
      <c r="A207">
        <f>'UPDATE Regular Stats'!A208</f>
        <v>158</v>
      </c>
      <c r="B207" t="str">
        <f>'UPDATE Regular Stats'!B208</f>
        <v>Tim Frazier</v>
      </c>
      <c r="C207" t="str">
        <f>'UPDATE Regular Stats'!C208</f>
        <v>PG</v>
      </c>
      <c r="D207">
        <f>'UPDATE Regular Stats'!D208</f>
        <v>24</v>
      </c>
      <c r="E207" t="str">
        <f>'UPDATE Regular Stats'!E208</f>
        <v>POR</v>
      </c>
      <c r="F207">
        <f>'UPDATE Regular Stats'!F208</f>
        <v>5</v>
      </c>
      <c r="G207">
        <f>'UPDATE Regular Stats'!G208</f>
        <v>0</v>
      </c>
      <c r="H207">
        <f>'UPDATE Regular Stats'!H208</f>
        <v>13.6</v>
      </c>
      <c r="I207">
        <f>'UPDATE Regular Stats'!I208</f>
        <v>1.6</v>
      </c>
      <c r="J207">
        <f>'UPDATE Regular Stats'!J208</f>
        <v>3.6</v>
      </c>
      <c r="K207">
        <f>'UPDATE Regular Stats'!K208</f>
        <v>0.44400000000000001</v>
      </c>
      <c r="L207">
        <f>'UPDATE Regular Stats'!L208</f>
        <v>0.4</v>
      </c>
      <c r="M207">
        <f>'UPDATE Regular Stats'!M208</f>
        <v>1.2</v>
      </c>
      <c r="N207">
        <f>'UPDATE Regular Stats'!N208</f>
        <v>0.33300000000000002</v>
      </c>
      <c r="O207">
        <f>'UPDATE Regular Stats'!O208</f>
        <v>1.2</v>
      </c>
      <c r="P207">
        <f>'UPDATE Regular Stats'!P208</f>
        <v>2.4</v>
      </c>
      <c r="Q207">
        <f>'UPDATE Regular Stats'!Q208</f>
        <v>0.5</v>
      </c>
      <c r="R207">
        <f>'UPDATE Regular Stats'!R208</f>
        <v>1</v>
      </c>
      <c r="S207">
        <f>'UPDATE Regular Stats'!S208</f>
        <v>1.2</v>
      </c>
      <c r="T207">
        <f>'UPDATE Regular Stats'!T208</f>
        <v>0.83299999999999996</v>
      </c>
      <c r="U207">
        <f>'UPDATE Regular Stats'!U208</f>
        <v>0.4</v>
      </c>
      <c r="V207">
        <f>'UPDATE Regular Stats'!V208</f>
        <v>1.4</v>
      </c>
      <c r="W207">
        <f>'UPDATE Regular Stats'!W208</f>
        <v>1.8</v>
      </c>
      <c r="X207">
        <f>'UPDATE Regular Stats'!X208</f>
        <v>3.4</v>
      </c>
      <c r="Y207">
        <f>'UPDATE Regular Stats'!Y208</f>
        <v>0.4</v>
      </c>
      <c r="Z207">
        <f>'UPDATE Regular Stats'!Z208</f>
        <v>0</v>
      </c>
      <c r="AA207">
        <f>'UPDATE Regular Stats'!AA208</f>
        <v>1.4</v>
      </c>
      <c r="AB207">
        <f>'UPDATE Regular Stats'!AB208</f>
        <v>2</v>
      </c>
      <c r="AC207">
        <f>'UPDATE Regular Stats'!AC208</f>
        <v>4.5999999999999996</v>
      </c>
      <c r="AD207">
        <f>VLOOKUP($B207,'UPDATE Advanced Stats'!$B$2:$AC$1000,7,0)</f>
        <v>8.1</v>
      </c>
      <c r="AE207">
        <f>VLOOKUP($B207,'UPDATE Advanced Stats'!$B$2:$AC$1000,8,0)</f>
        <v>0.40600000000000003</v>
      </c>
      <c r="AF207">
        <f>VLOOKUP($B207,'UPDATE Advanced Stats'!$B$2:$AC$1000,9,0)</f>
        <v>0.27900000000000003</v>
      </c>
      <c r="AG207">
        <f>VLOOKUP($B207,'UPDATE Advanced Stats'!$B$2:$AC$1000,10,0)</f>
        <v>0.34399999999999997</v>
      </c>
      <c r="AH207">
        <f>VLOOKUP($B207,'UPDATE Advanced Stats'!$B$2:$AC$1000,11,0)</f>
        <v>2.6</v>
      </c>
      <c r="AI207">
        <f>VLOOKUP($B207,'UPDATE Advanced Stats'!$B$2:$AC$1000,12,0)</f>
        <v>10.199999999999999</v>
      </c>
      <c r="AJ207">
        <f>VLOOKUP($B207,'UPDATE Advanced Stats'!$B$2:$AC$1000,13,0)</f>
        <v>6.3</v>
      </c>
      <c r="AK207">
        <f>VLOOKUP($B207,'UPDATE Advanced Stats'!$B$2:$AC$1000,14,0)</f>
        <v>39.4</v>
      </c>
      <c r="AL207">
        <f>VLOOKUP($B207,'UPDATE Advanced Stats'!$B$2:$AC$1000,15,0)</f>
        <v>1.7</v>
      </c>
      <c r="AM207">
        <f>VLOOKUP($B207,'UPDATE Advanced Stats'!$B$2:$AC$1000,16,0)</f>
        <v>0</v>
      </c>
      <c r="AN207">
        <f>VLOOKUP($B207,'UPDATE Advanced Stats'!$B$2:$AC$1000,17,0)</f>
        <v>26.2</v>
      </c>
      <c r="AO207">
        <f>VLOOKUP($B207,'UPDATE Advanced Stats'!$B$2:$AC$1000,18,0)</f>
        <v>17.5</v>
      </c>
      <c r="AP207">
        <f>VLOOKUP($B207,'UPDATE Advanced Stats'!$B$2:$AC$1000,19,0)</f>
        <v>0</v>
      </c>
      <c r="AQ207">
        <f>VLOOKUP($B207,'UPDATE Advanced Stats'!$B$2:$AC$1000,20,0)</f>
        <v>-0.3</v>
      </c>
      <c r="AR207">
        <f>VLOOKUP($B207,'UPDATE Advanced Stats'!$B$2:$AC$1000,21,0)</f>
        <v>0.2</v>
      </c>
      <c r="AS207">
        <f>VLOOKUP($B207,'UPDATE Advanced Stats'!$B$2:$AC$1000,22,0)</f>
        <v>-0.1</v>
      </c>
      <c r="AT207">
        <f>VLOOKUP($B207,'UPDATE Advanced Stats'!$B$2:$AC$1000,23,0)</f>
        <v>-1.7000000000000001E-2</v>
      </c>
      <c r="AU207">
        <f>VLOOKUP($B207,'UPDATE Advanced Stats'!$B$2:$AC$1000,24,0)</f>
        <v>0</v>
      </c>
      <c r="AV207">
        <f>VLOOKUP($B207,'UPDATE Advanced Stats'!$B$2:$AC$1000,25,0)</f>
        <v>-4.9000000000000004</v>
      </c>
      <c r="AW207">
        <f>VLOOKUP($B207,'UPDATE Advanced Stats'!$B$2:$AC$1000,26,0)</f>
        <v>-2.4</v>
      </c>
      <c r="AX207">
        <f>VLOOKUP($B207,'UPDATE Advanced Stats'!$B$2:$AC$1000,27,0)</f>
        <v>-7.3</v>
      </c>
      <c r="AY207">
        <f>VLOOKUP($B207,'UPDATE Advanced Stats'!$B$2:$AC$1000,28,0)</f>
        <v>-0.3</v>
      </c>
    </row>
    <row r="208" spans="1:51">
      <c r="A208">
        <f>'UPDATE Regular Stats'!A209</f>
        <v>159</v>
      </c>
      <c r="B208" t="str">
        <f>'UPDATE Regular Stats'!B209</f>
        <v>Jimmer Fredette</v>
      </c>
      <c r="C208" t="str">
        <f>'UPDATE Regular Stats'!C209</f>
        <v>PG</v>
      </c>
      <c r="D208">
        <f>'UPDATE Regular Stats'!D209</f>
        <v>25</v>
      </c>
      <c r="E208" t="str">
        <f>'UPDATE Regular Stats'!E209</f>
        <v>NOP</v>
      </c>
      <c r="F208">
        <f>'UPDATE Regular Stats'!F209</f>
        <v>50</v>
      </c>
      <c r="G208">
        <f>'UPDATE Regular Stats'!G209</f>
        <v>0</v>
      </c>
      <c r="H208">
        <f>'UPDATE Regular Stats'!H209</f>
        <v>10.199999999999999</v>
      </c>
      <c r="I208">
        <f>'UPDATE Regular Stats'!I209</f>
        <v>1.3</v>
      </c>
      <c r="J208">
        <f>'UPDATE Regular Stats'!J209</f>
        <v>3.3</v>
      </c>
      <c r="K208">
        <f>'UPDATE Regular Stats'!K209</f>
        <v>0.38</v>
      </c>
      <c r="L208">
        <f>'UPDATE Regular Stats'!L209</f>
        <v>0.2</v>
      </c>
      <c r="M208">
        <f>'UPDATE Regular Stats'!M209</f>
        <v>1</v>
      </c>
      <c r="N208">
        <f>'UPDATE Regular Stats'!N209</f>
        <v>0.188</v>
      </c>
      <c r="O208">
        <f>'UPDATE Regular Stats'!O209</f>
        <v>1.1000000000000001</v>
      </c>
      <c r="P208">
        <f>'UPDATE Regular Stats'!P209</f>
        <v>2.4</v>
      </c>
      <c r="Q208">
        <f>'UPDATE Regular Stats'!Q209</f>
        <v>0.45800000000000002</v>
      </c>
      <c r="R208">
        <f>'UPDATE Regular Stats'!R209</f>
        <v>0.9</v>
      </c>
      <c r="S208">
        <f>'UPDATE Regular Stats'!S209</f>
        <v>0.9</v>
      </c>
      <c r="T208">
        <f>'UPDATE Regular Stats'!T209</f>
        <v>0.95599999999999996</v>
      </c>
      <c r="U208">
        <f>'UPDATE Regular Stats'!U209</f>
        <v>0.2</v>
      </c>
      <c r="V208">
        <f>'UPDATE Regular Stats'!V209</f>
        <v>0.6</v>
      </c>
      <c r="W208">
        <f>'UPDATE Regular Stats'!W209</f>
        <v>0.8</v>
      </c>
      <c r="X208">
        <f>'UPDATE Regular Stats'!X209</f>
        <v>1.2</v>
      </c>
      <c r="Y208">
        <f>'UPDATE Regular Stats'!Y209</f>
        <v>0.3</v>
      </c>
      <c r="Z208">
        <f>'UPDATE Regular Stats'!Z209</f>
        <v>0</v>
      </c>
      <c r="AA208">
        <f>'UPDATE Regular Stats'!AA209</f>
        <v>0.7</v>
      </c>
      <c r="AB208">
        <f>'UPDATE Regular Stats'!AB209</f>
        <v>0.9</v>
      </c>
      <c r="AC208">
        <f>'UPDATE Regular Stats'!AC209</f>
        <v>3.6</v>
      </c>
      <c r="AD208">
        <f>VLOOKUP($B208,'UPDATE Advanced Stats'!$B$2:$AC$1000,7,0)</f>
        <v>9.8000000000000007</v>
      </c>
      <c r="AE208">
        <f>VLOOKUP($B208,'UPDATE Advanced Stats'!$B$2:$AC$1000,8,0)</f>
        <v>0.47899999999999998</v>
      </c>
      <c r="AF208">
        <f>VLOOKUP($B208,'UPDATE Advanced Stats'!$B$2:$AC$1000,9,0)</f>
        <v>0.28899999999999998</v>
      </c>
      <c r="AG208">
        <f>VLOOKUP($B208,'UPDATE Advanced Stats'!$B$2:$AC$1000,10,0)</f>
        <v>0.27100000000000002</v>
      </c>
      <c r="AH208">
        <f>VLOOKUP($B208,'UPDATE Advanced Stats'!$B$2:$AC$1000,11,0)</f>
        <v>1.8</v>
      </c>
      <c r="AI208">
        <f>VLOOKUP($B208,'UPDATE Advanced Stats'!$B$2:$AC$1000,12,0)</f>
        <v>7.1</v>
      </c>
      <c r="AJ208">
        <f>VLOOKUP($B208,'UPDATE Advanced Stats'!$B$2:$AC$1000,13,0)</f>
        <v>4.5</v>
      </c>
      <c r="AK208">
        <f>VLOOKUP($B208,'UPDATE Advanced Stats'!$B$2:$AC$1000,14,0)</f>
        <v>17.2</v>
      </c>
      <c r="AL208">
        <f>VLOOKUP($B208,'UPDATE Advanced Stats'!$B$2:$AC$1000,15,0)</f>
        <v>1.5</v>
      </c>
      <c r="AM208">
        <f>VLOOKUP($B208,'UPDATE Advanced Stats'!$B$2:$AC$1000,16,0)</f>
        <v>0.3</v>
      </c>
      <c r="AN208">
        <f>VLOOKUP($B208,'UPDATE Advanced Stats'!$B$2:$AC$1000,17,0)</f>
        <v>15.1</v>
      </c>
      <c r="AO208">
        <f>VLOOKUP($B208,'UPDATE Advanced Stats'!$B$2:$AC$1000,18,0)</f>
        <v>19.600000000000001</v>
      </c>
      <c r="AP208">
        <f>VLOOKUP($B208,'UPDATE Advanced Stats'!$B$2:$AC$1000,19,0)</f>
        <v>0</v>
      </c>
      <c r="AQ208">
        <f>VLOOKUP($B208,'UPDATE Advanced Stats'!$B$2:$AC$1000,20,0)</f>
        <v>0</v>
      </c>
      <c r="AR208">
        <f>VLOOKUP($B208,'UPDATE Advanced Stats'!$B$2:$AC$1000,21,0)</f>
        <v>0.2</v>
      </c>
      <c r="AS208">
        <f>VLOOKUP($B208,'UPDATE Advanced Stats'!$B$2:$AC$1000,22,0)</f>
        <v>0.2</v>
      </c>
      <c r="AT208">
        <f>VLOOKUP($B208,'UPDATE Advanced Stats'!$B$2:$AC$1000,23,0)</f>
        <v>2.1000000000000001E-2</v>
      </c>
      <c r="AU208">
        <f>VLOOKUP($B208,'UPDATE Advanced Stats'!$B$2:$AC$1000,24,0)</f>
        <v>0</v>
      </c>
      <c r="AV208">
        <f>VLOOKUP($B208,'UPDATE Advanced Stats'!$B$2:$AC$1000,25,0)</f>
        <v>-2.6</v>
      </c>
      <c r="AW208">
        <f>VLOOKUP($B208,'UPDATE Advanced Stats'!$B$2:$AC$1000,26,0)</f>
        <v>-2.9</v>
      </c>
      <c r="AX208">
        <f>VLOOKUP($B208,'UPDATE Advanced Stats'!$B$2:$AC$1000,27,0)</f>
        <v>-5.5</v>
      </c>
      <c r="AY208">
        <f>VLOOKUP($B208,'UPDATE Advanced Stats'!$B$2:$AC$1000,28,0)</f>
        <v>-0.4</v>
      </c>
    </row>
    <row r="209" spans="1:51">
      <c r="A209">
        <f>'UPDATE Regular Stats'!A210</f>
        <v>160</v>
      </c>
      <c r="B209" t="str">
        <f>'UPDATE Regular Stats'!B210</f>
        <v>Joel Freeland</v>
      </c>
      <c r="C209" t="str">
        <f>'UPDATE Regular Stats'!C210</f>
        <v>C</v>
      </c>
      <c r="D209">
        <f>'UPDATE Regular Stats'!D210</f>
        <v>27</v>
      </c>
      <c r="E209" t="str">
        <f>'UPDATE Regular Stats'!E210</f>
        <v>POR</v>
      </c>
      <c r="F209">
        <f>'UPDATE Regular Stats'!F210</f>
        <v>48</v>
      </c>
      <c r="G209">
        <f>'UPDATE Regular Stats'!G210</f>
        <v>8</v>
      </c>
      <c r="H209">
        <f>'UPDATE Regular Stats'!H210</f>
        <v>12.9</v>
      </c>
      <c r="I209">
        <f>'UPDATE Regular Stats'!I210</f>
        <v>1.5</v>
      </c>
      <c r="J209">
        <f>'UPDATE Regular Stats'!J210</f>
        <v>3.1</v>
      </c>
      <c r="K209">
        <f>'UPDATE Regular Stats'!K210</f>
        <v>0.49</v>
      </c>
      <c r="L209">
        <f>'UPDATE Regular Stats'!L210</f>
        <v>0</v>
      </c>
      <c r="M209">
        <f>'UPDATE Regular Stats'!M210</f>
        <v>0</v>
      </c>
      <c r="N209">
        <f>'UPDATE Regular Stats'!N210</f>
        <v>0</v>
      </c>
      <c r="O209">
        <f>'UPDATE Regular Stats'!O210</f>
        <v>1.5</v>
      </c>
      <c r="P209">
        <f>'UPDATE Regular Stats'!P210</f>
        <v>3.1</v>
      </c>
      <c r="Q209">
        <f>'UPDATE Regular Stats'!Q210</f>
        <v>0.49</v>
      </c>
      <c r="R209">
        <f>'UPDATE Regular Stats'!R210</f>
        <v>0.4</v>
      </c>
      <c r="S209">
        <f>'UPDATE Regular Stats'!S210</f>
        <v>0.5</v>
      </c>
      <c r="T209">
        <f>'UPDATE Regular Stats'!T210</f>
        <v>0.84</v>
      </c>
      <c r="U209">
        <f>'UPDATE Regular Stats'!U210</f>
        <v>1.3</v>
      </c>
      <c r="V209">
        <f>'UPDATE Regular Stats'!V210</f>
        <v>2.7</v>
      </c>
      <c r="W209">
        <f>'UPDATE Regular Stats'!W210</f>
        <v>4</v>
      </c>
      <c r="X209">
        <f>'UPDATE Regular Stats'!X210</f>
        <v>0.3</v>
      </c>
      <c r="Y209">
        <f>'UPDATE Regular Stats'!Y210</f>
        <v>0.2</v>
      </c>
      <c r="Z209">
        <f>'UPDATE Regular Stats'!Z210</f>
        <v>0.5</v>
      </c>
      <c r="AA209">
        <f>'UPDATE Regular Stats'!AA210</f>
        <v>0.5</v>
      </c>
      <c r="AB209">
        <f>'UPDATE Regular Stats'!AB210</f>
        <v>1.9</v>
      </c>
      <c r="AC209">
        <f>'UPDATE Regular Stats'!AC210</f>
        <v>3.5</v>
      </c>
      <c r="AD209">
        <f>VLOOKUP($B209,'UPDATE Advanced Stats'!$B$2:$AC$1000,7,0)</f>
        <v>12.2</v>
      </c>
      <c r="AE209">
        <f>VLOOKUP($B209,'UPDATE Advanced Stats'!$B$2:$AC$1000,8,0)</f>
        <v>0.52200000000000002</v>
      </c>
      <c r="AF209">
        <f>VLOOKUP($B209,'UPDATE Advanced Stats'!$B$2:$AC$1000,9,0)</f>
        <v>0</v>
      </c>
      <c r="AG209">
        <f>VLOOKUP($B209,'UPDATE Advanced Stats'!$B$2:$AC$1000,10,0)</f>
        <v>0.16600000000000001</v>
      </c>
      <c r="AH209">
        <f>VLOOKUP($B209,'UPDATE Advanced Stats'!$B$2:$AC$1000,11,0)</f>
        <v>11</v>
      </c>
      <c r="AI209">
        <f>VLOOKUP($B209,'UPDATE Advanced Stats'!$B$2:$AC$1000,12,0)</f>
        <v>21.9</v>
      </c>
      <c r="AJ209">
        <f>VLOOKUP($B209,'UPDATE Advanced Stats'!$B$2:$AC$1000,13,0)</f>
        <v>16.600000000000001</v>
      </c>
      <c r="AK209">
        <f>VLOOKUP($B209,'UPDATE Advanced Stats'!$B$2:$AC$1000,14,0)</f>
        <v>3.8</v>
      </c>
      <c r="AL209">
        <f>VLOOKUP($B209,'UPDATE Advanced Stats'!$B$2:$AC$1000,15,0)</f>
        <v>0.7</v>
      </c>
      <c r="AM209">
        <f>VLOOKUP($B209,'UPDATE Advanced Stats'!$B$2:$AC$1000,16,0)</f>
        <v>2.7</v>
      </c>
      <c r="AN209">
        <f>VLOOKUP($B209,'UPDATE Advanced Stats'!$B$2:$AC$1000,17,0)</f>
        <v>12.4</v>
      </c>
      <c r="AO209">
        <f>VLOOKUP($B209,'UPDATE Advanced Stats'!$B$2:$AC$1000,18,0)</f>
        <v>13.4</v>
      </c>
      <c r="AP209">
        <f>VLOOKUP($B209,'UPDATE Advanced Stats'!$B$2:$AC$1000,19,0)</f>
        <v>0</v>
      </c>
      <c r="AQ209">
        <f>VLOOKUP($B209,'UPDATE Advanced Stats'!$B$2:$AC$1000,20,0)</f>
        <v>0.6</v>
      </c>
      <c r="AR209">
        <f>VLOOKUP($B209,'UPDATE Advanced Stats'!$B$2:$AC$1000,21,0)</f>
        <v>0.9</v>
      </c>
      <c r="AS209">
        <f>VLOOKUP($B209,'UPDATE Advanced Stats'!$B$2:$AC$1000,22,0)</f>
        <v>1.6</v>
      </c>
      <c r="AT209">
        <f>VLOOKUP($B209,'UPDATE Advanced Stats'!$B$2:$AC$1000,23,0)</f>
        <v>0.122</v>
      </c>
      <c r="AU209">
        <f>VLOOKUP($B209,'UPDATE Advanced Stats'!$B$2:$AC$1000,24,0)</f>
        <v>0</v>
      </c>
      <c r="AV209">
        <f>VLOOKUP($B209,'UPDATE Advanced Stats'!$B$2:$AC$1000,25,0)</f>
        <v>-3</v>
      </c>
      <c r="AW209">
        <f>VLOOKUP($B209,'UPDATE Advanced Stats'!$B$2:$AC$1000,26,0)</f>
        <v>1.2</v>
      </c>
      <c r="AX209">
        <f>VLOOKUP($B209,'UPDATE Advanced Stats'!$B$2:$AC$1000,27,0)</f>
        <v>-1.8</v>
      </c>
      <c r="AY209">
        <f>VLOOKUP($B209,'UPDATE Advanced Stats'!$B$2:$AC$1000,28,0)</f>
        <v>0</v>
      </c>
    </row>
    <row r="210" spans="1:51">
      <c r="A210" t="str">
        <f>'UPDATE Regular Stats'!A211</f>
        <v>Rk</v>
      </c>
      <c r="B210" t="str">
        <f>'UPDATE Regular Stats'!B211</f>
        <v>Player</v>
      </c>
      <c r="C210" t="str">
        <f>'UPDATE Regular Stats'!C211</f>
        <v>Pos</v>
      </c>
      <c r="D210" t="str">
        <f>'UPDATE Regular Stats'!D211</f>
        <v>Age</v>
      </c>
      <c r="E210" t="str">
        <f>'UPDATE Regular Stats'!E211</f>
        <v>Tm</v>
      </c>
      <c r="F210" t="str">
        <f>'UPDATE Regular Stats'!F211</f>
        <v>G</v>
      </c>
      <c r="G210" t="str">
        <f>'UPDATE Regular Stats'!G211</f>
        <v>GS</v>
      </c>
      <c r="H210" t="str">
        <f>'UPDATE Regular Stats'!H211</f>
        <v>MP</v>
      </c>
      <c r="I210" t="str">
        <f>'UPDATE Regular Stats'!I211</f>
        <v>FG</v>
      </c>
      <c r="J210" t="str">
        <f>'UPDATE Regular Stats'!J211</f>
        <v>FGA</v>
      </c>
      <c r="K210" t="str">
        <f>'UPDATE Regular Stats'!K211</f>
        <v>FG%</v>
      </c>
      <c r="L210" t="str">
        <f>'UPDATE Regular Stats'!L211</f>
        <v>3P</v>
      </c>
      <c r="M210" t="str">
        <f>'UPDATE Regular Stats'!M211</f>
        <v>3PA</v>
      </c>
      <c r="N210" t="str">
        <f>'UPDATE Regular Stats'!N211</f>
        <v>3P</v>
      </c>
      <c r="O210" t="str">
        <f>'UPDATE Regular Stats'!O211</f>
        <v>2P</v>
      </c>
      <c r="P210" t="str">
        <f>'UPDATE Regular Stats'!P211</f>
        <v>2PA</v>
      </c>
      <c r="Q210" t="str">
        <f>'UPDATE Regular Stats'!Q211</f>
        <v>2P</v>
      </c>
      <c r="R210" t="str">
        <f>'UPDATE Regular Stats'!R211</f>
        <v>FT</v>
      </c>
      <c r="S210" t="str">
        <f>'UPDATE Regular Stats'!S211</f>
        <v>FTA</v>
      </c>
      <c r="T210" t="str">
        <f>'UPDATE Regular Stats'!T211</f>
        <v>FT%</v>
      </c>
      <c r="U210" t="str">
        <f>'UPDATE Regular Stats'!U211</f>
        <v>ORB</v>
      </c>
      <c r="V210" t="str">
        <f>'UPDATE Regular Stats'!V211</f>
        <v>DRB</v>
      </c>
      <c r="W210" t="str">
        <f>'UPDATE Regular Stats'!W211</f>
        <v>TRB</v>
      </c>
      <c r="X210" t="str">
        <f>'UPDATE Regular Stats'!X211</f>
        <v>AST</v>
      </c>
      <c r="Y210" t="str">
        <f>'UPDATE Regular Stats'!Y211</f>
        <v>STL</v>
      </c>
      <c r="Z210" t="str">
        <f>'UPDATE Regular Stats'!Z211</f>
        <v>BLK</v>
      </c>
      <c r="AA210" t="str">
        <f>'UPDATE Regular Stats'!AA211</f>
        <v>TOV</v>
      </c>
      <c r="AB210" t="str">
        <f>'UPDATE Regular Stats'!AB211</f>
        <v>PF</v>
      </c>
      <c r="AC210" t="str">
        <f>'UPDATE Regular Stats'!AC211</f>
        <v>PTS</v>
      </c>
      <c r="AD210" t="str">
        <f>VLOOKUP($B210,'UPDATE Advanced Stats'!$B$2:$AC$1000,7,0)</f>
        <v>PER</v>
      </c>
      <c r="AE210" t="str">
        <f>VLOOKUP($B210,'UPDATE Advanced Stats'!$B$2:$AC$1000,8,0)</f>
        <v>TS%</v>
      </c>
      <c r="AF210" t="str">
        <f>VLOOKUP($B210,'UPDATE Advanced Stats'!$B$2:$AC$1000,9,0)</f>
        <v>3PAr</v>
      </c>
      <c r="AG210" t="str">
        <f>VLOOKUP($B210,'UPDATE Advanced Stats'!$B$2:$AC$1000,10,0)</f>
        <v>FTr</v>
      </c>
      <c r="AH210" t="str">
        <f>VLOOKUP($B210,'UPDATE Advanced Stats'!$B$2:$AC$1000,11,0)</f>
        <v>ORB%</v>
      </c>
      <c r="AI210" t="str">
        <f>VLOOKUP($B210,'UPDATE Advanced Stats'!$B$2:$AC$1000,12,0)</f>
        <v>DRB%</v>
      </c>
      <c r="AJ210" t="str">
        <f>VLOOKUP($B210,'UPDATE Advanced Stats'!$B$2:$AC$1000,13,0)</f>
        <v>TRB%</v>
      </c>
      <c r="AK210" t="str">
        <f>VLOOKUP($B210,'UPDATE Advanced Stats'!$B$2:$AC$1000,14,0)</f>
        <v>AST%</v>
      </c>
      <c r="AL210" t="str">
        <f>VLOOKUP($B210,'UPDATE Advanced Stats'!$B$2:$AC$1000,15,0)</f>
        <v>STL%</v>
      </c>
      <c r="AM210" t="str">
        <f>VLOOKUP($B210,'UPDATE Advanced Stats'!$B$2:$AC$1000,16,0)</f>
        <v>BLK%</v>
      </c>
      <c r="AN210" t="str">
        <f>VLOOKUP($B210,'UPDATE Advanced Stats'!$B$2:$AC$1000,17,0)</f>
        <v>TOV%</v>
      </c>
      <c r="AO210" t="str">
        <f>VLOOKUP($B210,'UPDATE Advanced Stats'!$B$2:$AC$1000,18,0)</f>
        <v>USG%</v>
      </c>
      <c r="AP210">
        <f>VLOOKUP($B210,'UPDATE Advanced Stats'!$B$2:$AC$1000,19,0)</f>
        <v>0</v>
      </c>
      <c r="AQ210" t="str">
        <f>VLOOKUP($B210,'UPDATE Advanced Stats'!$B$2:$AC$1000,20,0)</f>
        <v>OWS</v>
      </c>
      <c r="AR210" t="str">
        <f>VLOOKUP($B210,'UPDATE Advanced Stats'!$B$2:$AC$1000,21,0)</f>
        <v>DWS</v>
      </c>
      <c r="AS210" t="str">
        <f>VLOOKUP($B210,'UPDATE Advanced Stats'!$B$2:$AC$1000,22,0)</f>
        <v>WS</v>
      </c>
      <c r="AT210" t="str">
        <f>VLOOKUP($B210,'UPDATE Advanced Stats'!$B$2:$AC$1000,23,0)</f>
        <v>WS/48</v>
      </c>
      <c r="AU210">
        <f>VLOOKUP($B210,'UPDATE Advanced Stats'!$B$2:$AC$1000,24,0)</f>
        <v>0</v>
      </c>
      <c r="AV210" t="str">
        <f>VLOOKUP($B210,'UPDATE Advanced Stats'!$B$2:$AC$1000,25,0)</f>
        <v>OBPM</v>
      </c>
      <c r="AW210" t="str">
        <f>VLOOKUP($B210,'UPDATE Advanced Stats'!$B$2:$AC$1000,26,0)</f>
        <v>DBPM</v>
      </c>
      <c r="AX210" t="str">
        <f>VLOOKUP($B210,'UPDATE Advanced Stats'!$B$2:$AC$1000,27,0)</f>
        <v>BPM</v>
      </c>
      <c r="AY210" t="str">
        <f>VLOOKUP($B210,'UPDATE Advanced Stats'!$B$2:$AC$1000,28,0)</f>
        <v>VORP</v>
      </c>
    </row>
    <row r="211" spans="1:51">
      <c r="A211">
        <f>'UPDATE Regular Stats'!A212</f>
        <v>161</v>
      </c>
      <c r="B211" t="str">
        <f>'UPDATE Regular Stats'!B212</f>
        <v>Channing Frye</v>
      </c>
      <c r="C211" t="str">
        <f>'UPDATE Regular Stats'!C212</f>
        <v>PF</v>
      </c>
      <c r="D211">
        <f>'UPDATE Regular Stats'!D212</f>
        <v>31</v>
      </c>
      <c r="E211" t="str">
        <f>'UPDATE Regular Stats'!E212</f>
        <v>ORL</v>
      </c>
      <c r="F211">
        <f>'UPDATE Regular Stats'!F212</f>
        <v>75</v>
      </c>
      <c r="G211">
        <f>'UPDATE Regular Stats'!G212</f>
        <v>51</v>
      </c>
      <c r="H211">
        <f>'UPDATE Regular Stats'!H212</f>
        <v>24.9</v>
      </c>
      <c r="I211">
        <f>'UPDATE Regular Stats'!I212</f>
        <v>2.5</v>
      </c>
      <c r="J211">
        <f>'UPDATE Regular Stats'!J212</f>
        <v>6.5</v>
      </c>
      <c r="K211">
        <f>'UPDATE Regular Stats'!K212</f>
        <v>0.39200000000000002</v>
      </c>
      <c r="L211">
        <f>'UPDATE Regular Stats'!L212</f>
        <v>1.8</v>
      </c>
      <c r="M211">
        <f>'UPDATE Regular Stats'!M212</f>
        <v>4.5999999999999996</v>
      </c>
      <c r="N211">
        <f>'UPDATE Regular Stats'!N212</f>
        <v>0.39300000000000002</v>
      </c>
      <c r="O211">
        <f>'UPDATE Regular Stats'!O212</f>
        <v>0.7</v>
      </c>
      <c r="P211">
        <f>'UPDATE Regular Stats'!P212</f>
        <v>1.9</v>
      </c>
      <c r="Q211">
        <f>'UPDATE Regular Stats'!Q212</f>
        <v>0.39</v>
      </c>
      <c r="R211">
        <f>'UPDATE Regular Stats'!R212</f>
        <v>0.4</v>
      </c>
      <c r="S211">
        <f>'UPDATE Regular Stats'!S212</f>
        <v>0.5</v>
      </c>
      <c r="T211">
        <f>'UPDATE Regular Stats'!T212</f>
        <v>0.88600000000000001</v>
      </c>
      <c r="U211">
        <f>'UPDATE Regular Stats'!U212</f>
        <v>0.4</v>
      </c>
      <c r="V211">
        <f>'UPDATE Regular Stats'!V212</f>
        <v>3.5</v>
      </c>
      <c r="W211">
        <f>'UPDATE Regular Stats'!W212</f>
        <v>3.9</v>
      </c>
      <c r="X211">
        <f>'UPDATE Regular Stats'!X212</f>
        <v>1.3</v>
      </c>
      <c r="Y211">
        <f>'UPDATE Regular Stats'!Y212</f>
        <v>0.6</v>
      </c>
      <c r="Z211">
        <f>'UPDATE Regular Stats'!Z212</f>
        <v>0.5</v>
      </c>
      <c r="AA211">
        <f>'UPDATE Regular Stats'!AA212</f>
        <v>1</v>
      </c>
      <c r="AB211">
        <f>'UPDATE Regular Stats'!AB212</f>
        <v>2.5</v>
      </c>
      <c r="AC211">
        <f>'UPDATE Regular Stats'!AC212</f>
        <v>7.3</v>
      </c>
      <c r="AD211">
        <f>VLOOKUP($B211,'UPDATE Advanced Stats'!$B$2:$AC$1000,7,0)</f>
        <v>9.5</v>
      </c>
      <c r="AE211">
        <f>VLOOKUP($B211,'UPDATE Advanced Stats'!$B$2:$AC$1000,8,0)</f>
        <v>0.54600000000000004</v>
      </c>
      <c r="AF211">
        <f>VLOOKUP($B211,'UPDATE Advanced Stats'!$B$2:$AC$1000,9,0)</f>
        <v>0.71</v>
      </c>
      <c r="AG211">
        <f>VLOOKUP($B211,'UPDATE Advanced Stats'!$B$2:$AC$1000,10,0)</f>
        <v>7.1999999999999995E-2</v>
      </c>
      <c r="AH211">
        <f>VLOOKUP($B211,'UPDATE Advanced Stats'!$B$2:$AC$1000,11,0)</f>
        <v>1.6</v>
      </c>
      <c r="AI211">
        <f>VLOOKUP($B211,'UPDATE Advanced Stats'!$B$2:$AC$1000,12,0)</f>
        <v>16.399999999999999</v>
      </c>
      <c r="AJ211">
        <f>VLOOKUP($B211,'UPDATE Advanced Stats'!$B$2:$AC$1000,13,0)</f>
        <v>8.9</v>
      </c>
      <c r="AK211">
        <f>VLOOKUP($B211,'UPDATE Advanced Stats'!$B$2:$AC$1000,14,0)</f>
        <v>7.4</v>
      </c>
      <c r="AL211">
        <f>VLOOKUP($B211,'UPDATE Advanced Stats'!$B$2:$AC$1000,15,0)</f>
        <v>1.3</v>
      </c>
      <c r="AM211">
        <f>VLOOKUP($B211,'UPDATE Advanced Stats'!$B$2:$AC$1000,16,0)</f>
        <v>1.7</v>
      </c>
      <c r="AN211">
        <f>VLOOKUP($B211,'UPDATE Advanced Stats'!$B$2:$AC$1000,17,0)</f>
        <v>13.4</v>
      </c>
      <c r="AO211">
        <f>VLOOKUP($B211,'UPDATE Advanced Stats'!$B$2:$AC$1000,18,0)</f>
        <v>14.1</v>
      </c>
      <c r="AP211">
        <f>VLOOKUP($B211,'UPDATE Advanced Stats'!$B$2:$AC$1000,19,0)</f>
        <v>0</v>
      </c>
      <c r="AQ211">
        <f>VLOOKUP($B211,'UPDATE Advanced Stats'!$B$2:$AC$1000,20,0)</f>
        <v>0.7</v>
      </c>
      <c r="AR211">
        <f>VLOOKUP($B211,'UPDATE Advanced Stats'!$B$2:$AC$1000,21,0)</f>
        <v>1.4</v>
      </c>
      <c r="AS211">
        <f>VLOOKUP($B211,'UPDATE Advanced Stats'!$B$2:$AC$1000,22,0)</f>
        <v>2.1</v>
      </c>
      <c r="AT211">
        <f>VLOOKUP($B211,'UPDATE Advanced Stats'!$B$2:$AC$1000,23,0)</f>
        <v>5.2999999999999999E-2</v>
      </c>
      <c r="AU211">
        <f>VLOOKUP($B211,'UPDATE Advanced Stats'!$B$2:$AC$1000,24,0)</f>
        <v>0</v>
      </c>
      <c r="AV211">
        <f>VLOOKUP($B211,'UPDATE Advanced Stats'!$B$2:$AC$1000,25,0)</f>
        <v>-0.9</v>
      </c>
      <c r="AW211">
        <f>VLOOKUP($B211,'UPDATE Advanced Stats'!$B$2:$AC$1000,26,0)</f>
        <v>0</v>
      </c>
      <c r="AX211">
        <f>VLOOKUP($B211,'UPDATE Advanced Stats'!$B$2:$AC$1000,27,0)</f>
        <v>-0.9</v>
      </c>
      <c r="AY211">
        <f>VLOOKUP($B211,'UPDATE Advanced Stats'!$B$2:$AC$1000,28,0)</f>
        <v>0.5</v>
      </c>
    </row>
    <row r="212" spans="1:51">
      <c r="A212">
        <f>'UPDATE Regular Stats'!A213</f>
        <v>162</v>
      </c>
      <c r="B212" t="str">
        <f>'UPDATE Regular Stats'!B213</f>
        <v>Danilo Gallinari</v>
      </c>
      <c r="C212" t="str">
        <f>'UPDATE Regular Stats'!C213</f>
        <v>SF</v>
      </c>
      <c r="D212">
        <f>'UPDATE Regular Stats'!D213</f>
        <v>26</v>
      </c>
      <c r="E212" t="str">
        <f>'UPDATE Regular Stats'!E213</f>
        <v>DEN</v>
      </c>
      <c r="F212">
        <f>'UPDATE Regular Stats'!F213</f>
        <v>59</v>
      </c>
      <c r="G212">
        <f>'UPDATE Regular Stats'!G213</f>
        <v>27</v>
      </c>
      <c r="H212">
        <f>'UPDATE Regular Stats'!H213</f>
        <v>24.2</v>
      </c>
      <c r="I212">
        <f>'UPDATE Regular Stats'!I213</f>
        <v>3.9</v>
      </c>
      <c r="J212">
        <f>'UPDATE Regular Stats'!J213</f>
        <v>9.6</v>
      </c>
      <c r="K212">
        <f>'UPDATE Regular Stats'!K213</f>
        <v>0.40100000000000002</v>
      </c>
      <c r="L212">
        <f>'UPDATE Regular Stats'!L213</f>
        <v>1.8</v>
      </c>
      <c r="M212">
        <f>'UPDATE Regular Stats'!M213</f>
        <v>5.0999999999999996</v>
      </c>
      <c r="N212">
        <f>'UPDATE Regular Stats'!N213</f>
        <v>0.35499999999999998</v>
      </c>
      <c r="O212">
        <f>'UPDATE Regular Stats'!O213</f>
        <v>2.1</v>
      </c>
      <c r="P212">
        <f>'UPDATE Regular Stats'!P213</f>
        <v>4.5</v>
      </c>
      <c r="Q212">
        <f>'UPDATE Regular Stats'!Q213</f>
        <v>0.45300000000000001</v>
      </c>
      <c r="R212">
        <f>'UPDATE Regular Stats'!R213</f>
        <v>2.9</v>
      </c>
      <c r="S212">
        <f>'UPDATE Regular Stats'!S213</f>
        <v>3.2</v>
      </c>
      <c r="T212">
        <f>'UPDATE Regular Stats'!T213</f>
        <v>0.89500000000000002</v>
      </c>
      <c r="U212">
        <f>'UPDATE Regular Stats'!U213</f>
        <v>0.5</v>
      </c>
      <c r="V212">
        <f>'UPDATE Regular Stats'!V213</f>
        <v>3.2</v>
      </c>
      <c r="W212">
        <f>'UPDATE Regular Stats'!W213</f>
        <v>3.7</v>
      </c>
      <c r="X212">
        <f>'UPDATE Regular Stats'!X213</f>
        <v>1.4</v>
      </c>
      <c r="Y212">
        <f>'UPDATE Regular Stats'!Y213</f>
        <v>0.8</v>
      </c>
      <c r="Z212">
        <f>'UPDATE Regular Stats'!Z213</f>
        <v>0.3</v>
      </c>
      <c r="AA212">
        <f>'UPDATE Regular Stats'!AA213</f>
        <v>1</v>
      </c>
      <c r="AB212">
        <f>'UPDATE Regular Stats'!AB213</f>
        <v>1.6</v>
      </c>
      <c r="AC212">
        <f>'UPDATE Regular Stats'!AC213</f>
        <v>12.4</v>
      </c>
      <c r="AD212">
        <f>VLOOKUP($B212,'UPDATE Advanced Stats'!$B$2:$AC$1000,7,0)</f>
        <v>16.8</v>
      </c>
      <c r="AE212">
        <f>VLOOKUP($B212,'UPDATE Advanced Stats'!$B$2:$AC$1000,8,0)</f>
        <v>0.56299999999999994</v>
      </c>
      <c r="AF212">
        <f>VLOOKUP($B212,'UPDATE Advanced Stats'!$B$2:$AC$1000,9,0)</f>
        <v>0.53</v>
      </c>
      <c r="AG212">
        <f>VLOOKUP($B212,'UPDATE Advanced Stats'!$B$2:$AC$1000,10,0)</f>
        <v>0.33600000000000002</v>
      </c>
      <c r="AH212">
        <f>VLOOKUP($B212,'UPDATE Advanced Stats'!$B$2:$AC$1000,11,0)</f>
        <v>2.2999999999999998</v>
      </c>
      <c r="AI212">
        <f>VLOOKUP($B212,'UPDATE Advanced Stats'!$B$2:$AC$1000,12,0)</f>
        <v>14.7</v>
      </c>
      <c r="AJ212">
        <f>VLOOKUP($B212,'UPDATE Advanced Stats'!$B$2:$AC$1000,13,0)</f>
        <v>8.3000000000000007</v>
      </c>
      <c r="AK212">
        <f>VLOOKUP($B212,'UPDATE Advanced Stats'!$B$2:$AC$1000,14,0)</f>
        <v>9.4</v>
      </c>
      <c r="AL212">
        <f>VLOOKUP($B212,'UPDATE Advanced Stats'!$B$2:$AC$1000,15,0)</f>
        <v>1.6</v>
      </c>
      <c r="AM212">
        <f>VLOOKUP($B212,'UPDATE Advanced Stats'!$B$2:$AC$1000,16,0)</f>
        <v>1.1000000000000001</v>
      </c>
      <c r="AN212">
        <f>VLOOKUP($B212,'UPDATE Advanced Stats'!$B$2:$AC$1000,17,0)</f>
        <v>8</v>
      </c>
      <c r="AO212">
        <f>VLOOKUP($B212,'UPDATE Advanced Stats'!$B$2:$AC$1000,18,0)</f>
        <v>21.5</v>
      </c>
      <c r="AP212">
        <f>VLOOKUP($B212,'UPDATE Advanced Stats'!$B$2:$AC$1000,19,0)</f>
        <v>0</v>
      </c>
      <c r="AQ212">
        <f>VLOOKUP($B212,'UPDATE Advanced Stats'!$B$2:$AC$1000,20,0)</f>
        <v>3</v>
      </c>
      <c r="AR212">
        <f>VLOOKUP($B212,'UPDATE Advanced Stats'!$B$2:$AC$1000,21,0)</f>
        <v>1</v>
      </c>
      <c r="AS212">
        <f>VLOOKUP($B212,'UPDATE Advanced Stats'!$B$2:$AC$1000,22,0)</f>
        <v>3.9</v>
      </c>
      <c r="AT212">
        <f>VLOOKUP($B212,'UPDATE Advanced Stats'!$B$2:$AC$1000,23,0)</f>
        <v>0.13200000000000001</v>
      </c>
      <c r="AU212">
        <f>VLOOKUP($B212,'UPDATE Advanced Stats'!$B$2:$AC$1000,24,0)</f>
        <v>0</v>
      </c>
      <c r="AV212">
        <f>VLOOKUP($B212,'UPDATE Advanced Stats'!$B$2:$AC$1000,25,0)</f>
        <v>2.2999999999999998</v>
      </c>
      <c r="AW212">
        <f>VLOOKUP($B212,'UPDATE Advanced Stats'!$B$2:$AC$1000,26,0)</f>
        <v>-1.1000000000000001</v>
      </c>
      <c r="AX212">
        <f>VLOOKUP($B212,'UPDATE Advanced Stats'!$B$2:$AC$1000,27,0)</f>
        <v>1.3</v>
      </c>
      <c r="AY212">
        <f>VLOOKUP($B212,'UPDATE Advanced Stats'!$B$2:$AC$1000,28,0)</f>
        <v>1.2</v>
      </c>
    </row>
    <row r="213" spans="1:51">
      <c r="A213">
        <f>'UPDATE Regular Stats'!A214</f>
        <v>163</v>
      </c>
      <c r="B213" t="str">
        <f>'UPDATE Regular Stats'!B214</f>
        <v>Langston Galloway</v>
      </c>
      <c r="C213" t="str">
        <f>'UPDATE Regular Stats'!C214</f>
        <v>PG</v>
      </c>
      <c r="D213">
        <f>'UPDATE Regular Stats'!D214</f>
        <v>23</v>
      </c>
      <c r="E213" t="str">
        <f>'UPDATE Regular Stats'!E214</f>
        <v>NYK</v>
      </c>
      <c r="F213">
        <f>'UPDATE Regular Stats'!F214</f>
        <v>45</v>
      </c>
      <c r="G213">
        <f>'UPDATE Regular Stats'!G214</f>
        <v>41</v>
      </c>
      <c r="H213">
        <f>'UPDATE Regular Stats'!H214</f>
        <v>32.4</v>
      </c>
      <c r="I213">
        <f>'UPDATE Regular Stats'!I214</f>
        <v>4.5</v>
      </c>
      <c r="J213">
        <f>'UPDATE Regular Stats'!J214</f>
        <v>11.4</v>
      </c>
      <c r="K213">
        <f>'UPDATE Regular Stats'!K214</f>
        <v>0.39900000000000002</v>
      </c>
      <c r="L213">
        <f>'UPDATE Regular Stats'!L214</f>
        <v>1.4</v>
      </c>
      <c r="M213">
        <f>'UPDATE Regular Stats'!M214</f>
        <v>3.9</v>
      </c>
      <c r="N213">
        <f>'UPDATE Regular Stats'!N214</f>
        <v>0.35199999999999998</v>
      </c>
      <c r="O213">
        <f>'UPDATE Regular Stats'!O214</f>
        <v>3.2</v>
      </c>
      <c r="P213">
        <f>'UPDATE Regular Stats'!P214</f>
        <v>7.4</v>
      </c>
      <c r="Q213">
        <f>'UPDATE Regular Stats'!Q214</f>
        <v>0.42399999999999999</v>
      </c>
      <c r="R213">
        <f>'UPDATE Regular Stats'!R214</f>
        <v>1.4</v>
      </c>
      <c r="S213">
        <f>'UPDATE Regular Stats'!S214</f>
        <v>1.7</v>
      </c>
      <c r="T213">
        <f>'UPDATE Regular Stats'!T214</f>
        <v>0.80800000000000005</v>
      </c>
      <c r="U213">
        <f>'UPDATE Regular Stats'!U214</f>
        <v>0.8</v>
      </c>
      <c r="V213">
        <f>'UPDATE Regular Stats'!V214</f>
        <v>3.4</v>
      </c>
      <c r="W213">
        <f>'UPDATE Regular Stats'!W214</f>
        <v>4.2</v>
      </c>
      <c r="X213">
        <f>'UPDATE Regular Stats'!X214</f>
        <v>3.3</v>
      </c>
      <c r="Y213">
        <f>'UPDATE Regular Stats'!Y214</f>
        <v>1.2</v>
      </c>
      <c r="Z213">
        <f>'UPDATE Regular Stats'!Z214</f>
        <v>0.3</v>
      </c>
      <c r="AA213">
        <f>'UPDATE Regular Stats'!AA214</f>
        <v>1.4</v>
      </c>
      <c r="AB213">
        <f>'UPDATE Regular Stats'!AB214</f>
        <v>2.9</v>
      </c>
      <c r="AC213">
        <f>'UPDATE Regular Stats'!AC214</f>
        <v>11.8</v>
      </c>
      <c r="AD213">
        <f>VLOOKUP($B213,'UPDATE Advanced Stats'!$B$2:$AC$1000,7,0)</f>
        <v>12.3</v>
      </c>
      <c r="AE213">
        <f>VLOOKUP($B213,'UPDATE Advanced Stats'!$B$2:$AC$1000,8,0)</f>
        <v>0.48899999999999999</v>
      </c>
      <c r="AF213">
        <f>VLOOKUP($B213,'UPDATE Advanced Stats'!$B$2:$AC$1000,9,0)</f>
        <v>0.34399999999999997</v>
      </c>
      <c r="AG213">
        <f>VLOOKUP($B213,'UPDATE Advanced Stats'!$B$2:$AC$1000,10,0)</f>
        <v>0.153</v>
      </c>
      <c r="AH213">
        <f>VLOOKUP($B213,'UPDATE Advanced Stats'!$B$2:$AC$1000,11,0)</f>
        <v>2.9</v>
      </c>
      <c r="AI213">
        <f>VLOOKUP($B213,'UPDATE Advanced Stats'!$B$2:$AC$1000,12,0)</f>
        <v>12.5</v>
      </c>
      <c r="AJ213">
        <f>VLOOKUP($B213,'UPDATE Advanced Stats'!$B$2:$AC$1000,13,0)</f>
        <v>7.5</v>
      </c>
      <c r="AK213">
        <f>VLOOKUP($B213,'UPDATE Advanced Stats'!$B$2:$AC$1000,14,0)</f>
        <v>17.600000000000001</v>
      </c>
      <c r="AL213">
        <f>VLOOKUP($B213,'UPDATE Advanced Stats'!$B$2:$AC$1000,15,0)</f>
        <v>1.9</v>
      </c>
      <c r="AM213">
        <f>VLOOKUP($B213,'UPDATE Advanced Stats'!$B$2:$AC$1000,16,0)</f>
        <v>0.7</v>
      </c>
      <c r="AN213">
        <f>VLOOKUP($B213,'UPDATE Advanced Stats'!$B$2:$AC$1000,17,0)</f>
        <v>10.1</v>
      </c>
      <c r="AO213">
        <f>VLOOKUP($B213,'UPDATE Advanced Stats'!$B$2:$AC$1000,18,0)</f>
        <v>19.2</v>
      </c>
      <c r="AP213">
        <f>VLOOKUP($B213,'UPDATE Advanced Stats'!$B$2:$AC$1000,19,0)</f>
        <v>0</v>
      </c>
      <c r="AQ213">
        <f>VLOOKUP($B213,'UPDATE Advanced Stats'!$B$2:$AC$1000,20,0)</f>
        <v>0.7</v>
      </c>
      <c r="AR213">
        <f>VLOOKUP($B213,'UPDATE Advanced Stats'!$B$2:$AC$1000,21,0)</f>
        <v>0.6</v>
      </c>
      <c r="AS213">
        <f>VLOOKUP($B213,'UPDATE Advanced Stats'!$B$2:$AC$1000,22,0)</f>
        <v>1.3</v>
      </c>
      <c r="AT213">
        <f>VLOOKUP($B213,'UPDATE Advanced Stats'!$B$2:$AC$1000,23,0)</f>
        <v>4.2999999999999997E-2</v>
      </c>
      <c r="AU213">
        <f>VLOOKUP($B213,'UPDATE Advanced Stats'!$B$2:$AC$1000,24,0)</f>
        <v>0</v>
      </c>
      <c r="AV213">
        <f>VLOOKUP($B213,'UPDATE Advanced Stats'!$B$2:$AC$1000,25,0)</f>
        <v>0</v>
      </c>
      <c r="AW213">
        <f>VLOOKUP($B213,'UPDATE Advanced Stats'!$B$2:$AC$1000,26,0)</f>
        <v>-1.1000000000000001</v>
      </c>
      <c r="AX213">
        <f>VLOOKUP($B213,'UPDATE Advanced Stats'!$B$2:$AC$1000,27,0)</f>
        <v>-1.1000000000000001</v>
      </c>
      <c r="AY213">
        <f>VLOOKUP($B213,'UPDATE Advanced Stats'!$B$2:$AC$1000,28,0)</f>
        <v>0.3</v>
      </c>
    </row>
    <row r="214" spans="1:51">
      <c r="A214">
        <f>'UPDATE Regular Stats'!A215</f>
        <v>164</v>
      </c>
      <c r="B214" t="str">
        <f>'UPDATE Regular Stats'!B215</f>
        <v>Francisco Garcia</v>
      </c>
      <c r="C214" t="str">
        <f>'UPDATE Regular Stats'!C215</f>
        <v>SF</v>
      </c>
      <c r="D214">
        <f>'UPDATE Regular Stats'!D215</f>
        <v>33</v>
      </c>
      <c r="E214" t="str">
        <f>'UPDATE Regular Stats'!E215</f>
        <v>HOU</v>
      </c>
      <c r="F214">
        <f>'UPDATE Regular Stats'!F215</f>
        <v>14</v>
      </c>
      <c r="G214">
        <f>'UPDATE Regular Stats'!G215</f>
        <v>0</v>
      </c>
      <c r="H214">
        <f>'UPDATE Regular Stats'!H215</f>
        <v>14.3</v>
      </c>
      <c r="I214">
        <f>'UPDATE Regular Stats'!I215</f>
        <v>1.2</v>
      </c>
      <c r="J214">
        <f>'UPDATE Regular Stats'!J215</f>
        <v>4.5</v>
      </c>
      <c r="K214">
        <f>'UPDATE Regular Stats'!K215</f>
        <v>0.27</v>
      </c>
      <c r="L214">
        <f>'UPDATE Regular Stats'!L215</f>
        <v>0.7</v>
      </c>
      <c r="M214">
        <f>'UPDATE Regular Stats'!M215</f>
        <v>3.2</v>
      </c>
      <c r="N214">
        <f>'UPDATE Regular Stats'!N215</f>
        <v>0.222</v>
      </c>
      <c r="O214">
        <f>'UPDATE Regular Stats'!O215</f>
        <v>0.5</v>
      </c>
      <c r="P214">
        <f>'UPDATE Regular Stats'!P215</f>
        <v>1.3</v>
      </c>
      <c r="Q214">
        <f>'UPDATE Regular Stats'!Q215</f>
        <v>0.38900000000000001</v>
      </c>
      <c r="R214">
        <f>'UPDATE Regular Stats'!R215</f>
        <v>0.1</v>
      </c>
      <c r="S214">
        <f>'UPDATE Regular Stats'!S215</f>
        <v>0.3</v>
      </c>
      <c r="T214">
        <f>'UPDATE Regular Stats'!T215</f>
        <v>0.25</v>
      </c>
      <c r="U214">
        <f>'UPDATE Regular Stats'!U215</f>
        <v>0.2</v>
      </c>
      <c r="V214">
        <f>'UPDATE Regular Stats'!V215</f>
        <v>1</v>
      </c>
      <c r="W214">
        <f>'UPDATE Regular Stats'!W215</f>
        <v>1.2</v>
      </c>
      <c r="X214">
        <f>'UPDATE Regular Stats'!X215</f>
        <v>1.1000000000000001</v>
      </c>
      <c r="Y214">
        <f>'UPDATE Regular Stats'!Y215</f>
        <v>0.6</v>
      </c>
      <c r="Z214">
        <f>'UPDATE Regular Stats'!Z215</f>
        <v>0.4</v>
      </c>
      <c r="AA214">
        <f>'UPDATE Regular Stats'!AA215</f>
        <v>0.7</v>
      </c>
      <c r="AB214">
        <f>'UPDATE Regular Stats'!AB215</f>
        <v>1.4</v>
      </c>
      <c r="AC214">
        <f>'UPDATE Regular Stats'!AC215</f>
        <v>3.2</v>
      </c>
      <c r="AD214">
        <f>VLOOKUP($B214,'UPDATE Advanced Stats'!$B$2:$AC$1000,7,0)</f>
        <v>3.6</v>
      </c>
      <c r="AE214">
        <f>VLOOKUP($B214,'UPDATE Advanced Stats'!$B$2:$AC$1000,8,0)</f>
        <v>0.34699999999999998</v>
      </c>
      <c r="AF214">
        <f>VLOOKUP($B214,'UPDATE Advanced Stats'!$B$2:$AC$1000,9,0)</f>
        <v>0.71399999999999997</v>
      </c>
      <c r="AG214">
        <f>VLOOKUP($B214,'UPDATE Advanced Stats'!$B$2:$AC$1000,10,0)</f>
        <v>6.3E-2</v>
      </c>
      <c r="AH214">
        <f>VLOOKUP($B214,'UPDATE Advanced Stats'!$B$2:$AC$1000,11,0)</f>
        <v>1.7</v>
      </c>
      <c r="AI214">
        <f>VLOOKUP($B214,'UPDATE Advanced Stats'!$B$2:$AC$1000,12,0)</f>
        <v>7.7</v>
      </c>
      <c r="AJ214">
        <f>VLOOKUP($B214,'UPDATE Advanced Stats'!$B$2:$AC$1000,13,0)</f>
        <v>4.7</v>
      </c>
      <c r="AK214">
        <f>VLOOKUP($B214,'UPDATE Advanced Stats'!$B$2:$AC$1000,14,0)</f>
        <v>11</v>
      </c>
      <c r="AL214">
        <f>VLOOKUP($B214,'UPDATE Advanced Stats'!$B$2:$AC$1000,15,0)</f>
        <v>2.2000000000000002</v>
      </c>
      <c r="AM214">
        <f>VLOOKUP($B214,'UPDATE Advanced Stats'!$B$2:$AC$1000,16,0)</f>
        <v>1.9</v>
      </c>
      <c r="AN214">
        <f>VLOOKUP($B214,'UPDATE Advanced Stats'!$B$2:$AC$1000,17,0)</f>
        <v>13.4</v>
      </c>
      <c r="AO214">
        <f>VLOOKUP($B214,'UPDATE Advanced Stats'!$B$2:$AC$1000,18,0)</f>
        <v>16.2</v>
      </c>
      <c r="AP214">
        <f>VLOOKUP($B214,'UPDATE Advanced Stats'!$B$2:$AC$1000,19,0)</f>
        <v>0</v>
      </c>
      <c r="AQ214">
        <f>VLOOKUP($B214,'UPDATE Advanced Stats'!$B$2:$AC$1000,20,0)</f>
        <v>-0.4</v>
      </c>
      <c r="AR214">
        <f>VLOOKUP($B214,'UPDATE Advanced Stats'!$B$2:$AC$1000,21,0)</f>
        <v>0.2</v>
      </c>
      <c r="AS214">
        <f>VLOOKUP($B214,'UPDATE Advanced Stats'!$B$2:$AC$1000,22,0)</f>
        <v>-0.2</v>
      </c>
      <c r="AT214">
        <f>VLOOKUP($B214,'UPDATE Advanced Stats'!$B$2:$AC$1000,23,0)</f>
        <v>-4.3999999999999997E-2</v>
      </c>
      <c r="AU214">
        <f>VLOOKUP($B214,'UPDATE Advanced Stats'!$B$2:$AC$1000,24,0)</f>
        <v>0</v>
      </c>
      <c r="AV214">
        <f>VLOOKUP($B214,'UPDATE Advanced Stats'!$B$2:$AC$1000,25,0)</f>
        <v>-5</v>
      </c>
      <c r="AW214">
        <f>VLOOKUP($B214,'UPDATE Advanced Stats'!$B$2:$AC$1000,26,0)</f>
        <v>-0.2</v>
      </c>
      <c r="AX214">
        <f>VLOOKUP($B214,'UPDATE Advanced Stats'!$B$2:$AC$1000,27,0)</f>
        <v>-5.3</v>
      </c>
      <c r="AY214">
        <f>VLOOKUP($B214,'UPDATE Advanced Stats'!$B$2:$AC$1000,28,0)</f>
        <v>-0.2</v>
      </c>
    </row>
    <row r="215" spans="1:51">
      <c r="A215">
        <f>'UPDATE Regular Stats'!A216</f>
        <v>165</v>
      </c>
      <c r="B215" t="str">
        <f>'UPDATE Regular Stats'!B216</f>
        <v>Kevin Garnett</v>
      </c>
      <c r="C215" t="str">
        <f>'UPDATE Regular Stats'!C216</f>
        <v>PF</v>
      </c>
      <c r="D215">
        <f>'UPDATE Regular Stats'!D216</f>
        <v>38</v>
      </c>
      <c r="E215" t="str">
        <f>'UPDATE Regular Stats'!E216</f>
        <v>TOT</v>
      </c>
      <c r="F215">
        <f>'UPDATE Regular Stats'!F216</f>
        <v>47</v>
      </c>
      <c r="G215">
        <f>'UPDATE Regular Stats'!G216</f>
        <v>47</v>
      </c>
      <c r="H215">
        <f>'UPDATE Regular Stats'!H216</f>
        <v>20.3</v>
      </c>
      <c r="I215">
        <f>'UPDATE Regular Stats'!I216</f>
        <v>3</v>
      </c>
      <c r="J215">
        <f>'UPDATE Regular Stats'!J216</f>
        <v>6.5</v>
      </c>
      <c r="K215">
        <f>'UPDATE Regular Stats'!K216</f>
        <v>0.46700000000000003</v>
      </c>
      <c r="L215">
        <f>'UPDATE Regular Stats'!L216</f>
        <v>0</v>
      </c>
      <c r="M215">
        <f>'UPDATE Regular Stats'!M216</f>
        <v>0.1</v>
      </c>
      <c r="N215">
        <f>'UPDATE Regular Stats'!N216</f>
        <v>0.14299999999999999</v>
      </c>
      <c r="O215">
        <f>'UPDATE Regular Stats'!O216</f>
        <v>3</v>
      </c>
      <c r="P215">
        <f>'UPDATE Regular Stats'!P216</f>
        <v>6.4</v>
      </c>
      <c r="Q215">
        <f>'UPDATE Regular Stats'!Q216</f>
        <v>0.47499999999999998</v>
      </c>
      <c r="R215">
        <f>'UPDATE Regular Stats'!R216</f>
        <v>0.8</v>
      </c>
      <c r="S215">
        <f>'UPDATE Regular Stats'!S216</f>
        <v>1</v>
      </c>
      <c r="T215">
        <f>'UPDATE Regular Stats'!T216</f>
        <v>0.8</v>
      </c>
      <c r="U215">
        <f>'UPDATE Regular Stats'!U216</f>
        <v>1</v>
      </c>
      <c r="V215">
        <f>'UPDATE Regular Stats'!V216</f>
        <v>5.6</v>
      </c>
      <c r="W215">
        <f>'UPDATE Regular Stats'!W216</f>
        <v>6.6</v>
      </c>
      <c r="X215">
        <f>'UPDATE Regular Stats'!X216</f>
        <v>1.6</v>
      </c>
      <c r="Y215">
        <f>'UPDATE Regular Stats'!Y216</f>
        <v>1</v>
      </c>
      <c r="Z215">
        <f>'UPDATE Regular Stats'!Z216</f>
        <v>0.4</v>
      </c>
      <c r="AA215">
        <f>'UPDATE Regular Stats'!AA216</f>
        <v>1</v>
      </c>
      <c r="AB215">
        <f>'UPDATE Regular Stats'!AB216</f>
        <v>2.2999999999999998</v>
      </c>
      <c r="AC215">
        <f>'UPDATE Regular Stats'!AC216</f>
        <v>6.9</v>
      </c>
      <c r="AD215">
        <f>VLOOKUP($B215,'UPDATE Advanced Stats'!$B$2:$AC$1000,7,0)</f>
        <v>15.2</v>
      </c>
      <c r="AE215">
        <f>VLOOKUP($B215,'UPDATE Advanced Stats'!$B$2:$AC$1000,8,0)</f>
        <v>0.496</v>
      </c>
      <c r="AF215">
        <f>VLOOKUP($B215,'UPDATE Advanced Stats'!$B$2:$AC$1000,9,0)</f>
        <v>2.3E-2</v>
      </c>
      <c r="AG215">
        <f>VLOOKUP($B215,'UPDATE Advanced Stats'!$B$2:$AC$1000,10,0)</f>
        <v>0.14699999999999999</v>
      </c>
      <c r="AH215">
        <f>VLOOKUP($B215,'UPDATE Advanced Stats'!$B$2:$AC$1000,11,0)</f>
        <v>5.7</v>
      </c>
      <c r="AI215">
        <f>VLOOKUP($B215,'UPDATE Advanced Stats'!$B$2:$AC$1000,12,0)</f>
        <v>31.1</v>
      </c>
      <c r="AJ215">
        <f>VLOOKUP($B215,'UPDATE Advanced Stats'!$B$2:$AC$1000,13,0)</f>
        <v>18.3</v>
      </c>
      <c r="AK215">
        <f>VLOOKUP($B215,'UPDATE Advanced Stats'!$B$2:$AC$1000,14,0)</f>
        <v>13.1</v>
      </c>
      <c r="AL215">
        <f>VLOOKUP($B215,'UPDATE Advanced Stats'!$B$2:$AC$1000,15,0)</f>
        <v>2.5</v>
      </c>
      <c r="AM215">
        <f>VLOOKUP($B215,'UPDATE Advanced Stats'!$B$2:$AC$1000,16,0)</f>
        <v>1.4</v>
      </c>
      <c r="AN215">
        <f>VLOOKUP($B215,'UPDATE Advanced Stats'!$B$2:$AC$1000,17,0)</f>
        <v>12.4</v>
      </c>
      <c r="AO215">
        <f>VLOOKUP($B215,'UPDATE Advanced Stats'!$B$2:$AC$1000,18,0)</f>
        <v>17.8</v>
      </c>
      <c r="AP215">
        <f>VLOOKUP($B215,'UPDATE Advanced Stats'!$B$2:$AC$1000,19,0)</f>
        <v>0</v>
      </c>
      <c r="AQ215">
        <f>VLOOKUP($B215,'UPDATE Advanced Stats'!$B$2:$AC$1000,20,0)</f>
        <v>0.4</v>
      </c>
      <c r="AR215">
        <f>VLOOKUP($B215,'UPDATE Advanced Stats'!$B$2:$AC$1000,21,0)</f>
        <v>1.5</v>
      </c>
      <c r="AS215">
        <f>VLOOKUP($B215,'UPDATE Advanced Stats'!$B$2:$AC$1000,22,0)</f>
        <v>1.9</v>
      </c>
      <c r="AT215">
        <f>VLOOKUP($B215,'UPDATE Advanced Stats'!$B$2:$AC$1000,23,0)</f>
        <v>9.6000000000000002E-2</v>
      </c>
      <c r="AU215">
        <f>VLOOKUP($B215,'UPDATE Advanced Stats'!$B$2:$AC$1000,24,0)</f>
        <v>0</v>
      </c>
      <c r="AV215">
        <f>VLOOKUP($B215,'UPDATE Advanced Stats'!$B$2:$AC$1000,25,0)</f>
        <v>-2.6</v>
      </c>
      <c r="AW215">
        <f>VLOOKUP($B215,'UPDATE Advanced Stats'!$B$2:$AC$1000,26,0)</f>
        <v>2.4</v>
      </c>
      <c r="AX215">
        <f>VLOOKUP($B215,'UPDATE Advanced Stats'!$B$2:$AC$1000,27,0)</f>
        <v>-0.2</v>
      </c>
      <c r="AY215">
        <f>VLOOKUP($B215,'UPDATE Advanced Stats'!$B$2:$AC$1000,28,0)</f>
        <v>0.4</v>
      </c>
    </row>
    <row r="216" spans="1:51">
      <c r="A216">
        <f>'UPDATE Regular Stats'!A217</f>
        <v>165</v>
      </c>
      <c r="B216" t="str">
        <f>'UPDATE Regular Stats'!B217</f>
        <v>Kevin Garnett</v>
      </c>
      <c r="C216" t="str">
        <f>'UPDATE Regular Stats'!C217</f>
        <v>PF</v>
      </c>
      <c r="D216">
        <f>'UPDATE Regular Stats'!D217</f>
        <v>38</v>
      </c>
      <c r="E216" t="str">
        <f>'UPDATE Regular Stats'!E217</f>
        <v>BRK</v>
      </c>
      <c r="F216">
        <f>'UPDATE Regular Stats'!F217</f>
        <v>42</v>
      </c>
      <c r="G216">
        <f>'UPDATE Regular Stats'!G217</f>
        <v>42</v>
      </c>
      <c r="H216">
        <f>'UPDATE Regular Stats'!H217</f>
        <v>20.3</v>
      </c>
      <c r="I216">
        <f>'UPDATE Regular Stats'!I217</f>
        <v>3</v>
      </c>
      <c r="J216">
        <f>'UPDATE Regular Stats'!J217</f>
        <v>6.5</v>
      </c>
      <c r="K216">
        <f>'UPDATE Regular Stats'!K217</f>
        <v>0.45500000000000002</v>
      </c>
      <c r="L216">
        <f>'UPDATE Regular Stats'!L217</f>
        <v>0</v>
      </c>
      <c r="M216">
        <f>'UPDATE Regular Stats'!M217</f>
        <v>0.1</v>
      </c>
      <c r="N216">
        <f>'UPDATE Regular Stats'!N217</f>
        <v>0.16700000000000001</v>
      </c>
      <c r="O216">
        <f>'UPDATE Regular Stats'!O217</f>
        <v>3</v>
      </c>
      <c r="P216">
        <f>'UPDATE Regular Stats'!P217</f>
        <v>6.4</v>
      </c>
      <c r="Q216">
        <f>'UPDATE Regular Stats'!Q217</f>
        <v>0.46100000000000002</v>
      </c>
      <c r="R216">
        <f>'UPDATE Regular Stats'!R217</f>
        <v>0.8</v>
      </c>
      <c r="S216">
        <f>'UPDATE Regular Stats'!S217</f>
        <v>1</v>
      </c>
      <c r="T216">
        <f>'UPDATE Regular Stats'!T217</f>
        <v>0.82899999999999996</v>
      </c>
      <c r="U216">
        <f>'UPDATE Regular Stats'!U217</f>
        <v>1.1000000000000001</v>
      </c>
      <c r="V216">
        <f>'UPDATE Regular Stats'!V217</f>
        <v>5.7</v>
      </c>
      <c r="W216">
        <f>'UPDATE Regular Stats'!W217</f>
        <v>6.8</v>
      </c>
      <c r="X216">
        <f>'UPDATE Regular Stats'!X217</f>
        <v>1.6</v>
      </c>
      <c r="Y216">
        <f>'UPDATE Regular Stats'!Y217</f>
        <v>1</v>
      </c>
      <c r="Z216">
        <f>'UPDATE Regular Stats'!Z217</f>
        <v>0.3</v>
      </c>
      <c r="AA216">
        <f>'UPDATE Regular Stats'!AA217</f>
        <v>1.1000000000000001</v>
      </c>
      <c r="AB216">
        <f>'UPDATE Regular Stats'!AB217</f>
        <v>2.2999999999999998</v>
      </c>
      <c r="AC216">
        <f>'UPDATE Regular Stats'!AC217</f>
        <v>6.8</v>
      </c>
      <c r="AD216">
        <f>VLOOKUP($B216,'UPDATE Advanced Stats'!$B$2:$AC$1000,7,0)</f>
        <v>15.2</v>
      </c>
      <c r="AE216">
        <f>VLOOKUP($B216,'UPDATE Advanced Stats'!$B$2:$AC$1000,8,0)</f>
        <v>0.496</v>
      </c>
      <c r="AF216">
        <f>VLOOKUP($B216,'UPDATE Advanced Stats'!$B$2:$AC$1000,9,0)</f>
        <v>2.3E-2</v>
      </c>
      <c r="AG216">
        <f>VLOOKUP($B216,'UPDATE Advanced Stats'!$B$2:$AC$1000,10,0)</f>
        <v>0.14699999999999999</v>
      </c>
      <c r="AH216">
        <f>VLOOKUP($B216,'UPDATE Advanced Stats'!$B$2:$AC$1000,11,0)</f>
        <v>5.7</v>
      </c>
      <c r="AI216">
        <f>VLOOKUP($B216,'UPDATE Advanced Stats'!$B$2:$AC$1000,12,0)</f>
        <v>31.1</v>
      </c>
      <c r="AJ216">
        <f>VLOOKUP($B216,'UPDATE Advanced Stats'!$B$2:$AC$1000,13,0)</f>
        <v>18.3</v>
      </c>
      <c r="AK216">
        <f>VLOOKUP($B216,'UPDATE Advanced Stats'!$B$2:$AC$1000,14,0)</f>
        <v>13.1</v>
      </c>
      <c r="AL216">
        <f>VLOOKUP($B216,'UPDATE Advanced Stats'!$B$2:$AC$1000,15,0)</f>
        <v>2.5</v>
      </c>
      <c r="AM216">
        <f>VLOOKUP($B216,'UPDATE Advanced Stats'!$B$2:$AC$1000,16,0)</f>
        <v>1.4</v>
      </c>
      <c r="AN216">
        <f>VLOOKUP($B216,'UPDATE Advanced Stats'!$B$2:$AC$1000,17,0)</f>
        <v>12.4</v>
      </c>
      <c r="AO216">
        <f>VLOOKUP($B216,'UPDATE Advanced Stats'!$B$2:$AC$1000,18,0)</f>
        <v>17.8</v>
      </c>
      <c r="AP216">
        <f>VLOOKUP($B216,'UPDATE Advanced Stats'!$B$2:$AC$1000,19,0)</f>
        <v>0</v>
      </c>
      <c r="AQ216">
        <f>VLOOKUP($B216,'UPDATE Advanced Stats'!$B$2:$AC$1000,20,0)</f>
        <v>0.4</v>
      </c>
      <c r="AR216">
        <f>VLOOKUP($B216,'UPDATE Advanced Stats'!$B$2:$AC$1000,21,0)</f>
        <v>1.5</v>
      </c>
      <c r="AS216">
        <f>VLOOKUP($B216,'UPDATE Advanced Stats'!$B$2:$AC$1000,22,0)</f>
        <v>1.9</v>
      </c>
      <c r="AT216">
        <f>VLOOKUP($B216,'UPDATE Advanced Stats'!$B$2:$AC$1000,23,0)</f>
        <v>9.6000000000000002E-2</v>
      </c>
      <c r="AU216">
        <f>VLOOKUP($B216,'UPDATE Advanced Stats'!$B$2:$AC$1000,24,0)</f>
        <v>0</v>
      </c>
      <c r="AV216">
        <f>VLOOKUP($B216,'UPDATE Advanced Stats'!$B$2:$AC$1000,25,0)</f>
        <v>-2.6</v>
      </c>
      <c r="AW216">
        <f>VLOOKUP($B216,'UPDATE Advanced Stats'!$B$2:$AC$1000,26,0)</f>
        <v>2.4</v>
      </c>
      <c r="AX216">
        <f>VLOOKUP($B216,'UPDATE Advanced Stats'!$B$2:$AC$1000,27,0)</f>
        <v>-0.2</v>
      </c>
      <c r="AY216">
        <f>VLOOKUP($B216,'UPDATE Advanced Stats'!$B$2:$AC$1000,28,0)</f>
        <v>0.4</v>
      </c>
    </row>
    <row r="217" spans="1:51">
      <c r="A217">
        <f>'UPDATE Regular Stats'!A218</f>
        <v>165</v>
      </c>
      <c r="B217" t="str">
        <f>'UPDATE Regular Stats'!B218</f>
        <v>Kevin Garnett</v>
      </c>
      <c r="C217" t="str">
        <f>'UPDATE Regular Stats'!C218</f>
        <v>PF</v>
      </c>
      <c r="D217">
        <f>'UPDATE Regular Stats'!D218</f>
        <v>38</v>
      </c>
      <c r="E217" t="str">
        <f>'UPDATE Regular Stats'!E218</f>
        <v>MIN</v>
      </c>
      <c r="F217">
        <f>'UPDATE Regular Stats'!F218</f>
        <v>5</v>
      </c>
      <c r="G217">
        <f>'UPDATE Regular Stats'!G218</f>
        <v>5</v>
      </c>
      <c r="H217">
        <f>'UPDATE Regular Stats'!H218</f>
        <v>19.600000000000001</v>
      </c>
      <c r="I217">
        <f>'UPDATE Regular Stats'!I218</f>
        <v>3.6</v>
      </c>
      <c r="J217">
        <f>'UPDATE Regular Stats'!J218</f>
        <v>6.2</v>
      </c>
      <c r="K217">
        <f>'UPDATE Regular Stats'!K218</f>
        <v>0.58099999999999996</v>
      </c>
      <c r="L217">
        <f>'UPDATE Regular Stats'!L218</f>
        <v>0</v>
      </c>
      <c r="M217">
        <f>'UPDATE Regular Stats'!M218</f>
        <v>0.2</v>
      </c>
      <c r="N217">
        <f>'UPDATE Regular Stats'!N218</f>
        <v>0</v>
      </c>
      <c r="O217">
        <f>'UPDATE Regular Stats'!O218</f>
        <v>3.6</v>
      </c>
      <c r="P217">
        <f>'UPDATE Regular Stats'!P218</f>
        <v>6</v>
      </c>
      <c r="Q217">
        <f>'UPDATE Regular Stats'!Q218</f>
        <v>0.6</v>
      </c>
      <c r="R217">
        <f>'UPDATE Regular Stats'!R218</f>
        <v>0.4</v>
      </c>
      <c r="S217">
        <f>'UPDATE Regular Stats'!S218</f>
        <v>0.8</v>
      </c>
      <c r="T217">
        <f>'UPDATE Regular Stats'!T218</f>
        <v>0.5</v>
      </c>
      <c r="U217">
        <f>'UPDATE Regular Stats'!U218</f>
        <v>0.4</v>
      </c>
      <c r="V217">
        <f>'UPDATE Regular Stats'!V218</f>
        <v>4.8</v>
      </c>
      <c r="W217">
        <f>'UPDATE Regular Stats'!W218</f>
        <v>5.2</v>
      </c>
      <c r="X217">
        <f>'UPDATE Regular Stats'!X218</f>
        <v>1.6</v>
      </c>
      <c r="Y217">
        <f>'UPDATE Regular Stats'!Y218</f>
        <v>1</v>
      </c>
      <c r="Z217">
        <f>'UPDATE Regular Stats'!Z218</f>
        <v>0.8</v>
      </c>
      <c r="AA217">
        <f>'UPDATE Regular Stats'!AA218</f>
        <v>0.2</v>
      </c>
      <c r="AB217">
        <f>'UPDATE Regular Stats'!AB218</f>
        <v>2.6</v>
      </c>
      <c r="AC217">
        <f>'UPDATE Regular Stats'!AC218</f>
        <v>7.6</v>
      </c>
      <c r="AD217">
        <f>VLOOKUP($B217,'UPDATE Advanced Stats'!$B$2:$AC$1000,7,0)</f>
        <v>15.2</v>
      </c>
      <c r="AE217">
        <f>VLOOKUP($B217,'UPDATE Advanced Stats'!$B$2:$AC$1000,8,0)</f>
        <v>0.496</v>
      </c>
      <c r="AF217">
        <f>VLOOKUP($B217,'UPDATE Advanced Stats'!$B$2:$AC$1000,9,0)</f>
        <v>2.3E-2</v>
      </c>
      <c r="AG217">
        <f>VLOOKUP($B217,'UPDATE Advanced Stats'!$B$2:$AC$1000,10,0)</f>
        <v>0.14699999999999999</v>
      </c>
      <c r="AH217">
        <f>VLOOKUP($B217,'UPDATE Advanced Stats'!$B$2:$AC$1000,11,0)</f>
        <v>5.7</v>
      </c>
      <c r="AI217">
        <f>VLOOKUP($B217,'UPDATE Advanced Stats'!$B$2:$AC$1000,12,0)</f>
        <v>31.1</v>
      </c>
      <c r="AJ217">
        <f>VLOOKUP($B217,'UPDATE Advanced Stats'!$B$2:$AC$1000,13,0)</f>
        <v>18.3</v>
      </c>
      <c r="AK217">
        <f>VLOOKUP($B217,'UPDATE Advanced Stats'!$B$2:$AC$1000,14,0)</f>
        <v>13.1</v>
      </c>
      <c r="AL217">
        <f>VLOOKUP($B217,'UPDATE Advanced Stats'!$B$2:$AC$1000,15,0)</f>
        <v>2.5</v>
      </c>
      <c r="AM217">
        <f>VLOOKUP($B217,'UPDATE Advanced Stats'!$B$2:$AC$1000,16,0)</f>
        <v>1.4</v>
      </c>
      <c r="AN217">
        <f>VLOOKUP($B217,'UPDATE Advanced Stats'!$B$2:$AC$1000,17,0)</f>
        <v>12.4</v>
      </c>
      <c r="AO217">
        <f>VLOOKUP($B217,'UPDATE Advanced Stats'!$B$2:$AC$1000,18,0)</f>
        <v>17.8</v>
      </c>
      <c r="AP217">
        <f>VLOOKUP($B217,'UPDATE Advanced Stats'!$B$2:$AC$1000,19,0)</f>
        <v>0</v>
      </c>
      <c r="AQ217">
        <f>VLOOKUP($B217,'UPDATE Advanced Stats'!$B$2:$AC$1000,20,0)</f>
        <v>0.4</v>
      </c>
      <c r="AR217">
        <f>VLOOKUP($B217,'UPDATE Advanced Stats'!$B$2:$AC$1000,21,0)</f>
        <v>1.5</v>
      </c>
      <c r="AS217">
        <f>VLOOKUP($B217,'UPDATE Advanced Stats'!$B$2:$AC$1000,22,0)</f>
        <v>1.9</v>
      </c>
      <c r="AT217">
        <f>VLOOKUP($B217,'UPDATE Advanced Stats'!$B$2:$AC$1000,23,0)</f>
        <v>9.6000000000000002E-2</v>
      </c>
      <c r="AU217">
        <f>VLOOKUP($B217,'UPDATE Advanced Stats'!$B$2:$AC$1000,24,0)</f>
        <v>0</v>
      </c>
      <c r="AV217">
        <f>VLOOKUP($B217,'UPDATE Advanced Stats'!$B$2:$AC$1000,25,0)</f>
        <v>-2.6</v>
      </c>
      <c r="AW217">
        <f>VLOOKUP($B217,'UPDATE Advanced Stats'!$B$2:$AC$1000,26,0)</f>
        <v>2.4</v>
      </c>
      <c r="AX217">
        <f>VLOOKUP($B217,'UPDATE Advanced Stats'!$B$2:$AC$1000,27,0)</f>
        <v>-0.2</v>
      </c>
      <c r="AY217">
        <f>VLOOKUP($B217,'UPDATE Advanced Stats'!$B$2:$AC$1000,28,0)</f>
        <v>0.4</v>
      </c>
    </row>
    <row r="218" spans="1:51">
      <c r="A218">
        <f>'UPDATE Regular Stats'!A219</f>
        <v>166</v>
      </c>
      <c r="B218" t="str">
        <f>'UPDATE Regular Stats'!B219</f>
        <v>Marc Gasol</v>
      </c>
      <c r="C218" t="str">
        <f>'UPDATE Regular Stats'!C219</f>
        <v>C</v>
      </c>
      <c r="D218">
        <f>'UPDATE Regular Stats'!D219</f>
        <v>30</v>
      </c>
      <c r="E218" t="str">
        <f>'UPDATE Regular Stats'!E219</f>
        <v>MEM</v>
      </c>
      <c r="F218">
        <f>'UPDATE Regular Stats'!F219</f>
        <v>81</v>
      </c>
      <c r="G218">
        <f>'UPDATE Regular Stats'!G219</f>
        <v>81</v>
      </c>
      <c r="H218">
        <f>'UPDATE Regular Stats'!H219</f>
        <v>33.200000000000003</v>
      </c>
      <c r="I218">
        <f>'UPDATE Regular Stats'!I219</f>
        <v>6.5</v>
      </c>
      <c r="J218">
        <f>'UPDATE Regular Stats'!J219</f>
        <v>13.2</v>
      </c>
      <c r="K218">
        <f>'UPDATE Regular Stats'!K219</f>
        <v>0.49399999999999999</v>
      </c>
      <c r="L218">
        <f>'UPDATE Regular Stats'!L219</f>
        <v>0</v>
      </c>
      <c r="M218">
        <f>'UPDATE Regular Stats'!M219</f>
        <v>0.2</v>
      </c>
      <c r="N218">
        <f>'UPDATE Regular Stats'!N219</f>
        <v>0.17599999999999999</v>
      </c>
      <c r="O218">
        <f>'UPDATE Regular Stats'!O219</f>
        <v>6.5</v>
      </c>
      <c r="P218">
        <f>'UPDATE Regular Stats'!P219</f>
        <v>13</v>
      </c>
      <c r="Q218">
        <f>'UPDATE Regular Stats'!Q219</f>
        <v>0.5</v>
      </c>
      <c r="R218">
        <f>'UPDATE Regular Stats'!R219</f>
        <v>4.3</v>
      </c>
      <c r="S218">
        <f>'UPDATE Regular Stats'!S219</f>
        <v>5.4</v>
      </c>
      <c r="T218">
        <f>'UPDATE Regular Stats'!T219</f>
        <v>0.79500000000000004</v>
      </c>
      <c r="U218">
        <f>'UPDATE Regular Stats'!U219</f>
        <v>1.4</v>
      </c>
      <c r="V218">
        <f>'UPDATE Regular Stats'!V219</f>
        <v>6.4</v>
      </c>
      <c r="W218">
        <f>'UPDATE Regular Stats'!W219</f>
        <v>7.8</v>
      </c>
      <c r="X218">
        <f>'UPDATE Regular Stats'!X219</f>
        <v>3.8</v>
      </c>
      <c r="Y218">
        <f>'UPDATE Regular Stats'!Y219</f>
        <v>0.9</v>
      </c>
      <c r="Z218">
        <f>'UPDATE Regular Stats'!Z219</f>
        <v>1.6</v>
      </c>
      <c r="AA218">
        <f>'UPDATE Regular Stats'!AA219</f>
        <v>2.2000000000000002</v>
      </c>
      <c r="AB218">
        <f>'UPDATE Regular Stats'!AB219</f>
        <v>2.6</v>
      </c>
      <c r="AC218">
        <f>'UPDATE Regular Stats'!AC219</f>
        <v>17.399999999999999</v>
      </c>
      <c r="AD218">
        <f>VLOOKUP($B218,'UPDATE Advanced Stats'!$B$2:$AC$1000,7,0)</f>
        <v>21.7</v>
      </c>
      <c r="AE218">
        <f>VLOOKUP($B218,'UPDATE Advanced Stats'!$B$2:$AC$1000,8,0)</f>
        <v>0.55800000000000005</v>
      </c>
      <c r="AF218">
        <f>VLOOKUP($B218,'UPDATE Advanced Stats'!$B$2:$AC$1000,9,0)</f>
        <v>1.6E-2</v>
      </c>
      <c r="AG218">
        <f>VLOOKUP($B218,'UPDATE Advanced Stats'!$B$2:$AC$1000,10,0)</f>
        <v>0.41</v>
      </c>
      <c r="AH218">
        <f>VLOOKUP($B218,'UPDATE Advanced Stats'!$B$2:$AC$1000,11,0)</f>
        <v>4.9000000000000004</v>
      </c>
      <c r="AI218">
        <f>VLOOKUP($B218,'UPDATE Advanced Stats'!$B$2:$AC$1000,12,0)</f>
        <v>21.8</v>
      </c>
      <c r="AJ218">
        <f>VLOOKUP($B218,'UPDATE Advanced Stats'!$B$2:$AC$1000,13,0)</f>
        <v>13.4</v>
      </c>
      <c r="AK218">
        <f>VLOOKUP($B218,'UPDATE Advanced Stats'!$B$2:$AC$1000,14,0)</f>
        <v>19.7</v>
      </c>
      <c r="AL218">
        <f>VLOOKUP($B218,'UPDATE Advanced Stats'!$B$2:$AC$1000,15,0)</f>
        <v>1.4</v>
      </c>
      <c r="AM218">
        <f>VLOOKUP($B218,'UPDATE Advanced Stats'!$B$2:$AC$1000,16,0)</f>
        <v>4</v>
      </c>
      <c r="AN218">
        <f>VLOOKUP($B218,'UPDATE Advanced Stats'!$B$2:$AC$1000,17,0)</f>
        <v>12.2</v>
      </c>
      <c r="AO218">
        <f>VLOOKUP($B218,'UPDATE Advanced Stats'!$B$2:$AC$1000,18,0)</f>
        <v>24.6</v>
      </c>
      <c r="AP218">
        <f>VLOOKUP($B218,'UPDATE Advanced Stats'!$B$2:$AC$1000,19,0)</f>
        <v>0</v>
      </c>
      <c r="AQ218">
        <f>VLOOKUP($B218,'UPDATE Advanced Stats'!$B$2:$AC$1000,20,0)</f>
        <v>5.5</v>
      </c>
      <c r="AR218">
        <f>VLOOKUP($B218,'UPDATE Advanced Stats'!$B$2:$AC$1000,21,0)</f>
        <v>4.7</v>
      </c>
      <c r="AS218">
        <f>VLOOKUP($B218,'UPDATE Advanced Stats'!$B$2:$AC$1000,22,0)</f>
        <v>10.199999999999999</v>
      </c>
      <c r="AT218">
        <f>VLOOKUP($B218,'UPDATE Advanced Stats'!$B$2:$AC$1000,23,0)</f>
        <v>0.182</v>
      </c>
      <c r="AU218">
        <f>VLOOKUP($B218,'UPDATE Advanced Stats'!$B$2:$AC$1000,24,0)</f>
        <v>0</v>
      </c>
      <c r="AV218">
        <f>VLOOKUP($B218,'UPDATE Advanced Stats'!$B$2:$AC$1000,25,0)</f>
        <v>1.3</v>
      </c>
      <c r="AW218">
        <f>VLOOKUP($B218,'UPDATE Advanced Stats'!$B$2:$AC$1000,26,0)</f>
        <v>3.5</v>
      </c>
      <c r="AX218">
        <f>VLOOKUP($B218,'UPDATE Advanced Stats'!$B$2:$AC$1000,27,0)</f>
        <v>4.8</v>
      </c>
      <c r="AY218">
        <f>VLOOKUP($B218,'UPDATE Advanced Stats'!$B$2:$AC$1000,28,0)</f>
        <v>4.5999999999999996</v>
      </c>
    </row>
    <row r="219" spans="1:51">
      <c r="A219">
        <f>'UPDATE Regular Stats'!A220</f>
        <v>167</v>
      </c>
      <c r="B219" t="str">
        <f>'UPDATE Regular Stats'!B220</f>
        <v>Pau Gasol</v>
      </c>
      <c r="C219" t="str">
        <f>'UPDATE Regular Stats'!C220</f>
        <v>PF</v>
      </c>
      <c r="D219">
        <f>'UPDATE Regular Stats'!D220</f>
        <v>34</v>
      </c>
      <c r="E219" t="str">
        <f>'UPDATE Regular Stats'!E220</f>
        <v>CHI</v>
      </c>
      <c r="F219">
        <f>'UPDATE Regular Stats'!F220</f>
        <v>78</v>
      </c>
      <c r="G219">
        <f>'UPDATE Regular Stats'!G220</f>
        <v>78</v>
      </c>
      <c r="H219">
        <f>'UPDATE Regular Stats'!H220</f>
        <v>34.4</v>
      </c>
      <c r="I219">
        <f>'UPDATE Regular Stats'!I220</f>
        <v>7.3</v>
      </c>
      <c r="J219">
        <f>'UPDATE Regular Stats'!J220</f>
        <v>14.8</v>
      </c>
      <c r="K219">
        <f>'UPDATE Regular Stats'!K220</f>
        <v>0.49399999999999999</v>
      </c>
      <c r="L219">
        <f>'UPDATE Regular Stats'!L220</f>
        <v>0.2</v>
      </c>
      <c r="M219">
        <f>'UPDATE Regular Stats'!M220</f>
        <v>0.3</v>
      </c>
      <c r="N219">
        <f>'UPDATE Regular Stats'!N220</f>
        <v>0.46200000000000002</v>
      </c>
      <c r="O219">
        <f>'UPDATE Regular Stats'!O220</f>
        <v>7.2</v>
      </c>
      <c r="P219">
        <f>'UPDATE Regular Stats'!P220</f>
        <v>14.4</v>
      </c>
      <c r="Q219">
        <f>'UPDATE Regular Stats'!Q220</f>
        <v>0.495</v>
      </c>
      <c r="R219">
        <f>'UPDATE Regular Stats'!R220</f>
        <v>3.8</v>
      </c>
      <c r="S219">
        <f>'UPDATE Regular Stats'!S220</f>
        <v>4.7</v>
      </c>
      <c r="T219">
        <f>'UPDATE Regular Stats'!T220</f>
        <v>0.80300000000000005</v>
      </c>
      <c r="U219">
        <f>'UPDATE Regular Stats'!U220</f>
        <v>2.8</v>
      </c>
      <c r="V219">
        <f>'UPDATE Regular Stats'!V220</f>
        <v>9</v>
      </c>
      <c r="W219">
        <f>'UPDATE Regular Stats'!W220</f>
        <v>11.8</v>
      </c>
      <c r="X219">
        <f>'UPDATE Regular Stats'!X220</f>
        <v>2.7</v>
      </c>
      <c r="Y219">
        <f>'UPDATE Regular Stats'!Y220</f>
        <v>0.3</v>
      </c>
      <c r="Z219">
        <f>'UPDATE Regular Stats'!Z220</f>
        <v>1.9</v>
      </c>
      <c r="AA219">
        <f>'UPDATE Regular Stats'!AA220</f>
        <v>2</v>
      </c>
      <c r="AB219">
        <f>'UPDATE Regular Stats'!AB220</f>
        <v>1.9</v>
      </c>
      <c r="AC219">
        <f>'UPDATE Regular Stats'!AC220</f>
        <v>18.5</v>
      </c>
      <c r="AD219">
        <f>VLOOKUP($B219,'UPDATE Advanced Stats'!$B$2:$AC$1000,7,0)</f>
        <v>22.7</v>
      </c>
      <c r="AE219">
        <f>VLOOKUP($B219,'UPDATE Advanced Stats'!$B$2:$AC$1000,8,0)</f>
        <v>0.55000000000000004</v>
      </c>
      <c r="AF219">
        <f>VLOOKUP($B219,'UPDATE Advanced Stats'!$B$2:$AC$1000,9,0)</f>
        <v>2.3E-2</v>
      </c>
      <c r="AG219">
        <f>VLOOKUP($B219,'UPDATE Advanced Stats'!$B$2:$AC$1000,10,0)</f>
        <v>0.317</v>
      </c>
      <c r="AH219">
        <f>VLOOKUP($B219,'UPDATE Advanced Stats'!$B$2:$AC$1000,11,0)</f>
        <v>9.1999999999999993</v>
      </c>
      <c r="AI219">
        <f>VLOOKUP($B219,'UPDATE Advanced Stats'!$B$2:$AC$1000,12,0)</f>
        <v>27.6</v>
      </c>
      <c r="AJ219">
        <f>VLOOKUP($B219,'UPDATE Advanced Stats'!$B$2:$AC$1000,13,0)</f>
        <v>18.600000000000001</v>
      </c>
      <c r="AK219">
        <f>VLOOKUP($B219,'UPDATE Advanced Stats'!$B$2:$AC$1000,14,0)</f>
        <v>14.4</v>
      </c>
      <c r="AL219">
        <f>VLOOKUP($B219,'UPDATE Advanced Stats'!$B$2:$AC$1000,15,0)</f>
        <v>0.5</v>
      </c>
      <c r="AM219">
        <f>VLOOKUP($B219,'UPDATE Advanced Stats'!$B$2:$AC$1000,16,0)</f>
        <v>4</v>
      </c>
      <c r="AN219">
        <f>VLOOKUP($B219,'UPDATE Advanced Stats'!$B$2:$AC$1000,17,0)</f>
        <v>10.7</v>
      </c>
      <c r="AO219">
        <f>VLOOKUP($B219,'UPDATE Advanced Stats'!$B$2:$AC$1000,18,0)</f>
        <v>24.7</v>
      </c>
      <c r="AP219">
        <f>VLOOKUP($B219,'UPDATE Advanced Stats'!$B$2:$AC$1000,19,0)</f>
        <v>0</v>
      </c>
      <c r="AQ219">
        <f>VLOOKUP($B219,'UPDATE Advanced Stats'!$B$2:$AC$1000,20,0)</f>
        <v>6</v>
      </c>
      <c r="AR219">
        <f>VLOOKUP($B219,'UPDATE Advanced Stats'!$B$2:$AC$1000,21,0)</f>
        <v>4.4000000000000004</v>
      </c>
      <c r="AS219">
        <f>VLOOKUP($B219,'UPDATE Advanced Stats'!$B$2:$AC$1000,22,0)</f>
        <v>10.4</v>
      </c>
      <c r="AT219">
        <f>VLOOKUP($B219,'UPDATE Advanced Stats'!$B$2:$AC$1000,23,0)</f>
        <v>0.187</v>
      </c>
      <c r="AU219">
        <f>VLOOKUP($B219,'UPDATE Advanced Stats'!$B$2:$AC$1000,24,0)</f>
        <v>0</v>
      </c>
      <c r="AV219">
        <f>VLOOKUP($B219,'UPDATE Advanced Stats'!$B$2:$AC$1000,25,0)</f>
        <v>0.7</v>
      </c>
      <c r="AW219">
        <f>VLOOKUP($B219,'UPDATE Advanced Stats'!$B$2:$AC$1000,26,0)</f>
        <v>2.1</v>
      </c>
      <c r="AX219">
        <f>VLOOKUP($B219,'UPDATE Advanced Stats'!$B$2:$AC$1000,27,0)</f>
        <v>2.8</v>
      </c>
      <c r="AY219">
        <f>VLOOKUP($B219,'UPDATE Advanced Stats'!$B$2:$AC$1000,28,0)</f>
        <v>3.2</v>
      </c>
    </row>
    <row r="220" spans="1:51">
      <c r="A220">
        <f>'UPDATE Regular Stats'!A221</f>
        <v>168</v>
      </c>
      <c r="B220" t="str">
        <f>'UPDATE Regular Stats'!B221</f>
        <v>Rudy Gay</v>
      </c>
      <c r="C220" t="str">
        <f>'UPDATE Regular Stats'!C221</f>
        <v>SF</v>
      </c>
      <c r="D220">
        <f>'UPDATE Regular Stats'!D221</f>
        <v>28</v>
      </c>
      <c r="E220" t="str">
        <f>'UPDATE Regular Stats'!E221</f>
        <v>SAC</v>
      </c>
      <c r="F220">
        <f>'UPDATE Regular Stats'!F221</f>
        <v>68</v>
      </c>
      <c r="G220">
        <f>'UPDATE Regular Stats'!G221</f>
        <v>67</v>
      </c>
      <c r="H220">
        <f>'UPDATE Regular Stats'!H221</f>
        <v>35.4</v>
      </c>
      <c r="I220">
        <f>'UPDATE Regular Stats'!I221</f>
        <v>7.5</v>
      </c>
      <c r="J220">
        <f>'UPDATE Regular Stats'!J221</f>
        <v>16.399999999999999</v>
      </c>
      <c r="K220">
        <f>'UPDATE Regular Stats'!K221</f>
        <v>0.45500000000000002</v>
      </c>
      <c r="L220">
        <f>'UPDATE Regular Stats'!L221</f>
        <v>1.2</v>
      </c>
      <c r="M220">
        <f>'UPDATE Regular Stats'!M221</f>
        <v>3.2</v>
      </c>
      <c r="N220">
        <f>'UPDATE Regular Stats'!N221</f>
        <v>0.35899999999999999</v>
      </c>
      <c r="O220">
        <f>'UPDATE Regular Stats'!O221</f>
        <v>6.3</v>
      </c>
      <c r="P220">
        <f>'UPDATE Regular Stats'!P221</f>
        <v>13.2</v>
      </c>
      <c r="Q220">
        <f>'UPDATE Regular Stats'!Q221</f>
        <v>0.47899999999999998</v>
      </c>
      <c r="R220">
        <f>'UPDATE Regular Stats'!R221</f>
        <v>5</v>
      </c>
      <c r="S220">
        <f>'UPDATE Regular Stats'!S221</f>
        <v>5.8</v>
      </c>
      <c r="T220">
        <f>'UPDATE Regular Stats'!T221</f>
        <v>0.85799999999999998</v>
      </c>
      <c r="U220">
        <f>'UPDATE Regular Stats'!U221</f>
        <v>1.4</v>
      </c>
      <c r="V220">
        <f>'UPDATE Regular Stats'!V221</f>
        <v>4.4000000000000004</v>
      </c>
      <c r="W220">
        <f>'UPDATE Regular Stats'!W221</f>
        <v>5.9</v>
      </c>
      <c r="X220">
        <f>'UPDATE Regular Stats'!X221</f>
        <v>3.7</v>
      </c>
      <c r="Y220">
        <f>'UPDATE Regular Stats'!Y221</f>
        <v>1</v>
      </c>
      <c r="Z220">
        <f>'UPDATE Regular Stats'!Z221</f>
        <v>0.6</v>
      </c>
      <c r="AA220">
        <f>'UPDATE Regular Stats'!AA221</f>
        <v>2.7</v>
      </c>
      <c r="AB220">
        <f>'UPDATE Regular Stats'!AB221</f>
        <v>2.2999999999999998</v>
      </c>
      <c r="AC220">
        <f>'UPDATE Regular Stats'!AC221</f>
        <v>21.1</v>
      </c>
      <c r="AD220">
        <f>VLOOKUP($B220,'UPDATE Advanced Stats'!$B$2:$AC$1000,7,0)</f>
        <v>19.7</v>
      </c>
      <c r="AE220">
        <f>VLOOKUP($B220,'UPDATE Advanced Stats'!$B$2:$AC$1000,8,0)</f>
        <v>0.55600000000000005</v>
      </c>
      <c r="AF220">
        <f>VLOOKUP($B220,'UPDATE Advanced Stats'!$B$2:$AC$1000,9,0)</f>
        <v>0.19700000000000001</v>
      </c>
      <c r="AG220">
        <f>VLOOKUP($B220,'UPDATE Advanced Stats'!$B$2:$AC$1000,10,0)</f>
        <v>0.35199999999999998</v>
      </c>
      <c r="AH220">
        <f>VLOOKUP($B220,'UPDATE Advanced Stats'!$B$2:$AC$1000,11,0)</f>
        <v>4.8</v>
      </c>
      <c r="AI220">
        <f>VLOOKUP($B220,'UPDATE Advanced Stats'!$B$2:$AC$1000,12,0)</f>
        <v>13.7</v>
      </c>
      <c r="AJ220">
        <f>VLOOKUP($B220,'UPDATE Advanced Stats'!$B$2:$AC$1000,13,0)</f>
        <v>9.4</v>
      </c>
      <c r="AK220">
        <f>VLOOKUP($B220,'UPDATE Advanced Stats'!$B$2:$AC$1000,14,0)</f>
        <v>19</v>
      </c>
      <c r="AL220">
        <f>VLOOKUP($B220,'UPDATE Advanced Stats'!$B$2:$AC$1000,15,0)</f>
        <v>1.5</v>
      </c>
      <c r="AM220">
        <f>VLOOKUP($B220,'UPDATE Advanced Stats'!$B$2:$AC$1000,16,0)</f>
        <v>1.3</v>
      </c>
      <c r="AN220">
        <f>VLOOKUP($B220,'UPDATE Advanced Stats'!$B$2:$AC$1000,17,0)</f>
        <v>12.4</v>
      </c>
      <c r="AO220">
        <f>VLOOKUP($B220,'UPDATE Advanced Stats'!$B$2:$AC$1000,18,0)</f>
        <v>27</v>
      </c>
      <c r="AP220">
        <f>VLOOKUP($B220,'UPDATE Advanced Stats'!$B$2:$AC$1000,19,0)</f>
        <v>0</v>
      </c>
      <c r="AQ220">
        <f>VLOOKUP($B220,'UPDATE Advanced Stats'!$B$2:$AC$1000,20,0)</f>
        <v>4.8</v>
      </c>
      <c r="AR220">
        <f>VLOOKUP($B220,'UPDATE Advanced Stats'!$B$2:$AC$1000,21,0)</f>
        <v>1.3</v>
      </c>
      <c r="AS220">
        <f>VLOOKUP($B220,'UPDATE Advanced Stats'!$B$2:$AC$1000,22,0)</f>
        <v>6.1</v>
      </c>
      <c r="AT220">
        <f>VLOOKUP($B220,'UPDATE Advanced Stats'!$B$2:$AC$1000,23,0)</f>
        <v>0.122</v>
      </c>
      <c r="AU220">
        <f>VLOOKUP($B220,'UPDATE Advanced Stats'!$B$2:$AC$1000,24,0)</f>
        <v>0</v>
      </c>
      <c r="AV220">
        <f>VLOOKUP($B220,'UPDATE Advanced Stats'!$B$2:$AC$1000,25,0)</f>
        <v>2.8</v>
      </c>
      <c r="AW220">
        <f>VLOOKUP($B220,'UPDATE Advanced Stats'!$B$2:$AC$1000,26,0)</f>
        <v>-0.7</v>
      </c>
      <c r="AX220">
        <f>VLOOKUP($B220,'UPDATE Advanced Stats'!$B$2:$AC$1000,27,0)</f>
        <v>2.1</v>
      </c>
      <c r="AY220">
        <f>VLOOKUP($B220,'UPDATE Advanced Stats'!$B$2:$AC$1000,28,0)</f>
        <v>2.5</v>
      </c>
    </row>
    <row r="221" spans="1:51">
      <c r="A221">
        <f>'UPDATE Regular Stats'!A222</f>
        <v>169</v>
      </c>
      <c r="B221" t="str">
        <f>'UPDATE Regular Stats'!B222</f>
        <v>Alonzo Gee</v>
      </c>
      <c r="C221" t="str">
        <f>'UPDATE Regular Stats'!C222</f>
        <v>SF</v>
      </c>
      <c r="D221">
        <f>'UPDATE Regular Stats'!D222</f>
        <v>27</v>
      </c>
      <c r="E221" t="str">
        <f>'UPDATE Regular Stats'!E222</f>
        <v>TOT</v>
      </c>
      <c r="F221">
        <f>'UPDATE Regular Stats'!F222</f>
        <v>54</v>
      </c>
      <c r="G221">
        <f>'UPDATE Regular Stats'!G222</f>
        <v>2</v>
      </c>
      <c r="H221">
        <f>'UPDATE Regular Stats'!H222</f>
        <v>12.3</v>
      </c>
      <c r="I221">
        <f>'UPDATE Regular Stats'!I222</f>
        <v>1.6</v>
      </c>
      <c r="J221">
        <f>'UPDATE Regular Stats'!J222</f>
        <v>3.4</v>
      </c>
      <c r="K221">
        <f>'UPDATE Regular Stats'!K222</f>
        <v>0.46800000000000003</v>
      </c>
      <c r="L221">
        <f>'UPDATE Regular Stats'!L222</f>
        <v>0.2</v>
      </c>
      <c r="M221">
        <f>'UPDATE Regular Stats'!M222</f>
        <v>0.6</v>
      </c>
      <c r="N221">
        <f>'UPDATE Regular Stats'!N222</f>
        <v>0.371</v>
      </c>
      <c r="O221">
        <f>'UPDATE Regular Stats'!O222</f>
        <v>1.4</v>
      </c>
      <c r="P221">
        <f>'UPDATE Regular Stats'!P222</f>
        <v>2.8</v>
      </c>
      <c r="Q221">
        <f>'UPDATE Regular Stats'!Q222</f>
        <v>0.49</v>
      </c>
      <c r="R221">
        <f>'UPDATE Regular Stats'!R222</f>
        <v>1</v>
      </c>
      <c r="S221">
        <f>'UPDATE Regular Stats'!S222</f>
        <v>1.4</v>
      </c>
      <c r="T221">
        <f>'UPDATE Regular Stats'!T222</f>
        <v>0.70099999999999996</v>
      </c>
      <c r="U221">
        <f>'UPDATE Regular Stats'!U222</f>
        <v>0.7</v>
      </c>
      <c r="V221">
        <f>'UPDATE Regular Stats'!V222</f>
        <v>1.1000000000000001</v>
      </c>
      <c r="W221">
        <f>'UPDATE Regular Stats'!W222</f>
        <v>1.7</v>
      </c>
      <c r="X221">
        <f>'UPDATE Regular Stats'!X222</f>
        <v>0.5</v>
      </c>
      <c r="Y221">
        <f>'UPDATE Regular Stats'!Y222</f>
        <v>0.6</v>
      </c>
      <c r="Z221">
        <f>'UPDATE Regular Stats'!Z222</f>
        <v>0.1</v>
      </c>
      <c r="AA221">
        <f>'UPDATE Regular Stats'!AA222</f>
        <v>0.6</v>
      </c>
      <c r="AB221">
        <f>'UPDATE Regular Stats'!AB222</f>
        <v>1.1000000000000001</v>
      </c>
      <c r="AC221">
        <f>'UPDATE Regular Stats'!AC222</f>
        <v>4.5</v>
      </c>
      <c r="AD221">
        <f>VLOOKUP($B221,'UPDATE Advanced Stats'!$B$2:$AC$1000,7,0)</f>
        <v>13</v>
      </c>
      <c r="AE221">
        <f>VLOOKUP($B221,'UPDATE Advanced Stats'!$B$2:$AC$1000,8,0)</f>
        <v>0.54800000000000004</v>
      </c>
      <c r="AF221">
        <f>VLOOKUP($B221,'UPDATE Advanced Stats'!$B$2:$AC$1000,9,0)</f>
        <v>0.188</v>
      </c>
      <c r="AG221">
        <f>VLOOKUP($B221,'UPDATE Advanced Stats'!$B$2:$AC$1000,10,0)</f>
        <v>0.41399999999999998</v>
      </c>
      <c r="AH221">
        <f>VLOOKUP($B221,'UPDATE Advanced Stats'!$B$2:$AC$1000,11,0)</f>
        <v>5.9</v>
      </c>
      <c r="AI221">
        <f>VLOOKUP($B221,'UPDATE Advanced Stats'!$B$2:$AC$1000,12,0)</f>
        <v>9.5</v>
      </c>
      <c r="AJ221">
        <f>VLOOKUP($B221,'UPDATE Advanced Stats'!$B$2:$AC$1000,13,0)</f>
        <v>7.7</v>
      </c>
      <c r="AK221">
        <f>VLOOKUP($B221,'UPDATE Advanced Stats'!$B$2:$AC$1000,14,0)</f>
        <v>5.8</v>
      </c>
      <c r="AL221">
        <f>VLOOKUP($B221,'UPDATE Advanced Stats'!$B$2:$AC$1000,15,0)</f>
        <v>2.7</v>
      </c>
      <c r="AM221">
        <f>VLOOKUP($B221,'UPDATE Advanced Stats'!$B$2:$AC$1000,16,0)</f>
        <v>0.8</v>
      </c>
      <c r="AN221">
        <f>VLOOKUP($B221,'UPDATE Advanced Stats'!$B$2:$AC$1000,17,0)</f>
        <v>13</v>
      </c>
      <c r="AO221">
        <f>VLOOKUP($B221,'UPDATE Advanced Stats'!$B$2:$AC$1000,18,0)</f>
        <v>16.7</v>
      </c>
      <c r="AP221">
        <f>VLOOKUP($B221,'UPDATE Advanced Stats'!$B$2:$AC$1000,19,0)</f>
        <v>0</v>
      </c>
      <c r="AQ221">
        <f>VLOOKUP($B221,'UPDATE Advanced Stats'!$B$2:$AC$1000,20,0)</f>
        <v>0.6</v>
      </c>
      <c r="AR221">
        <f>VLOOKUP($B221,'UPDATE Advanced Stats'!$B$2:$AC$1000,21,0)</f>
        <v>0.6</v>
      </c>
      <c r="AS221">
        <f>VLOOKUP($B221,'UPDATE Advanced Stats'!$B$2:$AC$1000,22,0)</f>
        <v>1.2</v>
      </c>
      <c r="AT221">
        <f>VLOOKUP($B221,'UPDATE Advanced Stats'!$B$2:$AC$1000,23,0)</f>
        <v>8.5999999999999993E-2</v>
      </c>
      <c r="AU221">
        <f>VLOOKUP($B221,'UPDATE Advanced Stats'!$B$2:$AC$1000,24,0)</f>
        <v>0</v>
      </c>
      <c r="AV221">
        <f>VLOOKUP($B221,'UPDATE Advanced Stats'!$B$2:$AC$1000,25,0)</f>
        <v>-1.3</v>
      </c>
      <c r="AW221">
        <f>VLOOKUP($B221,'UPDATE Advanced Stats'!$B$2:$AC$1000,26,0)</f>
        <v>0.3</v>
      </c>
      <c r="AX221">
        <f>VLOOKUP($B221,'UPDATE Advanced Stats'!$B$2:$AC$1000,27,0)</f>
        <v>-1</v>
      </c>
      <c r="AY221">
        <f>VLOOKUP($B221,'UPDATE Advanced Stats'!$B$2:$AC$1000,28,0)</f>
        <v>0.2</v>
      </c>
    </row>
    <row r="222" spans="1:51">
      <c r="A222">
        <f>'UPDATE Regular Stats'!A223</f>
        <v>169</v>
      </c>
      <c r="B222" t="str">
        <f>'UPDATE Regular Stats'!B223</f>
        <v>Alonzo Gee</v>
      </c>
      <c r="C222" t="str">
        <f>'UPDATE Regular Stats'!C223</f>
        <v>SF</v>
      </c>
      <c r="D222">
        <f>'UPDATE Regular Stats'!D223</f>
        <v>27</v>
      </c>
      <c r="E222" t="str">
        <f>'UPDATE Regular Stats'!E223</f>
        <v>DEN</v>
      </c>
      <c r="F222">
        <f>'UPDATE Regular Stats'!F223</f>
        <v>39</v>
      </c>
      <c r="G222">
        <f>'UPDATE Regular Stats'!G223</f>
        <v>0</v>
      </c>
      <c r="H222">
        <f>'UPDATE Regular Stats'!H223</f>
        <v>13.1</v>
      </c>
      <c r="I222">
        <f>'UPDATE Regular Stats'!I223</f>
        <v>1.7</v>
      </c>
      <c r="J222">
        <f>'UPDATE Regular Stats'!J223</f>
        <v>3.5</v>
      </c>
      <c r="K222">
        <f>'UPDATE Regular Stats'!K223</f>
        <v>0.48199999999999998</v>
      </c>
      <c r="L222">
        <f>'UPDATE Regular Stats'!L223</f>
        <v>0.3</v>
      </c>
      <c r="M222">
        <f>'UPDATE Regular Stats'!M223</f>
        <v>0.6</v>
      </c>
      <c r="N222">
        <f>'UPDATE Regular Stats'!N223</f>
        <v>0.41699999999999998</v>
      </c>
      <c r="O222">
        <f>'UPDATE Regular Stats'!O223</f>
        <v>1.4</v>
      </c>
      <c r="P222">
        <f>'UPDATE Regular Stats'!P223</f>
        <v>2.9</v>
      </c>
      <c r="Q222">
        <f>'UPDATE Regular Stats'!Q223</f>
        <v>0.496</v>
      </c>
      <c r="R222">
        <f>'UPDATE Regular Stats'!R223</f>
        <v>1.2</v>
      </c>
      <c r="S222">
        <f>'UPDATE Regular Stats'!S223</f>
        <v>1.7</v>
      </c>
      <c r="T222">
        <f>'UPDATE Regular Stats'!T223</f>
        <v>0.73799999999999999</v>
      </c>
      <c r="U222">
        <f>'UPDATE Regular Stats'!U223</f>
        <v>0.7</v>
      </c>
      <c r="V222">
        <f>'UPDATE Regular Stats'!V223</f>
        <v>1.1000000000000001</v>
      </c>
      <c r="W222">
        <f>'UPDATE Regular Stats'!W223</f>
        <v>1.8</v>
      </c>
      <c r="X222">
        <f>'UPDATE Regular Stats'!X223</f>
        <v>0.5</v>
      </c>
      <c r="Y222">
        <f>'UPDATE Regular Stats'!Y223</f>
        <v>0.7</v>
      </c>
      <c r="Z222">
        <f>'UPDATE Regular Stats'!Z223</f>
        <v>0.2</v>
      </c>
      <c r="AA222">
        <f>'UPDATE Regular Stats'!AA223</f>
        <v>0.6</v>
      </c>
      <c r="AB222">
        <f>'UPDATE Regular Stats'!AB223</f>
        <v>1.1000000000000001</v>
      </c>
      <c r="AC222">
        <f>'UPDATE Regular Stats'!AC223</f>
        <v>4.9000000000000004</v>
      </c>
      <c r="AD222">
        <f>VLOOKUP($B222,'UPDATE Advanced Stats'!$B$2:$AC$1000,7,0)</f>
        <v>13</v>
      </c>
      <c r="AE222">
        <f>VLOOKUP($B222,'UPDATE Advanced Stats'!$B$2:$AC$1000,8,0)</f>
        <v>0.54800000000000004</v>
      </c>
      <c r="AF222">
        <f>VLOOKUP($B222,'UPDATE Advanced Stats'!$B$2:$AC$1000,9,0)</f>
        <v>0.188</v>
      </c>
      <c r="AG222">
        <f>VLOOKUP($B222,'UPDATE Advanced Stats'!$B$2:$AC$1000,10,0)</f>
        <v>0.41399999999999998</v>
      </c>
      <c r="AH222">
        <f>VLOOKUP($B222,'UPDATE Advanced Stats'!$B$2:$AC$1000,11,0)</f>
        <v>5.9</v>
      </c>
      <c r="AI222">
        <f>VLOOKUP($B222,'UPDATE Advanced Stats'!$B$2:$AC$1000,12,0)</f>
        <v>9.5</v>
      </c>
      <c r="AJ222">
        <f>VLOOKUP($B222,'UPDATE Advanced Stats'!$B$2:$AC$1000,13,0)</f>
        <v>7.7</v>
      </c>
      <c r="AK222">
        <f>VLOOKUP($B222,'UPDATE Advanced Stats'!$B$2:$AC$1000,14,0)</f>
        <v>5.8</v>
      </c>
      <c r="AL222">
        <f>VLOOKUP($B222,'UPDATE Advanced Stats'!$B$2:$AC$1000,15,0)</f>
        <v>2.7</v>
      </c>
      <c r="AM222">
        <f>VLOOKUP($B222,'UPDATE Advanced Stats'!$B$2:$AC$1000,16,0)</f>
        <v>0.8</v>
      </c>
      <c r="AN222">
        <f>VLOOKUP($B222,'UPDATE Advanced Stats'!$B$2:$AC$1000,17,0)</f>
        <v>13</v>
      </c>
      <c r="AO222">
        <f>VLOOKUP($B222,'UPDATE Advanced Stats'!$B$2:$AC$1000,18,0)</f>
        <v>16.7</v>
      </c>
      <c r="AP222">
        <f>VLOOKUP($B222,'UPDATE Advanced Stats'!$B$2:$AC$1000,19,0)</f>
        <v>0</v>
      </c>
      <c r="AQ222">
        <f>VLOOKUP($B222,'UPDATE Advanced Stats'!$B$2:$AC$1000,20,0)</f>
        <v>0.6</v>
      </c>
      <c r="AR222">
        <f>VLOOKUP($B222,'UPDATE Advanced Stats'!$B$2:$AC$1000,21,0)</f>
        <v>0.6</v>
      </c>
      <c r="AS222">
        <f>VLOOKUP($B222,'UPDATE Advanced Stats'!$B$2:$AC$1000,22,0)</f>
        <v>1.2</v>
      </c>
      <c r="AT222">
        <f>VLOOKUP($B222,'UPDATE Advanced Stats'!$B$2:$AC$1000,23,0)</f>
        <v>8.5999999999999993E-2</v>
      </c>
      <c r="AU222">
        <f>VLOOKUP($B222,'UPDATE Advanced Stats'!$B$2:$AC$1000,24,0)</f>
        <v>0</v>
      </c>
      <c r="AV222">
        <f>VLOOKUP($B222,'UPDATE Advanced Stats'!$B$2:$AC$1000,25,0)</f>
        <v>-1.3</v>
      </c>
      <c r="AW222">
        <f>VLOOKUP($B222,'UPDATE Advanced Stats'!$B$2:$AC$1000,26,0)</f>
        <v>0.3</v>
      </c>
      <c r="AX222">
        <f>VLOOKUP($B222,'UPDATE Advanced Stats'!$B$2:$AC$1000,27,0)</f>
        <v>-1</v>
      </c>
      <c r="AY222">
        <f>VLOOKUP($B222,'UPDATE Advanced Stats'!$B$2:$AC$1000,28,0)</f>
        <v>0.2</v>
      </c>
    </row>
    <row r="223" spans="1:51">
      <c r="A223">
        <f>'UPDATE Regular Stats'!A224</f>
        <v>169</v>
      </c>
      <c r="B223" t="str">
        <f>'UPDATE Regular Stats'!B224</f>
        <v>Alonzo Gee</v>
      </c>
      <c r="C223" t="str">
        <f>'UPDATE Regular Stats'!C224</f>
        <v>SF</v>
      </c>
      <c r="D223">
        <f>'UPDATE Regular Stats'!D224</f>
        <v>27</v>
      </c>
      <c r="E223" t="str">
        <f>'UPDATE Regular Stats'!E224</f>
        <v>POR</v>
      </c>
      <c r="F223">
        <f>'UPDATE Regular Stats'!F224</f>
        <v>15</v>
      </c>
      <c r="G223">
        <f>'UPDATE Regular Stats'!G224</f>
        <v>2</v>
      </c>
      <c r="H223">
        <f>'UPDATE Regular Stats'!H224</f>
        <v>10.1</v>
      </c>
      <c r="I223">
        <f>'UPDATE Regular Stats'!I224</f>
        <v>1.4</v>
      </c>
      <c r="J223">
        <f>'UPDATE Regular Stats'!J224</f>
        <v>3.3</v>
      </c>
      <c r="K223">
        <f>'UPDATE Regular Stats'!K224</f>
        <v>0.42899999999999999</v>
      </c>
      <c r="L223">
        <f>'UPDATE Regular Stats'!L224</f>
        <v>0.2</v>
      </c>
      <c r="M223">
        <f>'UPDATE Regular Stats'!M224</f>
        <v>0.7</v>
      </c>
      <c r="N223">
        <f>'UPDATE Regular Stats'!N224</f>
        <v>0.27300000000000002</v>
      </c>
      <c r="O223">
        <f>'UPDATE Regular Stats'!O224</f>
        <v>1.2</v>
      </c>
      <c r="P223">
        <f>'UPDATE Regular Stats'!P224</f>
        <v>2.5</v>
      </c>
      <c r="Q223">
        <f>'UPDATE Regular Stats'!Q224</f>
        <v>0.47399999999999998</v>
      </c>
      <c r="R223">
        <f>'UPDATE Regular Stats'!R224</f>
        <v>0.4</v>
      </c>
      <c r="S223">
        <f>'UPDATE Regular Stats'!S224</f>
        <v>0.8</v>
      </c>
      <c r="T223">
        <f>'UPDATE Regular Stats'!T224</f>
        <v>0.5</v>
      </c>
      <c r="U223">
        <f>'UPDATE Regular Stats'!U224</f>
        <v>0.5</v>
      </c>
      <c r="V223">
        <f>'UPDATE Regular Stats'!V224</f>
        <v>1.1000000000000001</v>
      </c>
      <c r="W223">
        <f>'UPDATE Regular Stats'!W224</f>
        <v>1.6</v>
      </c>
      <c r="X223">
        <f>'UPDATE Regular Stats'!X224</f>
        <v>0.4</v>
      </c>
      <c r="Y223">
        <f>'UPDATE Regular Stats'!Y224</f>
        <v>0.5</v>
      </c>
      <c r="Z223">
        <f>'UPDATE Regular Stats'!Z224</f>
        <v>0.1</v>
      </c>
      <c r="AA223">
        <f>'UPDATE Regular Stats'!AA224</f>
        <v>0.5</v>
      </c>
      <c r="AB223">
        <f>'UPDATE Regular Stats'!AB224</f>
        <v>1.1000000000000001</v>
      </c>
      <c r="AC223">
        <f>'UPDATE Regular Stats'!AC224</f>
        <v>3.4</v>
      </c>
      <c r="AD223">
        <f>VLOOKUP($B223,'UPDATE Advanced Stats'!$B$2:$AC$1000,7,0)</f>
        <v>13</v>
      </c>
      <c r="AE223">
        <f>VLOOKUP($B223,'UPDATE Advanced Stats'!$B$2:$AC$1000,8,0)</f>
        <v>0.54800000000000004</v>
      </c>
      <c r="AF223">
        <f>VLOOKUP($B223,'UPDATE Advanced Stats'!$B$2:$AC$1000,9,0)</f>
        <v>0.188</v>
      </c>
      <c r="AG223">
        <f>VLOOKUP($B223,'UPDATE Advanced Stats'!$B$2:$AC$1000,10,0)</f>
        <v>0.41399999999999998</v>
      </c>
      <c r="AH223">
        <f>VLOOKUP($B223,'UPDATE Advanced Stats'!$B$2:$AC$1000,11,0)</f>
        <v>5.9</v>
      </c>
      <c r="AI223">
        <f>VLOOKUP($B223,'UPDATE Advanced Stats'!$B$2:$AC$1000,12,0)</f>
        <v>9.5</v>
      </c>
      <c r="AJ223">
        <f>VLOOKUP($B223,'UPDATE Advanced Stats'!$B$2:$AC$1000,13,0)</f>
        <v>7.7</v>
      </c>
      <c r="AK223">
        <f>VLOOKUP($B223,'UPDATE Advanced Stats'!$B$2:$AC$1000,14,0)</f>
        <v>5.8</v>
      </c>
      <c r="AL223">
        <f>VLOOKUP($B223,'UPDATE Advanced Stats'!$B$2:$AC$1000,15,0)</f>
        <v>2.7</v>
      </c>
      <c r="AM223">
        <f>VLOOKUP($B223,'UPDATE Advanced Stats'!$B$2:$AC$1000,16,0)</f>
        <v>0.8</v>
      </c>
      <c r="AN223">
        <f>VLOOKUP($B223,'UPDATE Advanced Stats'!$B$2:$AC$1000,17,0)</f>
        <v>13</v>
      </c>
      <c r="AO223">
        <f>VLOOKUP($B223,'UPDATE Advanced Stats'!$B$2:$AC$1000,18,0)</f>
        <v>16.7</v>
      </c>
      <c r="AP223">
        <f>VLOOKUP($B223,'UPDATE Advanced Stats'!$B$2:$AC$1000,19,0)</f>
        <v>0</v>
      </c>
      <c r="AQ223">
        <f>VLOOKUP($B223,'UPDATE Advanced Stats'!$B$2:$AC$1000,20,0)</f>
        <v>0.6</v>
      </c>
      <c r="AR223">
        <f>VLOOKUP($B223,'UPDATE Advanced Stats'!$B$2:$AC$1000,21,0)</f>
        <v>0.6</v>
      </c>
      <c r="AS223">
        <f>VLOOKUP($B223,'UPDATE Advanced Stats'!$B$2:$AC$1000,22,0)</f>
        <v>1.2</v>
      </c>
      <c r="AT223">
        <f>VLOOKUP($B223,'UPDATE Advanced Stats'!$B$2:$AC$1000,23,0)</f>
        <v>8.5999999999999993E-2</v>
      </c>
      <c r="AU223">
        <f>VLOOKUP($B223,'UPDATE Advanced Stats'!$B$2:$AC$1000,24,0)</f>
        <v>0</v>
      </c>
      <c r="AV223">
        <f>VLOOKUP($B223,'UPDATE Advanced Stats'!$B$2:$AC$1000,25,0)</f>
        <v>-1.3</v>
      </c>
      <c r="AW223">
        <f>VLOOKUP($B223,'UPDATE Advanced Stats'!$B$2:$AC$1000,26,0)</f>
        <v>0.3</v>
      </c>
      <c r="AX223">
        <f>VLOOKUP($B223,'UPDATE Advanced Stats'!$B$2:$AC$1000,27,0)</f>
        <v>-1</v>
      </c>
      <c r="AY223">
        <f>VLOOKUP($B223,'UPDATE Advanced Stats'!$B$2:$AC$1000,28,0)</f>
        <v>0.2</v>
      </c>
    </row>
    <row r="224" spans="1:51">
      <c r="A224">
        <f>'UPDATE Regular Stats'!A225</f>
        <v>170</v>
      </c>
      <c r="B224" t="str">
        <f>'UPDATE Regular Stats'!B225</f>
        <v>Paul George</v>
      </c>
      <c r="C224" t="str">
        <f>'UPDATE Regular Stats'!C225</f>
        <v>SF</v>
      </c>
      <c r="D224">
        <f>'UPDATE Regular Stats'!D225</f>
        <v>24</v>
      </c>
      <c r="E224" t="str">
        <f>'UPDATE Regular Stats'!E225</f>
        <v>IND</v>
      </c>
      <c r="F224">
        <f>'UPDATE Regular Stats'!F225</f>
        <v>6</v>
      </c>
      <c r="G224">
        <f>'UPDATE Regular Stats'!G225</f>
        <v>0</v>
      </c>
      <c r="H224">
        <f>'UPDATE Regular Stats'!H225</f>
        <v>15.2</v>
      </c>
      <c r="I224">
        <f>'UPDATE Regular Stats'!I225</f>
        <v>3</v>
      </c>
      <c r="J224">
        <f>'UPDATE Regular Stats'!J225</f>
        <v>8.1999999999999993</v>
      </c>
      <c r="K224">
        <f>'UPDATE Regular Stats'!K225</f>
        <v>0.36699999999999999</v>
      </c>
      <c r="L224">
        <f>'UPDATE Regular Stats'!L225</f>
        <v>1.5</v>
      </c>
      <c r="M224">
        <f>'UPDATE Regular Stats'!M225</f>
        <v>3.7</v>
      </c>
      <c r="N224">
        <f>'UPDATE Regular Stats'!N225</f>
        <v>0.40899999999999997</v>
      </c>
      <c r="O224">
        <f>'UPDATE Regular Stats'!O225</f>
        <v>1.5</v>
      </c>
      <c r="P224">
        <f>'UPDATE Regular Stats'!P225</f>
        <v>4.5</v>
      </c>
      <c r="Q224">
        <f>'UPDATE Regular Stats'!Q225</f>
        <v>0.33300000000000002</v>
      </c>
      <c r="R224">
        <f>'UPDATE Regular Stats'!R225</f>
        <v>1.3</v>
      </c>
      <c r="S224">
        <f>'UPDATE Regular Stats'!S225</f>
        <v>1.8</v>
      </c>
      <c r="T224">
        <f>'UPDATE Regular Stats'!T225</f>
        <v>0.72699999999999998</v>
      </c>
      <c r="U224">
        <f>'UPDATE Regular Stats'!U225</f>
        <v>0.7</v>
      </c>
      <c r="V224">
        <f>'UPDATE Regular Stats'!V225</f>
        <v>3</v>
      </c>
      <c r="W224">
        <f>'UPDATE Regular Stats'!W225</f>
        <v>3.7</v>
      </c>
      <c r="X224">
        <f>'UPDATE Regular Stats'!X225</f>
        <v>1</v>
      </c>
      <c r="Y224">
        <f>'UPDATE Regular Stats'!Y225</f>
        <v>0.8</v>
      </c>
      <c r="Z224">
        <f>'UPDATE Regular Stats'!Z225</f>
        <v>0.2</v>
      </c>
      <c r="AA224">
        <f>'UPDATE Regular Stats'!AA225</f>
        <v>2</v>
      </c>
      <c r="AB224">
        <f>'UPDATE Regular Stats'!AB225</f>
        <v>1.8</v>
      </c>
      <c r="AC224">
        <f>'UPDATE Regular Stats'!AC225</f>
        <v>8.8000000000000007</v>
      </c>
      <c r="AD224">
        <f>VLOOKUP($B224,'UPDATE Advanced Stats'!$B$2:$AC$1000,7,0)</f>
        <v>13</v>
      </c>
      <c r="AE224">
        <f>VLOOKUP($B224,'UPDATE Advanced Stats'!$B$2:$AC$1000,8,0)</f>
        <v>0.49199999999999999</v>
      </c>
      <c r="AF224">
        <f>VLOOKUP($B224,'UPDATE Advanced Stats'!$B$2:$AC$1000,9,0)</f>
        <v>0.44900000000000001</v>
      </c>
      <c r="AG224">
        <f>VLOOKUP($B224,'UPDATE Advanced Stats'!$B$2:$AC$1000,10,0)</f>
        <v>0.224</v>
      </c>
      <c r="AH224">
        <f>VLOOKUP($B224,'UPDATE Advanced Stats'!$B$2:$AC$1000,11,0)</f>
        <v>4.9000000000000004</v>
      </c>
      <c r="AI224">
        <f>VLOOKUP($B224,'UPDATE Advanced Stats'!$B$2:$AC$1000,12,0)</f>
        <v>21.7</v>
      </c>
      <c r="AJ224">
        <f>VLOOKUP($B224,'UPDATE Advanced Stats'!$B$2:$AC$1000,13,0)</f>
        <v>13.4</v>
      </c>
      <c r="AK224">
        <f>VLOOKUP($B224,'UPDATE Advanced Stats'!$B$2:$AC$1000,14,0)</f>
        <v>11.8</v>
      </c>
      <c r="AL224">
        <f>VLOOKUP($B224,'UPDATE Advanced Stats'!$B$2:$AC$1000,15,0)</f>
        <v>2.8</v>
      </c>
      <c r="AM224">
        <f>VLOOKUP($B224,'UPDATE Advanced Stats'!$B$2:$AC$1000,16,0)</f>
        <v>0.9</v>
      </c>
      <c r="AN224">
        <f>VLOOKUP($B224,'UPDATE Advanced Stats'!$B$2:$AC$1000,17,0)</f>
        <v>18.2</v>
      </c>
      <c r="AO224">
        <f>VLOOKUP($B224,'UPDATE Advanced Stats'!$B$2:$AC$1000,18,0)</f>
        <v>32.799999999999997</v>
      </c>
      <c r="AP224">
        <f>VLOOKUP($B224,'UPDATE Advanced Stats'!$B$2:$AC$1000,19,0)</f>
        <v>0</v>
      </c>
      <c r="AQ224">
        <f>VLOOKUP($B224,'UPDATE Advanced Stats'!$B$2:$AC$1000,20,0)</f>
        <v>-0.2</v>
      </c>
      <c r="AR224">
        <f>VLOOKUP($B224,'UPDATE Advanced Stats'!$B$2:$AC$1000,21,0)</f>
        <v>0.2</v>
      </c>
      <c r="AS224">
        <f>VLOOKUP($B224,'UPDATE Advanced Stats'!$B$2:$AC$1000,22,0)</f>
        <v>0</v>
      </c>
      <c r="AT224">
        <f>VLOOKUP($B224,'UPDATE Advanced Stats'!$B$2:$AC$1000,23,0)</f>
        <v>-8.0000000000000002E-3</v>
      </c>
      <c r="AU224">
        <f>VLOOKUP($B224,'UPDATE Advanced Stats'!$B$2:$AC$1000,24,0)</f>
        <v>0</v>
      </c>
      <c r="AV224">
        <f>VLOOKUP($B224,'UPDATE Advanced Stats'!$B$2:$AC$1000,25,0)</f>
        <v>-2.7</v>
      </c>
      <c r="AW224">
        <f>VLOOKUP($B224,'UPDATE Advanced Stats'!$B$2:$AC$1000,26,0)</f>
        <v>-0.7</v>
      </c>
      <c r="AX224">
        <f>VLOOKUP($B224,'UPDATE Advanced Stats'!$B$2:$AC$1000,27,0)</f>
        <v>-3.3</v>
      </c>
      <c r="AY224">
        <f>VLOOKUP($B224,'UPDATE Advanced Stats'!$B$2:$AC$1000,28,0)</f>
        <v>0</v>
      </c>
    </row>
    <row r="225" spans="1:51">
      <c r="A225">
        <f>'UPDATE Regular Stats'!A226</f>
        <v>171</v>
      </c>
      <c r="B225" t="str">
        <f>'UPDATE Regular Stats'!B226</f>
        <v>Taj Gibson</v>
      </c>
      <c r="C225" t="str">
        <f>'UPDATE Regular Stats'!C226</f>
        <v>PF</v>
      </c>
      <c r="D225">
        <f>'UPDATE Regular Stats'!D226</f>
        <v>29</v>
      </c>
      <c r="E225" t="str">
        <f>'UPDATE Regular Stats'!E226</f>
        <v>CHI</v>
      </c>
      <c r="F225">
        <f>'UPDATE Regular Stats'!F226</f>
        <v>62</v>
      </c>
      <c r="G225">
        <f>'UPDATE Regular Stats'!G226</f>
        <v>17</v>
      </c>
      <c r="H225">
        <f>'UPDATE Regular Stats'!H226</f>
        <v>27.3</v>
      </c>
      <c r="I225">
        <f>'UPDATE Regular Stats'!I226</f>
        <v>4.0999999999999996</v>
      </c>
      <c r="J225">
        <f>'UPDATE Regular Stats'!J226</f>
        <v>8.1999999999999993</v>
      </c>
      <c r="K225">
        <f>'UPDATE Regular Stats'!K226</f>
        <v>0.502</v>
      </c>
      <c r="L225">
        <f>'UPDATE Regular Stats'!L226</f>
        <v>0</v>
      </c>
      <c r="M225">
        <f>'UPDATE Regular Stats'!M226</f>
        <v>0</v>
      </c>
      <c r="N225">
        <f>'UPDATE Regular Stats'!N226</f>
        <v>0</v>
      </c>
      <c r="O225">
        <f>'UPDATE Regular Stats'!O226</f>
        <v>4.0999999999999996</v>
      </c>
      <c r="P225">
        <f>'UPDATE Regular Stats'!P226</f>
        <v>8.1999999999999993</v>
      </c>
      <c r="Q225">
        <f>'UPDATE Regular Stats'!Q226</f>
        <v>0.502</v>
      </c>
      <c r="R225">
        <f>'UPDATE Regular Stats'!R226</f>
        <v>2.1</v>
      </c>
      <c r="S225">
        <f>'UPDATE Regular Stats'!S226</f>
        <v>3</v>
      </c>
      <c r="T225">
        <f>'UPDATE Regular Stats'!T226</f>
        <v>0.71699999999999997</v>
      </c>
      <c r="U225">
        <f>'UPDATE Regular Stats'!U226</f>
        <v>2.6</v>
      </c>
      <c r="V225">
        <f>'UPDATE Regular Stats'!V226</f>
        <v>3.8</v>
      </c>
      <c r="W225">
        <f>'UPDATE Regular Stats'!W226</f>
        <v>6.4</v>
      </c>
      <c r="X225">
        <f>'UPDATE Regular Stats'!X226</f>
        <v>1.1000000000000001</v>
      </c>
      <c r="Y225">
        <f>'UPDATE Regular Stats'!Y226</f>
        <v>0.6</v>
      </c>
      <c r="Z225">
        <f>'UPDATE Regular Stats'!Z226</f>
        <v>1.2</v>
      </c>
      <c r="AA225">
        <f>'UPDATE Regular Stats'!AA226</f>
        <v>1.2</v>
      </c>
      <c r="AB225">
        <f>'UPDATE Regular Stats'!AB226</f>
        <v>2.6</v>
      </c>
      <c r="AC225">
        <f>'UPDATE Regular Stats'!AC226</f>
        <v>10.3</v>
      </c>
      <c r="AD225">
        <f>VLOOKUP($B225,'UPDATE Advanced Stats'!$B$2:$AC$1000,7,0)</f>
        <v>16.100000000000001</v>
      </c>
      <c r="AE225">
        <f>VLOOKUP($B225,'UPDATE Advanced Stats'!$B$2:$AC$1000,8,0)</f>
        <v>0.54500000000000004</v>
      </c>
      <c r="AF225">
        <f>VLOOKUP($B225,'UPDATE Advanced Stats'!$B$2:$AC$1000,9,0)</f>
        <v>0</v>
      </c>
      <c r="AG225">
        <f>VLOOKUP($B225,'UPDATE Advanced Stats'!$B$2:$AC$1000,10,0)</f>
        <v>0.36399999999999999</v>
      </c>
      <c r="AH225">
        <f>VLOOKUP($B225,'UPDATE Advanced Stats'!$B$2:$AC$1000,11,0)</f>
        <v>10.7</v>
      </c>
      <c r="AI225">
        <f>VLOOKUP($B225,'UPDATE Advanced Stats'!$B$2:$AC$1000,12,0)</f>
        <v>14.6</v>
      </c>
      <c r="AJ225">
        <f>VLOOKUP($B225,'UPDATE Advanced Stats'!$B$2:$AC$1000,13,0)</f>
        <v>12.7</v>
      </c>
      <c r="AK225">
        <f>VLOOKUP($B225,'UPDATE Advanced Stats'!$B$2:$AC$1000,14,0)</f>
        <v>6.9</v>
      </c>
      <c r="AL225">
        <f>VLOOKUP($B225,'UPDATE Advanced Stats'!$B$2:$AC$1000,15,0)</f>
        <v>1.1000000000000001</v>
      </c>
      <c r="AM225">
        <f>VLOOKUP($B225,'UPDATE Advanced Stats'!$B$2:$AC$1000,16,0)</f>
        <v>3.2</v>
      </c>
      <c r="AN225">
        <f>VLOOKUP($B225,'UPDATE Advanced Stats'!$B$2:$AC$1000,17,0)</f>
        <v>11.6</v>
      </c>
      <c r="AO225">
        <f>VLOOKUP($B225,'UPDATE Advanced Stats'!$B$2:$AC$1000,18,0)</f>
        <v>17.600000000000001</v>
      </c>
      <c r="AP225">
        <f>VLOOKUP($B225,'UPDATE Advanced Stats'!$B$2:$AC$1000,19,0)</f>
        <v>0</v>
      </c>
      <c r="AQ225">
        <f>VLOOKUP($B225,'UPDATE Advanced Stats'!$B$2:$AC$1000,20,0)</f>
        <v>2.7</v>
      </c>
      <c r="AR225">
        <f>VLOOKUP($B225,'UPDATE Advanced Stats'!$B$2:$AC$1000,21,0)</f>
        <v>2.1</v>
      </c>
      <c r="AS225">
        <f>VLOOKUP($B225,'UPDATE Advanced Stats'!$B$2:$AC$1000,22,0)</f>
        <v>4.8</v>
      </c>
      <c r="AT225">
        <f>VLOOKUP($B225,'UPDATE Advanced Stats'!$B$2:$AC$1000,23,0)</f>
        <v>0.13700000000000001</v>
      </c>
      <c r="AU225">
        <f>VLOOKUP($B225,'UPDATE Advanced Stats'!$B$2:$AC$1000,24,0)</f>
        <v>0</v>
      </c>
      <c r="AV225">
        <f>VLOOKUP($B225,'UPDATE Advanced Stats'!$B$2:$AC$1000,25,0)</f>
        <v>-0.6</v>
      </c>
      <c r="AW225">
        <f>VLOOKUP($B225,'UPDATE Advanced Stats'!$B$2:$AC$1000,26,0)</f>
        <v>1.1000000000000001</v>
      </c>
      <c r="AX225">
        <f>VLOOKUP($B225,'UPDATE Advanced Stats'!$B$2:$AC$1000,27,0)</f>
        <v>0.6</v>
      </c>
      <c r="AY225">
        <f>VLOOKUP($B225,'UPDATE Advanced Stats'!$B$2:$AC$1000,28,0)</f>
        <v>1.1000000000000001</v>
      </c>
    </row>
    <row r="226" spans="1:51">
      <c r="A226">
        <f>'UPDATE Regular Stats'!A227</f>
        <v>172</v>
      </c>
      <c r="B226" t="str">
        <f>'UPDATE Regular Stats'!B227</f>
        <v>Manu Ginobili</v>
      </c>
      <c r="C226" t="str">
        <f>'UPDATE Regular Stats'!C227</f>
        <v>SG</v>
      </c>
      <c r="D226">
        <f>'UPDATE Regular Stats'!D227</f>
        <v>37</v>
      </c>
      <c r="E226" t="str">
        <f>'UPDATE Regular Stats'!E227</f>
        <v>SAS</v>
      </c>
      <c r="F226">
        <f>'UPDATE Regular Stats'!F227</f>
        <v>70</v>
      </c>
      <c r="G226">
        <f>'UPDATE Regular Stats'!G227</f>
        <v>0</v>
      </c>
      <c r="H226">
        <f>'UPDATE Regular Stats'!H227</f>
        <v>22.7</v>
      </c>
      <c r="I226">
        <f>'UPDATE Regular Stats'!I227</f>
        <v>3.6</v>
      </c>
      <c r="J226">
        <f>'UPDATE Regular Stats'!J227</f>
        <v>8.4</v>
      </c>
      <c r="K226">
        <f>'UPDATE Regular Stats'!K227</f>
        <v>0.42599999999999999</v>
      </c>
      <c r="L226">
        <f>'UPDATE Regular Stats'!L227</f>
        <v>1.3</v>
      </c>
      <c r="M226">
        <f>'UPDATE Regular Stats'!M227</f>
        <v>3.7</v>
      </c>
      <c r="N226">
        <f>'UPDATE Regular Stats'!N227</f>
        <v>0.34499999999999997</v>
      </c>
      <c r="O226">
        <f>'UPDATE Regular Stats'!O227</f>
        <v>2.2999999999999998</v>
      </c>
      <c r="P226">
        <f>'UPDATE Regular Stats'!P227</f>
        <v>4.7</v>
      </c>
      <c r="Q226">
        <f>'UPDATE Regular Stats'!Q227</f>
        <v>0.48899999999999999</v>
      </c>
      <c r="R226">
        <f>'UPDATE Regular Stats'!R227</f>
        <v>2.1</v>
      </c>
      <c r="S226">
        <f>'UPDATE Regular Stats'!S227</f>
        <v>2.9</v>
      </c>
      <c r="T226">
        <f>'UPDATE Regular Stats'!T227</f>
        <v>0.72099999999999997</v>
      </c>
      <c r="U226">
        <f>'UPDATE Regular Stats'!U227</f>
        <v>0.4</v>
      </c>
      <c r="V226">
        <f>'UPDATE Regular Stats'!V227</f>
        <v>2.6</v>
      </c>
      <c r="W226">
        <f>'UPDATE Regular Stats'!W227</f>
        <v>3</v>
      </c>
      <c r="X226">
        <f>'UPDATE Regular Stats'!X227</f>
        <v>4.2</v>
      </c>
      <c r="Y226">
        <f>'UPDATE Regular Stats'!Y227</f>
        <v>1</v>
      </c>
      <c r="Z226">
        <f>'UPDATE Regular Stats'!Z227</f>
        <v>0.3</v>
      </c>
      <c r="AA226">
        <f>'UPDATE Regular Stats'!AA227</f>
        <v>2.2000000000000002</v>
      </c>
      <c r="AB226">
        <f>'UPDATE Regular Stats'!AB227</f>
        <v>2</v>
      </c>
      <c r="AC226">
        <f>'UPDATE Regular Stats'!AC227</f>
        <v>10.5</v>
      </c>
      <c r="AD226">
        <f>VLOOKUP($B226,'UPDATE Advanced Stats'!$B$2:$AC$1000,7,0)</f>
        <v>16.2</v>
      </c>
      <c r="AE226">
        <f>VLOOKUP($B226,'UPDATE Advanced Stats'!$B$2:$AC$1000,8,0)</f>
        <v>0.54400000000000004</v>
      </c>
      <c r="AF226">
        <f>VLOOKUP($B226,'UPDATE Advanced Stats'!$B$2:$AC$1000,9,0)</f>
        <v>0.438</v>
      </c>
      <c r="AG226">
        <f>VLOOKUP($B226,'UPDATE Advanced Stats'!$B$2:$AC$1000,10,0)</f>
        <v>0.34599999999999997</v>
      </c>
      <c r="AH226">
        <f>VLOOKUP($B226,'UPDATE Advanced Stats'!$B$2:$AC$1000,11,0)</f>
        <v>2</v>
      </c>
      <c r="AI226">
        <f>VLOOKUP($B226,'UPDATE Advanced Stats'!$B$2:$AC$1000,12,0)</f>
        <v>12.8</v>
      </c>
      <c r="AJ226">
        <f>VLOOKUP($B226,'UPDATE Advanced Stats'!$B$2:$AC$1000,13,0)</f>
        <v>7.5</v>
      </c>
      <c r="AK226">
        <f>VLOOKUP($B226,'UPDATE Advanced Stats'!$B$2:$AC$1000,14,0)</f>
        <v>28.6</v>
      </c>
      <c r="AL226">
        <f>VLOOKUP($B226,'UPDATE Advanced Stats'!$B$2:$AC$1000,15,0)</f>
        <v>2.2000000000000002</v>
      </c>
      <c r="AM226">
        <f>VLOOKUP($B226,'UPDATE Advanced Stats'!$B$2:$AC$1000,16,0)</f>
        <v>0.9</v>
      </c>
      <c r="AN226">
        <f>VLOOKUP($B226,'UPDATE Advanced Stats'!$B$2:$AC$1000,17,0)</f>
        <v>18.5</v>
      </c>
      <c r="AO226">
        <f>VLOOKUP($B226,'UPDATE Advanced Stats'!$B$2:$AC$1000,18,0)</f>
        <v>23.9</v>
      </c>
      <c r="AP226">
        <f>VLOOKUP($B226,'UPDATE Advanced Stats'!$B$2:$AC$1000,19,0)</f>
        <v>0</v>
      </c>
      <c r="AQ226">
        <f>VLOOKUP($B226,'UPDATE Advanced Stats'!$B$2:$AC$1000,20,0)</f>
        <v>1.4</v>
      </c>
      <c r="AR226">
        <f>VLOOKUP($B226,'UPDATE Advanced Stats'!$B$2:$AC$1000,21,0)</f>
        <v>2.2999999999999998</v>
      </c>
      <c r="AS226">
        <f>VLOOKUP($B226,'UPDATE Advanced Stats'!$B$2:$AC$1000,22,0)</f>
        <v>3.7</v>
      </c>
      <c r="AT226">
        <f>VLOOKUP($B226,'UPDATE Advanced Stats'!$B$2:$AC$1000,23,0)</f>
        <v>0.111</v>
      </c>
      <c r="AU226">
        <f>VLOOKUP($B226,'UPDATE Advanced Stats'!$B$2:$AC$1000,24,0)</f>
        <v>0</v>
      </c>
      <c r="AV226">
        <f>VLOOKUP($B226,'UPDATE Advanced Stats'!$B$2:$AC$1000,25,0)</f>
        <v>1.4</v>
      </c>
      <c r="AW226">
        <f>VLOOKUP($B226,'UPDATE Advanced Stats'!$B$2:$AC$1000,26,0)</f>
        <v>0.3</v>
      </c>
      <c r="AX226">
        <f>VLOOKUP($B226,'UPDATE Advanced Stats'!$B$2:$AC$1000,27,0)</f>
        <v>1.7</v>
      </c>
      <c r="AY226">
        <f>VLOOKUP($B226,'UPDATE Advanced Stats'!$B$2:$AC$1000,28,0)</f>
        <v>1.5</v>
      </c>
    </row>
    <row r="227" spans="1:51">
      <c r="A227">
        <f>'UPDATE Regular Stats'!A228</f>
        <v>173</v>
      </c>
      <c r="B227" t="str">
        <f>'UPDATE Regular Stats'!B228</f>
        <v>Rudy Gobert</v>
      </c>
      <c r="C227" t="str">
        <f>'UPDATE Regular Stats'!C228</f>
        <v>C</v>
      </c>
      <c r="D227">
        <f>'UPDATE Regular Stats'!D228</f>
        <v>22</v>
      </c>
      <c r="E227" t="str">
        <f>'UPDATE Regular Stats'!E228</f>
        <v>UTA</v>
      </c>
      <c r="F227">
        <f>'UPDATE Regular Stats'!F228</f>
        <v>82</v>
      </c>
      <c r="G227">
        <f>'UPDATE Regular Stats'!G228</f>
        <v>37</v>
      </c>
      <c r="H227">
        <f>'UPDATE Regular Stats'!H228</f>
        <v>26.3</v>
      </c>
      <c r="I227">
        <f>'UPDATE Regular Stats'!I228</f>
        <v>3.1</v>
      </c>
      <c r="J227">
        <f>'UPDATE Regular Stats'!J228</f>
        <v>5.2</v>
      </c>
      <c r="K227">
        <f>'UPDATE Regular Stats'!K228</f>
        <v>0.60399999999999998</v>
      </c>
      <c r="L227">
        <f>'UPDATE Regular Stats'!L228</f>
        <v>0</v>
      </c>
      <c r="M227">
        <f>'UPDATE Regular Stats'!M228</f>
        <v>0</v>
      </c>
      <c r="N227">
        <f>'UPDATE Regular Stats'!N228</f>
        <v>0</v>
      </c>
      <c r="O227">
        <f>'UPDATE Regular Stats'!O228</f>
        <v>3.1</v>
      </c>
      <c r="P227">
        <f>'UPDATE Regular Stats'!P228</f>
        <v>5.2</v>
      </c>
      <c r="Q227">
        <f>'UPDATE Regular Stats'!Q228</f>
        <v>0.60699999999999998</v>
      </c>
      <c r="R227">
        <f>'UPDATE Regular Stats'!R228</f>
        <v>2.1</v>
      </c>
      <c r="S227">
        <f>'UPDATE Regular Stats'!S228</f>
        <v>3.3</v>
      </c>
      <c r="T227">
        <f>'UPDATE Regular Stats'!T228</f>
        <v>0.623</v>
      </c>
      <c r="U227">
        <f>'UPDATE Regular Stats'!U228</f>
        <v>3.2</v>
      </c>
      <c r="V227">
        <f>'UPDATE Regular Stats'!V228</f>
        <v>6.2</v>
      </c>
      <c r="W227">
        <f>'UPDATE Regular Stats'!W228</f>
        <v>9.5</v>
      </c>
      <c r="X227">
        <f>'UPDATE Regular Stats'!X228</f>
        <v>1.3</v>
      </c>
      <c r="Y227">
        <f>'UPDATE Regular Stats'!Y228</f>
        <v>0.8</v>
      </c>
      <c r="Z227">
        <f>'UPDATE Regular Stats'!Z228</f>
        <v>2.2999999999999998</v>
      </c>
      <c r="AA227">
        <f>'UPDATE Regular Stats'!AA228</f>
        <v>1.4</v>
      </c>
      <c r="AB227">
        <f>'UPDATE Regular Stats'!AB228</f>
        <v>2.1</v>
      </c>
      <c r="AC227">
        <f>'UPDATE Regular Stats'!AC228</f>
        <v>8.4</v>
      </c>
      <c r="AD227">
        <f>VLOOKUP($B227,'UPDATE Advanced Stats'!$B$2:$AC$1000,7,0)</f>
        <v>21.6</v>
      </c>
      <c r="AE227">
        <f>VLOOKUP($B227,'UPDATE Advanced Stats'!$B$2:$AC$1000,8,0)</f>
        <v>0.627</v>
      </c>
      <c r="AF227">
        <f>VLOOKUP($B227,'UPDATE Advanced Stats'!$B$2:$AC$1000,9,0)</f>
        <v>5.0000000000000001E-3</v>
      </c>
      <c r="AG227">
        <f>VLOOKUP($B227,'UPDATE Advanced Stats'!$B$2:$AC$1000,10,0)</f>
        <v>0.63900000000000001</v>
      </c>
      <c r="AH227">
        <f>VLOOKUP($B227,'UPDATE Advanced Stats'!$B$2:$AC$1000,11,0)</f>
        <v>14.3</v>
      </c>
      <c r="AI227">
        <f>VLOOKUP($B227,'UPDATE Advanced Stats'!$B$2:$AC$1000,12,0)</f>
        <v>27.2</v>
      </c>
      <c r="AJ227">
        <f>VLOOKUP($B227,'UPDATE Advanced Stats'!$B$2:$AC$1000,13,0)</f>
        <v>20.7</v>
      </c>
      <c r="AK227">
        <f>VLOOKUP($B227,'UPDATE Advanced Stats'!$B$2:$AC$1000,14,0)</f>
        <v>8.1999999999999993</v>
      </c>
      <c r="AL227">
        <f>VLOOKUP($B227,'UPDATE Advanced Stats'!$B$2:$AC$1000,15,0)</f>
        <v>1.6</v>
      </c>
      <c r="AM227">
        <f>VLOOKUP($B227,'UPDATE Advanced Stats'!$B$2:$AC$1000,16,0)</f>
        <v>7</v>
      </c>
      <c r="AN227">
        <f>VLOOKUP($B227,'UPDATE Advanced Stats'!$B$2:$AC$1000,17,0)</f>
        <v>16.899999999999999</v>
      </c>
      <c r="AO227">
        <f>VLOOKUP($B227,'UPDATE Advanced Stats'!$B$2:$AC$1000,18,0)</f>
        <v>14</v>
      </c>
      <c r="AP227">
        <f>VLOOKUP($B227,'UPDATE Advanced Stats'!$B$2:$AC$1000,19,0)</f>
        <v>0</v>
      </c>
      <c r="AQ227">
        <f>VLOOKUP($B227,'UPDATE Advanced Stats'!$B$2:$AC$1000,20,0)</f>
        <v>5</v>
      </c>
      <c r="AR227">
        <f>VLOOKUP($B227,'UPDATE Advanced Stats'!$B$2:$AC$1000,21,0)</f>
        <v>4.3</v>
      </c>
      <c r="AS227">
        <f>VLOOKUP($B227,'UPDATE Advanced Stats'!$B$2:$AC$1000,22,0)</f>
        <v>9.3000000000000007</v>
      </c>
      <c r="AT227">
        <f>VLOOKUP($B227,'UPDATE Advanced Stats'!$B$2:$AC$1000,23,0)</f>
        <v>0.20599999999999999</v>
      </c>
      <c r="AU227">
        <f>VLOOKUP($B227,'UPDATE Advanced Stats'!$B$2:$AC$1000,24,0)</f>
        <v>0</v>
      </c>
      <c r="AV227">
        <f>VLOOKUP($B227,'UPDATE Advanced Stats'!$B$2:$AC$1000,25,0)</f>
        <v>0.7</v>
      </c>
      <c r="AW227">
        <f>VLOOKUP($B227,'UPDATE Advanced Stats'!$B$2:$AC$1000,26,0)</f>
        <v>5.0999999999999996</v>
      </c>
      <c r="AX227">
        <f>VLOOKUP($B227,'UPDATE Advanced Stats'!$B$2:$AC$1000,27,0)</f>
        <v>5.8</v>
      </c>
      <c r="AY227">
        <f>VLOOKUP($B227,'UPDATE Advanced Stats'!$B$2:$AC$1000,28,0)</f>
        <v>4.3</v>
      </c>
    </row>
    <row r="228" spans="1:51">
      <c r="A228">
        <f>'UPDATE Regular Stats'!A229</f>
        <v>174</v>
      </c>
      <c r="B228" t="str">
        <f>'UPDATE Regular Stats'!B229</f>
        <v>Drew Gooden</v>
      </c>
      <c r="C228" t="str">
        <f>'UPDATE Regular Stats'!C229</f>
        <v>PF</v>
      </c>
      <c r="D228">
        <f>'UPDATE Regular Stats'!D229</f>
        <v>33</v>
      </c>
      <c r="E228" t="str">
        <f>'UPDATE Regular Stats'!E229</f>
        <v>WAS</v>
      </c>
      <c r="F228">
        <f>'UPDATE Regular Stats'!F229</f>
        <v>51</v>
      </c>
      <c r="G228">
        <f>'UPDATE Regular Stats'!G229</f>
        <v>7</v>
      </c>
      <c r="H228">
        <f>'UPDATE Regular Stats'!H229</f>
        <v>16.899999999999999</v>
      </c>
      <c r="I228">
        <f>'UPDATE Regular Stats'!I229</f>
        <v>2.2000000000000002</v>
      </c>
      <c r="J228">
        <f>'UPDATE Regular Stats'!J229</f>
        <v>5.4</v>
      </c>
      <c r="K228">
        <f>'UPDATE Regular Stats'!K229</f>
        <v>0.39900000000000002</v>
      </c>
      <c r="L228">
        <f>'UPDATE Regular Stats'!L229</f>
        <v>0.5</v>
      </c>
      <c r="M228">
        <f>'UPDATE Regular Stats'!M229</f>
        <v>1.2</v>
      </c>
      <c r="N228">
        <f>'UPDATE Regular Stats'!N229</f>
        <v>0.39</v>
      </c>
      <c r="O228">
        <f>'UPDATE Regular Stats'!O229</f>
        <v>1.7</v>
      </c>
      <c r="P228">
        <f>'UPDATE Regular Stats'!P229</f>
        <v>4.3</v>
      </c>
      <c r="Q228">
        <f>'UPDATE Regular Stats'!Q229</f>
        <v>0.40100000000000002</v>
      </c>
      <c r="R228">
        <f>'UPDATE Regular Stats'!R229</f>
        <v>0.7</v>
      </c>
      <c r="S228">
        <f>'UPDATE Regular Stats'!S229</f>
        <v>0.9</v>
      </c>
      <c r="T228">
        <f>'UPDATE Regular Stats'!T229</f>
        <v>0.77300000000000002</v>
      </c>
      <c r="U228">
        <f>'UPDATE Regular Stats'!U229</f>
        <v>1.4</v>
      </c>
      <c r="V228">
        <f>'UPDATE Regular Stats'!V229</f>
        <v>3</v>
      </c>
      <c r="W228">
        <f>'UPDATE Regular Stats'!W229</f>
        <v>4.4000000000000004</v>
      </c>
      <c r="X228">
        <f>'UPDATE Regular Stats'!X229</f>
        <v>1</v>
      </c>
      <c r="Y228">
        <f>'UPDATE Regular Stats'!Y229</f>
        <v>0.4</v>
      </c>
      <c r="Z228">
        <f>'UPDATE Regular Stats'!Z229</f>
        <v>0.2</v>
      </c>
      <c r="AA228">
        <f>'UPDATE Regular Stats'!AA229</f>
        <v>0.5</v>
      </c>
      <c r="AB228">
        <f>'UPDATE Regular Stats'!AB229</f>
        <v>1.8</v>
      </c>
      <c r="AC228">
        <f>'UPDATE Regular Stats'!AC229</f>
        <v>5.4</v>
      </c>
      <c r="AD228">
        <f>VLOOKUP($B228,'UPDATE Advanced Stats'!$B$2:$AC$1000,7,0)</f>
        <v>11.9</v>
      </c>
      <c r="AE228">
        <f>VLOOKUP($B228,'UPDATE Advanced Stats'!$B$2:$AC$1000,8,0)</f>
        <v>0.46899999999999997</v>
      </c>
      <c r="AF228">
        <f>VLOOKUP($B228,'UPDATE Advanced Stats'!$B$2:$AC$1000,9,0)</f>
        <v>0.214</v>
      </c>
      <c r="AG228">
        <f>VLOOKUP($B228,'UPDATE Advanced Stats'!$B$2:$AC$1000,10,0)</f>
        <v>0.159</v>
      </c>
      <c r="AH228">
        <f>VLOOKUP($B228,'UPDATE Advanced Stats'!$B$2:$AC$1000,11,0)</f>
        <v>9.6</v>
      </c>
      <c r="AI228">
        <f>VLOOKUP($B228,'UPDATE Advanced Stats'!$B$2:$AC$1000,12,0)</f>
        <v>19.3</v>
      </c>
      <c r="AJ228">
        <f>VLOOKUP($B228,'UPDATE Advanced Stats'!$B$2:$AC$1000,13,0)</f>
        <v>14.5</v>
      </c>
      <c r="AK228">
        <f>VLOOKUP($B228,'UPDATE Advanced Stats'!$B$2:$AC$1000,14,0)</f>
        <v>8.6</v>
      </c>
      <c r="AL228">
        <f>VLOOKUP($B228,'UPDATE Advanced Stats'!$B$2:$AC$1000,15,0)</f>
        <v>1.2</v>
      </c>
      <c r="AM228">
        <f>VLOOKUP($B228,'UPDATE Advanced Stats'!$B$2:$AC$1000,16,0)</f>
        <v>0.8</v>
      </c>
      <c r="AN228">
        <f>VLOOKUP($B228,'UPDATE Advanced Stats'!$B$2:$AC$1000,17,0)</f>
        <v>8.6999999999999993</v>
      </c>
      <c r="AO228">
        <f>VLOOKUP($B228,'UPDATE Advanced Stats'!$B$2:$AC$1000,18,0)</f>
        <v>17</v>
      </c>
      <c r="AP228">
        <f>VLOOKUP($B228,'UPDATE Advanced Stats'!$B$2:$AC$1000,19,0)</f>
        <v>0</v>
      </c>
      <c r="AQ228">
        <f>VLOOKUP($B228,'UPDATE Advanced Stats'!$B$2:$AC$1000,20,0)</f>
        <v>0.5</v>
      </c>
      <c r="AR228">
        <f>VLOOKUP($B228,'UPDATE Advanced Stats'!$B$2:$AC$1000,21,0)</f>
        <v>1.2</v>
      </c>
      <c r="AS228">
        <f>VLOOKUP($B228,'UPDATE Advanced Stats'!$B$2:$AC$1000,22,0)</f>
        <v>1.7</v>
      </c>
      <c r="AT228">
        <f>VLOOKUP($B228,'UPDATE Advanced Stats'!$B$2:$AC$1000,23,0)</f>
        <v>9.4E-2</v>
      </c>
      <c r="AU228">
        <f>VLOOKUP($B228,'UPDATE Advanced Stats'!$B$2:$AC$1000,24,0)</f>
        <v>0</v>
      </c>
      <c r="AV228">
        <f>VLOOKUP($B228,'UPDATE Advanced Stats'!$B$2:$AC$1000,25,0)</f>
        <v>-1.8</v>
      </c>
      <c r="AW228">
        <f>VLOOKUP($B228,'UPDATE Advanced Stats'!$B$2:$AC$1000,26,0)</f>
        <v>0.2</v>
      </c>
      <c r="AX228">
        <f>VLOOKUP($B228,'UPDATE Advanced Stats'!$B$2:$AC$1000,27,0)</f>
        <v>-1.6</v>
      </c>
      <c r="AY228">
        <f>VLOOKUP($B228,'UPDATE Advanced Stats'!$B$2:$AC$1000,28,0)</f>
        <v>0.1</v>
      </c>
    </row>
    <row r="229" spans="1:51">
      <c r="A229">
        <f>'UPDATE Regular Stats'!A230</f>
        <v>175</v>
      </c>
      <c r="B229" t="str">
        <f>'UPDATE Regular Stats'!B230</f>
        <v>Archie Goodwin</v>
      </c>
      <c r="C229" t="str">
        <f>'UPDATE Regular Stats'!C230</f>
        <v>SG</v>
      </c>
      <c r="D229">
        <f>'UPDATE Regular Stats'!D230</f>
        <v>20</v>
      </c>
      <c r="E229" t="str">
        <f>'UPDATE Regular Stats'!E230</f>
        <v>PHO</v>
      </c>
      <c r="F229">
        <f>'UPDATE Regular Stats'!F230</f>
        <v>41</v>
      </c>
      <c r="G229">
        <f>'UPDATE Regular Stats'!G230</f>
        <v>2</v>
      </c>
      <c r="H229">
        <f>'UPDATE Regular Stats'!H230</f>
        <v>13</v>
      </c>
      <c r="I229">
        <f>'UPDATE Regular Stats'!I230</f>
        <v>1.9</v>
      </c>
      <c r="J229">
        <f>'UPDATE Regular Stats'!J230</f>
        <v>4.9000000000000004</v>
      </c>
      <c r="K229">
        <f>'UPDATE Regular Stats'!K230</f>
        <v>0.39300000000000002</v>
      </c>
      <c r="L229">
        <f>'UPDATE Regular Stats'!L230</f>
        <v>0.3</v>
      </c>
      <c r="M229">
        <f>'UPDATE Regular Stats'!M230</f>
        <v>1</v>
      </c>
      <c r="N229">
        <f>'UPDATE Regular Stats'!N230</f>
        <v>0.29299999999999998</v>
      </c>
      <c r="O229">
        <f>'UPDATE Regular Stats'!O230</f>
        <v>1.6</v>
      </c>
      <c r="P229">
        <f>'UPDATE Regular Stats'!P230</f>
        <v>3.9</v>
      </c>
      <c r="Q229">
        <f>'UPDATE Regular Stats'!Q230</f>
        <v>0.41899999999999998</v>
      </c>
      <c r="R229">
        <f>'UPDATE Regular Stats'!R230</f>
        <v>1.5</v>
      </c>
      <c r="S229">
        <f>'UPDATE Regular Stats'!S230</f>
        <v>2</v>
      </c>
      <c r="T229">
        <f>'UPDATE Regular Stats'!T230</f>
        <v>0.73499999999999999</v>
      </c>
      <c r="U229">
        <f>'UPDATE Regular Stats'!U230</f>
        <v>0.7</v>
      </c>
      <c r="V229">
        <f>'UPDATE Regular Stats'!V230</f>
        <v>1.1000000000000001</v>
      </c>
      <c r="W229">
        <f>'UPDATE Regular Stats'!W230</f>
        <v>1.8</v>
      </c>
      <c r="X229">
        <f>'UPDATE Regular Stats'!X230</f>
        <v>1.1000000000000001</v>
      </c>
      <c r="Y229">
        <f>'UPDATE Regular Stats'!Y230</f>
        <v>0.4</v>
      </c>
      <c r="Z229">
        <f>'UPDATE Regular Stats'!Z230</f>
        <v>0.2</v>
      </c>
      <c r="AA229">
        <f>'UPDATE Regular Stats'!AA230</f>
        <v>1.2</v>
      </c>
      <c r="AB229">
        <f>'UPDATE Regular Stats'!AB230</f>
        <v>1.3</v>
      </c>
      <c r="AC229">
        <f>'UPDATE Regular Stats'!AC230</f>
        <v>5.6</v>
      </c>
      <c r="AD229">
        <f>VLOOKUP($B229,'UPDATE Advanced Stats'!$B$2:$AC$1000,7,0)</f>
        <v>11.2</v>
      </c>
      <c r="AE229">
        <f>VLOOKUP($B229,'UPDATE Advanced Stats'!$B$2:$AC$1000,8,0)</f>
        <v>0.48599999999999999</v>
      </c>
      <c r="AF229">
        <f>VLOOKUP($B229,'UPDATE Advanced Stats'!$B$2:$AC$1000,9,0)</f>
        <v>0.20399999999999999</v>
      </c>
      <c r="AG229">
        <f>VLOOKUP($B229,'UPDATE Advanced Stats'!$B$2:$AC$1000,10,0)</f>
        <v>0.41299999999999998</v>
      </c>
      <c r="AH229">
        <f>VLOOKUP($B229,'UPDATE Advanced Stats'!$B$2:$AC$1000,11,0)</f>
        <v>5.5</v>
      </c>
      <c r="AI229">
        <f>VLOOKUP($B229,'UPDATE Advanced Stats'!$B$2:$AC$1000,12,0)</f>
        <v>9.6999999999999993</v>
      </c>
      <c r="AJ229">
        <f>VLOOKUP($B229,'UPDATE Advanced Stats'!$B$2:$AC$1000,13,0)</f>
        <v>7.6</v>
      </c>
      <c r="AK229">
        <f>VLOOKUP($B229,'UPDATE Advanced Stats'!$B$2:$AC$1000,14,0)</f>
        <v>12.6</v>
      </c>
      <c r="AL229">
        <f>VLOOKUP($B229,'UPDATE Advanced Stats'!$B$2:$AC$1000,15,0)</f>
        <v>1.7</v>
      </c>
      <c r="AM229">
        <f>VLOOKUP($B229,'UPDATE Advanced Stats'!$B$2:$AC$1000,16,0)</f>
        <v>1.3</v>
      </c>
      <c r="AN229">
        <f>VLOOKUP($B229,'UPDATE Advanced Stats'!$B$2:$AC$1000,17,0)</f>
        <v>16.8</v>
      </c>
      <c r="AO229">
        <f>VLOOKUP($B229,'UPDATE Advanced Stats'!$B$2:$AC$1000,18,0)</f>
        <v>23.4</v>
      </c>
      <c r="AP229">
        <f>VLOOKUP($B229,'UPDATE Advanced Stats'!$B$2:$AC$1000,19,0)</f>
        <v>0</v>
      </c>
      <c r="AQ229">
        <f>VLOOKUP($B229,'UPDATE Advanced Stats'!$B$2:$AC$1000,20,0)</f>
        <v>-0.2</v>
      </c>
      <c r="AR229">
        <f>VLOOKUP($B229,'UPDATE Advanced Stats'!$B$2:$AC$1000,21,0)</f>
        <v>0.4</v>
      </c>
      <c r="AS229">
        <f>VLOOKUP($B229,'UPDATE Advanced Stats'!$B$2:$AC$1000,22,0)</f>
        <v>0.2</v>
      </c>
      <c r="AT229">
        <f>VLOOKUP($B229,'UPDATE Advanced Stats'!$B$2:$AC$1000,23,0)</f>
        <v>1.4E-2</v>
      </c>
      <c r="AU229">
        <f>VLOOKUP($B229,'UPDATE Advanced Stats'!$B$2:$AC$1000,24,0)</f>
        <v>0</v>
      </c>
      <c r="AV229">
        <f>VLOOKUP($B229,'UPDATE Advanced Stats'!$B$2:$AC$1000,25,0)</f>
        <v>-3.3</v>
      </c>
      <c r="AW229">
        <f>VLOOKUP($B229,'UPDATE Advanced Stats'!$B$2:$AC$1000,26,0)</f>
        <v>-1.2</v>
      </c>
      <c r="AX229">
        <f>VLOOKUP($B229,'UPDATE Advanced Stats'!$B$2:$AC$1000,27,0)</f>
        <v>-4.5</v>
      </c>
      <c r="AY229">
        <f>VLOOKUP($B229,'UPDATE Advanced Stats'!$B$2:$AC$1000,28,0)</f>
        <v>-0.3</v>
      </c>
    </row>
    <row r="230" spans="1:51">
      <c r="A230">
        <f>'UPDATE Regular Stats'!A231</f>
        <v>176</v>
      </c>
      <c r="B230" t="str">
        <f>'UPDATE Regular Stats'!B231</f>
        <v>Aaron Gordon</v>
      </c>
      <c r="C230" t="str">
        <f>'UPDATE Regular Stats'!C231</f>
        <v>PF</v>
      </c>
      <c r="D230">
        <f>'UPDATE Regular Stats'!D231</f>
        <v>19</v>
      </c>
      <c r="E230" t="str">
        <f>'UPDATE Regular Stats'!E231</f>
        <v>ORL</v>
      </c>
      <c r="F230">
        <f>'UPDATE Regular Stats'!F231</f>
        <v>47</v>
      </c>
      <c r="G230">
        <f>'UPDATE Regular Stats'!G231</f>
        <v>8</v>
      </c>
      <c r="H230">
        <f>'UPDATE Regular Stats'!H231</f>
        <v>17</v>
      </c>
      <c r="I230">
        <f>'UPDATE Regular Stats'!I231</f>
        <v>2</v>
      </c>
      <c r="J230">
        <f>'UPDATE Regular Stats'!J231</f>
        <v>4.4000000000000004</v>
      </c>
      <c r="K230">
        <f>'UPDATE Regular Stats'!K231</f>
        <v>0.44700000000000001</v>
      </c>
      <c r="L230">
        <f>'UPDATE Regular Stats'!L231</f>
        <v>0.3</v>
      </c>
      <c r="M230">
        <f>'UPDATE Regular Stats'!M231</f>
        <v>1</v>
      </c>
      <c r="N230">
        <f>'UPDATE Regular Stats'!N231</f>
        <v>0.27100000000000002</v>
      </c>
      <c r="O230">
        <f>'UPDATE Regular Stats'!O231</f>
        <v>1.7</v>
      </c>
      <c r="P230">
        <f>'UPDATE Regular Stats'!P231</f>
        <v>3.4</v>
      </c>
      <c r="Q230">
        <f>'UPDATE Regular Stats'!Q231</f>
        <v>0.5</v>
      </c>
      <c r="R230">
        <f>'UPDATE Regular Stats'!R231</f>
        <v>0.9</v>
      </c>
      <c r="S230">
        <f>'UPDATE Regular Stats'!S231</f>
        <v>1.3</v>
      </c>
      <c r="T230">
        <f>'UPDATE Regular Stats'!T231</f>
        <v>0.72099999999999997</v>
      </c>
      <c r="U230">
        <f>'UPDATE Regular Stats'!U231</f>
        <v>1</v>
      </c>
      <c r="V230">
        <f>'UPDATE Regular Stats'!V231</f>
        <v>2.6</v>
      </c>
      <c r="W230">
        <f>'UPDATE Regular Stats'!W231</f>
        <v>3.6</v>
      </c>
      <c r="X230">
        <f>'UPDATE Regular Stats'!X231</f>
        <v>0.7</v>
      </c>
      <c r="Y230">
        <f>'UPDATE Regular Stats'!Y231</f>
        <v>0.4</v>
      </c>
      <c r="Z230">
        <f>'UPDATE Regular Stats'!Z231</f>
        <v>0.5</v>
      </c>
      <c r="AA230">
        <f>'UPDATE Regular Stats'!AA231</f>
        <v>0.8</v>
      </c>
      <c r="AB230">
        <f>'UPDATE Regular Stats'!AB231</f>
        <v>1.8</v>
      </c>
      <c r="AC230">
        <f>'UPDATE Regular Stats'!AC231</f>
        <v>5.2</v>
      </c>
      <c r="AD230">
        <f>VLOOKUP($B230,'UPDATE Advanced Stats'!$B$2:$AC$1000,7,0)</f>
        <v>11.4</v>
      </c>
      <c r="AE230">
        <f>VLOOKUP($B230,'UPDATE Advanced Stats'!$B$2:$AC$1000,8,0)</f>
        <v>0.51700000000000002</v>
      </c>
      <c r="AF230">
        <f>VLOOKUP($B230,'UPDATE Advanced Stats'!$B$2:$AC$1000,9,0)</f>
        <v>0.23100000000000001</v>
      </c>
      <c r="AG230">
        <f>VLOOKUP($B230,'UPDATE Advanced Stats'!$B$2:$AC$1000,10,0)</f>
        <v>0.29299999999999998</v>
      </c>
      <c r="AH230">
        <f>VLOOKUP($B230,'UPDATE Advanced Stats'!$B$2:$AC$1000,11,0)</f>
        <v>6.4</v>
      </c>
      <c r="AI230">
        <f>VLOOKUP($B230,'UPDATE Advanced Stats'!$B$2:$AC$1000,12,0)</f>
        <v>17.8</v>
      </c>
      <c r="AJ230">
        <f>VLOOKUP($B230,'UPDATE Advanced Stats'!$B$2:$AC$1000,13,0)</f>
        <v>12</v>
      </c>
      <c r="AK230">
        <f>VLOOKUP($B230,'UPDATE Advanced Stats'!$B$2:$AC$1000,14,0)</f>
        <v>6.3</v>
      </c>
      <c r="AL230">
        <f>VLOOKUP($B230,'UPDATE Advanced Stats'!$B$2:$AC$1000,15,0)</f>
        <v>1.3</v>
      </c>
      <c r="AM230">
        <f>VLOOKUP($B230,'UPDATE Advanced Stats'!$B$2:$AC$1000,16,0)</f>
        <v>2.2000000000000002</v>
      </c>
      <c r="AN230">
        <f>VLOOKUP($B230,'UPDATE Advanced Stats'!$B$2:$AC$1000,17,0)</f>
        <v>13.9</v>
      </c>
      <c r="AO230">
        <f>VLOOKUP($B230,'UPDATE Advanced Stats'!$B$2:$AC$1000,18,0)</f>
        <v>15.5</v>
      </c>
      <c r="AP230">
        <f>VLOOKUP($B230,'UPDATE Advanced Stats'!$B$2:$AC$1000,19,0)</f>
        <v>0</v>
      </c>
      <c r="AQ230">
        <f>VLOOKUP($B230,'UPDATE Advanced Stats'!$B$2:$AC$1000,20,0)</f>
        <v>0.3</v>
      </c>
      <c r="AR230">
        <f>VLOOKUP($B230,'UPDATE Advanced Stats'!$B$2:$AC$1000,21,0)</f>
        <v>0.7</v>
      </c>
      <c r="AS230">
        <f>VLOOKUP($B230,'UPDATE Advanced Stats'!$B$2:$AC$1000,22,0)</f>
        <v>1</v>
      </c>
      <c r="AT230">
        <f>VLOOKUP($B230,'UPDATE Advanced Stats'!$B$2:$AC$1000,23,0)</f>
        <v>0.06</v>
      </c>
      <c r="AU230">
        <f>VLOOKUP($B230,'UPDATE Advanced Stats'!$B$2:$AC$1000,24,0)</f>
        <v>0</v>
      </c>
      <c r="AV230">
        <f>VLOOKUP($B230,'UPDATE Advanced Stats'!$B$2:$AC$1000,25,0)</f>
        <v>-2.8</v>
      </c>
      <c r="AW230">
        <f>VLOOKUP($B230,'UPDATE Advanced Stats'!$B$2:$AC$1000,26,0)</f>
        <v>0</v>
      </c>
      <c r="AX230">
        <f>VLOOKUP($B230,'UPDATE Advanced Stats'!$B$2:$AC$1000,27,0)</f>
        <v>-2.8</v>
      </c>
      <c r="AY230">
        <f>VLOOKUP($B230,'UPDATE Advanced Stats'!$B$2:$AC$1000,28,0)</f>
        <v>-0.2</v>
      </c>
    </row>
    <row r="231" spans="1:51">
      <c r="A231">
        <f>'UPDATE Regular Stats'!A232</f>
        <v>177</v>
      </c>
      <c r="B231" t="str">
        <f>'UPDATE Regular Stats'!B232</f>
        <v>Ben Gordon</v>
      </c>
      <c r="C231" t="str">
        <f>'UPDATE Regular Stats'!C232</f>
        <v>SG</v>
      </c>
      <c r="D231">
        <f>'UPDATE Regular Stats'!D232</f>
        <v>31</v>
      </c>
      <c r="E231" t="str">
        <f>'UPDATE Regular Stats'!E232</f>
        <v>ORL</v>
      </c>
      <c r="F231">
        <f>'UPDATE Regular Stats'!F232</f>
        <v>56</v>
      </c>
      <c r="G231">
        <f>'UPDATE Regular Stats'!G232</f>
        <v>0</v>
      </c>
      <c r="H231">
        <f>'UPDATE Regular Stats'!H232</f>
        <v>14.1</v>
      </c>
      <c r="I231">
        <f>'UPDATE Regular Stats'!I232</f>
        <v>2.2999999999999998</v>
      </c>
      <c r="J231">
        <f>'UPDATE Regular Stats'!J232</f>
        <v>5.3</v>
      </c>
      <c r="K231">
        <f>'UPDATE Regular Stats'!K232</f>
        <v>0.437</v>
      </c>
      <c r="L231">
        <f>'UPDATE Regular Stats'!L232</f>
        <v>0.6</v>
      </c>
      <c r="M231">
        <f>'UPDATE Regular Stats'!M232</f>
        <v>1.7</v>
      </c>
      <c r="N231">
        <f>'UPDATE Regular Stats'!N232</f>
        <v>0.36099999999999999</v>
      </c>
      <c r="O231">
        <f>'UPDATE Regular Stats'!O232</f>
        <v>1.7</v>
      </c>
      <c r="P231">
        <f>'UPDATE Regular Stats'!P232</f>
        <v>3.5</v>
      </c>
      <c r="Q231">
        <f>'UPDATE Regular Stats'!Q232</f>
        <v>0.47499999999999998</v>
      </c>
      <c r="R231">
        <f>'UPDATE Regular Stats'!R232</f>
        <v>1</v>
      </c>
      <c r="S231">
        <f>'UPDATE Regular Stats'!S232</f>
        <v>1.2</v>
      </c>
      <c r="T231">
        <f>'UPDATE Regular Stats'!T232</f>
        <v>0.83599999999999997</v>
      </c>
      <c r="U231">
        <f>'UPDATE Regular Stats'!U232</f>
        <v>0.1</v>
      </c>
      <c r="V231">
        <f>'UPDATE Regular Stats'!V232</f>
        <v>1</v>
      </c>
      <c r="W231">
        <f>'UPDATE Regular Stats'!W232</f>
        <v>1.1000000000000001</v>
      </c>
      <c r="X231">
        <f>'UPDATE Regular Stats'!X232</f>
        <v>0.9</v>
      </c>
      <c r="Y231">
        <f>'UPDATE Regular Stats'!Y232</f>
        <v>0.3</v>
      </c>
      <c r="Z231">
        <f>'UPDATE Regular Stats'!Z232</f>
        <v>0</v>
      </c>
      <c r="AA231">
        <f>'UPDATE Regular Stats'!AA232</f>
        <v>1</v>
      </c>
      <c r="AB231">
        <f>'UPDATE Regular Stats'!AB232</f>
        <v>1.1000000000000001</v>
      </c>
      <c r="AC231">
        <f>'UPDATE Regular Stats'!AC232</f>
        <v>6.2</v>
      </c>
      <c r="AD231">
        <f>VLOOKUP($B231,'UPDATE Advanced Stats'!$B$2:$AC$1000,7,0)</f>
        <v>10.6</v>
      </c>
      <c r="AE231">
        <f>VLOOKUP($B231,'UPDATE Advanced Stats'!$B$2:$AC$1000,8,0)</f>
        <v>0.53800000000000003</v>
      </c>
      <c r="AF231">
        <f>VLOOKUP($B231,'UPDATE Advanced Stats'!$B$2:$AC$1000,9,0)</f>
        <v>0.32900000000000001</v>
      </c>
      <c r="AG231">
        <f>VLOOKUP($B231,'UPDATE Advanced Stats'!$B$2:$AC$1000,10,0)</f>
        <v>0.22700000000000001</v>
      </c>
      <c r="AH231">
        <f>VLOOKUP($B231,'UPDATE Advanced Stats'!$B$2:$AC$1000,11,0)</f>
        <v>0.8</v>
      </c>
      <c r="AI231">
        <f>VLOOKUP($B231,'UPDATE Advanced Stats'!$B$2:$AC$1000,12,0)</f>
        <v>8.3000000000000007</v>
      </c>
      <c r="AJ231">
        <f>VLOOKUP($B231,'UPDATE Advanced Stats'!$B$2:$AC$1000,13,0)</f>
        <v>4.5</v>
      </c>
      <c r="AK231">
        <f>VLOOKUP($B231,'UPDATE Advanced Stats'!$B$2:$AC$1000,14,0)</f>
        <v>10.3</v>
      </c>
      <c r="AL231">
        <f>VLOOKUP($B231,'UPDATE Advanced Stats'!$B$2:$AC$1000,15,0)</f>
        <v>0.9</v>
      </c>
      <c r="AM231">
        <f>VLOOKUP($B231,'UPDATE Advanced Stats'!$B$2:$AC$1000,16,0)</f>
        <v>0.1</v>
      </c>
      <c r="AN231">
        <f>VLOOKUP($B231,'UPDATE Advanced Stats'!$B$2:$AC$1000,17,0)</f>
        <v>14.5</v>
      </c>
      <c r="AO231">
        <f>VLOOKUP($B231,'UPDATE Advanced Stats'!$B$2:$AC$1000,18,0)</f>
        <v>21.8</v>
      </c>
      <c r="AP231">
        <f>VLOOKUP($B231,'UPDATE Advanced Stats'!$B$2:$AC$1000,19,0)</f>
        <v>0</v>
      </c>
      <c r="AQ231">
        <f>VLOOKUP($B231,'UPDATE Advanced Stats'!$B$2:$AC$1000,20,0)</f>
        <v>0.1</v>
      </c>
      <c r="AR231">
        <f>VLOOKUP($B231,'UPDATE Advanced Stats'!$B$2:$AC$1000,21,0)</f>
        <v>0.2</v>
      </c>
      <c r="AS231">
        <f>VLOOKUP($B231,'UPDATE Advanced Stats'!$B$2:$AC$1000,22,0)</f>
        <v>0.3</v>
      </c>
      <c r="AT231">
        <f>VLOOKUP($B231,'UPDATE Advanced Stats'!$B$2:$AC$1000,23,0)</f>
        <v>1.4999999999999999E-2</v>
      </c>
      <c r="AU231">
        <f>VLOOKUP($B231,'UPDATE Advanced Stats'!$B$2:$AC$1000,24,0)</f>
        <v>0</v>
      </c>
      <c r="AV231">
        <f>VLOOKUP($B231,'UPDATE Advanced Stats'!$B$2:$AC$1000,25,0)</f>
        <v>-2.5</v>
      </c>
      <c r="AW231">
        <f>VLOOKUP($B231,'UPDATE Advanced Stats'!$B$2:$AC$1000,26,0)</f>
        <v>-3.6</v>
      </c>
      <c r="AX231">
        <f>VLOOKUP($B231,'UPDATE Advanced Stats'!$B$2:$AC$1000,27,0)</f>
        <v>-6.1</v>
      </c>
      <c r="AY231">
        <f>VLOOKUP($B231,'UPDATE Advanced Stats'!$B$2:$AC$1000,28,0)</f>
        <v>-0.8</v>
      </c>
    </row>
    <row r="232" spans="1:51">
      <c r="A232">
        <f>'UPDATE Regular Stats'!A233</f>
        <v>178</v>
      </c>
      <c r="B232" t="str">
        <f>'UPDATE Regular Stats'!B233</f>
        <v>Drew Gordon</v>
      </c>
      <c r="C232" t="str">
        <f>'UPDATE Regular Stats'!C233</f>
        <v>C</v>
      </c>
      <c r="D232">
        <f>'UPDATE Regular Stats'!D233</f>
        <v>24</v>
      </c>
      <c r="E232" t="str">
        <f>'UPDATE Regular Stats'!E233</f>
        <v>PHI</v>
      </c>
      <c r="F232">
        <f>'UPDATE Regular Stats'!F233</f>
        <v>9</v>
      </c>
      <c r="G232">
        <f>'UPDATE Regular Stats'!G233</f>
        <v>0</v>
      </c>
      <c r="H232">
        <f>'UPDATE Regular Stats'!H233</f>
        <v>7.9</v>
      </c>
      <c r="I232">
        <f>'UPDATE Regular Stats'!I233</f>
        <v>0.9</v>
      </c>
      <c r="J232">
        <f>'UPDATE Regular Stats'!J233</f>
        <v>2.1</v>
      </c>
      <c r="K232">
        <f>'UPDATE Regular Stats'!K233</f>
        <v>0.42099999999999999</v>
      </c>
      <c r="L232">
        <f>'UPDATE Regular Stats'!L233</f>
        <v>0</v>
      </c>
      <c r="M232">
        <f>'UPDATE Regular Stats'!M233</f>
        <v>0.3</v>
      </c>
      <c r="N232">
        <f>'UPDATE Regular Stats'!N233</f>
        <v>0</v>
      </c>
      <c r="O232">
        <f>'UPDATE Regular Stats'!O233</f>
        <v>0.9</v>
      </c>
      <c r="P232">
        <f>'UPDATE Regular Stats'!P233</f>
        <v>1.8</v>
      </c>
      <c r="Q232">
        <f>'UPDATE Regular Stats'!Q233</f>
        <v>0.5</v>
      </c>
      <c r="R232">
        <f>'UPDATE Regular Stats'!R233</f>
        <v>0.1</v>
      </c>
      <c r="S232">
        <f>'UPDATE Regular Stats'!S233</f>
        <v>0.2</v>
      </c>
      <c r="T232">
        <f>'UPDATE Regular Stats'!T233</f>
        <v>0.5</v>
      </c>
      <c r="U232">
        <f>'UPDATE Regular Stats'!U233</f>
        <v>0.8</v>
      </c>
      <c r="V232">
        <f>'UPDATE Regular Stats'!V233</f>
        <v>1.2</v>
      </c>
      <c r="W232">
        <f>'UPDATE Regular Stats'!W233</f>
        <v>2</v>
      </c>
      <c r="X232">
        <f>'UPDATE Regular Stats'!X233</f>
        <v>0.2</v>
      </c>
      <c r="Y232">
        <f>'UPDATE Regular Stats'!Y233</f>
        <v>0.1</v>
      </c>
      <c r="Z232">
        <f>'UPDATE Regular Stats'!Z233</f>
        <v>0</v>
      </c>
      <c r="AA232">
        <f>'UPDATE Regular Stats'!AA233</f>
        <v>0.9</v>
      </c>
      <c r="AB232">
        <f>'UPDATE Regular Stats'!AB233</f>
        <v>0.8</v>
      </c>
      <c r="AC232">
        <f>'UPDATE Regular Stats'!AC233</f>
        <v>1.9</v>
      </c>
      <c r="AD232">
        <f>VLOOKUP($B232,'UPDATE Advanced Stats'!$B$2:$AC$1000,7,0)</f>
        <v>3.7</v>
      </c>
      <c r="AE232">
        <f>VLOOKUP($B232,'UPDATE Advanced Stats'!$B$2:$AC$1000,8,0)</f>
        <v>0.42799999999999999</v>
      </c>
      <c r="AF232">
        <f>VLOOKUP($B232,'UPDATE Advanced Stats'!$B$2:$AC$1000,9,0)</f>
        <v>0.158</v>
      </c>
      <c r="AG232">
        <f>VLOOKUP($B232,'UPDATE Advanced Stats'!$B$2:$AC$1000,10,0)</f>
        <v>0.105</v>
      </c>
      <c r="AH232">
        <f>VLOOKUP($B232,'UPDATE Advanced Stats'!$B$2:$AC$1000,11,0)</f>
        <v>10.199999999999999</v>
      </c>
      <c r="AI232">
        <f>VLOOKUP($B232,'UPDATE Advanced Stats'!$B$2:$AC$1000,12,0)</f>
        <v>17.7</v>
      </c>
      <c r="AJ232">
        <f>VLOOKUP($B232,'UPDATE Advanced Stats'!$B$2:$AC$1000,13,0)</f>
        <v>13.7</v>
      </c>
      <c r="AK232">
        <f>VLOOKUP($B232,'UPDATE Advanced Stats'!$B$2:$AC$1000,14,0)</f>
        <v>4.8</v>
      </c>
      <c r="AL232">
        <f>VLOOKUP($B232,'UPDATE Advanced Stats'!$B$2:$AC$1000,15,0)</f>
        <v>0.7</v>
      </c>
      <c r="AM232">
        <f>VLOOKUP($B232,'UPDATE Advanced Stats'!$B$2:$AC$1000,16,0)</f>
        <v>0</v>
      </c>
      <c r="AN232">
        <f>VLOOKUP($B232,'UPDATE Advanced Stats'!$B$2:$AC$1000,17,0)</f>
        <v>28.7</v>
      </c>
      <c r="AO232">
        <f>VLOOKUP($B232,'UPDATE Advanced Stats'!$B$2:$AC$1000,18,0)</f>
        <v>17.100000000000001</v>
      </c>
      <c r="AP232">
        <f>VLOOKUP($B232,'UPDATE Advanced Stats'!$B$2:$AC$1000,19,0)</f>
        <v>0</v>
      </c>
      <c r="AQ232">
        <f>VLOOKUP($B232,'UPDATE Advanced Stats'!$B$2:$AC$1000,20,0)</f>
        <v>-0.2</v>
      </c>
      <c r="AR232">
        <f>VLOOKUP($B232,'UPDATE Advanced Stats'!$B$2:$AC$1000,21,0)</f>
        <v>0.1</v>
      </c>
      <c r="AS232">
        <f>VLOOKUP($B232,'UPDATE Advanced Stats'!$B$2:$AC$1000,22,0)</f>
        <v>-0.1</v>
      </c>
      <c r="AT232">
        <f>VLOOKUP($B232,'UPDATE Advanced Stats'!$B$2:$AC$1000,23,0)</f>
        <v>-9.2999999999999999E-2</v>
      </c>
      <c r="AU232">
        <f>VLOOKUP($B232,'UPDATE Advanced Stats'!$B$2:$AC$1000,24,0)</f>
        <v>0</v>
      </c>
      <c r="AV232">
        <f>VLOOKUP($B232,'UPDATE Advanced Stats'!$B$2:$AC$1000,25,0)</f>
        <v>-9</v>
      </c>
      <c r="AW232">
        <f>VLOOKUP($B232,'UPDATE Advanced Stats'!$B$2:$AC$1000,26,0)</f>
        <v>-2.2999999999999998</v>
      </c>
      <c r="AX232">
        <f>VLOOKUP($B232,'UPDATE Advanced Stats'!$B$2:$AC$1000,27,0)</f>
        <v>-11.3</v>
      </c>
      <c r="AY232">
        <f>VLOOKUP($B232,'UPDATE Advanced Stats'!$B$2:$AC$1000,28,0)</f>
        <v>-0.2</v>
      </c>
    </row>
    <row r="233" spans="1:51">
      <c r="A233">
        <f>'UPDATE Regular Stats'!A234</f>
        <v>179</v>
      </c>
      <c r="B233" t="str">
        <f>'UPDATE Regular Stats'!B234</f>
        <v>Eric Gordon</v>
      </c>
      <c r="C233" t="str">
        <f>'UPDATE Regular Stats'!C234</f>
        <v>SG</v>
      </c>
      <c r="D233">
        <f>'UPDATE Regular Stats'!D234</f>
        <v>26</v>
      </c>
      <c r="E233" t="str">
        <f>'UPDATE Regular Stats'!E234</f>
        <v>NOP</v>
      </c>
      <c r="F233">
        <f>'UPDATE Regular Stats'!F234</f>
        <v>61</v>
      </c>
      <c r="G233">
        <f>'UPDATE Regular Stats'!G234</f>
        <v>60</v>
      </c>
      <c r="H233">
        <f>'UPDATE Regular Stats'!H234</f>
        <v>33.1</v>
      </c>
      <c r="I233">
        <f>'UPDATE Regular Stats'!I234</f>
        <v>4.7</v>
      </c>
      <c r="J233">
        <f>'UPDATE Regular Stats'!J234</f>
        <v>11.4</v>
      </c>
      <c r="K233">
        <f>'UPDATE Regular Stats'!K234</f>
        <v>0.41099999999999998</v>
      </c>
      <c r="L233">
        <f>'UPDATE Regular Stats'!L234</f>
        <v>2.2999999999999998</v>
      </c>
      <c r="M233">
        <f>'UPDATE Regular Stats'!M234</f>
        <v>5.2</v>
      </c>
      <c r="N233">
        <f>'UPDATE Regular Stats'!N234</f>
        <v>0.44800000000000001</v>
      </c>
      <c r="O233">
        <f>'UPDATE Regular Stats'!O234</f>
        <v>2.4</v>
      </c>
      <c r="P233">
        <f>'UPDATE Regular Stats'!P234</f>
        <v>6.2</v>
      </c>
      <c r="Q233">
        <f>'UPDATE Regular Stats'!Q234</f>
        <v>0.38</v>
      </c>
      <c r="R233">
        <f>'UPDATE Regular Stats'!R234</f>
        <v>1.8</v>
      </c>
      <c r="S233">
        <f>'UPDATE Regular Stats'!S234</f>
        <v>2.2000000000000002</v>
      </c>
      <c r="T233">
        <f>'UPDATE Regular Stats'!T234</f>
        <v>0.80500000000000005</v>
      </c>
      <c r="U233">
        <f>'UPDATE Regular Stats'!U234</f>
        <v>0.5</v>
      </c>
      <c r="V233">
        <f>'UPDATE Regular Stats'!V234</f>
        <v>2.1</v>
      </c>
      <c r="W233">
        <f>'UPDATE Regular Stats'!W234</f>
        <v>2.6</v>
      </c>
      <c r="X233">
        <f>'UPDATE Regular Stats'!X234</f>
        <v>3.8</v>
      </c>
      <c r="Y233">
        <f>'UPDATE Regular Stats'!Y234</f>
        <v>0.8</v>
      </c>
      <c r="Z233">
        <f>'UPDATE Regular Stats'!Z234</f>
        <v>0.2</v>
      </c>
      <c r="AA233">
        <f>'UPDATE Regular Stats'!AA234</f>
        <v>2</v>
      </c>
      <c r="AB233">
        <f>'UPDATE Regular Stats'!AB234</f>
        <v>2.4</v>
      </c>
      <c r="AC233">
        <f>'UPDATE Regular Stats'!AC234</f>
        <v>13.4</v>
      </c>
      <c r="AD233">
        <f>VLOOKUP($B233,'UPDATE Advanced Stats'!$B$2:$AC$1000,7,0)</f>
        <v>12.7</v>
      </c>
      <c r="AE233">
        <f>VLOOKUP($B233,'UPDATE Advanced Stats'!$B$2:$AC$1000,8,0)</f>
        <v>0.54400000000000004</v>
      </c>
      <c r="AF233">
        <f>VLOOKUP($B233,'UPDATE Advanced Stats'!$B$2:$AC$1000,9,0)</f>
        <v>0.45400000000000001</v>
      </c>
      <c r="AG233">
        <f>VLOOKUP($B233,'UPDATE Advanced Stats'!$B$2:$AC$1000,10,0)</f>
        <v>0.192</v>
      </c>
      <c r="AH233">
        <f>VLOOKUP($B233,'UPDATE Advanced Stats'!$B$2:$AC$1000,11,0)</f>
        <v>1.6</v>
      </c>
      <c r="AI233">
        <f>VLOOKUP($B233,'UPDATE Advanced Stats'!$B$2:$AC$1000,12,0)</f>
        <v>7.4</v>
      </c>
      <c r="AJ233">
        <f>VLOOKUP($B233,'UPDATE Advanced Stats'!$B$2:$AC$1000,13,0)</f>
        <v>4.5</v>
      </c>
      <c r="AK233">
        <f>VLOOKUP($B233,'UPDATE Advanced Stats'!$B$2:$AC$1000,14,0)</f>
        <v>17.600000000000001</v>
      </c>
      <c r="AL233">
        <f>VLOOKUP($B233,'UPDATE Advanced Stats'!$B$2:$AC$1000,15,0)</f>
        <v>1.3</v>
      </c>
      <c r="AM233">
        <f>VLOOKUP($B233,'UPDATE Advanced Stats'!$B$2:$AC$1000,16,0)</f>
        <v>0.5</v>
      </c>
      <c r="AN233">
        <f>VLOOKUP($B233,'UPDATE Advanced Stats'!$B$2:$AC$1000,17,0)</f>
        <v>14</v>
      </c>
      <c r="AO233">
        <f>VLOOKUP($B233,'UPDATE Advanced Stats'!$B$2:$AC$1000,18,0)</f>
        <v>19.8</v>
      </c>
      <c r="AP233">
        <f>VLOOKUP($B233,'UPDATE Advanced Stats'!$B$2:$AC$1000,19,0)</f>
        <v>0</v>
      </c>
      <c r="AQ233">
        <f>VLOOKUP($B233,'UPDATE Advanced Stats'!$B$2:$AC$1000,20,0)</f>
        <v>2.2000000000000002</v>
      </c>
      <c r="AR233">
        <f>VLOOKUP($B233,'UPDATE Advanced Stats'!$B$2:$AC$1000,21,0)</f>
        <v>0.7</v>
      </c>
      <c r="AS233">
        <f>VLOOKUP($B233,'UPDATE Advanced Stats'!$B$2:$AC$1000,22,0)</f>
        <v>2.9</v>
      </c>
      <c r="AT233">
        <f>VLOOKUP($B233,'UPDATE Advanced Stats'!$B$2:$AC$1000,23,0)</f>
        <v>6.9000000000000006E-2</v>
      </c>
      <c r="AU233">
        <f>VLOOKUP($B233,'UPDATE Advanced Stats'!$B$2:$AC$1000,24,0)</f>
        <v>0</v>
      </c>
      <c r="AV233">
        <f>VLOOKUP($B233,'UPDATE Advanced Stats'!$B$2:$AC$1000,25,0)</f>
        <v>1.4</v>
      </c>
      <c r="AW233">
        <f>VLOOKUP($B233,'UPDATE Advanced Stats'!$B$2:$AC$1000,26,0)</f>
        <v>-2</v>
      </c>
      <c r="AX233">
        <f>VLOOKUP($B233,'UPDATE Advanced Stats'!$B$2:$AC$1000,27,0)</f>
        <v>-0.6</v>
      </c>
      <c r="AY233">
        <f>VLOOKUP($B233,'UPDATE Advanced Stats'!$B$2:$AC$1000,28,0)</f>
        <v>0.7</v>
      </c>
    </row>
    <row r="234" spans="1:51">
      <c r="A234">
        <f>'UPDATE Regular Stats'!A235</f>
        <v>180</v>
      </c>
      <c r="B234" t="str">
        <f>'UPDATE Regular Stats'!B235</f>
        <v>Marcin Gortat</v>
      </c>
      <c r="C234" t="str">
        <f>'UPDATE Regular Stats'!C235</f>
        <v>C</v>
      </c>
      <c r="D234">
        <f>'UPDATE Regular Stats'!D235</f>
        <v>30</v>
      </c>
      <c r="E234" t="str">
        <f>'UPDATE Regular Stats'!E235</f>
        <v>WAS</v>
      </c>
      <c r="F234">
        <f>'UPDATE Regular Stats'!F235</f>
        <v>82</v>
      </c>
      <c r="G234">
        <f>'UPDATE Regular Stats'!G235</f>
        <v>82</v>
      </c>
      <c r="H234">
        <f>'UPDATE Regular Stats'!H235</f>
        <v>29.9</v>
      </c>
      <c r="I234">
        <f>'UPDATE Regular Stats'!I235</f>
        <v>5.4</v>
      </c>
      <c r="J234">
        <f>'UPDATE Regular Stats'!J235</f>
        <v>9.5</v>
      </c>
      <c r="K234">
        <f>'UPDATE Regular Stats'!K235</f>
        <v>0.56599999999999995</v>
      </c>
      <c r="L234">
        <f>'UPDATE Regular Stats'!L235</f>
        <v>0</v>
      </c>
      <c r="M234">
        <f>'UPDATE Regular Stats'!M235</f>
        <v>0</v>
      </c>
      <c r="N234">
        <f>'UPDATE Regular Stats'!N235</f>
        <v>0</v>
      </c>
      <c r="O234">
        <f>'UPDATE Regular Stats'!O235</f>
        <v>5.4</v>
      </c>
      <c r="P234">
        <f>'UPDATE Regular Stats'!P235</f>
        <v>9.4</v>
      </c>
      <c r="Q234">
        <f>'UPDATE Regular Stats'!Q235</f>
        <v>0.56899999999999995</v>
      </c>
      <c r="R234">
        <f>'UPDATE Regular Stats'!R235</f>
        <v>1.5</v>
      </c>
      <c r="S234">
        <f>'UPDATE Regular Stats'!S235</f>
        <v>2.1</v>
      </c>
      <c r="T234">
        <f>'UPDATE Regular Stats'!T235</f>
        <v>0.70299999999999996</v>
      </c>
      <c r="U234">
        <f>'UPDATE Regular Stats'!U235</f>
        <v>2.2000000000000002</v>
      </c>
      <c r="V234">
        <f>'UPDATE Regular Stats'!V235</f>
        <v>6.5</v>
      </c>
      <c r="W234">
        <f>'UPDATE Regular Stats'!W235</f>
        <v>8.6999999999999993</v>
      </c>
      <c r="X234">
        <f>'UPDATE Regular Stats'!X235</f>
        <v>1.2</v>
      </c>
      <c r="Y234">
        <f>'UPDATE Regular Stats'!Y235</f>
        <v>0.6</v>
      </c>
      <c r="Z234">
        <f>'UPDATE Regular Stats'!Z235</f>
        <v>1.3</v>
      </c>
      <c r="AA234">
        <f>'UPDATE Regular Stats'!AA235</f>
        <v>1.2</v>
      </c>
      <c r="AB234">
        <f>'UPDATE Regular Stats'!AB235</f>
        <v>2.2999999999999998</v>
      </c>
      <c r="AC234">
        <f>'UPDATE Regular Stats'!AC235</f>
        <v>12.2</v>
      </c>
      <c r="AD234">
        <f>VLOOKUP($B234,'UPDATE Advanced Stats'!$B$2:$AC$1000,7,0)</f>
        <v>18.2</v>
      </c>
      <c r="AE234">
        <f>VLOOKUP($B234,'UPDATE Advanced Stats'!$B$2:$AC$1000,8,0)</f>
        <v>0.58699999999999997</v>
      </c>
      <c r="AF234">
        <f>VLOOKUP($B234,'UPDATE Advanced Stats'!$B$2:$AC$1000,9,0)</f>
        <v>4.0000000000000001E-3</v>
      </c>
      <c r="AG234">
        <f>VLOOKUP($B234,'UPDATE Advanced Stats'!$B$2:$AC$1000,10,0)</f>
        <v>0.22600000000000001</v>
      </c>
      <c r="AH234">
        <f>VLOOKUP($B234,'UPDATE Advanced Stats'!$B$2:$AC$1000,11,0)</f>
        <v>8.5</v>
      </c>
      <c r="AI234">
        <f>VLOOKUP($B234,'UPDATE Advanced Stats'!$B$2:$AC$1000,12,0)</f>
        <v>24.1</v>
      </c>
      <c r="AJ234">
        <f>VLOOKUP($B234,'UPDATE Advanced Stats'!$B$2:$AC$1000,13,0)</f>
        <v>16.5</v>
      </c>
      <c r="AK234">
        <f>VLOOKUP($B234,'UPDATE Advanced Stats'!$B$2:$AC$1000,14,0)</f>
        <v>6.5</v>
      </c>
      <c r="AL234">
        <f>VLOOKUP($B234,'UPDATE Advanced Stats'!$B$2:$AC$1000,15,0)</f>
        <v>1</v>
      </c>
      <c r="AM234">
        <f>VLOOKUP($B234,'UPDATE Advanced Stats'!$B$2:$AC$1000,16,0)</f>
        <v>3.6</v>
      </c>
      <c r="AN234">
        <f>VLOOKUP($B234,'UPDATE Advanced Stats'!$B$2:$AC$1000,17,0)</f>
        <v>10.5</v>
      </c>
      <c r="AO234">
        <f>VLOOKUP($B234,'UPDATE Advanced Stats'!$B$2:$AC$1000,18,0)</f>
        <v>17.600000000000001</v>
      </c>
      <c r="AP234">
        <f>VLOOKUP($B234,'UPDATE Advanced Stats'!$B$2:$AC$1000,19,0)</f>
        <v>0</v>
      </c>
      <c r="AQ234">
        <f>VLOOKUP($B234,'UPDATE Advanced Stats'!$B$2:$AC$1000,20,0)</f>
        <v>4.4000000000000004</v>
      </c>
      <c r="AR234">
        <f>VLOOKUP($B234,'UPDATE Advanced Stats'!$B$2:$AC$1000,21,0)</f>
        <v>4.2</v>
      </c>
      <c r="AS234">
        <f>VLOOKUP($B234,'UPDATE Advanced Stats'!$B$2:$AC$1000,22,0)</f>
        <v>8.6</v>
      </c>
      <c r="AT234">
        <f>VLOOKUP($B234,'UPDATE Advanced Stats'!$B$2:$AC$1000,23,0)</f>
        <v>0.16800000000000001</v>
      </c>
      <c r="AU234">
        <f>VLOOKUP($B234,'UPDATE Advanced Stats'!$B$2:$AC$1000,24,0)</f>
        <v>0</v>
      </c>
      <c r="AV234">
        <f>VLOOKUP($B234,'UPDATE Advanced Stats'!$B$2:$AC$1000,25,0)</f>
        <v>-0.4</v>
      </c>
      <c r="AW234">
        <f>VLOOKUP($B234,'UPDATE Advanced Stats'!$B$2:$AC$1000,26,0)</f>
        <v>2.2999999999999998</v>
      </c>
      <c r="AX234">
        <f>VLOOKUP($B234,'UPDATE Advanced Stats'!$B$2:$AC$1000,27,0)</f>
        <v>1.8</v>
      </c>
      <c r="AY234">
        <f>VLOOKUP($B234,'UPDATE Advanced Stats'!$B$2:$AC$1000,28,0)</f>
        <v>2.4</v>
      </c>
    </row>
    <row r="235" spans="1:51">
      <c r="A235" t="str">
        <f>'UPDATE Regular Stats'!A236</f>
        <v>Rk</v>
      </c>
      <c r="B235" t="str">
        <f>'UPDATE Regular Stats'!B236</f>
        <v>Player</v>
      </c>
      <c r="C235" t="str">
        <f>'UPDATE Regular Stats'!C236</f>
        <v>Pos</v>
      </c>
      <c r="D235" t="str">
        <f>'UPDATE Regular Stats'!D236</f>
        <v>Age</v>
      </c>
      <c r="E235" t="str">
        <f>'UPDATE Regular Stats'!E236</f>
        <v>Tm</v>
      </c>
      <c r="F235" t="str">
        <f>'UPDATE Regular Stats'!F236</f>
        <v>G</v>
      </c>
      <c r="G235" t="str">
        <f>'UPDATE Regular Stats'!G236</f>
        <v>GS</v>
      </c>
      <c r="H235" t="str">
        <f>'UPDATE Regular Stats'!H236</f>
        <v>MP</v>
      </c>
      <c r="I235" t="str">
        <f>'UPDATE Regular Stats'!I236</f>
        <v>FG</v>
      </c>
      <c r="J235" t="str">
        <f>'UPDATE Regular Stats'!J236</f>
        <v>FGA</v>
      </c>
      <c r="K235" t="str">
        <f>'UPDATE Regular Stats'!K236</f>
        <v>FG%</v>
      </c>
      <c r="L235" t="str">
        <f>'UPDATE Regular Stats'!L236</f>
        <v>3P</v>
      </c>
      <c r="M235" t="str">
        <f>'UPDATE Regular Stats'!M236</f>
        <v>3PA</v>
      </c>
      <c r="N235" t="str">
        <f>'UPDATE Regular Stats'!N236</f>
        <v>3P</v>
      </c>
      <c r="O235" t="str">
        <f>'UPDATE Regular Stats'!O236</f>
        <v>2P</v>
      </c>
      <c r="P235" t="str">
        <f>'UPDATE Regular Stats'!P236</f>
        <v>2PA</v>
      </c>
      <c r="Q235" t="str">
        <f>'UPDATE Regular Stats'!Q236</f>
        <v>2P</v>
      </c>
      <c r="R235" t="str">
        <f>'UPDATE Regular Stats'!R236</f>
        <v>FT</v>
      </c>
      <c r="S235" t="str">
        <f>'UPDATE Regular Stats'!S236</f>
        <v>FTA</v>
      </c>
      <c r="T235" t="str">
        <f>'UPDATE Regular Stats'!T236</f>
        <v>FT%</v>
      </c>
      <c r="U235" t="str">
        <f>'UPDATE Regular Stats'!U236</f>
        <v>ORB</v>
      </c>
      <c r="V235" t="str">
        <f>'UPDATE Regular Stats'!V236</f>
        <v>DRB</v>
      </c>
      <c r="W235" t="str">
        <f>'UPDATE Regular Stats'!W236</f>
        <v>TRB</v>
      </c>
      <c r="X235" t="str">
        <f>'UPDATE Regular Stats'!X236</f>
        <v>AST</v>
      </c>
      <c r="Y235" t="str">
        <f>'UPDATE Regular Stats'!Y236</f>
        <v>STL</v>
      </c>
      <c r="Z235" t="str">
        <f>'UPDATE Regular Stats'!Z236</f>
        <v>BLK</v>
      </c>
      <c r="AA235" t="str">
        <f>'UPDATE Regular Stats'!AA236</f>
        <v>TOV</v>
      </c>
      <c r="AB235" t="str">
        <f>'UPDATE Regular Stats'!AB236</f>
        <v>PF</v>
      </c>
      <c r="AC235" t="str">
        <f>'UPDATE Regular Stats'!AC236</f>
        <v>PTS</v>
      </c>
      <c r="AD235" t="str">
        <f>VLOOKUP($B235,'UPDATE Advanced Stats'!$B$2:$AC$1000,7,0)</f>
        <v>PER</v>
      </c>
      <c r="AE235" t="str">
        <f>VLOOKUP($B235,'UPDATE Advanced Stats'!$B$2:$AC$1000,8,0)</f>
        <v>TS%</v>
      </c>
      <c r="AF235" t="str">
        <f>VLOOKUP($B235,'UPDATE Advanced Stats'!$B$2:$AC$1000,9,0)</f>
        <v>3PAr</v>
      </c>
      <c r="AG235" t="str">
        <f>VLOOKUP($B235,'UPDATE Advanced Stats'!$B$2:$AC$1000,10,0)</f>
        <v>FTr</v>
      </c>
      <c r="AH235" t="str">
        <f>VLOOKUP($B235,'UPDATE Advanced Stats'!$B$2:$AC$1000,11,0)</f>
        <v>ORB%</v>
      </c>
      <c r="AI235" t="str">
        <f>VLOOKUP($B235,'UPDATE Advanced Stats'!$B$2:$AC$1000,12,0)</f>
        <v>DRB%</v>
      </c>
      <c r="AJ235" t="str">
        <f>VLOOKUP($B235,'UPDATE Advanced Stats'!$B$2:$AC$1000,13,0)</f>
        <v>TRB%</v>
      </c>
      <c r="AK235" t="str">
        <f>VLOOKUP($B235,'UPDATE Advanced Stats'!$B$2:$AC$1000,14,0)</f>
        <v>AST%</v>
      </c>
      <c r="AL235" t="str">
        <f>VLOOKUP($B235,'UPDATE Advanced Stats'!$B$2:$AC$1000,15,0)</f>
        <v>STL%</v>
      </c>
      <c r="AM235" t="str">
        <f>VLOOKUP($B235,'UPDATE Advanced Stats'!$B$2:$AC$1000,16,0)</f>
        <v>BLK%</v>
      </c>
      <c r="AN235" t="str">
        <f>VLOOKUP($B235,'UPDATE Advanced Stats'!$B$2:$AC$1000,17,0)</f>
        <v>TOV%</v>
      </c>
      <c r="AO235" t="str">
        <f>VLOOKUP($B235,'UPDATE Advanced Stats'!$B$2:$AC$1000,18,0)</f>
        <v>USG%</v>
      </c>
      <c r="AP235">
        <f>VLOOKUP($B235,'UPDATE Advanced Stats'!$B$2:$AC$1000,19,0)</f>
        <v>0</v>
      </c>
      <c r="AQ235" t="str">
        <f>VLOOKUP($B235,'UPDATE Advanced Stats'!$B$2:$AC$1000,20,0)</f>
        <v>OWS</v>
      </c>
      <c r="AR235" t="str">
        <f>VLOOKUP($B235,'UPDATE Advanced Stats'!$B$2:$AC$1000,21,0)</f>
        <v>DWS</v>
      </c>
      <c r="AS235" t="str">
        <f>VLOOKUP($B235,'UPDATE Advanced Stats'!$B$2:$AC$1000,22,0)</f>
        <v>WS</v>
      </c>
      <c r="AT235" t="str">
        <f>VLOOKUP($B235,'UPDATE Advanced Stats'!$B$2:$AC$1000,23,0)</f>
        <v>WS/48</v>
      </c>
      <c r="AU235">
        <f>VLOOKUP($B235,'UPDATE Advanced Stats'!$B$2:$AC$1000,24,0)</f>
        <v>0</v>
      </c>
      <c r="AV235" t="str">
        <f>VLOOKUP($B235,'UPDATE Advanced Stats'!$B$2:$AC$1000,25,0)</f>
        <v>OBPM</v>
      </c>
      <c r="AW235" t="str">
        <f>VLOOKUP($B235,'UPDATE Advanced Stats'!$B$2:$AC$1000,26,0)</f>
        <v>DBPM</v>
      </c>
      <c r="AX235" t="str">
        <f>VLOOKUP($B235,'UPDATE Advanced Stats'!$B$2:$AC$1000,27,0)</f>
        <v>BPM</v>
      </c>
      <c r="AY235" t="str">
        <f>VLOOKUP($B235,'UPDATE Advanced Stats'!$B$2:$AC$1000,28,0)</f>
        <v>VORP</v>
      </c>
    </row>
    <row r="236" spans="1:51">
      <c r="A236">
        <f>'UPDATE Regular Stats'!A237</f>
        <v>181</v>
      </c>
      <c r="B236" t="str">
        <f>'UPDATE Regular Stats'!B237</f>
        <v>Danny Granger</v>
      </c>
      <c r="C236" t="str">
        <f>'UPDATE Regular Stats'!C237</f>
        <v>SF</v>
      </c>
      <c r="D236">
        <f>'UPDATE Regular Stats'!D237</f>
        <v>31</v>
      </c>
      <c r="E236" t="str">
        <f>'UPDATE Regular Stats'!E237</f>
        <v>MIA</v>
      </c>
      <c r="F236">
        <f>'UPDATE Regular Stats'!F237</f>
        <v>30</v>
      </c>
      <c r="G236">
        <f>'UPDATE Regular Stats'!G237</f>
        <v>6</v>
      </c>
      <c r="H236">
        <f>'UPDATE Regular Stats'!H237</f>
        <v>20.399999999999999</v>
      </c>
      <c r="I236">
        <f>'UPDATE Regular Stats'!I237</f>
        <v>2.2000000000000002</v>
      </c>
      <c r="J236">
        <f>'UPDATE Regular Stats'!J237</f>
        <v>5.4</v>
      </c>
      <c r="K236">
        <f>'UPDATE Regular Stats'!K237</f>
        <v>0.40100000000000002</v>
      </c>
      <c r="L236">
        <f>'UPDATE Regular Stats'!L237</f>
        <v>1</v>
      </c>
      <c r="M236">
        <f>'UPDATE Regular Stats'!M237</f>
        <v>2.8</v>
      </c>
      <c r="N236">
        <f>'UPDATE Regular Stats'!N237</f>
        <v>0.35699999999999998</v>
      </c>
      <c r="O236">
        <f>'UPDATE Regular Stats'!O237</f>
        <v>1.2</v>
      </c>
      <c r="P236">
        <f>'UPDATE Regular Stats'!P237</f>
        <v>2.6</v>
      </c>
      <c r="Q236">
        <f>'UPDATE Regular Stats'!Q237</f>
        <v>0.44900000000000001</v>
      </c>
      <c r="R236">
        <f>'UPDATE Regular Stats'!R237</f>
        <v>0.9</v>
      </c>
      <c r="S236">
        <f>'UPDATE Regular Stats'!S237</f>
        <v>1.2</v>
      </c>
      <c r="T236">
        <f>'UPDATE Regular Stats'!T237</f>
        <v>0.75700000000000001</v>
      </c>
      <c r="U236">
        <f>'UPDATE Regular Stats'!U237</f>
        <v>0.7</v>
      </c>
      <c r="V236">
        <f>'UPDATE Regular Stats'!V237</f>
        <v>2</v>
      </c>
      <c r="W236">
        <f>'UPDATE Regular Stats'!W237</f>
        <v>2.7</v>
      </c>
      <c r="X236">
        <f>'UPDATE Regular Stats'!X237</f>
        <v>0.6</v>
      </c>
      <c r="Y236">
        <f>'UPDATE Regular Stats'!Y237</f>
        <v>0.4</v>
      </c>
      <c r="Z236">
        <f>'UPDATE Regular Stats'!Z237</f>
        <v>0.2</v>
      </c>
      <c r="AA236">
        <f>'UPDATE Regular Stats'!AA237</f>
        <v>0.8</v>
      </c>
      <c r="AB236">
        <f>'UPDATE Regular Stats'!AB237</f>
        <v>2.2000000000000002</v>
      </c>
      <c r="AC236">
        <f>'UPDATE Regular Stats'!AC237</f>
        <v>6.3</v>
      </c>
      <c r="AD236">
        <f>VLOOKUP($B236,'UPDATE Advanced Stats'!$B$2:$AC$1000,7,0)</f>
        <v>8.6</v>
      </c>
      <c r="AE236">
        <f>VLOOKUP($B236,'UPDATE Advanced Stats'!$B$2:$AC$1000,8,0)</f>
        <v>0.52700000000000002</v>
      </c>
      <c r="AF236">
        <f>VLOOKUP($B236,'UPDATE Advanced Stats'!$B$2:$AC$1000,9,0)</f>
        <v>0.51900000000000002</v>
      </c>
      <c r="AG236">
        <f>VLOOKUP($B236,'UPDATE Advanced Stats'!$B$2:$AC$1000,10,0)</f>
        <v>0.22800000000000001</v>
      </c>
      <c r="AH236">
        <f>VLOOKUP($B236,'UPDATE Advanced Stats'!$B$2:$AC$1000,11,0)</f>
        <v>4</v>
      </c>
      <c r="AI236">
        <f>VLOOKUP($B236,'UPDATE Advanced Stats'!$B$2:$AC$1000,12,0)</f>
        <v>11.5</v>
      </c>
      <c r="AJ236">
        <f>VLOOKUP($B236,'UPDATE Advanced Stats'!$B$2:$AC$1000,13,0)</f>
        <v>7.8</v>
      </c>
      <c r="AK236">
        <f>VLOOKUP($B236,'UPDATE Advanced Stats'!$B$2:$AC$1000,14,0)</f>
        <v>4.4000000000000004</v>
      </c>
      <c r="AL236">
        <f>VLOOKUP($B236,'UPDATE Advanced Stats'!$B$2:$AC$1000,15,0)</f>
        <v>1.1000000000000001</v>
      </c>
      <c r="AM236">
        <f>VLOOKUP($B236,'UPDATE Advanced Stats'!$B$2:$AC$1000,16,0)</f>
        <v>0.8</v>
      </c>
      <c r="AN236">
        <f>VLOOKUP($B236,'UPDATE Advanced Stats'!$B$2:$AC$1000,17,0)</f>
        <v>11.9</v>
      </c>
      <c r="AO236">
        <f>VLOOKUP($B236,'UPDATE Advanced Stats'!$B$2:$AC$1000,18,0)</f>
        <v>15.5</v>
      </c>
      <c r="AP236">
        <f>VLOOKUP($B236,'UPDATE Advanced Stats'!$B$2:$AC$1000,19,0)</f>
        <v>0</v>
      </c>
      <c r="AQ236">
        <f>VLOOKUP($B236,'UPDATE Advanced Stats'!$B$2:$AC$1000,20,0)</f>
        <v>0.2</v>
      </c>
      <c r="AR236">
        <f>VLOOKUP($B236,'UPDATE Advanced Stats'!$B$2:$AC$1000,21,0)</f>
        <v>0.3</v>
      </c>
      <c r="AS236">
        <f>VLOOKUP($B236,'UPDATE Advanced Stats'!$B$2:$AC$1000,22,0)</f>
        <v>0.6</v>
      </c>
      <c r="AT236">
        <f>VLOOKUP($B236,'UPDATE Advanced Stats'!$B$2:$AC$1000,23,0)</f>
        <v>4.5999999999999999E-2</v>
      </c>
      <c r="AU236">
        <f>VLOOKUP($B236,'UPDATE Advanced Stats'!$B$2:$AC$1000,24,0)</f>
        <v>0</v>
      </c>
      <c r="AV236">
        <f>VLOOKUP($B236,'UPDATE Advanced Stats'!$B$2:$AC$1000,25,0)</f>
        <v>-1.5</v>
      </c>
      <c r="AW236">
        <f>VLOOKUP($B236,'UPDATE Advanced Stats'!$B$2:$AC$1000,26,0)</f>
        <v>-1.8</v>
      </c>
      <c r="AX236">
        <f>VLOOKUP($B236,'UPDATE Advanced Stats'!$B$2:$AC$1000,27,0)</f>
        <v>-3.2</v>
      </c>
      <c r="AY236">
        <f>VLOOKUP($B236,'UPDATE Advanced Stats'!$B$2:$AC$1000,28,0)</f>
        <v>-0.2</v>
      </c>
    </row>
    <row r="237" spans="1:51">
      <c r="A237">
        <f>'UPDATE Regular Stats'!A238</f>
        <v>182</v>
      </c>
      <c r="B237" t="str">
        <f>'UPDATE Regular Stats'!B238</f>
        <v>Jerami Grant</v>
      </c>
      <c r="C237" t="str">
        <f>'UPDATE Regular Stats'!C238</f>
        <v>SF</v>
      </c>
      <c r="D237">
        <f>'UPDATE Regular Stats'!D238</f>
        <v>20</v>
      </c>
      <c r="E237" t="str">
        <f>'UPDATE Regular Stats'!E238</f>
        <v>PHI</v>
      </c>
      <c r="F237">
        <f>'UPDATE Regular Stats'!F238</f>
        <v>65</v>
      </c>
      <c r="G237">
        <f>'UPDATE Regular Stats'!G238</f>
        <v>11</v>
      </c>
      <c r="H237">
        <f>'UPDATE Regular Stats'!H238</f>
        <v>21.2</v>
      </c>
      <c r="I237">
        <f>'UPDATE Regular Stats'!I238</f>
        <v>1.9</v>
      </c>
      <c r="J237">
        <f>'UPDATE Regular Stats'!J238</f>
        <v>5.4</v>
      </c>
      <c r="K237">
        <f>'UPDATE Regular Stats'!K238</f>
        <v>0.35199999999999998</v>
      </c>
      <c r="L237">
        <f>'UPDATE Regular Stats'!L238</f>
        <v>0.8</v>
      </c>
      <c r="M237">
        <f>'UPDATE Regular Stats'!M238</f>
        <v>2.4</v>
      </c>
      <c r="N237">
        <f>'UPDATE Regular Stats'!N238</f>
        <v>0.314</v>
      </c>
      <c r="O237">
        <f>'UPDATE Regular Stats'!O238</f>
        <v>1.2</v>
      </c>
      <c r="P237">
        <f>'UPDATE Regular Stats'!P238</f>
        <v>3</v>
      </c>
      <c r="Q237">
        <f>'UPDATE Regular Stats'!Q238</f>
        <v>0.38300000000000001</v>
      </c>
      <c r="R237">
        <f>'UPDATE Regular Stats'!R238</f>
        <v>1.8</v>
      </c>
      <c r="S237">
        <f>'UPDATE Regular Stats'!S238</f>
        <v>3</v>
      </c>
      <c r="T237">
        <f>'UPDATE Regular Stats'!T238</f>
        <v>0.59099999999999997</v>
      </c>
      <c r="U237">
        <f>'UPDATE Regular Stats'!U238</f>
        <v>0.8</v>
      </c>
      <c r="V237">
        <f>'UPDATE Regular Stats'!V238</f>
        <v>2.2999999999999998</v>
      </c>
      <c r="W237">
        <f>'UPDATE Regular Stats'!W238</f>
        <v>3</v>
      </c>
      <c r="X237">
        <f>'UPDATE Regular Stats'!X238</f>
        <v>1.2</v>
      </c>
      <c r="Y237">
        <f>'UPDATE Regular Stats'!Y238</f>
        <v>0.6</v>
      </c>
      <c r="Z237">
        <f>'UPDATE Regular Stats'!Z238</f>
        <v>1</v>
      </c>
      <c r="AA237">
        <f>'UPDATE Regular Stats'!AA238</f>
        <v>1.3</v>
      </c>
      <c r="AB237">
        <f>'UPDATE Regular Stats'!AB238</f>
        <v>2.2000000000000002</v>
      </c>
      <c r="AC237">
        <f>'UPDATE Regular Stats'!AC238</f>
        <v>6.3</v>
      </c>
      <c r="AD237">
        <f>VLOOKUP($B237,'UPDATE Advanced Stats'!$B$2:$AC$1000,7,0)</f>
        <v>8.6999999999999993</v>
      </c>
      <c r="AE237">
        <f>VLOOKUP($B237,'UPDATE Advanced Stats'!$B$2:$AC$1000,8,0)</f>
        <v>0.47</v>
      </c>
      <c r="AF237">
        <f>VLOOKUP($B237,'UPDATE Advanced Stats'!$B$2:$AC$1000,9,0)</f>
        <v>0.443</v>
      </c>
      <c r="AG237">
        <f>VLOOKUP($B237,'UPDATE Advanced Stats'!$B$2:$AC$1000,10,0)</f>
        <v>0.54800000000000004</v>
      </c>
      <c r="AH237">
        <f>VLOOKUP($B237,'UPDATE Advanced Stats'!$B$2:$AC$1000,11,0)</f>
        <v>3.7</v>
      </c>
      <c r="AI237">
        <f>VLOOKUP($B237,'UPDATE Advanced Stats'!$B$2:$AC$1000,12,0)</f>
        <v>12.3</v>
      </c>
      <c r="AJ237">
        <f>VLOOKUP($B237,'UPDATE Advanced Stats'!$B$2:$AC$1000,13,0)</f>
        <v>7.8</v>
      </c>
      <c r="AK237">
        <f>VLOOKUP($B237,'UPDATE Advanced Stats'!$B$2:$AC$1000,14,0)</f>
        <v>9.4</v>
      </c>
      <c r="AL237">
        <f>VLOOKUP($B237,'UPDATE Advanced Stats'!$B$2:$AC$1000,15,0)</f>
        <v>1.5</v>
      </c>
      <c r="AM237">
        <f>VLOOKUP($B237,'UPDATE Advanced Stats'!$B$2:$AC$1000,16,0)</f>
        <v>4</v>
      </c>
      <c r="AN237">
        <f>VLOOKUP($B237,'UPDATE Advanced Stats'!$B$2:$AC$1000,17,0)</f>
        <v>16.3</v>
      </c>
      <c r="AO237">
        <f>VLOOKUP($B237,'UPDATE Advanced Stats'!$B$2:$AC$1000,18,0)</f>
        <v>16.5</v>
      </c>
      <c r="AP237">
        <f>VLOOKUP($B237,'UPDATE Advanced Stats'!$B$2:$AC$1000,19,0)</f>
        <v>0</v>
      </c>
      <c r="AQ237">
        <f>VLOOKUP($B237,'UPDATE Advanced Stats'!$B$2:$AC$1000,20,0)</f>
        <v>-0.9</v>
      </c>
      <c r="AR237">
        <f>VLOOKUP($B237,'UPDATE Advanced Stats'!$B$2:$AC$1000,21,0)</f>
        <v>1.4</v>
      </c>
      <c r="AS237">
        <f>VLOOKUP($B237,'UPDATE Advanced Stats'!$B$2:$AC$1000,22,0)</f>
        <v>0.5</v>
      </c>
      <c r="AT237">
        <f>VLOOKUP($B237,'UPDATE Advanced Stats'!$B$2:$AC$1000,23,0)</f>
        <v>1.9E-2</v>
      </c>
      <c r="AU237">
        <f>VLOOKUP($B237,'UPDATE Advanced Stats'!$B$2:$AC$1000,24,0)</f>
        <v>0</v>
      </c>
      <c r="AV237">
        <f>VLOOKUP($B237,'UPDATE Advanced Stats'!$B$2:$AC$1000,25,0)</f>
        <v>-4.3</v>
      </c>
      <c r="AW237">
        <f>VLOOKUP($B237,'UPDATE Advanced Stats'!$B$2:$AC$1000,26,0)</f>
        <v>1</v>
      </c>
      <c r="AX237">
        <f>VLOOKUP($B237,'UPDATE Advanced Stats'!$B$2:$AC$1000,27,0)</f>
        <v>-3.3</v>
      </c>
      <c r="AY237">
        <f>VLOOKUP($B237,'UPDATE Advanced Stats'!$B$2:$AC$1000,28,0)</f>
        <v>-0.5</v>
      </c>
    </row>
    <row r="238" spans="1:51">
      <c r="A238">
        <f>'UPDATE Regular Stats'!A239</f>
        <v>183</v>
      </c>
      <c r="B238" t="str">
        <f>'UPDATE Regular Stats'!B239</f>
        <v>Danny Green</v>
      </c>
      <c r="C238" t="str">
        <f>'UPDATE Regular Stats'!C239</f>
        <v>SG</v>
      </c>
      <c r="D238">
        <f>'UPDATE Regular Stats'!D239</f>
        <v>27</v>
      </c>
      <c r="E238" t="str">
        <f>'UPDATE Regular Stats'!E239</f>
        <v>SAS</v>
      </c>
      <c r="F238">
        <f>'UPDATE Regular Stats'!F239</f>
        <v>81</v>
      </c>
      <c r="G238">
        <f>'UPDATE Regular Stats'!G239</f>
        <v>80</v>
      </c>
      <c r="H238">
        <f>'UPDATE Regular Stats'!H239</f>
        <v>28.5</v>
      </c>
      <c r="I238">
        <f>'UPDATE Regular Stats'!I239</f>
        <v>4</v>
      </c>
      <c r="J238">
        <f>'UPDATE Regular Stats'!J239</f>
        <v>9.1</v>
      </c>
      <c r="K238">
        <f>'UPDATE Regular Stats'!K239</f>
        <v>0.436</v>
      </c>
      <c r="L238">
        <f>'UPDATE Regular Stats'!L239</f>
        <v>2.4</v>
      </c>
      <c r="M238">
        <f>'UPDATE Regular Stats'!M239</f>
        <v>5.6</v>
      </c>
      <c r="N238">
        <f>'UPDATE Regular Stats'!N239</f>
        <v>0.41799999999999998</v>
      </c>
      <c r="O238">
        <f>'UPDATE Regular Stats'!O239</f>
        <v>1.6</v>
      </c>
      <c r="P238">
        <f>'UPDATE Regular Stats'!P239</f>
        <v>3.5</v>
      </c>
      <c r="Q238">
        <f>'UPDATE Regular Stats'!Q239</f>
        <v>0.46600000000000003</v>
      </c>
      <c r="R238">
        <f>'UPDATE Regular Stats'!R239</f>
        <v>1.4</v>
      </c>
      <c r="S238">
        <f>'UPDATE Regular Stats'!S239</f>
        <v>1.6</v>
      </c>
      <c r="T238">
        <f>'UPDATE Regular Stats'!T239</f>
        <v>0.874</v>
      </c>
      <c r="U238">
        <f>'UPDATE Regular Stats'!U239</f>
        <v>0.7</v>
      </c>
      <c r="V238">
        <f>'UPDATE Regular Stats'!V239</f>
        <v>3.6</v>
      </c>
      <c r="W238">
        <f>'UPDATE Regular Stats'!W239</f>
        <v>4.2</v>
      </c>
      <c r="X238">
        <f>'UPDATE Regular Stats'!X239</f>
        <v>2</v>
      </c>
      <c r="Y238">
        <f>'UPDATE Regular Stats'!Y239</f>
        <v>1.2</v>
      </c>
      <c r="Z238">
        <f>'UPDATE Regular Stats'!Z239</f>
        <v>1.1000000000000001</v>
      </c>
      <c r="AA238">
        <f>'UPDATE Regular Stats'!AA239</f>
        <v>1.1000000000000001</v>
      </c>
      <c r="AB238">
        <f>'UPDATE Regular Stats'!AB239</f>
        <v>2</v>
      </c>
      <c r="AC238">
        <f>'UPDATE Regular Stats'!AC239</f>
        <v>11.7</v>
      </c>
      <c r="AD238">
        <f>VLOOKUP($B238,'UPDATE Advanced Stats'!$B$2:$AC$1000,7,0)</f>
        <v>16.5</v>
      </c>
      <c r="AE238">
        <f>VLOOKUP($B238,'UPDATE Advanced Stats'!$B$2:$AC$1000,8,0)</f>
        <v>0.59599999999999997</v>
      </c>
      <c r="AF238">
        <f>VLOOKUP($B238,'UPDATE Advanced Stats'!$B$2:$AC$1000,9,0)</f>
        <v>0.61899999999999999</v>
      </c>
      <c r="AG238">
        <f>VLOOKUP($B238,'UPDATE Advanced Stats'!$B$2:$AC$1000,10,0)</f>
        <v>0.17199999999999999</v>
      </c>
      <c r="AH238">
        <f>VLOOKUP($B238,'UPDATE Advanced Stats'!$B$2:$AC$1000,11,0)</f>
        <v>2.7</v>
      </c>
      <c r="AI238">
        <f>VLOOKUP($B238,'UPDATE Advanced Stats'!$B$2:$AC$1000,12,0)</f>
        <v>13.9</v>
      </c>
      <c r="AJ238">
        <f>VLOOKUP($B238,'UPDATE Advanced Stats'!$B$2:$AC$1000,13,0)</f>
        <v>8.4</v>
      </c>
      <c r="AK238">
        <f>VLOOKUP($B238,'UPDATE Advanced Stats'!$B$2:$AC$1000,14,0)</f>
        <v>10.3</v>
      </c>
      <c r="AL238">
        <f>VLOOKUP($B238,'UPDATE Advanced Stats'!$B$2:$AC$1000,15,0)</f>
        <v>2.2000000000000002</v>
      </c>
      <c r="AM238">
        <f>VLOOKUP($B238,'UPDATE Advanced Stats'!$B$2:$AC$1000,16,0)</f>
        <v>2.8</v>
      </c>
      <c r="AN238">
        <f>VLOOKUP($B238,'UPDATE Advanced Stats'!$B$2:$AC$1000,17,0)</f>
        <v>10.5</v>
      </c>
      <c r="AO238">
        <f>VLOOKUP($B238,'UPDATE Advanced Stats'!$B$2:$AC$1000,18,0)</f>
        <v>17.5</v>
      </c>
      <c r="AP238">
        <f>VLOOKUP($B238,'UPDATE Advanced Stats'!$B$2:$AC$1000,19,0)</f>
        <v>0</v>
      </c>
      <c r="AQ238">
        <f>VLOOKUP($B238,'UPDATE Advanced Stats'!$B$2:$AC$1000,20,0)</f>
        <v>4</v>
      </c>
      <c r="AR238">
        <f>VLOOKUP($B238,'UPDATE Advanced Stats'!$B$2:$AC$1000,21,0)</f>
        <v>3.9</v>
      </c>
      <c r="AS238">
        <f>VLOOKUP($B238,'UPDATE Advanced Stats'!$B$2:$AC$1000,22,0)</f>
        <v>7.8</v>
      </c>
      <c r="AT238">
        <f>VLOOKUP($B238,'UPDATE Advanced Stats'!$B$2:$AC$1000,23,0)</f>
        <v>0.16300000000000001</v>
      </c>
      <c r="AU238">
        <f>VLOOKUP($B238,'UPDATE Advanced Stats'!$B$2:$AC$1000,24,0)</f>
        <v>0</v>
      </c>
      <c r="AV238">
        <f>VLOOKUP($B238,'UPDATE Advanced Stats'!$B$2:$AC$1000,25,0)</f>
        <v>2.8</v>
      </c>
      <c r="AW238">
        <f>VLOOKUP($B238,'UPDATE Advanced Stats'!$B$2:$AC$1000,26,0)</f>
        <v>2.2000000000000002</v>
      </c>
      <c r="AX238">
        <f>VLOOKUP($B238,'UPDATE Advanced Stats'!$B$2:$AC$1000,27,0)</f>
        <v>5</v>
      </c>
      <c r="AY238">
        <f>VLOOKUP($B238,'UPDATE Advanced Stats'!$B$2:$AC$1000,28,0)</f>
        <v>4.0999999999999996</v>
      </c>
    </row>
    <row r="239" spans="1:51">
      <c r="A239">
        <f>'UPDATE Regular Stats'!A240</f>
        <v>184</v>
      </c>
      <c r="B239" t="str">
        <f>'UPDATE Regular Stats'!B240</f>
        <v>Draymond Green</v>
      </c>
      <c r="C239" t="str">
        <f>'UPDATE Regular Stats'!C240</f>
        <v>SF</v>
      </c>
      <c r="D239">
        <f>'UPDATE Regular Stats'!D240</f>
        <v>24</v>
      </c>
      <c r="E239" t="str">
        <f>'UPDATE Regular Stats'!E240</f>
        <v>GSW</v>
      </c>
      <c r="F239">
        <f>'UPDATE Regular Stats'!F240</f>
        <v>79</v>
      </c>
      <c r="G239">
        <f>'UPDATE Regular Stats'!G240</f>
        <v>79</v>
      </c>
      <c r="H239">
        <f>'UPDATE Regular Stats'!H240</f>
        <v>31.5</v>
      </c>
      <c r="I239">
        <f>'UPDATE Regular Stats'!I240</f>
        <v>4.3</v>
      </c>
      <c r="J239">
        <f>'UPDATE Regular Stats'!J240</f>
        <v>9.6999999999999993</v>
      </c>
      <c r="K239">
        <f>'UPDATE Regular Stats'!K240</f>
        <v>0.443</v>
      </c>
      <c r="L239">
        <f>'UPDATE Regular Stats'!L240</f>
        <v>1.4</v>
      </c>
      <c r="M239">
        <f>'UPDATE Regular Stats'!M240</f>
        <v>4.2</v>
      </c>
      <c r="N239">
        <f>'UPDATE Regular Stats'!N240</f>
        <v>0.33700000000000002</v>
      </c>
      <c r="O239">
        <f>'UPDATE Regular Stats'!O240</f>
        <v>2.9</v>
      </c>
      <c r="P239">
        <f>'UPDATE Regular Stats'!P240</f>
        <v>5.5</v>
      </c>
      <c r="Q239">
        <f>'UPDATE Regular Stats'!Q240</f>
        <v>0.52300000000000002</v>
      </c>
      <c r="R239">
        <f>'UPDATE Regular Stats'!R240</f>
        <v>1.7</v>
      </c>
      <c r="S239">
        <f>'UPDATE Regular Stats'!S240</f>
        <v>2.5</v>
      </c>
      <c r="T239">
        <f>'UPDATE Regular Stats'!T240</f>
        <v>0.66</v>
      </c>
      <c r="U239">
        <f>'UPDATE Regular Stats'!U240</f>
        <v>1.4</v>
      </c>
      <c r="V239">
        <f>'UPDATE Regular Stats'!V240</f>
        <v>6.7</v>
      </c>
      <c r="W239">
        <f>'UPDATE Regular Stats'!W240</f>
        <v>8.1999999999999993</v>
      </c>
      <c r="X239">
        <f>'UPDATE Regular Stats'!X240</f>
        <v>3.7</v>
      </c>
      <c r="Y239">
        <f>'UPDATE Regular Stats'!Y240</f>
        <v>1.6</v>
      </c>
      <c r="Z239">
        <f>'UPDATE Regular Stats'!Z240</f>
        <v>1.3</v>
      </c>
      <c r="AA239">
        <f>'UPDATE Regular Stats'!AA240</f>
        <v>1.7</v>
      </c>
      <c r="AB239">
        <f>'UPDATE Regular Stats'!AB240</f>
        <v>3.2</v>
      </c>
      <c r="AC239">
        <f>'UPDATE Regular Stats'!AC240</f>
        <v>11.7</v>
      </c>
      <c r="AD239">
        <f>VLOOKUP($B239,'UPDATE Advanced Stats'!$B$2:$AC$1000,7,0)</f>
        <v>16.399999999999999</v>
      </c>
      <c r="AE239">
        <f>VLOOKUP($B239,'UPDATE Advanced Stats'!$B$2:$AC$1000,8,0)</f>
        <v>0.54</v>
      </c>
      <c r="AF239">
        <f>VLOOKUP($B239,'UPDATE Advanced Stats'!$B$2:$AC$1000,9,0)</f>
        <v>0.43</v>
      </c>
      <c r="AG239">
        <f>VLOOKUP($B239,'UPDATE Advanced Stats'!$B$2:$AC$1000,10,0)</f>
        <v>0.26100000000000001</v>
      </c>
      <c r="AH239">
        <f>VLOOKUP($B239,'UPDATE Advanced Stats'!$B$2:$AC$1000,11,0)</f>
        <v>5.0999999999999996</v>
      </c>
      <c r="AI239">
        <f>VLOOKUP($B239,'UPDATE Advanced Stats'!$B$2:$AC$1000,12,0)</f>
        <v>22.4</v>
      </c>
      <c r="AJ239">
        <f>VLOOKUP($B239,'UPDATE Advanced Stats'!$B$2:$AC$1000,13,0)</f>
        <v>14</v>
      </c>
      <c r="AK239">
        <f>VLOOKUP($B239,'UPDATE Advanced Stats'!$B$2:$AC$1000,14,0)</f>
        <v>16.100000000000001</v>
      </c>
      <c r="AL239">
        <f>VLOOKUP($B239,'UPDATE Advanced Stats'!$B$2:$AC$1000,15,0)</f>
        <v>2.4</v>
      </c>
      <c r="AM239">
        <f>VLOOKUP($B239,'UPDATE Advanced Stats'!$B$2:$AC$1000,16,0)</f>
        <v>2.9</v>
      </c>
      <c r="AN239">
        <f>VLOOKUP($B239,'UPDATE Advanced Stats'!$B$2:$AC$1000,17,0)</f>
        <v>13.5</v>
      </c>
      <c r="AO239">
        <f>VLOOKUP($B239,'UPDATE Advanced Stats'!$B$2:$AC$1000,18,0)</f>
        <v>17.2</v>
      </c>
      <c r="AP239">
        <f>VLOOKUP($B239,'UPDATE Advanced Stats'!$B$2:$AC$1000,19,0)</f>
        <v>0</v>
      </c>
      <c r="AQ239">
        <f>VLOOKUP($B239,'UPDATE Advanced Stats'!$B$2:$AC$1000,20,0)</f>
        <v>3.3</v>
      </c>
      <c r="AR239">
        <f>VLOOKUP($B239,'UPDATE Advanced Stats'!$B$2:$AC$1000,21,0)</f>
        <v>5.2</v>
      </c>
      <c r="AS239">
        <f>VLOOKUP($B239,'UPDATE Advanced Stats'!$B$2:$AC$1000,22,0)</f>
        <v>8.5</v>
      </c>
      <c r="AT239">
        <f>VLOOKUP($B239,'UPDATE Advanced Stats'!$B$2:$AC$1000,23,0)</f>
        <v>0.16300000000000001</v>
      </c>
      <c r="AU239">
        <f>VLOOKUP($B239,'UPDATE Advanced Stats'!$B$2:$AC$1000,24,0)</f>
        <v>0</v>
      </c>
      <c r="AV239">
        <f>VLOOKUP($B239,'UPDATE Advanced Stats'!$B$2:$AC$1000,25,0)</f>
        <v>1</v>
      </c>
      <c r="AW239">
        <f>VLOOKUP($B239,'UPDATE Advanced Stats'!$B$2:$AC$1000,26,0)</f>
        <v>4</v>
      </c>
      <c r="AX239">
        <f>VLOOKUP($B239,'UPDATE Advanced Stats'!$B$2:$AC$1000,27,0)</f>
        <v>5</v>
      </c>
      <c r="AY239">
        <f>VLOOKUP($B239,'UPDATE Advanced Stats'!$B$2:$AC$1000,28,0)</f>
        <v>4.4000000000000004</v>
      </c>
    </row>
    <row r="240" spans="1:51">
      <c r="A240">
        <f>'UPDATE Regular Stats'!A241</f>
        <v>185</v>
      </c>
      <c r="B240" t="str">
        <f>'UPDATE Regular Stats'!B241</f>
        <v>Erick Green</v>
      </c>
      <c r="C240" t="str">
        <f>'UPDATE Regular Stats'!C241</f>
        <v>PG</v>
      </c>
      <c r="D240">
        <f>'UPDATE Regular Stats'!D241</f>
        <v>23</v>
      </c>
      <c r="E240" t="str">
        <f>'UPDATE Regular Stats'!E241</f>
        <v>DEN</v>
      </c>
      <c r="F240">
        <f>'UPDATE Regular Stats'!F241</f>
        <v>43</v>
      </c>
      <c r="G240">
        <f>'UPDATE Regular Stats'!G241</f>
        <v>1</v>
      </c>
      <c r="H240">
        <f>'UPDATE Regular Stats'!H241</f>
        <v>9.5</v>
      </c>
      <c r="I240">
        <f>'UPDATE Regular Stats'!I241</f>
        <v>1.4</v>
      </c>
      <c r="J240">
        <f>'UPDATE Regular Stats'!J241</f>
        <v>3.8</v>
      </c>
      <c r="K240">
        <f>'UPDATE Regular Stats'!K241</f>
        <v>0.377</v>
      </c>
      <c r="L240">
        <f>'UPDATE Regular Stats'!L241</f>
        <v>0.3</v>
      </c>
      <c r="M240">
        <f>'UPDATE Regular Stats'!M241</f>
        <v>1.1000000000000001</v>
      </c>
      <c r="N240">
        <f>'UPDATE Regular Stats'!N241</f>
        <v>0.29799999999999999</v>
      </c>
      <c r="O240">
        <f>'UPDATE Regular Stats'!O241</f>
        <v>1.1000000000000001</v>
      </c>
      <c r="P240">
        <f>'UPDATE Regular Stats'!P241</f>
        <v>2.7</v>
      </c>
      <c r="Q240">
        <f>'UPDATE Regular Stats'!Q241</f>
        <v>0.40899999999999997</v>
      </c>
      <c r="R240">
        <f>'UPDATE Regular Stats'!R241</f>
        <v>0.2</v>
      </c>
      <c r="S240">
        <f>'UPDATE Regular Stats'!S241</f>
        <v>0.3</v>
      </c>
      <c r="T240">
        <f>'UPDATE Regular Stats'!T241</f>
        <v>0.83299999999999996</v>
      </c>
      <c r="U240">
        <f>'UPDATE Regular Stats'!U241</f>
        <v>0.2</v>
      </c>
      <c r="V240">
        <f>'UPDATE Regular Stats'!V241</f>
        <v>0.6</v>
      </c>
      <c r="W240">
        <f>'UPDATE Regular Stats'!W241</f>
        <v>0.7</v>
      </c>
      <c r="X240">
        <f>'UPDATE Regular Stats'!X241</f>
        <v>0.9</v>
      </c>
      <c r="Y240">
        <f>'UPDATE Regular Stats'!Y241</f>
        <v>0.3</v>
      </c>
      <c r="Z240">
        <f>'UPDATE Regular Stats'!Z241</f>
        <v>0</v>
      </c>
      <c r="AA240">
        <f>'UPDATE Regular Stats'!AA241</f>
        <v>0.3</v>
      </c>
      <c r="AB240">
        <f>'UPDATE Regular Stats'!AB241</f>
        <v>0.6</v>
      </c>
      <c r="AC240">
        <f>'UPDATE Regular Stats'!AC241</f>
        <v>3.4</v>
      </c>
      <c r="AD240">
        <f>VLOOKUP($B240,'UPDATE Advanced Stats'!$B$2:$AC$1000,7,0)</f>
        <v>8.9</v>
      </c>
      <c r="AE240">
        <f>VLOOKUP($B240,'UPDATE Advanced Stats'!$B$2:$AC$1000,8,0)</f>
        <v>0.436</v>
      </c>
      <c r="AF240">
        <f>VLOOKUP($B240,'UPDATE Advanced Stats'!$B$2:$AC$1000,9,0)</f>
        <v>0.28999999999999998</v>
      </c>
      <c r="AG240">
        <f>VLOOKUP($B240,'UPDATE Advanced Stats'!$B$2:$AC$1000,10,0)</f>
        <v>7.3999999999999996E-2</v>
      </c>
      <c r="AH240">
        <f>VLOOKUP($B240,'UPDATE Advanced Stats'!$B$2:$AC$1000,11,0)</f>
        <v>1.8</v>
      </c>
      <c r="AI240">
        <f>VLOOKUP($B240,'UPDATE Advanced Stats'!$B$2:$AC$1000,12,0)</f>
        <v>6.6</v>
      </c>
      <c r="AJ240">
        <f>VLOOKUP($B240,'UPDATE Advanced Stats'!$B$2:$AC$1000,13,0)</f>
        <v>4.0999999999999996</v>
      </c>
      <c r="AK240">
        <f>VLOOKUP($B240,'UPDATE Advanced Stats'!$B$2:$AC$1000,14,0)</f>
        <v>15.1</v>
      </c>
      <c r="AL240">
        <f>VLOOKUP($B240,'UPDATE Advanced Stats'!$B$2:$AC$1000,15,0)</f>
        <v>1.5</v>
      </c>
      <c r="AM240">
        <f>VLOOKUP($B240,'UPDATE Advanced Stats'!$B$2:$AC$1000,16,0)</f>
        <v>0</v>
      </c>
      <c r="AN240">
        <f>VLOOKUP($B240,'UPDATE Advanced Stats'!$B$2:$AC$1000,17,0)</f>
        <v>7.7</v>
      </c>
      <c r="AO240">
        <f>VLOOKUP($B240,'UPDATE Advanced Stats'!$B$2:$AC$1000,18,0)</f>
        <v>19.100000000000001</v>
      </c>
      <c r="AP240">
        <f>VLOOKUP($B240,'UPDATE Advanced Stats'!$B$2:$AC$1000,19,0)</f>
        <v>0</v>
      </c>
      <c r="AQ240">
        <f>VLOOKUP($B240,'UPDATE Advanced Stats'!$B$2:$AC$1000,20,0)</f>
        <v>-0.1</v>
      </c>
      <c r="AR240">
        <f>VLOOKUP($B240,'UPDATE Advanced Stats'!$B$2:$AC$1000,21,0)</f>
        <v>0.1</v>
      </c>
      <c r="AS240">
        <f>VLOOKUP($B240,'UPDATE Advanced Stats'!$B$2:$AC$1000,22,0)</f>
        <v>0</v>
      </c>
      <c r="AT240">
        <f>VLOOKUP($B240,'UPDATE Advanced Stats'!$B$2:$AC$1000,23,0)</f>
        <v>0</v>
      </c>
      <c r="AU240">
        <f>VLOOKUP($B240,'UPDATE Advanced Stats'!$B$2:$AC$1000,24,0)</f>
        <v>0</v>
      </c>
      <c r="AV240">
        <f>VLOOKUP($B240,'UPDATE Advanced Stats'!$B$2:$AC$1000,25,0)</f>
        <v>-2.7</v>
      </c>
      <c r="AW240">
        <f>VLOOKUP($B240,'UPDATE Advanced Stats'!$B$2:$AC$1000,26,0)</f>
        <v>-2.7</v>
      </c>
      <c r="AX240">
        <f>VLOOKUP($B240,'UPDATE Advanced Stats'!$B$2:$AC$1000,27,0)</f>
        <v>-5.4</v>
      </c>
      <c r="AY240">
        <f>VLOOKUP($B240,'UPDATE Advanced Stats'!$B$2:$AC$1000,28,0)</f>
        <v>-0.3</v>
      </c>
    </row>
    <row r="241" spans="1:51">
      <c r="A241">
        <f>'UPDATE Regular Stats'!A242</f>
        <v>186</v>
      </c>
      <c r="B241" t="str">
        <f>'UPDATE Regular Stats'!B242</f>
        <v>Gerald Green</v>
      </c>
      <c r="C241" t="str">
        <f>'UPDATE Regular Stats'!C242</f>
        <v>SG</v>
      </c>
      <c r="D241">
        <f>'UPDATE Regular Stats'!D242</f>
        <v>29</v>
      </c>
      <c r="E241" t="str">
        <f>'UPDATE Regular Stats'!E242</f>
        <v>PHO</v>
      </c>
      <c r="F241">
        <f>'UPDATE Regular Stats'!F242</f>
        <v>74</v>
      </c>
      <c r="G241">
        <f>'UPDATE Regular Stats'!G242</f>
        <v>4</v>
      </c>
      <c r="H241">
        <f>'UPDATE Regular Stats'!H242</f>
        <v>19.5</v>
      </c>
      <c r="I241">
        <f>'UPDATE Regular Stats'!I242</f>
        <v>4.4000000000000004</v>
      </c>
      <c r="J241">
        <f>'UPDATE Regular Stats'!J242</f>
        <v>10.5</v>
      </c>
      <c r="K241">
        <f>'UPDATE Regular Stats'!K242</f>
        <v>0.41599999999999998</v>
      </c>
      <c r="L241">
        <f>'UPDATE Regular Stats'!L242</f>
        <v>1.9</v>
      </c>
      <c r="M241">
        <f>'UPDATE Regular Stats'!M242</f>
        <v>5.2</v>
      </c>
      <c r="N241">
        <f>'UPDATE Regular Stats'!N242</f>
        <v>0.35399999999999998</v>
      </c>
      <c r="O241">
        <f>'UPDATE Regular Stats'!O242</f>
        <v>2.5</v>
      </c>
      <c r="P241">
        <f>'UPDATE Regular Stats'!P242</f>
        <v>5.3</v>
      </c>
      <c r="Q241">
        <f>'UPDATE Regular Stats'!Q242</f>
        <v>0.47799999999999998</v>
      </c>
      <c r="R241">
        <f>'UPDATE Regular Stats'!R242</f>
        <v>1.3</v>
      </c>
      <c r="S241">
        <f>'UPDATE Regular Stats'!S242</f>
        <v>1.6</v>
      </c>
      <c r="T241">
        <f>'UPDATE Regular Stats'!T242</f>
        <v>0.82499999999999996</v>
      </c>
      <c r="U241">
        <f>'UPDATE Regular Stats'!U242</f>
        <v>0.4</v>
      </c>
      <c r="V241">
        <f>'UPDATE Regular Stats'!V242</f>
        <v>2.1</v>
      </c>
      <c r="W241">
        <f>'UPDATE Regular Stats'!W242</f>
        <v>2.5</v>
      </c>
      <c r="X241">
        <f>'UPDATE Regular Stats'!X242</f>
        <v>1.2</v>
      </c>
      <c r="Y241">
        <f>'UPDATE Regular Stats'!Y242</f>
        <v>0.6</v>
      </c>
      <c r="Z241">
        <f>'UPDATE Regular Stats'!Z242</f>
        <v>0.2</v>
      </c>
      <c r="AA241">
        <f>'UPDATE Regular Stats'!AA242</f>
        <v>1.4</v>
      </c>
      <c r="AB241">
        <f>'UPDATE Regular Stats'!AB242</f>
        <v>2</v>
      </c>
      <c r="AC241">
        <f>'UPDATE Regular Stats'!AC242</f>
        <v>11.9</v>
      </c>
      <c r="AD241">
        <f>VLOOKUP($B241,'UPDATE Advanced Stats'!$B$2:$AC$1000,7,0)</f>
        <v>15.4</v>
      </c>
      <c r="AE241">
        <f>VLOOKUP($B241,'UPDATE Advanced Stats'!$B$2:$AC$1000,8,0)</f>
        <v>0.53200000000000003</v>
      </c>
      <c r="AF241">
        <f>VLOOKUP($B241,'UPDATE Advanced Stats'!$B$2:$AC$1000,9,0)</f>
        <v>0.497</v>
      </c>
      <c r="AG241">
        <f>VLOOKUP($B241,'UPDATE Advanced Stats'!$B$2:$AC$1000,10,0)</f>
        <v>0.154</v>
      </c>
      <c r="AH241">
        <f>VLOOKUP($B241,'UPDATE Advanced Stats'!$B$2:$AC$1000,11,0)</f>
        <v>2.5</v>
      </c>
      <c r="AI241">
        <f>VLOOKUP($B241,'UPDATE Advanced Stats'!$B$2:$AC$1000,12,0)</f>
        <v>11.7</v>
      </c>
      <c r="AJ241">
        <f>VLOOKUP($B241,'UPDATE Advanced Stats'!$B$2:$AC$1000,13,0)</f>
        <v>7</v>
      </c>
      <c r="AK241">
        <f>VLOOKUP($B241,'UPDATE Advanced Stats'!$B$2:$AC$1000,14,0)</f>
        <v>10.9</v>
      </c>
      <c r="AL241">
        <f>VLOOKUP($B241,'UPDATE Advanced Stats'!$B$2:$AC$1000,15,0)</f>
        <v>1.4</v>
      </c>
      <c r="AM241">
        <f>VLOOKUP($B241,'UPDATE Advanced Stats'!$B$2:$AC$1000,16,0)</f>
        <v>0.6</v>
      </c>
      <c r="AN241">
        <f>VLOOKUP($B241,'UPDATE Advanced Stats'!$B$2:$AC$1000,17,0)</f>
        <v>11.1</v>
      </c>
      <c r="AO241">
        <f>VLOOKUP($B241,'UPDATE Advanced Stats'!$B$2:$AC$1000,18,0)</f>
        <v>28.4</v>
      </c>
      <c r="AP241">
        <f>VLOOKUP($B241,'UPDATE Advanced Stats'!$B$2:$AC$1000,19,0)</f>
        <v>0</v>
      </c>
      <c r="AQ241">
        <f>VLOOKUP($B241,'UPDATE Advanced Stats'!$B$2:$AC$1000,20,0)</f>
        <v>1</v>
      </c>
      <c r="AR241">
        <f>VLOOKUP($B241,'UPDATE Advanced Stats'!$B$2:$AC$1000,21,0)</f>
        <v>1</v>
      </c>
      <c r="AS241">
        <f>VLOOKUP($B241,'UPDATE Advanced Stats'!$B$2:$AC$1000,22,0)</f>
        <v>1.9</v>
      </c>
      <c r="AT241">
        <f>VLOOKUP($B241,'UPDATE Advanced Stats'!$B$2:$AC$1000,23,0)</f>
        <v>6.5000000000000002E-2</v>
      </c>
      <c r="AU241">
        <f>VLOOKUP($B241,'UPDATE Advanced Stats'!$B$2:$AC$1000,24,0)</f>
        <v>0</v>
      </c>
      <c r="AV241">
        <f>VLOOKUP($B241,'UPDATE Advanced Stats'!$B$2:$AC$1000,25,0)</f>
        <v>0.8</v>
      </c>
      <c r="AW241">
        <f>VLOOKUP($B241,'UPDATE Advanced Stats'!$B$2:$AC$1000,26,0)</f>
        <v>-3.3</v>
      </c>
      <c r="AX241">
        <f>VLOOKUP($B241,'UPDATE Advanced Stats'!$B$2:$AC$1000,27,0)</f>
        <v>-2.4</v>
      </c>
      <c r="AY241">
        <f>VLOOKUP($B241,'UPDATE Advanced Stats'!$B$2:$AC$1000,28,0)</f>
        <v>-0.2</v>
      </c>
    </row>
    <row r="242" spans="1:51">
      <c r="A242">
        <f>'UPDATE Regular Stats'!A243</f>
        <v>187</v>
      </c>
      <c r="B242" t="str">
        <f>'UPDATE Regular Stats'!B243</f>
        <v>JaMychal Green</v>
      </c>
      <c r="C242" t="str">
        <f>'UPDATE Regular Stats'!C243</f>
        <v>PF</v>
      </c>
      <c r="D242">
        <f>'UPDATE Regular Stats'!D243</f>
        <v>24</v>
      </c>
      <c r="E242" t="str">
        <f>'UPDATE Regular Stats'!E243</f>
        <v>TOT</v>
      </c>
      <c r="F242">
        <f>'UPDATE Regular Stats'!F243</f>
        <v>24</v>
      </c>
      <c r="G242">
        <f>'UPDATE Regular Stats'!G243</f>
        <v>1</v>
      </c>
      <c r="H242">
        <f>'UPDATE Regular Stats'!H243</f>
        <v>6.8</v>
      </c>
      <c r="I242">
        <f>'UPDATE Regular Stats'!I243</f>
        <v>1.1000000000000001</v>
      </c>
      <c r="J242">
        <f>'UPDATE Regular Stats'!J243</f>
        <v>2</v>
      </c>
      <c r="K242">
        <f>'UPDATE Regular Stats'!K243</f>
        <v>0.57399999999999995</v>
      </c>
      <c r="L242">
        <f>'UPDATE Regular Stats'!L243</f>
        <v>0</v>
      </c>
      <c r="M242">
        <f>'UPDATE Regular Stats'!M243</f>
        <v>0.3</v>
      </c>
      <c r="N242">
        <f>'UPDATE Regular Stats'!N243</f>
        <v>0</v>
      </c>
      <c r="O242">
        <f>'UPDATE Regular Stats'!O243</f>
        <v>1.1000000000000001</v>
      </c>
      <c r="P242">
        <f>'UPDATE Regular Stats'!P243</f>
        <v>1.7</v>
      </c>
      <c r="Q242">
        <f>'UPDATE Regular Stats'!Q243</f>
        <v>0.65900000000000003</v>
      </c>
      <c r="R242">
        <f>'UPDATE Regular Stats'!R243</f>
        <v>0.3</v>
      </c>
      <c r="S242">
        <f>'UPDATE Regular Stats'!S243</f>
        <v>0.4</v>
      </c>
      <c r="T242">
        <f>'UPDATE Regular Stats'!T243</f>
        <v>0.8</v>
      </c>
      <c r="U242">
        <f>'UPDATE Regular Stats'!U243</f>
        <v>0.8</v>
      </c>
      <c r="V242">
        <f>'UPDATE Regular Stats'!V243</f>
        <v>1.1000000000000001</v>
      </c>
      <c r="W242">
        <f>'UPDATE Regular Stats'!W243</f>
        <v>1.9</v>
      </c>
      <c r="X242">
        <f>'UPDATE Regular Stats'!X243</f>
        <v>0.2</v>
      </c>
      <c r="Y242">
        <f>'UPDATE Regular Stats'!Y243</f>
        <v>0.2</v>
      </c>
      <c r="Z242">
        <f>'UPDATE Regular Stats'!Z243</f>
        <v>0.2</v>
      </c>
      <c r="AA242">
        <f>'UPDATE Regular Stats'!AA243</f>
        <v>0.6</v>
      </c>
      <c r="AB242">
        <f>'UPDATE Regular Stats'!AB243</f>
        <v>1</v>
      </c>
      <c r="AC242">
        <f>'UPDATE Regular Stats'!AC243</f>
        <v>2.6</v>
      </c>
      <c r="AD242">
        <f>VLOOKUP($B242,'UPDATE Advanced Stats'!$B$2:$AC$1000,7,0)</f>
        <v>14.9</v>
      </c>
      <c r="AE242">
        <f>VLOOKUP($B242,'UPDATE Advanced Stats'!$B$2:$AC$1000,8,0)</f>
        <v>0.60299999999999998</v>
      </c>
      <c r="AF242">
        <f>VLOOKUP($B242,'UPDATE Advanced Stats'!$B$2:$AC$1000,9,0)</f>
        <v>0.128</v>
      </c>
      <c r="AG242">
        <f>VLOOKUP($B242,'UPDATE Advanced Stats'!$B$2:$AC$1000,10,0)</f>
        <v>0.21299999999999999</v>
      </c>
      <c r="AH242">
        <f>VLOOKUP($B242,'UPDATE Advanced Stats'!$B$2:$AC$1000,11,0)</f>
        <v>13.3</v>
      </c>
      <c r="AI242">
        <f>VLOOKUP($B242,'UPDATE Advanced Stats'!$B$2:$AC$1000,12,0)</f>
        <v>18</v>
      </c>
      <c r="AJ242">
        <f>VLOOKUP($B242,'UPDATE Advanced Stats'!$B$2:$AC$1000,13,0)</f>
        <v>15.7</v>
      </c>
      <c r="AK242">
        <f>VLOOKUP($B242,'UPDATE Advanced Stats'!$B$2:$AC$1000,14,0)</f>
        <v>4</v>
      </c>
      <c r="AL242">
        <f>VLOOKUP($B242,'UPDATE Advanced Stats'!$B$2:$AC$1000,15,0)</f>
        <v>1.6</v>
      </c>
      <c r="AM242">
        <f>VLOOKUP($B242,'UPDATE Advanced Stats'!$B$2:$AC$1000,16,0)</f>
        <v>2.4</v>
      </c>
      <c r="AN242">
        <f>VLOOKUP($B242,'UPDATE Advanced Stats'!$B$2:$AC$1000,17,0)</f>
        <v>21.4</v>
      </c>
      <c r="AO242">
        <f>VLOOKUP($B242,'UPDATE Advanced Stats'!$B$2:$AC$1000,18,0)</f>
        <v>18.3</v>
      </c>
      <c r="AP242">
        <f>VLOOKUP($B242,'UPDATE Advanced Stats'!$B$2:$AC$1000,19,0)</f>
        <v>0</v>
      </c>
      <c r="AQ242">
        <f>VLOOKUP($B242,'UPDATE Advanced Stats'!$B$2:$AC$1000,20,0)</f>
        <v>0.1</v>
      </c>
      <c r="AR242">
        <f>VLOOKUP($B242,'UPDATE Advanced Stats'!$B$2:$AC$1000,21,0)</f>
        <v>0.3</v>
      </c>
      <c r="AS242">
        <f>VLOOKUP($B242,'UPDATE Advanced Stats'!$B$2:$AC$1000,22,0)</f>
        <v>0.4</v>
      </c>
      <c r="AT242">
        <f>VLOOKUP($B242,'UPDATE Advanced Stats'!$B$2:$AC$1000,23,0)</f>
        <v>0.11899999999999999</v>
      </c>
      <c r="AU242">
        <f>VLOOKUP($B242,'UPDATE Advanced Stats'!$B$2:$AC$1000,24,0)</f>
        <v>0</v>
      </c>
      <c r="AV242">
        <f>VLOOKUP($B242,'UPDATE Advanced Stats'!$B$2:$AC$1000,25,0)</f>
        <v>-2</v>
      </c>
      <c r="AW242">
        <f>VLOOKUP($B242,'UPDATE Advanced Stats'!$B$2:$AC$1000,26,0)</f>
        <v>-0.1</v>
      </c>
      <c r="AX242">
        <f>VLOOKUP($B242,'UPDATE Advanced Stats'!$B$2:$AC$1000,27,0)</f>
        <v>-2.1</v>
      </c>
      <c r="AY242">
        <f>VLOOKUP($B242,'UPDATE Advanced Stats'!$B$2:$AC$1000,28,0)</f>
        <v>0</v>
      </c>
    </row>
    <row r="243" spans="1:51">
      <c r="A243">
        <f>'UPDATE Regular Stats'!A244</f>
        <v>187</v>
      </c>
      <c r="B243" t="str">
        <f>'UPDATE Regular Stats'!B244</f>
        <v>JaMychal Green</v>
      </c>
      <c r="C243" t="str">
        <f>'UPDATE Regular Stats'!C244</f>
        <v>PF</v>
      </c>
      <c r="D243">
        <f>'UPDATE Regular Stats'!D244</f>
        <v>24</v>
      </c>
      <c r="E243" t="str">
        <f>'UPDATE Regular Stats'!E244</f>
        <v>SAS</v>
      </c>
      <c r="F243">
        <f>'UPDATE Regular Stats'!F244</f>
        <v>4</v>
      </c>
      <c r="G243">
        <f>'UPDATE Regular Stats'!G244</f>
        <v>0</v>
      </c>
      <c r="H243">
        <f>'UPDATE Regular Stats'!H244</f>
        <v>6.3</v>
      </c>
      <c r="I243">
        <f>'UPDATE Regular Stats'!I244</f>
        <v>1</v>
      </c>
      <c r="J243">
        <f>'UPDATE Regular Stats'!J244</f>
        <v>1.8</v>
      </c>
      <c r="K243">
        <f>'UPDATE Regular Stats'!K244</f>
        <v>0.57099999999999995</v>
      </c>
      <c r="L243">
        <f>'UPDATE Regular Stats'!L244</f>
        <v>0</v>
      </c>
      <c r="M243">
        <f>'UPDATE Regular Stats'!M244</f>
        <v>0.5</v>
      </c>
      <c r="N243">
        <f>'UPDATE Regular Stats'!N244</f>
        <v>0</v>
      </c>
      <c r="O243">
        <f>'UPDATE Regular Stats'!O244</f>
        <v>1</v>
      </c>
      <c r="P243">
        <f>'UPDATE Regular Stats'!P244</f>
        <v>1.3</v>
      </c>
      <c r="Q243">
        <f>'UPDATE Regular Stats'!Q244</f>
        <v>0.8</v>
      </c>
      <c r="R243">
        <f>'UPDATE Regular Stats'!R244</f>
        <v>0</v>
      </c>
      <c r="S243">
        <f>'UPDATE Regular Stats'!S244</f>
        <v>0</v>
      </c>
      <c r="T243">
        <f>'UPDATE Regular Stats'!T244</f>
        <v>0</v>
      </c>
      <c r="U243">
        <f>'UPDATE Regular Stats'!U244</f>
        <v>0.8</v>
      </c>
      <c r="V243">
        <f>'UPDATE Regular Stats'!V244</f>
        <v>0.8</v>
      </c>
      <c r="W243">
        <f>'UPDATE Regular Stats'!W244</f>
        <v>1.5</v>
      </c>
      <c r="X243">
        <f>'UPDATE Regular Stats'!X244</f>
        <v>0</v>
      </c>
      <c r="Y243">
        <f>'UPDATE Regular Stats'!Y244</f>
        <v>0</v>
      </c>
      <c r="Z243">
        <f>'UPDATE Regular Stats'!Z244</f>
        <v>0.5</v>
      </c>
      <c r="AA243">
        <f>'UPDATE Regular Stats'!AA244</f>
        <v>0.5</v>
      </c>
      <c r="AB243">
        <f>'UPDATE Regular Stats'!AB244</f>
        <v>1.5</v>
      </c>
      <c r="AC243">
        <f>'UPDATE Regular Stats'!AC244</f>
        <v>2</v>
      </c>
      <c r="AD243">
        <f>VLOOKUP($B243,'UPDATE Advanced Stats'!$B$2:$AC$1000,7,0)</f>
        <v>14.9</v>
      </c>
      <c r="AE243">
        <f>VLOOKUP($B243,'UPDATE Advanced Stats'!$B$2:$AC$1000,8,0)</f>
        <v>0.60299999999999998</v>
      </c>
      <c r="AF243">
        <f>VLOOKUP($B243,'UPDATE Advanced Stats'!$B$2:$AC$1000,9,0)</f>
        <v>0.128</v>
      </c>
      <c r="AG243">
        <f>VLOOKUP($B243,'UPDATE Advanced Stats'!$B$2:$AC$1000,10,0)</f>
        <v>0.21299999999999999</v>
      </c>
      <c r="AH243">
        <f>VLOOKUP($B243,'UPDATE Advanced Stats'!$B$2:$AC$1000,11,0)</f>
        <v>13.3</v>
      </c>
      <c r="AI243">
        <f>VLOOKUP($B243,'UPDATE Advanced Stats'!$B$2:$AC$1000,12,0)</f>
        <v>18</v>
      </c>
      <c r="AJ243">
        <f>VLOOKUP($B243,'UPDATE Advanced Stats'!$B$2:$AC$1000,13,0)</f>
        <v>15.7</v>
      </c>
      <c r="AK243">
        <f>VLOOKUP($B243,'UPDATE Advanced Stats'!$B$2:$AC$1000,14,0)</f>
        <v>4</v>
      </c>
      <c r="AL243">
        <f>VLOOKUP($B243,'UPDATE Advanced Stats'!$B$2:$AC$1000,15,0)</f>
        <v>1.6</v>
      </c>
      <c r="AM243">
        <f>VLOOKUP($B243,'UPDATE Advanced Stats'!$B$2:$AC$1000,16,0)</f>
        <v>2.4</v>
      </c>
      <c r="AN243">
        <f>VLOOKUP($B243,'UPDATE Advanced Stats'!$B$2:$AC$1000,17,0)</f>
        <v>21.4</v>
      </c>
      <c r="AO243">
        <f>VLOOKUP($B243,'UPDATE Advanced Stats'!$B$2:$AC$1000,18,0)</f>
        <v>18.3</v>
      </c>
      <c r="AP243">
        <f>VLOOKUP($B243,'UPDATE Advanced Stats'!$B$2:$AC$1000,19,0)</f>
        <v>0</v>
      </c>
      <c r="AQ243">
        <f>VLOOKUP($B243,'UPDATE Advanced Stats'!$B$2:$AC$1000,20,0)</f>
        <v>0.1</v>
      </c>
      <c r="AR243">
        <f>VLOOKUP($B243,'UPDATE Advanced Stats'!$B$2:$AC$1000,21,0)</f>
        <v>0.3</v>
      </c>
      <c r="AS243">
        <f>VLOOKUP($B243,'UPDATE Advanced Stats'!$B$2:$AC$1000,22,0)</f>
        <v>0.4</v>
      </c>
      <c r="AT243">
        <f>VLOOKUP($B243,'UPDATE Advanced Stats'!$B$2:$AC$1000,23,0)</f>
        <v>0.11899999999999999</v>
      </c>
      <c r="AU243">
        <f>VLOOKUP($B243,'UPDATE Advanced Stats'!$B$2:$AC$1000,24,0)</f>
        <v>0</v>
      </c>
      <c r="AV243">
        <f>VLOOKUP($B243,'UPDATE Advanced Stats'!$B$2:$AC$1000,25,0)</f>
        <v>-2</v>
      </c>
      <c r="AW243">
        <f>VLOOKUP($B243,'UPDATE Advanced Stats'!$B$2:$AC$1000,26,0)</f>
        <v>-0.1</v>
      </c>
      <c r="AX243">
        <f>VLOOKUP($B243,'UPDATE Advanced Stats'!$B$2:$AC$1000,27,0)</f>
        <v>-2.1</v>
      </c>
      <c r="AY243">
        <f>VLOOKUP($B243,'UPDATE Advanced Stats'!$B$2:$AC$1000,28,0)</f>
        <v>0</v>
      </c>
    </row>
    <row r="244" spans="1:51">
      <c r="A244">
        <f>'UPDATE Regular Stats'!A245</f>
        <v>187</v>
      </c>
      <c r="B244" t="str">
        <f>'UPDATE Regular Stats'!B245</f>
        <v>JaMychal Green</v>
      </c>
      <c r="C244" t="str">
        <f>'UPDATE Regular Stats'!C245</f>
        <v>PF</v>
      </c>
      <c r="D244">
        <f>'UPDATE Regular Stats'!D245</f>
        <v>24</v>
      </c>
      <c r="E244" t="str">
        <f>'UPDATE Regular Stats'!E245</f>
        <v>MEM</v>
      </c>
      <c r="F244">
        <f>'UPDATE Regular Stats'!F245</f>
        <v>20</v>
      </c>
      <c r="G244">
        <f>'UPDATE Regular Stats'!G245</f>
        <v>1</v>
      </c>
      <c r="H244">
        <f>'UPDATE Regular Stats'!H245</f>
        <v>7</v>
      </c>
      <c r="I244">
        <f>'UPDATE Regular Stats'!I245</f>
        <v>1.2</v>
      </c>
      <c r="J244">
        <f>'UPDATE Regular Stats'!J245</f>
        <v>2</v>
      </c>
      <c r="K244">
        <f>'UPDATE Regular Stats'!K245</f>
        <v>0.57499999999999996</v>
      </c>
      <c r="L244">
        <f>'UPDATE Regular Stats'!L245</f>
        <v>0</v>
      </c>
      <c r="M244">
        <f>'UPDATE Regular Stats'!M245</f>
        <v>0.2</v>
      </c>
      <c r="N244">
        <f>'UPDATE Regular Stats'!N245</f>
        <v>0</v>
      </c>
      <c r="O244">
        <f>'UPDATE Regular Stats'!O245</f>
        <v>1.2</v>
      </c>
      <c r="P244">
        <f>'UPDATE Regular Stats'!P245</f>
        <v>1.8</v>
      </c>
      <c r="Q244">
        <f>'UPDATE Regular Stats'!Q245</f>
        <v>0.63900000000000001</v>
      </c>
      <c r="R244">
        <f>'UPDATE Regular Stats'!R245</f>
        <v>0.4</v>
      </c>
      <c r="S244">
        <f>'UPDATE Regular Stats'!S245</f>
        <v>0.5</v>
      </c>
      <c r="T244">
        <f>'UPDATE Regular Stats'!T245</f>
        <v>0.8</v>
      </c>
      <c r="U244">
        <f>'UPDATE Regular Stats'!U245</f>
        <v>0.8</v>
      </c>
      <c r="V244">
        <f>'UPDATE Regular Stats'!V245</f>
        <v>1.2</v>
      </c>
      <c r="W244">
        <f>'UPDATE Regular Stats'!W245</f>
        <v>2</v>
      </c>
      <c r="X244">
        <f>'UPDATE Regular Stats'!X245</f>
        <v>0.2</v>
      </c>
      <c r="Y244">
        <f>'UPDATE Regular Stats'!Y245</f>
        <v>0.3</v>
      </c>
      <c r="Z244">
        <f>'UPDATE Regular Stats'!Z245</f>
        <v>0.2</v>
      </c>
      <c r="AA244">
        <f>'UPDATE Regular Stats'!AA245</f>
        <v>0.6</v>
      </c>
      <c r="AB244">
        <f>'UPDATE Regular Stats'!AB245</f>
        <v>1</v>
      </c>
      <c r="AC244">
        <f>'UPDATE Regular Stats'!AC245</f>
        <v>2.7</v>
      </c>
      <c r="AD244">
        <f>VLOOKUP($B244,'UPDATE Advanced Stats'!$B$2:$AC$1000,7,0)</f>
        <v>14.9</v>
      </c>
      <c r="AE244">
        <f>VLOOKUP($B244,'UPDATE Advanced Stats'!$B$2:$AC$1000,8,0)</f>
        <v>0.60299999999999998</v>
      </c>
      <c r="AF244">
        <f>VLOOKUP($B244,'UPDATE Advanced Stats'!$B$2:$AC$1000,9,0)</f>
        <v>0.128</v>
      </c>
      <c r="AG244">
        <f>VLOOKUP($B244,'UPDATE Advanced Stats'!$B$2:$AC$1000,10,0)</f>
        <v>0.21299999999999999</v>
      </c>
      <c r="AH244">
        <f>VLOOKUP($B244,'UPDATE Advanced Stats'!$B$2:$AC$1000,11,0)</f>
        <v>13.3</v>
      </c>
      <c r="AI244">
        <f>VLOOKUP($B244,'UPDATE Advanced Stats'!$B$2:$AC$1000,12,0)</f>
        <v>18</v>
      </c>
      <c r="AJ244">
        <f>VLOOKUP($B244,'UPDATE Advanced Stats'!$B$2:$AC$1000,13,0)</f>
        <v>15.7</v>
      </c>
      <c r="AK244">
        <f>VLOOKUP($B244,'UPDATE Advanced Stats'!$B$2:$AC$1000,14,0)</f>
        <v>4</v>
      </c>
      <c r="AL244">
        <f>VLOOKUP($B244,'UPDATE Advanced Stats'!$B$2:$AC$1000,15,0)</f>
        <v>1.6</v>
      </c>
      <c r="AM244">
        <f>VLOOKUP($B244,'UPDATE Advanced Stats'!$B$2:$AC$1000,16,0)</f>
        <v>2.4</v>
      </c>
      <c r="AN244">
        <f>VLOOKUP($B244,'UPDATE Advanced Stats'!$B$2:$AC$1000,17,0)</f>
        <v>21.4</v>
      </c>
      <c r="AO244">
        <f>VLOOKUP($B244,'UPDATE Advanced Stats'!$B$2:$AC$1000,18,0)</f>
        <v>18.3</v>
      </c>
      <c r="AP244">
        <f>VLOOKUP($B244,'UPDATE Advanced Stats'!$B$2:$AC$1000,19,0)</f>
        <v>0</v>
      </c>
      <c r="AQ244">
        <f>VLOOKUP($B244,'UPDATE Advanced Stats'!$B$2:$AC$1000,20,0)</f>
        <v>0.1</v>
      </c>
      <c r="AR244">
        <f>VLOOKUP($B244,'UPDATE Advanced Stats'!$B$2:$AC$1000,21,0)</f>
        <v>0.3</v>
      </c>
      <c r="AS244">
        <f>VLOOKUP($B244,'UPDATE Advanced Stats'!$B$2:$AC$1000,22,0)</f>
        <v>0.4</v>
      </c>
      <c r="AT244">
        <f>VLOOKUP($B244,'UPDATE Advanced Stats'!$B$2:$AC$1000,23,0)</f>
        <v>0.11899999999999999</v>
      </c>
      <c r="AU244">
        <f>VLOOKUP($B244,'UPDATE Advanced Stats'!$B$2:$AC$1000,24,0)</f>
        <v>0</v>
      </c>
      <c r="AV244">
        <f>VLOOKUP($B244,'UPDATE Advanced Stats'!$B$2:$AC$1000,25,0)</f>
        <v>-2</v>
      </c>
      <c r="AW244">
        <f>VLOOKUP($B244,'UPDATE Advanced Stats'!$B$2:$AC$1000,26,0)</f>
        <v>-0.1</v>
      </c>
      <c r="AX244">
        <f>VLOOKUP($B244,'UPDATE Advanced Stats'!$B$2:$AC$1000,27,0)</f>
        <v>-2.1</v>
      </c>
      <c r="AY244">
        <f>VLOOKUP($B244,'UPDATE Advanced Stats'!$B$2:$AC$1000,28,0)</f>
        <v>0</v>
      </c>
    </row>
    <row r="245" spans="1:51">
      <c r="A245">
        <f>'UPDATE Regular Stats'!A246</f>
        <v>188</v>
      </c>
      <c r="B245" t="str">
        <f>'UPDATE Regular Stats'!B246</f>
        <v>Jeff Green</v>
      </c>
      <c r="C245" t="str">
        <f>'UPDATE Regular Stats'!C246</f>
        <v>SF</v>
      </c>
      <c r="D245">
        <f>'UPDATE Regular Stats'!D246</f>
        <v>28</v>
      </c>
      <c r="E245" t="str">
        <f>'UPDATE Regular Stats'!E246</f>
        <v>TOT</v>
      </c>
      <c r="F245">
        <f>'UPDATE Regular Stats'!F246</f>
        <v>78</v>
      </c>
      <c r="G245">
        <f>'UPDATE Regular Stats'!G246</f>
        <v>70</v>
      </c>
      <c r="H245">
        <f>'UPDATE Regular Stats'!H246</f>
        <v>31.5</v>
      </c>
      <c r="I245">
        <f>'UPDATE Regular Stats'!I246</f>
        <v>5.3</v>
      </c>
      <c r="J245">
        <f>'UPDATE Regular Stats'!J246</f>
        <v>12.4</v>
      </c>
      <c r="K245">
        <f>'UPDATE Regular Stats'!K246</f>
        <v>0.43</v>
      </c>
      <c r="L245">
        <f>'UPDATE Regular Stats'!L246</f>
        <v>1.2</v>
      </c>
      <c r="M245">
        <f>'UPDATE Regular Stats'!M246</f>
        <v>3.7</v>
      </c>
      <c r="N245">
        <f>'UPDATE Regular Stats'!N246</f>
        <v>0.33200000000000002</v>
      </c>
      <c r="O245">
        <f>'UPDATE Regular Stats'!O246</f>
        <v>4.0999999999999996</v>
      </c>
      <c r="P245">
        <f>'UPDATE Regular Stats'!P246</f>
        <v>8.6999999999999993</v>
      </c>
      <c r="Q245">
        <f>'UPDATE Regular Stats'!Q246</f>
        <v>0.47299999999999998</v>
      </c>
      <c r="R245">
        <f>'UPDATE Regular Stats'!R246</f>
        <v>3.1</v>
      </c>
      <c r="S245">
        <f>'UPDATE Regular Stats'!S246</f>
        <v>3.7</v>
      </c>
      <c r="T245">
        <f>'UPDATE Regular Stats'!T246</f>
        <v>0.83299999999999996</v>
      </c>
      <c r="U245">
        <f>'UPDATE Regular Stats'!U246</f>
        <v>0.8</v>
      </c>
      <c r="V245">
        <f>'UPDATE Regular Stats'!V246</f>
        <v>3.4</v>
      </c>
      <c r="W245">
        <f>'UPDATE Regular Stats'!W246</f>
        <v>4.2</v>
      </c>
      <c r="X245">
        <f>'UPDATE Regular Stats'!X246</f>
        <v>1.7</v>
      </c>
      <c r="Y245">
        <f>'UPDATE Regular Stats'!Y246</f>
        <v>0.7</v>
      </c>
      <c r="Z245">
        <f>'UPDATE Regular Stats'!Z246</f>
        <v>0.4</v>
      </c>
      <c r="AA245">
        <f>'UPDATE Regular Stats'!AA246</f>
        <v>1.4</v>
      </c>
      <c r="AB245">
        <f>'UPDATE Regular Stats'!AB246</f>
        <v>1.9</v>
      </c>
      <c r="AC245">
        <f>'UPDATE Regular Stats'!AC246</f>
        <v>15</v>
      </c>
      <c r="AD245">
        <f>VLOOKUP($B245,'UPDATE Advanced Stats'!$B$2:$AC$1000,7,0)</f>
        <v>14.4</v>
      </c>
      <c r="AE245">
        <f>VLOOKUP($B245,'UPDATE Advanced Stats'!$B$2:$AC$1000,8,0)</f>
        <v>0.53400000000000003</v>
      </c>
      <c r="AF245">
        <f>VLOOKUP($B245,'UPDATE Advanced Stats'!$B$2:$AC$1000,9,0)</f>
        <v>0.30199999999999999</v>
      </c>
      <c r="AG245">
        <f>VLOOKUP($B245,'UPDATE Advanced Stats'!$B$2:$AC$1000,10,0)</f>
        <v>0.29699999999999999</v>
      </c>
      <c r="AH245">
        <f>VLOOKUP($B245,'UPDATE Advanced Stats'!$B$2:$AC$1000,11,0)</f>
        <v>2.9</v>
      </c>
      <c r="AI245">
        <f>VLOOKUP($B245,'UPDATE Advanced Stats'!$B$2:$AC$1000,12,0)</f>
        <v>12.1</v>
      </c>
      <c r="AJ245">
        <f>VLOOKUP($B245,'UPDATE Advanced Stats'!$B$2:$AC$1000,13,0)</f>
        <v>7.5</v>
      </c>
      <c r="AK245">
        <f>VLOOKUP($B245,'UPDATE Advanced Stats'!$B$2:$AC$1000,14,0)</f>
        <v>8.8000000000000007</v>
      </c>
      <c r="AL245">
        <f>VLOOKUP($B245,'UPDATE Advanced Stats'!$B$2:$AC$1000,15,0)</f>
        <v>1.1000000000000001</v>
      </c>
      <c r="AM245">
        <f>VLOOKUP($B245,'UPDATE Advanced Stats'!$B$2:$AC$1000,16,0)</f>
        <v>1.1000000000000001</v>
      </c>
      <c r="AN245">
        <f>VLOOKUP($B245,'UPDATE Advanced Stats'!$B$2:$AC$1000,17,0)</f>
        <v>9</v>
      </c>
      <c r="AO245">
        <f>VLOOKUP($B245,'UPDATE Advanced Stats'!$B$2:$AC$1000,18,0)</f>
        <v>21.9</v>
      </c>
      <c r="AP245">
        <f>VLOOKUP($B245,'UPDATE Advanced Stats'!$B$2:$AC$1000,19,0)</f>
        <v>0</v>
      </c>
      <c r="AQ245">
        <f>VLOOKUP($B245,'UPDATE Advanced Stats'!$B$2:$AC$1000,20,0)</f>
        <v>2.7</v>
      </c>
      <c r="AR245">
        <f>VLOOKUP($B245,'UPDATE Advanced Stats'!$B$2:$AC$1000,21,0)</f>
        <v>2.4</v>
      </c>
      <c r="AS245">
        <f>VLOOKUP($B245,'UPDATE Advanced Stats'!$B$2:$AC$1000,22,0)</f>
        <v>5.2</v>
      </c>
      <c r="AT245">
        <f>VLOOKUP($B245,'UPDATE Advanced Stats'!$B$2:$AC$1000,23,0)</f>
        <v>0.10100000000000001</v>
      </c>
      <c r="AU245">
        <f>VLOOKUP($B245,'UPDATE Advanced Stats'!$B$2:$AC$1000,24,0)</f>
        <v>0</v>
      </c>
      <c r="AV245">
        <f>VLOOKUP($B245,'UPDATE Advanced Stats'!$B$2:$AC$1000,25,0)</f>
        <v>0.1</v>
      </c>
      <c r="AW245">
        <f>VLOOKUP($B245,'UPDATE Advanced Stats'!$B$2:$AC$1000,26,0)</f>
        <v>-0.8</v>
      </c>
      <c r="AX245">
        <f>VLOOKUP($B245,'UPDATE Advanced Stats'!$B$2:$AC$1000,27,0)</f>
        <v>-0.7</v>
      </c>
      <c r="AY245">
        <f>VLOOKUP($B245,'UPDATE Advanced Stats'!$B$2:$AC$1000,28,0)</f>
        <v>0.8</v>
      </c>
    </row>
    <row r="246" spans="1:51">
      <c r="A246">
        <f>'UPDATE Regular Stats'!A247</f>
        <v>188</v>
      </c>
      <c r="B246" t="str">
        <f>'UPDATE Regular Stats'!B247</f>
        <v>Jeff Green</v>
      </c>
      <c r="C246" t="str">
        <f>'UPDATE Regular Stats'!C247</f>
        <v>SF</v>
      </c>
      <c r="D246">
        <f>'UPDATE Regular Stats'!D247</f>
        <v>28</v>
      </c>
      <c r="E246" t="str">
        <f>'UPDATE Regular Stats'!E247</f>
        <v>BOS</v>
      </c>
      <c r="F246">
        <f>'UPDATE Regular Stats'!F247</f>
        <v>33</v>
      </c>
      <c r="G246">
        <f>'UPDATE Regular Stats'!G247</f>
        <v>33</v>
      </c>
      <c r="H246">
        <f>'UPDATE Regular Stats'!H247</f>
        <v>33.1</v>
      </c>
      <c r="I246">
        <f>'UPDATE Regular Stats'!I247</f>
        <v>6.2</v>
      </c>
      <c r="J246">
        <f>'UPDATE Regular Stats'!J247</f>
        <v>14.4</v>
      </c>
      <c r="K246">
        <f>'UPDATE Regular Stats'!K247</f>
        <v>0.434</v>
      </c>
      <c r="L246">
        <f>'UPDATE Regular Stats'!L247</f>
        <v>1.4</v>
      </c>
      <c r="M246">
        <f>'UPDATE Regular Stats'!M247</f>
        <v>4.7</v>
      </c>
      <c r="N246">
        <f>'UPDATE Regular Stats'!N247</f>
        <v>0.30499999999999999</v>
      </c>
      <c r="O246">
        <f>'UPDATE Regular Stats'!O247</f>
        <v>4.8</v>
      </c>
      <c r="P246">
        <f>'UPDATE Regular Stats'!P247</f>
        <v>9.6999999999999993</v>
      </c>
      <c r="Q246">
        <f>'UPDATE Regular Stats'!Q247</f>
        <v>0.495</v>
      </c>
      <c r="R246">
        <f>'UPDATE Regular Stats'!R247</f>
        <v>3.7</v>
      </c>
      <c r="S246">
        <f>'UPDATE Regular Stats'!S247</f>
        <v>4.4000000000000004</v>
      </c>
      <c r="T246">
        <f>'UPDATE Regular Stats'!T247</f>
        <v>0.84</v>
      </c>
      <c r="U246">
        <f>'UPDATE Regular Stats'!U247</f>
        <v>0.6</v>
      </c>
      <c r="V246">
        <f>'UPDATE Regular Stats'!V247</f>
        <v>3.6</v>
      </c>
      <c r="W246">
        <f>'UPDATE Regular Stats'!W247</f>
        <v>4.3</v>
      </c>
      <c r="X246">
        <f>'UPDATE Regular Stats'!X247</f>
        <v>1.6</v>
      </c>
      <c r="Y246">
        <f>'UPDATE Regular Stats'!Y247</f>
        <v>0.8</v>
      </c>
      <c r="Z246">
        <f>'UPDATE Regular Stats'!Z247</f>
        <v>0.4</v>
      </c>
      <c r="AA246">
        <f>'UPDATE Regular Stats'!AA247</f>
        <v>1.7</v>
      </c>
      <c r="AB246">
        <f>'UPDATE Regular Stats'!AB247</f>
        <v>2</v>
      </c>
      <c r="AC246">
        <f>'UPDATE Regular Stats'!AC247</f>
        <v>17.600000000000001</v>
      </c>
      <c r="AD246">
        <f>VLOOKUP($B246,'UPDATE Advanced Stats'!$B$2:$AC$1000,7,0)</f>
        <v>14.4</v>
      </c>
      <c r="AE246">
        <f>VLOOKUP($B246,'UPDATE Advanced Stats'!$B$2:$AC$1000,8,0)</f>
        <v>0.53400000000000003</v>
      </c>
      <c r="AF246">
        <f>VLOOKUP($B246,'UPDATE Advanced Stats'!$B$2:$AC$1000,9,0)</f>
        <v>0.30199999999999999</v>
      </c>
      <c r="AG246">
        <f>VLOOKUP($B246,'UPDATE Advanced Stats'!$B$2:$AC$1000,10,0)</f>
        <v>0.29699999999999999</v>
      </c>
      <c r="AH246">
        <f>VLOOKUP($B246,'UPDATE Advanced Stats'!$B$2:$AC$1000,11,0)</f>
        <v>2.9</v>
      </c>
      <c r="AI246">
        <f>VLOOKUP($B246,'UPDATE Advanced Stats'!$B$2:$AC$1000,12,0)</f>
        <v>12.1</v>
      </c>
      <c r="AJ246">
        <f>VLOOKUP($B246,'UPDATE Advanced Stats'!$B$2:$AC$1000,13,0)</f>
        <v>7.5</v>
      </c>
      <c r="AK246">
        <f>VLOOKUP($B246,'UPDATE Advanced Stats'!$B$2:$AC$1000,14,0)</f>
        <v>8.8000000000000007</v>
      </c>
      <c r="AL246">
        <f>VLOOKUP($B246,'UPDATE Advanced Stats'!$B$2:$AC$1000,15,0)</f>
        <v>1.1000000000000001</v>
      </c>
      <c r="AM246">
        <f>VLOOKUP($B246,'UPDATE Advanced Stats'!$B$2:$AC$1000,16,0)</f>
        <v>1.1000000000000001</v>
      </c>
      <c r="AN246">
        <f>VLOOKUP($B246,'UPDATE Advanced Stats'!$B$2:$AC$1000,17,0)</f>
        <v>9</v>
      </c>
      <c r="AO246">
        <f>VLOOKUP($B246,'UPDATE Advanced Stats'!$B$2:$AC$1000,18,0)</f>
        <v>21.9</v>
      </c>
      <c r="AP246">
        <f>VLOOKUP($B246,'UPDATE Advanced Stats'!$B$2:$AC$1000,19,0)</f>
        <v>0</v>
      </c>
      <c r="AQ246">
        <f>VLOOKUP($B246,'UPDATE Advanced Stats'!$B$2:$AC$1000,20,0)</f>
        <v>2.7</v>
      </c>
      <c r="AR246">
        <f>VLOOKUP($B246,'UPDATE Advanced Stats'!$B$2:$AC$1000,21,0)</f>
        <v>2.4</v>
      </c>
      <c r="AS246">
        <f>VLOOKUP($B246,'UPDATE Advanced Stats'!$B$2:$AC$1000,22,0)</f>
        <v>5.2</v>
      </c>
      <c r="AT246">
        <f>VLOOKUP($B246,'UPDATE Advanced Stats'!$B$2:$AC$1000,23,0)</f>
        <v>0.10100000000000001</v>
      </c>
      <c r="AU246">
        <f>VLOOKUP($B246,'UPDATE Advanced Stats'!$B$2:$AC$1000,24,0)</f>
        <v>0</v>
      </c>
      <c r="AV246">
        <f>VLOOKUP($B246,'UPDATE Advanced Stats'!$B$2:$AC$1000,25,0)</f>
        <v>0.1</v>
      </c>
      <c r="AW246">
        <f>VLOOKUP($B246,'UPDATE Advanced Stats'!$B$2:$AC$1000,26,0)</f>
        <v>-0.8</v>
      </c>
      <c r="AX246">
        <f>VLOOKUP($B246,'UPDATE Advanced Stats'!$B$2:$AC$1000,27,0)</f>
        <v>-0.7</v>
      </c>
      <c r="AY246">
        <f>VLOOKUP($B246,'UPDATE Advanced Stats'!$B$2:$AC$1000,28,0)</f>
        <v>0.8</v>
      </c>
    </row>
    <row r="247" spans="1:51">
      <c r="A247">
        <f>'UPDATE Regular Stats'!A248</f>
        <v>188</v>
      </c>
      <c r="B247" t="str">
        <f>'UPDATE Regular Stats'!B248</f>
        <v>Jeff Green</v>
      </c>
      <c r="C247" t="str">
        <f>'UPDATE Regular Stats'!C248</f>
        <v>SF</v>
      </c>
      <c r="D247">
        <f>'UPDATE Regular Stats'!D248</f>
        <v>28</v>
      </c>
      <c r="E247" t="str">
        <f>'UPDATE Regular Stats'!E248</f>
        <v>MEM</v>
      </c>
      <c r="F247">
        <f>'UPDATE Regular Stats'!F248</f>
        <v>45</v>
      </c>
      <c r="G247">
        <f>'UPDATE Regular Stats'!G248</f>
        <v>37</v>
      </c>
      <c r="H247">
        <f>'UPDATE Regular Stats'!H248</f>
        <v>30.2</v>
      </c>
      <c r="I247">
        <f>'UPDATE Regular Stats'!I248</f>
        <v>4.7</v>
      </c>
      <c r="J247">
        <f>'UPDATE Regular Stats'!J248</f>
        <v>10.9</v>
      </c>
      <c r="K247">
        <f>'UPDATE Regular Stats'!K248</f>
        <v>0.42699999999999999</v>
      </c>
      <c r="L247">
        <f>'UPDATE Regular Stats'!L248</f>
        <v>1.1000000000000001</v>
      </c>
      <c r="M247">
        <f>'UPDATE Regular Stats'!M248</f>
        <v>3.1</v>
      </c>
      <c r="N247">
        <f>'UPDATE Regular Stats'!N248</f>
        <v>0.36199999999999999</v>
      </c>
      <c r="O247">
        <f>'UPDATE Regular Stats'!O248</f>
        <v>3.6</v>
      </c>
      <c r="P247">
        <f>'UPDATE Regular Stats'!P248</f>
        <v>7.9</v>
      </c>
      <c r="Q247">
        <f>'UPDATE Regular Stats'!Q248</f>
        <v>0.45200000000000001</v>
      </c>
      <c r="R247">
        <f>'UPDATE Regular Stats'!R248</f>
        <v>2.6</v>
      </c>
      <c r="S247">
        <f>'UPDATE Regular Stats'!S248</f>
        <v>3.2</v>
      </c>
      <c r="T247">
        <f>'UPDATE Regular Stats'!T248</f>
        <v>0.82499999999999996</v>
      </c>
      <c r="U247">
        <f>'UPDATE Regular Stats'!U248</f>
        <v>1</v>
      </c>
      <c r="V247">
        <f>'UPDATE Regular Stats'!V248</f>
        <v>3.2</v>
      </c>
      <c r="W247">
        <f>'UPDATE Regular Stats'!W248</f>
        <v>4.2</v>
      </c>
      <c r="X247">
        <f>'UPDATE Regular Stats'!X248</f>
        <v>1.8</v>
      </c>
      <c r="Y247">
        <f>'UPDATE Regular Stats'!Y248</f>
        <v>0.6</v>
      </c>
      <c r="Z247">
        <f>'UPDATE Regular Stats'!Z248</f>
        <v>0.5</v>
      </c>
      <c r="AA247">
        <f>'UPDATE Regular Stats'!AA248</f>
        <v>1.2</v>
      </c>
      <c r="AB247">
        <f>'UPDATE Regular Stats'!AB248</f>
        <v>1.8</v>
      </c>
      <c r="AC247">
        <f>'UPDATE Regular Stats'!AC248</f>
        <v>13.1</v>
      </c>
      <c r="AD247">
        <f>VLOOKUP($B247,'UPDATE Advanced Stats'!$B$2:$AC$1000,7,0)</f>
        <v>14.4</v>
      </c>
      <c r="AE247">
        <f>VLOOKUP($B247,'UPDATE Advanced Stats'!$B$2:$AC$1000,8,0)</f>
        <v>0.53400000000000003</v>
      </c>
      <c r="AF247">
        <f>VLOOKUP($B247,'UPDATE Advanced Stats'!$B$2:$AC$1000,9,0)</f>
        <v>0.30199999999999999</v>
      </c>
      <c r="AG247">
        <f>VLOOKUP($B247,'UPDATE Advanced Stats'!$B$2:$AC$1000,10,0)</f>
        <v>0.29699999999999999</v>
      </c>
      <c r="AH247">
        <f>VLOOKUP($B247,'UPDATE Advanced Stats'!$B$2:$AC$1000,11,0)</f>
        <v>2.9</v>
      </c>
      <c r="AI247">
        <f>VLOOKUP($B247,'UPDATE Advanced Stats'!$B$2:$AC$1000,12,0)</f>
        <v>12.1</v>
      </c>
      <c r="AJ247">
        <f>VLOOKUP($B247,'UPDATE Advanced Stats'!$B$2:$AC$1000,13,0)</f>
        <v>7.5</v>
      </c>
      <c r="AK247">
        <f>VLOOKUP($B247,'UPDATE Advanced Stats'!$B$2:$AC$1000,14,0)</f>
        <v>8.8000000000000007</v>
      </c>
      <c r="AL247">
        <f>VLOOKUP($B247,'UPDATE Advanced Stats'!$B$2:$AC$1000,15,0)</f>
        <v>1.1000000000000001</v>
      </c>
      <c r="AM247">
        <f>VLOOKUP($B247,'UPDATE Advanced Stats'!$B$2:$AC$1000,16,0)</f>
        <v>1.1000000000000001</v>
      </c>
      <c r="AN247">
        <f>VLOOKUP($B247,'UPDATE Advanced Stats'!$B$2:$AC$1000,17,0)</f>
        <v>9</v>
      </c>
      <c r="AO247">
        <f>VLOOKUP($B247,'UPDATE Advanced Stats'!$B$2:$AC$1000,18,0)</f>
        <v>21.9</v>
      </c>
      <c r="AP247">
        <f>VLOOKUP($B247,'UPDATE Advanced Stats'!$B$2:$AC$1000,19,0)</f>
        <v>0</v>
      </c>
      <c r="AQ247">
        <f>VLOOKUP($B247,'UPDATE Advanced Stats'!$B$2:$AC$1000,20,0)</f>
        <v>2.7</v>
      </c>
      <c r="AR247">
        <f>VLOOKUP($B247,'UPDATE Advanced Stats'!$B$2:$AC$1000,21,0)</f>
        <v>2.4</v>
      </c>
      <c r="AS247">
        <f>VLOOKUP($B247,'UPDATE Advanced Stats'!$B$2:$AC$1000,22,0)</f>
        <v>5.2</v>
      </c>
      <c r="AT247">
        <f>VLOOKUP($B247,'UPDATE Advanced Stats'!$B$2:$AC$1000,23,0)</f>
        <v>0.10100000000000001</v>
      </c>
      <c r="AU247">
        <f>VLOOKUP($B247,'UPDATE Advanced Stats'!$B$2:$AC$1000,24,0)</f>
        <v>0</v>
      </c>
      <c r="AV247">
        <f>VLOOKUP($B247,'UPDATE Advanced Stats'!$B$2:$AC$1000,25,0)</f>
        <v>0.1</v>
      </c>
      <c r="AW247">
        <f>VLOOKUP($B247,'UPDATE Advanced Stats'!$B$2:$AC$1000,26,0)</f>
        <v>-0.8</v>
      </c>
      <c r="AX247">
        <f>VLOOKUP($B247,'UPDATE Advanced Stats'!$B$2:$AC$1000,27,0)</f>
        <v>-0.7</v>
      </c>
      <c r="AY247">
        <f>VLOOKUP($B247,'UPDATE Advanced Stats'!$B$2:$AC$1000,28,0)</f>
        <v>0.8</v>
      </c>
    </row>
    <row r="248" spans="1:51">
      <c r="A248">
        <f>'UPDATE Regular Stats'!A249</f>
        <v>189</v>
      </c>
      <c r="B248" t="str">
        <f>'UPDATE Regular Stats'!B249</f>
        <v>Willie Green</v>
      </c>
      <c r="C248" t="str">
        <f>'UPDATE Regular Stats'!C249</f>
        <v>SG</v>
      </c>
      <c r="D248">
        <f>'UPDATE Regular Stats'!D249</f>
        <v>33</v>
      </c>
      <c r="E248" t="str">
        <f>'UPDATE Regular Stats'!E249</f>
        <v>ORL</v>
      </c>
      <c r="F248">
        <f>'UPDATE Regular Stats'!F249</f>
        <v>52</v>
      </c>
      <c r="G248">
        <f>'UPDATE Regular Stats'!G249</f>
        <v>2</v>
      </c>
      <c r="H248">
        <f>'UPDATE Regular Stats'!H249</f>
        <v>18.3</v>
      </c>
      <c r="I248">
        <f>'UPDATE Regular Stats'!I249</f>
        <v>2.2999999999999998</v>
      </c>
      <c r="J248">
        <f>'UPDATE Regular Stats'!J249</f>
        <v>5.9</v>
      </c>
      <c r="K248">
        <f>'UPDATE Regular Stats'!K249</f>
        <v>0.38600000000000001</v>
      </c>
      <c r="L248">
        <f>'UPDATE Regular Stats'!L249</f>
        <v>0.8</v>
      </c>
      <c r="M248">
        <f>'UPDATE Regular Stats'!M249</f>
        <v>2.2999999999999998</v>
      </c>
      <c r="N248">
        <f>'UPDATE Regular Stats'!N249</f>
        <v>0.34699999999999998</v>
      </c>
      <c r="O248">
        <f>'UPDATE Regular Stats'!O249</f>
        <v>1.5</v>
      </c>
      <c r="P248">
        <f>'UPDATE Regular Stats'!P249</f>
        <v>3.6</v>
      </c>
      <c r="Q248">
        <f>'UPDATE Regular Stats'!Q249</f>
        <v>0.41099999999999998</v>
      </c>
      <c r="R248">
        <f>'UPDATE Regular Stats'!R249</f>
        <v>0.5</v>
      </c>
      <c r="S248">
        <f>'UPDATE Regular Stats'!S249</f>
        <v>0.7</v>
      </c>
      <c r="T248">
        <f>'UPDATE Regular Stats'!T249</f>
        <v>0.82399999999999995</v>
      </c>
      <c r="U248">
        <f>'UPDATE Regular Stats'!U249</f>
        <v>0.3</v>
      </c>
      <c r="V248">
        <f>'UPDATE Regular Stats'!V249</f>
        <v>1.3</v>
      </c>
      <c r="W248">
        <f>'UPDATE Regular Stats'!W249</f>
        <v>1.5</v>
      </c>
      <c r="X248">
        <f>'UPDATE Regular Stats'!X249</f>
        <v>1.3</v>
      </c>
      <c r="Y248">
        <f>'UPDATE Regular Stats'!Y249</f>
        <v>0.5</v>
      </c>
      <c r="Z248">
        <f>'UPDATE Regular Stats'!Z249</f>
        <v>0.1</v>
      </c>
      <c r="AA248">
        <f>'UPDATE Regular Stats'!AA249</f>
        <v>0.9</v>
      </c>
      <c r="AB248">
        <f>'UPDATE Regular Stats'!AB249</f>
        <v>1.6</v>
      </c>
      <c r="AC248">
        <f>'UPDATE Regular Stats'!AC249</f>
        <v>5.9</v>
      </c>
      <c r="AD248">
        <f>VLOOKUP($B248,'UPDATE Advanced Stats'!$B$2:$AC$1000,7,0)</f>
        <v>7.9</v>
      </c>
      <c r="AE248">
        <f>VLOOKUP($B248,'UPDATE Advanced Stats'!$B$2:$AC$1000,8,0)</f>
        <v>0.47699999999999998</v>
      </c>
      <c r="AF248">
        <f>VLOOKUP($B248,'UPDATE Advanced Stats'!$B$2:$AC$1000,9,0)</f>
        <v>0.39500000000000002</v>
      </c>
      <c r="AG248">
        <f>VLOOKUP($B248,'UPDATE Advanced Stats'!$B$2:$AC$1000,10,0)</f>
        <v>0.111</v>
      </c>
      <c r="AH248">
        <f>VLOOKUP($B248,'UPDATE Advanced Stats'!$B$2:$AC$1000,11,0)</f>
        <v>1.6</v>
      </c>
      <c r="AI248">
        <f>VLOOKUP($B248,'UPDATE Advanced Stats'!$B$2:$AC$1000,12,0)</f>
        <v>7.9</v>
      </c>
      <c r="AJ248">
        <f>VLOOKUP($B248,'UPDATE Advanced Stats'!$B$2:$AC$1000,13,0)</f>
        <v>4.7</v>
      </c>
      <c r="AK248">
        <f>VLOOKUP($B248,'UPDATE Advanced Stats'!$B$2:$AC$1000,14,0)</f>
        <v>10.9</v>
      </c>
      <c r="AL248">
        <f>VLOOKUP($B248,'UPDATE Advanced Stats'!$B$2:$AC$1000,15,0)</f>
        <v>1.4</v>
      </c>
      <c r="AM248">
        <f>VLOOKUP($B248,'UPDATE Advanced Stats'!$B$2:$AC$1000,16,0)</f>
        <v>0.4</v>
      </c>
      <c r="AN248">
        <f>VLOOKUP($B248,'UPDATE Advanced Stats'!$B$2:$AC$1000,17,0)</f>
        <v>13</v>
      </c>
      <c r="AO248">
        <f>VLOOKUP($B248,'UPDATE Advanced Stats'!$B$2:$AC$1000,18,0)</f>
        <v>17.600000000000001</v>
      </c>
      <c r="AP248">
        <f>VLOOKUP($B248,'UPDATE Advanced Stats'!$B$2:$AC$1000,19,0)</f>
        <v>0</v>
      </c>
      <c r="AQ248">
        <f>VLOOKUP($B248,'UPDATE Advanced Stats'!$B$2:$AC$1000,20,0)</f>
        <v>-0.4</v>
      </c>
      <c r="AR248">
        <f>VLOOKUP($B248,'UPDATE Advanced Stats'!$B$2:$AC$1000,21,0)</f>
        <v>0.4</v>
      </c>
      <c r="AS248">
        <f>VLOOKUP($B248,'UPDATE Advanced Stats'!$B$2:$AC$1000,22,0)</f>
        <v>-0.1</v>
      </c>
      <c r="AT248">
        <f>VLOOKUP($B248,'UPDATE Advanced Stats'!$B$2:$AC$1000,23,0)</f>
        <v>-3.0000000000000001E-3</v>
      </c>
      <c r="AU248">
        <f>VLOOKUP($B248,'UPDATE Advanced Stats'!$B$2:$AC$1000,24,0)</f>
        <v>0</v>
      </c>
      <c r="AV248">
        <f>VLOOKUP($B248,'UPDATE Advanced Stats'!$B$2:$AC$1000,25,0)</f>
        <v>-2.8</v>
      </c>
      <c r="AW248">
        <f>VLOOKUP($B248,'UPDATE Advanced Stats'!$B$2:$AC$1000,26,0)</f>
        <v>-2.1</v>
      </c>
      <c r="AX248">
        <f>VLOOKUP($B248,'UPDATE Advanced Stats'!$B$2:$AC$1000,27,0)</f>
        <v>-4.9000000000000004</v>
      </c>
      <c r="AY248">
        <f>VLOOKUP($B248,'UPDATE Advanced Stats'!$B$2:$AC$1000,28,0)</f>
        <v>-0.7</v>
      </c>
    </row>
    <row r="249" spans="1:51">
      <c r="A249">
        <f>'UPDATE Regular Stats'!A250</f>
        <v>190</v>
      </c>
      <c r="B249" t="str">
        <f>'UPDATE Regular Stats'!B250</f>
        <v>Blake Griffin</v>
      </c>
      <c r="C249" t="str">
        <f>'UPDATE Regular Stats'!C250</f>
        <v>PF</v>
      </c>
      <c r="D249">
        <f>'UPDATE Regular Stats'!D250</f>
        <v>25</v>
      </c>
      <c r="E249" t="str">
        <f>'UPDATE Regular Stats'!E250</f>
        <v>LAC</v>
      </c>
      <c r="F249">
        <f>'UPDATE Regular Stats'!F250</f>
        <v>67</v>
      </c>
      <c r="G249">
        <f>'UPDATE Regular Stats'!G250</f>
        <v>67</v>
      </c>
      <c r="H249">
        <f>'UPDATE Regular Stats'!H250</f>
        <v>35.200000000000003</v>
      </c>
      <c r="I249">
        <f>'UPDATE Regular Stats'!I250</f>
        <v>8.6</v>
      </c>
      <c r="J249">
        <f>'UPDATE Regular Stats'!J250</f>
        <v>17.100000000000001</v>
      </c>
      <c r="K249">
        <f>'UPDATE Regular Stats'!K250</f>
        <v>0.502</v>
      </c>
      <c r="L249">
        <f>'UPDATE Regular Stats'!L250</f>
        <v>0.1</v>
      </c>
      <c r="M249">
        <f>'UPDATE Regular Stats'!M250</f>
        <v>0.4</v>
      </c>
      <c r="N249">
        <f>'UPDATE Regular Stats'!N250</f>
        <v>0.4</v>
      </c>
      <c r="O249">
        <f>'UPDATE Regular Stats'!O250</f>
        <v>8.4</v>
      </c>
      <c r="P249">
        <f>'UPDATE Regular Stats'!P250</f>
        <v>16.7</v>
      </c>
      <c r="Q249">
        <f>'UPDATE Regular Stats'!Q250</f>
        <v>0.504</v>
      </c>
      <c r="R249">
        <f>'UPDATE Regular Stats'!R250</f>
        <v>4.5999999999999996</v>
      </c>
      <c r="S249">
        <f>'UPDATE Regular Stats'!S250</f>
        <v>6.4</v>
      </c>
      <c r="T249">
        <f>'UPDATE Regular Stats'!T250</f>
        <v>0.72799999999999998</v>
      </c>
      <c r="U249">
        <f>'UPDATE Regular Stats'!U250</f>
        <v>1.9</v>
      </c>
      <c r="V249">
        <f>'UPDATE Regular Stats'!V250</f>
        <v>5.7</v>
      </c>
      <c r="W249">
        <f>'UPDATE Regular Stats'!W250</f>
        <v>7.6</v>
      </c>
      <c r="X249">
        <f>'UPDATE Regular Stats'!X250</f>
        <v>5.3</v>
      </c>
      <c r="Y249">
        <f>'UPDATE Regular Stats'!Y250</f>
        <v>0.9</v>
      </c>
      <c r="Z249">
        <f>'UPDATE Regular Stats'!Z250</f>
        <v>0.5</v>
      </c>
      <c r="AA249">
        <f>'UPDATE Regular Stats'!AA250</f>
        <v>2.2999999999999998</v>
      </c>
      <c r="AB249">
        <f>'UPDATE Regular Stats'!AB250</f>
        <v>2.9</v>
      </c>
      <c r="AC249">
        <f>'UPDATE Regular Stats'!AC250</f>
        <v>21.9</v>
      </c>
      <c r="AD249">
        <f>VLOOKUP($B249,'UPDATE Advanced Stats'!$B$2:$AC$1000,7,0)</f>
        <v>22.8</v>
      </c>
      <c r="AE249">
        <f>VLOOKUP($B249,'UPDATE Advanced Stats'!$B$2:$AC$1000,8,0)</f>
        <v>0.55100000000000005</v>
      </c>
      <c r="AF249">
        <f>VLOOKUP($B249,'UPDATE Advanced Stats'!$B$2:$AC$1000,9,0)</f>
        <v>2.1999999999999999E-2</v>
      </c>
      <c r="AG249">
        <f>VLOOKUP($B249,'UPDATE Advanced Stats'!$B$2:$AC$1000,10,0)</f>
        <v>0.373</v>
      </c>
      <c r="AH249">
        <f>VLOOKUP($B249,'UPDATE Advanced Stats'!$B$2:$AC$1000,11,0)</f>
        <v>6.1</v>
      </c>
      <c r="AI249">
        <f>VLOOKUP($B249,'UPDATE Advanced Stats'!$B$2:$AC$1000,12,0)</f>
        <v>17.899999999999999</v>
      </c>
      <c r="AJ249">
        <f>VLOOKUP($B249,'UPDATE Advanced Stats'!$B$2:$AC$1000,13,0)</f>
        <v>12.1</v>
      </c>
      <c r="AK249">
        <f>VLOOKUP($B249,'UPDATE Advanced Stats'!$B$2:$AC$1000,14,0)</f>
        <v>26.2</v>
      </c>
      <c r="AL249">
        <f>VLOOKUP($B249,'UPDATE Advanced Stats'!$B$2:$AC$1000,15,0)</f>
        <v>1.4</v>
      </c>
      <c r="AM249">
        <f>VLOOKUP($B249,'UPDATE Advanced Stats'!$B$2:$AC$1000,16,0)</f>
        <v>1.2</v>
      </c>
      <c r="AN249">
        <f>VLOOKUP($B249,'UPDATE Advanced Stats'!$B$2:$AC$1000,17,0)</f>
        <v>10.199999999999999</v>
      </c>
      <c r="AO249">
        <f>VLOOKUP($B249,'UPDATE Advanced Stats'!$B$2:$AC$1000,18,0)</f>
        <v>28.4</v>
      </c>
      <c r="AP249">
        <f>VLOOKUP($B249,'UPDATE Advanced Stats'!$B$2:$AC$1000,19,0)</f>
        <v>0</v>
      </c>
      <c r="AQ249">
        <f>VLOOKUP($B249,'UPDATE Advanced Stats'!$B$2:$AC$1000,20,0)</f>
        <v>6.6</v>
      </c>
      <c r="AR249">
        <f>VLOOKUP($B249,'UPDATE Advanced Stats'!$B$2:$AC$1000,21,0)</f>
        <v>2.4</v>
      </c>
      <c r="AS249">
        <f>VLOOKUP($B249,'UPDATE Advanced Stats'!$B$2:$AC$1000,22,0)</f>
        <v>9</v>
      </c>
      <c r="AT249">
        <f>VLOOKUP($B249,'UPDATE Advanced Stats'!$B$2:$AC$1000,23,0)</f>
        <v>0.183</v>
      </c>
      <c r="AU249">
        <f>VLOOKUP($B249,'UPDATE Advanced Stats'!$B$2:$AC$1000,24,0)</f>
        <v>0</v>
      </c>
      <c r="AV249">
        <f>VLOOKUP($B249,'UPDATE Advanced Stats'!$B$2:$AC$1000,25,0)</f>
        <v>3.1</v>
      </c>
      <c r="AW249">
        <f>VLOOKUP($B249,'UPDATE Advanced Stats'!$B$2:$AC$1000,26,0)</f>
        <v>1</v>
      </c>
      <c r="AX249">
        <f>VLOOKUP($B249,'UPDATE Advanced Stats'!$B$2:$AC$1000,27,0)</f>
        <v>4.0999999999999996</v>
      </c>
      <c r="AY249">
        <f>VLOOKUP($B249,'UPDATE Advanced Stats'!$B$2:$AC$1000,28,0)</f>
        <v>3.6</v>
      </c>
    </row>
    <row r="250" spans="1:51">
      <c r="A250">
        <f>'UPDATE Regular Stats'!A251</f>
        <v>191</v>
      </c>
      <c r="B250" t="str">
        <f>'UPDATE Regular Stats'!B251</f>
        <v>Jorge Gutierrez</v>
      </c>
      <c r="C250" t="str">
        <f>'UPDATE Regular Stats'!C251</f>
        <v>PG</v>
      </c>
      <c r="D250">
        <f>'UPDATE Regular Stats'!D251</f>
        <v>26</v>
      </c>
      <c r="E250" t="str">
        <f>'UPDATE Regular Stats'!E251</f>
        <v>TOT</v>
      </c>
      <c r="F250">
        <f>'UPDATE Regular Stats'!F251</f>
        <v>20</v>
      </c>
      <c r="G250">
        <f>'UPDATE Regular Stats'!G251</f>
        <v>1</v>
      </c>
      <c r="H250">
        <f>'UPDATE Regular Stats'!H251</f>
        <v>8.8000000000000007</v>
      </c>
      <c r="I250">
        <f>'UPDATE Regular Stats'!I251</f>
        <v>1.1000000000000001</v>
      </c>
      <c r="J250">
        <f>'UPDATE Regular Stats'!J251</f>
        <v>2.1</v>
      </c>
      <c r="K250">
        <f>'UPDATE Regular Stats'!K251</f>
        <v>0.53700000000000003</v>
      </c>
      <c r="L250">
        <f>'UPDATE Regular Stats'!L251</f>
        <v>0</v>
      </c>
      <c r="M250">
        <f>'UPDATE Regular Stats'!M251</f>
        <v>0.2</v>
      </c>
      <c r="N250">
        <f>'UPDATE Regular Stats'!N251</f>
        <v>0</v>
      </c>
      <c r="O250">
        <f>'UPDATE Regular Stats'!O251</f>
        <v>1.1000000000000001</v>
      </c>
      <c r="P250">
        <f>'UPDATE Regular Stats'!P251</f>
        <v>1.9</v>
      </c>
      <c r="Q250">
        <f>'UPDATE Regular Stats'!Q251</f>
        <v>0.57899999999999996</v>
      </c>
      <c r="R250">
        <f>'UPDATE Regular Stats'!R251</f>
        <v>0.5</v>
      </c>
      <c r="S250">
        <f>'UPDATE Regular Stats'!S251</f>
        <v>0.7</v>
      </c>
      <c r="T250">
        <f>'UPDATE Regular Stats'!T251</f>
        <v>0.69199999999999995</v>
      </c>
      <c r="U250">
        <f>'UPDATE Regular Stats'!U251</f>
        <v>0.3</v>
      </c>
      <c r="V250">
        <f>'UPDATE Regular Stats'!V251</f>
        <v>1</v>
      </c>
      <c r="W250">
        <f>'UPDATE Regular Stats'!W251</f>
        <v>1.3</v>
      </c>
      <c r="X250">
        <f>'UPDATE Regular Stats'!X251</f>
        <v>1.1000000000000001</v>
      </c>
      <c r="Y250">
        <f>'UPDATE Regular Stats'!Y251</f>
        <v>0.3</v>
      </c>
      <c r="Z250">
        <f>'UPDATE Regular Stats'!Z251</f>
        <v>0</v>
      </c>
      <c r="AA250">
        <f>'UPDATE Regular Stats'!AA251</f>
        <v>0.6</v>
      </c>
      <c r="AB250">
        <f>'UPDATE Regular Stats'!AB251</f>
        <v>1.3</v>
      </c>
      <c r="AC250">
        <f>'UPDATE Regular Stats'!AC251</f>
        <v>2.7</v>
      </c>
      <c r="AD250">
        <f>VLOOKUP($B250,'UPDATE Advanced Stats'!$B$2:$AC$1000,7,0)</f>
        <v>11</v>
      </c>
      <c r="AE250">
        <f>VLOOKUP($B250,'UPDATE Advanced Stats'!$B$2:$AC$1000,8,0)</f>
        <v>0.56699999999999995</v>
      </c>
      <c r="AF250">
        <f>VLOOKUP($B250,'UPDATE Advanced Stats'!$B$2:$AC$1000,9,0)</f>
        <v>7.2999999999999995E-2</v>
      </c>
      <c r="AG250">
        <f>VLOOKUP($B250,'UPDATE Advanced Stats'!$B$2:$AC$1000,10,0)</f>
        <v>0.317</v>
      </c>
      <c r="AH250">
        <f>VLOOKUP($B250,'UPDATE Advanced Stats'!$B$2:$AC$1000,11,0)</f>
        <v>3.3</v>
      </c>
      <c r="AI250">
        <f>VLOOKUP($B250,'UPDATE Advanced Stats'!$B$2:$AC$1000,12,0)</f>
        <v>12.9</v>
      </c>
      <c r="AJ250">
        <f>VLOOKUP($B250,'UPDATE Advanced Stats'!$B$2:$AC$1000,13,0)</f>
        <v>8.1</v>
      </c>
      <c r="AK250">
        <f>VLOOKUP($B250,'UPDATE Advanced Stats'!$B$2:$AC$1000,14,0)</f>
        <v>19.600000000000001</v>
      </c>
      <c r="AL250">
        <f>VLOOKUP($B250,'UPDATE Advanced Stats'!$B$2:$AC$1000,15,0)</f>
        <v>1.8</v>
      </c>
      <c r="AM250">
        <f>VLOOKUP($B250,'UPDATE Advanced Stats'!$B$2:$AC$1000,16,0)</f>
        <v>0</v>
      </c>
      <c r="AN250">
        <f>VLOOKUP($B250,'UPDATE Advanced Stats'!$B$2:$AC$1000,17,0)</f>
        <v>20.399999999999999</v>
      </c>
      <c r="AO250">
        <f>VLOOKUP($B250,'UPDATE Advanced Stats'!$B$2:$AC$1000,18,0)</f>
        <v>15.2</v>
      </c>
      <c r="AP250">
        <f>VLOOKUP($B250,'UPDATE Advanced Stats'!$B$2:$AC$1000,19,0)</f>
        <v>0</v>
      </c>
      <c r="AQ250">
        <f>VLOOKUP($B250,'UPDATE Advanced Stats'!$B$2:$AC$1000,20,0)</f>
        <v>0.1</v>
      </c>
      <c r="AR250">
        <f>VLOOKUP($B250,'UPDATE Advanced Stats'!$B$2:$AC$1000,21,0)</f>
        <v>0.2</v>
      </c>
      <c r="AS250">
        <f>VLOOKUP($B250,'UPDATE Advanced Stats'!$B$2:$AC$1000,22,0)</f>
        <v>0.3</v>
      </c>
      <c r="AT250">
        <f>VLOOKUP($B250,'UPDATE Advanced Stats'!$B$2:$AC$1000,23,0)</f>
        <v>8.7999999999999995E-2</v>
      </c>
      <c r="AU250">
        <f>VLOOKUP($B250,'UPDATE Advanced Stats'!$B$2:$AC$1000,24,0)</f>
        <v>0</v>
      </c>
      <c r="AV250">
        <f>VLOOKUP($B250,'UPDATE Advanced Stats'!$B$2:$AC$1000,25,0)</f>
        <v>-2.5</v>
      </c>
      <c r="AW250">
        <f>VLOOKUP($B250,'UPDATE Advanced Stats'!$B$2:$AC$1000,26,0)</f>
        <v>-0.6</v>
      </c>
      <c r="AX250">
        <f>VLOOKUP($B250,'UPDATE Advanced Stats'!$B$2:$AC$1000,27,0)</f>
        <v>-3.1</v>
      </c>
      <c r="AY250">
        <f>VLOOKUP($B250,'UPDATE Advanced Stats'!$B$2:$AC$1000,28,0)</f>
        <v>0</v>
      </c>
    </row>
    <row r="251" spans="1:51">
      <c r="A251">
        <f>'UPDATE Regular Stats'!A252</f>
        <v>191</v>
      </c>
      <c r="B251" t="str">
        <f>'UPDATE Regular Stats'!B252</f>
        <v>Jorge Gutierrez</v>
      </c>
      <c r="C251" t="str">
        <f>'UPDATE Regular Stats'!C252</f>
        <v>PG</v>
      </c>
      <c r="D251">
        <f>'UPDATE Regular Stats'!D252</f>
        <v>26</v>
      </c>
      <c r="E251" t="str">
        <f>'UPDATE Regular Stats'!E252</f>
        <v>BRK</v>
      </c>
      <c r="F251">
        <f>'UPDATE Regular Stats'!F252</f>
        <v>10</v>
      </c>
      <c r="G251">
        <f>'UPDATE Regular Stats'!G252</f>
        <v>0</v>
      </c>
      <c r="H251">
        <f>'UPDATE Regular Stats'!H252</f>
        <v>4.4000000000000004</v>
      </c>
      <c r="I251">
        <f>'UPDATE Regular Stats'!I252</f>
        <v>0.7</v>
      </c>
      <c r="J251">
        <f>'UPDATE Regular Stats'!J252</f>
        <v>1.4</v>
      </c>
      <c r="K251">
        <f>'UPDATE Regular Stats'!K252</f>
        <v>0.5</v>
      </c>
      <c r="L251">
        <f>'UPDATE Regular Stats'!L252</f>
        <v>0</v>
      </c>
      <c r="M251">
        <f>'UPDATE Regular Stats'!M252</f>
        <v>0.1</v>
      </c>
      <c r="N251">
        <f>'UPDATE Regular Stats'!N252</f>
        <v>0</v>
      </c>
      <c r="O251">
        <f>'UPDATE Regular Stats'!O252</f>
        <v>0.7</v>
      </c>
      <c r="P251">
        <f>'UPDATE Regular Stats'!P252</f>
        <v>1.3</v>
      </c>
      <c r="Q251">
        <f>'UPDATE Regular Stats'!Q252</f>
        <v>0.53800000000000003</v>
      </c>
      <c r="R251">
        <f>'UPDATE Regular Stats'!R252</f>
        <v>0.2</v>
      </c>
      <c r="S251">
        <f>'UPDATE Regular Stats'!S252</f>
        <v>0.3</v>
      </c>
      <c r="T251">
        <f>'UPDATE Regular Stats'!T252</f>
        <v>0.66700000000000004</v>
      </c>
      <c r="U251">
        <f>'UPDATE Regular Stats'!U252</f>
        <v>0</v>
      </c>
      <c r="V251">
        <f>'UPDATE Regular Stats'!V252</f>
        <v>0.7</v>
      </c>
      <c r="W251">
        <f>'UPDATE Regular Stats'!W252</f>
        <v>0.7</v>
      </c>
      <c r="X251">
        <f>'UPDATE Regular Stats'!X252</f>
        <v>0.7</v>
      </c>
      <c r="Y251">
        <f>'UPDATE Regular Stats'!Y252</f>
        <v>0.1</v>
      </c>
      <c r="Z251">
        <f>'UPDATE Regular Stats'!Z252</f>
        <v>0</v>
      </c>
      <c r="AA251">
        <f>'UPDATE Regular Stats'!AA252</f>
        <v>0.3</v>
      </c>
      <c r="AB251">
        <f>'UPDATE Regular Stats'!AB252</f>
        <v>0.9</v>
      </c>
      <c r="AC251">
        <f>'UPDATE Regular Stats'!AC252</f>
        <v>1.6</v>
      </c>
      <c r="AD251">
        <f>VLOOKUP($B251,'UPDATE Advanced Stats'!$B$2:$AC$1000,7,0)</f>
        <v>11</v>
      </c>
      <c r="AE251">
        <f>VLOOKUP($B251,'UPDATE Advanced Stats'!$B$2:$AC$1000,8,0)</f>
        <v>0.56699999999999995</v>
      </c>
      <c r="AF251">
        <f>VLOOKUP($B251,'UPDATE Advanced Stats'!$B$2:$AC$1000,9,0)</f>
        <v>7.2999999999999995E-2</v>
      </c>
      <c r="AG251">
        <f>VLOOKUP($B251,'UPDATE Advanced Stats'!$B$2:$AC$1000,10,0)</f>
        <v>0.317</v>
      </c>
      <c r="AH251">
        <f>VLOOKUP($B251,'UPDATE Advanced Stats'!$B$2:$AC$1000,11,0)</f>
        <v>3.3</v>
      </c>
      <c r="AI251">
        <f>VLOOKUP($B251,'UPDATE Advanced Stats'!$B$2:$AC$1000,12,0)</f>
        <v>12.9</v>
      </c>
      <c r="AJ251">
        <f>VLOOKUP($B251,'UPDATE Advanced Stats'!$B$2:$AC$1000,13,0)</f>
        <v>8.1</v>
      </c>
      <c r="AK251">
        <f>VLOOKUP($B251,'UPDATE Advanced Stats'!$B$2:$AC$1000,14,0)</f>
        <v>19.600000000000001</v>
      </c>
      <c r="AL251">
        <f>VLOOKUP($B251,'UPDATE Advanced Stats'!$B$2:$AC$1000,15,0)</f>
        <v>1.8</v>
      </c>
      <c r="AM251">
        <f>VLOOKUP($B251,'UPDATE Advanced Stats'!$B$2:$AC$1000,16,0)</f>
        <v>0</v>
      </c>
      <c r="AN251">
        <f>VLOOKUP($B251,'UPDATE Advanced Stats'!$B$2:$AC$1000,17,0)</f>
        <v>20.399999999999999</v>
      </c>
      <c r="AO251">
        <f>VLOOKUP($B251,'UPDATE Advanced Stats'!$B$2:$AC$1000,18,0)</f>
        <v>15.2</v>
      </c>
      <c r="AP251">
        <f>VLOOKUP($B251,'UPDATE Advanced Stats'!$B$2:$AC$1000,19,0)</f>
        <v>0</v>
      </c>
      <c r="AQ251">
        <f>VLOOKUP($B251,'UPDATE Advanced Stats'!$B$2:$AC$1000,20,0)</f>
        <v>0.1</v>
      </c>
      <c r="AR251">
        <f>VLOOKUP($B251,'UPDATE Advanced Stats'!$B$2:$AC$1000,21,0)</f>
        <v>0.2</v>
      </c>
      <c r="AS251">
        <f>VLOOKUP($B251,'UPDATE Advanced Stats'!$B$2:$AC$1000,22,0)</f>
        <v>0.3</v>
      </c>
      <c r="AT251">
        <f>VLOOKUP($B251,'UPDATE Advanced Stats'!$B$2:$AC$1000,23,0)</f>
        <v>8.7999999999999995E-2</v>
      </c>
      <c r="AU251">
        <f>VLOOKUP($B251,'UPDATE Advanced Stats'!$B$2:$AC$1000,24,0)</f>
        <v>0</v>
      </c>
      <c r="AV251">
        <f>VLOOKUP($B251,'UPDATE Advanced Stats'!$B$2:$AC$1000,25,0)</f>
        <v>-2.5</v>
      </c>
      <c r="AW251">
        <f>VLOOKUP($B251,'UPDATE Advanced Stats'!$B$2:$AC$1000,26,0)</f>
        <v>-0.6</v>
      </c>
      <c r="AX251">
        <f>VLOOKUP($B251,'UPDATE Advanced Stats'!$B$2:$AC$1000,27,0)</f>
        <v>-3.1</v>
      </c>
      <c r="AY251">
        <f>VLOOKUP($B251,'UPDATE Advanced Stats'!$B$2:$AC$1000,28,0)</f>
        <v>0</v>
      </c>
    </row>
    <row r="252" spans="1:51">
      <c r="A252">
        <f>'UPDATE Regular Stats'!A253</f>
        <v>191</v>
      </c>
      <c r="B252" t="str">
        <f>'UPDATE Regular Stats'!B253</f>
        <v>Jorge Gutierrez</v>
      </c>
      <c r="C252" t="str">
        <f>'UPDATE Regular Stats'!C253</f>
        <v>PG</v>
      </c>
      <c r="D252">
        <f>'UPDATE Regular Stats'!D253</f>
        <v>26</v>
      </c>
      <c r="E252" t="str">
        <f>'UPDATE Regular Stats'!E253</f>
        <v>MIL</v>
      </c>
      <c r="F252">
        <f>'UPDATE Regular Stats'!F253</f>
        <v>10</v>
      </c>
      <c r="G252">
        <f>'UPDATE Regular Stats'!G253</f>
        <v>1</v>
      </c>
      <c r="H252">
        <f>'UPDATE Regular Stats'!H253</f>
        <v>13.1</v>
      </c>
      <c r="I252">
        <f>'UPDATE Regular Stats'!I253</f>
        <v>1.5</v>
      </c>
      <c r="J252">
        <f>'UPDATE Regular Stats'!J253</f>
        <v>2.7</v>
      </c>
      <c r="K252">
        <f>'UPDATE Regular Stats'!K253</f>
        <v>0.55600000000000005</v>
      </c>
      <c r="L252">
        <f>'UPDATE Regular Stats'!L253</f>
        <v>0</v>
      </c>
      <c r="M252">
        <f>'UPDATE Regular Stats'!M253</f>
        <v>0.2</v>
      </c>
      <c r="N252">
        <f>'UPDATE Regular Stats'!N253</f>
        <v>0</v>
      </c>
      <c r="O252">
        <f>'UPDATE Regular Stats'!O253</f>
        <v>1.5</v>
      </c>
      <c r="P252">
        <f>'UPDATE Regular Stats'!P253</f>
        <v>2.5</v>
      </c>
      <c r="Q252">
        <f>'UPDATE Regular Stats'!Q253</f>
        <v>0.6</v>
      </c>
      <c r="R252">
        <f>'UPDATE Regular Stats'!R253</f>
        <v>0.7</v>
      </c>
      <c r="S252">
        <f>'UPDATE Regular Stats'!S253</f>
        <v>1</v>
      </c>
      <c r="T252">
        <f>'UPDATE Regular Stats'!T253</f>
        <v>0.7</v>
      </c>
      <c r="U252">
        <f>'UPDATE Regular Stats'!U253</f>
        <v>0.5</v>
      </c>
      <c r="V252">
        <f>'UPDATE Regular Stats'!V253</f>
        <v>1.3</v>
      </c>
      <c r="W252">
        <f>'UPDATE Regular Stats'!W253</f>
        <v>1.8</v>
      </c>
      <c r="X252">
        <f>'UPDATE Regular Stats'!X253</f>
        <v>1.5</v>
      </c>
      <c r="Y252">
        <f>'UPDATE Regular Stats'!Y253</f>
        <v>0.5</v>
      </c>
      <c r="Z252">
        <f>'UPDATE Regular Stats'!Z253</f>
        <v>0</v>
      </c>
      <c r="AA252">
        <f>'UPDATE Regular Stats'!AA253</f>
        <v>0.9</v>
      </c>
      <c r="AB252">
        <f>'UPDATE Regular Stats'!AB253</f>
        <v>1.6</v>
      </c>
      <c r="AC252">
        <f>'UPDATE Regular Stats'!AC253</f>
        <v>3.7</v>
      </c>
      <c r="AD252">
        <f>VLOOKUP($B252,'UPDATE Advanced Stats'!$B$2:$AC$1000,7,0)</f>
        <v>11</v>
      </c>
      <c r="AE252">
        <f>VLOOKUP($B252,'UPDATE Advanced Stats'!$B$2:$AC$1000,8,0)</f>
        <v>0.56699999999999995</v>
      </c>
      <c r="AF252">
        <f>VLOOKUP($B252,'UPDATE Advanced Stats'!$B$2:$AC$1000,9,0)</f>
        <v>7.2999999999999995E-2</v>
      </c>
      <c r="AG252">
        <f>VLOOKUP($B252,'UPDATE Advanced Stats'!$B$2:$AC$1000,10,0)</f>
        <v>0.317</v>
      </c>
      <c r="AH252">
        <f>VLOOKUP($B252,'UPDATE Advanced Stats'!$B$2:$AC$1000,11,0)</f>
        <v>3.3</v>
      </c>
      <c r="AI252">
        <f>VLOOKUP($B252,'UPDATE Advanced Stats'!$B$2:$AC$1000,12,0)</f>
        <v>12.9</v>
      </c>
      <c r="AJ252">
        <f>VLOOKUP($B252,'UPDATE Advanced Stats'!$B$2:$AC$1000,13,0)</f>
        <v>8.1</v>
      </c>
      <c r="AK252">
        <f>VLOOKUP($B252,'UPDATE Advanced Stats'!$B$2:$AC$1000,14,0)</f>
        <v>19.600000000000001</v>
      </c>
      <c r="AL252">
        <f>VLOOKUP($B252,'UPDATE Advanced Stats'!$B$2:$AC$1000,15,0)</f>
        <v>1.8</v>
      </c>
      <c r="AM252">
        <f>VLOOKUP($B252,'UPDATE Advanced Stats'!$B$2:$AC$1000,16,0)</f>
        <v>0</v>
      </c>
      <c r="AN252">
        <f>VLOOKUP($B252,'UPDATE Advanced Stats'!$B$2:$AC$1000,17,0)</f>
        <v>20.399999999999999</v>
      </c>
      <c r="AO252">
        <f>VLOOKUP($B252,'UPDATE Advanced Stats'!$B$2:$AC$1000,18,0)</f>
        <v>15.2</v>
      </c>
      <c r="AP252">
        <f>VLOOKUP($B252,'UPDATE Advanced Stats'!$B$2:$AC$1000,19,0)</f>
        <v>0</v>
      </c>
      <c r="AQ252">
        <f>VLOOKUP($B252,'UPDATE Advanced Stats'!$B$2:$AC$1000,20,0)</f>
        <v>0.1</v>
      </c>
      <c r="AR252">
        <f>VLOOKUP($B252,'UPDATE Advanced Stats'!$B$2:$AC$1000,21,0)</f>
        <v>0.2</v>
      </c>
      <c r="AS252">
        <f>VLOOKUP($B252,'UPDATE Advanced Stats'!$B$2:$AC$1000,22,0)</f>
        <v>0.3</v>
      </c>
      <c r="AT252">
        <f>VLOOKUP($B252,'UPDATE Advanced Stats'!$B$2:$AC$1000,23,0)</f>
        <v>8.7999999999999995E-2</v>
      </c>
      <c r="AU252">
        <f>VLOOKUP($B252,'UPDATE Advanced Stats'!$B$2:$AC$1000,24,0)</f>
        <v>0</v>
      </c>
      <c r="AV252">
        <f>VLOOKUP($B252,'UPDATE Advanced Stats'!$B$2:$AC$1000,25,0)</f>
        <v>-2.5</v>
      </c>
      <c r="AW252">
        <f>VLOOKUP($B252,'UPDATE Advanced Stats'!$B$2:$AC$1000,26,0)</f>
        <v>-0.6</v>
      </c>
      <c r="AX252">
        <f>VLOOKUP($B252,'UPDATE Advanced Stats'!$B$2:$AC$1000,27,0)</f>
        <v>-3.1</v>
      </c>
      <c r="AY252">
        <f>VLOOKUP($B252,'UPDATE Advanced Stats'!$B$2:$AC$1000,28,0)</f>
        <v>0</v>
      </c>
    </row>
    <row r="253" spans="1:51">
      <c r="A253">
        <f>'UPDATE Regular Stats'!A254</f>
        <v>192</v>
      </c>
      <c r="B253" t="str">
        <f>'UPDATE Regular Stats'!B254</f>
        <v>P.J. Hairston</v>
      </c>
      <c r="C253" t="str">
        <f>'UPDATE Regular Stats'!C254</f>
        <v>SG</v>
      </c>
      <c r="D253">
        <f>'UPDATE Regular Stats'!D254</f>
        <v>22</v>
      </c>
      <c r="E253" t="str">
        <f>'UPDATE Regular Stats'!E254</f>
        <v>CHO</v>
      </c>
      <c r="F253">
        <f>'UPDATE Regular Stats'!F254</f>
        <v>45</v>
      </c>
      <c r="G253">
        <f>'UPDATE Regular Stats'!G254</f>
        <v>2</v>
      </c>
      <c r="H253">
        <f>'UPDATE Regular Stats'!H254</f>
        <v>15.3</v>
      </c>
      <c r="I253">
        <f>'UPDATE Regular Stats'!I254</f>
        <v>1.9</v>
      </c>
      <c r="J253">
        <f>'UPDATE Regular Stats'!J254</f>
        <v>6</v>
      </c>
      <c r="K253">
        <f>'UPDATE Regular Stats'!K254</f>
        <v>0.32300000000000001</v>
      </c>
      <c r="L253">
        <f>'UPDATE Regular Stats'!L254</f>
        <v>1.1000000000000001</v>
      </c>
      <c r="M253">
        <f>'UPDATE Regular Stats'!M254</f>
        <v>3.6</v>
      </c>
      <c r="N253">
        <f>'UPDATE Regular Stats'!N254</f>
        <v>0.30099999999999999</v>
      </c>
      <c r="O253">
        <f>'UPDATE Regular Stats'!O254</f>
        <v>0.8</v>
      </c>
      <c r="P253">
        <f>'UPDATE Regular Stats'!P254</f>
        <v>2.4</v>
      </c>
      <c r="Q253">
        <f>'UPDATE Regular Stats'!Q254</f>
        <v>0.35799999999999998</v>
      </c>
      <c r="R253">
        <f>'UPDATE Regular Stats'!R254</f>
        <v>0.7</v>
      </c>
      <c r="S253">
        <f>'UPDATE Regular Stats'!S254</f>
        <v>0.8</v>
      </c>
      <c r="T253">
        <f>'UPDATE Regular Stats'!T254</f>
        <v>0.86099999999999999</v>
      </c>
      <c r="U253">
        <f>'UPDATE Regular Stats'!U254</f>
        <v>0.5</v>
      </c>
      <c r="V253">
        <f>'UPDATE Regular Stats'!V254</f>
        <v>1.6</v>
      </c>
      <c r="W253">
        <f>'UPDATE Regular Stats'!W254</f>
        <v>2</v>
      </c>
      <c r="X253">
        <f>'UPDATE Regular Stats'!X254</f>
        <v>0.5</v>
      </c>
      <c r="Y253">
        <f>'UPDATE Regular Stats'!Y254</f>
        <v>0.5</v>
      </c>
      <c r="Z253">
        <f>'UPDATE Regular Stats'!Z254</f>
        <v>0.3</v>
      </c>
      <c r="AA253">
        <f>'UPDATE Regular Stats'!AA254</f>
        <v>0.5</v>
      </c>
      <c r="AB253">
        <f>'UPDATE Regular Stats'!AB254</f>
        <v>1.4</v>
      </c>
      <c r="AC253">
        <f>'UPDATE Regular Stats'!AC254</f>
        <v>5.6</v>
      </c>
      <c r="AD253">
        <f>VLOOKUP($B253,'UPDATE Advanced Stats'!$B$2:$AC$1000,7,0)</f>
        <v>9</v>
      </c>
      <c r="AE253">
        <f>VLOOKUP($B253,'UPDATE Advanced Stats'!$B$2:$AC$1000,8,0)</f>
        <v>0.44600000000000001</v>
      </c>
      <c r="AF253">
        <f>VLOOKUP($B253,'UPDATE Advanced Stats'!$B$2:$AC$1000,9,0)</f>
        <v>0.60599999999999998</v>
      </c>
      <c r="AG253">
        <f>VLOOKUP($B253,'UPDATE Advanced Stats'!$B$2:$AC$1000,10,0)</f>
        <v>0.13400000000000001</v>
      </c>
      <c r="AH253">
        <f>VLOOKUP($B253,'UPDATE Advanced Stats'!$B$2:$AC$1000,11,0)</f>
        <v>3.4</v>
      </c>
      <c r="AI253">
        <f>VLOOKUP($B253,'UPDATE Advanced Stats'!$B$2:$AC$1000,12,0)</f>
        <v>11.5</v>
      </c>
      <c r="AJ253">
        <f>VLOOKUP($B253,'UPDATE Advanced Stats'!$B$2:$AC$1000,13,0)</f>
        <v>7.4</v>
      </c>
      <c r="AK253">
        <f>VLOOKUP($B253,'UPDATE Advanced Stats'!$B$2:$AC$1000,14,0)</f>
        <v>5.0999999999999996</v>
      </c>
      <c r="AL253">
        <f>VLOOKUP($B253,'UPDATE Advanced Stats'!$B$2:$AC$1000,15,0)</f>
        <v>1.6</v>
      </c>
      <c r="AM253">
        <f>VLOOKUP($B253,'UPDATE Advanced Stats'!$B$2:$AC$1000,16,0)</f>
        <v>1.5</v>
      </c>
      <c r="AN253">
        <f>VLOOKUP($B253,'UPDATE Advanced Stats'!$B$2:$AC$1000,17,0)</f>
        <v>7.2</v>
      </c>
      <c r="AO253">
        <f>VLOOKUP($B253,'UPDATE Advanced Stats'!$B$2:$AC$1000,18,0)</f>
        <v>20.399999999999999</v>
      </c>
      <c r="AP253">
        <f>VLOOKUP($B253,'UPDATE Advanced Stats'!$B$2:$AC$1000,19,0)</f>
        <v>0</v>
      </c>
      <c r="AQ253">
        <f>VLOOKUP($B253,'UPDATE Advanced Stats'!$B$2:$AC$1000,20,0)</f>
        <v>-0.5</v>
      </c>
      <c r="AR253">
        <f>VLOOKUP($B253,'UPDATE Advanced Stats'!$B$2:$AC$1000,21,0)</f>
        <v>0.8</v>
      </c>
      <c r="AS253">
        <f>VLOOKUP($B253,'UPDATE Advanced Stats'!$B$2:$AC$1000,22,0)</f>
        <v>0.3</v>
      </c>
      <c r="AT253">
        <f>VLOOKUP($B253,'UPDATE Advanced Stats'!$B$2:$AC$1000,23,0)</f>
        <v>2.1999999999999999E-2</v>
      </c>
      <c r="AU253">
        <f>VLOOKUP($B253,'UPDATE Advanced Stats'!$B$2:$AC$1000,24,0)</f>
        <v>0</v>
      </c>
      <c r="AV253">
        <f>VLOOKUP($B253,'UPDATE Advanced Stats'!$B$2:$AC$1000,25,0)</f>
        <v>-2.2000000000000002</v>
      </c>
      <c r="AW253">
        <f>VLOOKUP($B253,'UPDATE Advanced Stats'!$B$2:$AC$1000,26,0)</f>
        <v>-1.3</v>
      </c>
      <c r="AX253">
        <f>VLOOKUP($B253,'UPDATE Advanced Stats'!$B$2:$AC$1000,27,0)</f>
        <v>-3.5</v>
      </c>
      <c r="AY253">
        <f>VLOOKUP($B253,'UPDATE Advanced Stats'!$B$2:$AC$1000,28,0)</f>
        <v>-0.3</v>
      </c>
    </row>
    <row r="254" spans="1:51">
      <c r="A254">
        <f>'UPDATE Regular Stats'!A255</f>
        <v>193</v>
      </c>
      <c r="B254" t="str">
        <f>'UPDATE Regular Stats'!B255</f>
        <v>Jordan Hamilton</v>
      </c>
      <c r="C254" t="str">
        <f>'UPDATE Regular Stats'!C255</f>
        <v>SF</v>
      </c>
      <c r="D254">
        <f>'UPDATE Regular Stats'!D255</f>
        <v>24</v>
      </c>
      <c r="E254" t="str">
        <f>'UPDATE Regular Stats'!E255</f>
        <v>LAC</v>
      </c>
      <c r="F254">
        <f>'UPDATE Regular Stats'!F255</f>
        <v>14</v>
      </c>
      <c r="G254">
        <f>'UPDATE Regular Stats'!G255</f>
        <v>2</v>
      </c>
      <c r="H254">
        <f>'UPDATE Regular Stats'!H255</f>
        <v>8.6999999999999993</v>
      </c>
      <c r="I254">
        <f>'UPDATE Regular Stats'!I255</f>
        <v>1</v>
      </c>
      <c r="J254">
        <f>'UPDATE Regular Stats'!J255</f>
        <v>2.5</v>
      </c>
      <c r="K254">
        <f>'UPDATE Regular Stats'!K255</f>
        <v>0.4</v>
      </c>
      <c r="L254">
        <f>'UPDATE Regular Stats'!L255</f>
        <v>0.7</v>
      </c>
      <c r="M254">
        <f>'UPDATE Regular Stats'!M255</f>
        <v>1.5</v>
      </c>
      <c r="N254">
        <f>'UPDATE Regular Stats'!N255</f>
        <v>0.47599999999999998</v>
      </c>
      <c r="O254">
        <f>'UPDATE Regular Stats'!O255</f>
        <v>0.3</v>
      </c>
      <c r="P254">
        <f>'UPDATE Regular Stats'!P255</f>
        <v>1</v>
      </c>
      <c r="Q254">
        <f>'UPDATE Regular Stats'!Q255</f>
        <v>0.28599999999999998</v>
      </c>
      <c r="R254">
        <f>'UPDATE Regular Stats'!R255</f>
        <v>0</v>
      </c>
      <c r="S254">
        <f>'UPDATE Regular Stats'!S255</f>
        <v>0</v>
      </c>
      <c r="T254">
        <f>'UPDATE Regular Stats'!T255</f>
        <v>0</v>
      </c>
      <c r="U254">
        <f>'UPDATE Regular Stats'!U255</f>
        <v>0.1</v>
      </c>
      <c r="V254">
        <f>'UPDATE Regular Stats'!V255</f>
        <v>1</v>
      </c>
      <c r="W254">
        <f>'UPDATE Regular Stats'!W255</f>
        <v>1.1000000000000001</v>
      </c>
      <c r="X254">
        <f>'UPDATE Regular Stats'!X255</f>
        <v>0.5</v>
      </c>
      <c r="Y254">
        <f>'UPDATE Regular Stats'!Y255</f>
        <v>0.1</v>
      </c>
      <c r="Z254">
        <f>'UPDATE Regular Stats'!Z255</f>
        <v>0</v>
      </c>
      <c r="AA254">
        <f>'UPDATE Regular Stats'!AA255</f>
        <v>0.3</v>
      </c>
      <c r="AB254">
        <f>'UPDATE Regular Stats'!AB255</f>
        <v>1</v>
      </c>
      <c r="AC254">
        <f>'UPDATE Regular Stats'!AC255</f>
        <v>2.7</v>
      </c>
      <c r="AD254">
        <f>VLOOKUP($B254,'UPDATE Advanced Stats'!$B$2:$AC$1000,7,0)</f>
        <v>8.3000000000000007</v>
      </c>
      <c r="AE254">
        <f>VLOOKUP($B254,'UPDATE Advanced Stats'!$B$2:$AC$1000,8,0)</f>
        <v>0.54300000000000004</v>
      </c>
      <c r="AF254">
        <f>VLOOKUP($B254,'UPDATE Advanced Stats'!$B$2:$AC$1000,9,0)</f>
        <v>0.6</v>
      </c>
      <c r="AG254">
        <f>VLOOKUP($B254,'UPDATE Advanced Stats'!$B$2:$AC$1000,10,0)</f>
        <v>0</v>
      </c>
      <c r="AH254">
        <f>VLOOKUP($B254,'UPDATE Advanced Stats'!$B$2:$AC$1000,11,0)</f>
        <v>1.9</v>
      </c>
      <c r="AI254">
        <f>VLOOKUP($B254,'UPDATE Advanced Stats'!$B$2:$AC$1000,12,0)</f>
        <v>12.7</v>
      </c>
      <c r="AJ254">
        <f>VLOOKUP($B254,'UPDATE Advanced Stats'!$B$2:$AC$1000,13,0)</f>
        <v>7.4</v>
      </c>
      <c r="AK254">
        <f>VLOOKUP($B254,'UPDATE Advanced Stats'!$B$2:$AC$1000,14,0)</f>
        <v>8.1999999999999993</v>
      </c>
      <c r="AL254">
        <f>VLOOKUP($B254,'UPDATE Advanced Stats'!$B$2:$AC$1000,15,0)</f>
        <v>0.8</v>
      </c>
      <c r="AM254">
        <f>VLOOKUP($B254,'UPDATE Advanced Stats'!$B$2:$AC$1000,16,0)</f>
        <v>0</v>
      </c>
      <c r="AN254">
        <f>VLOOKUP($B254,'UPDATE Advanced Stats'!$B$2:$AC$1000,17,0)</f>
        <v>10.3</v>
      </c>
      <c r="AO254">
        <f>VLOOKUP($B254,'UPDATE Advanced Stats'!$B$2:$AC$1000,18,0)</f>
        <v>14.4</v>
      </c>
      <c r="AP254">
        <f>VLOOKUP($B254,'UPDATE Advanced Stats'!$B$2:$AC$1000,19,0)</f>
        <v>0</v>
      </c>
      <c r="AQ254">
        <f>VLOOKUP($B254,'UPDATE Advanced Stats'!$B$2:$AC$1000,20,0)</f>
        <v>0.1</v>
      </c>
      <c r="AR254">
        <f>VLOOKUP($B254,'UPDATE Advanced Stats'!$B$2:$AC$1000,21,0)</f>
        <v>0.1</v>
      </c>
      <c r="AS254">
        <f>VLOOKUP($B254,'UPDATE Advanced Stats'!$B$2:$AC$1000,22,0)</f>
        <v>0.1</v>
      </c>
      <c r="AT254">
        <f>VLOOKUP($B254,'UPDATE Advanced Stats'!$B$2:$AC$1000,23,0)</f>
        <v>5.8999999999999997E-2</v>
      </c>
      <c r="AU254">
        <f>VLOOKUP($B254,'UPDATE Advanced Stats'!$B$2:$AC$1000,24,0)</f>
        <v>0</v>
      </c>
      <c r="AV254">
        <f>VLOOKUP($B254,'UPDATE Advanced Stats'!$B$2:$AC$1000,25,0)</f>
        <v>-1.1000000000000001</v>
      </c>
      <c r="AW254">
        <f>VLOOKUP($B254,'UPDATE Advanced Stats'!$B$2:$AC$1000,26,0)</f>
        <v>-2.1</v>
      </c>
      <c r="AX254">
        <f>VLOOKUP($B254,'UPDATE Advanced Stats'!$B$2:$AC$1000,27,0)</f>
        <v>-3.2</v>
      </c>
      <c r="AY254">
        <f>VLOOKUP($B254,'UPDATE Advanced Stats'!$B$2:$AC$1000,28,0)</f>
        <v>0</v>
      </c>
    </row>
    <row r="255" spans="1:51">
      <c r="A255">
        <f>'UPDATE Regular Stats'!A256</f>
        <v>194</v>
      </c>
      <c r="B255" t="str">
        <f>'UPDATE Regular Stats'!B256</f>
        <v>Justin Hamilton</v>
      </c>
      <c r="C255" t="str">
        <f>'UPDATE Regular Stats'!C256</f>
        <v>C</v>
      </c>
      <c r="D255">
        <f>'UPDATE Regular Stats'!D256</f>
        <v>24</v>
      </c>
      <c r="E255" t="str">
        <f>'UPDATE Regular Stats'!E256</f>
        <v>TOT</v>
      </c>
      <c r="F255">
        <f>'UPDATE Regular Stats'!F256</f>
        <v>41</v>
      </c>
      <c r="G255">
        <f>'UPDATE Regular Stats'!G256</f>
        <v>14</v>
      </c>
      <c r="H255">
        <f>'UPDATE Regular Stats'!H256</f>
        <v>17.399999999999999</v>
      </c>
      <c r="I255">
        <f>'UPDATE Regular Stats'!I256</f>
        <v>2.1</v>
      </c>
      <c r="J255">
        <f>'UPDATE Regular Stats'!J256</f>
        <v>4.3</v>
      </c>
      <c r="K255">
        <f>'UPDATE Regular Stats'!K256</f>
        <v>0.47799999999999998</v>
      </c>
      <c r="L255">
        <f>'UPDATE Regular Stats'!L256</f>
        <v>0.2</v>
      </c>
      <c r="M255">
        <f>'UPDATE Regular Stats'!M256</f>
        <v>0.8</v>
      </c>
      <c r="N255">
        <f>'UPDATE Regular Stats'!N256</f>
        <v>0.32300000000000001</v>
      </c>
      <c r="O255">
        <f>'UPDATE Regular Stats'!O256</f>
        <v>1.8</v>
      </c>
      <c r="P255">
        <f>'UPDATE Regular Stats'!P256</f>
        <v>3.6</v>
      </c>
      <c r="Q255">
        <f>'UPDATE Regular Stats'!Q256</f>
        <v>0.51</v>
      </c>
      <c r="R255">
        <f>'UPDATE Regular Stats'!R256</f>
        <v>1</v>
      </c>
      <c r="S255">
        <f>'UPDATE Regular Stats'!S256</f>
        <v>1.1000000000000001</v>
      </c>
      <c r="T255">
        <f>'UPDATE Regular Stats'!T256</f>
        <v>0.83</v>
      </c>
      <c r="U255">
        <f>'UPDATE Regular Stats'!U256</f>
        <v>1.4</v>
      </c>
      <c r="V255">
        <f>'UPDATE Regular Stats'!V256</f>
        <v>1.9</v>
      </c>
      <c r="W255">
        <f>'UPDATE Regular Stats'!W256</f>
        <v>3.3</v>
      </c>
      <c r="X255">
        <f>'UPDATE Regular Stats'!X256</f>
        <v>0.9</v>
      </c>
      <c r="Y255">
        <f>'UPDATE Regular Stats'!Y256</f>
        <v>0.7</v>
      </c>
      <c r="Z255">
        <f>'UPDATE Regular Stats'!Z256</f>
        <v>0.7</v>
      </c>
      <c r="AA255">
        <f>'UPDATE Regular Stats'!AA256</f>
        <v>0.6</v>
      </c>
      <c r="AB255">
        <f>'UPDATE Regular Stats'!AB256</f>
        <v>1.7</v>
      </c>
      <c r="AC255">
        <f>'UPDATE Regular Stats'!AC256</f>
        <v>5.3</v>
      </c>
      <c r="AD255">
        <f>VLOOKUP($B255,'UPDATE Advanced Stats'!$B$2:$AC$1000,7,0)</f>
        <v>14.6</v>
      </c>
      <c r="AE255">
        <f>VLOOKUP($B255,'UPDATE Advanced Stats'!$B$2:$AC$1000,8,0)</f>
        <v>0.55100000000000005</v>
      </c>
      <c r="AF255">
        <f>VLOOKUP($B255,'UPDATE Advanced Stats'!$B$2:$AC$1000,9,0)</f>
        <v>0.17399999999999999</v>
      </c>
      <c r="AG255">
        <f>VLOOKUP($B255,'UPDATE Advanced Stats'!$B$2:$AC$1000,10,0)</f>
        <v>0.26400000000000001</v>
      </c>
      <c r="AH255">
        <f>VLOOKUP($B255,'UPDATE Advanced Stats'!$B$2:$AC$1000,11,0)</f>
        <v>9.3000000000000007</v>
      </c>
      <c r="AI255">
        <f>VLOOKUP($B255,'UPDATE Advanced Stats'!$B$2:$AC$1000,12,0)</f>
        <v>12.7</v>
      </c>
      <c r="AJ255">
        <f>VLOOKUP($B255,'UPDATE Advanced Stats'!$B$2:$AC$1000,13,0)</f>
        <v>11</v>
      </c>
      <c r="AK255">
        <f>VLOOKUP($B255,'UPDATE Advanced Stats'!$B$2:$AC$1000,14,0)</f>
        <v>8.1</v>
      </c>
      <c r="AL255">
        <f>VLOOKUP($B255,'UPDATE Advanced Stats'!$B$2:$AC$1000,15,0)</f>
        <v>2</v>
      </c>
      <c r="AM255">
        <f>VLOOKUP($B255,'UPDATE Advanced Stats'!$B$2:$AC$1000,16,0)</f>
        <v>3.4</v>
      </c>
      <c r="AN255">
        <f>VLOOKUP($B255,'UPDATE Advanced Stats'!$B$2:$AC$1000,17,0)</f>
        <v>11.6</v>
      </c>
      <c r="AO255">
        <f>VLOOKUP($B255,'UPDATE Advanced Stats'!$B$2:$AC$1000,18,0)</f>
        <v>14.2</v>
      </c>
      <c r="AP255">
        <f>VLOOKUP($B255,'UPDATE Advanced Stats'!$B$2:$AC$1000,19,0)</f>
        <v>0</v>
      </c>
      <c r="AQ255">
        <f>VLOOKUP($B255,'UPDATE Advanced Stats'!$B$2:$AC$1000,20,0)</f>
        <v>1</v>
      </c>
      <c r="AR255">
        <f>VLOOKUP($B255,'UPDATE Advanced Stats'!$B$2:$AC$1000,21,0)</f>
        <v>0.5</v>
      </c>
      <c r="AS255">
        <f>VLOOKUP($B255,'UPDATE Advanced Stats'!$B$2:$AC$1000,22,0)</f>
        <v>1.5</v>
      </c>
      <c r="AT255">
        <f>VLOOKUP($B255,'UPDATE Advanced Stats'!$B$2:$AC$1000,23,0)</f>
        <v>0.10199999999999999</v>
      </c>
      <c r="AU255">
        <f>VLOOKUP($B255,'UPDATE Advanced Stats'!$B$2:$AC$1000,24,0)</f>
        <v>0</v>
      </c>
      <c r="AV255">
        <f>VLOOKUP($B255,'UPDATE Advanced Stats'!$B$2:$AC$1000,25,0)</f>
        <v>-0.1</v>
      </c>
      <c r="AW255">
        <f>VLOOKUP($B255,'UPDATE Advanced Stats'!$B$2:$AC$1000,26,0)</f>
        <v>0.9</v>
      </c>
      <c r="AX255">
        <f>VLOOKUP($B255,'UPDATE Advanced Stats'!$B$2:$AC$1000,27,0)</f>
        <v>0.7</v>
      </c>
      <c r="AY255">
        <f>VLOOKUP($B255,'UPDATE Advanced Stats'!$B$2:$AC$1000,28,0)</f>
        <v>0.5</v>
      </c>
    </row>
    <row r="256" spans="1:51">
      <c r="A256">
        <f>'UPDATE Regular Stats'!A257</f>
        <v>194</v>
      </c>
      <c r="B256" t="str">
        <f>'UPDATE Regular Stats'!B257</f>
        <v>Justin Hamilton</v>
      </c>
      <c r="C256" t="str">
        <f>'UPDATE Regular Stats'!C257</f>
        <v>C</v>
      </c>
      <c r="D256">
        <f>'UPDATE Regular Stats'!D257</f>
        <v>24</v>
      </c>
      <c r="E256" t="str">
        <f>'UPDATE Regular Stats'!E257</f>
        <v>MIA</v>
      </c>
      <c r="F256">
        <f>'UPDATE Regular Stats'!F257</f>
        <v>24</v>
      </c>
      <c r="G256">
        <f>'UPDATE Regular Stats'!G257</f>
        <v>5</v>
      </c>
      <c r="H256">
        <f>'UPDATE Regular Stats'!H257</f>
        <v>12</v>
      </c>
      <c r="I256">
        <f>'UPDATE Regular Stats'!I257</f>
        <v>1.1000000000000001</v>
      </c>
      <c r="J256">
        <f>'UPDATE Regular Stats'!J257</f>
        <v>2.7</v>
      </c>
      <c r="K256">
        <f>'UPDATE Regular Stats'!K257</f>
        <v>0.41499999999999998</v>
      </c>
      <c r="L256">
        <f>'UPDATE Regular Stats'!L257</f>
        <v>0.3</v>
      </c>
      <c r="M256">
        <f>'UPDATE Regular Stats'!M257</f>
        <v>0.8</v>
      </c>
      <c r="N256">
        <f>'UPDATE Regular Stats'!N257</f>
        <v>0.316</v>
      </c>
      <c r="O256">
        <f>'UPDATE Regular Stats'!O257</f>
        <v>0.9</v>
      </c>
      <c r="P256">
        <f>'UPDATE Regular Stats'!P257</f>
        <v>1.9</v>
      </c>
      <c r="Q256">
        <f>'UPDATE Regular Stats'!Q257</f>
        <v>0.45700000000000002</v>
      </c>
      <c r="R256">
        <f>'UPDATE Regular Stats'!R257</f>
        <v>0.3</v>
      </c>
      <c r="S256">
        <f>'UPDATE Regular Stats'!S257</f>
        <v>0.3</v>
      </c>
      <c r="T256">
        <f>'UPDATE Regular Stats'!T257</f>
        <v>0.85699999999999998</v>
      </c>
      <c r="U256">
        <f>'UPDATE Regular Stats'!U257</f>
        <v>1</v>
      </c>
      <c r="V256">
        <f>'UPDATE Regular Stats'!V257</f>
        <v>1</v>
      </c>
      <c r="W256">
        <f>'UPDATE Regular Stats'!W257</f>
        <v>2</v>
      </c>
      <c r="X256">
        <f>'UPDATE Regular Stats'!X257</f>
        <v>0.5</v>
      </c>
      <c r="Y256">
        <f>'UPDATE Regular Stats'!Y257</f>
        <v>0.3</v>
      </c>
      <c r="Z256">
        <f>'UPDATE Regular Stats'!Z257</f>
        <v>0.2</v>
      </c>
      <c r="AA256">
        <f>'UPDATE Regular Stats'!AA257</f>
        <v>0.3</v>
      </c>
      <c r="AB256">
        <f>'UPDATE Regular Stats'!AB257</f>
        <v>1.4</v>
      </c>
      <c r="AC256">
        <f>'UPDATE Regular Stats'!AC257</f>
        <v>2.8</v>
      </c>
      <c r="AD256">
        <f>VLOOKUP($B256,'UPDATE Advanced Stats'!$B$2:$AC$1000,7,0)</f>
        <v>14.6</v>
      </c>
      <c r="AE256">
        <f>VLOOKUP($B256,'UPDATE Advanced Stats'!$B$2:$AC$1000,8,0)</f>
        <v>0.55100000000000005</v>
      </c>
      <c r="AF256">
        <f>VLOOKUP($B256,'UPDATE Advanced Stats'!$B$2:$AC$1000,9,0)</f>
        <v>0.17399999999999999</v>
      </c>
      <c r="AG256">
        <f>VLOOKUP($B256,'UPDATE Advanced Stats'!$B$2:$AC$1000,10,0)</f>
        <v>0.26400000000000001</v>
      </c>
      <c r="AH256">
        <f>VLOOKUP($B256,'UPDATE Advanced Stats'!$B$2:$AC$1000,11,0)</f>
        <v>9.3000000000000007</v>
      </c>
      <c r="AI256">
        <f>VLOOKUP($B256,'UPDATE Advanced Stats'!$B$2:$AC$1000,12,0)</f>
        <v>12.7</v>
      </c>
      <c r="AJ256">
        <f>VLOOKUP($B256,'UPDATE Advanced Stats'!$B$2:$AC$1000,13,0)</f>
        <v>11</v>
      </c>
      <c r="AK256">
        <f>VLOOKUP($B256,'UPDATE Advanced Stats'!$B$2:$AC$1000,14,0)</f>
        <v>8.1</v>
      </c>
      <c r="AL256">
        <f>VLOOKUP($B256,'UPDATE Advanced Stats'!$B$2:$AC$1000,15,0)</f>
        <v>2</v>
      </c>
      <c r="AM256">
        <f>VLOOKUP($B256,'UPDATE Advanced Stats'!$B$2:$AC$1000,16,0)</f>
        <v>3.4</v>
      </c>
      <c r="AN256">
        <f>VLOOKUP($B256,'UPDATE Advanced Stats'!$B$2:$AC$1000,17,0)</f>
        <v>11.6</v>
      </c>
      <c r="AO256">
        <f>VLOOKUP($B256,'UPDATE Advanced Stats'!$B$2:$AC$1000,18,0)</f>
        <v>14.2</v>
      </c>
      <c r="AP256">
        <f>VLOOKUP($B256,'UPDATE Advanced Stats'!$B$2:$AC$1000,19,0)</f>
        <v>0</v>
      </c>
      <c r="AQ256">
        <f>VLOOKUP($B256,'UPDATE Advanced Stats'!$B$2:$AC$1000,20,0)</f>
        <v>1</v>
      </c>
      <c r="AR256">
        <f>VLOOKUP($B256,'UPDATE Advanced Stats'!$B$2:$AC$1000,21,0)</f>
        <v>0.5</v>
      </c>
      <c r="AS256">
        <f>VLOOKUP($B256,'UPDATE Advanced Stats'!$B$2:$AC$1000,22,0)</f>
        <v>1.5</v>
      </c>
      <c r="AT256">
        <f>VLOOKUP($B256,'UPDATE Advanced Stats'!$B$2:$AC$1000,23,0)</f>
        <v>0.10199999999999999</v>
      </c>
      <c r="AU256">
        <f>VLOOKUP($B256,'UPDATE Advanced Stats'!$B$2:$AC$1000,24,0)</f>
        <v>0</v>
      </c>
      <c r="AV256">
        <f>VLOOKUP($B256,'UPDATE Advanced Stats'!$B$2:$AC$1000,25,0)</f>
        <v>-0.1</v>
      </c>
      <c r="AW256">
        <f>VLOOKUP($B256,'UPDATE Advanced Stats'!$B$2:$AC$1000,26,0)</f>
        <v>0.9</v>
      </c>
      <c r="AX256">
        <f>VLOOKUP($B256,'UPDATE Advanced Stats'!$B$2:$AC$1000,27,0)</f>
        <v>0.7</v>
      </c>
      <c r="AY256">
        <f>VLOOKUP($B256,'UPDATE Advanced Stats'!$B$2:$AC$1000,28,0)</f>
        <v>0.5</v>
      </c>
    </row>
    <row r="257" spans="1:51">
      <c r="A257">
        <f>'UPDATE Regular Stats'!A258</f>
        <v>194</v>
      </c>
      <c r="B257" t="str">
        <f>'UPDATE Regular Stats'!B258</f>
        <v>Justin Hamilton</v>
      </c>
      <c r="C257" t="str">
        <f>'UPDATE Regular Stats'!C258</f>
        <v>C</v>
      </c>
      <c r="D257">
        <f>'UPDATE Regular Stats'!D258</f>
        <v>24</v>
      </c>
      <c r="E257" t="str">
        <f>'UPDATE Regular Stats'!E258</f>
        <v>MIN</v>
      </c>
      <c r="F257">
        <f>'UPDATE Regular Stats'!F258</f>
        <v>17</v>
      </c>
      <c r="G257">
        <f>'UPDATE Regular Stats'!G258</f>
        <v>9</v>
      </c>
      <c r="H257">
        <f>'UPDATE Regular Stats'!H258</f>
        <v>24.9</v>
      </c>
      <c r="I257">
        <f>'UPDATE Regular Stats'!I258</f>
        <v>3.4</v>
      </c>
      <c r="J257">
        <f>'UPDATE Regular Stats'!J258</f>
        <v>6.6</v>
      </c>
      <c r="K257">
        <f>'UPDATE Regular Stats'!K258</f>
        <v>0.51300000000000001</v>
      </c>
      <c r="L257">
        <f>'UPDATE Regular Stats'!L258</f>
        <v>0.2</v>
      </c>
      <c r="M257">
        <f>'UPDATE Regular Stats'!M258</f>
        <v>0.7</v>
      </c>
      <c r="N257">
        <f>'UPDATE Regular Stats'!N258</f>
        <v>0.33300000000000002</v>
      </c>
      <c r="O257">
        <f>'UPDATE Regular Stats'!O258</f>
        <v>3.2</v>
      </c>
      <c r="P257">
        <f>'UPDATE Regular Stats'!P258</f>
        <v>5.9</v>
      </c>
      <c r="Q257">
        <f>'UPDATE Regular Stats'!Q258</f>
        <v>0.53500000000000003</v>
      </c>
      <c r="R257">
        <f>'UPDATE Regular Stats'!R258</f>
        <v>1.9</v>
      </c>
      <c r="S257">
        <f>'UPDATE Regular Stats'!S258</f>
        <v>2.4</v>
      </c>
      <c r="T257">
        <f>'UPDATE Regular Stats'!T258</f>
        <v>0.82499999999999996</v>
      </c>
      <c r="U257">
        <f>'UPDATE Regular Stats'!U258</f>
        <v>1.9</v>
      </c>
      <c r="V257">
        <f>'UPDATE Regular Stats'!V258</f>
        <v>3.1</v>
      </c>
      <c r="W257">
        <f>'UPDATE Regular Stats'!W258</f>
        <v>5.0999999999999996</v>
      </c>
      <c r="X257">
        <f>'UPDATE Regular Stats'!X258</f>
        <v>1.4</v>
      </c>
      <c r="Y257">
        <f>'UPDATE Regular Stats'!Y258</f>
        <v>1.1000000000000001</v>
      </c>
      <c r="Z257">
        <f>'UPDATE Regular Stats'!Z258</f>
        <v>1.5</v>
      </c>
      <c r="AA257">
        <f>'UPDATE Regular Stats'!AA258</f>
        <v>1.1000000000000001</v>
      </c>
      <c r="AB257">
        <f>'UPDATE Regular Stats'!AB258</f>
        <v>2.2000000000000002</v>
      </c>
      <c r="AC257">
        <f>'UPDATE Regular Stats'!AC258</f>
        <v>9</v>
      </c>
      <c r="AD257">
        <f>VLOOKUP($B257,'UPDATE Advanced Stats'!$B$2:$AC$1000,7,0)</f>
        <v>14.6</v>
      </c>
      <c r="AE257">
        <f>VLOOKUP($B257,'UPDATE Advanced Stats'!$B$2:$AC$1000,8,0)</f>
        <v>0.55100000000000005</v>
      </c>
      <c r="AF257">
        <f>VLOOKUP($B257,'UPDATE Advanced Stats'!$B$2:$AC$1000,9,0)</f>
        <v>0.17399999999999999</v>
      </c>
      <c r="AG257">
        <f>VLOOKUP($B257,'UPDATE Advanced Stats'!$B$2:$AC$1000,10,0)</f>
        <v>0.26400000000000001</v>
      </c>
      <c r="AH257">
        <f>VLOOKUP($B257,'UPDATE Advanced Stats'!$B$2:$AC$1000,11,0)</f>
        <v>9.3000000000000007</v>
      </c>
      <c r="AI257">
        <f>VLOOKUP($B257,'UPDATE Advanced Stats'!$B$2:$AC$1000,12,0)</f>
        <v>12.7</v>
      </c>
      <c r="AJ257">
        <f>VLOOKUP($B257,'UPDATE Advanced Stats'!$B$2:$AC$1000,13,0)</f>
        <v>11</v>
      </c>
      <c r="AK257">
        <f>VLOOKUP($B257,'UPDATE Advanced Stats'!$B$2:$AC$1000,14,0)</f>
        <v>8.1</v>
      </c>
      <c r="AL257">
        <f>VLOOKUP($B257,'UPDATE Advanced Stats'!$B$2:$AC$1000,15,0)</f>
        <v>2</v>
      </c>
      <c r="AM257">
        <f>VLOOKUP($B257,'UPDATE Advanced Stats'!$B$2:$AC$1000,16,0)</f>
        <v>3.4</v>
      </c>
      <c r="AN257">
        <f>VLOOKUP($B257,'UPDATE Advanced Stats'!$B$2:$AC$1000,17,0)</f>
        <v>11.6</v>
      </c>
      <c r="AO257">
        <f>VLOOKUP($B257,'UPDATE Advanced Stats'!$B$2:$AC$1000,18,0)</f>
        <v>14.2</v>
      </c>
      <c r="AP257">
        <f>VLOOKUP($B257,'UPDATE Advanced Stats'!$B$2:$AC$1000,19,0)</f>
        <v>0</v>
      </c>
      <c r="AQ257">
        <f>VLOOKUP($B257,'UPDATE Advanced Stats'!$B$2:$AC$1000,20,0)</f>
        <v>1</v>
      </c>
      <c r="AR257">
        <f>VLOOKUP($B257,'UPDATE Advanced Stats'!$B$2:$AC$1000,21,0)</f>
        <v>0.5</v>
      </c>
      <c r="AS257">
        <f>VLOOKUP($B257,'UPDATE Advanced Stats'!$B$2:$AC$1000,22,0)</f>
        <v>1.5</v>
      </c>
      <c r="AT257">
        <f>VLOOKUP($B257,'UPDATE Advanced Stats'!$B$2:$AC$1000,23,0)</f>
        <v>0.10199999999999999</v>
      </c>
      <c r="AU257">
        <f>VLOOKUP($B257,'UPDATE Advanced Stats'!$B$2:$AC$1000,24,0)</f>
        <v>0</v>
      </c>
      <c r="AV257">
        <f>VLOOKUP($B257,'UPDATE Advanced Stats'!$B$2:$AC$1000,25,0)</f>
        <v>-0.1</v>
      </c>
      <c r="AW257">
        <f>VLOOKUP($B257,'UPDATE Advanced Stats'!$B$2:$AC$1000,26,0)</f>
        <v>0.9</v>
      </c>
      <c r="AX257">
        <f>VLOOKUP($B257,'UPDATE Advanced Stats'!$B$2:$AC$1000,27,0)</f>
        <v>0.7</v>
      </c>
      <c r="AY257">
        <f>VLOOKUP($B257,'UPDATE Advanced Stats'!$B$2:$AC$1000,28,0)</f>
        <v>0.5</v>
      </c>
    </row>
    <row r="258" spans="1:51">
      <c r="A258">
        <f>'UPDATE Regular Stats'!A259</f>
        <v>195</v>
      </c>
      <c r="B258" t="str">
        <f>'UPDATE Regular Stats'!B259</f>
        <v>Tyler Hansbrough</v>
      </c>
      <c r="C258" t="str">
        <f>'UPDATE Regular Stats'!C259</f>
        <v>PF</v>
      </c>
      <c r="D258">
        <f>'UPDATE Regular Stats'!D259</f>
        <v>29</v>
      </c>
      <c r="E258" t="str">
        <f>'UPDATE Regular Stats'!E259</f>
        <v>TOR</v>
      </c>
      <c r="F258">
        <f>'UPDATE Regular Stats'!F259</f>
        <v>74</v>
      </c>
      <c r="G258">
        <f>'UPDATE Regular Stats'!G259</f>
        <v>8</v>
      </c>
      <c r="H258">
        <f>'UPDATE Regular Stats'!H259</f>
        <v>14.3</v>
      </c>
      <c r="I258">
        <f>'UPDATE Regular Stats'!I259</f>
        <v>1.2</v>
      </c>
      <c r="J258">
        <f>'UPDATE Regular Stats'!J259</f>
        <v>2.2000000000000002</v>
      </c>
      <c r="K258">
        <f>'UPDATE Regular Stats'!K259</f>
        <v>0.52100000000000002</v>
      </c>
      <c r="L258">
        <f>'UPDATE Regular Stats'!L259</f>
        <v>0</v>
      </c>
      <c r="M258">
        <f>'UPDATE Regular Stats'!M259</f>
        <v>0.1</v>
      </c>
      <c r="N258">
        <f>'UPDATE Regular Stats'!N259</f>
        <v>0.14299999999999999</v>
      </c>
      <c r="O258">
        <f>'UPDATE Regular Stats'!O259</f>
        <v>1.1000000000000001</v>
      </c>
      <c r="P258">
        <f>'UPDATE Regular Stats'!P259</f>
        <v>2.1</v>
      </c>
      <c r="Q258">
        <f>'UPDATE Regular Stats'!Q259</f>
        <v>0.53800000000000003</v>
      </c>
      <c r="R258">
        <f>'UPDATE Regular Stats'!R259</f>
        <v>1.3</v>
      </c>
      <c r="S258">
        <f>'UPDATE Regular Stats'!S259</f>
        <v>1.9</v>
      </c>
      <c r="T258">
        <f>'UPDATE Regular Stats'!T259</f>
        <v>0.69799999999999995</v>
      </c>
      <c r="U258">
        <f>'UPDATE Regular Stats'!U259</f>
        <v>1.4</v>
      </c>
      <c r="V258">
        <f>'UPDATE Regular Stats'!V259</f>
        <v>2.1</v>
      </c>
      <c r="W258">
        <f>'UPDATE Regular Stats'!W259</f>
        <v>3.6</v>
      </c>
      <c r="X258">
        <f>'UPDATE Regular Stats'!X259</f>
        <v>0.3</v>
      </c>
      <c r="Y258">
        <f>'UPDATE Regular Stats'!Y259</f>
        <v>0.4</v>
      </c>
      <c r="Z258">
        <f>'UPDATE Regular Stats'!Z259</f>
        <v>0.2</v>
      </c>
      <c r="AA258">
        <f>'UPDATE Regular Stats'!AA259</f>
        <v>0.3</v>
      </c>
      <c r="AB258">
        <f>'UPDATE Regular Stats'!AB259</f>
        <v>1.9</v>
      </c>
      <c r="AC258">
        <f>'UPDATE Regular Stats'!AC259</f>
        <v>3.6</v>
      </c>
      <c r="AD258">
        <f>VLOOKUP($B258,'UPDATE Advanced Stats'!$B$2:$AC$1000,7,0)</f>
        <v>13.3</v>
      </c>
      <c r="AE258">
        <f>VLOOKUP($B258,'UPDATE Advanced Stats'!$B$2:$AC$1000,8,0)</f>
        <v>0.59699999999999998</v>
      </c>
      <c r="AF258">
        <f>VLOOKUP($B258,'UPDATE Advanced Stats'!$B$2:$AC$1000,9,0)</f>
        <v>4.2000000000000003E-2</v>
      </c>
      <c r="AG258">
        <f>VLOOKUP($B258,'UPDATE Advanced Stats'!$B$2:$AC$1000,10,0)</f>
        <v>0.84199999999999997</v>
      </c>
      <c r="AH258">
        <f>VLOOKUP($B258,'UPDATE Advanced Stats'!$B$2:$AC$1000,11,0)</f>
        <v>11.6</v>
      </c>
      <c r="AI258">
        <f>VLOOKUP($B258,'UPDATE Advanced Stats'!$B$2:$AC$1000,12,0)</f>
        <v>17.3</v>
      </c>
      <c r="AJ258">
        <f>VLOOKUP($B258,'UPDATE Advanced Stats'!$B$2:$AC$1000,13,0)</f>
        <v>14.4</v>
      </c>
      <c r="AK258">
        <f>VLOOKUP($B258,'UPDATE Advanced Stats'!$B$2:$AC$1000,14,0)</f>
        <v>2.8</v>
      </c>
      <c r="AL258">
        <f>VLOOKUP($B258,'UPDATE Advanced Stats'!$B$2:$AC$1000,15,0)</f>
        <v>1.5</v>
      </c>
      <c r="AM258">
        <f>VLOOKUP($B258,'UPDATE Advanced Stats'!$B$2:$AC$1000,16,0)</f>
        <v>1.1000000000000001</v>
      </c>
      <c r="AN258">
        <f>VLOOKUP($B258,'UPDATE Advanced Stats'!$B$2:$AC$1000,17,0)</f>
        <v>8.1</v>
      </c>
      <c r="AO258">
        <f>VLOOKUP($B258,'UPDATE Advanced Stats'!$B$2:$AC$1000,18,0)</f>
        <v>10.5</v>
      </c>
      <c r="AP258">
        <f>VLOOKUP($B258,'UPDATE Advanced Stats'!$B$2:$AC$1000,19,0)</f>
        <v>0</v>
      </c>
      <c r="AQ258">
        <f>VLOOKUP($B258,'UPDATE Advanced Stats'!$B$2:$AC$1000,20,0)</f>
        <v>2.6</v>
      </c>
      <c r="AR258">
        <f>VLOOKUP($B258,'UPDATE Advanced Stats'!$B$2:$AC$1000,21,0)</f>
        <v>0.9</v>
      </c>
      <c r="AS258">
        <f>VLOOKUP($B258,'UPDATE Advanced Stats'!$B$2:$AC$1000,22,0)</f>
        <v>3.4</v>
      </c>
      <c r="AT258">
        <f>VLOOKUP($B258,'UPDATE Advanced Stats'!$B$2:$AC$1000,23,0)</f>
        <v>0.156</v>
      </c>
      <c r="AU258">
        <f>VLOOKUP($B258,'UPDATE Advanced Stats'!$B$2:$AC$1000,24,0)</f>
        <v>0</v>
      </c>
      <c r="AV258">
        <f>VLOOKUP($B258,'UPDATE Advanced Stats'!$B$2:$AC$1000,25,0)</f>
        <v>0.1</v>
      </c>
      <c r="AW258">
        <f>VLOOKUP($B258,'UPDATE Advanced Stats'!$B$2:$AC$1000,26,0)</f>
        <v>-0.5</v>
      </c>
      <c r="AX258">
        <f>VLOOKUP($B258,'UPDATE Advanced Stats'!$B$2:$AC$1000,27,0)</f>
        <v>-0.5</v>
      </c>
      <c r="AY258">
        <f>VLOOKUP($B258,'UPDATE Advanced Stats'!$B$2:$AC$1000,28,0)</f>
        <v>0.4</v>
      </c>
    </row>
    <row r="259" spans="1:51">
      <c r="A259">
        <f>'UPDATE Regular Stats'!A260</f>
        <v>196</v>
      </c>
      <c r="B259" t="str">
        <f>'UPDATE Regular Stats'!B260</f>
        <v>Tim Hardaway</v>
      </c>
      <c r="C259" t="str">
        <f>'UPDATE Regular Stats'!C260</f>
        <v>SG</v>
      </c>
      <c r="D259">
        <f>'UPDATE Regular Stats'!D260</f>
        <v>22</v>
      </c>
      <c r="E259" t="str">
        <f>'UPDATE Regular Stats'!E260</f>
        <v>NYK</v>
      </c>
      <c r="F259">
        <f>'UPDATE Regular Stats'!F260</f>
        <v>70</v>
      </c>
      <c r="G259">
        <f>'UPDATE Regular Stats'!G260</f>
        <v>30</v>
      </c>
      <c r="H259">
        <f>'UPDATE Regular Stats'!H260</f>
        <v>24</v>
      </c>
      <c r="I259">
        <f>'UPDATE Regular Stats'!I260</f>
        <v>4</v>
      </c>
      <c r="J259">
        <f>'UPDATE Regular Stats'!J260</f>
        <v>10.199999999999999</v>
      </c>
      <c r="K259">
        <f>'UPDATE Regular Stats'!K260</f>
        <v>0.38900000000000001</v>
      </c>
      <c r="L259">
        <f>'UPDATE Regular Stats'!L260</f>
        <v>1.7</v>
      </c>
      <c r="M259">
        <f>'UPDATE Regular Stats'!M260</f>
        <v>5.0999999999999996</v>
      </c>
      <c r="N259">
        <f>'UPDATE Regular Stats'!N260</f>
        <v>0.34200000000000003</v>
      </c>
      <c r="O259">
        <f>'UPDATE Regular Stats'!O260</f>
        <v>2.2999999999999998</v>
      </c>
      <c r="P259">
        <f>'UPDATE Regular Stats'!P260</f>
        <v>5.2</v>
      </c>
      <c r="Q259">
        <f>'UPDATE Regular Stats'!Q260</f>
        <v>0.435</v>
      </c>
      <c r="R259">
        <f>'UPDATE Regular Stats'!R260</f>
        <v>1.8</v>
      </c>
      <c r="S259">
        <f>'UPDATE Regular Stats'!S260</f>
        <v>2.2000000000000002</v>
      </c>
      <c r="T259">
        <f>'UPDATE Regular Stats'!T260</f>
        <v>0.80100000000000005</v>
      </c>
      <c r="U259">
        <f>'UPDATE Regular Stats'!U260</f>
        <v>0.2</v>
      </c>
      <c r="V259">
        <f>'UPDATE Regular Stats'!V260</f>
        <v>2.1</v>
      </c>
      <c r="W259">
        <f>'UPDATE Regular Stats'!W260</f>
        <v>2.2000000000000002</v>
      </c>
      <c r="X259">
        <f>'UPDATE Regular Stats'!X260</f>
        <v>1.8</v>
      </c>
      <c r="Y259">
        <f>'UPDATE Regular Stats'!Y260</f>
        <v>0.3</v>
      </c>
      <c r="Z259">
        <f>'UPDATE Regular Stats'!Z260</f>
        <v>0.2</v>
      </c>
      <c r="AA259">
        <f>'UPDATE Regular Stats'!AA260</f>
        <v>1.2</v>
      </c>
      <c r="AB259">
        <f>'UPDATE Regular Stats'!AB260</f>
        <v>1.7</v>
      </c>
      <c r="AC259">
        <f>'UPDATE Regular Stats'!AC260</f>
        <v>11.5</v>
      </c>
      <c r="AD259">
        <f>VLOOKUP($B259,'UPDATE Advanced Stats'!$B$2:$AC$1000,7,0)</f>
        <v>12.1</v>
      </c>
      <c r="AE259">
        <f>VLOOKUP($B259,'UPDATE Advanced Stats'!$B$2:$AC$1000,8,0)</f>
        <v>0.51200000000000001</v>
      </c>
      <c r="AF259">
        <f>VLOOKUP($B259,'UPDATE Advanced Stats'!$B$2:$AC$1000,9,0)</f>
        <v>0.49399999999999999</v>
      </c>
      <c r="AG259">
        <f>VLOOKUP($B259,'UPDATE Advanced Stats'!$B$2:$AC$1000,10,0)</f>
        <v>0.218</v>
      </c>
      <c r="AH259">
        <f>VLOOKUP($B259,'UPDATE Advanced Stats'!$B$2:$AC$1000,11,0)</f>
        <v>0.8</v>
      </c>
      <c r="AI259">
        <f>VLOOKUP($B259,'UPDATE Advanced Stats'!$B$2:$AC$1000,12,0)</f>
        <v>10.199999999999999</v>
      </c>
      <c r="AJ259">
        <f>VLOOKUP($B259,'UPDATE Advanced Stats'!$B$2:$AC$1000,13,0)</f>
        <v>5.4</v>
      </c>
      <c r="AK259">
        <f>VLOOKUP($B259,'UPDATE Advanced Stats'!$B$2:$AC$1000,14,0)</f>
        <v>13.5</v>
      </c>
      <c r="AL259">
        <f>VLOOKUP($B259,'UPDATE Advanced Stats'!$B$2:$AC$1000,15,0)</f>
        <v>0.6</v>
      </c>
      <c r="AM259">
        <f>VLOOKUP($B259,'UPDATE Advanced Stats'!$B$2:$AC$1000,16,0)</f>
        <v>0.7</v>
      </c>
      <c r="AN259">
        <f>VLOOKUP($B259,'UPDATE Advanced Stats'!$B$2:$AC$1000,17,0)</f>
        <v>9.5</v>
      </c>
      <c r="AO259">
        <f>VLOOKUP($B259,'UPDATE Advanced Stats'!$B$2:$AC$1000,18,0)</f>
        <v>23.8</v>
      </c>
      <c r="AP259">
        <f>VLOOKUP($B259,'UPDATE Advanced Stats'!$B$2:$AC$1000,19,0)</f>
        <v>0</v>
      </c>
      <c r="AQ259">
        <f>VLOOKUP($B259,'UPDATE Advanced Stats'!$B$2:$AC$1000,20,0)</f>
        <v>0.8</v>
      </c>
      <c r="AR259">
        <f>VLOOKUP($B259,'UPDATE Advanced Stats'!$B$2:$AC$1000,21,0)</f>
        <v>0</v>
      </c>
      <c r="AS259">
        <f>VLOOKUP($B259,'UPDATE Advanced Stats'!$B$2:$AC$1000,22,0)</f>
        <v>0.8</v>
      </c>
      <c r="AT259">
        <f>VLOOKUP($B259,'UPDATE Advanced Stats'!$B$2:$AC$1000,23,0)</f>
        <v>2.3E-2</v>
      </c>
      <c r="AU259">
        <f>VLOOKUP($B259,'UPDATE Advanced Stats'!$B$2:$AC$1000,24,0)</f>
        <v>0</v>
      </c>
      <c r="AV259">
        <f>VLOOKUP($B259,'UPDATE Advanced Stats'!$B$2:$AC$1000,25,0)</f>
        <v>0.1</v>
      </c>
      <c r="AW259">
        <f>VLOOKUP($B259,'UPDATE Advanced Stats'!$B$2:$AC$1000,26,0)</f>
        <v>-4.2</v>
      </c>
      <c r="AX259">
        <f>VLOOKUP($B259,'UPDATE Advanced Stats'!$B$2:$AC$1000,27,0)</f>
        <v>-4.0999999999999996</v>
      </c>
      <c r="AY259">
        <f>VLOOKUP($B259,'UPDATE Advanced Stats'!$B$2:$AC$1000,28,0)</f>
        <v>-0.9</v>
      </c>
    </row>
    <row r="260" spans="1:51">
      <c r="A260">
        <f>'UPDATE Regular Stats'!A261</f>
        <v>197</v>
      </c>
      <c r="B260" t="str">
        <f>'UPDATE Regular Stats'!B261</f>
        <v>James Harden</v>
      </c>
      <c r="C260" t="str">
        <f>'UPDATE Regular Stats'!C261</f>
        <v>SG</v>
      </c>
      <c r="D260">
        <f>'UPDATE Regular Stats'!D261</f>
        <v>25</v>
      </c>
      <c r="E260" t="str">
        <f>'UPDATE Regular Stats'!E261</f>
        <v>HOU</v>
      </c>
      <c r="F260">
        <f>'UPDATE Regular Stats'!F261</f>
        <v>81</v>
      </c>
      <c r="G260">
        <f>'UPDATE Regular Stats'!G261</f>
        <v>81</v>
      </c>
      <c r="H260">
        <f>'UPDATE Regular Stats'!H261</f>
        <v>36.799999999999997</v>
      </c>
      <c r="I260">
        <f>'UPDATE Regular Stats'!I261</f>
        <v>8</v>
      </c>
      <c r="J260">
        <f>'UPDATE Regular Stats'!J261</f>
        <v>18.100000000000001</v>
      </c>
      <c r="K260">
        <f>'UPDATE Regular Stats'!K261</f>
        <v>0.44</v>
      </c>
      <c r="L260">
        <f>'UPDATE Regular Stats'!L261</f>
        <v>2.6</v>
      </c>
      <c r="M260">
        <f>'UPDATE Regular Stats'!M261</f>
        <v>6.9</v>
      </c>
      <c r="N260">
        <f>'UPDATE Regular Stats'!N261</f>
        <v>0.375</v>
      </c>
      <c r="O260">
        <f>'UPDATE Regular Stats'!O261</f>
        <v>5.4</v>
      </c>
      <c r="P260">
        <f>'UPDATE Regular Stats'!P261</f>
        <v>11.3</v>
      </c>
      <c r="Q260">
        <f>'UPDATE Regular Stats'!Q261</f>
        <v>0.48</v>
      </c>
      <c r="R260">
        <f>'UPDATE Regular Stats'!R261</f>
        <v>8.8000000000000007</v>
      </c>
      <c r="S260">
        <f>'UPDATE Regular Stats'!S261</f>
        <v>10.199999999999999</v>
      </c>
      <c r="T260">
        <f>'UPDATE Regular Stats'!T261</f>
        <v>0.86799999999999999</v>
      </c>
      <c r="U260">
        <f>'UPDATE Regular Stats'!U261</f>
        <v>0.9</v>
      </c>
      <c r="V260">
        <f>'UPDATE Regular Stats'!V261</f>
        <v>4.7</v>
      </c>
      <c r="W260">
        <f>'UPDATE Regular Stats'!W261</f>
        <v>5.7</v>
      </c>
      <c r="X260">
        <f>'UPDATE Regular Stats'!X261</f>
        <v>7</v>
      </c>
      <c r="Y260">
        <f>'UPDATE Regular Stats'!Y261</f>
        <v>1.9</v>
      </c>
      <c r="Z260">
        <f>'UPDATE Regular Stats'!Z261</f>
        <v>0.7</v>
      </c>
      <c r="AA260">
        <f>'UPDATE Regular Stats'!AA261</f>
        <v>4</v>
      </c>
      <c r="AB260">
        <f>'UPDATE Regular Stats'!AB261</f>
        <v>2.6</v>
      </c>
      <c r="AC260">
        <f>'UPDATE Regular Stats'!AC261</f>
        <v>27.4</v>
      </c>
      <c r="AD260">
        <f>VLOOKUP($B260,'UPDATE Advanced Stats'!$B$2:$AC$1000,7,0)</f>
        <v>26.7</v>
      </c>
      <c r="AE260">
        <f>VLOOKUP($B260,'UPDATE Advanced Stats'!$B$2:$AC$1000,8,0)</f>
        <v>0.60499999999999998</v>
      </c>
      <c r="AF260">
        <f>VLOOKUP($B260,'UPDATE Advanced Stats'!$B$2:$AC$1000,9,0)</f>
        <v>0.378</v>
      </c>
      <c r="AG260">
        <f>VLOOKUP($B260,'UPDATE Advanced Stats'!$B$2:$AC$1000,10,0)</f>
        <v>0.56100000000000005</v>
      </c>
      <c r="AH260">
        <f>VLOOKUP($B260,'UPDATE Advanced Stats'!$B$2:$AC$1000,11,0)</f>
        <v>2.8</v>
      </c>
      <c r="AI260">
        <f>VLOOKUP($B260,'UPDATE Advanced Stats'!$B$2:$AC$1000,12,0)</f>
        <v>14.2</v>
      </c>
      <c r="AJ260">
        <f>VLOOKUP($B260,'UPDATE Advanced Stats'!$B$2:$AC$1000,13,0)</f>
        <v>8.5</v>
      </c>
      <c r="AK260">
        <f>VLOOKUP($B260,'UPDATE Advanced Stats'!$B$2:$AC$1000,14,0)</f>
        <v>34.6</v>
      </c>
      <c r="AL260">
        <f>VLOOKUP($B260,'UPDATE Advanced Stats'!$B$2:$AC$1000,15,0)</f>
        <v>2.6</v>
      </c>
      <c r="AM260">
        <f>VLOOKUP($B260,'UPDATE Advanced Stats'!$B$2:$AC$1000,16,0)</f>
        <v>1.6</v>
      </c>
      <c r="AN260">
        <f>VLOOKUP($B260,'UPDATE Advanced Stats'!$B$2:$AC$1000,17,0)</f>
        <v>14.9</v>
      </c>
      <c r="AO260">
        <f>VLOOKUP($B260,'UPDATE Advanced Stats'!$B$2:$AC$1000,18,0)</f>
        <v>31.3</v>
      </c>
      <c r="AP260">
        <f>VLOOKUP($B260,'UPDATE Advanced Stats'!$B$2:$AC$1000,19,0)</f>
        <v>0</v>
      </c>
      <c r="AQ260">
        <f>VLOOKUP($B260,'UPDATE Advanced Stats'!$B$2:$AC$1000,20,0)</f>
        <v>12.2</v>
      </c>
      <c r="AR260">
        <f>VLOOKUP($B260,'UPDATE Advanced Stats'!$B$2:$AC$1000,21,0)</f>
        <v>4.2</v>
      </c>
      <c r="AS260">
        <f>VLOOKUP($B260,'UPDATE Advanced Stats'!$B$2:$AC$1000,22,0)</f>
        <v>16.399999999999999</v>
      </c>
      <c r="AT260">
        <f>VLOOKUP($B260,'UPDATE Advanced Stats'!$B$2:$AC$1000,23,0)</f>
        <v>0.26500000000000001</v>
      </c>
      <c r="AU260">
        <f>VLOOKUP($B260,'UPDATE Advanced Stats'!$B$2:$AC$1000,24,0)</f>
        <v>0</v>
      </c>
      <c r="AV260">
        <f>VLOOKUP($B260,'UPDATE Advanced Stats'!$B$2:$AC$1000,25,0)</f>
        <v>7.4</v>
      </c>
      <c r="AW260">
        <f>VLOOKUP($B260,'UPDATE Advanced Stats'!$B$2:$AC$1000,26,0)</f>
        <v>1</v>
      </c>
      <c r="AX260">
        <f>VLOOKUP($B260,'UPDATE Advanced Stats'!$B$2:$AC$1000,27,0)</f>
        <v>8.4</v>
      </c>
      <c r="AY260">
        <f>VLOOKUP($B260,'UPDATE Advanced Stats'!$B$2:$AC$1000,28,0)</f>
        <v>7.8</v>
      </c>
    </row>
    <row r="261" spans="1:51">
      <c r="A261">
        <f>'UPDATE Regular Stats'!A262</f>
        <v>198</v>
      </c>
      <c r="B261" t="str">
        <f>'UPDATE Regular Stats'!B262</f>
        <v>Maurice Harkless</v>
      </c>
      <c r="C261" t="str">
        <f>'UPDATE Regular Stats'!C262</f>
        <v>SF</v>
      </c>
      <c r="D261">
        <f>'UPDATE Regular Stats'!D262</f>
        <v>21</v>
      </c>
      <c r="E261" t="str">
        <f>'UPDATE Regular Stats'!E262</f>
        <v>ORL</v>
      </c>
      <c r="F261">
        <f>'UPDATE Regular Stats'!F262</f>
        <v>45</v>
      </c>
      <c r="G261">
        <f>'UPDATE Regular Stats'!G262</f>
        <v>4</v>
      </c>
      <c r="H261">
        <f>'UPDATE Regular Stats'!H262</f>
        <v>15</v>
      </c>
      <c r="I261">
        <f>'UPDATE Regular Stats'!I262</f>
        <v>1.4</v>
      </c>
      <c r="J261">
        <f>'UPDATE Regular Stats'!J262</f>
        <v>3.5</v>
      </c>
      <c r="K261">
        <f>'UPDATE Regular Stats'!K262</f>
        <v>0.39900000000000002</v>
      </c>
      <c r="L261">
        <f>'UPDATE Regular Stats'!L262</f>
        <v>0.2</v>
      </c>
      <c r="M261">
        <f>'UPDATE Regular Stats'!M262</f>
        <v>1.2</v>
      </c>
      <c r="N261">
        <f>'UPDATE Regular Stats'!N262</f>
        <v>0.17899999999999999</v>
      </c>
      <c r="O261">
        <f>'UPDATE Regular Stats'!O262</f>
        <v>1.2</v>
      </c>
      <c r="P261">
        <f>'UPDATE Regular Stats'!P262</f>
        <v>2.2999999999999998</v>
      </c>
      <c r="Q261">
        <f>'UPDATE Regular Stats'!Q262</f>
        <v>0.52</v>
      </c>
      <c r="R261">
        <f>'UPDATE Regular Stats'!R262</f>
        <v>0.5</v>
      </c>
      <c r="S261">
        <f>'UPDATE Regular Stats'!S262</f>
        <v>0.9</v>
      </c>
      <c r="T261">
        <f>'UPDATE Regular Stats'!T262</f>
        <v>0.53700000000000003</v>
      </c>
      <c r="U261">
        <f>'UPDATE Regular Stats'!U262</f>
        <v>0.8</v>
      </c>
      <c r="V261">
        <f>'UPDATE Regular Stats'!V262</f>
        <v>1.5</v>
      </c>
      <c r="W261">
        <f>'UPDATE Regular Stats'!W262</f>
        <v>2.4</v>
      </c>
      <c r="X261">
        <f>'UPDATE Regular Stats'!X262</f>
        <v>0.6</v>
      </c>
      <c r="Y261">
        <f>'UPDATE Regular Stats'!Y262</f>
        <v>0.7</v>
      </c>
      <c r="Z261">
        <f>'UPDATE Regular Stats'!Z262</f>
        <v>0.2</v>
      </c>
      <c r="AA261">
        <f>'UPDATE Regular Stats'!AA262</f>
        <v>0.6</v>
      </c>
      <c r="AB261">
        <f>'UPDATE Regular Stats'!AB262</f>
        <v>1.5</v>
      </c>
      <c r="AC261">
        <f>'UPDATE Regular Stats'!AC262</f>
        <v>3.5</v>
      </c>
      <c r="AD261">
        <f>VLOOKUP($B261,'UPDATE Advanced Stats'!$B$2:$AC$1000,7,0)</f>
        <v>8.4</v>
      </c>
      <c r="AE261">
        <f>VLOOKUP($B261,'UPDATE Advanced Stats'!$B$2:$AC$1000,8,0)</f>
        <v>0.44900000000000001</v>
      </c>
      <c r="AF261">
        <f>VLOOKUP($B261,'UPDATE Advanced Stats'!$B$2:$AC$1000,9,0)</f>
        <v>0.35399999999999998</v>
      </c>
      <c r="AG261">
        <f>VLOOKUP($B261,'UPDATE Advanced Stats'!$B$2:$AC$1000,10,0)</f>
        <v>0.25900000000000001</v>
      </c>
      <c r="AH261">
        <f>VLOOKUP($B261,'UPDATE Advanced Stats'!$B$2:$AC$1000,11,0)</f>
        <v>6.3</v>
      </c>
      <c r="AI261">
        <f>VLOOKUP($B261,'UPDATE Advanced Stats'!$B$2:$AC$1000,12,0)</f>
        <v>11.6</v>
      </c>
      <c r="AJ261">
        <f>VLOOKUP($B261,'UPDATE Advanced Stats'!$B$2:$AC$1000,13,0)</f>
        <v>8.9</v>
      </c>
      <c r="AK261">
        <f>VLOOKUP($B261,'UPDATE Advanced Stats'!$B$2:$AC$1000,14,0)</f>
        <v>5.4</v>
      </c>
      <c r="AL261">
        <f>VLOOKUP($B261,'UPDATE Advanced Stats'!$B$2:$AC$1000,15,0)</f>
        <v>2.4</v>
      </c>
      <c r="AM261">
        <f>VLOOKUP($B261,'UPDATE Advanced Stats'!$B$2:$AC$1000,16,0)</f>
        <v>1.1000000000000001</v>
      </c>
      <c r="AN261">
        <f>VLOOKUP($B261,'UPDATE Advanced Stats'!$B$2:$AC$1000,17,0)</f>
        <v>13.3</v>
      </c>
      <c r="AO261">
        <f>VLOOKUP($B261,'UPDATE Advanced Stats'!$B$2:$AC$1000,18,0)</f>
        <v>13.7</v>
      </c>
      <c r="AP261">
        <f>VLOOKUP($B261,'UPDATE Advanced Stats'!$B$2:$AC$1000,19,0)</f>
        <v>0</v>
      </c>
      <c r="AQ261">
        <f>VLOOKUP($B261,'UPDATE Advanced Stats'!$B$2:$AC$1000,20,0)</f>
        <v>-0.3</v>
      </c>
      <c r="AR261">
        <f>VLOOKUP($B261,'UPDATE Advanced Stats'!$B$2:$AC$1000,21,0)</f>
        <v>0.6</v>
      </c>
      <c r="AS261">
        <f>VLOOKUP($B261,'UPDATE Advanced Stats'!$B$2:$AC$1000,22,0)</f>
        <v>0.3</v>
      </c>
      <c r="AT261">
        <f>VLOOKUP($B261,'UPDATE Advanced Stats'!$B$2:$AC$1000,23,0)</f>
        <v>2.1000000000000001E-2</v>
      </c>
      <c r="AU261">
        <f>VLOOKUP($B261,'UPDATE Advanced Stats'!$B$2:$AC$1000,24,0)</f>
        <v>0</v>
      </c>
      <c r="AV261">
        <f>VLOOKUP($B261,'UPDATE Advanced Stats'!$B$2:$AC$1000,25,0)</f>
        <v>-3.1</v>
      </c>
      <c r="AW261">
        <f>VLOOKUP($B261,'UPDATE Advanced Stats'!$B$2:$AC$1000,26,0)</f>
        <v>0.2</v>
      </c>
      <c r="AX261">
        <f>VLOOKUP($B261,'UPDATE Advanced Stats'!$B$2:$AC$1000,27,0)</f>
        <v>-2.9</v>
      </c>
      <c r="AY261">
        <f>VLOOKUP($B261,'UPDATE Advanced Stats'!$B$2:$AC$1000,28,0)</f>
        <v>-0.1</v>
      </c>
    </row>
    <row r="262" spans="1:51">
      <c r="A262">
        <f>'UPDATE Regular Stats'!A263</f>
        <v>199</v>
      </c>
      <c r="B262" t="str">
        <f>'UPDATE Regular Stats'!B263</f>
        <v>Devin Harris</v>
      </c>
      <c r="C262" t="str">
        <f>'UPDATE Regular Stats'!C263</f>
        <v>PG</v>
      </c>
      <c r="D262">
        <f>'UPDATE Regular Stats'!D263</f>
        <v>31</v>
      </c>
      <c r="E262" t="str">
        <f>'UPDATE Regular Stats'!E263</f>
        <v>DAL</v>
      </c>
      <c r="F262">
        <f>'UPDATE Regular Stats'!F263</f>
        <v>76</v>
      </c>
      <c r="G262">
        <f>'UPDATE Regular Stats'!G263</f>
        <v>3</v>
      </c>
      <c r="H262">
        <f>'UPDATE Regular Stats'!H263</f>
        <v>22.2</v>
      </c>
      <c r="I262">
        <f>'UPDATE Regular Stats'!I263</f>
        <v>2.9</v>
      </c>
      <c r="J262">
        <f>'UPDATE Regular Stats'!J263</f>
        <v>6.9</v>
      </c>
      <c r="K262">
        <f>'UPDATE Regular Stats'!K263</f>
        <v>0.41799999999999998</v>
      </c>
      <c r="L262">
        <f>'UPDATE Regular Stats'!L263</f>
        <v>1.3</v>
      </c>
      <c r="M262">
        <f>'UPDATE Regular Stats'!M263</f>
        <v>3.5</v>
      </c>
      <c r="N262">
        <f>'UPDATE Regular Stats'!N263</f>
        <v>0.35699999999999998</v>
      </c>
      <c r="O262">
        <f>'UPDATE Regular Stats'!O263</f>
        <v>1.6</v>
      </c>
      <c r="P262">
        <f>'UPDATE Regular Stats'!P263</f>
        <v>3.4</v>
      </c>
      <c r="Q262">
        <f>'UPDATE Regular Stats'!Q263</f>
        <v>0.48099999999999998</v>
      </c>
      <c r="R262">
        <f>'UPDATE Regular Stats'!R263</f>
        <v>1.7</v>
      </c>
      <c r="S262">
        <f>'UPDATE Regular Stats'!S263</f>
        <v>2.1</v>
      </c>
      <c r="T262">
        <f>'UPDATE Regular Stats'!T263</f>
        <v>0.81499999999999995</v>
      </c>
      <c r="U262">
        <f>'UPDATE Regular Stats'!U263</f>
        <v>0.2</v>
      </c>
      <c r="V262">
        <f>'UPDATE Regular Stats'!V263</f>
        <v>1.6</v>
      </c>
      <c r="W262">
        <f>'UPDATE Regular Stats'!W263</f>
        <v>1.8</v>
      </c>
      <c r="X262">
        <f>'UPDATE Regular Stats'!X263</f>
        <v>3.1</v>
      </c>
      <c r="Y262">
        <f>'UPDATE Regular Stats'!Y263</f>
        <v>1</v>
      </c>
      <c r="Z262">
        <f>'UPDATE Regular Stats'!Z263</f>
        <v>0.2</v>
      </c>
      <c r="AA262">
        <f>'UPDATE Regular Stats'!AA263</f>
        <v>1.1000000000000001</v>
      </c>
      <c r="AB262">
        <f>'UPDATE Regular Stats'!AB263</f>
        <v>1.9</v>
      </c>
      <c r="AC262">
        <f>'UPDATE Regular Stats'!AC263</f>
        <v>8.8000000000000007</v>
      </c>
      <c r="AD262">
        <f>VLOOKUP($B262,'UPDATE Advanced Stats'!$B$2:$AC$1000,7,0)</f>
        <v>14.8</v>
      </c>
      <c r="AE262">
        <f>VLOOKUP($B262,'UPDATE Advanced Stats'!$B$2:$AC$1000,8,0)</f>
        <v>0.55900000000000005</v>
      </c>
      <c r="AF262">
        <f>VLOOKUP($B262,'UPDATE Advanced Stats'!$B$2:$AC$1000,9,0)</f>
        <v>0.50800000000000001</v>
      </c>
      <c r="AG262">
        <f>VLOOKUP($B262,'UPDATE Advanced Stats'!$B$2:$AC$1000,10,0)</f>
        <v>0.309</v>
      </c>
      <c r="AH262">
        <f>VLOOKUP($B262,'UPDATE Advanced Stats'!$B$2:$AC$1000,11,0)</f>
        <v>0.8</v>
      </c>
      <c r="AI262">
        <f>VLOOKUP($B262,'UPDATE Advanced Stats'!$B$2:$AC$1000,12,0)</f>
        <v>8</v>
      </c>
      <c r="AJ262">
        <f>VLOOKUP($B262,'UPDATE Advanced Stats'!$B$2:$AC$1000,13,0)</f>
        <v>4.4000000000000004</v>
      </c>
      <c r="AK262">
        <f>VLOOKUP($B262,'UPDATE Advanced Stats'!$B$2:$AC$1000,14,0)</f>
        <v>20.399999999999999</v>
      </c>
      <c r="AL262">
        <f>VLOOKUP($B262,'UPDATE Advanced Stats'!$B$2:$AC$1000,15,0)</f>
        <v>2.2999999999999998</v>
      </c>
      <c r="AM262">
        <f>VLOOKUP($B262,'UPDATE Advanced Stats'!$B$2:$AC$1000,16,0)</f>
        <v>0.7</v>
      </c>
      <c r="AN262">
        <f>VLOOKUP($B262,'UPDATE Advanced Stats'!$B$2:$AC$1000,17,0)</f>
        <v>12.5</v>
      </c>
      <c r="AO262">
        <f>VLOOKUP($B262,'UPDATE Advanced Stats'!$B$2:$AC$1000,18,0)</f>
        <v>18</v>
      </c>
      <c r="AP262">
        <f>VLOOKUP($B262,'UPDATE Advanced Stats'!$B$2:$AC$1000,19,0)</f>
        <v>0</v>
      </c>
      <c r="AQ262">
        <f>VLOOKUP($B262,'UPDATE Advanced Stats'!$B$2:$AC$1000,20,0)</f>
        <v>2.9</v>
      </c>
      <c r="AR262">
        <f>VLOOKUP($B262,'UPDATE Advanced Stats'!$B$2:$AC$1000,21,0)</f>
        <v>1.3</v>
      </c>
      <c r="AS262">
        <f>VLOOKUP($B262,'UPDATE Advanced Stats'!$B$2:$AC$1000,22,0)</f>
        <v>4.2</v>
      </c>
      <c r="AT262">
        <f>VLOOKUP($B262,'UPDATE Advanced Stats'!$B$2:$AC$1000,23,0)</f>
        <v>0.12</v>
      </c>
      <c r="AU262">
        <f>VLOOKUP($B262,'UPDATE Advanced Stats'!$B$2:$AC$1000,24,0)</f>
        <v>0</v>
      </c>
      <c r="AV262">
        <f>VLOOKUP($B262,'UPDATE Advanced Stats'!$B$2:$AC$1000,25,0)</f>
        <v>1.9</v>
      </c>
      <c r="AW262">
        <f>VLOOKUP($B262,'UPDATE Advanced Stats'!$B$2:$AC$1000,26,0)</f>
        <v>-0.8</v>
      </c>
      <c r="AX262">
        <f>VLOOKUP($B262,'UPDATE Advanced Stats'!$B$2:$AC$1000,27,0)</f>
        <v>1.2</v>
      </c>
      <c r="AY262">
        <f>VLOOKUP($B262,'UPDATE Advanced Stats'!$B$2:$AC$1000,28,0)</f>
        <v>1.3</v>
      </c>
    </row>
    <row r="263" spans="1:51">
      <c r="A263">
        <f>'UPDATE Regular Stats'!A264</f>
        <v>200</v>
      </c>
      <c r="B263" t="str">
        <f>'UPDATE Regular Stats'!B264</f>
        <v>Gary Harris</v>
      </c>
      <c r="C263" t="str">
        <f>'UPDATE Regular Stats'!C264</f>
        <v>SG</v>
      </c>
      <c r="D263">
        <f>'UPDATE Regular Stats'!D264</f>
        <v>20</v>
      </c>
      <c r="E263" t="str">
        <f>'UPDATE Regular Stats'!E264</f>
        <v>DEN</v>
      </c>
      <c r="F263">
        <f>'UPDATE Regular Stats'!F264</f>
        <v>55</v>
      </c>
      <c r="G263">
        <f>'UPDATE Regular Stats'!G264</f>
        <v>6</v>
      </c>
      <c r="H263">
        <f>'UPDATE Regular Stats'!H264</f>
        <v>13.1</v>
      </c>
      <c r="I263">
        <f>'UPDATE Regular Stats'!I264</f>
        <v>1.2</v>
      </c>
      <c r="J263">
        <f>'UPDATE Regular Stats'!J264</f>
        <v>3.9</v>
      </c>
      <c r="K263">
        <f>'UPDATE Regular Stats'!K264</f>
        <v>0.30399999999999999</v>
      </c>
      <c r="L263">
        <f>'UPDATE Regular Stats'!L264</f>
        <v>0.4</v>
      </c>
      <c r="M263">
        <f>'UPDATE Regular Stats'!M264</f>
        <v>1.9</v>
      </c>
      <c r="N263">
        <f>'UPDATE Regular Stats'!N264</f>
        <v>0.20399999999999999</v>
      </c>
      <c r="O263">
        <f>'UPDATE Regular Stats'!O264</f>
        <v>0.8</v>
      </c>
      <c r="P263">
        <f>'UPDATE Regular Stats'!P264</f>
        <v>2.1</v>
      </c>
      <c r="Q263">
        <f>'UPDATE Regular Stats'!Q264</f>
        <v>0.39500000000000002</v>
      </c>
      <c r="R263">
        <f>'UPDATE Regular Stats'!R264</f>
        <v>0.6</v>
      </c>
      <c r="S263">
        <f>'UPDATE Regular Stats'!S264</f>
        <v>0.9</v>
      </c>
      <c r="T263">
        <f>'UPDATE Regular Stats'!T264</f>
        <v>0.745</v>
      </c>
      <c r="U263">
        <f>'UPDATE Regular Stats'!U264</f>
        <v>0.4</v>
      </c>
      <c r="V263">
        <f>'UPDATE Regular Stats'!V264</f>
        <v>0.8</v>
      </c>
      <c r="W263">
        <f>'UPDATE Regular Stats'!W264</f>
        <v>1.2</v>
      </c>
      <c r="X263">
        <f>'UPDATE Regular Stats'!X264</f>
        <v>0.5</v>
      </c>
      <c r="Y263">
        <f>'UPDATE Regular Stats'!Y264</f>
        <v>0.7</v>
      </c>
      <c r="Z263">
        <f>'UPDATE Regular Stats'!Z264</f>
        <v>0.1</v>
      </c>
      <c r="AA263">
        <f>'UPDATE Regular Stats'!AA264</f>
        <v>0.7</v>
      </c>
      <c r="AB263">
        <f>'UPDATE Regular Stats'!AB264</f>
        <v>1.3</v>
      </c>
      <c r="AC263">
        <f>'UPDATE Regular Stats'!AC264</f>
        <v>3.4</v>
      </c>
      <c r="AD263">
        <f>VLOOKUP($B263,'UPDATE Advanced Stats'!$B$2:$AC$1000,7,0)</f>
        <v>4.9000000000000004</v>
      </c>
      <c r="AE263">
        <f>VLOOKUP($B263,'UPDATE Advanced Stats'!$B$2:$AC$1000,8,0)</f>
        <v>0.39500000000000002</v>
      </c>
      <c r="AF263">
        <f>VLOOKUP($B263,'UPDATE Advanced Stats'!$B$2:$AC$1000,9,0)</f>
        <v>0.47499999999999998</v>
      </c>
      <c r="AG263">
        <f>VLOOKUP($B263,'UPDATE Advanced Stats'!$B$2:$AC$1000,10,0)</f>
        <v>0.217</v>
      </c>
      <c r="AH263">
        <f>VLOOKUP($B263,'UPDATE Advanced Stats'!$B$2:$AC$1000,11,0)</f>
        <v>3</v>
      </c>
      <c r="AI263">
        <f>VLOOKUP($B263,'UPDATE Advanced Stats'!$B$2:$AC$1000,12,0)</f>
        <v>6.7</v>
      </c>
      <c r="AJ263">
        <f>VLOOKUP($B263,'UPDATE Advanced Stats'!$B$2:$AC$1000,13,0)</f>
        <v>4.8</v>
      </c>
      <c r="AK263">
        <f>VLOOKUP($B263,'UPDATE Advanced Stats'!$B$2:$AC$1000,14,0)</f>
        <v>5.9</v>
      </c>
      <c r="AL263">
        <f>VLOOKUP($B263,'UPDATE Advanced Stats'!$B$2:$AC$1000,15,0)</f>
        <v>2.7</v>
      </c>
      <c r="AM263">
        <f>VLOOKUP($B263,'UPDATE Advanced Stats'!$B$2:$AC$1000,16,0)</f>
        <v>0.8</v>
      </c>
      <c r="AN263">
        <f>VLOOKUP($B263,'UPDATE Advanced Stats'!$B$2:$AC$1000,17,0)</f>
        <v>13.8</v>
      </c>
      <c r="AO263">
        <f>VLOOKUP($B263,'UPDATE Advanced Stats'!$B$2:$AC$1000,18,0)</f>
        <v>16.600000000000001</v>
      </c>
      <c r="AP263">
        <f>VLOOKUP($B263,'UPDATE Advanced Stats'!$B$2:$AC$1000,19,0)</f>
        <v>0</v>
      </c>
      <c r="AQ263">
        <f>VLOOKUP($B263,'UPDATE Advanced Stats'!$B$2:$AC$1000,20,0)</f>
        <v>-1.2</v>
      </c>
      <c r="AR263">
        <f>VLOOKUP($B263,'UPDATE Advanced Stats'!$B$2:$AC$1000,21,0)</f>
        <v>0.5</v>
      </c>
      <c r="AS263">
        <f>VLOOKUP($B263,'UPDATE Advanced Stats'!$B$2:$AC$1000,22,0)</f>
        <v>-0.7</v>
      </c>
      <c r="AT263">
        <f>VLOOKUP($B263,'UPDATE Advanced Stats'!$B$2:$AC$1000,23,0)</f>
        <v>-4.5999999999999999E-2</v>
      </c>
      <c r="AU263">
        <f>VLOOKUP($B263,'UPDATE Advanced Stats'!$B$2:$AC$1000,24,0)</f>
        <v>0</v>
      </c>
      <c r="AV263">
        <f>VLOOKUP($B263,'UPDATE Advanced Stats'!$B$2:$AC$1000,25,0)</f>
        <v>-4.2</v>
      </c>
      <c r="AW263">
        <f>VLOOKUP($B263,'UPDATE Advanced Stats'!$B$2:$AC$1000,26,0)</f>
        <v>-0.1</v>
      </c>
      <c r="AX263">
        <f>VLOOKUP($B263,'UPDATE Advanced Stats'!$B$2:$AC$1000,27,0)</f>
        <v>-4.3</v>
      </c>
      <c r="AY263">
        <f>VLOOKUP($B263,'UPDATE Advanced Stats'!$B$2:$AC$1000,28,0)</f>
        <v>-0.4</v>
      </c>
    </row>
    <row r="264" spans="1:51">
      <c r="A264" t="str">
        <f>'UPDATE Regular Stats'!A265</f>
        <v>Rk</v>
      </c>
      <c r="B264" t="str">
        <f>'UPDATE Regular Stats'!B265</f>
        <v>Player</v>
      </c>
      <c r="C264" t="str">
        <f>'UPDATE Regular Stats'!C265</f>
        <v>Pos</v>
      </c>
      <c r="D264" t="str">
        <f>'UPDATE Regular Stats'!D265</f>
        <v>Age</v>
      </c>
      <c r="E264" t="str">
        <f>'UPDATE Regular Stats'!E265</f>
        <v>Tm</v>
      </c>
      <c r="F264" t="str">
        <f>'UPDATE Regular Stats'!F265</f>
        <v>G</v>
      </c>
      <c r="G264" t="str">
        <f>'UPDATE Regular Stats'!G265</f>
        <v>GS</v>
      </c>
      <c r="H264" t="str">
        <f>'UPDATE Regular Stats'!H265</f>
        <v>MP</v>
      </c>
      <c r="I264" t="str">
        <f>'UPDATE Regular Stats'!I265</f>
        <v>FG</v>
      </c>
      <c r="J264" t="str">
        <f>'UPDATE Regular Stats'!J265</f>
        <v>FGA</v>
      </c>
      <c r="K264" t="str">
        <f>'UPDATE Regular Stats'!K265</f>
        <v>FG%</v>
      </c>
      <c r="L264" t="str">
        <f>'UPDATE Regular Stats'!L265</f>
        <v>3P</v>
      </c>
      <c r="M264" t="str">
        <f>'UPDATE Regular Stats'!M265</f>
        <v>3PA</v>
      </c>
      <c r="N264" t="str">
        <f>'UPDATE Regular Stats'!N265</f>
        <v>3P</v>
      </c>
      <c r="O264" t="str">
        <f>'UPDATE Regular Stats'!O265</f>
        <v>2P</v>
      </c>
      <c r="P264" t="str">
        <f>'UPDATE Regular Stats'!P265</f>
        <v>2PA</v>
      </c>
      <c r="Q264" t="str">
        <f>'UPDATE Regular Stats'!Q265</f>
        <v>2P</v>
      </c>
      <c r="R264" t="str">
        <f>'UPDATE Regular Stats'!R265</f>
        <v>FT</v>
      </c>
      <c r="S264" t="str">
        <f>'UPDATE Regular Stats'!S265</f>
        <v>FTA</v>
      </c>
      <c r="T264" t="str">
        <f>'UPDATE Regular Stats'!T265</f>
        <v>FT%</v>
      </c>
      <c r="U264" t="str">
        <f>'UPDATE Regular Stats'!U265</f>
        <v>ORB</v>
      </c>
      <c r="V264" t="str">
        <f>'UPDATE Regular Stats'!V265</f>
        <v>DRB</v>
      </c>
      <c r="W264" t="str">
        <f>'UPDATE Regular Stats'!W265</f>
        <v>TRB</v>
      </c>
      <c r="X264" t="str">
        <f>'UPDATE Regular Stats'!X265</f>
        <v>AST</v>
      </c>
      <c r="Y264" t="str">
        <f>'UPDATE Regular Stats'!Y265</f>
        <v>STL</v>
      </c>
      <c r="Z264" t="str">
        <f>'UPDATE Regular Stats'!Z265</f>
        <v>BLK</v>
      </c>
      <c r="AA264" t="str">
        <f>'UPDATE Regular Stats'!AA265</f>
        <v>TOV</v>
      </c>
      <c r="AB264" t="str">
        <f>'UPDATE Regular Stats'!AB265</f>
        <v>PF</v>
      </c>
      <c r="AC264" t="str">
        <f>'UPDATE Regular Stats'!AC265</f>
        <v>PTS</v>
      </c>
      <c r="AD264" t="str">
        <f>VLOOKUP($B264,'UPDATE Advanced Stats'!$B$2:$AC$1000,7,0)</f>
        <v>PER</v>
      </c>
      <c r="AE264" t="str">
        <f>VLOOKUP($B264,'UPDATE Advanced Stats'!$B$2:$AC$1000,8,0)</f>
        <v>TS%</v>
      </c>
      <c r="AF264" t="str">
        <f>VLOOKUP($B264,'UPDATE Advanced Stats'!$B$2:$AC$1000,9,0)</f>
        <v>3PAr</v>
      </c>
      <c r="AG264" t="str">
        <f>VLOOKUP($B264,'UPDATE Advanced Stats'!$B$2:$AC$1000,10,0)</f>
        <v>FTr</v>
      </c>
      <c r="AH264" t="str">
        <f>VLOOKUP($B264,'UPDATE Advanced Stats'!$B$2:$AC$1000,11,0)</f>
        <v>ORB%</v>
      </c>
      <c r="AI264" t="str">
        <f>VLOOKUP($B264,'UPDATE Advanced Stats'!$B$2:$AC$1000,12,0)</f>
        <v>DRB%</v>
      </c>
      <c r="AJ264" t="str">
        <f>VLOOKUP($B264,'UPDATE Advanced Stats'!$B$2:$AC$1000,13,0)</f>
        <v>TRB%</v>
      </c>
      <c r="AK264" t="str">
        <f>VLOOKUP($B264,'UPDATE Advanced Stats'!$B$2:$AC$1000,14,0)</f>
        <v>AST%</v>
      </c>
      <c r="AL264" t="str">
        <f>VLOOKUP($B264,'UPDATE Advanced Stats'!$B$2:$AC$1000,15,0)</f>
        <v>STL%</v>
      </c>
      <c r="AM264" t="str">
        <f>VLOOKUP($B264,'UPDATE Advanced Stats'!$B$2:$AC$1000,16,0)</f>
        <v>BLK%</v>
      </c>
      <c r="AN264" t="str">
        <f>VLOOKUP($B264,'UPDATE Advanced Stats'!$B$2:$AC$1000,17,0)</f>
        <v>TOV%</v>
      </c>
      <c r="AO264" t="str">
        <f>VLOOKUP($B264,'UPDATE Advanced Stats'!$B$2:$AC$1000,18,0)</f>
        <v>USG%</v>
      </c>
      <c r="AP264">
        <f>VLOOKUP($B264,'UPDATE Advanced Stats'!$B$2:$AC$1000,19,0)</f>
        <v>0</v>
      </c>
      <c r="AQ264" t="str">
        <f>VLOOKUP($B264,'UPDATE Advanced Stats'!$B$2:$AC$1000,20,0)</f>
        <v>OWS</v>
      </c>
      <c r="AR264" t="str">
        <f>VLOOKUP($B264,'UPDATE Advanced Stats'!$B$2:$AC$1000,21,0)</f>
        <v>DWS</v>
      </c>
      <c r="AS264" t="str">
        <f>VLOOKUP($B264,'UPDATE Advanced Stats'!$B$2:$AC$1000,22,0)</f>
        <v>WS</v>
      </c>
      <c r="AT264" t="str">
        <f>VLOOKUP($B264,'UPDATE Advanced Stats'!$B$2:$AC$1000,23,0)</f>
        <v>WS/48</v>
      </c>
      <c r="AU264">
        <f>VLOOKUP($B264,'UPDATE Advanced Stats'!$B$2:$AC$1000,24,0)</f>
        <v>0</v>
      </c>
      <c r="AV264" t="str">
        <f>VLOOKUP($B264,'UPDATE Advanced Stats'!$B$2:$AC$1000,25,0)</f>
        <v>OBPM</v>
      </c>
      <c r="AW264" t="str">
        <f>VLOOKUP($B264,'UPDATE Advanced Stats'!$B$2:$AC$1000,26,0)</f>
        <v>DBPM</v>
      </c>
      <c r="AX264" t="str">
        <f>VLOOKUP($B264,'UPDATE Advanced Stats'!$B$2:$AC$1000,27,0)</f>
        <v>BPM</v>
      </c>
      <c r="AY264" t="str">
        <f>VLOOKUP($B264,'UPDATE Advanced Stats'!$B$2:$AC$1000,28,0)</f>
        <v>VORP</v>
      </c>
    </row>
    <row r="265" spans="1:51">
      <c r="A265">
        <f>'UPDATE Regular Stats'!A266</f>
        <v>201</v>
      </c>
      <c r="B265" t="str">
        <f>'UPDATE Regular Stats'!B266</f>
        <v>Joe Harris</v>
      </c>
      <c r="C265" t="str">
        <f>'UPDATE Regular Stats'!C266</f>
        <v>SG</v>
      </c>
      <c r="D265">
        <f>'UPDATE Regular Stats'!D266</f>
        <v>23</v>
      </c>
      <c r="E265" t="str">
        <f>'UPDATE Regular Stats'!E266</f>
        <v>CLE</v>
      </c>
      <c r="F265">
        <f>'UPDATE Regular Stats'!F266</f>
        <v>51</v>
      </c>
      <c r="G265">
        <f>'UPDATE Regular Stats'!G266</f>
        <v>1</v>
      </c>
      <c r="H265">
        <f>'UPDATE Regular Stats'!H266</f>
        <v>9.6999999999999993</v>
      </c>
      <c r="I265">
        <f>'UPDATE Regular Stats'!I266</f>
        <v>0.9</v>
      </c>
      <c r="J265">
        <f>'UPDATE Regular Stats'!J266</f>
        <v>2.4</v>
      </c>
      <c r="K265">
        <f>'UPDATE Regular Stats'!K266</f>
        <v>0.4</v>
      </c>
      <c r="L265">
        <f>'UPDATE Regular Stats'!L266</f>
        <v>0.6</v>
      </c>
      <c r="M265">
        <f>'UPDATE Regular Stats'!M266</f>
        <v>1.6</v>
      </c>
      <c r="N265">
        <f>'UPDATE Regular Stats'!N266</f>
        <v>0.36899999999999999</v>
      </c>
      <c r="O265">
        <f>'UPDATE Regular Stats'!O266</f>
        <v>0.3</v>
      </c>
      <c r="P265">
        <f>'UPDATE Regular Stats'!P266</f>
        <v>0.7</v>
      </c>
      <c r="Q265">
        <f>'UPDATE Regular Stats'!Q266</f>
        <v>0.47199999999999998</v>
      </c>
      <c r="R265">
        <f>'UPDATE Regular Stats'!R266</f>
        <v>0.2</v>
      </c>
      <c r="S265">
        <f>'UPDATE Regular Stats'!S266</f>
        <v>0.3</v>
      </c>
      <c r="T265">
        <f>'UPDATE Regular Stats'!T266</f>
        <v>0.6</v>
      </c>
      <c r="U265">
        <f>'UPDATE Regular Stats'!U266</f>
        <v>0.1</v>
      </c>
      <c r="V265">
        <f>'UPDATE Regular Stats'!V266</f>
        <v>0.7</v>
      </c>
      <c r="W265">
        <f>'UPDATE Regular Stats'!W266</f>
        <v>0.8</v>
      </c>
      <c r="X265">
        <f>'UPDATE Regular Stats'!X266</f>
        <v>0.5</v>
      </c>
      <c r="Y265">
        <f>'UPDATE Regular Stats'!Y266</f>
        <v>0.1</v>
      </c>
      <c r="Z265">
        <f>'UPDATE Regular Stats'!Z266</f>
        <v>0</v>
      </c>
      <c r="AA265">
        <f>'UPDATE Regular Stats'!AA266</f>
        <v>0.5</v>
      </c>
      <c r="AB265">
        <f>'UPDATE Regular Stats'!AB266</f>
        <v>1.2</v>
      </c>
      <c r="AC265">
        <f>'UPDATE Regular Stats'!AC266</f>
        <v>2.7</v>
      </c>
      <c r="AD265">
        <f>VLOOKUP($B265,'UPDATE Advanced Stats'!$B$2:$AC$1000,7,0)</f>
        <v>5.6</v>
      </c>
      <c r="AE265">
        <f>VLOOKUP($B265,'UPDATE Advanced Stats'!$B$2:$AC$1000,8,0)</f>
        <v>0.53700000000000003</v>
      </c>
      <c r="AF265">
        <f>VLOOKUP($B265,'UPDATE Advanced Stats'!$B$2:$AC$1000,9,0)</f>
        <v>0.7</v>
      </c>
      <c r="AG265">
        <f>VLOOKUP($B265,'UPDATE Advanced Stats'!$B$2:$AC$1000,10,0)</f>
        <v>0.125</v>
      </c>
      <c r="AH265">
        <f>VLOOKUP($B265,'UPDATE Advanced Stats'!$B$2:$AC$1000,11,0)</f>
        <v>1.7</v>
      </c>
      <c r="AI265">
        <f>VLOOKUP($B265,'UPDATE Advanced Stats'!$B$2:$AC$1000,12,0)</f>
        <v>7.8</v>
      </c>
      <c r="AJ265">
        <f>VLOOKUP($B265,'UPDATE Advanced Stats'!$B$2:$AC$1000,13,0)</f>
        <v>4.8</v>
      </c>
      <c r="AK265">
        <f>VLOOKUP($B265,'UPDATE Advanced Stats'!$B$2:$AC$1000,14,0)</f>
        <v>7.7</v>
      </c>
      <c r="AL265">
        <f>VLOOKUP($B265,'UPDATE Advanced Stats'!$B$2:$AC$1000,15,0)</f>
        <v>0.7</v>
      </c>
      <c r="AM265">
        <f>VLOOKUP($B265,'UPDATE Advanced Stats'!$B$2:$AC$1000,16,0)</f>
        <v>0.3</v>
      </c>
      <c r="AN265">
        <f>VLOOKUP($B265,'UPDATE Advanced Stats'!$B$2:$AC$1000,17,0)</f>
        <v>17.600000000000001</v>
      </c>
      <c r="AO265">
        <f>VLOOKUP($B265,'UPDATE Advanced Stats'!$B$2:$AC$1000,18,0)</f>
        <v>14.1</v>
      </c>
      <c r="AP265">
        <f>VLOOKUP($B265,'UPDATE Advanced Stats'!$B$2:$AC$1000,19,0)</f>
        <v>0</v>
      </c>
      <c r="AQ265">
        <f>VLOOKUP($B265,'UPDATE Advanced Stats'!$B$2:$AC$1000,20,0)</f>
        <v>0</v>
      </c>
      <c r="AR265">
        <f>VLOOKUP($B265,'UPDATE Advanced Stats'!$B$2:$AC$1000,21,0)</f>
        <v>0.2</v>
      </c>
      <c r="AS265">
        <f>VLOOKUP($B265,'UPDATE Advanced Stats'!$B$2:$AC$1000,22,0)</f>
        <v>0.2</v>
      </c>
      <c r="AT265">
        <f>VLOOKUP($B265,'UPDATE Advanced Stats'!$B$2:$AC$1000,23,0)</f>
        <v>1.7999999999999999E-2</v>
      </c>
      <c r="AU265">
        <f>VLOOKUP($B265,'UPDATE Advanced Stats'!$B$2:$AC$1000,24,0)</f>
        <v>0</v>
      </c>
      <c r="AV265">
        <f>VLOOKUP($B265,'UPDATE Advanced Stats'!$B$2:$AC$1000,25,0)</f>
        <v>-2</v>
      </c>
      <c r="AW265">
        <f>VLOOKUP($B265,'UPDATE Advanced Stats'!$B$2:$AC$1000,26,0)</f>
        <v>-2.5</v>
      </c>
      <c r="AX265">
        <f>VLOOKUP($B265,'UPDATE Advanced Stats'!$B$2:$AC$1000,27,0)</f>
        <v>-4.5</v>
      </c>
      <c r="AY265">
        <f>VLOOKUP($B265,'UPDATE Advanced Stats'!$B$2:$AC$1000,28,0)</f>
        <v>-0.3</v>
      </c>
    </row>
    <row r="266" spans="1:51">
      <c r="A266">
        <f>'UPDATE Regular Stats'!A267</f>
        <v>202</v>
      </c>
      <c r="B266" t="str">
        <f>'UPDATE Regular Stats'!B267</f>
        <v>Tobias Harris</v>
      </c>
      <c r="C266" t="str">
        <f>'UPDATE Regular Stats'!C267</f>
        <v>SF</v>
      </c>
      <c r="D266">
        <f>'UPDATE Regular Stats'!D267</f>
        <v>22</v>
      </c>
      <c r="E266" t="str">
        <f>'UPDATE Regular Stats'!E267</f>
        <v>ORL</v>
      </c>
      <c r="F266">
        <f>'UPDATE Regular Stats'!F267</f>
        <v>68</v>
      </c>
      <c r="G266">
        <f>'UPDATE Regular Stats'!G267</f>
        <v>63</v>
      </c>
      <c r="H266">
        <f>'UPDATE Regular Stats'!H267</f>
        <v>34.799999999999997</v>
      </c>
      <c r="I266">
        <f>'UPDATE Regular Stats'!I267</f>
        <v>6.5</v>
      </c>
      <c r="J266">
        <f>'UPDATE Regular Stats'!J267</f>
        <v>14</v>
      </c>
      <c r="K266">
        <f>'UPDATE Regular Stats'!K267</f>
        <v>0.46600000000000003</v>
      </c>
      <c r="L266">
        <f>'UPDATE Regular Stats'!L267</f>
        <v>1.3</v>
      </c>
      <c r="M266">
        <f>'UPDATE Regular Stats'!M267</f>
        <v>3.5</v>
      </c>
      <c r="N266">
        <f>'UPDATE Regular Stats'!N267</f>
        <v>0.36399999999999999</v>
      </c>
      <c r="O266">
        <f>'UPDATE Regular Stats'!O267</f>
        <v>5.2</v>
      </c>
      <c r="P266">
        <f>'UPDATE Regular Stats'!P267</f>
        <v>10.4</v>
      </c>
      <c r="Q266">
        <f>'UPDATE Regular Stats'!Q267</f>
        <v>0.5</v>
      </c>
      <c r="R266">
        <f>'UPDATE Regular Stats'!R267</f>
        <v>2.8</v>
      </c>
      <c r="S266">
        <f>'UPDATE Regular Stats'!S267</f>
        <v>3.6</v>
      </c>
      <c r="T266">
        <f>'UPDATE Regular Stats'!T267</f>
        <v>0.78800000000000003</v>
      </c>
      <c r="U266">
        <f>'UPDATE Regular Stats'!U267</f>
        <v>1.1000000000000001</v>
      </c>
      <c r="V266">
        <f>'UPDATE Regular Stats'!V267</f>
        <v>5.3</v>
      </c>
      <c r="W266">
        <f>'UPDATE Regular Stats'!W267</f>
        <v>6.3</v>
      </c>
      <c r="X266">
        <f>'UPDATE Regular Stats'!X267</f>
        <v>1.8</v>
      </c>
      <c r="Y266">
        <f>'UPDATE Regular Stats'!Y267</f>
        <v>1</v>
      </c>
      <c r="Z266">
        <f>'UPDATE Regular Stats'!Z267</f>
        <v>0.5</v>
      </c>
      <c r="AA266">
        <f>'UPDATE Regular Stats'!AA267</f>
        <v>1.7</v>
      </c>
      <c r="AB266">
        <f>'UPDATE Regular Stats'!AB267</f>
        <v>2</v>
      </c>
      <c r="AC266">
        <f>'UPDATE Regular Stats'!AC267</f>
        <v>17.100000000000001</v>
      </c>
      <c r="AD266">
        <f>VLOOKUP($B266,'UPDATE Advanced Stats'!$B$2:$AC$1000,7,0)</f>
        <v>16.7</v>
      </c>
      <c r="AE266">
        <f>VLOOKUP($B266,'UPDATE Advanced Stats'!$B$2:$AC$1000,8,0)</f>
        <v>0.55100000000000005</v>
      </c>
      <c r="AF266">
        <f>VLOOKUP($B266,'UPDATE Advanced Stats'!$B$2:$AC$1000,9,0)</f>
        <v>0.252</v>
      </c>
      <c r="AG266">
        <f>VLOOKUP($B266,'UPDATE Advanced Stats'!$B$2:$AC$1000,10,0)</f>
        <v>0.25800000000000001</v>
      </c>
      <c r="AH266">
        <f>VLOOKUP($B266,'UPDATE Advanced Stats'!$B$2:$AC$1000,11,0)</f>
        <v>3.4</v>
      </c>
      <c r="AI266">
        <f>VLOOKUP($B266,'UPDATE Advanced Stats'!$B$2:$AC$1000,12,0)</f>
        <v>17.3</v>
      </c>
      <c r="AJ266">
        <f>VLOOKUP($B266,'UPDATE Advanced Stats'!$B$2:$AC$1000,13,0)</f>
        <v>10.3</v>
      </c>
      <c r="AK266">
        <f>VLOOKUP($B266,'UPDATE Advanced Stats'!$B$2:$AC$1000,14,0)</f>
        <v>8.8000000000000007</v>
      </c>
      <c r="AL266">
        <f>VLOOKUP($B266,'UPDATE Advanced Stats'!$B$2:$AC$1000,15,0)</f>
        <v>1.5</v>
      </c>
      <c r="AM266">
        <f>VLOOKUP($B266,'UPDATE Advanced Stats'!$B$2:$AC$1000,16,0)</f>
        <v>1.2</v>
      </c>
      <c r="AN266">
        <f>VLOOKUP($B266,'UPDATE Advanced Stats'!$B$2:$AC$1000,17,0)</f>
        <v>9.8000000000000007</v>
      </c>
      <c r="AO266">
        <f>VLOOKUP($B266,'UPDATE Advanced Stats'!$B$2:$AC$1000,18,0)</f>
        <v>22.5</v>
      </c>
      <c r="AP266">
        <f>VLOOKUP($B266,'UPDATE Advanced Stats'!$B$2:$AC$1000,19,0)</f>
        <v>0</v>
      </c>
      <c r="AQ266">
        <f>VLOOKUP($B266,'UPDATE Advanced Stats'!$B$2:$AC$1000,20,0)</f>
        <v>3</v>
      </c>
      <c r="AR266">
        <f>VLOOKUP($B266,'UPDATE Advanced Stats'!$B$2:$AC$1000,21,0)</f>
        <v>1.8</v>
      </c>
      <c r="AS266">
        <f>VLOOKUP($B266,'UPDATE Advanced Stats'!$B$2:$AC$1000,22,0)</f>
        <v>4.8</v>
      </c>
      <c r="AT266">
        <f>VLOOKUP($B266,'UPDATE Advanced Stats'!$B$2:$AC$1000,23,0)</f>
        <v>9.8000000000000004E-2</v>
      </c>
      <c r="AU266">
        <f>VLOOKUP($B266,'UPDATE Advanced Stats'!$B$2:$AC$1000,24,0)</f>
        <v>0</v>
      </c>
      <c r="AV266">
        <f>VLOOKUP($B266,'UPDATE Advanced Stats'!$B$2:$AC$1000,25,0)</f>
        <v>0.4</v>
      </c>
      <c r="AW266">
        <f>VLOOKUP($B266,'UPDATE Advanced Stats'!$B$2:$AC$1000,26,0)</f>
        <v>-0.7</v>
      </c>
      <c r="AX266">
        <f>VLOOKUP($B266,'UPDATE Advanced Stats'!$B$2:$AC$1000,27,0)</f>
        <v>-0.3</v>
      </c>
      <c r="AY266">
        <f>VLOOKUP($B266,'UPDATE Advanced Stats'!$B$2:$AC$1000,28,0)</f>
        <v>1</v>
      </c>
    </row>
    <row r="267" spans="1:51">
      <c r="A267">
        <f>'UPDATE Regular Stats'!A268</f>
        <v>203</v>
      </c>
      <c r="B267" t="str">
        <f>'UPDATE Regular Stats'!B268</f>
        <v>Udonis Haslem</v>
      </c>
      <c r="C267" t="str">
        <f>'UPDATE Regular Stats'!C268</f>
        <v>PF</v>
      </c>
      <c r="D267">
        <f>'UPDATE Regular Stats'!D268</f>
        <v>34</v>
      </c>
      <c r="E267" t="str">
        <f>'UPDATE Regular Stats'!E268</f>
        <v>MIA</v>
      </c>
      <c r="F267">
        <f>'UPDATE Regular Stats'!F268</f>
        <v>62</v>
      </c>
      <c r="G267">
        <f>'UPDATE Regular Stats'!G268</f>
        <v>25</v>
      </c>
      <c r="H267">
        <f>'UPDATE Regular Stats'!H268</f>
        <v>16</v>
      </c>
      <c r="I267">
        <f>'UPDATE Regular Stats'!I268</f>
        <v>1.7</v>
      </c>
      <c r="J267">
        <f>'UPDATE Regular Stats'!J268</f>
        <v>3.9</v>
      </c>
      <c r="K267">
        <f>'UPDATE Regular Stats'!K268</f>
        <v>0.44800000000000001</v>
      </c>
      <c r="L267">
        <f>'UPDATE Regular Stats'!L268</f>
        <v>0</v>
      </c>
      <c r="M267">
        <f>'UPDATE Regular Stats'!M268</f>
        <v>0.2</v>
      </c>
      <c r="N267">
        <f>'UPDATE Regular Stats'!N268</f>
        <v>0.2</v>
      </c>
      <c r="O267">
        <f>'UPDATE Regular Stats'!O268</f>
        <v>1.7</v>
      </c>
      <c r="P267">
        <f>'UPDATE Regular Stats'!P268</f>
        <v>3.7</v>
      </c>
      <c r="Q267">
        <f>'UPDATE Regular Stats'!Q268</f>
        <v>0.45900000000000002</v>
      </c>
      <c r="R267">
        <f>'UPDATE Regular Stats'!R268</f>
        <v>0.7</v>
      </c>
      <c r="S267">
        <f>'UPDATE Regular Stats'!S268</f>
        <v>1</v>
      </c>
      <c r="T267">
        <f>'UPDATE Regular Stats'!T268</f>
        <v>0.70299999999999996</v>
      </c>
      <c r="U267">
        <f>'UPDATE Regular Stats'!U268</f>
        <v>1.1000000000000001</v>
      </c>
      <c r="V267">
        <f>'UPDATE Regular Stats'!V268</f>
        <v>3</v>
      </c>
      <c r="W267">
        <f>'UPDATE Regular Stats'!W268</f>
        <v>4.2</v>
      </c>
      <c r="X267">
        <f>'UPDATE Regular Stats'!X268</f>
        <v>0.7</v>
      </c>
      <c r="Y267">
        <f>'UPDATE Regular Stats'!Y268</f>
        <v>0.3</v>
      </c>
      <c r="Z267">
        <f>'UPDATE Regular Stats'!Z268</f>
        <v>0.2</v>
      </c>
      <c r="AA267">
        <f>'UPDATE Regular Stats'!AA268</f>
        <v>0.7</v>
      </c>
      <c r="AB267">
        <f>'UPDATE Regular Stats'!AB268</f>
        <v>1.8</v>
      </c>
      <c r="AC267">
        <f>'UPDATE Regular Stats'!AC268</f>
        <v>4.2</v>
      </c>
      <c r="AD267">
        <f>VLOOKUP($B267,'UPDATE Advanced Stats'!$B$2:$AC$1000,7,0)</f>
        <v>10.6</v>
      </c>
      <c r="AE267">
        <f>VLOOKUP($B267,'UPDATE Advanced Stats'!$B$2:$AC$1000,8,0)</f>
        <v>0.48799999999999999</v>
      </c>
      <c r="AF267">
        <f>VLOOKUP($B267,'UPDATE Advanced Stats'!$B$2:$AC$1000,9,0)</f>
        <v>4.2000000000000003E-2</v>
      </c>
      <c r="AG267">
        <f>VLOOKUP($B267,'UPDATE Advanced Stats'!$B$2:$AC$1000,10,0)</f>
        <v>0.26800000000000002</v>
      </c>
      <c r="AH267">
        <f>VLOOKUP($B267,'UPDATE Advanced Stats'!$B$2:$AC$1000,11,0)</f>
        <v>8.8000000000000007</v>
      </c>
      <c r="AI267">
        <f>VLOOKUP($B267,'UPDATE Advanced Stats'!$B$2:$AC$1000,12,0)</f>
        <v>22.1</v>
      </c>
      <c r="AJ267">
        <f>VLOOKUP($B267,'UPDATE Advanced Stats'!$B$2:$AC$1000,13,0)</f>
        <v>15.6</v>
      </c>
      <c r="AK267">
        <f>VLOOKUP($B267,'UPDATE Advanced Stats'!$B$2:$AC$1000,14,0)</f>
        <v>7.4</v>
      </c>
      <c r="AL267">
        <f>VLOOKUP($B267,'UPDATE Advanced Stats'!$B$2:$AC$1000,15,0)</f>
        <v>1.1000000000000001</v>
      </c>
      <c r="AM267">
        <f>VLOOKUP($B267,'UPDATE Advanced Stats'!$B$2:$AC$1000,16,0)</f>
        <v>1.1000000000000001</v>
      </c>
      <c r="AN267">
        <f>VLOOKUP($B267,'UPDATE Advanced Stats'!$B$2:$AC$1000,17,0)</f>
        <v>13.3</v>
      </c>
      <c r="AO267">
        <f>VLOOKUP($B267,'UPDATE Advanced Stats'!$B$2:$AC$1000,18,0)</f>
        <v>14.6</v>
      </c>
      <c r="AP267">
        <f>VLOOKUP($B267,'UPDATE Advanced Stats'!$B$2:$AC$1000,19,0)</f>
        <v>0</v>
      </c>
      <c r="AQ267">
        <f>VLOOKUP($B267,'UPDATE Advanced Stats'!$B$2:$AC$1000,20,0)</f>
        <v>0.4</v>
      </c>
      <c r="AR267">
        <f>VLOOKUP($B267,'UPDATE Advanced Stats'!$B$2:$AC$1000,21,0)</f>
        <v>1</v>
      </c>
      <c r="AS267">
        <f>VLOOKUP($B267,'UPDATE Advanced Stats'!$B$2:$AC$1000,22,0)</f>
        <v>1.4</v>
      </c>
      <c r="AT267">
        <f>VLOOKUP($B267,'UPDATE Advanced Stats'!$B$2:$AC$1000,23,0)</f>
        <v>6.6000000000000003E-2</v>
      </c>
      <c r="AU267">
        <f>VLOOKUP($B267,'UPDATE Advanced Stats'!$B$2:$AC$1000,24,0)</f>
        <v>0</v>
      </c>
      <c r="AV267">
        <f>VLOOKUP($B267,'UPDATE Advanced Stats'!$B$2:$AC$1000,25,0)</f>
        <v>-3.3</v>
      </c>
      <c r="AW267">
        <f>VLOOKUP($B267,'UPDATE Advanced Stats'!$B$2:$AC$1000,26,0)</f>
        <v>-0.1</v>
      </c>
      <c r="AX267">
        <f>VLOOKUP($B267,'UPDATE Advanced Stats'!$B$2:$AC$1000,27,0)</f>
        <v>-3.4</v>
      </c>
      <c r="AY267">
        <f>VLOOKUP($B267,'UPDATE Advanced Stats'!$B$2:$AC$1000,28,0)</f>
        <v>-0.4</v>
      </c>
    </row>
    <row r="268" spans="1:51">
      <c r="A268">
        <f>'UPDATE Regular Stats'!A269</f>
        <v>204</v>
      </c>
      <c r="B268" t="str">
        <f>'UPDATE Regular Stats'!B269</f>
        <v>Spencer Hawes</v>
      </c>
      <c r="C268" t="str">
        <f>'UPDATE Regular Stats'!C269</f>
        <v>PF</v>
      </c>
      <c r="D268">
        <f>'UPDATE Regular Stats'!D269</f>
        <v>26</v>
      </c>
      <c r="E268" t="str">
        <f>'UPDATE Regular Stats'!E269</f>
        <v>LAC</v>
      </c>
      <c r="F268">
        <f>'UPDATE Regular Stats'!F269</f>
        <v>73</v>
      </c>
      <c r="G268">
        <f>'UPDATE Regular Stats'!G269</f>
        <v>15</v>
      </c>
      <c r="H268">
        <f>'UPDATE Regular Stats'!H269</f>
        <v>17.5</v>
      </c>
      <c r="I268">
        <f>'UPDATE Regular Stats'!I269</f>
        <v>2.2000000000000002</v>
      </c>
      <c r="J268">
        <f>'UPDATE Regular Stats'!J269</f>
        <v>5.7</v>
      </c>
      <c r="K268">
        <f>'UPDATE Regular Stats'!K269</f>
        <v>0.39300000000000002</v>
      </c>
      <c r="L268">
        <f>'UPDATE Regular Stats'!L269</f>
        <v>0.8</v>
      </c>
      <c r="M268">
        <f>'UPDATE Regular Stats'!M269</f>
        <v>2.4</v>
      </c>
      <c r="N268">
        <f>'UPDATE Regular Stats'!N269</f>
        <v>0.313</v>
      </c>
      <c r="O268">
        <f>'UPDATE Regular Stats'!O269</f>
        <v>1.5</v>
      </c>
      <c r="P268">
        <f>'UPDATE Regular Stats'!P269</f>
        <v>3.3</v>
      </c>
      <c r="Q268">
        <f>'UPDATE Regular Stats'!Q269</f>
        <v>0.45200000000000001</v>
      </c>
      <c r="R268">
        <f>'UPDATE Regular Stats'!R269</f>
        <v>0.6</v>
      </c>
      <c r="S268">
        <f>'UPDATE Regular Stats'!S269</f>
        <v>0.9</v>
      </c>
      <c r="T268">
        <f>'UPDATE Regular Stats'!T269</f>
        <v>0.64700000000000002</v>
      </c>
      <c r="U268">
        <f>'UPDATE Regular Stats'!U269</f>
        <v>0.4</v>
      </c>
      <c r="V268">
        <f>'UPDATE Regular Stats'!V269</f>
        <v>3.1</v>
      </c>
      <c r="W268">
        <f>'UPDATE Regular Stats'!W269</f>
        <v>3.5</v>
      </c>
      <c r="X268">
        <f>'UPDATE Regular Stats'!X269</f>
        <v>1.2</v>
      </c>
      <c r="Y268">
        <f>'UPDATE Regular Stats'!Y269</f>
        <v>0.3</v>
      </c>
      <c r="Z268">
        <f>'UPDATE Regular Stats'!Z269</f>
        <v>0.7</v>
      </c>
      <c r="AA268">
        <f>'UPDATE Regular Stats'!AA269</f>
        <v>0.8</v>
      </c>
      <c r="AB268">
        <f>'UPDATE Regular Stats'!AB269</f>
        <v>2.4</v>
      </c>
      <c r="AC268">
        <f>'UPDATE Regular Stats'!AC269</f>
        <v>5.8</v>
      </c>
      <c r="AD268">
        <f>VLOOKUP($B268,'UPDATE Advanced Stats'!$B$2:$AC$1000,7,0)</f>
        <v>9.8000000000000007</v>
      </c>
      <c r="AE268">
        <f>VLOOKUP($B268,'UPDATE Advanced Stats'!$B$2:$AC$1000,8,0)</f>
        <v>0.47799999999999998</v>
      </c>
      <c r="AF268">
        <f>VLOOKUP($B268,'UPDATE Advanced Stats'!$B$2:$AC$1000,9,0)</f>
        <v>0.42399999999999999</v>
      </c>
      <c r="AG268">
        <f>VLOOKUP($B268,'UPDATE Advanced Stats'!$B$2:$AC$1000,10,0)</f>
        <v>0.16400000000000001</v>
      </c>
      <c r="AH268">
        <f>VLOOKUP($B268,'UPDATE Advanced Stats'!$B$2:$AC$1000,11,0)</f>
        <v>2.7</v>
      </c>
      <c r="AI268">
        <f>VLOOKUP($B268,'UPDATE Advanced Stats'!$B$2:$AC$1000,12,0)</f>
        <v>19.7</v>
      </c>
      <c r="AJ268">
        <f>VLOOKUP($B268,'UPDATE Advanced Stats'!$B$2:$AC$1000,13,0)</f>
        <v>11.4</v>
      </c>
      <c r="AK268">
        <f>VLOOKUP($B268,'UPDATE Advanced Stats'!$B$2:$AC$1000,14,0)</f>
        <v>10</v>
      </c>
      <c r="AL268">
        <f>VLOOKUP($B268,'UPDATE Advanced Stats'!$B$2:$AC$1000,15,0)</f>
        <v>1</v>
      </c>
      <c r="AM268">
        <f>VLOOKUP($B268,'UPDATE Advanced Stats'!$B$2:$AC$1000,16,0)</f>
        <v>3.4</v>
      </c>
      <c r="AN268">
        <f>VLOOKUP($B268,'UPDATE Advanced Stats'!$B$2:$AC$1000,17,0)</f>
        <v>12.1</v>
      </c>
      <c r="AO268">
        <f>VLOOKUP($B268,'UPDATE Advanced Stats'!$B$2:$AC$1000,18,0)</f>
        <v>17.899999999999999</v>
      </c>
      <c r="AP268">
        <f>VLOOKUP($B268,'UPDATE Advanced Stats'!$B$2:$AC$1000,19,0)</f>
        <v>0</v>
      </c>
      <c r="AQ268">
        <f>VLOOKUP($B268,'UPDATE Advanced Stats'!$B$2:$AC$1000,20,0)</f>
        <v>-0.3</v>
      </c>
      <c r="AR268">
        <f>VLOOKUP($B268,'UPDATE Advanced Stats'!$B$2:$AC$1000,21,0)</f>
        <v>1.5</v>
      </c>
      <c r="AS268">
        <f>VLOOKUP($B268,'UPDATE Advanced Stats'!$B$2:$AC$1000,22,0)</f>
        <v>1.2</v>
      </c>
      <c r="AT268">
        <f>VLOOKUP($B268,'UPDATE Advanced Stats'!$B$2:$AC$1000,23,0)</f>
        <v>4.3999999999999997E-2</v>
      </c>
      <c r="AU268">
        <f>VLOOKUP($B268,'UPDATE Advanced Stats'!$B$2:$AC$1000,24,0)</f>
        <v>0</v>
      </c>
      <c r="AV268">
        <f>VLOOKUP($B268,'UPDATE Advanced Stats'!$B$2:$AC$1000,25,0)</f>
        <v>-2.9</v>
      </c>
      <c r="AW268">
        <f>VLOOKUP($B268,'UPDATE Advanced Stats'!$B$2:$AC$1000,26,0)</f>
        <v>1</v>
      </c>
      <c r="AX268">
        <f>VLOOKUP($B268,'UPDATE Advanced Stats'!$B$2:$AC$1000,27,0)</f>
        <v>-1.9</v>
      </c>
      <c r="AY268">
        <f>VLOOKUP($B268,'UPDATE Advanced Stats'!$B$2:$AC$1000,28,0)</f>
        <v>0</v>
      </c>
    </row>
    <row r="269" spans="1:51">
      <c r="A269">
        <f>'UPDATE Regular Stats'!A270</f>
        <v>205</v>
      </c>
      <c r="B269" t="str">
        <f>'UPDATE Regular Stats'!B270</f>
        <v>Chuck Hayes</v>
      </c>
      <c r="C269" t="str">
        <f>'UPDATE Regular Stats'!C270</f>
        <v>C</v>
      </c>
      <c r="D269">
        <f>'UPDATE Regular Stats'!D270</f>
        <v>31</v>
      </c>
      <c r="E269" t="str">
        <f>'UPDATE Regular Stats'!E270</f>
        <v>TOR</v>
      </c>
      <c r="F269">
        <f>'UPDATE Regular Stats'!F270</f>
        <v>29</v>
      </c>
      <c r="G269">
        <f>'UPDATE Regular Stats'!G270</f>
        <v>0</v>
      </c>
      <c r="H269">
        <f>'UPDATE Regular Stats'!H270</f>
        <v>8.8000000000000007</v>
      </c>
      <c r="I269">
        <f>'UPDATE Regular Stats'!I270</f>
        <v>0.8</v>
      </c>
      <c r="J269">
        <f>'UPDATE Regular Stats'!J270</f>
        <v>1.6</v>
      </c>
      <c r="K269">
        <f>'UPDATE Regular Stats'!K270</f>
        <v>0.47799999999999998</v>
      </c>
      <c r="L269">
        <f>'UPDATE Regular Stats'!L270</f>
        <v>0</v>
      </c>
      <c r="M269">
        <f>'UPDATE Regular Stats'!M270</f>
        <v>0</v>
      </c>
      <c r="N269">
        <f>'UPDATE Regular Stats'!N270</f>
        <v>0</v>
      </c>
      <c r="O269">
        <f>'UPDATE Regular Stats'!O270</f>
        <v>0.8</v>
      </c>
      <c r="P269">
        <f>'UPDATE Regular Stats'!P270</f>
        <v>1.6</v>
      </c>
      <c r="Q269">
        <f>'UPDATE Regular Stats'!Q270</f>
        <v>0.47799999999999998</v>
      </c>
      <c r="R269">
        <f>'UPDATE Regular Stats'!R270</f>
        <v>0.2</v>
      </c>
      <c r="S269">
        <f>'UPDATE Regular Stats'!S270</f>
        <v>0.4</v>
      </c>
      <c r="T269">
        <f>'UPDATE Regular Stats'!T270</f>
        <v>0.54500000000000004</v>
      </c>
      <c r="U269">
        <f>'UPDATE Regular Stats'!U270</f>
        <v>0.6</v>
      </c>
      <c r="V269">
        <f>'UPDATE Regular Stats'!V270</f>
        <v>1.1000000000000001</v>
      </c>
      <c r="W269">
        <f>'UPDATE Regular Stats'!W270</f>
        <v>1.8</v>
      </c>
      <c r="X269">
        <f>'UPDATE Regular Stats'!X270</f>
        <v>0.7</v>
      </c>
      <c r="Y269">
        <f>'UPDATE Regular Stats'!Y270</f>
        <v>0.3</v>
      </c>
      <c r="Z269">
        <f>'UPDATE Regular Stats'!Z270</f>
        <v>0.1</v>
      </c>
      <c r="AA269">
        <f>'UPDATE Regular Stats'!AA270</f>
        <v>0.3</v>
      </c>
      <c r="AB269">
        <f>'UPDATE Regular Stats'!AB270</f>
        <v>1.3</v>
      </c>
      <c r="AC269">
        <f>'UPDATE Regular Stats'!AC270</f>
        <v>1.7</v>
      </c>
      <c r="AD269">
        <f>VLOOKUP($B269,'UPDATE Advanced Stats'!$B$2:$AC$1000,7,0)</f>
        <v>10.4</v>
      </c>
      <c r="AE269">
        <f>VLOOKUP($B269,'UPDATE Advanced Stats'!$B$2:$AC$1000,8,0)</f>
        <v>0.49199999999999999</v>
      </c>
      <c r="AF269">
        <f>VLOOKUP($B269,'UPDATE Advanced Stats'!$B$2:$AC$1000,9,0)</f>
        <v>0</v>
      </c>
      <c r="AG269">
        <f>VLOOKUP($B269,'UPDATE Advanced Stats'!$B$2:$AC$1000,10,0)</f>
        <v>0.23899999999999999</v>
      </c>
      <c r="AH269">
        <f>VLOOKUP($B269,'UPDATE Advanced Stats'!$B$2:$AC$1000,11,0)</f>
        <v>8.1</v>
      </c>
      <c r="AI269">
        <f>VLOOKUP($B269,'UPDATE Advanced Stats'!$B$2:$AC$1000,12,0)</f>
        <v>14.9</v>
      </c>
      <c r="AJ269">
        <f>VLOOKUP($B269,'UPDATE Advanced Stats'!$B$2:$AC$1000,13,0)</f>
        <v>11.5</v>
      </c>
      <c r="AK269">
        <f>VLOOKUP($B269,'UPDATE Advanced Stats'!$B$2:$AC$1000,14,0)</f>
        <v>11.3</v>
      </c>
      <c r="AL269">
        <f>VLOOKUP($B269,'UPDATE Advanced Stats'!$B$2:$AC$1000,15,0)</f>
        <v>2</v>
      </c>
      <c r="AM269">
        <f>VLOOKUP($B269,'UPDATE Advanced Stats'!$B$2:$AC$1000,16,0)</f>
        <v>1.3</v>
      </c>
      <c r="AN269">
        <f>VLOOKUP($B269,'UPDATE Advanced Stats'!$B$2:$AC$1000,17,0)</f>
        <v>13.6</v>
      </c>
      <c r="AO269">
        <f>VLOOKUP($B269,'UPDATE Advanced Stats'!$B$2:$AC$1000,18,0)</f>
        <v>10.4</v>
      </c>
      <c r="AP269">
        <f>VLOOKUP($B269,'UPDATE Advanced Stats'!$B$2:$AC$1000,19,0)</f>
        <v>0</v>
      </c>
      <c r="AQ269">
        <f>VLOOKUP($B269,'UPDATE Advanced Stats'!$B$2:$AC$1000,20,0)</f>
        <v>0.3</v>
      </c>
      <c r="AR269">
        <f>VLOOKUP($B269,'UPDATE Advanced Stats'!$B$2:$AC$1000,21,0)</f>
        <v>0.2</v>
      </c>
      <c r="AS269">
        <f>VLOOKUP($B269,'UPDATE Advanced Stats'!$B$2:$AC$1000,22,0)</f>
        <v>0.5</v>
      </c>
      <c r="AT269">
        <f>VLOOKUP($B269,'UPDATE Advanced Stats'!$B$2:$AC$1000,23,0)</f>
        <v>9.0999999999999998E-2</v>
      </c>
      <c r="AU269">
        <f>VLOOKUP($B269,'UPDATE Advanced Stats'!$B$2:$AC$1000,24,0)</f>
        <v>0</v>
      </c>
      <c r="AV269">
        <f>VLOOKUP($B269,'UPDATE Advanced Stats'!$B$2:$AC$1000,25,0)</f>
        <v>-1.5</v>
      </c>
      <c r="AW269">
        <f>VLOOKUP($B269,'UPDATE Advanced Stats'!$B$2:$AC$1000,26,0)</f>
        <v>1.1000000000000001</v>
      </c>
      <c r="AX269">
        <f>VLOOKUP($B269,'UPDATE Advanced Stats'!$B$2:$AC$1000,27,0)</f>
        <v>-0.4</v>
      </c>
      <c r="AY269">
        <f>VLOOKUP($B269,'UPDATE Advanced Stats'!$B$2:$AC$1000,28,0)</f>
        <v>0.1</v>
      </c>
    </row>
    <row r="270" spans="1:51">
      <c r="A270">
        <f>'UPDATE Regular Stats'!A271</f>
        <v>206</v>
      </c>
      <c r="B270" t="str">
        <f>'UPDATE Regular Stats'!B271</f>
        <v>Gordon Hayward</v>
      </c>
      <c r="C270" t="str">
        <f>'UPDATE Regular Stats'!C271</f>
        <v>SF</v>
      </c>
      <c r="D270">
        <f>'UPDATE Regular Stats'!D271</f>
        <v>24</v>
      </c>
      <c r="E270" t="str">
        <f>'UPDATE Regular Stats'!E271</f>
        <v>UTA</v>
      </c>
      <c r="F270">
        <f>'UPDATE Regular Stats'!F271</f>
        <v>76</v>
      </c>
      <c r="G270">
        <f>'UPDATE Regular Stats'!G271</f>
        <v>76</v>
      </c>
      <c r="H270">
        <f>'UPDATE Regular Stats'!H271</f>
        <v>34.4</v>
      </c>
      <c r="I270">
        <f>'UPDATE Regular Stats'!I271</f>
        <v>6.4</v>
      </c>
      <c r="J270">
        <f>'UPDATE Regular Stats'!J271</f>
        <v>14.3</v>
      </c>
      <c r="K270">
        <f>'UPDATE Regular Stats'!K271</f>
        <v>0.44500000000000001</v>
      </c>
      <c r="L270">
        <f>'UPDATE Regular Stats'!L271</f>
        <v>1.6</v>
      </c>
      <c r="M270">
        <f>'UPDATE Regular Stats'!M271</f>
        <v>4.3</v>
      </c>
      <c r="N270">
        <f>'UPDATE Regular Stats'!N271</f>
        <v>0.36399999999999999</v>
      </c>
      <c r="O270">
        <f>'UPDATE Regular Stats'!O271</f>
        <v>4.8</v>
      </c>
      <c r="P270">
        <f>'UPDATE Regular Stats'!P271</f>
        <v>10</v>
      </c>
      <c r="Q270">
        <f>'UPDATE Regular Stats'!Q271</f>
        <v>0.48099999999999998</v>
      </c>
      <c r="R270">
        <f>'UPDATE Regular Stats'!R271</f>
        <v>4.9000000000000004</v>
      </c>
      <c r="S270">
        <f>'UPDATE Regular Stats'!S271</f>
        <v>6.1</v>
      </c>
      <c r="T270">
        <f>'UPDATE Regular Stats'!T271</f>
        <v>0.81200000000000006</v>
      </c>
      <c r="U270">
        <f>'UPDATE Regular Stats'!U271</f>
        <v>0.7</v>
      </c>
      <c r="V270">
        <f>'UPDATE Regular Stats'!V271</f>
        <v>4.2</v>
      </c>
      <c r="W270">
        <f>'UPDATE Regular Stats'!W271</f>
        <v>4.9000000000000004</v>
      </c>
      <c r="X270">
        <f>'UPDATE Regular Stats'!X271</f>
        <v>4.0999999999999996</v>
      </c>
      <c r="Y270">
        <f>'UPDATE Regular Stats'!Y271</f>
        <v>1.4</v>
      </c>
      <c r="Z270">
        <f>'UPDATE Regular Stats'!Z271</f>
        <v>0.4</v>
      </c>
      <c r="AA270">
        <f>'UPDATE Regular Stats'!AA271</f>
        <v>2.7</v>
      </c>
      <c r="AB270">
        <f>'UPDATE Regular Stats'!AB271</f>
        <v>1.7</v>
      </c>
      <c r="AC270">
        <f>'UPDATE Regular Stats'!AC271</f>
        <v>19.3</v>
      </c>
      <c r="AD270">
        <f>VLOOKUP($B270,'UPDATE Advanced Stats'!$B$2:$AC$1000,7,0)</f>
        <v>20.2</v>
      </c>
      <c r="AE270">
        <f>VLOOKUP($B270,'UPDATE Advanced Stats'!$B$2:$AC$1000,8,0)</f>
        <v>0.56699999999999995</v>
      </c>
      <c r="AF270">
        <f>VLOOKUP($B270,'UPDATE Advanced Stats'!$B$2:$AC$1000,9,0)</f>
        <v>0.30399999999999999</v>
      </c>
      <c r="AG270">
        <f>VLOOKUP($B270,'UPDATE Advanced Stats'!$B$2:$AC$1000,10,0)</f>
        <v>0.42499999999999999</v>
      </c>
      <c r="AH270">
        <f>VLOOKUP($B270,'UPDATE Advanced Stats'!$B$2:$AC$1000,11,0)</f>
        <v>2.4</v>
      </c>
      <c r="AI270">
        <f>VLOOKUP($B270,'UPDATE Advanced Stats'!$B$2:$AC$1000,12,0)</f>
        <v>14</v>
      </c>
      <c r="AJ270">
        <f>VLOOKUP($B270,'UPDATE Advanced Stats'!$B$2:$AC$1000,13,0)</f>
        <v>8.1999999999999993</v>
      </c>
      <c r="AK270">
        <f>VLOOKUP($B270,'UPDATE Advanced Stats'!$B$2:$AC$1000,14,0)</f>
        <v>21.7</v>
      </c>
      <c r="AL270">
        <f>VLOOKUP($B270,'UPDATE Advanced Stats'!$B$2:$AC$1000,15,0)</f>
        <v>2.2000000000000002</v>
      </c>
      <c r="AM270">
        <f>VLOOKUP($B270,'UPDATE Advanced Stats'!$B$2:$AC$1000,16,0)</f>
        <v>0.9</v>
      </c>
      <c r="AN270">
        <f>VLOOKUP($B270,'UPDATE Advanced Stats'!$B$2:$AC$1000,17,0)</f>
        <v>13.8</v>
      </c>
      <c r="AO270">
        <f>VLOOKUP($B270,'UPDATE Advanced Stats'!$B$2:$AC$1000,18,0)</f>
        <v>26.2</v>
      </c>
      <c r="AP270">
        <f>VLOOKUP($B270,'UPDATE Advanced Stats'!$B$2:$AC$1000,19,0)</f>
        <v>0</v>
      </c>
      <c r="AQ270">
        <f>VLOOKUP($B270,'UPDATE Advanced Stats'!$B$2:$AC$1000,20,0)</f>
        <v>5.8</v>
      </c>
      <c r="AR270">
        <f>VLOOKUP($B270,'UPDATE Advanced Stats'!$B$2:$AC$1000,21,0)</f>
        <v>2.9</v>
      </c>
      <c r="AS270">
        <f>VLOOKUP($B270,'UPDATE Advanced Stats'!$B$2:$AC$1000,22,0)</f>
        <v>8.6999999999999993</v>
      </c>
      <c r="AT270">
        <f>VLOOKUP($B270,'UPDATE Advanced Stats'!$B$2:$AC$1000,23,0)</f>
        <v>0.159</v>
      </c>
      <c r="AU270">
        <f>VLOOKUP($B270,'UPDATE Advanced Stats'!$B$2:$AC$1000,24,0)</f>
        <v>0</v>
      </c>
      <c r="AV270">
        <f>VLOOKUP($B270,'UPDATE Advanced Stats'!$B$2:$AC$1000,25,0)</f>
        <v>3.3</v>
      </c>
      <c r="AW270">
        <f>VLOOKUP($B270,'UPDATE Advanced Stats'!$B$2:$AC$1000,26,0)</f>
        <v>0.1</v>
      </c>
      <c r="AX270">
        <f>VLOOKUP($B270,'UPDATE Advanced Stats'!$B$2:$AC$1000,27,0)</f>
        <v>3.4</v>
      </c>
      <c r="AY270">
        <f>VLOOKUP($B270,'UPDATE Advanced Stats'!$B$2:$AC$1000,28,0)</f>
        <v>3.6</v>
      </c>
    </row>
    <row r="271" spans="1:51">
      <c r="A271">
        <f>'UPDATE Regular Stats'!A272</f>
        <v>207</v>
      </c>
      <c r="B271" t="str">
        <f>'UPDATE Regular Stats'!B272</f>
        <v>Brendan Haywood</v>
      </c>
      <c r="C271" t="str">
        <f>'UPDATE Regular Stats'!C272</f>
        <v>C</v>
      </c>
      <c r="D271">
        <f>'UPDATE Regular Stats'!D272</f>
        <v>35</v>
      </c>
      <c r="E271" t="str">
        <f>'UPDATE Regular Stats'!E272</f>
        <v>CLE</v>
      </c>
      <c r="F271">
        <f>'UPDATE Regular Stats'!F272</f>
        <v>22</v>
      </c>
      <c r="G271">
        <f>'UPDATE Regular Stats'!G272</f>
        <v>1</v>
      </c>
      <c r="H271">
        <f>'UPDATE Regular Stats'!H272</f>
        <v>5.4</v>
      </c>
      <c r="I271">
        <f>'UPDATE Regular Stats'!I272</f>
        <v>0.6</v>
      </c>
      <c r="J271">
        <f>'UPDATE Regular Stats'!J272</f>
        <v>1.4</v>
      </c>
      <c r="K271">
        <f>'UPDATE Regular Stats'!K272</f>
        <v>0.46700000000000003</v>
      </c>
      <c r="L271">
        <f>'UPDATE Regular Stats'!L272</f>
        <v>0</v>
      </c>
      <c r="M271">
        <f>'UPDATE Regular Stats'!M272</f>
        <v>0</v>
      </c>
      <c r="N271">
        <f>'UPDATE Regular Stats'!N272</f>
        <v>0</v>
      </c>
      <c r="O271">
        <f>'UPDATE Regular Stats'!O272</f>
        <v>0.6</v>
      </c>
      <c r="P271">
        <f>'UPDATE Regular Stats'!P272</f>
        <v>1.4</v>
      </c>
      <c r="Q271">
        <f>'UPDATE Regular Stats'!Q272</f>
        <v>0.46700000000000003</v>
      </c>
      <c r="R271">
        <f>'UPDATE Regular Stats'!R272</f>
        <v>0.3</v>
      </c>
      <c r="S271">
        <f>'UPDATE Regular Stats'!S272</f>
        <v>0.6</v>
      </c>
      <c r="T271">
        <f>'UPDATE Regular Stats'!T272</f>
        <v>0.53800000000000003</v>
      </c>
      <c r="U271">
        <f>'UPDATE Regular Stats'!U272</f>
        <v>0.3</v>
      </c>
      <c r="V271">
        <f>'UPDATE Regular Stats'!V272</f>
        <v>1</v>
      </c>
      <c r="W271">
        <f>'UPDATE Regular Stats'!W272</f>
        <v>1.3</v>
      </c>
      <c r="X271">
        <f>'UPDATE Regular Stats'!X272</f>
        <v>0.1</v>
      </c>
      <c r="Y271">
        <f>'UPDATE Regular Stats'!Y272</f>
        <v>0.1</v>
      </c>
      <c r="Z271">
        <f>'UPDATE Regular Stats'!Z272</f>
        <v>0.5</v>
      </c>
      <c r="AA271">
        <f>'UPDATE Regular Stats'!AA272</f>
        <v>0.5</v>
      </c>
      <c r="AB271">
        <f>'UPDATE Regular Stats'!AB272</f>
        <v>0.8</v>
      </c>
      <c r="AC271">
        <f>'UPDATE Regular Stats'!AC272</f>
        <v>1.6</v>
      </c>
      <c r="AD271">
        <f>VLOOKUP($B271,'UPDATE Advanced Stats'!$B$2:$AC$1000,7,0)</f>
        <v>9.1</v>
      </c>
      <c r="AE271">
        <f>VLOOKUP($B271,'UPDATE Advanced Stats'!$B$2:$AC$1000,8,0)</f>
        <v>0.49</v>
      </c>
      <c r="AF271">
        <f>VLOOKUP($B271,'UPDATE Advanced Stats'!$B$2:$AC$1000,9,0)</f>
        <v>0</v>
      </c>
      <c r="AG271">
        <f>VLOOKUP($B271,'UPDATE Advanced Stats'!$B$2:$AC$1000,10,0)</f>
        <v>0.433</v>
      </c>
      <c r="AH271">
        <f>VLOOKUP($B271,'UPDATE Advanced Stats'!$B$2:$AC$1000,11,0)</f>
        <v>5.9</v>
      </c>
      <c r="AI271">
        <f>VLOOKUP($B271,'UPDATE Advanced Stats'!$B$2:$AC$1000,12,0)</f>
        <v>21.9</v>
      </c>
      <c r="AJ271">
        <f>VLOOKUP($B271,'UPDATE Advanced Stats'!$B$2:$AC$1000,13,0)</f>
        <v>14</v>
      </c>
      <c r="AK271">
        <f>VLOOKUP($B271,'UPDATE Advanced Stats'!$B$2:$AC$1000,14,0)</f>
        <v>2.5</v>
      </c>
      <c r="AL271">
        <f>VLOOKUP($B271,'UPDATE Advanced Stats'!$B$2:$AC$1000,15,0)</f>
        <v>0.9</v>
      </c>
      <c r="AM271">
        <f>VLOOKUP($B271,'UPDATE Advanced Stats'!$B$2:$AC$1000,16,0)</f>
        <v>6.6</v>
      </c>
      <c r="AN271">
        <f>VLOOKUP($B271,'UPDATE Advanced Stats'!$B$2:$AC$1000,17,0)</f>
        <v>21.9</v>
      </c>
      <c r="AO271">
        <f>VLOOKUP($B271,'UPDATE Advanced Stats'!$B$2:$AC$1000,18,0)</f>
        <v>17.3</v>
      </c>
      <c r="AP271">
        <f>VLOOKUP($B271,'UPDATE Advanced Stats'!$B$2:$AC$1000,19,0)</f>
        <v>0</v>
      </c>
      <c r="AQ271">
        <f>VLOOKUP($B271,'UPDATE Advanced Stats'!$B$2:$AC$1000,20,0)</f>
        <v>-0.2</v>
      </c>
      <c r="AR271">
        <f>VLOOKUP($B271,'UPDATE Advanced Stats'!$B$2:$AC$1000,21,0)</f>
        <v>0.2</v>
      </c>
      <c r="AS271">
        <f>VLOOKUP($B271,'UPDATE Advanced Stats'!$B$2:$AC$1000,22,0)</f>
        <v>0</v>
      </c>
      <c r="AT271">
        <f>VLOOKUP($B271,'UPDATE Advanced Stats'!$B$2:$AC$1000,23,0)</f>
        <v>8.0000000000000002E-3</v>
      </c>
      <c r="AU271">
        <f>VLOOKUP($B271,'UPDATE Advanced Stats'!$B$2:$AC$1000,24,0)</f>
        <v>0</v>
      </c>
      <c r="AV271">
        <f>VLOOKUP($B271,'UPDATE Advanced Stats'!$B$2:$AC$1000,25,0)</f>
        <v>-7.9</v>
      </c>
      <c r="AW271">
        <f>VLOOKUP($B271,'UPDATE Advanced Stats'!$B$2:$AC$1000,26,0)</f>
        <v>1.3</v>
      </c>
      <c r="AX271">
        <f>VLOOKUP($B271,'UPDATE Advanced Stats'!$B$2:$AC$1000,27,0)</f>
        <v>-6.6</v>
      </c>
      <c r="AY271">
        <f>VLOOKUP($B271,'UPDATE Advanced Stats'!$B$2:$AC$1000,28,0)</f>
        <v>-0.1</v>
      </c>
    </row>
    <row r="272" spans="1:51">
      <c r="A272">
        <f>'UPDATE Regular Stats'!A273</f>
        <v>208</v>
      </c>
      <c r="B272" t="str">
        <f>'UPDATE Regular Stats'!B273</f>
        <v>Gerald Henderson</v>
      </c>
      <c r="C272" t="str">
        <f>'UPDATE Regular Stats'!C273</f>
        <v>SG</v>
      </c>
      <c r="D272">
        <f>'UPDATE Regular Stats'!D273</f>
        <v>27</v>
      </c>
      <c r="E272" t="str">
        <f>'UPDATE Regular Stats'!E273</f>
        <v>CHO</v>
      </c>
      <c r="F272">
        <f>'UPDATE Regular Stats'!F273</f>
        <v>80</v>
      </c>
      <c r="G272">
        <f>'UPDATE Regular Stats'!G273</f>
        <v>72</v>
      </c>
      <c r="H272">
        <f>'UPDATE Regular Stats'!H273</f>
        <v>28.9</v>
      </c>
      <c r="I272">
        <f>'UPDATE Regular Stats'!I273</f>
        <v>4.5999999999999996</v>
      </c>
      <c r="J272">
        <f>'UPDATE Regular Stats'!J273</f>
        <v>10.6</v>
      </c>
      <c r="K272">
        <f>'UPDATE Regular Stats'!K273</f>
        <v>0.437</v>
      </c>
      <c r="L272">
        <f>'UPDATE Regular Stats'!L273</f>
        <v>0.6</v>
      </c>
      <c r="M272">
        <f>'UPDATE Regular Stats'!M273</f>
        <v>1.7</v>
      </c>
      <c r="N272">
        <f>'UPDATE Regular Stats'!N273</f>
        <v>0.33100000000000002</v>
      </c>
      <c r="O272">
        <f>'UPDATE Regular Stats'!O273</f>
        <v>4.0999999999999996</v>
      </c>
      <c r="P272">
        <f>'UPDATE Regular Stats'!P273</f>
        <v>8.9</v>
      </c>
      <c r="Q272">
        <f>'UPDATE Regular Stats'!Q273</f>
        <v>0.45700000000000002</v>
      </c>
      <c r="R272">
        <f>'UPDATE Regular Stats'!R273</f>
        <v>2.2999999999999998</v>
      </c>
      <c r="S272">
        <f>'UPDATE Regular Stats'!S273</f>
        <v>2.7</v>
      </c>
      <c r="T272">
        <f>'UPDATE Regular Stats'!T273</f>
        <v>0.84799999999999998</v>
      </c>
      <c r="U272">
        <f>'UPDATE Regular Stats'!U273</f>
        <v>0.5</v>
      </c>
      <c r="V272">
        <f>'UPDATE Regular Stats'!V273</f>
        <v>3</v>
      </c>
      <c r="W272">
        <f>'UPDATE Regular Stats'!W273</f>
        <v>3.4</v>
      </c>
      <c r="X272">
        <f>'UPDATE Regular Stats'!X273</f>
        <v>2.6</v>
      </c>
      <c r="Y272">
        <f>'UPDATE Regular Stats'!Y273</f>
        <v>0.6</v>
      </c>
      <c r="Z272">
        <f>'UPDATE Regular Stats'!Z273</f>
        <v>0.3</v>
      </c>
      <c r="AA272">
        <f>'UPDATE Regular Stats'!AA273</f>
        <v>1.4</v>
      </c>
      <c r="AB272">
        <f>'UPDATE Regular Stats'!AB273</f>
        <v>1.7</v>
      </c>
      <c r="AC272">
        <f>'UPDATE Regular Stats'!AC273</f>
        <v>12.1</v>
      </c>
      <c r="AD272">
        <f>VLOOKUP($B272,'UPDATE Advanced Stats'!$B$2:$AC$1000,7,0)</f>
        <v>13.2</v>
      </c>
      <c r="AE272">
        <f>VLOOKUP($B272,'UPDATE Advanced Stats'!$B$2:$AC$1000,8,0)</f>
        <v>0.51400000000000001</v>
      </c>
      <c r="AF272">
        <f>VLOOKUP($B272,'UPDATE Advanced Stats'!$B$2:$AC$1000,9,0)</f>
        <v>0.161</v>
      </c>
      <c r="AG272">
        <f>VLOOKUP($B272,'UPDATE Advanced Stats'!$B$2:$AC$1000,10,0)</f>
        <v>0.25600000000000001</v>
      </c>
      <c r="AH272">
        <f>VLOOKUP($B272,'UPDATE Advanced Stats'!$B$2:$AC$1000,11,0)</f>
        <v>1.7</v>
      </c>
      <c r="AI272">
        <f>VLOOKUP($B272,'UPDATE Advanced Stats'!$B$2:$AC$1000,12,0)</f>
        <v>11.6</v>
      </c>
      <c r="AJ272">
        <f>VLOOKUP($B272,'UPDATE Advanced Stats'!$B$2:$AC$1000,13,0)</f>
        <v>6.5</v>
      </c>
      <c r="AK272">
        <f>VLOOKUP($B272,'UPDATE Advanced Stats'!$B$2:$AC$1000,14,0)</f>
        <v>15.6</v>
      </c>
      <c r="AL272">
        <f>VLOOKUP($B272,'UPDATE Advanced Stats'!$B$2:$AC$1000,15,0)</f>
        <v>1.1000000000000001</v>
      </c>
      <c r="AM272">
        <f>VLOOKUP($B272,'UPDATE Advanced Stats'!$B$2:$AC$1000,16,0)</f>
        <v>0.7</v>
      </c>
      <c r="AN272">
        <f>VLOOKUP($B272,'UPDATE Advanced Stats'!$B$2:$AC$1000,17,0)</f>
        <v>10.5</v>
      </c>
      <c r="AO272">
        <f>VLOOKUP($B272,'UPDATE Advanced Stats'!$B$2:$AC$1000,18,0)</f>
        <v>20.7</v>
      </c>
      <c r="AP272">
        <f>VLOOKUP($B272,'UPDATE Advanced Stats'!$B$2:$AC$1000,19,0)</f>
        <v>0</v>
      </c>
      <c r="AQ272">
        <f>VLOOKUP($B272,'UPDATE Advanced Stats'!$B$2:$AC$1000,20,0)</f>
        <v>1.3</v>
      </c>
      <c r="AR272">
        <f>VLOOKUP($B272,'UPDATE Advanced Stats'!$B$2:$AC$1000,21,0)</f>
        <v>2.2999999999999998</v>
      </c>
      <c r="AS272">
        <f>VLOOKUP($B272,'UPDATE Advanced Stats'!$B$2:$AC$1000,22,0)</f>
        <v>3.6</v>
      </c>
      <c r="AT272">
        <f>VLOOKUP($B272,'UPDATE Advanced Stats'!$B$2:$AC$1000,23,0)</f>
        <v>7.3999999999999996E-2</v>
      </c>
      <c r="AU272">
        <f>VLOOKUP($B272,'UPDATE Advanced Stats'!$B$2:$AC$1000,24,0)</f>
        <v>0</v>
      </c>
      <c r="AV272">
        <f>VLOOKUP($B272,'UPDATE Advanced Stats'!$B$2:$AC$1000,25,0)</f>
        <v>-1.2</v>
      </c>
      <c r="AW272">
        <f>VLOOKUP($B272,'UPDATE Advanced Stats'!$B$2:$AC$1000,26,0)</f>
        <v>-0.4</v>
      </c>
      <c r="AX272">
        <f>VLOOKUP($B272,'UPDATE Advanced Stats'!$B$2:$AC$1000,27,0)</f>
        <v>-1.5</v>
      </c>
      <c r="AY272">
        <f>VLOOKUP($B272,'UPDATE Advanced Stats'!$B$2:$AC$1000,28,0)</f>
        <v>0.3</v>
      </c>
    </row>
    <row r="273" spans="1:51">
      <c r="A273">
        <f>'UPDATE Regular Stats'!A274</f>
        <v>209</v>
      </c>
      <c r="B273" t="str">
        <f>'UPDATE Regular Stats'!B274</f>
        <v>Xavier Henry</v>
      </c>
      <c r="C273" t="str">
        <f>'UPDATE Regular Stats'!C274</f>
        <v>SF</v>
      </c>
      <c r="D273">
        <f>'UPDATE Regular Stats'!D274</f>
        <v>23</v>
      </c>
      <c r="E273" t="str">
        <f>'UPDATE Regular Stats'!E274</f>
        <v>LAL</v>
      </c>
      <c r="F273">
        <f>'UPDATE Regular Stats'!F274</f>
        <v>9</v>
      </c>
      <c r="G273">
        <f>'UPDATE Regular Stats'!G274</f>
        <v>0</v>
      </c>
      <c r="H273">
        <f>'UPDATE Regular Stats'!H274</f>
        <v>9.6</v>
      </c>
      <c r="I273">
        <f>'UPDATE Regular Stats'!I274</f>
        <v>0.3</v>
      </c>
      <c r="J273">
        <f>'UPDATE Regular Stats'!J274</f>
        <v>1.4</v>
      </c>
      <c r="K273">
        <f>'UPDATE Regular Stats'!K274</f>
        <v>0.23100000000000001</v>
      </c>
      <c r="L273">
        <f>'UPDATE Regular Stats'!L274</f>
        <v>0</v>
      </c>
      <c r="M273">
        <f>'UPDATE Regular Stats'!M274</f>
        <v>0</v>
      </c>
      <c r="N273">
        <f>'UPDATE Regular Stats'!N274</f>
        <v>0</v>
      </c>
      <c r="O273">
        <f>'UPDATE Regular Stats'!O274</f>
        <v>0.3</v>
      </c>
      <c r="P273">
        <f>'UPDATE Regular Stats'!P274</f>
        <v>1.4</v>
      </c>
      <c r="Q273">
        <f>'UPDATE Regular Stats'!Q274</f>
        <v>0.23100000000000001</v>
      </c>
      <c r="R273">
        <f>'UPDATE Regular Stats'!R274</f>
        <v>1.6</v>
      </c>
      <c r="S273">
        <f>'UPDATE Regular Stats'!S274</f>
        <v>2.7</v>
      </c>
      <c r="T273">
        <f>'UPDATE Regular Stats'!T274</f>
        <v>0.58299999999999996</v>
      </c>
      <c r="U273">
        <f>'UPDATE Regular Stats'!U274</f>
        <v>0.2</v>
      </c>
      <c r="V273">
        <f>'UPDATE Regular Stats'!V274</f>
        <v>0.2</v>
      </c>
      <c r="W273">
        <f>'UPDATE Regular Stats'!W274</f>
        <v>0.4</v>
      </c>
      <c r="X273">
        <f>'UPDATE Regular Stats'!X274</f>
        <v>0.3</v>
      </c>
      <c r="Y273">
        <f>'UPDATE Regular Stats'!Y274</f>
        <v>0.3</v>
      </c>
      <c r="Z273">
        <f>'UPDATE Regular Stats'!Z274</f>
        <v>0</v>
      </c>
      <c r="AA273">
        <f>'UPDATE Regular Stats'!AA274</f>
        <v>0.3</v>
      </c>
      <c r="AB273">
        <f>'UPDATE Regular Stats'!AB274</f>
        <v>0.7</v>
      </c>
      <c r="AC273">
        <f>'UPDATE Regular Stats'!AC274</f>
        <v>2.2000000000000002</v>
      </c>
      <c r="AD273">
        <f>VLOOKUP($B273,'UPDATE Advanced Stats'!$B$2:$AC$1000,7,0)</f>
        <v>4.9000000000000004</v>
      </c>
      <c r="AE273">
        <f>VLOOKUP($B273,'UPDATE Advanced Stats'!$B$2:$AC$1000,8,0)</f>
        <v>0.42399999999999999</v>
      </c>
      <c r="AF273">
        <f>VLOOKUP($B273,'UPDATE Advanced Stats'!$B$2:$AC$1000,9,0)</f>
        <v>0</v>
      </c>
      <c r="AG273">
        <f>VLOOKUP($B273,'UPDATE Advanced Stats'!$B$2:$AC$1000,10,0)</f>
        <v>1.8460000000000001</v>
      </c>
      <c r="AH273">
        <f>VLOOKUP($B273,'UPDATE Advanced Stats'!$B$2:$AC$1000,11,0)</f>
        <v>2.5</v>
      </c>
      <c r="AI273">
        <f>VLOOKUP($B273,'UPDATE Advanced Stats'!$B$2:$AC$1000,12,0)</f>
        <v>2.7</v>
      </c>
      <c r="AJ273">
        <f>VLOOKUP($B273,'UPDATE Advanced Stats'!$B$2:$AC$1000,13,0)</f>
        <v>2.6</v>
      </c>
      <c r="AK273">
        <f>VLOOKUP($B273,'UPDATE Advanced Stats'!$B$2:$AC$1000,14,0)</f>
        <v>4.8</v>
      </c>
      <c r="AL273">
        <f>VLOOKUP($B273,'UPDATE Advanced Stats'!$B$2:$AC$1000,15,0)</f>
        <v>1.8</v>
      </c>
      <c r="AM273">
        <f>VLOOKUP($B273,'UPDATE Advanced Stats'!$B$2:$AC$1000,16,0)</f>
        <v>0</v>
      </c>
      <c r="AN273">
        <f>VLOOKUP($B273,'UPDATE Advanced Stats'!$B$2:$AC$1000,17,0)</f>
        <v>11.3</v>
      </c>
      <c r="AO273">
        <f>VLOOKUP($B273,'UPDATE Advanced Stats'!$B$2:$AC$1000,18,0)</f>
        <v>13.7</v>
      </c>
      <c r="AP273">
        <f>VLOOKUP($B273,'UPDATE Advanced Stats'!$B$2:$AC$1000,19,0)</f>
        <v>0</v>
      </c>
      <c r="AQ273">
        <f>VLOOKUP($B273,'UPDATE Advanced Stats'!$B$2:$AC$1000,20,0)</f>
        <v>-0.1</v>
      </c>
      <c r="AR273">
        <f>VLOOKUP($B273,'UPDATE Advanced Stats'!$B$2:$AC$1000,21,0)</f>
        <v>0</v>
      </c>
      <c r="AS273">
        <f>VLOOKUP($B273,'UPDATE Advanced Stats'!$B$2:$AC$1000,22,0)</f>
        <v>-0.1</v>
      </c>
      <c r="AT273">
        <f>VLOOKUP($B273,'UPDATE Advanced Stats'!$B$2:$AC$1000,23,0)</f>
        <v>-0.03</v>
      </c>
      <c r="AU273">
        <f>VLOOKUP($B273,'UPDATE Advanced Stats'!$B$2:$AC$1000,24,0)</f>
        <v>0</v>
      </c>
      <c r="AV273">
        <f>VLOOKUP($B273,'UPDATE Advanced Stats'!$B$2:$AC$1000,25,0)</f>
        <v>-5.5</v>
      </c>
      <c r="AW273">
        <f>VLOOKUP($B273,'UPDATE Advanced Stats'!$B$2:$AC$1000,26,0)</f>
        <v>-2.4</v>
      </c>
      <c r="AX273">
        <f>VLOOKUP($B273,'UPDATE Advanced Stats'!$B$2:$AC$1000,27,0)</f>
        <v>-7.9</v>
      </c>
      <c r="AY273">
        <f>VLOOKUP($B273,'UPDATE Advanced Stats'!$B$2:$AC$1000,28,0)</f>
        <v>-0.1</v>
      </c>
    </row>
    <row r="274" spans="1:51">
      <c r="A274">
        <f>'UPDATE Regular Stats'!A275</f>
        <v>210</v>
      </c>
      <c r="B274" t="str">
        <f>'UPDATE Regular Stats'!B275</f>
        <v>John Henson</v>
      </c>
      <c r="C274" t="str">
        <f>'UPDATE Regular Stats'!C275</f>
        <v>C</v>
      </c>
      <c r="D274">
        <f>'UPDATE Regular Stats'!D275</f>
        <v>24</v>
      </c>
      <c r="E274" t="str">
        <f>'UPDATE Regular Stats'!E275</f>
        <v>MIL</v>
      </c>
      <c r="F274">
        <f>'UPDATE Regular Stats'!F275</f>
        <v>67</v>
      </c>
      <c r="G274">
        <f>'UPDATE Regular Stats'!G275</f>
        <v>11</v>
      </c>
      <c r="H274">
        <f>'UPDATE Regular Stats'!H275</f>
        <v>18.3</v>
      </c>
      <c r="I274">
        <f>'UPDATE Regular Stats'!I275</f>
        <v>2.9</v>
      </c>
      <c r="J274">
        <f>'UPDATE Regular Stats'!J275</f>
        <v>5.2</v>
      </c>
      <c r="K274">
        <f>'UPDATE Regular Stats'!K275</f>
        <v>0.56599999999999995</v>
      </c>
      <c r="L274">
        <f>'UPDATE Regular Stats'!L275</f>
        <v>0</v>
      </c>
      <c r="M274">
        <f>'UPDATE Regular Stats'!M275</f>
        <v>0</v>
      </c>
      <c r="N274">
        <f>'UPDATE Regular Stats'!N275</f>
        <v>0</v>
      </c>
      <c r="O274">
        <f>'UPDATE Regular Stats'!O275</f>
        <v>2.9</v>
      </c>
      <c r="P274">
        <f>'UPDATE Regular Stats'!P275</f>
        <v>5.2</v>
      </c>
      <c r="Q274">
        <f>'UPDATE Regular Stats'!Q275</f>
        <v>0.56599999999999995</v>
      </c>
      <c r="R274">
        <f>'UPDATE Regular Stats'!R275</f>
        <v>1.2</v>
      </c>
      <c r="S274">
        <f>'UPDATE Regular Stats'!S275</f>
        <v>2</v>
      </c>
      <c r="T274">
        <f>'UPDATE Regular Stats'!T275</f>
        <v>0.56899999999999995</v>
      </c>
      <c r="U274">
        <f>'UPDATE Regular Stats'!U275</f>
        <v>1.9</v>
      </c>
      <c r="V274">
        <f>'UPDATE Regular Stats'!V275</f>
        <v>2.8</v>
      </c>
      <c r="W274">
        <f>'UPDATE Regular Stats'!W275</f>
        <v>4.7</v>
      </c>
      <c r="X274">
        <f>'UPDATE Regular Stats'!X275</f>
        <v>0.9</v>
      </c>
      <c r="Y274">
        <f>'UPDATE Regular Stats'!Y275</f>
        <v>0.4</v>
      </c>
      <c r="Z274">
        <f>'UPDATE Regular Stats'!Z275</f>
        <v>2</v>
      </c>
      <c r="AA274">
        <f>'UPDATE Regular Stats'!AA275</f>
        <v>1.3</v>
      </c>
      <c r="AB274">
        <f>'UPDATE Regular Stats'!AB275</f>
        <v>2.2999999999999998</v>
      </c>
      <c r="AC274">
        <f>'UPDATE Regular Stats'!AC275</f>
        <v>7</v>
      </c>
      <c r="AD274">
        <f>VLOOKUP($B274,'UPDATE Advanced Stats'!$B$2:$AC$1000,7,0)</f>
        <v>18</v>
      </c>
      <c r="AE274">
        <f>VLOOKUP($B274,'UPDATE Advanced Stats'!$B$2:$AC$1000,8,0)</f>
        <v>0.57799999999999996</v>
      </c>
      <c r="AF274">
        <f>VLOOKUP($B274,'UPDATE Advanced Stats'!$B$2:$AC$1000,9,0)</f>
        <v>0</v>
      </c>
      <c r="AG274">
        <f>VLOOKUP($B274,'UPDATE Advanced Stats'!$B$2:$AC$1000,10,0)</f>
        <v>0.39600000000000002</v>
      </c>
      <c r="AH274">
        <f>VLOOKUP($B274,'UPDATE Advanced Stats'!$B$2:$AC$1000,11,0)</f>
        <v>11.7</v>
      </c>
      <c r="AI274">
        <f>VLOOKUP($B274,'UPDATE Advanced Stats'!$B$2:$AC$1000,12,0)</f>
        <v>17.399999999999999</v>
      </c>
      <c r="AJ274">
        <f>VLOOKUP($B274,'UPDATE Advanced Stats'!$B$2:$AC$1000,13,0)</f>
        <v>14.5</v>
      </c>
      <c r="AK274">
        <f>VLOOKUP($B274,'UPDATE Advanced Stats'!$B$2:$AC$1000,14,0)</f>
        <v>7.8</v>
      </c>
      <c r="AL274">
        <f>VLOOKUP($B274,'UPDATE Advanced Stats'!$B$2:$AC$1000,15,0)</f>
        <v>1.2</v>
      </c>
      <c r="AM274">
        <f>VLOOKUP($B274,'UPDATE Advanced Stats'!$B$2:$AC$1000,16,0)</f>
        <v>9.3000000000000007</v>
      </c>
      <c r="AN274">
        <f>VLOOKUP($B274,'UPDATE Advanced Stats'!$B$2:$AC$1000,17,0)</f>
        <v>17.600000000000001</v>
      </c>
      <c r="AO274">
        <f>VLOOKUP($B274,'UPDATE Advanced Stats'!$B$2:$AC$1000,18,0)</f>
        <v>18.100000000000001</v>
      </c>
      <c r="AP274">
        <f>VLOOKUP($B274,'UPDATE Advanced Stats'!$B$2:$AC$1000,19,0)</f>
        <v>0</v>
      </c>
      <c r="AQ274">
        <f>VLOOKUP($B274,'UPDATE Advanced Stats'!$B$2:$AC$1000,20,0)</f>
        <v>1.3</v>
      </c>
      <c r="AR274">
        <f>VLOOKUP($B274,'UPDATE Advanced Stats'!$B$2:$AC$1000,21,0)</f>
        <v>2.4</v>
      </c>
      <c r="AS274">
        <f>VLOOKUP($B274,'UPDATE Advanced Stats'!$B$2:$AC$1000,22,0)</f>
        <v>3.6</v>
      </c>
      <c r="AT274">
        <f>VLOOKUP($B274,'UPDATE Advanced Stats'!$B$2:$AC$1000,23,0)</f>
        <v>0.14199999999999999</v>
      </c>
      <c r="AU274">
        <f>VLOOKUP($B274,'UPDATE Advanced Stats'!$B$2:$AC$1000,24,0)</f>
        <v>0</v>
      </c>
      <c r="AV274">
        <f>VLOOKUP($B274,'UPDATE Advanced Stats'!$B$2:$AC$1000,25,0)</f>
        <v>-1.9</v>
      </c>
      <c r="AW274">
        <f>VLOOKUP($B274,'UPDATE Advanced Stats'!$B$2:$AC$1000,26,0)</f>
        <v>4.5999999999999996</v>
      </c>
      <c r="AX274">
        <f>VLOOKUP($B274,'UPDATE Advanced Stats'!$B$2:$AC$1000,27,0)</f>
        <v>2.7</v>
      </c>
      <c r="AY274">
        <f>VLOOKUP($B274,'UPDATE Advanced Stats'!$B$2:$AC$1000,28,0)</f>
        <v>1.5</v>
      </c>
    </row>
    <row r="275" spans="1:51">
      <c r="A275">
        <f>'UPDATE Regular Stats'!A276</f>
        <v>211</v>
      </c>
      <c r="B275" t="str">
        <f>'UPDATE Regular Stats'!B276</f>
        <v>Roy Hibbert</v>
      </c>
      <c r="C275" t="str">
        <f>'UPDATE Regular Stats'!C276</f>
        <v>C</v>
      </c>
      <c r="D275">
        <f>'UPDATE Regular Stats'!D276</f>
        <v>28</v>
      </c>
      <c r="E275" t="str">
        <f>'UPDATE Regular Stats'!E276</f>
        <v>IND</v>
      </c>
      <c r="F275">
        <f>'UPDATE Regular Stats'!F276</f>
        <v>76</v>
      </c>
      <c r="G275">
        <f>'UPDATE Regular Stats'!G276</f>
        <v>76</v>
      </c>
      <c r="H275">
        <f>'UPDATE Regular Stats'!H276</f>
        <v>25.3</v>
      </c>
      <c r="I275">
        <f>'UPDATE Regular Stats'!I276</f>
        <v>4.2</v>
      </c>
      <c r="J275">
        <f>'UPDATE Regular Stats'!J276</f>
        <v>9.3000000000000007</v>
      </c>
      <c r="K275">
        <f>'UPDATE Regular Stats'!K276</f>
        <v>0.44600000000000001</v>
      </c>
      <c r="L275">
        <f>'UPDATE Regular Stats'!L276</f>
        <v>0</v>
      </c>
      <c r="M275">
        <f>'UPDATE Regular Stats'!M276</f>
        <v>0</v>
      </c>
      <c r="N275">
        <f>'UPDATE Regular Stats'!N276</f>
        <v>0</v>
      </c>
      <c r="O275">
        <f>'UPDATE Regular Stats'!O276</f>
        <v>4.2</v>
      </c>
      <c r="P275">
        <f>'UPDATE Regular Stats'!P276</f>
        <v>9.3000000000000007</v>
      </c>
      <c r="Q275">
        <f>'UPDATE Regular Stats'!Q276</f>
        <v>0.44800000000000001</v>
      </c>
      <c r="R275">
        <f>'UPDATE Regular Stats'!R276</f>
        <v>2.2000000000000002</v>
      </c>
      <c r="S275">
        <f>'UPDATE Regular Stats'!S276</f>
        <v>2.7</v>
      </c>
      <c r="T275">
        <f>'UPDATE Regular Stats'!T276</f>
        <v>0.82399999999999995</v>
      </c>
      <c r="U275">
        <f>'UPDATE Regular Stats'!U276</f>
        <v>2.1</v>
      </c>
      <c r="V275">
        <f>'UPDATE Regular Stats'!V276</f>
        <v>5.0999999999999996</v>
      </c>
      <c r="W275">
        <f>'UPDATE Regular Stats'!W276</f>
        <v>7.1</v>
      </c>
      <c r="X275">
        <f>'UPDATE Regular Stats'!X276</f>
        <v>1.1000000000000001</v>
      </c>
      <c r="Y275">
        <f>'UPDATE Regular Stats'!Y276</f>
        <v>0.2</v>
      </c>
      <c r="Z275">
        <f>'UPDATE Regular Stats'!Z276</f>
        <v>1.6</v>
      </c>
      <c r="AA275">
        <f>'UPDATE Regular Stats'!AA276</f>
        <v>1.4</v>
      </c>
      <c r="AB275">
        <f>'UPDATE Regular Stats'!AB276</f>
        <v>2.8</v>
      </c>
      <c r="AC275">
        <f>'UPDATE Regular Stats'!AC276</f>
        <v>10.6</v>
      </c>
      <c r="AD275">
        <f>VLOOKUP($B275,'UPDATE Advanced Stats'!$B$2:$AC$1000,7,0)</f>
        <v>15.4</v>
      </c>
      <c r="AE275">
        <f>VLOOKUP($B275,'UPDATE Advanced Stats'!$B$2:$AC$1000,8,0)</f>
        <v>0.501</v>
      </c>
      <c r="AF275">
        <f>VLOOKUP($B275,'UPDATE Advanced Stats'!$B$2:$AC$1000,9,0)</f>
        <v>3.0000000000000001E-3</v>
      </c>
      <c r="AG275">
        <f>VLOOKUP($B275,'UPDATE Advanced Stats'!$B$2:$AC$1000,10,0)</f>
        <v>0.28699999999999998</v>
      </c>
      <c r="AH275">
        <f>VLOOKUP($B275,'UPDATE Advanced Stats'!$B$2:$AC$1000,11,0)</f>
        <v>9</v>
      </c>
      <c r="AI275">
        <f>VLOOKUP($B275,'UPDATE Advanced Stats'!$B$2:$AC$1000,12,0)</f>
        <v>21.9</v>
      </c>
      <c r="AJ275">
        <f>VLOOKUP($B275,'UPDATE Advanced Stats'!$B$2:$AC$1000,13,0)</f>
        <v>15.5</v>
      </c>
      <c r="AK275">
        <f>VLOOKUP($B275,'UPDATE Advanced Stats'!$B$2:$AC$1000,14,0)</f>
        <v>7.4</v>
      </c>
      <c r="AL275">
        <f>VLOOKUP($B275,'UPDATE Advanced Stats'!$B$2:$AC$1000,15,0)</f>
        <v>0.5</v>
      </c>
      <c r="AM275">
        <f>VLOOKUP($B275,'UPDATE Advanced Stats'!$B$2:$AC$1000,16,0)</f>
        <v>5.0999999999999996</v>
      </c>
      <c r="AN275">
        <f>VLOOKUP($B275,'UPDATE Advanced Stats'!$B$2:$AC$1000,17,0)</f>
        <v>11.8</v>
      </c>
      <c r="AO275">
        <f>VLOOKUP($B275,'UPDATE Advanced Stats'!$B$2:$AC$1000,18,0)</f>
        <v>21.3</v>
      </c>
      <c r="AP275">
        <f>VLOOKUP($B275,'UPDATE Advanced Stats'!$B$2:$AC$1000,19,0)</f>
        <v>0</v>
      </c>
      <c r="AQ275">
        <f>VLOOKUP($B275,'UPDATE Advanced Stats'!$B$2:$AC$1000,20,0)</f>
        <v>1</v>
      </c>
      <c r="AR275">
        <f>VLOOKUP($B275,'UPDATE Advanced Stats'!$B$2:$AC$1000,21,0)</f>
        <v>3.2</v>
      </c>
      <c r="AS275">
        <f>VLOOKUP($B275,'UPDATE Advanced Stats'!$B$2:$AC$1000,22,0)</f>
        <v>4.2</v>
      </c>
      <c r="AT275">
        <f>VLOOKUP($B275,'UPDATE Advanced Stats'!$B$2:$AC$1000,23,0)</f>
        <v>0.105</v>
      </c>
      <c r="AU275">
        <f>VLOOKUP($B275,'UPDATE Advanced Stats'!$B$2:$AC$1000,24,0)</f>
        <v>0</v>
      </c>
      <c r="AV275">
        <f>VLOOKUP($B275,'UPDATE Advanced Stats'!$B$2:$AC$1000,25,0)</f>
        <v>-3.1</v>
      </c>
      <c r="AW275">
        <f>VLOOKUP($B275,'UPDATE Advanced Stats'!$B$2:$AC$1000,26,0)</f>
        <v>2.1</v>
      </c>
      <c r="AX275">
        <f>VLOOKUP($B275,'UPDATE Advanced Stats'!$B$2:$AC$1000,27,0)</f>
        <v>-1</v>
      </c>
      <c r="AY275">
        <f>VLOOKUP($B275,'UPDATE Advanced Stats'!$B$2:$AC$1000,28,0)</f>
        <v>0.5</v>
      </c>
    </row>
    <row r="276" spans="1:51">
      <c r="A276">
        <f>'UPDATE Regular Stats'!A277</f>
        <v>212</v>
      </c>
      <c r="B276" t="str">
        <f>'UPDATE Regular Stats'!B277</f>
        <v>J.J. Hickson</v>
      </c>
      <c r="C276" t="str">
        <f>'UPDATE Regular Stats'!C277</f>
        <v>C</v>
      </c>
      <c r="D276">
        <f>'UPDATE Regular Stats'!D277</f>
        <v>26</v>
      </c>
      <c r="E276" t="str">
        <f>'UPDATE Regular Stats'!E277</f>
        <v>DEN</v>
      </c>
      <c r="F276">
        <f>'UPDATE Regular Stats'!F277</f>
        <v>73</v>
      </c>
      <c r="G276">
        <f>'UPDATE Regular Stats'!G277</f>
        <v>8</v>
      </c>
      <c r="H276">
        <f>'UPDATE Regular Stats'!H277</f>
        <v>19.3</v>
      </c>
      <c r="I276">
        <f>'UPDATE Regular Stats'!I277</f>
        <v>3</v>
      </c>
      <c r="J276">
        <f>'UPDATE Regular Stats'!J277</f>
        <v>6.3</v>
      </c>
      <c r="K276">
        <f>'UPDATE Regular Stats'!K277</f>
        <v>0.47499999999999998</v>
      </c>
      <c r="L276">
        <f>'UPDATE Regular Stats'!L277</f>
        <v>0</v>
      </c>
      <c r="M276">
        <f>'UPDATE Regular Stats'!M277</f>
        <v>0</v>
      </c>
      <c r="N276">
        <f>'UPDATE Regular Stats'!N277</f>
        <v>0</v>
      </c>
      <c r="O276">
        <f>'UPDATE Regular Stats'!O277</f>
        <v>3</v>
      </c>
      <c r="P276">
        <f>'UPDATE Regular Stats'!P277</f>
        <v>6.3</v>
      </c>
      <c r="Q276">
        <f>'UPDATE Regular Stats'!Q277</f>
        <v>0.47699999999999998</v>
      </c>
      <c r="R276">
        <f>'UPDATE Regular Stats'!R277</f>
        <v>1.6</v>
      </c>
      <c r="S276">
        <f>'UPDATE Regular Stats'!S277</f>
        <v>2.8</v>
      </c>
      <c r="T276">
        <f>'UPDATE Regular Stats'!T277</f>
        <v>0.57699999999999996</v>
      </c>
      <c r="U276">
        <f>'UPDATE Regular Stats'!U277</f>
        <v>2.1</v>
      </c>
      <c r="V276">
        <f>'UPDATE Regular Stats'!V277</f>
        <v>4.0999999999999996</v>
      </c>
      <c r="W276">
        <f>'UPDATE Regular Stats'!W277</f>
        <v>6.2</v>
      </c>
      <c r="X276">
        <f>'UPDATE Regular Stats'!X277</f>
        <v>0.8</v>
      </c>
      <c r="Y276">
        <f>'UPDATE Regular Stats'!Y277</f>
        <v>0.5</v>
      </c>
      <c r="Z276">
        <f>'UPDATE Regular Stats'!Z277</f>
        <v>0.5</v>
      </c>
      <c r="AA276">
        <f>'UPDATE Regular Stats'!AA277</f>
        <v>1.3</v>
      </c>
      <c r="AB276">
        <f>'UPDATE Regular Stats'!AB277</f>
        <v>1.9</v>
      </c>
      <c r="AC276">
        <f>'UPDATE Regular Stats'!AC277</f>
        <v>7.6</v>
      </c>
      <c r="AD276">
        <f>VLOOKUP($B276,'UPDATE Advanced Stats'!$B$2:$AC$1000,7,0)</f>
        <v>14.3</v>
      </c>
      <c r="AE276">
        <f>VLOOKUP($B276,'UPDATE Advanced Stats'!$B$2:$AC$1000,8,0)</f>
        <v>0.504</v>
      </c>
      <c r="AF276">
        <f>VLOOKUP($B276,'UPDATE Advanced Stats'!$B$2:$AC$1000,9,0)</f>
        <v>4.0000000000000001E-3</v>
      </c>
      <c r="AG276">
        <f>VLOOKUP($B276,'UPDATE Advanced Stats'!$B$2:$AC$1000,10,0)</f>
        <v>0.438</v>
      </c>
      <c r="AH276">
        <f>VLOOKUP($B276,'UPDATE Advanced Stats'!$B$2:$AC$1000,11,0)</f>
        <v>11.1</v>
      </c>
      <c r="AI276">
        <f>VLOOKUP($B276,'UPDATE Advanced Stats'!$B$2:$AC$1000,12,0)</f>
        <v>24</v>
      </c>
      <c r="AJ276">
        <f>VLOOKUP($B276,'UPDATE Advanced Stats'!$B$2:$AC$1000,13,0)</f>
        <v>17.3</v>
      </c>
      <c r="AK276">
        <f>VLOOKUP($B276,'UPDATE Advanced Stats'!$B$2:$AC$1000,14,0)</f>
        <v>6.5</v>
      </c>
      <c r="AL276">
        <f>VLOOKUP($B276,'UPDATE Advanced Stats'!$B$2:$AC$1000,15,0)</f>
        <v>1.3</v>
      </c>
      <c r="AM276">
        <f>VLOOKUP($B276,'UPDATE Advanced Stats'!$B$2:$AC$1000,16,0)</f>
        <v>1.9</v>
      </c>
      <c r="AN276">
        <f>VLOOKUP($B276,'UPDATE Advanced Stats'!$B$2:$AC$1000,17,0)</f>
        <v>14.9</v>
      </c>
      <c r="AO276">
        <f>VLOOKUP($B276,'UPDATE Advanced Stats'!$B$2:$AC$1000,18,0)</f>
        <v>19.7</v>
      </c>
      <c r="AP276">
        <f>VLOOKUP($B276,'UPDATE Advanced Stats'!$B$2:$AC$1000,19,0)</f>
        <v>0</v>
      </c>
      <c r="AQ276">
        <f>VLOOKUP($B276,'UPDATE Advanced Stats'!$B$2:$AC$1000,20,0)</f>
        <v>0.5</v>
      </c>
      <c r="AR276">
        <f>VLOOKUP($B276,'UPDATE Advanced Stats'!$B$2:$AC$1000,21,0)</f>
        <v>1.4</v>
      </c>
      <c r="AS276">
        <f>VLOOKUP($B276,'UPDATE Advanced Stats'!$B$2:$AC$1000,22,0)</f>
        <v>1.8</v>
      </c>
      <c r="AT276">
        <f>VLOOKUP($B276,'UPDATE Advanced Stats'!$B$2:$AC$1000,23,0)</f>
        <v>6.2E-2</v>
      </c>
      <c r="AU276">
        <f>VLOOKUP($B276,'UPDATE Advanced Stats'!$B$2:$AC$1000,24,0)</f>
        <v>0</v>
      </c>
      <c r="AV276">
        <f>VLOOKUP($B276,'UPDATE Advanced Stats'!$B$2:$AC$1000,25,0)</f>
        <v>-3.1</v>
      </c>
      <c r="AW276">
        <f>VLOOKUP($B276,'UPDATE Advanced Stats'!$B$2:$AC$1000,26,0)</f>
        <v>0.4</v>
      </c>
      <c r="AX276">
        <f>VLOOKUP($B276,'UPDATE Advanced Stats'!$B$2:$AC$1000,27,0)</f>
        <v>-2.7</v>
      </c>
      <c r="AY276">
        <f>VLOOKUP($B276,'UPDATE Advanced Stats'!$B$2:$AC$1000,28,0)</f>
        <v>-0.3</v>
      </c>
    </row>
    <row r="277" spans="1:51">
      <c r="A277">
        <f>'UPDATE Regular Stats'!A278</f>
        <v>213</v>
      </c>
      <c r="B277" t="str">
        <f>'UPDATE Regular Stats'!B278</f>
        <v>Nene Hilario</v>
      </c>
      <c r="C277" t="str">
        <f>'UPDATE Regular Stats'!C278</f>
        <v>PF</v>
      </c>
      <c r="D277">
        <f>'UPDATE Regular Stats'!D278</f>
        <v>32</v>
      </c>
      <c r="E277" t="str">
        <f>'UPDATE Regular Stats'!E278</f>
        <v>WAS</v>
      </c>
      <c r="F277">
        <f>'UPDATE Regular Stats'!F278</f>
        <v>67</v>
      </c>
      <c r="G277">
        <f>'UPDATE Regular Stats'!G278</f>
        <v>58</v>
      </c>
      <c r="H277">
        <f>'UPDATE Regular Stats'!H278</f>
        <v>25.3</v>
      </c>
      <c r="I277">
        <f>'UPDATE Regular Stats'!I278</f>
        <v>4.5999999999999996</v>
      </c>
      <c r="J277">
        <f>'UPDATE Regular Stats'!J278</f>
        <v>9</v>
      </c>
      <c r="K277">
        <f>'UPDATE Regular Stats'!K278</f>
        <v>0.51100000000000001</v>
      </c>
      <c r="L277">
        <f>'UPDATE Regular Stats'!L278</f>
        <v>0</v>
      </c>
      <c r="M277">
        <f>'UPDATE Regular Stats'!M278</f>
        <v>0.1</v>
      </c>
      <c r="N277">
        <f>'UPDATE Regular Stats'!N278</f>
        <v>0.2</v>
      </c>
      <c r="O277">
        <f>'UPDATE Regular Stats'!O278</f>
        <v>4.5999999999999996</v>
      </c>
      <c r="P277">
        <f>'UPDATE Regular Stats'!P278</f>
        <v>8.9</v>
      </c>
      <c r="Q277">
        <f>'UPDATE Regular Stats'!Q278</f>
        <v>0.51300000000000001</v>
      </c>
      <c r="R277">
        <f>'UPDATE Regular Stats'!R278</f>
        <v>1.8</v>
      </c>
      <c r="S277">
        <f>'UPDATE Regular Stats'!S278</f>
        <v>3</v>
      </c>
      <c r="T277">
        <f>'UPDATE Regular Stats'!T278</f>
        <v>0.60399999999999998</v>
      </c>
      <c r="U277">
        <f>'UPDATE Regular Stats'!U278</f>
        <v>1.3</v>
      </c>
      <c r="V277">
        <f>'UPDATE Regular Stats'!V278</f>
        <v>3.9</v>
      </c>
      <c r="W277">
        <f>'UPDATE Regular Stats'!W278</f>
        <v>5.0999999999999996</v>
      </c>
      <c r="X277">
        <f>'UPDATE Regular Stats'!X278</f>
        <v>1.8</v>
      </c>
      <c r="Y277">
        <f>'UPDATE Regular Stats'!Y278</f>
        <v>1</v>
      </c>
      <c r="Z277">
        <f>'UPDATE Regular Stats'!Z278</f>
        <v>0.3</v>
      </c>
      <c r="AA277">
        <f>'UPDATE Regular Stats'!AA278</f>
        <v>1.9</v>
      </c>
      <c r="AB277">
        <f>'UPDATE Regular Stats'!AB278</f>
        <v>2.7</v>
      </c>
      <c r="AC277">
        <f>'UPDATE Regular Stats'!AC278</f>
        <v>11</v>
      </c>
      <c r="AD277">
        <f>VLOOKUP($B277,'UPDATE Advanced Stats'!$B$2:$AC$1000,7,0)</f>
        <v>14.3</v>
      </c>
      <c r="AE277">
        <f>VLOOKUP($B277,'UPDATE Advanced Stats'!$B$2:$AC$1000,8,0)</f>
        <v>0.53400000000000003</v>
      </c>
      <c r="AF277">
        <f>VLOOKUP($B277,'UPDATE Advanced Stats'!$B$2:$AC$1000,9,0)</f>
        <v>8.0000000000000002E-3</v>
      </c>
      <c r="AG277">
        <f>VLOOKUP($B277,'UPDATE Advanced Stats'!$B$2:$AC$1000,10,0)</f>
        <v>0.33600000000000002</v>
      </c>
      <c r="AH277">
        <f>VLOOKUP($B277,'UPDATE Advanced Stats'!$B$2:$AC$1000,11,0)</f>
        <v>5.7</v>
      </c>
      <c r="AI277">
        <f>VLOOKUP($B277,'UPDATE Advanced Stats'!$B$2:$AC$1000,12,0)</f>
        <v>17</v>
      </c>
      <c r="AJ277">
        <f>VLOOKUP($B277,'UPDATE Advanced Stats'!$B$2:$AC$1000,13,0)</f>
        <v>11.5</v>
      </c>
      <c r="AK277">
        <f>VLOOKUP($B277,'UPDATE Advanced Stats'!$B$2:$AC$1000,14,0)</f>
        <v>12</v>
      </c>
      <c r="AL277">
        <f>VLOOKUP($B277,'UPDATE Advanced Stats'!$B$2:$AC$1000,15,0)</f>
        <v>2</v>
      </c>
      <c r="AM277">
        <f>VLOOKUP($B277,'UPDATE Advanced Stats'!$B$2:$AC$1000,16,0)</f>
        <v>1</v>
      </c>
      <c r="AN277">
        <f>VLOOKUP($B277,'UPDATE Advanced Stats'!$B$2:$AC$1000,17,0)</f>
        <v>15.2</v>
      </c>
      <c r="AO277">
        <f>VLOOKUP($B277,'UPDATE Advanced Stats'!$B$2:$AC$1000,18,0)</f>
        <v>21.8</v>
      </c>
      <c r="AP277">
        <f>VLOOKUP($B277,'UPDATE Advanced Stats'!$B$2:$AC$1000,19,0)</f>
        <v>0</v>
      </c>
      <c r="AQ277">
        <f>VLOOKUP($B277,'UPDATE Advanced Stats'!$B$2:$AC$1000,20,0)</f>
        <v>0.5</v>
      </c>
      <c r="AR277">
        <f>VLOOKUP($B277,'UPDATE Advanced Stats'!$B$2:$AC$1000,21,0)</f>
        <v>2.5</v>
      </c>
      <c r="AS277">
        <f>VLOOKUP($B277,'UPDATE Advanced Stats'!$B$2:$AC$1000,22,0)</f>
        <v>3</v>
      </c>
      <c r="AT277">
        <f>VLOOKUP($B277,'UPDATE Advanced Stats'!$B$2:$AC$1000,23,0)</f>
        <v>8.5999999999999993E-2</v>
      </c>
      <c r="AU277">
        <f>VLOOKUP($B277,'UPDATE Advanced Stats'!$B$2:$AC$1000,24,0)</f>
        <v>0</v>
      </c>
      <c r="AV277">
        <f>VLOOKUP($B277,'UPDATE Advanced Stats'!$B$2:$AC$1000,25,0)</f>
        <v>-1.9</v>
      </c>
      <c r="AW277">
        <f>VLOOKUP($B277,'UPDATE Advanced Stats'!$B$2:$AC$1000,26,0)</f>
        <v>1.3</v>
      </c>
      <c r="AX277">
        <f>VLOOKUP($B277,'UPDATE Advanced Stats'!$B$2:$AC$1000,27,0)</f>
        <v>-0.6</v>
      </c>
      <c r="AY277">
        <f>VLOOKUP($B277,'UPDATE Advanced Stats'!$B$2:$AC$1000,28,0)</f>
        <v>0.6</v>
      </c>
    </row>
    <row r="278" spans="1:51">
      <c r="A278">
        <f>'UPDATE Regular Stats'!A279</f>
        <v>214</v>
      </c>
      <c r="B278" t="str">
        <f>'UPDATE Regular Stats'!B279</f>
        <v>George Hill</v>
      </c>
      <c r="C278" t="str">
        <f>'UPDATE Regular Stats'!C279</f>
        <v>PG</v>
      </c>
      <c r="D278">
        <f>'UPDATE Regular Stats'!D279</f>
        <v>28</v>
      </c>
      <c r="E278" t="str">
        <f>'UPDATE Regular Stats'!E279</f>
        <v>IND</v>
      </c>
      <c r="F278">
        <f>'UPDATE Regular Stats'!F279</f>
        <v>43</v>
      </c>
      <c r="G278">
        <f>'UPDATE Regular Stats'!G279</f>
        <v>36</v>
      </c>
      <c r="H278">
        <f>'UPDATE Regular Stats'!H279</f>
        <v>29.5</v>
      </c>
      <c r="I278">
        <f>'UPDATE Regular Stats'!I279</f>
        <v>5.9</v>
      </c>
      <c r="J278">
        <f>'UPDATE Regular Stats'!J279</f>
        <v>12.4</v>
      </c>
      <c r="K278">
        <f>'UPDATE Regular Stats'!K279</f>
        <v>0.47699999999999998</v>
      </c>
      <c r="L278">
        <f>'UPDATE Regular Stats'!L279</f>
        <v>1.6</v>
      </c>
      <c r="M278">
        <f>'UPDATE Regular Stats'!M279</f>
        <v>4.5</v>
      </c>
      <c r="N278">
        <f>'UPDATE Regular Stats'!N279</f>
        <v>0.35799999999999998</v>
      </c>
      <c r="O278">
        <f>'UPDATE Regular Stats'!O279</f>
        <v>4.3</v>
      </c>
      <c r="P278">
        <f>'UPDATE Regular Stats'!P279</f>
        <v>8</v>
      </c>
      <c r="Q278">
        <f>'UPDATE Regular Stats'!Q279</f>
        <v>0.54400000000000004</v>
      </c>
      <c r="R278">
        <f>'UPDATE Regular Stats'!R279</f>
        <v>2.6</v>
      </c>
      <c r="S278">
        <f>'UPDATE Regular Stats'!S279</f>
        <v>3.3</v>
      </c>
      <c r="T278">
        <f>'UPDATE Regular Stats'!T279</f>
        <v>0.79</v>
      </c>
      <c r="U278">
        <f>'UPDATE Regular Stats'!U279</f>
        <v>0.6</v>
      </c>
      <c r="V278">
        <f>'UPDATE Regular Stats'!V279</f>
        <v>3.6</v>
      </c>
      <c r="W278">
        <f>'UPDATE Regular Stats'!W279</f>
        <v>4.2</v>
      </c>
      <c r="X278">
        <f>'UPDATE Regular Stats'!X279</f>
        <v>5.0999999999999996</v>
      </c>
      <c r="Y278">
        <f>'UPDATE Regular Stats'!Y279</f>
        <v>1</v>
      </c>
      <c r="Z278">
        <f>'UPDATE Regular Stats'!Z279</f>
        <v>0.3</v>
      </c>
      <c r="AA278">
        <f>'UPDATE Regular Stats'!AA279</f>
        <v>1.6</v>
      </c>
      <c r="AB278">
        <f>'UPDATE Regular Stats'!AB279</f>
        <v>2.6</v>
      </c>
      <c r="AC278">
        <f>'UPDATE Regular Stats'!AC279</f>
        <v>16.100000000000001</v>
      </c>
      <c r="AD278">
        <f>VLOOKUP($B278,'UPDATE Advanced Stats'!$B$2:$AC$1000,7,0)</f>
        <v>21.5</v>
      </c>
      <c r="AE278">
        <f>VLOOKUP($B278,'UPDATE Advanced Stats'!$B$2:$AC$1000,8,0)</f>
        <v>0.57899999999999996</v>
      </c>
      <c r="AF278">
        <f>VLOOKUP($B278,'UPDATE Advanced Stats'!$B$2:$AC$1000,9,0)</f>
        <v>0.36099999999999999</v>
      </c>
      <c r="AG278">
        <f>VLOOKUP($B278,'UPDATE Advanced Stats'!$B$2:$AC$1000,10,0)</f>
        <v>0.26700000000000002</v>
      </c>
      <c r="AH278">
        <f>VLOOKUP($B278,'UPDATE Advanced Stats'!$B$2:$AC$1000,11,0)</f>
        <v>2.2000000000000002</v>
      </c>
      <c r="AI278">
        <f>VLOOKUP($B278,'UPDATE Advanced Stats'!$B$2:$AC$1000,12,0)</f>
        <v>13.3</v>
      </c>
      <c r="AJ278">
        <f>VLOOKUP($B278,'UPDATE Advanced Stats'!$B$2:$AC$1000,13,0)</f>
        <v>7.8</v>
      </c>
      <c r="AK278">
        <f>VLOOKUP($B278,'UPDATE Advanced Stats'!$B$2:$AC$1000,14,0)</f>
        <v>31.4</v>
      </c>
      <c r="AL278">
        <f>VLOOKUP($B278,'UPDATE Advanced Stats'!$B$2:$AC$1000,15,0)</f>
        <v>1.8</v>
      </c>
      <c r="AM278">
        <f>VLOOKUP($B278,'UPDATE Advanced Stats'!$B$2:$AC$1000,16,0)</f>
        <v>0.9</v>
      </c>
      <c r="AN278">
        <f>VLOOKUP($B278,'UPDATE Advanced Stats'!$B$2:$AC$1000,17,0)</f>
        <v>10.3</v>
      </c>
      <c r="AO278">
        <f>VLOOKUP($B278,'UPDATE Advanced Stats'!$B$2:$AC$1000,18,0)</f>
        <v>23.8</v>
      </c>
      <c r="AP278">
        <f>VLOOKUP($B278,'UPDATE Advanced Stats'!$B$2:$AC$1000,19,0)</f>
        <v>0</v>
      </c>
      <c r="AQ278">
        <f>VLOOKUP($B278,'UPDATE Advanced Stats'!$B$2:$AC$1000,20,0)</f>
        <v>3.7</v>
      </c>
      <c r="AR278">
        <f>VLOOKUP($B278,'UPDATE Advanced Stats'!$B$2:$AC$1000,21,0)</f>
        <v>1.6</v>
      </c>
      <c r="AS278">
        <f>VLOOKUP($B278,'UPDATE Advanced Stats'!$B$2:$AC$1000,22,0)</f>
        <v>5.4</v>
      </c>
      <c r="AT278">
        <f>VLOOKUP($B278,'UPDATE Advanced Stats'!$B$2:$AC$1000,23,0)</f>
        <v>0.20300000000000001</v>
      </c>
      <c r="AU278">
        <f>VLOOKUP($B278,'UPDATE Advanced Stats'!$B$2:$AC$1000,24,0)</f>
        <v>0</v>
      </c>
      <c r="AV278">
        <f>VLOOKUP($B278,'UPDATE Advanced Stats'!$B$2:$AC$1000,25,0)</f>
        <v>5.4</v>
      </c>
      <c r="AW278">
        <f>VLOOKUP($B278,'UPDATE Advanced Stats'!$B$2:$AC$1000,26,0)</f>
        <v>0.2</v>
      </c>
      <c r="AX278">
        <f>VLOOKUP($B278,'UPDATE Advanced Stats'!$B$2:$AC$1000,27,0)</f>
        <v>5.6</v>
      </c>
      <c r="AY278">
        <f>VLOOKUP($B278,'UPDATE Advanced Stats'!$B$2:$AC$1000,28,0)</f>
        <v>2.4</v>
      </c>
    </row>
    <row r="279" spans="1:51">
      <c r="A279">
        <f>'UPDATE Regular Stats'!A280</f>
        <v>215</v>
      </c>
      <c r="B279" t="str">
        <f>'UPDATE Regular Stats'!B280</f>
        <v>Jordan Hill</v>
      </c>
      <c r="C279" t="str">
        <f>'UPDATE Regular Stats'!C280</f>
        <v>C</v>
      </c>
      <c r="D279">
        <f>'UPDATE Regular Stats'!D280</f>
        <v>27</v>
      </c>
      <c r="E279" t="str">
        <f>'UPDATE Regular Stats'!E280</f>
        <v>LAL</v>
      </c>
      <c r="F279">
        <f>'UPDATE Regular Stats'!F280</f>
        <v>70</v>
      </c>
      <c r="G279">
        <f>'UPDATE Regular Stats'!G280</f>
        <v>57</v>
      </c>
      <c r="H279">
        <f>'UPDATE Regular Stats'!H280</f>
        <v>26.8</v>
      </c>
      <c r="I279">
        <f>'UPDATE Regular Stats'!I280</f>
        <v>5.0999999999999996</v>
      </c>
      <c r="J279">
        <f>'UPDATE Regular Stats'!J280</f>
        <v>11.1</v>
      </c>
      <c r="K279">
        <f>'UPDATE Regular Stats'!K280</f>
        <v>0.45900000000000002</v>
      </c>
      <c r="L279">
        <f>'UPDATE Regular Stats'!L280</f>
        <v>0</v>
      </c>
      <c r="M279">
        <f>'UPDATE Regular Stats'!M280</f>
        <v>0.2</v>
      </c>
      <c r="N279">
        <f>'UPDATE Regular Stats'!N280</f>
        <v>0.27300000000000002</v>
      </c>
      <c r="O279">
        <f>'UPDATE Regular Stats'!O280</f>
        <v>5.0999999999999996</v>
      </c>
      <c r="P279">
        <f>'UPDATE Regular Stats'!P280</f>
        <v>10.9</v>
      </c>
      <c r="Q279">
        <f>'UPDATE Regular Stats'!Q280</f>
        <v>0.46200000000000002</v>
      </c>
      <c r="R279">
        <f>'UPDATE Regular Stats'!R280</f>
        <v>1.8</v>
      </c>
      <c r="S279">
        <f>'UPDATE Regular Stats'!S280</f>
        <v>2.4</v>
      </c>
      <c r="T279">
        <f>'UPDATE Regular Stats'!T280</f>
        <v>0.73799999999999999</v>
      </c>
      <c r="U279">
        <f>'UPDATE Regular Stats'!U280</f>
        <v>2.5</v>
      </c>
      <c r="V279">
        <f>'UPDATE Regular Stats'!V280</f>
        <v>5.5</v>
      </c>
      <c r="W279">
        <f>'UPDATE Regular Stats'!W280</f>
        <v>7.9</v>
      </c>
      <c r="X279">
        <f>'UPDATE Regular Stats'!X280</f>
        <v>1.5</v>
      </c>
      <c r="Y279">
        <f>'UPDATE Regular Stats'!Y280</f>
        <v>0.5</v>
      </c>
      <c r="Z279">
        <f>'UPDATE Regular Stats'!Z280</f>
        <v>0.7</v>
      </c>
      <c r="AA279">
        <f>'UPDATE Regular Stats'!AA280</f>
        <v>1.5</v>
      </c>
      <c r="AB279">
        <f>'UPDATE Regular Stats'!AB280</f>
        <v>2.2999999999999998</v>
      </c>
      <c r="AC279">
        <f>'UPDATE Regular Stats'!AC280</f>
        <v>12</v>
      </c>
      <c r="AD279">
        <f>VLOOKUP($B279,'UPDATE Advanced Stats'!$B$2:$AC$1000,7,0)</f>
        <v>16.2</v>
      </c>
      <c r="AE279">
        <f>VLOOKUP($B279,'UPDATE Advanced Stats'!$B$2:$AC$1000,8,0)</f>
        <v>0.49399999999999999</v>
      </c>
      <c r="AF279">
        <f>VLOOKUP($B279,'UPDATE Advanced Stats'!$B$2:$AC$1000,9,0)</f>
        <v>1.4E-2</v>
      </c>
      <c r="AG279">
        <f>VLOOKUP($B279,'UPDATE Advanced Stats'!$B$2:$AC$1000,10,0)</f>
        <v>0.216</v>
      </c>
      <c r="AH279">
        <f>VLOOKUP($B279,'UPDATE Advanced Stats'!$B$2:$AC$1000,11,0)</f>
        <v>9.9</v>
      </c>
      <c r="AI279">
        <f>VLOOKUP($B279,'UPDATE Advanced Stats'!$B$2:$AC$1000,12,0)</f>
        <v>23.4</v>
      </c>
      <c r="AJ279">
        <f>VLOOKUP($B279,'UPDATE Advanced Stats'!$B$2:$AC$1000,13,0)</f>
        <v>16.399999999999999</v>
      </c>
      <c r="AK279">
        <f>VLOOKUP($B279,'UPDATE Advanced Stats'!$B$2:$AC$1000,14,0)</f>
        <v>9.5</v>
      </c>
      <c r="AL279">
        <f>VLOOKUP($B279,'UPDATE Advanced Stats'!$B$2:$AC$1000,15,0)</f>
        <v>0.9</v>
      </c>
      <c r="AM279">
        <f>VLOOKUP($B279,'UPDATE Advanced Stats'!$B$2:$AC$1000,16,0)</f>
        <v>2.2999999999999998</v>
      </c>
      <c r="AN279">
        <f>VLOOKUP($B279,'UPDATE Advanced Stats'!$B$2:$AC$1000,17,0)</f>
        <v>11.1</v>
      </c>
      <c r="AO279">
        <f>VLOOKUP($B279,'UPDATE Advanced Stats'!$B$2:$AC$1000,18,0)</f>
        <v>22.7</v>
      </c>
      <c r="AP279">
        <f>VLOOKUP($B279,'UPDATE Advanced Stats'!$B$2:$AC$1000,19,0)</f>
        <v>0</v>
      </c>
      <c r="AQ279">
        <f>VLOOKUP($B279,'UPDATE Advanced Stats'!$B$2:$AC$1000,20,0)</f>
        <v>1.1000000000000001</v>
      </c>
      <c r="AR279">
        <f>VLOOKUP($B279,'UPDATE Advanced Stats'!$B$2:$AC$1000,21,0)</f>
        <v>1.1000000000000001</v>
      </c>
      <c r="AS279">
        <f>VLOOKUP($B279,'UPDATE Advanced Stats'!$B$2:$AC$1000,22,0)</f>
        <v>2.2000000000000002</v>
      </c>
      <c r="AT279">
        <f>VLOOKUP($B279,'UPDATE Advanced Stats'!$B$2:$AC$1000,23,0)</f>
        <v>5.5E-2</v>
      </c>
      <c r="AU279">
        <f>VLOOKUP($B279,'UPDATE Advanced Stats'!$B$2:$AC$1000,24,0)</f>
        <v>0</v>
      </c>
      <c r="AV279">
        <f>VLOOKUP($B279,'UPDATE Advanced Stats'!$B$2:$AC$1000,25,0)</f>
        <v>-2</v>
      </c>
      <c r="AW279">
        <f>VLOOKUP($B279,'UPDATE Advanced Stats'!$B$2:$AC$1000,26,0)</f>
        <v>-0.6</v>
      </c>
      <c r="AX279">
        <f>VLOOKUP($B279,'UPDATE Advanced Stats'!$B$2:$AC$1000,27,0)</f>
        <v>-2.6</v>
      </c>
      <c r="AY279">
        <f>VLOOKUP($B279,'UPDATE Advanced Stats'!$B$2:$AC$1000,28,0)</f>
        <v>-0.3</v>
      </c>
    </row>
    <row r="280" spans="1:51">
      <c r="A280">
        <f>'UPDATE Regular Stats'!A281</f>
        <v>216</v>
      </c>
      <c r="B280" t="str">
        <f>'UPDATE Regular Stats'!B281</f>
        <v>Solomon Hill</v>
      </c>
      <c r="C280" t="str">
        <f>'UPDATE Regular Stats'!C281</f>
        <v>SF</v>
      </c>
      <c r="D280">
        <f>'UPDATE Regular Stats'!D281</f>
        <v>23</v>
      </c>
      <c r="E280" t="str">
        <f>'UPDATE Regular Stats'!E281</f>
        <v>IND</v>
      </c>
      <c r="F280">
        <f>'UPDATE Regular Stats'!F281</f>
        <v>82</v>
      </c>
      <c r="G280">
        <f>'UPDATE Regular Stats'!G281</f>
        <v>78</v>
      </c>
      <c r="H280">
        <f>'UPDATE Regular Stats'!H281</f>
        <v>29</v>
      </c>
      <c r="I280">
        <f>'UPDATE Regular Stats'!I281</f>
        <v>3.1</v>
      </c>
      <c r="J280">
        <f>'UPDATE Regular Stats'!J281</f>
        <v>7.7</v>
      </c>
      <c r="K280">
        <f>'UPDATE Regular Stats'!K281</f>
        <v>0.39600000000000002</v>
      </c>
      <c r="L280">
        <f>'UPDATE Regular Stats'!L281</f>
        <v>0.8</v>
      </c>
      <c r="M280">
        <f>'UPDATE Regular Stats'!M281</f>
        <v>2.5</v>
      </c>
      <c r="N280">
        <f>'UPDATE Regular Stats'!N281</f>
        <v>0.32700000000000001</v>
      </c>
      <c r="O280">
        <f>'UPDATE Regular Stats'!O281</f>
        <v>2.2000000000000002</v>
      </c>
      <c r="P280">
        <f>'UPDATE Regular Stats'!P281</f>
        <v>5.2</v>
      </c>
      <c r="Q280">
        <f>'UPDATE Regular Stats'!Q281</f>
        <v>0.43</v>
      </c>
      <c r="R280">
        <f>'UPDATE Regular Stats'!R281</f>
        <v>1.9</v>
      </c>
      <c r="S280">
        <f>'UPDATE Regular Stats'!S281</f>
        <v>2.4</v>
      </c>
      <c r="T280">
        <f>'UPDATE Regular Stats'!T281</f>
        <v>0.82399999999999995</v>
      </c>
      <c r="U280">
        <f>'UPDATE Regular Stats'!U281</f>
        <v>0.9</v>
      </c>
      <c r="V280">
        <f>'UPDATE Regular Stats'!V281</f>
        <v>3</v>
      </c>
      <c r="W280">
        <f>'UPDATE Regular Stats'!W281</f>
        <v>3.8</v>
      </c>
      <c r="X280">
        <f>'UPDATE Regular Stats'!X281</f>
        <v>2.2000000000000002</v>
      </c>
      <c r="Y280">
        <f>'UPDATE Regular Stats'!Y281</f>
        <v>0.8</v>
      </c>
      <c r="Z280">
        <f>'UPDATE Regular Stats'!Z281</f>
        <v>0.2</v>
      </c>
      <c r="AA280">
        <f>'UPDATE Regular Stats'!AA281</f>
        <v>1.4</v>
      </c>
      <c r="AB280">
        <f>'UPDATE Regular Stats'!AB281</f>
        <v>2.2000000000000002</v>
      </c>
      <c r="AC280">
        <f>'UPDATE Regular Stats'!AC281</f>
        <v>8.9</v>
      </c>
      <c r="AD280">
        <f>VLOOKUP($B280,'UPDATE Advanced Stats'!$B$2:$AC$1000,7,0)</f>
        <v>10.199999999999999</v>
      </c>
      <c r="AE280">
        <f>VLOOKUP($B280,'UPDATE Advanced Stats'!$B$2:$AC$1000,8,0)</f>
        <v>0.50700000000000001</v>
      </c>
      <c r="AF280">
        <f>VLOOKUP($B280,'UPDATE Advanced Stats'!$B$2:$AC$1000,9,0)</f>
        <v>0.32800000000000001</v>
      </c>
      <c r="AG280">
        <f>VLOOKUP($B280,'UPDATE Advanced Stats'!$B$2:$AC$1000,10,0)</f>
        <v>0.30399999999999999</v>
      </c>
      <c r="AH280">
        <f>VLOOKUP($B280,'UPDATE Advanced Stats'!$B$2:$AC$1000,11,0)</f>
        <v>3.3</v>
      </c>
      <c r="AI280">
        <f>VLOOKUP($B280,'UPDATE Advanced Stats'!$B$2:$AC$1000,12,0)</f>
        <v>11.2</v>
      </c>
      <c r="AJ280">
        <f>VLOOKUP($B280,'UPDATE Advanced Stats'!$B$2:$AC$1000,13,0)</f>
        <v>7.3</v>
      </c>
      <c r="AK280">
        <f>VLOOKUP($B280,'UPDATE Advanced Stats'!$B$2:$AC$1000,14,0)</f>
        <v>11.9</v>
      </c>
      <c r="AL280">
        <f>VLOOKUP($B280,'UPDATE Advanced Stats'!$B$2:$AC$1000,15,0)</f>
        <v>1.4</v>
      </c>
      <c r="AM280">
        <f>VLOOKUP($B280,'UPDATE Advanced Stats'!$B$2:$AC$1000,16,0)</f>
        <v>0.6</v>
      </c>
      <c r="AN280">
        <f>VLOOKUP($B280,'UPDATE Advanced Stats'!$B$2:$AC$1000,17,0)</f>
        <v>13.8</v>
      </c>
      <c r="AO280">
        <f>VLOOKUP($B280,'UPDATE Advanced Stats'!$B$2:$AC$1000,18,0)</f>
        <v>15.9</v>
      </c>
      <c r="AP280">
        <f>VLOOKUP($B280,'UPDATE Advanced Stats'!$B$2:$AC$1000,19,0)</f>
        <v>0</v>
      </c>
      <c r="AQ280">
        <f>VLOOKUP($B280,'UPDATE Advanced Stats'!$B$2:$AC$1000,20,0)</f>
        <v>0.9</v>
      </c>
      <c r="AR280">
        <f>VLOOKUP($B280,'UPDATE Advanced Stats'!$B$2:$AC$1000,21,0)</f>
        <v>2.6</v>
      </c>
      <c r="AS280">
        <f>VLOOKUP($B280,'UPDATE Advanced Stats'!$B$2:$AC$1000,22,0)</f>
        <v>3.5</v>
      </c>
      <c r="AT280">
        <f>VLOOKUP($B280,'UPDATE Advanced Stats'!$B$2:$AC$1000,23,0)</f>
        <v>7.1999999999999995E-2</v>
      </c>
      <c r="AU280">
        <f>VLOOKUP($B280,'UPDATE Advanced Stats'!$B$2:$AC$1000,24,0)</f>
        <v>0</v>
      </c>
      <c r="AV280">
        <f>VLOOKUP($B280,'UPDATE Advanced Stats'!$B$2:$AC$1000,25,0)</f>
        <v>-1.1000000000000001</v>
      </c>
      <c r="AW280">
        <f>VLOOKUP($B280,'UPDATE Advanced Stats'!$B$2:$AC$1000,26,0)</f>
        <v>0.8</v>
      </c>
      <c r="AX280">
        <f>VLOOKUP($B280,'UPDATE Advanced Stats'!$B$2:$AC$1000,27,0)</f>
        <v>-0.3</v>
      </c>
      <c r="AY280">
        <f>VLOOKUP($B280,'UPDATE Advanced Stats'!$B$2:$AC$1000,28,0)</f>
        <v>1</v>
      </c>
    </row>
    <row r="281" spans="1:51">
      <c r="A281">
        <f>'UPDATE Regular Stats'!A282</f>
        <v>217</v>
      </c>
      <c r="B281" t="str">
        <f>'UPDATE Regular Stats'!B282</f>
        <v>Kirk Hinrich</v>
      </c>
      <c r="C281" t="str">
        <f>'UPDATE Regular Stats'!C282</f>
        <v>SG</v>
      </c>
      <c r="D281">
        <f>'UPDATE Regular Stats'!D282</f>
        <v>34</v>
      </c>
      <c r="E281" t="str">
        <f>'UPDATE Regular Stats'!E282</f>
        <v>CHI</v>
      </c>
      <c r="F281">
        <f>'UPDATE Regular Stats'!F282</f>
        <v>66</v>
      </c>
      <c r="G281">
        <f>'UPDATE Regular Stats'!G282</f>
        <v>22</v>
      </c>
      <c r="H281">
        <f>'UPDATE Regular Stats'!H282</f>
        <v>24.4</v>
      </c>
      <c r="I281">
        <f>'UPDATE Regular Stats'!I282</f>
        <v>2.2000000000000002</v>
      </c>
      <c r="J281">
        <f>'UPDATE Regular Stats'!J282</f>
        <v>5.8</v>
      </c>
      <c r="K281">
        <f>'UPDATE Regular Stats'!K282</f>
        <v>0.373</v>
      </c>
      <c r="L281">
        <f>'UPDATE Regular Stats'!L282</f>
        <v>0.9</v>
      </c>
      <c r="M281">
        <f>'UPDATE Regular Stats'!M282</f>
        <v>2.5</v>
      </c>
      <c r="N281">
        <f>'UPDATE Regular Stats'!N282</f>
        <v>0.34499999999999997</v>
      </c>
      <c r="O281">
        <f>'UPDATE Regular Stats'!O282</f>
        <v>1.3</v>
      </c>
      <c r="P281">
        <f>'UPDATE Regular Stats'!P282</f>
        <v>3.2</v>
      </c>
      <c r="Q281">
        <f>'UPDATE Regular Stats'!Q282</f>
        <v>0.39400000000000002</v>
      </c>
      <c r="R281">
        <f>'UPDATE Regular Stats'!R282</f>
        <v>0.5</v>
      </c>
      <c r="S281">
        <f>'UPDATE Regular Stats'!S282</f>
        <v>0.8</v>
      </c>
      <c r="T281">
        <f>'UPDATE Regular Stats'!T282</f>
        <v>0.7</v>
      </c>
      <c r="U281">
        <f>'UPDATE Regular Stats'!U282</f>
        <v>0.3</v>
      </c>
      <c r="V281">
        <f>'UPDATE Regular Stats'!V282</f>
        <v>1.5</v>
      </c>
      <c r="W281">
        <f>'UPDATE Regular Stats'!W282</f>
        <v>1.8</v>
      </c>
      <c r="X281">
        <f>'UPDATE Regular Stats'!X282</f>
        <v>2.2000000000000002</v>
      </c>
      <c r="Y281">
        <f>'UPDATE Regular Stats'!Y282</f>
        <v>0.7</v>
      </c>
      <c r="Z281">
        <f>'UPDATE Regular Stats'!Z282</f>
        <v>0.2</v>
      </c>
      <c r="AA281">
        <f>'UPDATE Regular Stats'!AA282</f>
        <v>1.1000000000000001</v>
      </c>
      <c r="AB281">
        <f>'UPDATE Regular Stats'!AB282</f>
        <v>2.2000000000000002</v>
      </c>
      <c r="AC281">
        <f>'UPDATE Regular Stats'!AC282</f>
        <v>5.7</v>
      </c>
      <c r="AD281">
        <f>VLOOKUP($B281,'UPDATE Advanced Stats'!$B$2:$AC$1000,7,0)</f>
        <v>6.8</v>
      </c>
      <c r="AE281">
        <f>VLOOKUP($B281,'UPDATE Advanced Stats'!$B$2:$AC$1000,8,0)</f>
        <v>0.46800000000000003</v>
      </c>
      <c r="AF281">
        <f>VLOOKUP($B281,'UPDATE Advanced Stats'!$B$2:$AC$1000,9,0)</f>
        <v>0.441</v>
      </c>
      <c r="AG281">
        <f>VLOOKUP($B281,'UPDATE Advanced Stats'!$B$2:$AC$1000,10,0)</f>
        <v>0.13100000000000001</v>
      </c>
      <c r="AH281">
        <f>VLOOKUP($B281,'UPDATE Advanced Stats'!$B$2:$AC$1000,11,0)</f>
        <v>1.4</v>
      </c>
      <c r="AI281">
        <f>VLOOKUP($B281,'UPDATE Advanced Stats'!$B$2:$AC$1000,12,0)</f>
        <v>6.6</v>
      </c>
      <c r="AJ281">
        <f>VLOOKUP($B281,'UPDATE Advanced Stats'!$B$2:$AC$1000,13,0)</f>
        <v>4.0999999999999996</v>
      </c>
      <c r="AK281">
        <f>VLOOKUP($B281,'UPDATE Advanced Stats'!$B$2:$AC$1000,14,0)</f>
        <v>13.8</v>
      </c>
      <c r="AL281">
        <f>VLOOKUP($B281,'UPDATE Advanced Stats'!$B$2:$AC$1000,15,0)</f>
        <v>1.5</v>
      </c>
      <c r="AM281">
        <f>VLOOKUP($B281,'UPDATE Advanced Stats'!$B$2:$AC$1000,16,0)</f>
        <v>0.6</v>
      </c>
      <c r="AN281">
        <f>VLOOKUP($B281,'UPDATE Advanced Stats'!$B$2:$AC$1000,17,0)</f>
        <v>15.3</v>
      </c>
      <c r="AO281">
        <f>VLOOKUP($B281,'UPDATE Advanced Stats'!$B$2:$AC$1000,18,0)</f>
        <v>13.3</v>
      </c>
      <c r="AP281">
        <f>VLOOKUP($B281,'UPDATE Advanced Stats'!$B$2:$AC$1000,19,0)</f>
        <v>0</v>
      </c>
      <c r="AQ281">
        <f>VLOOKUP($B281,'UPDATE Advanced Stats'!$B$2:$AC$1000,20,0)</f>
        <v>-0.3</v>
      </c>
      <c r="AR281">
        <f>VLOOKUP($B281,'UPDATE Advanced Stats'!$B$2:$AC$1000,21,0)</f>
        <v>1.3</v>
      </c>
      <c r="AS281">
        <f>VLOOKUP($B281,'UPDATE Advanced Stats'!$B$2:$AC$1000,22,0)</f>
        <v>1</v>
      </c>
      <c r="AT281">
        <f>VLOOKUP($B281,'UPDATE Advanced Stats'!$B$2:$AC$1000,23,0)</f>
        <v>0.03</v>
      </c>
      <c r="AU281">
        <f>VLOOKUP($B281,'UPDATE Advanced Stats'!$B$2:$AC$1000,24,0)</f>
        <v>0</v>
      </c>
      <c r="AV281">
        <f>VLOOKUP($B281,'UPDATE Advanced Stats'!$B$2:$AC$1000,25,0)</f>
        <v>-2.2999999999999998</v>
      </c>
      <c r="AW281">
        <f>VLOOKUP($B281,'UPDATE Advanced Stats'!$B$2:$AC$1000,26,0)</f>
        <v>-0.6</v>
      </c>
      <c r="AX281">
        <f>VLOOKUP($B281,'UPDATE Advanced Stats'!$B$2:$AC$1000,27,0)</f>
        <v>-2.8</v>
      </c>
      <c r="AY281">
        <f>VLOOKUP($B281,'UPDATE Advanced Stats'!$B$2:$AC$1000,28,0)</f>
        <v>-0.3</v>
      </c>
    </row>
    <row r="282" spans="1:51">
      <c r="A282">
        <f>'UPDATE Regular Stats'!A283</f>
        <v>218</v>
      </c>
      <c r="B282" t="str">
        <f>'UPDATE Regular Stats'!B283</f>
        <v>Jrue Holiday</v>
      </c>
      <c r="C282" t="str">
        <f>'UPDATE Regular Stats'!C283</f>
        <v>PG</v>
      </c>
      <c r="D282">
        <f>'UPDATE Regular Stats'!D283</f>
        <v>24</v>
      </c>
      <c r="E282" t="str">
        <f>'UPDATE Regular Stats'!E283</f>
        <v>NOP</v>
      </c>
      <c r="F282">
        <f>'UPDATE Regular Stats'!F283</f>
        <v>40</v>
      </c>
      <c r="G282">
        <f>'UPDATE Regular Stats'!G283</f>
        <v>37</v>
      </c>
      <c r="H282">
        <f>'UPDATE Regular Stats'!H283</f>
        <v>32.6</v>
      </c>
      <c r="I282">
        <f>'UPDATE Regular Stats'!I283</f>
        <v>6</v>
      </c>
      <c r="J282">
        <f>'UPDATE Regular Stats'!J283</f>
        <v>13.4</v>
      </c>
      <c r="K282">
        <f>'UPDATE Regular Stats'!K283</f>
        <v>0.44600000000000001</v>
      </c>
      <c r="L282">
        <f>'UPDATE Regular Stats'!L283</f>
        <v>1.3</v>
      </c>
      <c r="M282">
        <f>'UPDATE Regular Stats'!M283</f>
        <v>3.4</v>
      </c>
      <c r="N282">
        <f>'UPDATE Regular Stats'!N283</f>
        <v>0.378</v>
      </c>
      <c r="O282">
        <f>'UPDATE Regular Stats'!O283</f>
        <v>4.7</v>
      </c>
      <c r="P282">
        <f>'UPDATE Regular Stats'!P283</f>
        <v>10</v>
      </c>
      <c r="Q282">
        <f>'UPDATE Regular Stats'!Q283</f>
        <v>0.46899999999999997</v>
      </c>
      <c r="R282">
        <f>'UPDATE Regular Stats'!R283</f>
        <v>1.6</v>
      </c>
      <c r="S282">
        <f>'UPDATE Regular Stats'!S283</f>
        <v>1.9</v>
      </c>
      <c r="T282">
        <f>'UPDATE Regular Stats'!T283</f>
        <v>0.85499999999999998</v>
      </c>
      <c r="U282">
        <f>'UPDATE Regular Stats'!U283</f>
        <v>0.8</v>
      </c>
      <c r="V282">
        <f>'UPDATE Regular Stats'!V283</f>
        <v>2.6</v>
      </c>
      <c r="W282">
        <f>'UPDATE Regular Stats'!W283</f>
        <v>3.4</v>
      </c>
      <c r="X282">
        <f>'UPDATE Regular Stats'!X283</f>
        <v>6.9</v>
      </c>
      <c r="Y282">
        <f>'UPDATE Regular Stats'!Y283</f>
        <v>1.6</v>
      </c>
      <c r="Z282">
        <f>'UPDATE Regular Stats'!Z283</f>
        <v>0.6</v>
      </c>
      <c r="AA282">
        <f>'UPDATE Regular Stats'!AA283</f>
        <v>2.2999999999999998</v>
      </c>
      <c r="AB282">
        <f>'UPDATE Regular Stats'!AB283</f>
        <v>2.8</v>
      </c>
      <c r="AC282">
        <f>'UPDATE Regular Stats'!AC283</f>
        <v>14.8</v>
      </c>
      <c r="AD282">
        <f>VLOOKUP($B282,'UPDATE Advanced Stats'!$B$2:$AC$1000,7,0)</f>
        <v>18.8</v>
      </c>
      <c r="AE282">
        <f>VLOOKUP($B282,'UPDATE Advanced Stats'!$B$2:$AC$1000,8,0)</f>
        <v>0.52200000000000002</v>
      </c>
      <c r="AF282">
        <f>VLOOKUP($B282,'UPDATE Advanced Stats'!$B$2:$AC$1000,9,0)</f>
        <v>0.253</v>
      </c>
      <c r="AG282">
        <f>VLOOKUP($B282,'UPDATE Advanced Stats'!$B$2:$AC$1000,10,0)</f>
        <v>0.14199999999999999</v>
      </c>
      <c r="AH282">
        <f>VLOOKUP($B282,'UPDATE Advanced Stats'!$B$2:$AC$1000,11,0)</f>
        <v>2.8</v>
      </c>
      <c r="AI282">
        <f>VLOOKUP($B282,'UPDATE Advanced Stats'!$B$2:$AC$1000,12,0)</f>
        <v>9</v>
      </c>
      <c r="AJ282">
        <f>VLOOKUP($B282,'UPDATE Advanced Stats'!$B$2:$AC$1000,13,0)</f>
        <v>5.9</v>
      </c>
      <c r="AK282">
        <f>VLOOKUP($B282,'UPDATE Advanced Stats'!$B$2:$AC$1000,14,0)</f>
        <v>34.9</v>
      </c>
      <c r="AL282">
        <f>VLOOKUP($B282,'UPDATE Advanced Stats'!$B$2:$AC$1000,15,0)</f>
        <v>2.5</v>
      </c>
      <c r="AM282">
        <f>VLOOKUP($B282,'UPDATE Advanced Stats'!$B$2:$AC$1000,16,0)</f>
        <v>1.3</v>
      </c>
      <c r="AN282">
        <f>VLOOKUP($B282,'UPDATE Advanced Stats'!$B$2:$AC$1000,17,0)</f>
        <v>13.8</v>
      </c>
      <c r="AO282">
        <f>VLOOKUP($B282,'UPDATE Advanced Stats'!$B$2:$AC$1000,18,0)</f>
        <v>23.1</v>
      </c>
      <c r="AP282">
        <f>VLOOKUP($B282,'UPDATE Advanced Stats'!$B$2:$AC$1000,19,0)</f>
        <v>0</v>
      </c>
      <c r="AQ282">
        <f>VLOOKUP($B282,'UPDATE Advanced Stats'!$B$2:$AC$1000,20,0)</f>
        <v>2.2999999999999998</v>
      </c>
      <c r="AR282">
        <f>VLOOKUP($B282,'UPDATE Advanced Stats'!$B$2:$AC$1000,21,0)</f>
        <v>1.1000000000000001</v>
      </c>
      <c r="AS282">
        <f>VLOOKUP($B282,'UPDATE Advanced Stats'!$B$2:$AC$1000,22,0)</f>
        <v>3.4</v>
      </c>
      <c r="AT282">
        <f>VLOOKUP($B282,'UPDATE Advanced Stats'!$B$2:$AC$1000,23,0)</f>
        <v>0.124</v>
      </c>
      <c r="AU282">
        <f>VLOOKUP($B282,'UPDATE Advanced Stats'!$B$2:$AC$1000,24,0)</f>
        <v>0</v>
      </c>
      <c r="AV282">
        <f>VLOOKUP($B282,'UPDATE Advanced Stats'!$B$2:$AC$1000,25,0)</f>
        <v>3</v>
      </c>
      <c r="AW282">
        <f>VLOOKUP($B282,'UPDATE Advanced Stats'!$B$2:$AC$1000,26,0)</f>
        <v>-0.7</v>
      </c>
      <c r="AX282">
        <f>VLOOKUP($B282,'UPDATE Advanced Stats'!$B$2:$AC$1000,27,0)</f>
        <v>2.2999999999999998</v>
      </c>
      <c r="AY282">
        <f>VLOOKUP($B282,'UPDATE Advanced Stats'!$B$2:$AC$1000,28,0)</f>
        <v>1.4</v>
      </c>
    </row>
    <row r="283" spans="1:51">
      <c r="A283">
        <f>'UPDATE Regular Stats'!A284</f>
        <v>219</v>
      </c>
      <c r="B283" t="str">
        <f>'UPDATE Regular Stats'!B284</f>
        <v>Justin Holiday</v>
      </c>
      <c r="C283" t="str">
        <f>'UPDATE Regular Stats'!C284</f>
        <v>SG</v>
      </c>
      <c r="D283">
        <f>'UPDATE Regular Stats'!D284</f>
        <v>25</v>
      </c>
      <c r="E283" t="str">
        <f>'UPDATE Regular Stats'!E284</f>
        <v>GSW</v>
      </c>
      <c r="F283">
        <f>'UPDATE Regular Stats'!F284</f>
        <v>59</v>
      </c>
      <c r="G283">
        <f>'UPDATE Regular Stats'!G284</f>
        <v>4</v>
      </c>
      <c r="H283">
        <f>'UPDATE Regular Stats'!H284</f>
        <v>11.1</v>
      </c>
      <c r="I283">
        <f>'UPDATE Regular Stats'!I284</f>
        <v>1.5</v>
      </c>
      <c r="J283">
        <f>'UPDATE Regular Stats'!J284</f>
        <v>4</v>
      </c>
      <c r="K283">
        <f>'UPDATE Regular Stats'!K284</f>
        <v>0.38700000000000001</v>
      </c>
      <c r="L283">
        <f>'UPDATE Regular Stats'!L284</f>
        <v>0.6</v>
      </c>
      <c r="M283">
        <f>'UPDATE Regular Stats'!M284</f>
        <v>1.8</v>
      </c>
      <c r="N283">
        <f>'UPDATE Regular Stats'!N284</f>
        <v>0.32100000000000001</v>
      </c>
      <c r="O283">
        <f>'UPDATE Regular Stats'!O284</f>
        <v>0.9</v>
      </c>
      <c r="P283">
        <f>'UPDATE Regular Stats'!P284</f>
        <v>2.1</v>
      </c>
      <c r="Q283">
        <f>'UPDATE Regular Stats'!Q284</f>
        <v>0.44400000000000001</v>
      </c>
      <c r="R283">
        <f>'UPDATE Regular Stats'!R284</f>
        <v>0.6</v>
      </c>
      <c r="S283">
        <f>'UPDATE Regular Stats'!S284</f>
        <v>0.8</v>
      </c>
      <c r="T283">
        <f>'UPDATE Regular Stats'!T284</f>
        <v>0.82199999999999995</v>
      </c>
      <c r="U283">
        <f>'UPDATE Regular Stats'!U284</f>
        <v>0.2</v>
      </c>
      <c r="V283">
        <f>'UPDATE Regular Stats'!V284</f>
        <v>1</v>
      </c>
      <c r="W283">
        <f>'UPDATE Regular Stats'!W284</f>
        <v>1.2</v>
      </c>
      <c r="X283">
        <f>'UPDATE Regular Stats'!X284</f>
        <v>0.8</v>
      </c>
      <c r="Y283">
        <f>'UPDATE Regular Stats'!Y284</f>
        <v>0.7</v>
      </c>
      <c r="Z283">
        <f>'UPDATE Regular Stats'!Z284</f>
        <v>0.2</v>
      </c>
      <c r="AA283">
        <f>'UPDATE Regular Stats'!AA284</f>
        <v>0.5</v>
      </c>
      <c r="AB283">
        <f>'UPDATE Regular Stats'!AB284</f>
        <v>0.9</v>
      </c>
      <c r="AC283">
        <f>'UPDATE Regular Stats'!AC284</f>
        <v>4.3</v>
      </c>
      <c r="AD283">
        <f>VLOOKUP($B283,'UPDATE Advanced Stats'!$B$2:$AC$1000,7,0)</f>
        <v>12.1</v>
      </c>
      <c r="AE283">
        <f>VLOOKUP($B283,'UPDATE Advanced Stats'!$B$2:$AC$1000,8,0)</f>
        <v>0.498</v>
      </c>
      <c r="AF283">
        <f>VLOOKUP($B283,'UPDATE Advanced Stats'!$B$2:$AC$1000,9,0)</f>
        <v>0.46400000000000002</v>
      </c>
      <c r="AG283">
        <f>VLOOKUP($B283,'UPDATE Advanced Stats'!$B$2:$AC$1000,10,0)</f>
        <v>0.191</v>
      </c>
      <c r="AH283">
        <f>VLOOKUP($B283,'UPDATE Advanced Stats'!$B$2:$AC$1000,11,0)</f>
        <v>2</v>
      </c>
      <c r="AI283">
        <f>VLOOKUP($B283,'UPDATE Advanced Stats'!$B$2:$AC$1000,12,0)</f>
        <v>9.6999999999999993</v>
      </c>
      <c r="AJ283">
        <f>VLOOKUP($B283,'UPDATE Advanced Stats'!$B$2:$AC$1000,13,0)</f>
        <v>6</v>
      </c>
      <c r="AK283">
        <f>VLOOKUP($B283,'UPDATE Advanced Stats'!$B$2:$AC$1000,14,0)</f>
        <v>10.1</v>
      </c>
      <c r="AL283">
        <f>VLOOKUP($B283,'UPDATE Advanced Stats'!$B$2:$AC$1000,15,0)</f>
        <v>3</v>
      </c>
      <c r="AM283">
        <f>VLOOKUP($B283,'UPDATE Advanced Stats'!$B$2:$AC$1000,16,0)</f>
        <v>1.4</v>
      </c>
      <c r="AN283">
        <f>VLOOKUP($B283,'UPDATE Advanced Stats'!$B$2:$AC$1000,17,0)</f>
        <v>10.199999999999999</v>
      </c>
      <c r="AO283">
        <f>VLOOKUP($B283,'UPDATE Advanced Stats'!$B$2:$AC$1000,18,0)</f>
        <v>18.8</v>
      </c>
      <c r="AP283">
        <f>VLOOKUP($B283,'UPDATE Advanced Stats'!$B$2:$AC$1000,19,0)</f>
        <v>0</v>
      </c>
      <c r="AQ283">
        <f>VLOOKUP($B283,'UPDATE Advanced Stats'!$B$2:$AC$1000,20,0)</f>
        <v>0.2</v>
      </c>
      <c r="AR283">
        <f>VLOOKUP($B283,'UPDATE Advanced Stats'!$B$2:$AC$1000,21,0)</f>
        <v>1</v>
      </c>
      <c r="AS283">
        <f>VLOOKUP($B283,'UPDATE Advanced Stats'!$B$2:$AC$1000,22,0)</f>
        <v>1.3</v>
      </c>
      <c r="AT283">
        <f>VLOOKUP($B283,'UPDATE Advanced Stats'!$B$2:$AC$1000,23,0)</f>
        <v>9.1999999999999998E-2</v>
      </c>
      <c r="AU283">
        <f>VLOOKUP($B283,'UPDATE Advanced Stats'!$B$2:$AC$1000,24,0)</f>
        <v>0</v>
      </c>
      <c r="AV283">
        <f>VLOOKUP($B283,'UPDATE Advanced Stats'!$B$2:$AC$1000,25,0)</f>
        <v>-1.4</v>
      </c>
      <c r="AW283">
        <f>VLOOKUP($B283,'UPDATE Advanced Stats'!$B$2:$AC$1000,26,0)</f>
        <v>0.5</v>
      </c>
      <c r="AX283">
        <f>VLOOKUP($B283,'UPDATE Advanced Stats'!$B$2:$AC$1000,27,0)</f>
        <v>-1</v>
      </c>
      <c r="AY283">
        <f>VLOOKUP($B283,'UPDATE Advanced Stats'!$B$2:$AC$1000,28,0)</f>
        <v>0.2</v>
      </c>
    </row>
    <row r="284" spans="1:51">
      <c r="A284">
        <f>'UPDATE Regular Stats'!A285</f>
        <v>220</v>
      </c>
      <c r="B284" t="str">
        <f>'UPDATE Regular Stats'!B285</f>
        <v>Ryan Hollins</v>
      </c>
      <c r="C284" t="str">
        <f>'UPDATE Regular Stats'!C285</f>
        <v>C</v>
      </c>
      <c r="D284">
        <f>'UPDATE Regular Stats'!D285</f>
        <v>30</v>
      </c>
      <c r="E284" t="str">
        <f>'UPDATE Regular Stats'!E285</f>
        <v>SAC</v>
      </c>
      <c r="F284">
        <f>'UPDATE Regular Stats'!F285</f>
        <v>46</v>
      </c>
      <c r="G284">
        <f>'UPDATE Regular Stats'!G285</f>
        <v>9</v>
      </c>
      <c r="H284">
        <f>'UPDATE Regular Stats'!H285</f>
        <v>9.6</v>
      </c>
      <c r="I284">
        <f>'UPDATE Regular Stats'!I285</f>
        <v>1.2</v>
      </c>
      <c r="J284">
        <f>'UPDATE Regular Stats'!J285</f>
        <v>1.8</v>
      </c>
      <c r="K284">
        <f>'UPDATE Regular Stats'!K285</f>
        <v>0.64600000000000002</v>
      </c>
      <c r="L284">
        <f>'UPDATE Regular Stats'!L285</f>
        <v>0</v>
      </c>
      <c r="M284">
        <f>'UPDATE Regular Stats'!M285</f>
        <v>0</v>
      </c>
      <c r="N284">
        <f>'UPDATE Regular Stats'!N285</f>
        <v>0</v>
      </c>
      <c r="O284">
        <f>'UPDATE Regular Stats'!O285</f>
        <v>1.2</v>
      </c>
      <c r="P284">
        <f>'UPDATE Regular Stats'!P285</f>
        <v>1.8</v>
      </c>
      <c r="Q284">
        <f>'UPDATE Regular Stats'!Q285</f>
        <v>0.64600000000000002</v>
      </c>
      <c r="R284">
        <f>'UPDATE Regular Stats'!R285</f>
        <v>0.7</v>
      </c>
      <c r="S284">
        <f>'UPDATE Regular Stats'!S285</f>
        <v>1.2</v>
      </c>
      <c r="T284">
        <f>'UPDATE Regular Stats'!T285</f>
        <v>0.57399999999999995</v>
      </c>
      <c r="U284">
        <f>'UPDATE Regular Stats'!U285</f>
        <v>0.8</v>
      </c>
      <c r="V284">
        <f>'UPDATE Regular Stats'!V285</f>
        <v>1.5</v>
      </c>
      <c r="W284">
        <f>'UPDATE Regular Stats'!W285</f>
        <v>2.2000000000000002</v>
      </c>
      <c r="X284">
        <f>'UPDATE Regular Stats'!X285</f>
        <v>0.3</v>
      </c>
      <c r="Y284">
        <f>'UPDATE Regular Stats'!Y285</f>
        <v>0.1</v>
      </c>
      <c r="Z284">
        <f>'UPDATE Regular Stats'!Z285</f>
        <v>0.4</v>
      </c>
      <c r="AA284">
        <f>'UPDATE Regular Stats'!AA285</f>
        <v>0.5</v>
      </c>
      <c r="AB284">
        <f>'UPDATE Regular Stats'!AB285</f>
        <v>1.4</v>
      </c>
      <c r="AC284">
        <f>'UPDATE Regular Stats'!AC285</f>
        <v>3</v>
      </c>
      <c r="AD284">
        <f>VLOOKUP($B284,'UPDATE Advanced Stats'!$B$2:$AC$1000,7,0)</f>
        <v>13.1</v>
      </c>
      <c r="AE284">
        <f>VLOOKUP($B284,'UPDATE Advanced Stats'!$B$2:$AC$1000,8,0)</f>
        <v>0.64800000000000002</v>
      </c>
      <c r="AF284">
        <f>VLOOKUP($B284,'UPDATE Advanced Stats'!$B$2:$AC$1000,9,0)</f>
        <v>0</v>
      </c>
      <c r="AG284">
        <f>VLOOKUP($B284,'UPDATE Advanced Stats'!$B$2:$AC$1000,10,0)</f>
        <v>0.65900000000000003</v>
      </c>
      <c r="AH284">
        <f>VLOOKUP($B284,'UPDATE Advanced Stats'!$B$2:$AC$1000,11,0)</f>
        <v>9.6</v>
      </c>
      <c r="AI284">
        <f>VLOOKUP($B284,'UPDATE Advanced Stats'!$B$2:$AC$1000,12,0)</f>
        <v>16.600000000000001</v>
      </c>
      <c r="AJ284">
        <f>VLOOKUP($B284,'UPDATE Advanced Stats'!$B$2:$AC$1000,13,0)</f>
        <v>13.2</v>
      </c>
      <c r="AK284">
        <f>VLOOKUP($B284,'UPDATE Advanced Stats'!$B$2:$AC$1000,14,0)</f>
        <v>5</v>
      </c>
      <c r="AL284">
        <f>VLOOKUP($B284,'UPDATE Advanced Stats'!$B$2:$AC$1000,15,0)</f>
        <v>0.7</v>
      </c>
      <c r="AM284">
        <f>VLOOKUP($B284,'UPDATE Advanced Stats'!$B$2:$AC$1000,16,0)</f>
        <v>3.4</v>
      </c>
      <c r="AN284">
        <f>VLOOKUP($B284,'UPDATE Advanced Stats'!$B$2:$AC$1000,17,0)</f>
        <v>19.100000000000001</v>
      </c>
      <c r="AO284">
        <f>VLOOKUP($B284,'UPDATE Advanced Stats'!$B$2:$AC$1000,18,0)</f>
        <v>13.1</v>
      </c>
      <c r="AP284">
        <f>VLOOKUP($B284,'UPDATE Advanced Stats'!$B$2:$AC$1000,19,0)</f>
        <v>0</v>
      </c>
      <c r="AQ284">
        <f>VLOOKUP($B284,'UPDATE Advanced Stats'!$B$2:$AC$1000,20,0)</f>
        <v>0.7</v>
      </c>
      <c r="AR284">
        <f>VLOOKUP($B284,'UPDATE Advanced Stats'!$B$2:$AC$1000,21,0)</f>
        <v>0.3</v>
      </c>
      <c r="AS284">
        <f>VLOOKUP($B284,'UPDATE Advanced Stats'!$B$2:$AC$1000,22,0)</f>
        <v>1</v>
      </c>
      <c r="AT284">
        <f>VLOOKUP($B284,'UPDATE Advanced Stats'!$B$2:$AC$1000,23,0)</f>
        <v>0.104</v>
      </c>
      <c r="AU284">
        <f>VLOOKUP($B284,'UPDATE Advanced Stats'!$B$2:$AC$1000,24,0)</f>
        <v>0</v>
      </c>
      <c r="AV284">
        <f>VLOOKUP($B284,'UPDATE Advanced Stats'!$B$2:$AC$1000,25,0)</f>
        <v>-1.4</v>
      </c>
      <c r="AW284">
        <f>VLOOKUP($B284,'UPDATE Advanced Stats'!$B$2:$AC$1000,26,0)</f>
        <v>0</v>
      </c>
      <c r="AX284">
        <f>VLOOKUP($B284,'UPDATE Advanced Stats'!$B$2:$AC$1000,27,0)</f>
        <v>-1.4</v>
      </c>
      <c r="AY284">
        <f>VLOOKUP($B284,'UPDATE Advanced Stats'!$B$2:$AC$1000,28,0)</f>
        <v>0.1</v>
      </c>
    </row>
    <row r="285" spans="1:51">
      <c r="A285" t="str">
        <f>'UPDATE Regular Stats'!A286</f>
        <v>Rk</v>
      </c>
      <c r="B285" t="str">
        <f>'UPDATE Regular Stats'!B286</f>
        <v>Player</v>
      </c>
      <c r="C285" t="str">
        <f>'UPDATE Regular Stats'!C286</f>
        <v>Pos</v>
      </c>
      <c r="D285" t="str">
        <f>'UPDATE Regular Stats'!D286</f>
        <v>Age</v>
      </c>
      <c r="E285" t="str">
        <f>'UPDATE Regular Stats'!E286</f>
        <v>Tm</v>
      </c>
      <c r="F285" t="str">
        <f>'UPDATE Regular Stats'!F286</f>
        <v>G</v>
      </c>
      <c r="G285" t="str">
        <f>'UPDATE Regular Stats'!G286</f>
        <v>GS</v>
      </c>
      <c r="H285" t="str">
        <f>'UPDATE Regular Stats'!H286</f>
        <v>MP</v>
      </c>
      <c r="I285" t="str">
        <f>'UPDATE Regular Stats'!I286</f>
        <v>FG</v>
      </c>
      <c r="J285" t="str">
        <f>'UPDATE Regular Stats'!J286</f>
        <v>FGA</v>
      </c>
      <c r="K285" t="str">
        <f>'UPDATE Regular Stats'!K286</f>
        <v>FG%</v>
      </c>
      <c r="L285" t="str">
        <f>'UPDATE Regular Stats'!L286</f>
        <v>3P</v>
      </c>
      <c r="M285" t="str">
        <f>'UPDATE Regular Stats'!M286</f>
        <v>3PA</v>
      </c>
      <c r="N285" t="str">
        <f>'UPDATE Regular Stats'!N286</f>
        <v>3P</v>
      </c>
      <c r="O285" t="str">
        <f>'UPDATE Regular Stats'!O286</f>
        <v>2P</v>
      </c>
      <c r="P285" t="str">
        <f>'UPDATE Regular Stats'!P286</f>
        <v>2PA</v>
      </c>
      <c r="Q285" t="str">
        <f>'UPDATE Regular Stats'!Q286</f>
        <v>2P</v>
      </c>
      <c r="R285" t="str">
        <f>'UPDATE Regular Stats'!R286</f>
        <v>FT</v>
      </c>
      <c r="S285" t="str">
        <f>'UPDATE Regular Stats'!S286</f>
        <v>FTA</v>
      </c>
      <c r="T285" t="str">
        <f>'UPDATE Regular Stats'!T286</f>
        <v>FT%</v>
      </c>
      <c r="U285" t="str">
        <f>'UPDATE Regular Stats'!U286</f>
        <v>ORB</v>
      </c>
      <c r="V285" t="str">
        <f>'UPDATE Regular Stats'!V286</f>
        <v>DRB</v>
      </c>
      <c r="W285" t="str">
        <f>'UPDATE Regular Stats'!W286</f>
        <v>TRB</v>
      </c>
      <c r="X285" t="str">
        <f>'UPDATE Regular Stats'!X286</f>
        <v>AST</v>
      </c>
      <c r="Y285" t="str">
        <f>'UPDATE Regular Stats'!Y286</f>
        <v>STL</v>
      </c>
      <c r="Z285" t="str">
        <f>'UPDATE Regular Stats'!Z286</f>
        <v>BLK</v>
      </c>
      <c r="AA285" t="str">
        <f>'UPDATE Regular Stats'!AA286</f>
        <v>TOV</v>
      </c>
      <c r="AB285" t="str">
        <f>'UPDATE Regular Stats'!AB286</f>
        <v>PF</v>
      </c>
      <c r="AC285" t="str">
        <f>'UPDATE Regular Stats'!AC286</f>
        <v>PTS</v>
      </c>
      <c r="AD285" t="str">
        <f>VLOOKUP($B285,'UPDATE Advanced Stats'!$B$2:$AC$1000,7,0)</f>
        <v>PER</v>
      </c>
      <c r="AE285" t="str">
        <f>VLOOKUP($B285,'UPDATE Advanced Stats'!$B$2:$AC$1000,8,0)</f>
        <v>TS%</v>
      </c>
      <c r="AF285" t="str">
        <f>VLOOKUP($B285,'UPDATE Advanced Stats'!$B$2:$AC$1000,9,0)</f>
        <v>3PAr</v>
      </c>
      <c r="AG285" t="str">
        <f>VLOOKUP($B285,'UPDATE Advanced Stats'!$B$2:$AC$1000,10,0)</f>
        <v>FTr</v>
      </c>
      <c r="AH285" t="str">
        <f>VLOOKUP($B285,'UPDATE Advanced Stats'!$B$2:$AC$1000,11,0)</f>
        <v>ORB%</v>
      </c>
      <c r="AI285" t="str">
        <f>VLOOKUP($B285,'UPDATE Advanced Stats'!$B$2:$AC$1000,12,0)</f>
        <v>DRB%</v>
      </c>
      <c r="AJ285" t="str">
        <f>VLOOKUP($B285,'UPDATE Advanced Stats'!$B$2:$AC$1000,13,0)</f>
        <v>TRB%</v>
      </c>
      <c r="AK285" t="str">
        <f>VLOOKUP($B285,'UPDATE Advanced Stats'!$B$2:$AC$1000,14,0)</f>
        <v>AST%</v>
      </c>
      <c r="AL285" t="str">
        <f>VLOOKUP($B285,'UPDATE Advanced Stats'!$B$2:$AC$1000,15,0)</f>
        <v>STL%</v>
      </c>
      <c r="AM285" t="str">
        <f>VLOOKUP($B285,'UPDATE Advanced Stats'!$B$2:$AC$1000,16,0)</f>
        <v>BLK%</v>
      </c>
      <c r="AN285" t="str">
        <f>VLOOKUP($B285,'UPDATE Advanced Stats'!$B$2:$AC$1000,17,0)</f>
        <v>TOV%</v>
      </c>
      <c r="AO285" t="str">
        <f>VLOOKUP($B285,'UPDATE Advanced Stats'!$B$2:$AC$1000,18,0)</f>
        <v>USG%</v>
      </c>
      <c r="AP285">
        <f>VLOOKUP($B285,'UPDATE Advanced Stats'!$B$2:$AC$1000,19,0)</f>
        <v>0</v>
      </c>
      <c r="AQ285" t="str">
        <f>VLOOKUP($B285,'UPDATE Advanced Stats'!$B$2:$AC$1000,20,0)</f>
        <v>OWS</v>
      </c>
      <c r="AR285" t="str">
        <f>VLOOKUP($B285,'UPDATE Advanced Stats'!$B$2:$AC$1000,21,0)</f>
        <v>DWS</v>
      </c>
      <c r="AS285" t="str">
        <f>VLOOKUP($B285,'UPDATE Advanced Stats'!$B$2:$AC$1000,22,0)</f>
        <v>WS</v>
      </c>
      <c r="AT285" t="str">
        <f>VLOOKUP($B285,'UPDATE Advanced Stats'!$B$2:$AC$1000,23,0)</f>
        <v>WS/48</v>
      </c>
      <c r="AU285">
        <f>VLOOKUP($B285,'UPDATE Advanced Stats'!$B$2:$AC$1000,24,0)</f>
        <v>0</v>
      </c>
      <c r="AV285" t="str">
        <f>VLOOKUP($B285,'UPDATE Advanced Stats'!$B$2:$AC$1000,25,0)</f>
        <v>OBPM</v>
      </c>
      <c r="AW285" t="str">
        <f>VLOOKUP($B285,'UPDATE Advanced Stats'!$B$2:$AC$1000,26,0)</f>
        <v>DBPM</v>
      </c>
      <c r="AX285" t="str">
        <f>VLOOKUP($B285,'UPDATE Advanced Stats'!$B$2:$AC$1000,27,0)</f>
        <v>BPM</v>
      </c>
      <c r="AY285" t="str">
        <f>VLOOKUP($B285,'UPDATE Advanced Stats'!$B$2:$AC$1000,28,0)</f>
        <v>VORP</v>
      </c>
    </row>
    <row r="286" spans="1:51">
      <c r="A286">
        <f>'UPDATE Regular Stats'!A287</f>
        <v>221</v>
      </c>
      <c r="B286" t="str">
        <f>'UPDATE Regular Stats'!B287</f>
        <v>Rodney Hood</v>
      </c>
      <c r="C286" t="str">
        <f>'UPDATE Regular Stats'!C287</f>
        <v>SG</v>
      </c>
      <c r="D286">
        <f>'UPDATE Regular Stats'!D287</f>
        <v>22</v>
      </c>
      <c r="E286" t="str">
        <f>'UPDATE Regular Stats'!E287</f>
        <v>UTA</v>
      </c>
      <c r="F286">
        <f>'UPDATE Regular Stats'!F287</f>
        <v>50</v>
      </c>
      <c r="G286">
        <f>'UPDATE Regular Stats'!G287</f>
        <v>21</v>
      </c>
      <c r="H286">
        <f>'UPDATE Regular Stats'!H287</f>
        <v>21.3</v>
      </c>
      <c r="I286">
        <f>'UPDATE Regular Stats'!I287</f>
        <v>3.1</v>
      </c>
      <c r="J286">
        <f>'UPDATE Regular Stats'!J287</f>
        <v>7.5</v>
      </c>
      <c r="K286">
        <f>'UPDATE Regular Stats'!K287</f>
        <v>0.41399999999999998</v>
      </c>
      <c r="L286">
        <f>'UPDATE Regular Stats'!L287</f>
        <v>1.2</v>
      </c>
      <c r="M286">
        <f>'UPDATE Regular Stats'!M287</f>
        <v>3.4</v>
      </c>
      <c r="N286">
        <f>'UPDATE Regular Stats'!N287</f>
        <v>0.36499999999999999</v>
      </c>
      <c r="O286">
        <f>'UPDATE Regular Stats'!O287</f>
        <v>1.9</v>
      </c>
      <c r="P286">
        <f>'UPDATE Regular Stats'!P287</f>
        <v>4.0999999999999996</v>
      </c>
      <c r="Q286">
        <f>'UPDATE Regular Stats'!Q287</f>
        <v>0.45600000000000002</v>
      </c>
      <c r="R286">
        <f>'UPDATE Regular Stats'!R287</f>
        <v>1.2</v>
      </c>
      <c r="S286">
        <f>'UPDATE Regular Stats'!S287</f>
        <v>1.6</v>
      </c>
      <c r="T286">
        <f>'UPDATE Regular Stats'!T287</f>
        <v>0.76300000000000001</v>
      </c>
      <c r="U286">
        <f>'UPDATE Regular Stats'!U287</f>
        <v>0.2</v>
      </c>
      <c r="V286">
        <f>'UPDATE Regular Stats'!V287</f>
        <v>2.2000000000000002</v>
      </c>
      <c r="W286">
        <f>'UPDATE Regular Stats'!W287</f>
        <v>2.2999999999999998</v>
      </c>
      <c r="X286">
        <f>'UPDATE Regular Stats'!X287</f>
        <v>1.7</v>
      </c>
      <c r="Y286">
        <f>'UPDATE Regular Stats'!Y287</f>
        <v>0.6</v>
      </c>
      <c r="Z286">
        <f>'UPDATE Regular Stats'!Z287</f>
        <v>0.2</v>
      </c>
      <c r="AA286">
        <f>'UPDATE Regular Stats'!AA287</f>
        <v>0.9</v>
      </c>
      <c r="AB286">
        <f>'UPDATE Regular Stats'!AB287</f>
        <v>2.4</v>
      </c>
      <c r="AC286">
        <f>'UPDATE Regular Stats'!AC287</f>
        <v>8.6999999999999993</v>
      </c>
      <c r="AD286">
        <f>VLOOKUP($B286,'UPDATE Advanced Stats'!$B$2:$AC$1000,7,0)</f>
        <v>12.3</v>
      </c>
      <c r="AE286">
        <f>VLOOKUP($B286,'UPDATE Advanced Stats'!$B$2:$AC$1000,8,0)</f>
        <v>0.52900000000000003</v>
      </c>
      <c r="AF286">
        <f>VLOOKUP($B286,'UPDATE Advanced Stats'!$B$2:$AC$1000,9,0)</f>
        <v>0.45500000000000002</v>
      </c>
      <c r="AG286">
        <f>VLOOKUP($B286,'UPDATE Advanced Stats'!$B$2:$AC$1000,10,0)</f>
        <v>0.214</v>
      </c>
      <c r="AH286">
        <f>VLOOKUP($B286,'UPDATE Advanced Stats'!$B$2:$AC$1000,11,0)</f>
        <v>1</v>
      </c>
      <c r="AI286">
        <f>VLOOKUP($B286,'UPDATE Advanced Stats'!$B$2:$AC$1000,12,0)</f>
        <v>11.7</v>
      </c>
      <c r="AJ286">
        <f>VLOOKUP($B286,'UPDATE Advanced Stats'!$B$2:$AC$1000,13,0)</f>
        <v>6.4</v>
      </c>
      <c r="AK286">
        <f>VLOOKUP($B286,'UPDATE Advanced Stats'!$B$2:$AC$1000,14,0)</f>
        <v>13.2</v>
      </c>
      <c r="AL286">
        <f>VLOOKUP($B286,'UPDATE Advanced Stats'!$B$2:$AC$1000,15,0)</f>
        <v>1.5</v>
      </c>
      <c r="AM286">
        <f>VLOOKUP($B286,'UPDATE Advanced Stats'!$B$2:$AC$1000,16,0)</f>
        <v>0.9</v>
      </c>
      <c r="AN286">
        <f>VLOOKUP($B286,'UPDATE Advanced Stats'!$B$2:$AC$1000,17,0)</f>
        <v>9.9</v>
      </c>
      <c r="AO286">
        <f>VLOOKUP($B286,'UPDATE Advanced Stats'!$B$2:$AC$1000,18,0)</f>
        <v>19.600000000000001</v>
      </c>
      <c r="AP286">
        <f>VLOOKUP($B286,'UPDATE Advanced Stats'!$B$2:$AC$1000,19,0)</f>
        <v>0</v>
      </c>
      <c r="AQ286">
        <f>VLOOKUP($B286,'UPDATE Advanced Stats'!$B$2:$AC$1000,20,0)</f>
        <v>1.3</v>
      </c>
      <c r="AR286">
        <f>VLOOKUP($B286,'UPDATE Advanced Stats'!$B$2:$AC$1000,21,0)</f>
        <v>0.9</v>
      </c>
      <c r="AS286">
        <f>VLOOKUP($B286,'UPDATE Advanced Stats'!$B$2:$AC$1000,22,0)</f>
        <v>2.2000000000000002</v>
      </c>
      <c r="AT286">
        <f>VLOOKUP($B286,'UPDATE Advanced Stats'!$B$2:$AC$1000,23,0)</f>
        <v>9.8000000000000004E-2</v>
      </c>
      <c r="AU286">
        <f>VLOOKUP($B286,'UPDATE Advanced Stats'!$B$2:$AC$1000,24,0)</f>
        <v>0</v>
      </c>
      <c r="AV286">
        <f>VLOOKUP($B286,'UPDATE Advanced Stats'!$B$2:$AC$1000,25,0)</f>
        <v>0.2</v>
      </c>
      <c r="AW286">
        <f>VLOOKUP($B286,'UPDATE Advanced Stats'!$B$2:$AC$1000,26,0)</f>
        <v>-1.3</v>
      </c>
      <c r="AX286">
        <f>VLOOKUP($B286,'UPDATE Advanced Stats'!$B$2:$AC$1000,27,0)</f>
        <v>-1.1000000000000001</v>
      </c>
      <c r="AY286">
        <f>VLOOKUP($B286,'UPDATE Advanced Stats'!$B$2:$AC$1000,28,0)</f>
        <v>0.2</v>
      </c>
    </row>
    <row r="287" spans="1:51">
      <c r="A287">
        <f>'UPDATE Regular Stats'!A288</f>
        <v>222</v>
      </c>
      <c r="B287" t="str">
        <f>'UPDATE Regular Stats'!B288</f>
        <v>Al Horford</v>
      </c>
      <c r="C287" t="str">
        <f>'UPDATE Regular Stats'!C288</f>
        <v>C</v>
      </c>
      <c r="D287">
        <f>'UPDATE Regular Stats'!D288</f>
        <v>28</v>
      </c>
      <c r="E287" t="str">
        <f>'UPDATE Regular Stats'!E288</f>
        <v>ATL</v>
      </c>
      <c r="F287">
        <f>'UPDATE Regular Stats'!F288</f>
        <v>76</v>
      </c>
      <c r="G287">
        <f>'UPDATE Regular Stats'!G288</f>
        <v>76</v>
      </c>
      <c r="H287">
        <f>'UPDATE Regular Stats'!H288</f>
        <v>30.5</v>
      </c>
      <c r="I287">
        <f>'UPDATE Regular Stats'!I288</f>
        <v>6.8</v>
      </c>
      <c r="J287">
        <f>'UPDATE Regular Stats'!J288</f>
        <v>12.7</v>
      </c>
      <c r="K287">
        <f>'UPDATE Regular Stats'!K288</f>
        <v>0.53800000000000003</v>
      </c>
      <c r="L287">
        <f>'UPDATE Regular Stats'!L288</f>
        <v>0.1</v>
      </c>
      <c r="M287">
        <f>'UPDATE Regular Stats'!M288</f>
        <v>0.5</v>
      </c>
      <c r="N287">
        <f>'UPDATE Regular Stats'!N288</f>
        <v>0.30599999999999999</v>
      </c>
      <c r="O287">
        <f>'UPDATE Regular Stats'!O288</f>
        <v>6.7</v>
      </c>
      <c r="P287">
        <f>'UPDATE Regular Stats'!P288</f>
        <v>12.2</v>
      </c>
      <c r="Q287">
        <f>'UPDATE Regular Stats'!Q288</f>
        <v>0.54700000000000004</v>
      </c>
      <c r="R287">
        <f>'UPDATE Regular Stats'!R288</f>
        <v>1.4</v>
      </c>
      <c r="S287">
        <f>'UPDATE Regular Stats'!S288</f>
        <v>1.9</v>
      </c>
      <c r="T287">
        <f>'UPDATE Regular Stats'!T288</f>
        <v>0.75900000000000001</v>
      </c>
      <c r="U287">
        <f>'UPDATE Regular Stats'!U288</f>
        <v>1.7</v>
      </c>
      <c r="V287">
        <f>'UPDATE Regular Stats'!V288</f>
        <v>5.4</v>
      </c>
      <c r="W287">
        <f>'UPDATE Regular Stats'!W288</f>
        <v>7.2</v>
      </c>
      <c r="X287">
        <f>'UPDATE Regular Stats'!X288</f>
        <v>3.2</v>
      </c>
      <c r="Y287">
        <f>'UPDATE Regular Stats'!Y288</f>
        <v>0.9</v>
      </c>
      <c r="Z287">
        <f>'UPDATE Regular Stats'!Z288</f>
        <v>1.3</v>
      </c>
      <c r="AA287">
        <f>'UPDATE Regular Stats'!AA288</f>
        <v>1.3</v>
      </c>
      <c r="AB287">
        <f>'UPDATE Regular Stats'!AB288</f>
        <v>1.6</v>
      </c>
      <c r="AC287">
        <f>'UPDATE Regular Stats'!AC288</f>
        <v>15.2</v>
      </c>
      <c r="AD287">
        <f>VLOOKUP($B287,'UPDATE Advanced Stats'!$B$2:$AC$1000,7,0)</f>
        <v>21.4</v>
      </c>
      <c r="AE287">
        <f>VLOOKUP($B287,'UPDATE Advanced Stats'!$B$2:$AC$1000,8,0)</f>
        <v>0.56299999999999994</v>
      </c>
      <c r="AF287">
        <f>VLOOKUP($B287,'UPDATE Advanced Stats'!$B$2:$AC$1000,9,0)</f>
        <v>3.6999999999999998E-2</v>
      </c>
      <c r="AG287">
        <f>VLOOKUP($B287,'UPDATE Advanced Stats'!$B$2:$AC$1000,10,0)</f>
        <v>0.14599999999999999</v>
      </c>
      <c r="AH287">
        <f>VLOOKUP($B287,'UPDATE Advanced Stats'!$B$2:$AC$1000,11,0)</f>
        <v>6.7</v>
      </c>
      <c r="AI287">
        <f>VLOOKUP($B287,'UPDATE Advanced Stats'!$B$2:$AC$1000,12,0)</f>
        <v>19.8</v>
      </c>
      <c r="AJ287">
        <f>VLOOKUP($B287,'UPDATE Advanced Stats'!$B$2:$AC$1000,13,0)</f>
        <v>13.4</v>
      </c>
      <c r="AK287">
        <f>VLOOKUP($B287,'UPDATE Advanced Stats'!$B$2:$AC$1000,14,0)</f>
        <v>18.600000000000001</v>
      </c>
      <c r="AL287">
        <f>VLOOKUP($B287,'UPDATE Advanced Stats'!$B$2:$AC$1000,15,0)</f>
        <v>1.5</v>
      </c>
      <c r="AM287">
        <f>VLOOKUP($B287,'UPDATE Advanced Stats'!$B$2:$AC$1000,16,0)</f>
        <v>3.5</v>
      </c>
      <c r="AN287">
        <f>VLOOKUP($B287,'UPDATE Advanced Stats'!$B$2:$AC$1000,17,0)</f>
        <v>8.9</v>
      </c>
      <c r="AO287">
        <f>VLOOKUP($B287,'UPDATE Advanced Stats'!$B$2:$AC$1000,18,0)</f>
        <v>22.2</v>
      </c>
      <c r="AP287">
        <f>VLOOKUP($B287,'UPDATE Advanced Stats'!$B$2:$AC$1000,19,0)</f>
        <v>0</v>
      </c>
      <c r="AQ287">
        <f>VLOOKUP($B287,'UPDATE Advanced Stats'!$B$2:$AC$1000,20,0)</f>
        <v>5.0999999999999996</v>
      </c>
      <c r="AR287">
        <f>VLOOKUP($B287,'UPDATE Advanced Stats'!$B$2:$AC$1000,21,0)</f>
        <v>3.6</v>
      </c>
      <c r="AS287">
        <f>VLOOKUP($B287,'UPDATE Advanced Stats'!$B$2:$AC$1000,22,0)</f>
        <v>8.6999999999999993</v>
      </c>
      <c r="AT287">
        <f>VLOOKUP($B287,'UPDATE Advanced Stats'!$B$2:$AC$1000,23,0)</f>
        <v>0.17899999999999999</v>
      </c>
      <c r="AU287">
        <f>VLOOKUP($B287,'UPDATE Advanced Stats'!$B$2:$AC$1000,24,0)</f>
        <v>0</v>
      </c>
      <c r="AV287">
        <f>VLOOKUP($B287,'UPDATE Advanced Stats'!$B$2:$AC$1000,25,0)</f>
        <v>1.3</v>
      </c>
      <c r="AW287">
        <f>VLOOKUP($B287,'UPDATE Advanced Stats'!$B$2:$AC$1000,26,0)</f>
        <v>2.5</v>
      </c>
      <c r="AX287">
        <f>VLOOKUP($B287,'UPDATE Advanced Stats'!$B$2:$AC$1000,27,0)</f>
        <v>3.8</v>
      </c>
      <c r="AY287">
        <f>VLOOKUP($B287,'UPDATE Advanced Stats'!$B$2:$AC$1000,28,0)</f>
        <v>3.4</v>
      </c>
    </row>
    <row r="288" spans="1:51">
      <c r="A288">
        <f>'UPDATE Regular Stats'!A289</f>
        <v>223</v>
      </c>
      <c r="B288" t="str">
        <f>'UPDATE Regular Stats'!B289</f>
        <v>Dwight Howard</v>
      </c>
      <c r="C288" t="str">
        <f>'UPDATE Regular Stats'!C289</f>
        <v>C</v>
      </c>
      <c r="D288">
        <f>'UPDATE Regular Stats'!D289</f>
        <v>29</v>
      </c>
      <c r="E288" t="str">
        <f>'UPDATE Regular Stats'!E289</f>
        <v>HOU</v>
      </c>
      <c r="F288">
        <f>'UPDATE Regular Stats'!F289</f>
        <v>41</v>
      </c>
      <c r="G288">
        <f>'UPDATE Regular Stats'!G289</f>
        <v>41</v>
      </c>
      <c r="H288">
        <f>'UPDATE Regular Stats'!H289</f>
        <v>29.8</v>
      </c>
      <c r="I288">
        <f>'UPDATE Regular Stats'!I289</f>
        <v>6.1</v>
      </c>
      <c r="J288">
        <f>'UPDATE Regular Stats'!J289</f>
        <v>10.3</v>
      </c>
      <c r="K288">
        <f>'UPDATE Regular Stats'!K289</f>
        <v>0.59299999999999997</v>
      </c>
      <c r="L288">
        <f>'UPDATE Regular Stats'!L289</f>
        <v>0</v>
      </c>
      <c r="M288">
        <f>'UPDATE Regular Stats'!M289</f>
        <v>0</v>
      </c>
      <c r="N288">
        <f>'UPDATE Regular Stats'!N289</f>
        <v>0.5</v>
      </c>
      <c r="O288">
        <f>'UPDATE Regular Stats'!O289</f>
        <v>6.1</v>
      </c>
      <c r="P288">
        <f>'UPDATE Regular Stats'!P289</f>
        <v>10.3</v>
      </c>
      <c r="Q288">
        <f>'UPDATE Regular Stats'!Q289</f>
        <v>0.59399999999999997</v>
      </c>
      <c r="R288">
        <f>'UPDATE Regular Stats'!R289</f>
        <v>3.5</v>
      </c>
      <c r="S288">
        <f>'UPDATE Regular Stats'!S289</f>
        <v>6.6</v>
      </c>
      <c r="T288">
        <f>'UPDATE Regular Stats'!T289</f>
        <v>0.52800000000000002</v>
      </c>
      <c r="U288">
        <f>'UPDATE Regular Stats'!U289</f>
        <v>2.7</v>
      </c>
      <c r="V288">
        <f>'UPDATE Regular Stats'!V289</f>
        <v>7.8</v>
      </c>
      <c r="W288">
        <f>'UPDATE Regular Stats'!W289</f>
        <v>10.5</v>
      </c>
      <c r="X288">
        <f>'UPDATE Regular Stats'!X289</f>
        <v>1.2</v>
      </c>
      <c r="Y288">
        <f>'UPDATE Regular Stats'!Y289</f>
        <v>0.7</v>
      </c>
      <c r="Z288">
        <f>'UPDATE Regular Stats'!Z289</f>
        <v>1.3</v>
      </c>
      <c r="AA288">
        <f>'UPDATE Regular Stats'!AA289</f>
        <v>2.8</v>
      </c>
      <c r="AB288">
        <f>'UPDATE Regular Stats'!AB289</f>
        <v>3.3</v>
      </c>
      <c r="AC288">
        <f>'UPDATE Regular Stats'!AC289</f>
        <v>15.8</v>
      </c>
      <c r="AD288">
        <f>VLOOKUP($B288,'UPDATE Advanced Stats'!$B$2:$AC$1000,7,0)</f>
        <v>19.2</v>
      </c>
      <c r="AE288">
        <f>VLOOKUP($B288,'UPDATE Advanced Stats'!$B$2:$AC$1000,8,0)</f>
        <v>0.59599999999999997</v>
      </c>
      <c r="AF288">
        <f>VLOOKUP($B288,'UPDATE Advanced Stats'!$B$2:$AC$1000,9,0)</f>
        <v>5.0000000000000001E-3</v>
      </c>
      <c r="AG288">
        <f>VLOOKUP($B288,'UPDATE Advanced Stats'!$B$2:$AC$1000,10,0)</f>
        <v>0.64100000000000001</v>
      </c>
      <c r="AH288">
        <f>VLOOKUP($B288,'UPDATE Advanced Stats'!$B$2:$AC$1000,11,0)</f>
        <v>10</v>
      </c>
      <c r="AI288">
        <f>VLOOKUP($B288,'UPDATE Advanced Stats'!$B$2:$AC$1000,12,0)</f>
        <v>28.9</v>
      </c>
      <c r="AJ288">
        <f>VLOOKUP($B288,'UPDATE Advanced Stats'!$B$2:$AC$1000,13,0)</f>
        <v>19.5</v>
      </c>
      <c r="AK288">
        <f>VLOOKUP($B288,'UPDATE Advanced Stats'!$B$2:$AC$1000,14,0)</f>
        <v>7.3</v>
      </c>
      <c r="AL288">
        <f>VLOOKUP($B288,'UPDATE Advanced Stats'!$B$2:$AC$1000,15,0)</f>
        <v>1.1000000000000001</v>
      </c>
      <c r="AM288">
        <f>VLOOKUP($B288,'UPDATE Advanced Stats'!$B$2:$AC$1000,16,0)</f>
        <v>3.4</v>
      </c>
      <c r="AN288">
        <f>VLOOKUP($B288,'UPDATE Advanced Stats'!$B$2:$AC$1000,17,0)</f>
        <v>17.5</v>
      </c>
      <c r="AO288">
        <f>VLOOKUP($B288,'UPDATE Advanced Stats'!$B$2:$AC$1000,18,0)</f>
        <v>23.3</v>
      </c>
      <c r="AP288">
        <f>VLOOKUP($B288,'UPDATE Advanced Stats'!$B$2:$AC$1000,19,0)</f>
        <v>0</v>
      </c>
      <c r="AQ288">
        <f>VLOOKUP($B288,'UPDATE Advanced Stats'!$B$2:$AC$1000,20,0)</f>
        <v>1.4</v>
      </c>
      <c r="AR288">
        <f>VLOOKUP($B288,'UPDATE Advanced Stats'!$B$2:$AC$1000,21,0)</f>
        <v>2.2000000000000002</v>
      </c>
      <c r="AS288">
        <f>VLOOKUP($B288,'UPDATE Advanced Stats'!$B$2:$AC$1000,22,0)</f>
        <v>3.6</v>
      </c>
      <c r="AT288">
        <f>VLOOKUP($B288,'UPDATE Advanced Stats'!$B$2:$AC$1000,23,0)</f>
        <v>0.14000000000000001</v>
      </c>
      <c r="AU288">
        <f>VLOOKUP($B288,'UPDATE Advanced Stats'!$B$2:$AC$1000,24,0)</f>
        <v>0</v>
      </c>
      <c r="AV288">
        <f>VLOOKUP($B288,'UPDATE Advanced Stats'!$B$2:$AC$1000,25,0)</f>
        <v>-2.4</v>
      </c>
      <c r="AW288">
        <f>VLOOKUP($B288,'UPDATE Advanced Stats'!$B$2:$AC$1000,26,0)</f>
        <v>1.2</v>
      </c>
      <c r="AX288">
        <f>VLOOKUP($B288,'UPDATE Advanced Stats'!$B$2:$AC$1000,27,0)</f>
        <v>-1.2</v>
      </c>
      <c r="AY288">
        <f>VLOOKUP($B288,'UPDATE Advanced Stats'!$B$2:$AC$1000,28,0)</f>
        <v>0.3</v>
      </c>
    </row>
    <row r="289" spans="1:51">
      <c r="A289">
        <f>'UPDATE Regular Stats'!A290</f>
        <v>224</v>
      </c>
      <c r="B289" t="str">
        <f>'UPDATE Regular Stats'!B290</f>
        <v>Lester Hudson</v>
      </c>
      <c r="C289" t="str">
        <f>'UPDATE Regular Stats'!C290</f>
        <v>SG</v>
      </c>
      <c r="D289">
        <f>'UPDATE Regular Stats'!D290</f>
        <v>30</v>
      </c>
      <c r="E289" t="str">
        <f>'UPDATE Regular Stats'!E290</f>
        <v>LAC</v>
      </c>
      <c r="F289">
        <f>'UPDATE Regular Stats'!F290</f>
        <v>5</v>
      </c>
      <c r="G289">
        <f>'UPDATE Regular Stats'!G290</f>
        <v>0</v>
      </c>
      <c r="H289">
        <f>'UPDATE Regular Stats'!H290</f>
        <v>11.2</v>
      </c>
      <c r="I289">
        <f>'UPDATE Regular Stats'!I290</f>
        <v>1.2</v>
      </c>
      <c r="J289">
        <f>'UPDATE Regular Stats'!J290</f>
        <v>2.8</v>
      </c>
      <c r="K289">
        <f>'UPDATE Regular Stats'!K290</f>
        <v>0.42899999999999999</v>
      </c>
      <c r="L289">
        <f>'UPDATE Regular Stats'!L290</f>
        <v>0.6</v>
      </c>
      <c r="M289">
        <f>'UPDATE Regular Stats'!M290</f>
        <v>1.2</v>
      </c>
      <c r="N289">
        <f>'UPDATE Regular Stats'!N290</f>
        <v>0.5</v>
      </c>
      <c r="O289">
        <f>'UPDATE Regular Stats'!O290</f>
        <v>0.6</v>
      </c>
      <c r="P289">
        <f>'UPDATE Regular Stats'!P290</f>
        <v>1.6</v>
      </c>
      <c r="Q289">
        <f>'UPDATE Regular Stats'!Q290</f>
        <v>0.375</v>
      </c>
      <c r="R289">
        <f>'UPDATE Regular Stats'!R290</f>
        <v>0.6</v>
      </c>
      <c r="S289">
        <f>'UPDATE Regular Stats'!S290</f>
        <v>0.8</v>
      </c>
      <c r="T289">
        <f>'UPDATE Regular Stats'!T290</f>
        <v>0.75</v>
      </c>
      <c r="U289">
        <f>'UPDATE Regular Stats'!U290</f>
        <v>0.2</v>
      </c>
      <c r="V289">
        <f>'UPDATE Regular Stats'!V290</f>
        <v>1.4</v>
      </c>
      <c r="W289">
        <f>'UPDATE Regular Stats'!W290</f>
        <v>1.6</v>
      </c>
      <c r="X289">
        <f>'UPDATE Regular Stats'!X290</f>
        <v>1</v>
      </c>
      <c r="Y289">
        <f>'UPDATE Regular Stats'!Y290</f>
        <v>1.2</v>
      </c>
      <c r="Z289">
        <f>'UPDATE Regular Stats'!Z290</f>
        <v>0.2</v>
      </c>
      <c r="AA289">
        <f>'UPDATE Regular Stats'!AA290</f>
        <v>0.6</v>
      </c>
      <c r="AB289">
        <f>'UPDATE Regular Stats'!AB290</f>
        <v>0.8</v>
      </c>
      <c r="AC289">
        <f>'UPDATE Regular Stats'!AC290</f>
        <v>3.6</v>
      </c>
      <c r="AD289">
        <f>VLOOKUP($B289,'UPDATE Advanced Stats'!$B$2:$AC$1000,7,0)</f>
        <v>16</v>
      </c>
      <c r="AE289">
        <f>VLOOKUP($B289,'UPDATE Advanced Stats'!$B$2:$AC$1000,8,0)</f>
        <v>0.57099999999999995</v>
      </c>
      <c r="AF289">
        <f>VLOOKUP($B289,'UPDATE Advanced Stats'!$B$2:$AC$1000,9,0)</f>
        <v>0.42899999999999999</v>
      </c>
      <c r="AG289">
        <f>VLOOKUP($B289,'UPDATE Advanced Stats'!$B$2:$AC$1000,10,0)</f>
        <v>0.28599999999999998</v>
      </c>
      <c r="AH289">
        <f>VLOOKUP($B289,'UPDATE Advanced Stats'!$B$2:$AC$1000,11,0)</f>
        <v>2.1</v>
      </c>
      <c r="AI289">
        <f>VLOOKUP($B289,'UPDATE Advanced Stats'!$B$2:$AC$1000,12,0)</f>
        <v>13.8</v>
      </c>
      <c r="AJ289">
        <f>VLOOKUP($B289,'UPDATE Advanced Stats'!$B$2:$AC$1000,13,0)</f>
        <v>8</v>
      </c>
      <c r="AK289">
        <f>VLOOKUP($B289,'UPDATE Advanced Stats'!$B$2:$AC$1000,14,0)</f>
        <v>12.6</v>
      </c>
      <c r="AL289">
        <f>VLOOKUP($B289,'UPDATE Advanced Stats'!$B$2:$AC$1000,15,0)</f>
        <v>5.4</v>
      </c>
      <c r="AM289">
        <f>VLOOKUP($B289,'UPDATE Advanced Stats'!$B$2:$AC$1000,16,0)</f>
        <v>1.5</v>
      </c>
      <c r="AN289">
        <f>VLOOKUP($B289,'UPDATE Advanced Stats'!$B$2:$AC$1000,17,0)</f>
        <v>16</v>
      </c>
      <c r="AO289">
        <f>VLOOKUP($B289,'UPDATE Advanced Stats'!$B$2:$AC$1000,18,0)</f>
        <v>15.1</v>
      </c>
      <c r="AP289">
        <f>VLOOKUP($B289,'UPDATE Advanced Stats'!$B$2:$AC$1000,19,0)</f>
        <v>0</v>
      </c>
      <c r="AQ289">
        <f>VLOOKUP($B289,'UPDATE Advanced Stats'!$B$2:$AC$1000,20,0)</f>
        <v>0.1</v>
      </c>
      <c r="AR289">
        <f>VLOOKUP($B289,'UPDATE Advanced Stats'!$B$2:$AC$1000,21,0)</f>
        <v>0.1</v>
      </c>
      <c r="AS289">
        <f>VLOOKUP($B289,'UPDATE Advanced Stats'!$B$2:$AC$1000,22,0)</f>
        <v>0.2</v>
      </c>
      <c r="AT289">
        <f>VLOOKUP($B289,'UPDATE Advanced Stats'!$B$2:$AC$1000,23,0)</f>
        <v>0.14099999999999999</v>
      </c>
      <c r="AU289">
        <f>VLOOKUP($B289,'UPDATE Advanced Stats'!$B$2:$AC$1000,24,0)</f>
        <v>0</v>
      </c>
      <c r="AV289">
        <f>VLOOKUP($B289,'UPDATE Advanced Stats'!$B$2:$AC$1000,25,0)</f>
        <v>0</v>
      </c>
      <c r="AW289">
        <f>VLOOKUP($B289,'UPDATE Advanced Stats'!$B$2:$AC$1000,26,0)</f>
        <v>3.3</v>
      </c>
      <c r="AX289">
        <f>VLOOKUP($B289,'UPDATE Advanced Stats'!$B$2:$AC$1000,27,0)</f>
        <v>3.3</v>
      </c>
      <c r="AY289">
        <f>VLOOKUP($B289,'UPDATE Advanced Stats'!$B$2:$AC$1000,28,0)</f>
        <v>0.1</v>
      </c>
    </row>
    <row r="290" spans="1:51">
      <c r="A290">
        <f>'UPDATE Regular Stats'!A291</f>
        <v>225</v>
      </c>
      <c r="B290" t="str">
        <f>'UPDATE Regular Stats'!B291</f>
        <v>Robbie Hummel</v>
      </c>
      <c r="C290" t="str">
        <f>'UPDATE Regular Stats'!C291</f>
        <v>SF</v>
      </c>
      <c r="D290">
        <f>'UPDATE Regular Stats'!D291</f>
        <v>25</v>
      </c>
      <c r="E290" t="str">
        <f>'UPDATE Regular Stats'!E291</f>
        <v>MIN</v>
      </c>
      <c r="F290">
        <f>'UPDATE Regular Stats'!F291</f>
        <v>45</v>
      </c>
      <c r="G290">
        <f>'UPDATE Regular Stats'!G291</f>
        <v>4</v>
      </c>
      <c r="H290">
        <f>'UPDATE Regular Stats'!H291</f>
        <v>16.5</v>
      </c>
      <c r="I290">
        <f>'UPDATE Regular Stats'!I291</f>
        <v>1.8</v>
      </c>
      <c r="J290">
        <f>'UPDATE Regular Stats'!J291</f>
        <v>3.8</v>
      </c>
      <c r="K290">
        <f>'UPDATE Regular Stats'!K291</f>
        <v>0.45900000000000002</v>
      </c>
      <c r="L290">
        <f>'UPDATE Regular Stats'!L291</f>
        <v>0.4</v>
      </c>
      <c r="M290">
        <f>'UPDATE Regular Stats'!M291</f>
        <v>1.1000000000000001</v>
      </c>
      <c r="N290">
        <f>'UPDATE Regular Stats'!N291</f>
        <v>0.314</v>
      </c>
      <c r="O290">
        <f>'UPDATE Regular Stats'!O291</f>
        <v>1.4</v>
      </c>
      <c r="P290">
        <f>'UPDATE Regular Stats'!P291</f>
        <v>2.7</v>
      </c>
      <c r="Q290">
        <f>'UPDATE Regular Stats'!Q291</f>
        <v>0.52100000000000002</v>
      </c>
      <c r="R290">
        <f>'UPDATE Regular Stats'!R291</f>
        <v>0.5</v>
      </c>
      <c r="S290">
        <f>'UPDATE Regular Stats'!S291</f>
        <v>0.6</v>
      </c>
      <c r="T290">
        <f>'UPDATE Regular Stats'!T291</f>
        <v>0.82799999999999996</v>
      </c>
      <c r="U290">
        <f>'UPDATE Regular Stats'!U291</f>
        <v>0.7</v>
      </c>
      <c r="V290">
        <f>'UPDATE Regular Stats'!V291</f>
        <v>2.2999999999999998</v>
      </c>
      <c r="W290">
        <f>'UPDATE Regular Stats'!W291</f>
        <v>3</v>
      </c>
      <c r="X290">
        <f>'UPDATE Regular Stats'!X291</f>
        <v>0.6</v>
      </c>
      <c r="Y290">
        <f>'UPDATE Regular Stats'!Y291</f>
        <v>0.4</v>
      </c>
      <c r="Z290">
        <f>'UPDATE Regular Stats'!Z291</f>
        <v>0.2</v>
      </c>
      <c r="AA290">
        <f>'UPDATE Regular Stats'!AA291</f>
        <v>0.4</v>
      </c>
      <c r="AB290">
        <f>'UPDATE Regular Stats'!AB291</f>
        <v>1.9</v>
      </c>
      <c r="AC290">
        <f>'UPDATE Regular Stats'!AC291</f>
        <v>4.4000000000000004</v>
      </c>
      <c r="AD290">
        <f>VLOOKUP($B290,'UPDATE Advanced Stats'!$B$2:$AC$1000,7,0)</f>
        <v>9.6999999999999993</v>
      </c>
      <c r="AE290">
        <f>VLOOKUP($B290,'UPDATE Advanced Stats'!$B$2:$AC$1000,8,0)</f>
        <v>0.53600000000000003</v>
      </c>
      <c r="AF290">
        <f>VLOOKUP($B290,'UPDATE Advanced Stats'!$B$2:$AC$1000,9,0)</f>
        <v>0.29699999999999999</v>
      </c>
      <c r="AG290">
        <f>VLOOKUP($B290,'UPDATE Advanced Stats'!$B$2:$AC$1000,10,0)</f>
        <v>0.16900000000000001</v>
      </c>
      <c r="AH290">
        <f>VLOOKUP($B290,'UPDATE Advanced Stats'!$B$2:$AC$1000,11,0)</f>
        <v>4.5999999999999996</v>
      </c>
      <c r="AI290">
        <f>VLOOKUP($B290,'UPDATE Advanced Stats'!$B$2:$AC$1000,12,0)</f>
        <v>16.399999999999999</v>
      </c>
      <c r="AJ290">
        <f>VLOOKUP($B290,'UPDATE Advanced Stats'!$B$2:$AC$1000,13,0)</f>
        <v>10.3</v>
      </c>
      <c r="AK290">
        <f>VLOOKUP($B290,'UPDATE Advanced Stats'!$B$2:$AC$1000,14,0)</f>
        <v>5.6</v>
      </c>
      <c r="AL290">
        <f>VLOOKUP($B290,'UPDATE Advanced Stats'!$B$2:$AC$1000,15,0)</f>
        <v>1.1000000000000001</v>
      </c>
      <c r="AM290">
        <f>VLOOKUP($B290,'UPDATE Advanced Stats'!$B$2:$AC$1000,16,0)</f>
        <v>1</v>
      </c>
      <c r="AN290">
        <f>VLOOKUP($B290,'UPDATE Advanced Stats'!$B$2:$AC$1000,17,0)</f>
        <v>8.9</v>
      </c>
      <c r="AO290">
        <f>VLOOKUP($B290,'UPDATE Advanced Stats'!$B$2:$AC$1000,18,0)</f>
        <v>12.1</v>
      </c>
      <c r="AP290">
        <f>VLOOKUP($B290,'UPDATE Advanced Stats'!$B$2:$AC$1000,19,0)</f>
        <v>0</v>
      </c>
      <c r="AQ290">
        <f>VLOOKUP($B290,'UPDATE Advanced Stats'!$B$2:$AC$1000,20,0)</f>
        <v>0.7</v>
      </c>
      <c r="AR290">
        <f>VLOOKUP($B290,'UPDATE Advanced Stats'!$B$2:$AC$1000,21,0)</f>
        <v>0.1</v>
      </c>
      <c r="AS290">
        <f>VLOOKUP($B290,'UPDATE Advanced Stats'!$B$2:$AC$1000,22,0)</f>
        <v>0.8</v>
      </c>
      <c r="AT290">
        <f>VLOOKUP($B290,'UPDATE Advanced Stats'!$B$2:$AC$1000,23,0)</f>
        <v>0.05</v>
      </c>
      <c r="AU290">
        <f>VLOOKUP($B290,'UPDATE Advanced Stats'!$B$2:$AC$1000,24,0)</f>
        <v>0</v>
      </c>
      <c r="AV290">
        <f>VLOOKUP($B290,'UPDATE Advanced Stats'!$B$2:$AC$1000,25,0)</f>
        <v>-1.8</v>
      </c>
      <c r="AW290">
        <f>VLOOKUP($B290,'UPDATE Advanced Stats'!$B$2:$AC$1000,26,0)</f>
        <v>-1.6</v>
      </c>
      <c r="AX290">
        <f>VLOOKUP($B290,'UPDATE Advanced Stats'!$B$2:$AC$1000,27,0)</f>
        <v>-3.5</v>
      </c>
      <c r="AY290">
        <f>VLOOKUP($B290,'UPDATE Advanced Stats'!$B$2:$AC$1000,28,0)</f>
        <v>-0.3</v>
      </c>
    </row>
    <row r="291" spans="1:51">
      <c r="A291">
        <f>'UPDATE Regular Stats'!A292</f>
        <v>226</v>
      </c>
      <c r="B291" t="str">
        <f>'UPDATE Regular Stats'!B292</f>
        <v>Kris Humphries</v>
      </c>
      <c r="C291" t="str">
        <f>'UPDATE Regular Stats'!C292</f>
        <v>PF</v>
      </c>
      <c r="D291">
        <f>'UPDATE Regular Stats'!D292</f>
        <v>29</v>
      </c>
      <c r="E291" t="str">
        <f>'UPDATE Regular Stats'!E292</f>
        <v>WAS</v>
      </c>
      <c r="F291">
        <f>'UPDATE Regular Stats'!F292</f>
        <v>64</v>
      </c>
      <c r="G291">
        <f>'UPDATE Regular Stats'!G292</f>
        <v>17</v>
      </c>
      <c r="H291">
        <f>'UPDATE Regular Stats'!H292</f>
        <v>21</v>
      </c>
      <c r="I291">
        <f>'UPDATE Regular Stats'!I292</f>
        <v>3.3</v>
      </c>
      <c r="J291">
        <f>'UPDATE Regular Stats'!J292</f>
        <v>7</v>
      </c>
      <c r="K291">
        <f>'UPDATE Regular Stats'!K292</f>
        <v>0.47299999999999998</v>
      </c>
      <c r="L291">
        <f>'UPDATE Regular Stats'!L292</f>
        <v>0</v>
      </c>
      <c r="M291">
        <f>'UPDATE Regular Stats'!M292</f>
        <v>0.1</v>
      </c>
      <c r="N291">
        <f>'UPDATE Regular Stats'!N292</f>
        <v>0</v>
      </c>
      <c r="O291">
        <f>'UPDATE Regular Stats'!O292</f>
        <v>3.3</v>
      </c>
      <c r="P291">
        <f>'UPDATE Regular Stats'!P292</f>
        <v>6.9</v>
      </c>
      <c r="Q291">
        <f>'UPDATE Regular Stats'!Q292</f>
        <v>0.48099999999999998</v>
      </c>
      <c r="R291">
        <f>'UPDATE Regular Stats'!R292</f>
        <v>1.4</v>
      </c>
      <c r="S291">
        <f>'UPDATE Regular Stats'!S292</f>
        <v>1.8</v>
      </c>
      <c r="T291">
        <f>'UPDATE Regular Stats'!T292</f>
        <v>0.74399999999999999</v>
      </c>
      <c r="U291">
        <f>'UPDATE Regular Stats'!U292</f>
        <v>1.8</v>
      </c>
      <c r="V291">
        <f>'UPDATE Regular Stats'!V292</f>
        <v>4.7</v>
      </c>
      <c r="W291">
        <f>'UPDATE Regular Stats'!W292</f>
        <v>6.5</v>
      </c>
      <c r="X291">
        <f>'UPDATE Regular Stats'!X292</f>
        <v>0.9</v>
      </c>
      <c r="Y291">
        <f>'UPDATE Regular Stats'!Y292</f>
        <v>0.5</v>
      </c>
      <c r="Z291">
        <f>'UPDATE Regular Stats'!Z292</f>
        <v>0.4</v>
      </c>
      <c r="AA291">
        <f>'UPDATE Regular Stats'!AA292</f>
        <v>0.7</v>
      </c>
      <c r="AB291">
        <f>'UPDATE Regular Stats'!AB292</f>
        <v>2</v>
      </c>
      <c r="AC291">
        <f>'UPDATE Regular Stats'!AC292</f>
        <v>8</v>
      </c>
      <c r="AD291">
        <f>VLOOKUP($B291,'UPDATE Advanced Stats'!$B$2:$AC$1000,7,0)</f>
        <v>15.4</v>
      </c>
      <c r="AE291">
        <f>VLOOKUP($B291,'UPDATE Advanced Stats'!$B$2:$AC$1000,8,0)</f>
        <v>0.51200000000000001</v>
      </c>
      <c r="AF291">
        <f>VLOOKUP($B291,'UPDATE Advanced Stats'!$B$2:$AC$1000,9,0)</f>
        <v>1.6E-2</v>
      </c>
      <c r="AG291">
        <f>VLOOKUP($B291,'UPDATE Advanced Stats'!$B$2:$AC$1000,10,0)</f>
        <v>0.26200000000000001</v>
      </c>
      <c r="AH291">
        <f>VLOOKUP($B291,'UPDATE Advanced Stats'!$B$2:$AC$1000,11,0)</f>
        <v>10.1</v>
      </c>
      <c r="AI291">
        <f>VLOOKUP($B291,'UPDATE Advanced Stats'!$B$2:$AC$1000,12,0)</f>
        <v>24.4</v>
      </c>
      <c r="AJ291">
        <f>VLOOKUP($B291,'UPDATE Advanced Stats'!$B$2:$AC$1000,13,0)</f>
        <v>17.399999999999999</v>
      </c>
      <c r="AK291">
        <f>VLOOKUP($B291,'UPDATE Advanced Stats'!$B$2:$AC$1000,14,0)</f>
        <v>6.7</v>
      </c>
      <c r="AL291">
        <f>VLOOKUP($B291,'UPDATE Advanced Stats'!$B$2:$AC$1000,15,0)</f>
        <v>1.3</v>
      </c>
      <c r="AM291">
        <f>VLOOKUP($B291,'UPDATE Advanced Stats'!$B$2:$AC$1000,16,0)</f>
        <v>1.5</v>
      </c>
      <c r="AN291">
        <f>VLOOKUP($B291,'UPDATE Advanced Stats'!$B$2:$AC$1000,17,0)</f>
        <v>8.5</v>
      </c>
      <c r="AO291">
        <f>VLOOKUP($B291,'UPDATE Advanced Stats'!$B$2:$AC$1000,18,0)</f>
        <v>18.3</v>
      </c>
      <c r="AP291">
        <f>VLOOKUP($B291,'UPDATE Advanced Stats'!$B$2:$AC$1000,19,0)</f>
        <v>0</v>
      </c>
      <c r="AQ291">
        <f>VLOOKUP($B291,'UPDATE Advanced Stats'!$B$2:$AC$1000,20,0)</f>
        <v>1.6</v>
      </c>
      <c r="AR291">
        <f>VLOOKUP($B291,'UPDATE Advanced Stats'!$B$2:$AC$1000,21,0)</f>
        <v>2.1</v>
      </c>
      <c r="AS291">
        <f>VLOOKUP($B291,'UPDATE Advanced Stats'!$B$2:$AC$1000,22,0)</f>
        <v>3.8</v>
      </c>
      <c r="AT291">
        <f>VLOOKUP($B291,'UPDATE Advanced Stats'!$B$2:$AC$1000,23,0)</f>
        <v>0.13400000000000001</v>
      </c>
      <c r="AU291">
        <f>VLOOKUP($B291,'UPDATE Advanced Stats'!$B$2:$AC$1000,24,0)</f>
        <v>0</v>
      </c>
      <c r="AV291">
        <f>VLOOKUP($B291,'UPDATE Advanced Stats'!$B$2:$AC$1000,25,0)</f>
        <v>-2</v>
      </c>
      <c r="AW291">
        <f>VLOOKUP($B291,'UPDATE Advanced Stats'!$B$2:$AC$1000,26,0)</f>
        <v>0.7</v>
      </c>
      <c r="AX291">
        <f>VLOOKUP($B291,'UPDATE Advanced Stats'!$B$2:$AC$1000,27,0)</f>
        <v>-1.3</v>
      </c>
      <c r="AY291">
        <f>VLOOKUP($B291,'UPDATE Advanced Stats'!$B$2:$AC$1000,28,0)</f>
        <v>0.2</v>
      </c>
    </row>
    <row r="292" spans="1:51">
      <c r="A292">
        <f>'UPDATE Regular Stats'!A293</f>
        <v>227</v>
      </c>
      <c r="B292" t="str">
        <f>'UPDATE Regular Stats'!B293</f>
        <v>Serge Ibaka</v>
      </c>
      <c r="C292" t="str">
        <f>'UPDATE Regular Stats'!C293</f>
        <v>PF</v>
      </c>
      <c r="D292">
        <f>'UPDATE Regular Stats'!D293</f>
        <v>25</v>
      </c>
      <c r="E292" t="str">
        <f>'UPDATE Regular Stats'!E293</f>
        <v>OKC</v>
      </c>
      <c r="F292">
        <f>'UPDATE Regular Stats'!F293</f>
        <v>64</v>
      </c>
      <c r="G292">
        <f>'UPDATE Regular Stats'!G293</f>
        <v>64</v>
      </c>
      <c r="H292">
        <f>'UPDATE Regular Stats'!H293</f>
        <v>33.1</v>
      </c>
      <c r="I292">
        <f>'UPDATE Regular Stats'!I293</f>
        <v>5.8</v>
      </c>
      <c r="J292">
        <f>'UPDATE Regular Stats'!J293</f>
        <v>12.3</v>
      </c>
      <c r="K292">
        <f>'UPDATE Regular Stats'!K293</f>
        <v>0.47599999999999998</v>
      </c>
      <c r="L292">
        <f>'UPDATE Regular Stats'!L293</f>
        <v>1.2</v>
      </c>
      <c r="M292">
        <f>'UPDATE Regular Stats'!M293</f>
        <v>3.2</v>
      </c>
      <c r="N292">
        <f>'UPDATE Regular Stats'!N293</f>
        <v>0.376</v>
      </c>
      <c r="O292">
        <f>'UPDATE Regular Stats'!O293</f>
        <v>4.5999999999999996</v>
      </c>
      <c r="P292">
        <f>'UPDATE Regular Stats'!P293</f>
        <v>9.1</v>
      </c>
      <c r="Q292">
        <f>'UPDATE Regular Stats'!Q293</f>
        <v>0.51100000000000001</v>
      </c>
      <c r="R292">
        <f>'UPDATE Regular Stats'!R293</f>
        <v>1.4</v>
      </c>
      <c r="S292">
        <f>'UPDATE Regular Stats'!S293</f>
        <v>1.7</v>
      </c>
      <c r="T292">
        <f>'UPDATE Regular Stats'!T293</f>
        <v>0.83599999999999997</v>
      </c>
      <c r="U292">
        <f>'UPDATE Regular Stats'!U293</f>
        <v>2.1</v>
      </c>
      <c r="V292">
        <f>'UPDATE Regular Stats'!V293</f>
        <v>5.7</v>
      </c>
      <c r="W292">
        <f>'UPDATE Regular Stats'!W293</f>
        <v>7.8</v>
      </c>
      <c r="X292">
        <f>'UPDATE Regular Stats'!X293</f>
        <v>0.9</v>
      </c>
      <c r="Y292">
        <f>'UPDATE Regular Stats'!Y293</f>
        <v>0.5</v>
      </c>
      <c r="Z292">
        <f>'UPDATE Regular Stats'!Z293</f>
        <v>2.4</v>
      </c>
      <c r="AA292">
        <f>'UPDATE Regular Stats'!AA293</f>
        <v>1.5</v>
      </c>
      <c r="AB292">
        <f>'UPDATE Regular Stats'!AB293</f>
        <v>3</v>
      </c>
      <c r="AC292">
        <f>'UPDATE Regular Stats'!AC293</f>
        <v>14.3</v>
      </c>
      <c r="AD292">
        <f>VLOOKUP($B292,'UPDATE Advanced Stats'!$B$2:$AC$1000,7,0)</f>
        <v>16.600000000000001</v>
      </c>
      <c r="AE292">
        <f>VLOOKUP($B292,'UPDATE Advanced Stats'!$B$2:$AC$1000,8,0)</f>
        <v>0.54900000000000004</v>
      </c>
      <c r="AF292">
        <f>VLOOKUP($B292,'UPDATE Advanced Stats'!$B$2:$AC$1000,9,0)</f>
        <v>0.26100000000000001</v>
      </c>
      <c r="AG292">
        <f>VLOOKUP($B292,'UPDATE Advanced Stats'!$B$2:$AC$1000,10,0)</f>
        <v>0.14000000000000001</v>
      </c>
      <c r="AH292">
        <f>VLOOKUP($B292,'UPDATE Advanced Stats'!$B$2:$AC$1000,11,0)</f>
        <v>7</v>
      </c>
      <c r="AI292">
        <f>VLOOKUP($B292,'UPDATE Advanced Stats'!$B$2:$AC$1000,12,0)</f>
        <v>18.100000000000001</v>
      </c>
      <c r="AJ292">
        <f>VLOOKUP($B292,'UPDATE Advanced Stats'!$B$2:$AC$1000,13,0)</f>
        <v>12.6</v>
      </c>
      <c r="AK292">
        <f>VLOOKUP($B292,'UPDATE Advanced Stats'!$B$2:$AC$1000,14,0)</f>
        <v>4.2</v>
      </c>
      <c r="AL292">
        <f>VLOOKUP($B292,'UPDATE Advanced Stats'!$B$2:$AC$1000,15,0)</f>
        <v>0.7</v>
      </c>
      <c r="AM292">
        <f>VLOOKUP($B292,'UPDATE Advanced Stats'!$B$2:$AC$1000,16,0)</f>
        <v>5.8</v>
      </c>
      <c r="AN292">
        <f>VLOOKUP($B292,'UPDATE Advanced Stats'!$B$2:$AC$1000,17,0)</f>
        <v>10.4</v>
      </c>
      <c r="AO292">
        <f>VLOOKUP($B292,'UPDATE Advanced Stats'!$B$2:$AC$1000,18,0)</f>
        <v>18.899999999999999</v>
      </c>
      <c r="AP292">
        <f>VLOOKUP($B292,'UPDATE Advanced Stats'!$B$2:$AC$1000,19,0)</f>
        <v>0</v>
      </c>
      <c r="AQ292">
        <f>VLOOKUP($B292,'UPDATE Advanced Stats'!$B$2:$AC$1000,20,0)</f>
        <v>2.9</v>
      </c>
      <c r="AR292">
        <f>VLOOKUP($B292,'UPDATE Advanced Stats'!$B$2:$AC$1000,21,0)</f>
        <v>2.7</v>
      </c>
      <c r="AS292">
        <f>VLOOKUP($B292,'UPDATE Advanced Stats'!$B$2:$AC$1000,22,0)</f>
        <v>5.6</v>
      </c>
      <c r="AT292">
        <f>VLOOKUP($B292,'UPDATE Advanced Stats'!$B$2:$AC$1000,23,0)</f>
        <v>0.127</v>
      </c>
      <c r="AU292">
        <f>VLOOKUP($B292,'UPDATE Advanced Stats'!$B$2:$AC$1000,24,0)</f>
        <v>0</v>
      </c>
      <c r="AV292">
        <f>VLOOKUP($B292,'UPDATE Advanced Stats'!$B$2:$AC$1000,25,0)</f>
        <v>-0.5</v>
      </c>
      <c r="AW292">
        <f>VLOOKUP($B292,'UPDATE Advanced Stats'!$B$2:$AC$1000,26,0)</f>
        <v>1.3</v>
      </c>
      <c r="AX292">
        <f>VLOOKUP($B292,'UPDATE Advanced Stats'!$B$2:$AC$1000,27,0)</f>
        <v>0.8</v>
      </c>
      <c r="AY292">
        <f>VLOOKUP($B292,'UPDATE Advanced Stats'!$B$2:$AC$1000,28,0)</f>
        <v>1.5</v>
      </c>
    </row>
    <row r="293" spans="1:51">
      <c r="A293">
        <f>'UPDATE Regular Stats'!A294</f>
        <v>228</v>
      </c>
      <c r="B293" t="str">
        <f>'UPDATE Regular Stats'!B294</f>
        <v>Andre Iguodala</v>
      </c>
      <c r="C293" t="str">
        <f>'UPDATE Regular Stats'!C294</f>
        <v>SG</v>
      </c>
      <c r="D293">
        <f>'UPDATE Regular Stats'!D294</f>
        <v>31</v>
      </c>
      <c r="E293" t="str">
        <f>'UPDATE Regular Stats'!E294</f>
        <v>GSW</v>
      </c>
      <c r="F293">
        <f>'UPDATE Regular Stats'!F294</f>
        <v>77</v>
      </c>
      <c r="G293">
        <f>'UPDATE Regular Stats'!G294</f>
        <v>0</v>
      </c>
      <c r="H293">
        <f>'UPDATE Regular Stats'!H294</f>
        <v>26.9</v>
      </c>
      <c r="I293">
        <f>'UPDATE Regular Stats'!I294</f>
        <v>3</v>
      </c>
      <c r="J293">
        <f>'UPDATE Regular Stats'!J294</f>
        <v>6.4</v>
      </c>
      <c r="K293">
        <f>'UPDATE Regular Stats'!K294</f>
        <v>0.46600000000000003</v>
      </c>
      <c r="L293">
        <f>'UPDATE Regular Stats'!L294</f>
        <v>1</v>
      </c>
      <c r="M293">
        <f>'UPDATE Regular Stats'!M294</f>
        <v>2.8</v>
      </c>
      <c r="N293">
        <f>'UPDATE Regular Stats'!N294</f>
        <v>0.34899999999999998</v>
      </c>
      <c r="O293">
        <f>'UPDATE Regular Stats'!O294</f>
        <v>2</v>
      </c>
      <c r="P293">
        <f>'UPDATE Regular Stats'!P294</f>
        <v>3.7</v>
      </c>
      <c r="Q293">
        <f>'UPDATE Regular Stats'!Q294</f>
        <v>0.55300000000000005</v>
      </c>
      <c r="R293">
        <f>'UPDATE Regular Stats'!R294</f>
        <v>0.9</v>
      </c>
      <c r="S293">
        <f>'UPDATE Regular Stats'!S294</f>
        <v>1.5</v>
      </c>
      <c r="T293">
        <f>'UPDATE Regular Stats'!T294</f>
        <v>0.59599999999999997</v>
      </c>
      <c r="U293">
        <f>'UPDATE Regular Stats'!U294</f>
        <v>0.6</v>
      </c>
      <c r="V293">
        <f>'UPDATE Regular Stats'!V294</f>
        <v>2.8</v>
      </c>
      <c r="W293">
        <f>'UPDATE Regular Stats'!W294</f>
        <v>3.3</v>
      </c>
      <c r="X293">
        <f>'UPDATE Regular Stats'!X294</f>
        <v>3</v>
      </c>
      <c r="Y293">
        <f>'UPDATE Regular Stats'!Y294</f>
        <v>1.2</v>
      </c>
      <c r="Z293">
        <f>'UPDATE Regular Stats'!Z294</f>
        <v>0.3</v>
      </c>
      <c r="AA293">
        <f>'UPDATE Regular Stats'!AA294</f>
        <v>1.1000000000000001</v>
      </c>
      <c r="AB293">
        <f>'UPDATE Regular Stats'!AB294</f>
        <v>1.3</v>
      </c>
      <c r="AC293">
        <f>'UPDATE Regular Stats'!AC294</f>
        <v>7.8</v>
      </c>
      <c r="AD293">
        <f>VLOOKUP($B293,'UPDATE Advanced Stats'!$B$2:$AC$1000,7,0)</f>
        <v>12.3</v>
      </c>
      <c r="AE293">
        <f>VLOOKUP($B293,'UPDATE Advanced Stats'!$B$2:$AC$1000,8,0)</f>
        <v>0.55300000000000005</v>
      </c>
      <c r="AF293">
        <f>VLOOKUP($B293,'UPDATE Advanced Stats'!$B$2:$AC$1000,9,0)</f>
        <v>0.42699999999999999</v>
      </c>
      <c r="AG293">
        <f>VLOOKUP($B293,'UPDATE Advanced Stats'!$B$2:$AC$1000,10,0)</f>
        <v>0.23</v>
      </c>
      <c r="AH293">
        <f>VLOOKUP($B293,'UPDATE Advanced Stats'!$B$2:$AC$1000,11,0)</f>
        <v>2.4</v>
      </c>
      <c r="AI293">
        <f>VLOOKUP($B293,'UPDATE Advanced Stats'!$B$2:$AC$1000,12,0)</f>
        <v>10.8</v>
      </c>
      <c r="AJ293">
        <f>VLOOKUP($B293,'UPDATE Advanced Stats'!$B$2:$AC$1000,13,0)</f>
        <v>6.7</v>
      </c>
      <c r="AK293">
        <f>VLOOKUP($B293,'UPDATE Advanced Stats'!$B$2:$AC$1000,14,0)</f>
        <v>14.6</v>
      </c>
      <c r="AL293">
        <f>VLOOKUP($B293,'UPDATE Advanced Stats'!$B$2:$AC$1000,15,0)</f>
        <v>2.1</v>
      </c>
      <c r="AM293">
        <f>VLOOKUP($B293,'UPDATE Advanced Stats'!$B$2:$AC$1000,16,0)</f>
        <v>0.9</v>
      </c>
      <c r="AN293">
        <f>VLOOKUP($B293,'UPDATE Advanced Stats'!$B$2:$AC$1000,17,0)</f>
        <v>13.9</v>
      </c>
      <c r="AO293">
        <f>VLOOKUP($B293,'UPDATE Advanced Stats'!$B$2:$AC$1000,18,0)</f>
        <v>13.3</v>
      </c>
      <c r="AP293">
        <f>VLOOKUP($B293,'UPDATE Advanced Stats'!$B$2:$AC$1000,19,0)</f>
        <v>0</v>
      </c>
      <c r="AQ293">
        <f>VLOOKUP($B293,'UPDATE Advanced Stats'!$B$2:$AC$1000,20,0)</f>
        <v>2.2999999999999998</v>
      </c>
      <c r="AR293">
        <f>VLOOKUP($B293,'UPDATE Advanced Stats'!$B$2:$AC$1000,21,0)</f>
        <v>2.8</v>
      </c>
      <c r="AS293">
        <f>VLOOKUP($B293,'UPDATE Advanced Stats'!$B$2:$AC$1000,22,0)</f>
        <v>5.0999999999999996</v>
      </c>
      <c r="AT293">
        <f>VLOOKUP($B293,'UPDATE Advanced Stats'!$B$2:$AC$1000,23,0)</f>
        <v>0.11700000000000001</v>
      </c>
      <c r="AU293">
        <f>VLOOKUP($B293,'UPDATE Advanced Stats'!$B$2:$AC$1000,24,0)</f>
        <v>0</v>
      </c>
      <c r="AV293">
        <f>VLOOKUP($B293,'UPDATE Advanced Stats'!$B$2:$AC$1000,25,0)</f>
        <v>0.1</v>
      </c>
      <c r="AW293">
        <f>VLOOKUP($B293,'UPDATE Advanced Stats'!$B$2:$AC$1000,26,0)</f>
        <v>1.5</v>
      </c>
      <c r="AX293">
        <f>VLOOKUP($B293,'UPDATE Advanced Stats'!$B$2:$AC$1000,27,0)</f>
        <v>1.6</v>
      </c>
      <c r="AY293">
        <f>VLOOKUP($B293,'UPDATE Advanced Stats'!$B$2:$AC$1000,28,0)</f>
        <v>1.9</v>
      </c>
    </row>
    <row r="294" spans="1:51">
      <c r="A294">
        <f>'UPDATE Regular Stats'!A295</f>
        <v>229</v>
      </c>
      <c r="B294" t="str">
        <f>'UPDATE Regular Stats'!B295</f>
        <v>Ersan Ilyasova</v>
      </c>
      <c r="C294" t="str">
        <f>'UPDATE Regular Stats'!C295</f>
        <v>PF</v>
      </c>
      <c r="D294">
        <f>'UPDATE Regular Stats'!D295</f>
        <v>27</v>
      </c>
      <c r="E294" t="str">
        <f>'UPDATE Regular Stats'!E295</f>
        <v>MIL</v>
      </c>
      <c r="F294">
        <f>'UPDATE Regular Stats'!F295</f>
        <v>58</v>
      </c>
      <c r="G294">
        <f>'UPDATE Regular Stats'!G295</f>
        <v>36</v>
      </c>
      <c r="H294">
        <f>'UPDATE Regular Stats'!H295</f>
        <v>22.7</v>
      </c>
      <c r="I294">
        <f>'UPDATE Regular Stats'!I295</f>
        <v>4.5</v>
      </c>
      <c r="J294">
        <f>'UPDATE Regular Stats'!J295</f>
        <v>9.6</v>
      </c>
      <c r="K294">
        <f>'UPDATE Regular Stats'!K295</f>
        <v>0.47199999999999998</v>
      </c>
      <c r="L294">
        <f>'UPDATE Regular Stats'!L295</f>
        <v>1.3</v>
      </c>
      <c r="M294">
        <f>'UPDATE Regular Stats'!M295</f>
        <v>3.3</v>
      </c>
      <c r="N294">
        <f>'UPDATE Regular Stats'!N295</f>
        <v>0.38900000000000001</v>
      </c>
      <c r="O294">
        <f>'UPDATE Regular Stats'!O295</f>
        <v>3.3</v>
      </c>
      <c r="P294">
        <f>'UPDATE Regular Stats'!P295</f>
        <v>6.3</v>
      </c>
      <c r="Q294">
        <f>'UPDATE Regular Stats'!Q295</f>
        <v>0.51500000000000001</v>
      </c>
      <c r="R294">
        <f>'UPDATE Regular Stats'!R295</f>
        <v>1.2</v>
      </c>
      <c r="S294">
        <f>'UPDATE Regular Stats'!S295</f>
        <v>1.8</v>
      </c>
      <c r="T294">
        <f>'UPDATE Regular Stats'!T295</f>
        <v>0.64500000000000002</v>
      </c>
      <c r="U294">
        <f>'UPDATE Regular Stats'!U295</f>
        <v>1.4</v>
      </c>
      <c r="V294">
        <f>'UPDATE Regular Stats'!V295</f>
        <v>3.4</v>
      </c>
      <c r="W294">
        <f>'UPDATE Regular Stats'!W295</f>
        <v>4.8</v>
      </c>
      <c r="X294">
        <f>'UPDATE Regular Stats'!X295</f>
        <v>1</v>
      </c>
      <c r="Y294">
        <f>'UPDATE Regular Stats'!Y295</f>
        <v>0.6</v>
      </c>
      <c r="Z294">
        <f>'UPDATE Regular Stats'!Z295</f>
        <v>0.3</v>
      </c>
      <c r="AA294">
        <f>'UPDATE Regular Stats'!AA295</f>
        <v>0.8</v>
      </c>
      <c r="AB294">
        <f>'UPDATE Regular Stats'!AB295</f>
        <v>2.6</v>
      </c>
      <c r="AC294">
        <f>'UPDATE Regular Stats'!AC295</f>
        <v>11.5</v>
      </c>
      <c r="AD294">
        <f>VLOOKUP($B294,'UPDATE Advanced Stats'!$B$2:$AC$1000,7,0)</f>
        <v>16.8</v>
      </c>
      <c r="AE294">
        <f>VLOOKUP($B294,'UPDATE Advanced Stats'!$B$2:$AC$1000,8,0)</f>
        <v>0.55400000000000005</v>
      </c>
      <c r="AF294">
        <f>VLOOKUP($B294,'UPDATE Advanced Stats'!$B$2:$AC$1000,9,0)</f>
        <v>0.34100000000000003</v>
      </c>
      <c r="AG294">
        <f>VLOOKUP($B294,'UPDATE Advanced Stats'!$B$2:$AC$1000,10,0)</f>
        <v>0.192</v>
      </c>
      <c r="AH294">
        <f>VLOOKUP($B294,'UPDATE Advanced Stats'!$B$2:$AC$1000,11,0)</f>
        <v>7</v>
      </c>
      <c r="AI294">
        <f>VLOOKUP($B294,'UPDATE Advanced Stats'!$B$2:$AC$1000,12,0)</f>
        <v>17</v>
      </c>
      <c r="AJ294">
        <f>VLOOKUP($B294,'UPDATE Advanced Stats'!$B$2:$AC$1000,13,0)</f>
        <v>12</v>
      </c>
      <c r="AK294">
        <f>VLOOKUP($B294,'UPDATE Advanced Stats'!$B$2:$AC$1000,14,0)</f>
        <v>7.4</v>
      </c>
      <c r="AL294">
        <f>VLOOKUP($B294,'UPDATE Advanced Stats'!$B$2:$AC$1000,15,0)</f>
        <v>1.4</v>
      </c>
      <c r="AM294">
        <f>VLOOKUP($B294,'UPDATE Advanced Stats'!$B$2:$AC$1000,16,0)</f>
        <v>1.2</v>
      </c>
      <c r="AN294">
        <f>VLOOKUP($B294,'UPDATE Advanced Stats'!$B$2:$AC$1000,17,0)</f>
        <v>6.9</v>
      </c>
      <c r="AO294">
        <f>VLOOKUP($B294,'UPDATE Advanced Stats'!$B$2:$AC$1000,18,0)</f>
        <v>22.1</v>
      </c>
      <c r="AP294">
        <f>VLOOKUP($B294,'UPDATE Advanced Stats'!$B$2:$AC$1000,19,0)</f>
        <v>0</v>
      </c>
      <c r="AQ294">
        <f>VLOOKUP($B294,'UPDATE Advanced Stats'!$B$2:$AC$1000,20,0)</f>
        <v>2.2999999999999998</v>
      </c>
      <c r="AR294">
        <f>VLOOKUP($B294,'UPDATE Advanced Stats'!$B$2:$AC$1000,21,0)</f>
        <v>1.7</v>
      </c>
      <c r="AS294">
        <f>VLOOKUP($B294,'UPDATE Advanced Stats'!$B$2:$AC$1000,22,0)</f>
        <v>4</v>
      </c>
      <c r="AT294">
        <f>VLOOKUP($B294,'UPDATE Advanced Stats'!$B$2:$AC$1000,23,0)</f>
        <v>0.14599999999999999</v>
      </c>
      <c r="AU294">
        <f>VLOOKUP($B294,'UPDATE Advanced Stats'!$B$2:$AC$1000,24,0)</f>
        <v>0</v>
      </c>
      <c r="AV294">
        <f>VLOOKUP($B294,'UPDATE Advanced Stats'!$B$2:$AC$1000,25,0)</f>
        <v>1.2</v>
      </c>
      <c r="AW294">
        <f>VLOOKUP($B294,'UPDATE Advanced Stats'!$B$2:$AC$1000,26,0)</f>
        <v>-1.4</v>
      </c>
      <c r="AX294">
        <f>VLOOKUP($B294,'UPDATE Advanced Stats'!$B$2:$AC$1000,27,0)</f>
        <v>-0.2</v>
      </c>
      <c r="AY294">
        <f>VLOOKUP($B294,'UPDATE Advanced Stats'!$B$2:$AC$1000,28,0)</f>
        <v>0.6</v>
      </c>
    </row>
    <row r="295" spans="1:51">
      <c r="A295">
        <f>'UPDATE Regular Stats'!A296</f>
        <v>230</v>
      </c>
      <c r="B295" t="str">
        <f>'UPDATE Regular Stats'!B296</f>
        <v>Joe Ingles</v>
      </c>
      <c r="C295" t="str">
        <f>'UPDATE Regular Stats'!C296</f>
        <v>SF</v>
      </c>
      <c r="D295">
        <f>'UPDATE Regular Stats'!D296</f>
        <v>27</v>
      </c>
      <c r="E295" t="str">
        <f>'UPDATE Regular Stats'!E296</f>
        <v>UTA</v>
      </c>
      <c r="F295">
        <f>'UPDATE Regular Stats'!F296</f>
        <v>79</v>
      </c>
      <c r="G295">
        <f>'UPDATE Regular Stats'!G296</f>
        <v>32</v>
      </c>
      <c r="H295">
        <f>'UPDATE Regular Stats'!H296</f>
        <v>21.2</v>
      </c>
      <c r="I295">
        <f>'UPDATE Regular Stats'!I296</f>
        <v>1.9</v>
      </c>
      <c r="J295">
        <f>'UPDATE Regular Stats'!J296</f>
        <v>4.5</v>
      </c>
      <c r="K295">
        <f>'UPDATE Regular Stats'!K296</f>
        <v>0.41499999999999998</v>
      </c>
      <c r="L295">
        <f>'UPDATE Regular Stats'!L296</f>
        <v>0.9</v>
      </c>
      <c r="M295">
        <f>'UPDATE Regular Stats'!M296</f>
        <v>2.6</v>
      </c>
      <c r="N295">
        <f>'UPDATE Regular Stats'!N296</f>
        <v>0.35599999999999998</v>
      </c>
      <c r="O295">
        <f>'UPDATE Regular Stats'!O296</f>
        <v>0.9</v>
      </c>
      <c r="P295">
        <f>'UPDATE Regular Stats'!P296</f>
        <v>1.9</v>
      </c>
      <c r="Q295">
        <f>'UPDATE Regular Stats'!Q296</f>
        <v>0.49299999999999999</v>
      </c>
      <c r="R295">
        <f>'UPDATE Regular Stats'!R296</f>
        <v>0.4</v>
      </c>
      <c r="S295">
        <f>'UPDATE Regular Stats'!S296</f>
        <v>0.5</v>
      </c>
      <c r="T295">
        <f>'UPDATE Regular Stats'!T296</f>
        <v>0.75</v>
      </c>
      <c r="U295">
        <f>'UPDATE Regular Stats'!U296</f>
        <v>0.3</v>
      </c>
      <c r="V295">
        <f>'UPDATE Regular Stats'!V296</f>
        <v>1.9</v>
      </c>
      <c r="W295">
        <f>'UPDATE Regular Stats'!W296</f>
        <v>2.2000000000000002</v>
      </c>
      <c r="X295">
        <f>'UPDATE Regular Stats'!X296</f>
        <v>2.2999999999999998</v>
      </c>
      <c r="Y295">
        <f>'UPDATE Regular Stats'!Y296</f>
        <v>0.9</v>
      </c>
      <c r="Z295">
        <f>'UPDATE Regular Stats'!Z296</f>
        <v>0.1</v>
      </c>
      <c r="AA295">
        <f>'UPDATE Regular Stats'!AA296</f>
        <v>1.2</v>
      </c>
      <c r="AB295">
        <f>'UPDATE Regular Stats'!AB296</f>
        <v>1.6</v>
      </c>
      <c r="AC295">
        <f>'UPDATE Regular Stats'!AC296</f>
        <v>5</v>
      </c>
      <c r="AD295">
        <f>VLOOKUP($B295,'UPDATE Advanced Stats'!$B$2:$AC$1000,7,0)</f>
        <v>9.6</v>
      </c>
      <c r="AE295">
        <f>VLOOKUP($B295,'UPDATE Advanced Stats'!$B$2:$AC$1000,8,0)</f>
        <v>0.53300000000000003</v>
      </c>
      <c r="AF295">
        <f>VLOOKUP($B295,'UPDATE Advanced Stats'!$B$2:$AC$1000,9,0)</f>
        <v>0.57099999999999995</v>
      </c>
      <c r="AG295">
        <f>VLOOKUP($B295,'UPDATE Advanced Stats'!$B$2:$AC$1000,10,0)</f>
        <v>0.113</v>
      </c>
      <c r="AH295">
        <f>VLOOKUP($B295,'UPDATE Advanced Stats'!$B$2:$AC$1000,11,0)</f>
        <v>1.5</v>
      </c>
      <c r="AI295">
        <f>VLOOKUP($B295,'UPDATE Advanced Stats'!$B$2:$AC$1000,12,0)</f>
        <v>10.5</v>
      </c>
      <c r="AJ295">
        <f>VLOOKUP($B295,'UPDATE Advanced Stats'!$B$2:$AC$1000,13,0)</f>
        <v>6</v>
      </c>
      <c r="AK295">
        <f>VLOOKUP($B295,'UPDATE Advanced Stats'!$B$2:$AC$1000,14,0)</f>
        <v>16.8</v>
      </c>
      <c r="AL295">
        <f>VLOOKUP($B295,'UPDATE Advanced Stats'!$B$2:$AC$1000,15,0)</f>
        <v>2.2999999999999998</v>
      </c>
      <c r="AM295">
        <f>VLOOKUP($B295,'UPDATE Advanced Stats'!$B$2:$AC$1000,16,0)</f>
        <v>0.5</v>
      </c>
      <c r="AN295">
        <f>VLOOKUP($B295,'UPDATE Advanced Stats'!$B$2:$AC$1000,17,0)</f>
        <v>20.9</v>
      </c>
      <c r="AO295">
        <f>VLOOKUP($B295,'UPDATE Advanced Stats'!$B$2:$AC$1000,18,0)</f>
        <v>12.9</v>
      </c>
      <c r="AP295">
        <f>VLOOKUP($B295,'UPDATE Advanced Stats'!$B$2:$AC$1000,19,0)</f>
        <v>0</v>
      </c>
      <c r="AQ295">
        <f>VLOOKUP($B295,'UPDATE Advanced Stats'!$B$2:$AC$1000,20,0)</f>
        <v>0.5</v>
      </c>
      <c r="AR295">
        <f>VLOOKUP($B295,'UPDATE Advanced Stats'!$B$2:$AC$1000,21,0)</f>
        <v>1.6</v>
      </c>
      <c r="AS295">
        <f>VLOOKUP($B295,'UPDATE Advanced Stats'!$B$2:$AC$1000,22,0)</f>
        <v>2.2000000000000002</v>
      </c>
      <c r="AT295">
        <f>VLOOKUP($B295,'UPDATE Advanced Stats'!$B$2:$AC$1000,23,0)</f>
        <v>6.2E-2</v>
      </c>
      <c r="AU295">
        <f>VLOOKUP($B295,'UPDATE Advanced Stats'!$B$2:$AC$1000,24,0)</f>
        <v>0</v>
      </c>
      <c r="AV295">
        <f>VLOOKUP($B295,'UPDATE Advanced Stats'!$B$2:$AC$1000,25,0)</f>
        <v>-1.1000000000000001</v>
      </c>
      <c r="AW295">
        <f>VLOOKUP($B295,'UPDATE Advanced Stats'!$B$2:$AC$1000,26,0)</f>
        <v>0.3</v>
      </c>
      <c r="AX295">
        <f>VLOOKUP($B295,'UPDATE Advanced Stats'!$B$2:$AC$1000,27,0)</f>
        <v>-0.8</v>
      </c>
      <c r="AY295">
        <f>VLOOKUP($B295,'UPDATE Advanced Stats'!$B$2:$AC$1000,28,0)</f>
        <v>0.5</v>
      </c>
    </row>
    <row r="296" spans="1:51">
      <c r="A296">
        <f>'UPDATE Regular Stats'!A297</f>
        <v>231</v>
      </c>
      <c r="B296" t="str">
        <f>'UPDATE Regular Stats'!B297</f>
        <v>Kyrie Irving</v>
      </c>
      <c r="C296" t="str">
        <f>'UPDATE Regular Stats'!C297</f>
        <v>PG</v>
      </c>
      <c r="D296">
        <f>'UPDATE Regular Stats'!D297</f>
        <v>22</v>
      </c>
      <c r="E296" t="str">
        <f>'UPDATE Regular Stats'!E297</f>
        <v>CLE</v>
      </c>
      <c r="F296">
        <f>'UPDATE Regular Stats'!F297</f>
        <v>75</v>
      </c>
      <c r="G296">
        <f>'UPDATE Regular Stats'!G297</f>
        <v>75</v>
      </c>
      <c r="H296">
        <f>'UPDATE Regular Stats'!H297</f>
        <v>36.4</v>
      </c>
      <c r="I296">
        <f>'UPDATE Regular Stats'!I297</f>
        <v>7.7</v>
      </c>
      <c r="J296">
        <f>'UPDATE Regular Stats'!J297</f>
        <v>16.5</v>
      </c>
      <c r="K296">
        <f>'UPDATE Regular Stats'!K297</f>
        <v>0.46800000000000003</v>
      </c>
      <c r="L296">
        <f>'UPDATE Regular Stats'!L297</f>
        <v>2.1</v>
      </c>
      <c r="M296">
        <f>'UPDATE Regular Stats'!M297</f>
        <v>5</v>
      </c>
      <c r="N296">
        <f>'UPDATE Regular Stats'!N297</f>
        <v>0.41499999999999998</v>
      </c>
      <c r="O296">
        <f>'UPDATE Regular Stats'!O297</f>
        <v>5.6</v>
      </c>
      <c r="P296">
        <f>'UPDATE Regular Stats'!P297</f>
        <v>11.4</v>
      </c>
      <c r="Q296">
        <f>'UPDATE Regular Stats'!Q297</f>
        <v>0.49099999999999999</v>
      </c>
      <c r="R296">
        <f>'UPDATE Regular Stats'!R297</f>
        <v>4.2</v>
      </c>
      <c r="S296">
        <f>'UPDATE Regular Stats'!S297</f>
        <v>4.9000000000000004</v>
      </c>
      <c r="T296">
        <f>'UPDATE Regular Stats'!T297</f>
        <v>0.86299999999999999</v>
      </c>
      <c r="U296">
        <f>'UPDATE Regular Stats'!U297</f>
        <v>0.7</v>
      </c>
      <c r="V296">
        <f>'UPDATE Regular Stats'!V297</f>
        <v>2.4</v>
      </c>
      <c r="W296">
        <f>'UPDATE Regular Stats'!W297</f>
        <v>3.2</v>
      </c>
      <c r="X296">
        <f>'UPDATE Regular Stats'!X297</f>
        <v>5.2</v>
      </c>
      <c r="Y296">
        <f>'UPDATE Regular Stats'!Y297</f>
        <v>1.5</v>
      </c>
      <c r="Z296">
        <f>'UPDATE Regular Stats'!Z297</f>
        <v>0.3</v>
      </c>
      <c r="AA296">
        <f>'UPDATE Regular Stats'!AA297</f>
        <v>2.5</v>
      </c>
      <c r="AB296">
        <f>'UPDATE Regular Stats'!AB297</f>
        <v>1.9</v>
      </c>
      <c r="AC296">
        <f>'UPDATE Regular Stats'!AC297</f>
        <v>21.7</v>
      </c>
      <c r="AD296">
        <f>VLOOKUP($B296,'UPDATE Advanced Stats'!$B$2:$AC$1000,7,0)</f>
        <v>21.5</v>
      </c>
      <c r="AE296">
        <f>VLOOKUP($B296,'UPDATE Advanced Stats'!$B$2:$AC$1000,8,0)</f>
        <v>0.58299999999999996</v>
      </c>
      <c r="AF296">
        <f>VLOOKUP($B296,'UPDATE Advanced Stats'!$B$2:$AC$1000,9,0)</f>
        <v>0.30599999999999999</v>
      </c>
      <c r="AG296">
        <f>VLOOKUP($B296,'UPDATE Advanced Stats'!$B$2:$AC$1000,10,0)</f>
        <v>0.29599999999999999</v>
      </c>
      <c r="AH296">
        <f>VLOOKUP($B296,'UPDATE Advanced Stats'!$B$2:$AC$1000,11,0)</f>
        <v>2.2999999999999998</v>
      </c>
      <c r="AI296">
        <f>VLOOKUP($B296,'UPDATE Advanced Stats'!$B$2:$AC$1000,12,0)</f>
        <v>7.5</v>
      </c>
      <c r="AJ296">
        <f>VLOOKUP($B296,'UPDATE Advanced Stats'!$B$2:$AC$1000,13,0)</f>
        <v>5</v>
      </c>
      <c r="AK296">
        <f>VLOOKUP($B296,'UPDATE Advanced Stats'!$B$2:$AC$1000,14,0)</f>
        <v>25</v>
      </c>
      <c r="AL296">
        <f>VLOOKUP($B296,'UPDATE Advanced Stats'!$B$2:$AC$1000,15,0)</f>
        <v>2.2000000000000002</v>
      </c>
      <c r="AM296">
        <f>VLOOKUP($B296,'UPDATE Advanced Stats'!$B$2:$AC$1000,16,0)</f>
        <v>0.6</v>
      </c>
      <c r="AN296">
        <f>VLOOKUP($B296,'UPDATE Advanced Stats'!$B$2:$AC$1000,17,0)</f>
        <v>11.8</v>
      </c>
      <c r="AO296">
        <f>VLOOKUP($B296,'UPDATE Advanced Stats'!$B$2:$AC$1000,18,0)</f>
        <v>26.2</v>
      </c>
      <c r="AP296">
        <f>VLOOKUP($B296,'UPDATE Advanced Stats'!$B$2:$AC$1000,19,0)</f>
        <v>0</v>
      </c>
      <c r="AQ296">
        <f>VLOOKUP($B296,'UPDATE Advanced Stats'!$B$2:$AC$1000,20,0)</f>
        <v>8.4</v>
      </c>
      <c r="AR296">
        <f>VLOOKUP($B296,'UPDATE Advanced Stats'!$B$2:$AC$1000,21,0)</f>
        <v>2</v>
      </c>
      <c r="AS296">
        <f>VLOOKUP($B296,'UPDATE Advanced Stats'!$B$2:$AC$1000,22,0)</f>
        <v>10.4</v>
      </c>
      <c r="AT296">
        <f>VLOOKUP($B296,'UPDATE Advanced Stats'!$B$2:$AC$1000,23,0)</f>
        <v>0.183</v>
      </c>
      <c r="AU296">
        <f>VLOOKUP($B296,'UPDATE Advanced Stats'!$B$2:$AC$1000,24,0)</f>
        <v>0</v>
      </c>
      <c r="AV296">
        <f>VLOOKUP($B296,'UPDATE Advanced Stats'!$B$2:$AC$1000,25,0)</f>
        <v>4.7</v>
      </c>
      <c r="AW296">
        <f>VLOOKUP($B296,'UPDATE Advanced Stats'!$B$2:$AC$1000,26,0)</f>
        <v>-1.4</v>
      </c>
      <c r="AX296">
        <f>VLOOKUP($B296,'UPDATE Advanced Stats'!$B$2:$AC$1000,27,0)</f>
        <v>3.3</v>
      </c>
      <c r="AY296">
        <f>VLOOKUP($B296,'UPDATE Advanced Stats'!$B$2:$AC$1000,28,0)</f>
        <v>3.7</v>
      </c>
    </row>
    <row r="297" spans="1:51">
      <c r="A297">
        <f>'UPDATE Regular Stats'!A298</f>
        <v>232</v>
      </c>
      <c r="B297" t="str">
        <f>'UPDATE Regular Stats'!B298</f>
        <v>Jarrett Jack</v>
      </c>
      <c r="C297" t="str">
        <f>'UPDATE Regular Stats'!C298</f>
        <v>PG</v>
      </c>
      <c r="D297">
        <f>'UPDATE Regular Stats'!D298</f>
        <v>31</v>
      </c>
      <c r="E297" t="str">
        <f>'UPDATE Regular Stats'!E298</f>
        <v>BRK</v>
      </c>
      <c r="F297">
        <f>'UPDATE Regular Stats'!F298</f>
        <v>80</v>
      </c>
      <c r="G297">
        <f>'UPDATE Regular Stats'!G298</f>
        <v>27</v>
      </c>
      <c r="H297">
        <f>'UPDATE Regular Stats'!H298</f>
        <v>28</v>
      </c>
      <c r="I297">
        <f>'UPDATE Regular Stats'!I298</f>
        <v>4.5</v>
      </c>
      <c r="J297">
        <f>'UPDATE Regular Stats'!J298</f>
        <v>10.199999999999999</v>
      </c>
      <c r="K297">
        <f>'UPDATE Regular Stats'!K298</f>
        <v>0.439</v>
      </c>
      <c r="L297">
        <f>'UPDATE Regular Stats'!L298</f>
        <v>0.5</v>
      </c>
      <c r="M297">
        <f>'UPDATE Regular Stats'!M298</f>
        <v>1.8</v>
      </c>
      <c r="N297">
        <f>'UPDATE Regular Stats'!N298</f>
        <v>0.26700000000000002</v>
      </c>
      <c r="O297">
        <f>'UPDATE Regular Stats'!O298</f>
        <v>4</v>
      </c>
      <c r="P297">
        <f>'UPDATE Regular Stats'!P298</f>
        <v>8.4</v>
      </c>
      <c r="Q297">
        <f>'UPDATE Regular Stats'!Q298</f>
        <v>0.47699999999999998</v>
      </c>
      <c r="R297">
        <f>'UPDATE Regular Stats'!R298</f>
        <v>2.5</v>
      </c>
      <c r="S297">
        <f>'UPDATE Regular Stats'!S298</f>
        <v>2.8</v>
      </c>
      <c r="T297">
        <f>'UPDATE Regular Stats'!T298</f>
        <v>0.88100000000000001</v>
      </c>
      <c r="U297">
        <f>'UPDATE Regular Stats'!U298</f>
        <v>0.2</v>
      </c>
      <c r="V297">
        <f>'UPDATE Regular Stats'!V298</f>
        <v>2.8</v>
      </c>
      <c r="W297">
        <f>'UPDATE Regular Stats'!W298</f>
        <v>3.1</v>
      </c>
      <c r="X297">
        <f>'UPDATE Regular Stats'!X298</f>
        <v>4.7</v>
      </c>
      <c r="Y297">
        <f>'UPDATE Regular Stats'!Y298</f>
        <v>0.9</v>
      </c>
      <c r="Z297">
        <f>'UPDATE Regular Stats'!Z298</f>
        <v>0.2</v>
      </c>
      <c r="AA297">
        <f>'UPDATE Regular Stats'!AA298</f>
        <v>2.4</v>
      </c>
      <c r="AB297">
        <f>'UPDATE Regular Stats'!AB298</f>
        <v>1.8</v>
      </c>
      <c r="AC297">
        <f>'UPDATE Regular Stats'!AC298</f>
        <v>12</v>
      </c>
      <c r="AD297">
        <f>VLOOKUP($B297,'UPDATE Advanced Stats'!$B$2:$AC$1000,7,0)</f>
        <v>14.6</v>
      </c>
      <c r="AE297">
        <f>VLOOKUP($B297,'UPDATE Advanced Stats'!$B$2:$AC$1000,8,0)</f>
        <v>0.52200000000000002</v>
      </c>
      <c r="AF297">
        <f>VLOOKUP($B297,'UPDATE Advanced Stats'!$B$2:$AC$1000,9,0)</f>
        <v>0.17899999999999999</v>
      </c>
      <c r="AG297">
        <f>VLOOKUP($B297,'UPDATE Advanced Stats'!$B$2:$AC$1000,10,0)</f>
        <v>0.27800000000000002</v>
      </c>
      <c r="AH297">
        <f>VLOOKUP($B297,'UPDATE Advanced Stats'!$B$2:$AC$1000,11,0)</f>
        <v>1</v>
      </c>
      <c r="AI297">
        <f>VLOOKUP($B297,'UPDATE Advanced Stats'!$B$2:$AC$1000,12,0)</f>
        <v>11.3</v>
      </c>
      <c r="AJ297">
        <f>VLOOKUP($B297,'UPDATE Advanced Stats'!$B$2:$AC$1000,13,0)</f>
        <v>6.1</v>
      </c>
      <c r="AK297">
        <f>VLOOKUP($B297,'UPDATE Advanced Stats'!$B$2:$AC$1000,14,0)</f>
        <v>27.3</v>
      </c>
      <c r="AL297">
        <f>VLOOKUP($B297,'UPDATE Advanced Stats'!$B$2:$AC$1000,15,0)</f>
        <v>1.7</v>
      </c>
      <c r="AM297">
        <f>VLOOKUP($B297,'UPDATE Advanced Stats'!$B$2:$AC$1000,16,0)</f>
        <v>0.5</v>
      </c>
      <c r="AN297">
        <f>VLOOKUP($B297,'UPDATE Advanced Stats'!$B$2:$AC$1000,17,0)</f>
        <v>17.2</v>
      </c>
      <c r="AO297">
        <f>VLOOKUP($B297,'UPDATE Advanced Stats'!$B$2:$AC$1000,18,0)</f>
        <v>22.6</v>
      </c>
      <c r="AP297">
        <f>VLOOKUP($B297,'UPDATE Advanced Stats'!$B$2:$AC$1000,19,0)</f>
        <v>0</v>
      </c>
      <c r="AQ297">
        <f>VLOOKUP($B297,'UPDATE Advanced Stats'!$B$2:$AC$1000,20,0)</f>
        <v>1.1000000000000001</v>
      </c>
      <c r="AR297">
        <f>VLOOKUP($B297,'UPDATE Advanced Stats'!$B$2:$AC$1000,21,0)</f>
        <v>1.4</v>
      </c>
      <c r="AS297">
        <f>VLOOKUP($B297,'UPDATE Advanced Stats'!$B$2:$AC$1000,22,0)</f>
        <v>2.6</v>
      </c>
      <c r="AT297">
        <f>VLOOKUP($B297,'UPDATE Advanced Stats'!$B$2:$AC$1000,23,0)</f>
        <v>5.5E-2</v>
      </c>
      <c r="AU297">
        <f>VLOOKUP($B297,'UPDATE Advanced Stats'!$B$2:$AC$1000,24,0)</f>
        <v>0</v>
      </c>
      <c r="AV297">
        <f>VLOOKUP($B297,'UPDATE Advanced Stats'!$B$2:$AC$1000,25,0)</f>
        <v>-0.5</v>
      </c>
      <c r="AW297">
        <f>VLOOKUP($B297,'UPDATE Advanced Stats'!$B$2:$AC$1000,26,0)</f>
        <v>-1</v>
      </c>
      <c r="AX297">
        <f>VLOOKUP($B297,'UPDATE Advanced Stats'!$B$2:$AC$1000,27,0)</f>
        <v>-1.5</v>
      </c>
      <c r="AY297">
        <f>VLOOKUP($B297,'UPDATE Advanced Stats'!$B$2:$AC$1000,28,0)</f>
        <v>0.3</v>
      </c>
    </row>
    <row r="298" spans="1:51">
      <c r="A298">
        <f>'UPDATE Regular Stats'!A299</f>
        <v>233</v>
      </c>
      <c r="B298" t="str">
        <f>'UPDATE Regular Stats'!B299</f>
        <v>Reggie Jackson</v>
      </c>
      <c r="C298" t="str">
        <f>'UPDATE Regular Stats'!C299</f>
        <v>PG</v>
      </c>
      <c r="D298">
        <f>'UPDATE Regular Stats'!D299</f>
        <v>24</v>
      </c>
      <c r="E298" t="str">
        <f>'UPDATE Regular Stats'!E299</f>
        <v>TOT</v>
      </c>
      <c r="F298">
        <f>'UPDATE Regular Stats'!F299</f>
        <v>77</v>
      </c>
      <c r="G298">
        <f>'UPDATE Regular Stats'!G299</f>
        <v>40</v>
      </c>
      <c r="H298">
        <f>'UPDATE Regular Stats'!H299</f>
        <v>29.5</v>
      </c>
      <c r="I298">
        <f>'UPDATE Regular Stats'!I299</f>
        <v>5.6</v>
      </c>
      <c r="J298">
        <f>'UPDATE Regular Stats'!J299</f>
        <v>12.9</v>
      </c>
      <c r="K298">
        <f>'UPDATE Regular Stats'!K299</f>
        <v>0.434</v>
      </c>
      <c r="L298">
        <f>'UPDATE Regular Stats'!L299</f>
        <v>0.9</v>
      </c>
      <c r="M298">
        <f>'UPDATE Regular Stats'!M299</f>
        <v>3.1</v>
      </c>
      <c r="N298">
        <f>'UPDATE Regular Stats'!N299</f>
        <v>0.29899999999999999</v>
      </c>
      <c r="O298">
        <f>'UPDATE Regular Stats'!O299</f>
        <v>4.7</v>
      </c>
      <c r="P298">
        <f>'UPDATE Regular Stats'!P299</f>
        <v>9.8000000000000007</v>
      </c>
      <c r="Q298">
        <f>'UPDATE Regular Stats'!Q299</f>
        <v>0.47699999999999998</v>
      </c>
      <c r="R298">
        <f>'UPDATE Regular Stats'!R299</f>
        <v>2.4</v>
      </c>
      <c r="S298">
        <f>'UPDATE Regular Stats'!S299</f>
        <v>2.8</v>
      </c>
      <c r="T298">
        <f>'UPDATE Regular Stats'!T299</f>
        <v>0.83</v>
      </c>
      <c r="U298">
        <f>'UPDATE Regular Stats'!U299</f>
        <v>0.7</v>
      </c>
      <c r="V298">
        <f>'UPDATE Regular Stats'!V299</f>
        <v>3.5</v>
      </c>
      <c r="W298">
        <f>'UPDATE Regular Stats'!W299</f>
        <v>4.2</v>
      </c>
      <c r="X298">
        <f>'UPDATE Regular Stats'!X299</f>
        <v>6</v>
      </c>
      <c r="Y298">
        <f>'UPDATE Regular Stats'!Y299</f>
        <v>0.8</v>
      </c>
      <c r="Z298">
        <f>'UPDATE Regular Stats'!Z299</f>
        <v>0.1</v>
      </c>
      <c r="AA298">
        <f>'UPDATE Regular Stats'!AA299</f>
        <v>2.4</v>
      </c>
      <c r="AB298">
        <f>'UPDATE Regular Stats'!AB299</f>
        <v>2.2000000000000002</v>
      </c>
      <c r="AC298">
        <f>'UPDATE Regular Stats'!AC299</f>
        <v>14.5</v>
      </c>
      <c r="AD298">
        <f>VLOOKUP($B298,'UPDATE Advanced Stats'!$B$2:$AC$1000,7,0)</f>
        <v>17.2</v>
      </c>
      <c r="AE298">
        <f>VLOOKUP($B298,'UPDATE Advanced Stats'!$B$2:$AC$1000,8,0)</f>
        <v>0.51100000000000001</v>
      </c>
      <c r="AF298">
        <f>VLOOKUP($B298,'UPDATE Advanced Stats'!$B$2:$AC$1000,9,0)</f>
        <v>0.24199999999999999</v>
      </c>
      <c r="AG298">
        <f>VLOOKUP($B298,'UPDATE Advanced Stats'!$B$2:$AC$1000,10,0)</f>
        <v>0.219</v>
      </c>
      <c r="AH298">
        <f>VLOOKUP($B298,'UPDATE Advanced Stats'!$B$2:$AC$1000,11,0)</f>
        <v>2.6</v>
      </c>
      <c r="AI298">
        <f>VLOOKUP($B298,'UPDATE Advanced Stats'!$B$2:$AC$1000,12,0)</f>
        <v>12.9</v>
      </c>
      <c r="AJ298">
        <f>VLOOKUP($B298,'UPDATE Advanced Stats'!$B$2:$AC$1000,13,0)</f>
        <v>7.8</v>
      </c>
      <c r="AK298">
        <f>VLOOKUP($B298,'UPDATE Advanced Stats'!$B$2:$AC$1000,14,0)</f>
        <v>34.799999999999997</v>
      </c>
      <c r="AL298">
        <f>VLOOKUP($B298,'UPDATE Advanced Stats'!$B$2:$AC$1000,15,0)</f>
        <v>1.4</v>
      </c>
      <c r="AM298">
        <f>VLOOKUP($B298,'UPDATE Advanced Stats'!$B$2:$AC$1000,16,0)</f>
        <v>0.3</v>
      </c>
      <c r="AN298">
        <f>VLOOKUP($B298,'UPDATE Advanced Stats'!$B$2:$AC$1000,17,0)</f>
        <v>14.6</v>
      </c>
      <c r="AO298">
        <f>VLOOKUP($B298,'UPDATE Advanced Stats'!$B$2:$AC$1000,18,0)</f>
        <v>24.6</v>
      </c>
      <c r="AP298">
        <f>VLOOKUP($B298,'UPDATE Advanced Stats'!$B$2:$AC$1000,19,0)</f>
        <v>0</v>
      </c>
      <c r="AQ298">
        <f>VLOOKUP($B298,'UPDATE Advanced Stats'!$B$2:$AC$1000,20,0)</f>
        <v>3.3</v>
      </c>
      <c r="AR298">
        <f>VLOOKUP($B298,'UPDATE Advanced Stats'!$B$2:$AC$1000,21,0)</f>
        <v>1.7</v>
      </c>
      <c r="AS298">
        <f>VLOOKUP($B298,'UPDATE Advanced Stats'!$B$2:$AC$1000,22,0)</f>
        <v>4.9000000000000004</v>
      </c>
      <c r="AT298">
        <f>VLOOKUP($B298,'UPDATE Advanced Stats'!$B$2:$AC$1000,23,0)</f>
        <v>0.104</v>
      </c>
      <c r="AU298">
        <f>VLOOKUP($B298,'UPDATE Advanced Stats'!$B$2:$AC$1000,24,0)</f>
        <v>0</v>
      </c>
      <c r="AV298">
        <f>VLOOKUP($B298,'UPDATE Advanced Stats'!$B$2:$AC$1000,25,0)</f>
        <v>1.9</v>
      </c>
      <c r="AW298">
        <f>VLOOKUP($B298,'UPDATE Advanced Stats'!$B$2:$AC$1000,26,0)</f>
        <v>-1.2</v>
      </c>
      <c r="AX298">
        <f>VLOOKUP($B298,'UPDATE Advanced Stats'!$B$2:$AC$1000,27,0)</f>
        <v>0.8</v>
      </c>
      <c r="AY298">
        <f>VLOOKUP($B298,'UPDATE Advanced Stats'!$B$2:$AC$1000,28,0)</f>
        <v>1.6</v>
      </c>
    </row>
    <row r="299" spans="1:51">
      <c r="A299">
        <f>'UPDATE Regular Stats'!A300</f>
        <v>233</v>
      </c>
      <c r="B299" t="str">
        <f>'UPDATE Regular Stats'!B300</f>
        <v>Reggie Jackson</v>
      </c>
      <c r="C299" t="str">
        <f>'UPDATE Regular Stats'!C300</f>
        <v>PG</v>
      </c>
      <c r="D299">
        <f>'UPDATE Regular Stats'!D300</f>
        <v>24</v>
      </c>
      <c r="E299" t="str">
        <f>'UPDATE Regular Stats'!E300</f>
        <v>OKC</v>
      </c>
      <c r="F299">
        <f>'UPDATE Regular Stats'!F300</f>
        <v>50</v>
      </c>
      <c r="G299">
        <f>'UPDATE Regular Stats'!G300</f>
        <v>13</v>
      </c>
      <c r="H299">
        <f>'UPDATE Regular Stats'!H300</f>
        <v>28</v>
      </c>
      <c r="I299">
        <f>'UPDATE Regular Stats'!I300</f>
        <v>5</v>
      </c>
      <c r="J299">
        <f>'UPDATE Regular Stats'!J300</f>
        <v>11.5</v>
      </c>
      <c r="K299">
        <f>'UPDATE Regular Stats'!K300</f>
        <v>0.432</v>
      </c>
      <c r="L299">
        <f>'UPDATE Regular Stats'!L300</f>
        <v>0.9</v>
      </c>
      <c r="M299">
        <f>'UPDATE Regular Stats'!M300</f>
        <v>3.2</v>
      </c>
      <c r="N299">
        <f>'UPDATE Regular Stats'!N300</f>
        <v>0.27800000000000002</v>
      </c>
      <c r="O299">
        <f>'UPDATE Regular Stats'!O300</f>
        <v>4.0999999999999996</v>
      </c>
      <c r="P299">
        <f>'UPDATE Regular Stats'!P300</f>
        <v>8.4</v>
      </c>
      <c r="Q299">
        <f>'UPDATE Regular Stats'!Q300</f>
        <v>0.49</v>
      </c>
      <c r="R299">
        <f>'UPDATE Regular Stats'!R300</f>
        <v>2</v>
      </c>
      <c r="S299">
        <f>'UPDATE Regular Stats'!S300</f>
        <v>2.2999999999999998</v>
      </c>
      <c r="T299">
        <f>'UPDATE Regular Stats'!T300</f>
        <v>0.86099999999999999</v>
      </c>
      <c r="U299">
        <f>'UPDATE Regular Stats'!U300</f>
        <v>0.6</v>
      </c>
      <c r="V299">
        <f>'UPDATE Regular Stats'!V300</f>
        <v>3.5</v>
      </c>
      <c r="W299">
        <f>'UPDATE Regular Stats'!W300</f>
        <v>4</v>
      </c>
      <c r="X299">
        <f>'UPDATE Regular Stats'!X300</f>
        <v>4.3</v>
      </c>
      <c r="Y299">
        <f>'UPDATE Regular Stats'!Y300</f>
        <v>0.8</v>
      </c>
      <c r="Z299">
        <f>'UPDATE Regular Stats'!Z300</f>
        <v>0.1</v>
      </c>
      <c r="AA299">
        <f>'UPDATE Regular Stats'!AA300</f>
        <v>1.8</v>
      </c>
      <c r="AB299">
        <f>'UPDATE Regular Stats'!AB300</f>
        <v>1.9</v>
      </c>
      <c r="AC299">
        <f>'UPDATE Regular Stats'!AC300</f>
        <v>12.8</v>
      </c>
      <c r="AD299">
        <f>VLOOKUP($B299,'UPDATE Advanced Stats'!$B$2:$AC$1000,7,0)</f>
        <v>17.2</v>
      </c>
      <c r="AE299">
        <f>VLOOKUP($B299,'UPDATE Advanced Stats'!$B$2:$AC$1000,8,0)</f>
        <v>0.51100000000000001</v>
      </c>
      <c r="AF299">
        <f>VLOOKUP($B299,'UPDATE Advanced Stats'!$B$2:$AC$1000,9,0)</f>
        <v>0.24199999999999999</v>
      </c>
      <c r="AG299">
        <f>VLOOKUP($B299,'UPDATE Advanced Stats'!$B$2:$AC$1000,10,0)</f>
        <v>0.219</v>
      </c>
      <c r="AH299">
        <f>VLOOKUP($B299,'UPDATE Advanced Stats'!$B$2:$AC$1000,11,0)</f>
        <v>2.6</v>
      </c>
      <c r="AI299">
        <f>VLOOKUP($B299,'UPDATE Advanced Stats'!$B$2:$AC$1000,12,0)</f>
        <v>12.9</v>
      </c>
      <c r="AJ299">
        <f>VLOOKUP($B299,'UPDATE Advanced Stats'!$B$2:$AC$1000,13,0)</f>
        <v>7.8</v>
      </c>
      <c r="AK299">
        <f>VLOOKUP($B299,'UPDATE Advanced Stats'!$B$2:$AC$1000,14,0)</f>
        <v>34.799999999999997</v>
      </c>
      <c r="AL299">
        <f>VLOOKUP($B299,'UPDATE Advanced Stats'!$B$2:$AC$1000,15,0)</f>
        <v>1.4</v>
      </c>
      <c r="AM299">
        <f>VLOOKUP($B299,'UPDATE Advanced Stats'!$B$2:$AC$1000,16,0)</f>
        <v>0.3</v>
      </c>
      <c r="AN299">
        <f>VLOOKUP($B299,'UPDATE Advanced Stats'!$B$2:$AC$1000,17,0)</f>
        <v>14.6</v>
      </c>
      <c r="AO299">
        <f>VLOOKUP($B299,'UPDATE Advanced Stats'!$B$2:$AC$1000,18,0)</f>
        <v>24.6</v>
      </c>
      <c r="AP299">
        <f>VLOOKUP($B299,'UPDATE Advanced Stats'!$B$2:$AC$1000,19,0)</f>
        <v>0</v>
      </c>
      <c r="AQ299">
        <f>VLOOKUP($B299,'UPDATE Advanced Stats'!$B$2:$AC$1000,20,0)</f>
        <v>3.3</v>
      </c>
      <c r="AR299">
        <f>VLOOKUP($B299,'UPDATE Advanced Stats'!$B$2:$AC$1000,21,0)</f>
        <v>1.7</v>
      </c>
      <c r="AS299">
        <f>VLOOKUP($B299,'UPDATE Advanced Stats'!$B$2:$AC$1000,22,0)</f>
        <v>4.9000000000000004</v>
      </c>
      <c r="AT299">
        <f>VLOOKUP($B299,'UPDATE Advanced Stats'!$B$2:$AC$1000,23,0)</f>
        <v>0.104</v>
      </c>
      <c r="AU299">
        <f>VLOOKUP($B299,'UPDATE Advanced Stats'!$B$2:$AC$1000,24,0)</f>
        <v>0</v>
      </c>
      <c r="AV299">
        <f>VLOOKUP($B299,'UPDATE Advanced Stats'!$B$2:$AC$1000,25,0)</f>
        <v>1.9</v>
      </c>
      <c r="AW299">
        <f>VLOOKUP($B299,'UPDATE Advanced Stats'!$B$2:$AC$1000,26,0)</f>
        <v>-1.2</v>
      </c>
      <c r="AX299">
        <f>VLOOKUP($B299,'UPDATE Advanced Stats'!$B$2:$AC$1000,27,0)</f>
        <v>0.8</v>
      </c>
      <c r="AY299">
        <f>VLOOKUP($B299,'UPDATE Advanced Stats'!$B$2:$AC$1000,28,0)</f>
        <v>1.6</v>
      </c>
    </row>
    <row r="300" spans="1:51">
      <c r="A300">
        <f>'UPDATE Regular Stats'!A301</f>
        <v>233</v>
      </c>
      <c r="B300" t="str">
        <f>'UPDATE Regular Stats'!B301</f>
        <v>Reggie Jackson</v>
      </c>
      <c r="C300" t="str">
        <f>'UPDATE Regular Stats'!C301</f>
        <v>PG</v>
      </c>
      <c r="D300">
        <f>'UPDATE Regular Stats'!D301</f>
        <v>24</v>
      </c>
      <c r="E300" t="str">
        <f>'UPDATE Regular Stats'!E301</f>
        <v>DET</v>
      </c>
      <c r="F300">
        <f>'UPDATE Regular Stats'!F301</f>
        <v>27</v>
      </c>
      <c r="G300">
        <f>'UPDATE Regular Stats'!G301</f>
        <v>27</v>
      </c>
      <c r="H300">
        <f>'UPDATE Regular Stats'!H301</f>
        <v>32.200000000000003</v>
      </c>
      <c r="I300">
        <f>'UPDATE Regular Stats'!I301</f>
        <v>6.8</v>
      </c>
      <c r="J300">
        <f>'UPDATE Regular Stats'!J301</f>
        <v>15.6</v>
      </c>
      <c r="K300">
        <f>'UPDATE Regular Stats'!K301</f>
        <v>0.436</v>
      </c>
      <c r="L300">
        <f>'UPDATE Regular Stats'!L301</f>
        <v>1</v>
      </c>
      <c r="M300">
        <f>'UPDATE Regular Stats'!M301</f>
        <v>3.1</v>
      </c>
      <c r="N300">
        <f>'UPDATE Regular Stats'!N301</f>
        <v>0.33700000000000002</v>
      </c>
      <c r="O300">
        <f>'UPDATE Regular Stats'!O301</f>
        <v>5.7</v>
      </c>
      <c r="P300">
        <f>'UPDATE Regular Stats'!P301</f>
        <v>12.5</v>
      </c>
      <c r="Q300">
        <f>'UPDATE Regular Stats'!Q301</f>
        <v>0.46</v>
      </c>
      <c r="R300">
        <f>'UPDATE Regular Stats'!R301</f>
        <v>3</v>
      </c>
      <c r="S300">
        <f>'UPDATE Regular Stats'!S301</f>
        <v>3.8</v>
      </c>
      <c r="T300">
        <f>'UPDATE Regular Stats'!T301</f>
        <v>0.79600000000000004</v>
      </c>
      <c r="U300">
        <f>'UPDATE Regular Stats'!U301</f>
        <v>1</v>
      </c>
      <c r="V300">
        <f>'UPDATE Regular Stats'!V301</f>
        <v>3.6</v>
      </c>
      <c r="W300">
        <f>'UPDATE Regular Stats'!W301</f>
        <v>4.7</v>
      </c>
      <c r="X300">
        <f>'UPDATE Regular Stats'!X301</f>
        <v>9.1999999999999993</v>
      </c>
      <c r="Y300">
        <f>'UPDATE Regular Stats'!Y301</f>
        <v>0.7</v>
      </c>
      <c r="Z300">
        <f>'UPDATE Regular Stats'!Z301</f>
        <v>0.1</v>
      </c>
      <c r="AA300">
        <f>'UPDATE Regular Stats'!AA301</f>
        <v>3.5</v>
      </c>
      <c r="AB300">
        <f>'UPDATE Regular Stats'!AB301</f>
        <v>2.7</v>
      </c>
      <c r="AC300">
        <f>'UPDATE Regular Stats'!AC301</f>
        <v>17.600000000000001</v>
      </c>
      <c r="AD300">
        <f>VLOOKUP($B300,'UPDATE Advanced Stats'!$B$2:$AC$1000,7,0)</f>
        <v>17.2</v>
      </c>
      <c r="AE300">
        <f>VLOOKUP($B300,'UPDATE Advanced Stats'!$B$2:$AC$1000,8,0)</f>
        <v>0.51100000000000001</v>
      </c>
      <c r="AF300">
        <f>VLOOKUP($B300,'UPDATE Advanced Stats'!$B$2:$AC$1000,9,0)</f>
        <v>0.24199999999999999</v>
      </c>
      <c r="AG300">
        <f>VLOOKUP($B300,'UPDATE Advanced Stats'!$B$2:$AC$1000,10,0)</f>
        <v>0.219</v>
      </c>
      <c r="AH300">
        <f>VLOOKUP($B300,'UPDATE Advanced Stats'!$B$2:$AC$1000,11,0)</f>
        <v>2.6</v>
      </c>
      <c r="AI300">
        <f>VLOOKUP($B300,'UPDATE Advanced Stats'!$B$2:$AC$1000,12,0)</f>
        <v>12.9</v>
      </c>
      <c r="AJ300">
        <f>VLOOKUP($B300,'UPDATE Advanced Stats'!$B$2:$AC$1000,13,0)</f>
        <v>7.8</v>
      </c>
      <c r="AK300">
        <f>VLOOKUP($B300,'UPDATE Advanced Stats'!$B$2:$AC$1000,14,0)</f>
        <v>34.799999999999997</v>
      </c>
      <c r="AL300">
        <f>VLOOKUP($B300,'UPDATE Advanced Stats'!$B$2:$AC$1000,15,0)</f>
        <v>1.4</v>
      </c>
      <c r="AM300">
        <f>VLOOKUP($B300,'UPDATE Advanced Stats'!$B$2:$AC$1000,16,0)</f>
        <v>0.3</v>
      </c>
      <c r="AN300">
        <f>VLOOKUP($B300,'UPDATE Advanced Stats'!$B$2:$AC$1000,17,0)</f>
        <v>14.6</v>
      </c>
      <c r="AO300">
        <f>VLOOKUP($B300,'UPDATE Advanced Stats'!$B$2:$AC$1000,18,0)</f>
        <v>24.6</v>
      </c>
      <c r="AP300">
        <f>VLOOKUP($B300,'UPDATE Advanced Stats'!$B$2:$AC$1000,19,0)</f>
        <v>0</v>
      </c>
      <c r="AQ300">
        <f>VLOOKUP($B300,'UPDATE Advanced Stats'!$B$2:$AC$1000,20,0)</f>
        <v>3.3</v>
      </c>
      <c r="AR300">
        <f>VLOOKUP($B300,'UPDATE Advanced Stats'!$B$2:$AC$1000,21,0)</f>
        <v>1.7</v>
      </c>
      <c r="AS300">
        <f>VLOOKUP($B300,'UPDATE Advanced Stats'!$B$2:$AC$1000,22,0)</f>
        <v>4.9000000000000004</v>
      </c>
      <c r="AT300">
        <f>VLOOKUP($B300,'UPDATE Advanced Stats'!$B$2:$AC$1000,23,0)</f>
        <v>0.104</v>
      </c>
      <c r="AU300">
        <f>VLOOKUP($B300,'UPDATE Advanced Stats'!$B$2:$AC$1000,24,0)</f>
        <v>0</v>
      </c>
      <c r="AV300">
        <f>VLOOKUP($B300,'UPDATE Advanced Stats'!$B$2:$AC$1000,25,0)</f>
        <v>1.9</v>
      </c>
      <c r="AW300">
        <f>VLOOKUP($B300,'UPDATE Advanced Stats'!$B$2:$AC$1000,26,0)</f>
        <v>-1.2</v>
      </c>
      <c r="AX300">
        <f>VLOOKUP($B300,'UPDATE Advanced Stats'!$B$2:$AC$1000,27,0)</f>
        <v>0.8</v>
      </c>
      <c r="AY300">
        <f>VLOOKUP($B300,'UPDATE Advanced Stats'!$B$2:$AC$1000,28,0)</f>
        <v>1.6</v>
      </c>
    </row>
    <row r="301" spans="1:51">
      <c r="A301">
        <f>'UPDATE Regular Stats'!A302</f>
        <v>234</v>
      </c>
      <c r="B301" t="str">
        <f>'UPDATE Regular Stats'!B302</f>
        <v>Bernard James</v>
      </c>
      <c r="C301" t="str">
        <f>'UPDATE Regular Stats'!C302</f>
        <v>C</v>
      </c>
      <c r="D301">
        <f>'UPDATE Regular Stats'!D302</f>
        <v>29</v>
      </c>
      <c r="E301" t="str">
        <f>'UPDATE Regular Stats'!E302</f>
        <v>DAL</v>
      </c>
      <c r="F301">
        <f>'UPDATE Regular Stats'!F302</f>
        <v>16</v>
      </c>
      <c r="G301">
        <f>'UPDATE Regular Stats'!G302</f>
        <v>2</v>
      </c>
      <c r="H301">
        <f>'UPDATE Regular Stats'!H302</f>
        <v>9.9</v>
      </c>
      <c r="I301">
        <f>'UPDATE Regular Stats'!I302</f>
        <v>0.8</v>
      </c>
      <c r="J301">
        <f>'UPDATE Regular Stats'!J302</f>
        <v>1.7</v>
      </c>
      <c r="K301">
        <f>'UPDATE Regular Stats'!K302</f>
        <v>0.44400000000000001</v>
      </c>
      <c r="L301">
        <f>'UPDATE Regular Stats'!L302</f>
        <v>0</v>
      </c>
      <c r="M301">
        <f>'UPDATE Regular Stats'!M302</f>
        <v>0</v>
      </c>
      <c r="N301">
        <f>'UPDATE Regular Stats'!N302</f>
        <v>0</v>
      </c>
      <c r="O301">
        <f>'UPDATE Regular Stats'!O302</f>
        <v>0.8</v>
      </c>
      <c r="P301">
        <f>'UPDATE Regular Stats'!P302</f>
        <v>1.7</v>
      </c>
      <c r="Q301">
        <f>'UPDATE Regular Stats'!Q302</f>
        <v>0.44400000000000001</v>
      </c>
      <c r="R301">
        <f>'UPDATE Regular Stats'!R302</f>
        <v>1.3</v>
      </c>
      <c r="S301">
        <f>'UPDATE Regular Stats'!S302</f>
        <v>1.4</v>
      </c>
      <c r="T301">
        <f>'UPDATE Regular Stats'!T302</f>
        <v>0.87</v>
      </c>
      <c r="U301">
        <f>'UPDATE Regular Stats'!U302</f>
        <v>1.1000000000000001</v>
      </c>
      <c r="V301">
        <f>'UPDATE Regular Stats'!V302</f>
        <v>1.3</v>
      </c>
      <c r="W301">
        <f>'UPDATE Regular Stats'!W302</f>
        <v>2.4</v>
      </c>
      <c r="X301">
        <f>'UPDATE Regular Stats'!X302</f>
        <v>0.3</v>
      </c>
      <c r="Y301">
        <f>'UPDATE Regular Stats'!Y302</f>
        <v>0.1</v>
      </c>
      <c r="Z301">
        <f>'UPDATE Regular Stats'!Z302</f>
        <v>0.9</v>
      </c>
      <c r="AA301">
        <f>'UPDATE Regular Stats'!AA302</f>
        <v>0.4</v>
      </c>
      <c r="AB301">
        <f>'UPDATE Regular Stats'!AB302</f>
        <v>1.1000000000000001</v>
      </c>
      <c r="AC301">
        <f>'UPDATE Regular Stats'!AC302</f>
        <v>2.8</v>
      </c>
      <c r="AD301">
        <f>VLOOKUP($B301,'UPDATE Advanced Stats'!$B$2:$AC$1000,7,0)</f>
        <v>16</v>
      </c>
      <c r="AE301">
        <f>VLOOKUP($B301,'UPDATE Advanced Stats'!$B$2:$AC$1000,8,0)</f>
        <v>0.59299999999999997</v>
      </c>
      <c r="AF301">
        <f>VLOOKUP($B301,'UPDATE Advanced Stats'!$B$2:$AC$1000,9,0)</f>
        <v>0</v>
      </c>
      <c r="AG301">
        <f>VLOOKUP($B301,'UPDATE Advanced Stats'!$B$2:$AC$1000,10,0)</f>
        <v>0.85199999999999998</v>
      </c>
      <c r="AH301">
        <f>VLOOKUP($B301,'UPDATE Advanced Stats'!$B$2:$AC$1000,11,0)</f>
        <v>12.5</v>
      </c>
      <c r="AI301">
        <f>VLOOKUP($B301,'UPDATE Advanced Stats'!$B$2:$AC$1000,12,0)</f>
        <v>14.6</v>
      </c>
      <c r="AJ301">
        <f>VLOOKUP($B301,'UPDATE Advanced Stats'!$B$2:$AC$1000,13,0)</f>
        <v>13.5</v>
      </c>
      <c r="AK301">
        <f>VLOOKUP($B301,'UPDATE Advanced Stats'!$B$2:$AC$1000,14,0)</f>
        <v>3.4</v>
      </c>
      <c r="AL301">
        <f>VLOOKUP($B301,'UPDATE Advanced Stats'!$B$2:$AC$1000,15,0)</f>
        <v>0.6</v>
      </c>
      <c r="AM301">
        <f>VLOOKUP($B301,'UPDATE Advanced Stats'!$B$2:$AC$1000,16,0)</f>
        <v>7.7</v>
      </c>
      <c r="AN301">
        <f>VLOOKUP($B301,'UPDATE Advanced Stats'!$B$2:$AC$1000,17,0)</f>
        <v>13.9</v>
      </c>
      <c r="AO301">
        <f>VLOOKUP($B301,'UPDATE Advanced Stats'!$B$2:$AC$1000,18,0)</f>
        <v>12.2</v>
      </c>
      <c r="AP301">
        <f>VLOOKUP($B301,'UPDATE Advanced Stats'!$B$2:$AC$1000,19,0)</f>
        <v>0</v>
      </c>
      <c r="AQ301">
        <f>VLOOKUP($B301,'UPDATE Advanced Stats'!$B$2:$AC$1000,20,0)</f>
        <v>0.4</v>
      </c>
      <c r="AR301">
        <f>VLOOKUP($B301,'UPDATE Advanced Stats'!$B$2:$AC$1000,21,0)</f>
        <v>0.2</v>
      </c>
      <c r="AS301">
        <f>VLOOKUP($B301,'UPDATE Advanced Stats'!$B$2:$AC$1000,22,0)</f>
        <v>0.5</v>
      </c>
      <c r="AT301">
        <f>VLOOKUP($B301,'UPDATE Advanced Stats'!$B$2:$AC$1000,23,0)</f>
        <v>0.16500000000000001</v>
      </c>
      <c r="AU301">
        <f>VLOOKUP($B301,'UPDATE Advanced Stats'!$B$2:$AC$1000,24,0)</f>
        <v>0</v>
      </c>
      <c r="AV301">
        <f>VLOOKUP($B301,'UPDATE Advanced Stats'!$B$2:$AC$1000,25,0)</f>
        <v>-1.3</v>
      </c>
      <c r="AW301">
        <f>VLOOKUP($B301,'UPDATE Advanced Stats'!$B$2:$AC$1000,26,0)</f>
        <v>2.9</v>
      </c>
      <c r="AX301">
        <f>VLOOKUP($B301,'UPDATE Advanced Stats'!$B$2:$AC$1000,27,0)</f>
        <v>1.6</v>
      </c>
      <c r="AY301">
        <f>VLOOKUP($B301,'UPDATE Advanced Stats'!$B$2:$AC$1000,28,0)</f>
        <v>0.1</v>
      </c>
    </row>
    <row r="302" spans="1:51">
      <c r="A302">
        <f>'UPDATE Regular Stats'!A303</f>
        <v>235</v>
      </c>
      <c r="B302" t="str">
        <f>'UPDATE Regular Stats'!B303</f>
        <v>LeBron James</v>
      </c>
      <c r="C302" t="str">
        <f>'UPDATE Regular Stats'!C303</f>
        <v>SF</v>
      </c>
      <c r="D302">
        <f>'UPDATE Regular Stats'!D303</f>
        <v>30</v>
      </c>
      <c r="E302" t="str">
        <f>'UPDATE Regular Stats'!E303</f>
        <v>CLE</v>
      </c>
      <c r="F302">
        <f>'UPDATE Regular Stats'!F303</f>
        <v>69</v>
      </c>
      <c r="G302">
        <f>'UPDATE Regular Stats'!G303</f>
        <v>69</v>
      </c>
      <c r="H302">
        <f>'UPDATE Regular Stats'!H303</f>
        <v>36.1</v>
      </c>
      <c r="I302">
        <f>'UPDATE Regular Stats'!I303</f>
        <v>9</v>
      </c>
      <c r="J302">
        <f>'UPDATE Regular Stats'!J303</f>
        <v>18.5</v>
      </c>
      <c r="K302">
        <f>'UPDATE Regular Stats'!K303</f>
        <v>0.48799999999999999</v>
      </c>
      <c r="L302">
        <f>'UPDATE Regular Stats'!L303</f>
        <v>1.7</v>
      </c>
      <c r="M302">
        <f>'UPDATE Regular Stats'!M303</f>
        <v>4.9000000000000004</v>
      </c>
      <c r="N302">
        <f>'UPDATE Regular Stats'!N303</f>
        <v>0.35399999999999998</v>
      </c>
      <c r="O302">
        <f>'UPDATE Regular Stats'!O303</f>
        <v>7.3</v>
      </c>
      <c r="P302">
        <f>'UPDATE Regular Stats'!P303</f>
        <v>13.6</v>
      </c>
      <c r="Q302">
        <f>'UPDATE Regular Stats'!Q303</f>
        <v>0.53600000000000003</v>
      </c>
      <c r="R302">
        <f>'UPDATE Regular Stats'!R303</f>
        <v>5.4</v>
      </c>
      <c r="S302">
        <f>'UPDATE Regular Stats'!S303</f>
        <v>7.7</v>
      </c>
      <c r="T302">
        <f>'UPDATE Regular Stats'!T303</f>
        <v>0.71</v>
      </c>
      <c r="U302">
        <f>'UPDATE Regular Stats'!U303</f>
        <v>0.7</v>
      </c>
      <c r="V302">
        <f>'UPDATE Regular Stats'!V303</f>
        <v>5.3</v>
      </c>
      <c r="W302">
        <f>'UPDATE Regular Stats'!W303</f>
        <v>6</v>
      </c>
      <c r="X302">
        <f>'UPDATE Regular Stats'!X303</f>
        <v>7.4</v>
      </c>
      <c r="Y302">
        <f>'UPDATE Regular Stats'!Y303</f>
        <v>1.6</v>
      </c>
      <c r="Z302">
        <f>'UPDATE Regular Stats'!Z303</f>
        <v>0.7</v>
      </c>
      <c r="AA302">
        <f>'UPDATE Regular Stats'!AA303</f>
        <v>3.9</v>
      </c>
      <c r="AB302">
        <f>'UPDATE Regular Stats'!AB303</f>
        <v>2</v>
      </c>
      <c r="AC302">
        <f>'UPDATE Regular Stats'!AC303</f>
        <v>25.3</v>
      </c>
      <c r="AD302">
        <f>VLOOKUP($B302,'UPDATE Advanced Stats'!$B$2:$AC$1000,7,0)</f>
        <v>25.9</v>
      </c>
      <c r="AE302">
        <f>VLOOKUP($B302,'UPDATE Advanced Stats'!$B$2:$AC$1000,8,0)</f>
        <v>0.57699999999999996</v>
      </c>
      <c r="AF302">
        <f>VLOOKUP($B302,'UPDATE Advanced Stats'!$B$2:$AC$1000,9,0)</f>
        <v>0.26500000000000001</v>
      </c>
      <c r="AG302">
        <f>VLOOKUP($B302,'UPDATE Advanced Stats'!$B$2:$AC$1000,10,0)</f>
        <v>0.41299999999999998</v>
      </c>
      <c r="AH302">
        <f>VLOOKUP($B302,'UPDATE Advanced Stats'!$B$2:$AC$1000,11,0)</f>
        <v>2.4</v>
      </c>
      <c r="AI302">
        <f>VLOOKUP($B302,'UPDATE Advanced Stats'!$B$2:$AC$1000,12,0)</f>
        <v>16.600000000000001</v>
      </c>
      <c r="AJ302">
        <f>VLOOKUP($B302,'UPDATE Advanced Stats'!$B$2:$AC$1000,13,0)</f>
        <v>9.6</v>
      </c>
      <c r="AK302">
        <f>VLOOKUP($B302,'UPDATE Advanced Stats'!$B$2:$AC$1000,14,0)</f>
        <v>38.6</v>
      </c>
      <c r="AL302">
        <f>VLOOKUP($B302,'UPDATE Advanced Stats'!$B$2:$AC$1000,15,0)</f>
        <v>2.2999999999999998</v>
      </c>
      <c r="AM302">
        <f>VLOOKUP($B302,'UPDATE Advanced Stats'!$B$2:$AC$1000,16,0)</f>
        <v>1.6</v>
      </c>
      <c r="AN302">
        <f>VLOOKUP($B302,'UPDATE Advanced Stats'!$B$2:$AC$1000,17,0)</f>
        <v>15.3</v>
      </c>
      <c r="AO302">
        <f>VLOOKUP($B302,'UPDATE Advanced Stats'!$B$2:$AC$1000,18,0)</f>
        <v>32.299999999999997</v>
      </c>
      <c r="AP302">
        <f>VLOOKUP($B302,'UPDATE Advanced Stats'!$B$2:$AC$1000,19,0)</f>
        <v>0</v>
      </c>
      <c r="AQ302">
        <f>VLOOKUP($B302,'UPDATE Advanced Stats'!$B$2:$AC$1000,20,0)</f>
        <v>7.4</v>
      </c>
      <c r="AR302">
        <f>VLOOKUP($B302,'UPDATE Advanced Stats'!$B$2:$AC$1000,21,0)</f>
        <v>2.9</v>
      </c>
      <c r="AS302">
        <f>VLOOKUP($B302,'UPDATE Advanced Stats'!$B$2:$AC$1000,22,0)</f>
        <v>10.4</v>
      </c>
      <c r="AT302">
        <f>VLOOKUP($B302,'UPDATE Advanced Stats'!$B$2:$AC$1000,23,0)</f>
        <v>0.19900000000000001</v>
      </c>
      <c r="AU302">
        <f>VLOOKUP($B302,'UPDATE Advanced Stats'!$B$2:$AC$1000,24,0)</f>
        <v>0</v>
      </c>
      <c r="AV302">
        <f>VLOOKUP($B302,'UPDATE Advanced Stats'!$B$2:$AC$1000,25,0)</f>
        <v>6.2</v>
      </c>
      <c r="AW302">
        <f>VLOOKUP($B302,'UPDATE Advanced Stats'!$B$2:$AC$1000,26,0)</f>
        <v>1.2</v>
      </c>
      <c r="AX302">
        <f>VLOOKUP($B302,'UPDATE Advanced Stats'!$B$2:$AC$1000,27,0)</f>
        <v>7.4</v>
      </c>
      <c r="AY302">
        <f>VLOOKUP($B302,'UPDATE Advanced Stats'!$B$2:$AC$1000,28,0)</f>
        <v>5.9</v>
      </c>
    </row>
    <row r="303" spans="1:51">
      <c r="A303">
        <f>'UPDATE Regular Stats'!A304</f>
        <v>236</v>
      </c>
      <c r="B303" t="str">
        <f>'UPDATE Regular Stats'!B304</f>
        <v>Al Jefferson</v>
      </c>
      <c r="C303" t="str">
        <f>'UPDATE Regular Stats'!C304</f>
        <v>C</v>
      </c>
      <c r="D303">
        <f>'UPDATE Regular Stats'!D304</f>
        <v>30</v>
      </c>
      <c r="E303" t="str">
        <f>'UPDATE Regular Stats'!E304</f>
        <v>CHO</v>
      </c>
      <c r="F303">
        <f>'UPDATE Regular Stats'!F304</f>
        <v>65</v>
      </c>
      <c r="G303">
        <f>'UPDATE Regular Stats'!G304</f>
        <v>61</v>
      </c>
      <c r="H303">
        <f>'UPDATE Regular Stats'!H304</f>
        <v>30.6</v>
      </c>
      <c r="I303">
        <f>'UPDATE Regular Stats'!I304</f>
        <v>7.5</v>
      </c>
      <c r="J303">
        <f>'UPDATE Regular Stats'!J304</f>
        <v>15.5</v>
      </c>
      <c r="K303">
        <f>'UPDATE Regular Stats'!K304</f>
        <v>0.48099999999999998</v>
      </c>
      <c r="L303">
        <f>'UPDATE Regular Stats'!L304</f>
        <v>0</v>
      </c>
      <c r="M303">
        <f>'UPDATE Regular Stats'!M304</f>
        <v>0.1</v>
      </c>
      <c r="N303">
        <f>'UPDATE Regular Stats'!N304</f>
        <v>0.4</v>
      </c>
      <c r="O303">
        <f>'UPDATE Regular Stats'!O304</f>
        <v>7.4</v>
      </c>
      <c r="P303">
        <f>'UPDATE Regular Stats'!P304</f>
        <v>15.5</v>
      </c>
      <c r="Q303">
        <f>'UPDATE Regular Stats'!Q304</f>
        <v>0.48199999999999998</v>
      </c>
      <c r="R303">
        <f>'UPDATE Regular Stats'!R304</f>
        <v>1.7</v>
      </c>
      <c r="S303">
        <f>'UPDATE Regular Stats'!S304</f>
        <v>2.5</v>
      </c>
      <c r="T303">
        <f>'UPDATE Regular Stats'!T304</f>
        <v>0.65500000000000003</v>
      </c>
      <c r="U303">
        <f>'UPDATE Regular Stats'!U304</f>
        <v>1.5</v>
      </c>
      <c r="V303">
        <f>'UPDATE Regular Stats'!V304</f>
        <v>6.9</v>
      </c>
      <c r="W303">
        <f>'UPDATE Regular Stats'!W304</f>
        <v>8.4</v>
      </c>
      <c r="X303">
        <f>'UPDATE Regular Stats'!X304</f>
        <v>1.7</v>
      </c>
      <c r="Y303">
        <f>'UPDATE Regular Stats'!Y304</f>
        <v>0.7</v>
      </c>
      <c r="Z303">
        <f>'UPDATE Regular Stats'!Z304</f>
        <v>1.3</v>
      </c>
      <c r="AA303">
        <f>'UPDATE Regular Stats'!AA304</f>
        <v>1</v>
      </c>
      <c r="AB303">
        <f>'UPDATE Regular Stats'!AB304</f>
        <v>2.1</v>
      </c>
      <c r="AC303">
        <f>'UPDATE Regular Stats'!AC304</f>
        <v>16.600000000000001</v>
      </c>
      <c r="AD303">
        <f>VLOOKUP($B303,'UPDATE Advanced Stats'!$B$2:$AC$1000,7,0)</f>
        <v>19.7</v>
      </c>
      <c r="AE303">
        <f>VLOOKUP($B303,'UPDATE Advanced Stats'!$B$2:$AC$1000,8,0)</f>
        <v>0.5</v>
      </c>
      <c r="AF303">
        <f>VLOOKUP($B303,'UPDATE Advanced Stats'!$B$2:$AC$1000,9,0)</f>
        <v>5.0000000000000001E-3</v>
      </c>
      <c r="AG303">
        <f>VLOOKUP($B303,'UPDATE Advanced Stats'!$B$2:$AC$1000,10,0)</f>
        <v>0.16300000000000001</v>
      </c>
      <c r="AH303">
        <f>VLOOKUP($B303,'UPDATE Advanced Stats'!$B$2:$AC$1000,11,0)</f>
        <v>5.3</v>
      </c>
      <c r="AI303">
        <f>VLOOKUP($B303,'UPDATE Advanced Stats'!$B$2:$AC$1000,12,0)</f>
        <v>25.5</v>
      </c>
      <c r="AJ303">
        <f>VLOOKUP($B303,'UPDATE Advanced Stats'!$B$2:$AC$1000,13,0)</f>
        <v>15.1</v>
      </c>
      <c r="AK303">
        <f>VLOOKUP($B303,'UPDATE Advanced Stats'!$B$2:$AC$1000,14,0)</f>
        <v>11.6</v>
      </c>
      <c r="AL303">
        <f>VLOOKUP($B303,'UPDATE Advanced Stats'!$B$2:$AC$1000,15,0)</f>
        <v>1.2</v>
      </c>
      <c r="AM303">
        <f>VLOOKUP($B303,'UPDATE Advanced Stats'!$B$2:$AC$1000,16,0)</f>
        <v>3.3</v>
      </c>
      <c r="AN303">
        <f>VLOOKUP($B303,'UPDATE Advanced Stats'!$B$2:$AC$1000,17,0)</f>
        <v>5.9</v>
      </c>
      <c r="AO303">
        <f>VLOOKUP($B303,'UPDATE Advanced Stats'!$B$2:$AC$1000,18,0)</f>
        <v>26.3</v>
      </c>
      <c r="AP303">
        <f>VLOOKUP($B303,'UPDATE Advanced Stats'!$B$2:$AC$1000,19,0)</f>
        <v>0</v>
      </c>
      <c r="AQ303">
        <f>VLOOKUP($B303,'UPDATE Advanced Stats'!$B$2:$AC$1000,20,0)</f>
        <v>1.3</v>
      </c>
      <c r="AR303">
        <f>VLOOKUP($B303,'UPDATE Advanced Stats'!$B$2:$AC$1000,21,0)</f>
        <v>3.4</v>
      </c>
      <c r="AS303">
        <f>VLOOKUP($B303,'UPDATE Advanced Stats'!$B$2:$AC$1000,22,0)</f>
        <v>4.7</v>
      </c>
      <c r="AT303">
        <f>VLOOKUP($B303,'UPDATE Advanced Stats'!$B$2:$AC$1000,23,0)</f>
        <v>0.113</v>
      </c>
      <c r="AU303">
        <f>VLOOKUP($B303,'UPDATE Advanced Stats'!$B$2:$AC$1000,24,0)</f>
        <v>0</v>
      </c>
      <c r="AV303">
        <f>VLOOKUP($B303,'UPDATE Advanced Stats'!$B$2:$AC$1000,25,0)</f>
        <v>-1.3</v>
      </c>
      <c r="AW303">
        <f>VLOOKUP($B303,'UPDATE Advanced Stats'!$B$2:$AC$1000,26,0)</f>
        <v>1.6</v>
      </c>
      <c r="AX303">
        <f>VLOOKUP($B303,'UPDATE Advanced Stats'!$B$2:$AC$1000,27,0)</f>
        <v>0.2</v>
      </c>
      <c r="AY303">
        <f>VLOOKUP($B303,'UPDATE Advanced Stats'!$B$2:$AC$1000,28,0)</f>
        <v>1.1000000000000001</v>
      </c>
    </row>
    <row r="304" spans="1:51">
      <c r="A304">
        <f>'UPDATE Regular Stats'!A305</f>
        <v>237</v>
      </c>
      <c r="B304" t="str">
        <f>'UPDATE Regular Stats'!B305</f>
        <v>Cory Jefferson</v>
      </c>
      <c r="C304" t="str">
        <f>'UPDATE Regular Stats'!C305</f>
        <v>PF</v>
      </c>
      <c r="D304">
        <f>'UPDATE Regular Stats'!D305</f>
        <v>24</v>
      </c>
      <c r="E304" t="str">
        <f>'UPDATE Regular Stats'!E305</f>
        <v>BRK</v>
      </c>
      <c r="F304">
        <f>'UPDATE Regular Stats'!F305</f>
        <v>50</v>
      </c>
      <c r="G304">
        <f>'UPDATE Regular Stats'!G305</f>
        <v>1</v>
      </c>
      <c r="H304">
        <f>'UPDATE Regular Stats'!H305</f>
        <v>10.6</v>
      </c>
      <c r="I304">
        <f>'UPDATE Regular Stats'!I305</f>
        <v>1.5</v>
      </c>
      <c r="J304">
        <f>'UPDATE Regular Stats'!J305</f>
        <v>3.3</v>
      </c>
      <c r="K304">
        <f>'UPDATE Regular Stats'!K305</f>
        <v>0.44900000000000001</v>
      </c>
      <c r="L304">
        <f>'UPDATE Regular Stats'!L305</f>
        <v>0</v>
      </c>
      <c r="M304">
        <f>'UPDATE Regular Stats'!M305</f>
        <v>0.3</v>
      </c>
      <c r="N304">
        <f>'UPDATE Regular Stats'!N305</f>
        <v>0.13300000000000001</v>
      </c>
      <c r="O304">
        <f>'UPDATE Regular Stats'!O305</f>
        <v>1.5</v>
      </c>
      <c r="P304">
        <f>'UPDATE Regular Stats'!P305</f>
        <v>3</v>
      </c>
      <c r="Q304">
        <f>'UPDATE Regular Stats'!Q305</f>
        <v>0.48</v>
      </c>
      <c r="R304">
        <f>'UPDATE Regular Stats'!R305</f>
        <v>0.6</v>
      </c>
      <c r="S304">
        <f>'UPDATE Regular Stats'!S305</f>
        <v>1.1000000000000001</v>
      </c>
      <c r="T304">
        <f>'UPDATE Regular Stats'!T305</f>
        <v>0.57399999999999995</v>
      </c>
      <c r="U304">
        <f>'UPDATE Regular Stats'!U305</f>
        <v>0.9</v>
      </c>
      <c r="V304">
        <f>'UPDATE Regular Stats'!V305</f>
        <v>2</v>
      </c>
      <c r="W304">
        <f>'UPDATE Regular Stats'!W305</f>
        <v>2.9</v>
      </c>
      <c r="X304">
        <f>'UPDATE Regular Stats'!X305</f>
        <v>0.3</v>
      </c>
      <c r="Y304">
        <f>'UPDATE Regular Stats'!Y305</f>
        <v>0.2</v>
      </c>
      <c r="Z304">
        <f>'UPDATE Regular Stats'!Z305</f>
        <v>0.4</v>
      </c>
      <c r="AA304">
        <f>'UPDATE Regular Stats'!AA305</f>
        <v>0.4</v>
      </c>
      <c r="AB304">
        <f>'UPDATE Regular Stats'!AB305</f>
        <v>1.2</v>
      </c>
      <c r="AC304">
        <f>'UPDATE Regular Stats'!AC305</f>
        <v>3.7</v>
      </c>
      <c r="AD304">
        <f>VLOOKUP($B304,'UPDATE Advanced Stats'!$B$2:$AC$1000,7,0)</f>
        <v>13.2</v>
      </c>
      <c r="AE304">
        <f>VLOOKUP($B304,'UPDATE Advanced Stats'!$B$2:$AC$1000,8,0)</f>
        <v>0.48</v>
      </c>
      <c r="AF304">
        <f>VLOOKUP($B304,'UPDATE Advanced Stats'!$B$2:$AC$1000,9,0)</f>
        <v>0.09</v>
      </c>
      <c r="AG304">
        <f>VLOOKUP($B304,'UPDATE Advanced Stats'!$B$2:$AC$1000,10,0)</f>
        <v>0.32300000000000001</v>
      </c>
      <c r="AH304">
        <f>VLOOKUP($B304,'UPDATE Advanced Stats'!$B$2:$AC$1000,11,0)</f>
        <v>10</v>
      </c>
      <c r="AI304">
        <f>VLOOKUP($B304,'UPDATE Advanced Stats'!$B$2:$AC$1000,12,0)</f>
        <v>20.6</v>
      </c>
      <c r="AJ304">
        <f>VLOOKUP($B304,'UPDATE Advanced Stats'!$B$2:$AC$1000,13,0)</f>
        <v>15.3</v>
      </c>
      <c r="AK304">
        <f>VLOOKUP($B304,'UPDATE Advanced Stats'!$B$2:$AC$1000,14,0)</f>
        <v>4.8</v>
      </c>
      <c r="AL304">
        <f>VLOOKUP($B304,'UPDATE Advanced Stats'!$B$2:$AC$1000,15,0)</f>
        <v>1</v>
      </c>
      <c r="AM304">
        <f>VLOOKUP($B304,'UPDATE Advanced Stats'!$B$2:$AC$1000,16,0)</f>
        <v>3.2</v>
      </c>
      <c r="AN304">
        <f>VLOOKUP($B304,'UPDATE Advanced Stats'!$B$2:$AC$1000,17,0)</f>
        <v>9.5</v>
      </c>
      <c r="AO304">
        <f>VLOOKUP($B304,'UPDATE Advanced Stats'!$B$2:$AC$1000,18,0)</f>
        <v>18.100000000000001</v>
      </c>
      <c r="AP304">
        <f>VLOOKUP($B304,'UPDATE Advanced Stats'!$B$2:$AC$1000,19,0)</f>
        <v>0</v>
      </c>
      <c r="AQ304">
        <f>VLOOKUP($B304,'UPDATE Advanced Stats'!$B$2:$AC$1000,20,0)</f>
        <v>0.2</v>
      </c>
      <c r="AR304">
        <f>VLOOKUP($B304,'UPDATE Advanced Stats'!$B$2:$AC$1000,21,0)</f>
        <v>0.6</v>
      </c>
      <c r="AS304">
        <f>VLOOKUP($B304,'UPDATE Advanced Stats'!$B$2:$AC$1000,22,0)</f>
        <v>0.8</v>
      </c>
      <c r="AT304">
        <f>VLOOKUP($B304,'UPDATE Advanced Stats'!$B$2:$AC$1000,23,0)</f>
        <v>7.0999999999999994E-2</v>
      </c>
      <c r="AU304">
        <f>VLOOKUP($B304,'UPDATE Advanced Stats'!$B$2:$AC$1000,24,0)</f>
        <v>0</v>
      </c>
      <c r="AV304">
        <f>VLOOKUP($B304,'UPDATE Advanced Stats'!$B$2:$AC$1000,25,0)</f>
        <v>-3.3</v>
      </c>
      <c r="AW304">
        <f>VLOOKUP($B304,'UPDATE Advanced Stats'!$B$2:$AC$1000,26,0)</f>
        <v>-0.4</v>
      </c>
      <c r="AX304">
        <f>VLOOKUP($B304,'UPDATE Advanced Stats'!$B$2:$AC$1000,27,0)</f>
        <v>-3.7</v>
      </c>
      <c r="AY304">
        <f>VLOOKUP($B304,'UPDATE Advanced Stats'!$B$2:$AC$1000,28,0)</f>
        <v>-0.2</v>
      </c>
    </row>
    <row r="305" spans="1:51">
      <c r="A305">
        <f>'UPDATE Regular Stats'!A306</f>
        <v>238</v>
      </c>
      <c r="B305" t="str">
        <f>'UPDATE Regular Stats'!B306</f>
        <v>Richard Jefferson</v>
      </c>
      <c r="C305" t="str">
        <f>'UPDATE Regular Stats'!C306</f>
        <v>SF</v>
      </c>
      <c r="D305">
        <f>'UPDATE Regular Stats'!D306</f>
        <v>34</v>
      </c>
      <c r="E305" t="str">
        <f>'UPDATE Regular Stats'!E306</f>
        <v>DAL</v>
      </c>
      <c r="F305">
        <f>'UPDATE Regular Stats'!F306</f>
        <v>74</v>
      </c>
      <c r="G305">
        <f>'UPDATE Regular Stats'!G306</f>
        <v>18</v>
      </c>
      <c r="H305">
        <f>'UPDATE Regular Stats'!H306</f>
        <v>16.8</v>
      </c>
      <c r="I305">
        <f>'UPDATE Regular Stats'!I306</f>
        <v>1.9</v>
      </c>
      <c r="J305">
        <f>'UPDATE Regular Stats'!J306</f>
        <v>4.4000000000000004</v>
      </c>
      <c r="K305">
        <f>'UPDATE Regular Stats'!K306</f>
        <v>0.44400000000000001</v>
      </c>
      <c r="L305">
        <f>'UPDATE Regular Stats'!L306</f>
        <v>0.9</v>
      </c>
      <c r="M305">
        <f>'UPDATE Regular Stats'!M306</f>
        <v>2.1</v>
      </c>
      <c r="N305">
        <f>'UPDATE Regular Stats'!N306</f>
        <v>0.42599999999999999</v>
      </c>
      <c r="O305">
        <f>'UPDATE Regular Stats'!O306</f>
        <v>1.1000000000000001</v>
      </c>
      <c r="P305">
        <f>'UPDATE Regular Stats'!P306</f>
        <v>2.2999999999999998</v>
      </c>
      <c r="Q305">
        <f>'UPDATE Regular Stats'!Q306</f>
        <v>0.46200000000000002</v>
      </c>
      <c r="R305">
        <f>'UPDATE Regular Stats'!R306</f>
        <v>1.1000000000000001</v>
      </c>
      <c r="S305">
        <f>'UPDATE Regular Stats'!S306</f>
        <v>1.5</v>
      </c>
      <c r="T305">
        <f>'UPDATE Regular Stats'!T306</f>
        <v>0.68400000000000005</v>
      </c>
      <c r="U305">
        <f>'UPDATE Regular Stats'!U306</f>
        <v>0.3</v>
      </c>
      <c r="V305">
        <f>'UPDATE Regular Stats'!V306</f>
        <v>2.1</v>
      </c>
      <c r="W305">
        <f>'UPDATE Regular Stats'!W306</f>
        <v>2.5</v>
      </c>
      <c r="X305">
        <f>'UPDATE Regular Stats'!X306</f>
        <v>0.8</v>
      </c>
      <c r="Y305">
        <f>'UPDATE Regular Stats'!Y306</f>
        <v>0.4</v>
      </c>
      <c r="Z305">
        <f>'UPDATE Regular Stats'!Z306</f>
        <v>0.1</v>
      </c>
      <c r="AA305">
        <f>'UPDATE Regular Stats'!AA306</f>
        <v>0.7</v>
      </c>
      <c r="AB305">
        <f>'UPDATE Regular Stats'!AB306</f>
        <v>1.6</v>
      </c>
      <c r="AC305">
        <f>'UPDATE Regular Stats'!AC306</f>
        <v>5.8</v>
      </c>
      <c r="AD305">
        <f>VLOOKUP($B305,'UPDATE Advanced Stats'!$B$2:$AC$1000,7,0)</f>
        <v>11.3</v>
      </c>
      <c r="AE305">
        <f>VLOOKUP($B305,'UPDATE Advanced Stats'!$B$2:$AC$1000,8,0)</f>
        <v>0.57699999999999996</v>
      </c>
      <c r="AF305">
        <f>VLOOKUP($B305,'UPDATE Advanced Stats'!$B$2:$AC$1000,9,0)</f>
        <v>0.47799999999999998</v>
      </c>
      <c r="AG305">
        <f>VLOOKUP($B305,'UPDATE Advanced Stats'!$B$2:$AC$1000,10,0)</f>
        <v>0.35199999999999998</v>
      </c>
      <c r="AH305">
        <f>VLOOKUP($B305,'UPDATE Advanced Stats'!$B$2:$AC$1000,11,0)</f>
        <v>2.2000000000000002</v>
      </c>
      <c r="AI305">
        <f>VLOOKUP($B305,'UPDATE Advanced Stats'!$B$2:$AC$1000,12,0)</f>
        <v>14</v>
      </c>
      <c r="AJ305">
        <f>VLOOKUP($B305,'UPDATE Advanced Stats'!$B$2:$AC$1000,13,0)</f>
        <v>8.1</v>
      </c>
      <c r="AK305">
        <f>VLOOKUP($B305,'UPDATE Advanced Stats'!$B$2:$AC$1000,14,0)</f>
        <v>7</v>
      </c>
      <c r="AL305">
        <f>VLOOKUP($B305,'UPDATE Advanced Stats'!$B$2:$AC$1000,15,0)</f>
        <v>1.3</v>
      </c>
      <c r="AM305">
        <f>VLOOKUP($B305,'UPDATE Advanced Stats'!$B$2:$AC$1000,16,0)</f>
        <v>0.7</v>
      </c>
      <c r="AN305">
        <f>VLOOKUP($B305,'UPDATE Advanced Stats'!$B$2:$AC$1000,17,0)</f>
        <v>12.2</v>
      </c>
      <c r="AO305">
        <f>VLOOKUP($B305,'UPDATE Advanced Stats'!$B$2:$AC$1000,18,0)</f>
        <v>15.3</v>
      </c>
      <c r="AP305">
        <f>VLOOKUP($B305,'UPDATE Advanced Stats'!$B$2:$AC$1000,19,0)</f>
        <v>0</v>
      </c>
      <c r="AQ305">
        <f>VLOOKUP($B305,'UPDATE Advanced Stats'!$B$2:$AC$1000,20,0)</f>
        <v>1.4</v>
      </c>
      <c r="AR305">
        <f>VLOOKUP($B305,'UPDATE Advanced Stats'!$B$2:$AC$1000,21,0)</f>
        <v>0.9</v>
      </c>
      <c r="AS305">
        <f>VLOOKUP($B305,'UPDATE Advanced Stats'!$B$2:$AC$1000,22,0)</f>
        <v>2.2999999999999998</v>
      </c>
      <c r="AT305">
        <f>VLOOKUP($B305,'UPDATE Advanced Stats'!$B$2:$AC$1000,23,0)</f>
        <v>8.7999999999999995E-2</v>
      </c>
      <c r="AU305">
        <f>VLOOKUP($B305,'UPDATE Advanced Stats'!$B$2:$AC$1000,24,0)</f>
        <v>0</v>
      </c>
      <c r="AV305">
        <f>VLOOKUP($B305,'UPDATE Advanced Stats'!$B$2:$AC$1000,25,0)</f>
        <v>-0.2</v>
      </c>
      <c r="AW305">
        <f>VLOOKUP($B305,'UPDATE Advanced Stats'!$B$2:$AC$1000,26,0)</f>
        <v>-0.5</v>
      </c>
      <c r="AX305">
        <f>VLOOKUP($B305,'UPDATE Advanced Stats'!$B$2:$AC$1000,27,0)</f>
        <v>-0.7</v>
      </c>
      <c r="AY305">
        <f>VLOOKUP($B305,'UPDATE Advanced Stats'!$B$2:$AC$1000,28,0)</f>
        <v>0.4</v>
      </c>
    </row>
    <row r="306" spans="1:51">
      <c r="A306">
        <f>'UPDATE Regular Stats'!A307</f>
        <v>239</v>
      </c>
      <c r="B306" t="str">
        <f>'UPDATE Regular Stats'!B307</f>
        <v>John Jenkins</v>
      </c>
      <c r="C306" t="str">
        <f>'UPDATE Regular Stats'!C307</f>
        <v>SG</v>
      </c>
      <c r="D306">
        <f>'UPDATE Regular Stats'!D307</f>
        <v>23</v>
      </c>
      <c r="E306" t="str">
        <f>'UPDATE Regular Stats'!E307</f>
        <v>ATL</v>
      </c>
      <c r="F306">
        <f>'UPDATE Regular Stats'!F307</f>
        <v>24</v>
      </c>
      <c r="G306">
        <f>'UPDATE Regular Stats'!G307</f>
        <v>3</v>
      </c>
      <c r="H306">
        <f>'UPDATE Regular Stats'!H307</f>
        <v>12.4</v>
      </c>
      <c r="I306">
        <f>'UPDATE Regular Stats'!I307</f>
        <v>2</v>
      </c>
      <c r="J306">
        <f>'UPDATE Regular Stats'!J307</f>
        <v>4.0999999999999996</v>
      </c>
      <c r="K306">
        <f>'UPDATE Regular Stats'!K307</f>
        <v>0.495</v>
      </c>
      <c r="L306">
        <f>'UPDATE Regular Stats'!L307</f>
        <v>0.9</v>
      </c>
      <c r="M306">
        <f>'UPDATE Regular Stats'!M307</f>
        <v>2.2000000000000002</v>
      </c>
      <c r="N306">
        <f>'UPDATE Regular Stats'!N307</f>
        <v>0.40400000000000003</v>
      </c>
      <c r="O306">
        <f>'UPDATE Regular Stats'!O307</f>
        <v>1.2</v>
      </c>
      <c r="P306">
        <f>'UPDATE Regular Stats'!P307</f>
        <v>2</v>
      </c>
      <c r="Q306">
        <f>'UPDATE Regular Stats'!Q307</f>
        <v>0.59599999999999997</v>
      </c>
      <c r="R306">
        <f>'UPDATE Regular Stats'!R307</f>
        <v>0.7</v>
      </c>
      <c r="S306">
        <f>'UPDATE Regular Stats'!S307</f>
        <v>0.8</v>
      </c>
      <c r="T306">
        <f>'UPDATE Regular Stats'!T307</f>
        <v>0.84199999999999997</v>
      </c>
      <c r="U306">
        <f>'UPDATE Regular Stats'!U307</f>
        <v>0.1</v>
      </c>
      <c r="V306">
        <f>'UPDATE Regular Stats'!V307</f>
        <v>1.5</v>
      </c>
      <c r="W306">
        <f>'UPDATE Regular Stats'!W307</f>
        <v>1.6</v>
      </c>
      <c r="X306">
        <f>'UPDATE Regular Stats'!X307</f>
        <v>0.5</v>
      </c>
      <c r="Y306">
        <f>'UPDATE Regular Stats'!Y307</f>
        <v>0.4</v>
      </c>
      <c r="Z306">
        <f>'UPDATE Regular Stats'!Z307</f>
        <v>0</v>
      </c>
      <c r="AA306">
        <f>'UPDATE Regular Stats'!AA307</f>
        <v>0.3</v>
      </c>
      <c r="AB306">
        <f>'UPDATE Regular Stats'!AB307</f>
        <v>0.6</v>
      </c>
      <c r="AC306">
        <f>'UPDATE Regular Stats'!AC307</f>
        <v>5.6</v>
      </c>
      <c r="AD306">
        <f>VLOOKUP($B306,'UPDATE Advanced Stats'!$B$2:$AC$1000,7,0)</f>
        <v>15.9</v>
      </c>
      <c r="AE306">
        <f>VLOOKUP($B306,'UPDATE Advanced Stats'!$B$2:$AC$1000,8,0)</f>
        <v>0.629</v>
      </c>
      <c r="AF306">
        <f>VLOOKUP($B306,'UPDATE Advanced Stats'!$B$2:$AC$1000,9,0)</f>
        <v>0.52500000000000002</v>
      </c>
      <c r="AG306">
        <f>VLOOKUP($B306,'UPDATE Advanced Stats'!$B$2:$AC$1000,10,0)</f>
        <v>0.192</v>
      </c>
      <c r="AH306">
        <f>VLOOKUP($B306,'UPDATE Advanced Stats'!$B$2:$AC$1000,11,0)</f>
        <v>0.8</v>
      </c>
      <c r="AI306">
        <f>VLOOKUP($B306,'UPDATE Advanced Stats'!$B$2:$AC$1000,12,0)</f>
        <v>13.8</v>
      </c>
      <c r="AJ306">
        <f>VLOOKUP($B306,'UPDATE Advanced Stats'!$B$2:$AC$1000,13,0)</f>
        <v>7.5</v>
      </c>
      <c r="AK306">
        <f>VLOOKUP($B306,'UPDATE Advanced Stats'!$B$2:$AC$1000,14,0)</f>
        <v>7</v>
      </c>
      <c r="AL306">
        <f>VLOOKUP($B306,'UPDATE Advanced Stats'!$B$2:$AC$1000,15,0)</f>
        <v>1.7</v>
      </c>
      <c r="AM306">
        <f>VLOOKUP($B306,'UPDATE Advanced Stats'!$B$2:$AC$1000,16,0)</f>
        <v>0</v>
      </c>
      <c r="AN306">
        <f>VLOOKUP($B306,'UPDATE Advanced Stats'!$B$2:$AC$1000,17,0)</f>
        <v>6.9</v>
      </c>
      <c r="AO306">
        <f>VLOOKUP($B306,'UPDATE Advanced Stats'!$B$2:$AC$1000,18,0)</f>
        <v>17.8</v>
      </c>
      <c r="AP306">
        <f>VLOOKUP($B306,'UPDATE Advanced Stats'!$B$2:$AC$1000,19,0)</f>
        <v>0</v>
      </c>
      <c r="AQ306">
        <f>VLOOKUP($B306,'UPDATE Advanced Stats'!$B$2:$AC$1000,20,0)</f>
        <v>0.6</v>
      </c>
      <c r="AR306">
        <f>VLOOKUP($B306,'UPDATE Advanced Stats'!$B$2:$AC$1000,21,0)</f>
        <v>0.3</v>
      </c>
      <c r="AS306">
        <f>VLOOKUP($B306,'UPDATE Advanced Stats'!$B$2:$AC$1000,22,0)</f>
        <v>0.9</v>
      </c>
      <c r="AT306">
        <f>VLOOKUP($B306,'UPDATE Advanced Stats'!$B$2:$AC$1000,23,0)</f>
        <v>0.14699999999999999</v>
      </c>
      <c r="AU306">
        <f>VLOOKUP($B306,'UPDATE Advanced Stats'!$B$2:$AC$1000,24,0)</f>
        <v>0</v>
      </c>
      <c r="AV306">
        <f>VLOOKUP($B306,'UPDATE Advanced Stats'!$B$2:$AC$1000,25,0)</f>
        <v>1.1000000000000001</v>
      </c>
      <c r="AW306">
        <f>VLOOKUP($B306,'UPDATE Advanced Stats'!$B$2:$AC$1000,26,0)</f>
        <v>-2.1</v>
      </c>
      <c r="AX306">
        <f>VLOOKUP($B306,'UPDATE Advanced Stats'!$B$2:$AC$1000,27,0)</f>
        <v>-0.9</v>
      </c>
      <c r="AY306">
        <f>VLOOKUP($B306,'UPDATE Advanced Stats'!$B$2:$AC$1000,28,0)</f>
        <v>0.1</v>
      </c>
    </row>
    <row r="307" spans="1:51">
      <c r="A307">
        <f>'UPDATE Regular Stats'!A308</f>
        <v>240</v>
      </c>
      <c r="B307" t="str">
        <f>'UPDATE Regular Stats'!B308</f>
        <v>Brandon Jennings</v>
      </c>
      <c r="C307" t="str">
        <f>'UPDATE Regular Stats'!C308</f>
        <v>PG</v>
      </c>
      <c r="D307">
        <f>'UPDATE Regular Stats'!D308</f>
        <v>25</v>
      </c>
      <c r="E307" t="str">
        <f>'UPDATE Regular Stats'!E308</f>
        <v>DET</v>
      </c>
      <c r="F307">
        <f>'UPDATE Regular Stats'!F308</f>
        <v>41</v>
      </c>
      <c r="G307">
        <f>'UPDATE Regular Stats'!G308</f>
        <v>41</v>
      </c>
      <c r="H307">
        <f>'UPDATE Regular Stats'!H308</f>
        <v>28.6</v>
      </c>
      <c r="I307">
        <f>'UPDATE Regular Stats'!I308</f>
        <v>5.3</v>
      </c>
      <c r="J307">
        <f>'UPDATE Regular Stats'!J308</f>
        <v>13.2</v>
      </c>
      <c r="K307">
        <f>'UPDATE Regular Stats'!K308</f>
        <v>0.40100000000000002</v>
      </c>
      <c r="L307">
        <f>'UPDATE Regular Stats'!L308</f>
        <v>1.9</v>
      </c>
      <c r="M307">
        <f>'UPDATE Regular Stats'!M308</f>
        <v>5.0999999999999996</v>
      </c>
      <c r="N307">
        <f>'UPDATE Regular Stats'!N308</f>
        <v>0.36</v>
      </c>
      <c r="O307">
        <f>'UPDATE Regular Stats'!O308</f>
        <v>3.5</v>
      </c>
      <c r="P307">
        <f>'UPDATE Regular Stats'!P308</f>
        <v>8.1</v>
      </c>
      <c r="Q307">
        <f>'UPDATE Regular Stats'!Q308</f>
        <v>0.42799999999999999</v>
      </c>
      <c r="R307">
        <f>'UPDATE Regular Stats'!R308</f>
        <v>2.9</v>
      </c>
      <c r="S307">
        <f>'UPDATE Regular Stats'!S308</f>
        <v>3.5</v>
      </c>
      <c r="T307">
        <f>'UPDATE Regular Stats'!T308</f>
        <v>0.83899999999999997</v>
      </c>
      <c r="U307">
        <f>'UPDATE Regular Stats'!U308</f>
        <v>0.5</v>
      </c>
      <c r="V307">
        <f>'UPDATE Regular Stats'!V308</f>
        <v>2</v>
      </c>
      <c r="W307">
        <f>'UPDATE Regular Stats'!W308</f>
        <v>2.5</v>
      </c>
      <c r="X307">
        <f>'UPDATE Regular Stats'!X308</f>
        <v>6.6</v>
      </c>
      <c r="Y307">
        <f>'UPDATE Regular Stats'!Y308</f>
        <v>1.1000000000000001</v>
      </c>
      <c r="Z307">
        <f>'UPDATE Regular Stats'!Z308</f>
        <v>0.1</v>
      </c>
      <c r="AA307">
        <f>'UPDATE Regular Stats'!AA308</f>
        <v>2.2000000000000002</v>
      </c>
      <c r="AB307">
        <f>'UPDATE Regular Stats'!AB308</f>
        <v>1.6</v>
      </c>
      <c r="AC307">
        <f>'UPDATE Regular Stats'!AC308</f>
        <v>15.4</v>
      </c>
      <c r="AD307">
        <f>VLOOKUP($B307,'UPDATE Advanced Stats'!$B$2:$AC$1000,7,0)</f>
        <v>19.7</v>
      </c>
      <c r="AE307">
        <f>VLOOKUP($B307,'UPDATE Advanced Stats'!$B$2:$AC$1000,8,0)</f>
        <v>0.52200000000000002</v>
      </c>
      <c r="AF307">
        <f>VLOOKUP($B307,'UPDATE Advanced Stats'!$B$2:$AC$1000,9,0)</f>
        <v>0.38900000000000001</v>
      </c>
      <c r="AG307">
        <f>VLOOKUP($B307,'UPDATE Advanced Stats'!$B$2:$AC$1000,10,0)</f>
        <v>0.26300000000000001</v>
      </c>
      <c r="AH307">
        <f>VLOOKUP($B307,'UPDATE Advanced Stats'!$B$2:$AC$1000,11,0)</f>
        <v>1.9</v>
      </c>
      <c r="AI307">
        <f>VLOOKUP($B307,'UPDATE Advanced Stats'!$B$2:$AC$1000,12,0)</f>
        <v>8</v>
      </c>
      <c r="AJ307">
        <f>VLOOKUP($B307,'UPDATE Advanced Stats'!$B$2:$AC$1000,13,0)</f>
        <v>4.8</v>
      </c>
      <c r="AK307">
        <f>VLOOKUP($B307,'UPDATE Advanced Stats'!$B$2:$AC$1000,14,0)</f>
        <v>39.9</v>
      </c>
      <c r="AL307">
        <f>VLOOKUP($B307,'UPDATE Advanced Stats'!$B$2:$AC$1000,15,0)</f>
        <v>1.9</v>
      </c>
      <c r="AM307">
        <f>VLOOKUP($B307,'UPDATE Advanced Stats'!$B$2:$AC$1000,16,0)</f>
        <v>0.3</v>
      </c>
      <c r="AN307">
        <f>VLOOKUP($B307,'UPDATE Advanced Stats'!$B$2:$AC$1000,17,0)</f>
        <v>12.9</v>
      </c>
      <c r="AO307">
        <f>VLOOKUP($B307,'UPDATE Advanced Stats'!$B$2:$AC$1000,18,0)</f>
        <v>26.3</v>
      </c>
      <c r="AP307">
        <f>VLOOKUP($B307,'UPDATE Advanced Stats'!$B$2:$AC$1000,19,0)</f>
        <v>0</v>
      </c>
      <c r="AQ307">
        <f>VLOOKUP($B307,'UPDATE Advanced Stats'!$B$2:$AC$1000,20,0)</f>
        <v>2.6</v>
      </c>
      <c r="AR307">
        <f>VLOOKUP($B307,'UPDATE Advanced Stats'!$B$2:$AC$1000,21,0)</f>
        <v>0.7</v>
      </c>
      <c r="AS307">
        <f>VLOOKUP($B307,'UPDATE Advanced Stats'!$B$2:$AC$1000,22,0)</f>
        <v>3.3</v>
      </c>
      <c r="AT307">
        <f>VLOOKUP($B307,'UPDATE Advanced Stats'!$B$2:$AC$1000,23,0)</f>
        <v>0.13600000000000001</v>
      </c>
      <c r="AU307">
        <f>VLOOKUP($B307,'UPDATE Advanced Stats'!$B$2:$AC$1000,24,0)</f>
        <v>0</v>
      </c>
      <c r="AV307">
        <f>VLOOKUP($B307,'UPDATE Advanced Stats'!$B$2:$AC$1000,25,0)</f>
        <v>4.3</v>
      </c>
      <c r="AW307">
        <f>VLOOKUP($B307,'UPDATE Advanced Stats'!$B$2:$AC$1000,26,0)</f>
        <v>-2.5</v>
      </c>
      <c r="AX307">
        <f>VLOOKUP($B307,'UPDATE Advanced Stats'!$B$2:$AC$1000,27,0)</f>
        <v>1.8</v>
      </c>
      <c r="AY307">
        <f>VLOOKUP($B307,'UPDATE Advanced Stats'!$B$2:$AC$1000,28,0)</f>
        <v>1.1000000000000001</v>
      </c>
    </row>
    <row r="308" spans="1:51">
      <c r="A308" t="str">
        <f>'UPDATE Regular Stats'!A309</f>
        <v>Rk</v>
      </c>
      <c r="B308" t="str">
        <f>'UPDATE Regular Stats'!B309</f>
        <v>Player</v>
      </c>
      <c r="C308" t="str">
        <f>'UPDATE Regular Stats'!C309</f>
        <v>Pos</v>
      </c>
      <c r="D308" t="str">
        <f>'UPDATE Regular Stats'!D309</f>
        <v>Age</v>
      </c>
      <c r="E308" t="str">
        <f>'UPDATE Regular Stats'!E309</f>
        <v>Tm</v>
      </c>
      <c r="F308" t="str">
        <f>'UPDATE Regular Stats'!F309</f>
        <v>G</v>
      </c>
      <c r="G308" t="str">
        <f>'UPDATE Regular Stats'!G309</f>
        <v>GS</v>
      </c>
      <c r="H308" t="str">
        <f>'UPDATE Regular Stats'!H309</f>
        <v>MP</v>
      </c>
      <c r="I308" t="str">
        <f>'UPDATE Regular Stats'!I309</f>
        <v>FG</v>
      </c>
      <c r="J308" t="str">
        <f>'UPDATE Regular Stats'!J309</f>
        <v>FGA</v>
      </c>
      <c r="K308" t="str">
        <f>'UPDATE Regular Stats'!K309</f>
        <v>FG%</v>
      </c>
      <c r="L308" t="str">
        <f>'UPDATE Regular Stats'!L309</f>
        <v>3P</v>
      </c>
      <c r="M308" t="str">
        <f>'UPDATE Regular Stats'!M309</f>
        <v>3PA</v>
      </c>
      <c r="N308" t="str">
        <f>'UPDATE Regular Stats'!N309</f>
        <v>3P</v>
      </c>
      <c r="O308" t="str">
        <f>'UPDATE Regular Stats'!O309</f>
        <v>2P</v>
      </c>
      <c r="P308" t="str">
        <f>'UPDATE Regular Stats'!P309</f>
        <v>2PA</v>
      </c>
      <c r="Q308" t="str">
        <f>'UPDATE Regular Stats'!Q309</f>
        <v>2P</v>
      </c>
      <c r="R308" t="str">
        <f>'UPDATE Regular Stats'!R309</f>
        <v>FT</v>
      </c>
      <c r="S308" t="str">
        <f>'UPDATE Regular Stats'!S309</f>
        <v>FTA</v>
      </c>
      <c r="T308" t="str">
        <f>'UPDATE Regular Stats'!T309</f>
        <v>FT%</v>
      </c>
      <c r="U308" t="str">
        <f>'UPDATE Regular Stats'!U309</f>
        <v>ORB</v>
      </c>
      <c r="V308" t="str">
        <f>'UPDATE Regular Stats'!V309</f>
        <v>DRB</v>
      </c>
      <c r="W308" t="str">
        <f>'UPDATE Regular Stats'!W309</f>
        <v>TRB</v>
      </c>
      <c r="X308" t="str">
        <f>'UPDATE Regular Stats'!X309</f>
        <v>AST</v>
      </c>
      <c r="Y308" t="str">
        <f>'UPDATE Regular Stats'!Y309</f>
        <v>STL</v>
      </c>
      <c r="Z308" t="str">
        <f>'UPDATE Regular Stats'!Z309</f>
        <v>BLK</v>
      </c>
      <c r="AA308" t="str">
        <f>'UPDATE Regular Stats'!AA309</f>
        <v>TOV</v>
      </c>
      <c r="AB308" t="str">
        <f>'UPDATE Regular Stats'!AB309</f>
        <v>PF</v>
      </c>
      <c r="AC308" t="str">
        <f>'UPDATE Regular Stats'!AC309</f>
        <v>PTS</v>
      </c>
      <c r="AD308" t="str">
        <f>VLOOKUP($B308,'UPDATE Advanced Stats'!$B$2:$AC$1000,7,0)</f>
        <v>PER</v>
      </c>
      <c r="AE308" t="str">
        <f>VLOOKUP($B308,'UPDATE Advanced Stats'!$B$2:$AC$1000,8,0)</f>
        <v>TS%</v>
      </c>
      <c r="AF308" t="str">
        <f>VLOOKUP($B308,'UPDATE Advanced Stats'!$B$2:$AC$1000,9,0)</f>
        <v>3PAr</v>
      </c>
      <c r="AG308" t="str">
        <f>VLOOKUP($B308,'UPDATE Advanced Stats'!$B$2:$AC$1000,10,0)</f>
        <v>FTr</v>
      </c>
      <c r="AH308" t="str">
        <f>VLOOKUP($B308,'UPDATE Advanced Stats'!$B$2:$AC$1000,11,0)</f>
        <v>ORB%</v>
      </c>
      <c r="AI308" t="str">
        <f>VLOOKUP($B308,'UPDATE Advanced Stats'!$B$2:$AC$1000,12,0)</f>
        <v>DRB%</v>
      </c>
      <c r="AJ308" t="str">
        <f>VLOOKUP($B308,'UPDATE Advanced Stats'!$B$2:$AC$1000,13,0)</f>
        <v>TRB%</v>
      </c>
      <c r="AK308" t="str">
        <f>VLOOKUP($B308,'UPDATE Advanced Stats'!$B$2:$AC$1000,14,0)</f>
        <v>AST%</v>
      </c>
      <c r="AL308" t="str">
        <f>VLOOKUP($B308,'UPDATE Advanced Stats'!$B$2:$AC$1000,15,0)</f>
        <v>STL%</v>
      </c>
      <c r="AM308" t="str">
        <f>VLOOKUP($B308,'UPDATE Advanced Stats'!$B$2:$AC$1000,16,0)</f>
        <v>BLK%</v>
      </c>
      <c r="AN308" t="str">
        <f>VLOOKUP($B308,'UPDATE Advanced Stats'!$B$2:$AC$1000,17,0)</f>
        <v>TOV%</v>
      </c>
      <c r="AO308" t="str">
        <f>VLOOKUP($B308,'UPDATE Advanced Stats'!$B$2:$AC$1000,18,0)</f>
        <v>USG%</v>
      </c>
      <c r="AP308">
        <f>VLOOKUP($B308,'UPDATE Advanced Stats'!$B$2:$AC$1000,19,0)</f>
        <v>0</v>
      </c>
      <c r="AQ308" t="str">
        <f>VLOOKUP($B308,'UPDATE Advanced Stats'!$B$2:$AC$1000,20,0)</f>
        <v>OWS</v>
      </c>
      <c r="AR308" t="str">
        <f>VLOOKUP($B308,'UPDATE Advanced Stats'!$B$2:$AC$1000,21,0)</f>
        <v>DWS</v>
      </c>
      <c r="AS308" t="str">
        <f>VLOOKUP($B308,'UPDATE Advanced Stats'!$B$2:$AC$1000,22,0)</f>
        <v>WS</v>
      </c>
      <c r="AT308" t="str">
        <f>VLOOKUP($B308,'UPDATE Advanced Stats'!$B$2:$AC$1000,23,0)</f>
        <v>WS/48</v>
      </c>
      <c r="AU308">
        <f>VLOOKUP($B308,'UPDATE Advanced Stats'!$B$2:$AC$1000,24,0)</f>
        <v>0</v>
      </c>
      <c r="AV308" t="str">
        <f>VLOOKUP($B308,'UPDATE Advanced Stats'!$B$2:$AC$1000,25,0)</f>
        <v>OBPM</v>
      </c>
      <c r="AW308" t="str">
        <f>VLOOKUP($B308,'UPDATE Advanced Stats'!$B$2:$AC$1000,26,0)</f>
        <v>DBPM</v>
      </c>
      <c r="AX308" t="str">
        <f>VLOOKUP($B308,'UPDATE Advanced Stats'!$B$2:$AC$1000,27,0)</f>
        <v>BPM</v>
      </c>
      <c r="AY308" t="str">
        <f>VLOOKUP($B308,'UPDATE Advanced Stats'!$B$2:$AC$1000,28,0)</f>
        <v>VORP</v>
      </c>
    </row>
    <row r="309" spans="1:51">
      <c r="A309">
        <f>'UPDATE Regular Stats'!A310</f>
        <v>241</v>
      </c>
      <c r="B309" t="str">
        <f>'UPDATE Regular Stats'!B310</f>
        <v>Jonas Jerebko</v>
      </c>
      <c r="C309" t="str">
        <f>'UPDATE Regular Stats'!C310</f>
        <v>PF</v>
      </c>
      <c r="D309">
        <f>'UPDATE Regular Stats'!D310</f>
        <v>27</v>
      </c>
      <c r="E309" t="str">
        <f>'UPDATE Regular Stats'!E310</f>
        <v>TOT</v>
      </c>
      <c r="F309">
        <f>'UPDATE Regular Stats'!F310</f>
        <v>75</v>
      </c>
      <c r="G309">
        <f>'UPDATE Regular Stats'!G310</f>
        <v>0</v>
      </c>
      <c r="H309">
        <f>'UPDATE Regular Stats'!H310</f>
        <v>16.399999999999999</v>
      </c>
      <c r="I309">
        <f>'UPDATE Regular Stats'!I310</f>
        <v>2.2999999999999998</v>
      </c>
      <c r="J309">
        <f>'UPDATE Regular Stats'!J310</f>
        <v>5.0999999999999996</v>
      </c>
      <c r="K309">
        <f>'UPDATE Regular Stats'!K310</f>
        <v>0.44600000000000001</v>
      </c>
      <c r="L309">
        <f>'UPDATE Regular Stats'!L310</f>
        <v>0.7</v>
      </c>
      <c r="M309">
        <f>'UPDATE Regular Stats'!M310</f>
        <v>1.9</v>
      </c>
      <c r="N309">
        <f>'UPDATE Regular Stats'!N310</f>
        <v>0.38600000000000001</v>
      </c>
      <c r="O309">
        <f>'UPDATE Regular Stats'!O310</f>
        <v>1.5</v>
      </c>
      <c r="P309">
        <f>'UPDATE Regular Stats'!P310</f>
        <v>3.2</v>
      </c>
      <c r="Q309">
        <f>'UPDATE Regular Stats'!Q310</f>
        <v>0.48099999999999998</v>
      </c>
      <c r="R309">
        <f>'UPDATE Regular Stats'!R310</f>
        <v>0.7</v>
      </c>
      <c r="S309">
        <f>'UPDATE Regular Stats'!S310</f>
        <v>0.9</v>
      </c>
      <c r="T309">
        <f>'UPDATE Regular Stats'!T310</f>
        <v>0.84799999999999998</v>
      </c>
      <c r="U309">
        <f>'UPDATE Regular Stats'!U310</f>
        <v>1.2</v>
      </c>
      <c r="V309">
        <f>'UPDATE Regular Stats'!V310</f>
        <v>2.5</v>
      </c>
      <c r="W309">
        <f>'UPDATE Regular Stats'!W310</f>
        <v>3.8</v>
      </c>
      <c r="X309">
        <f>'UPDATE Regular Stats'!X310</f>
        <v>0.9</v>
      </c>
      <c r="Y309">
        <f>'UPDATE Regular Stats'!Y310</f>
        <v>0.6</v>
      </c>
      <c r="Z309">
        <f>'UPDATE Regular Stats'!Z310</f>
        <v>0.2</v>
      </c>
      <c r="AA309">
        <f>'UPDATE Regular Stats'!AA310</f>
        <v>0.6</v>
      </c>
      <c r="AB309">
        <f>'UPDATE Regular Stats'!AB310</f>
        <v>1.8</v>
      </c>
      <c r="AC309">
        <f>'UPDATE Regular Stats'!AC310</f>
        <v>6</v>
      </c>
      <c r="AD309">
        <f>VLOOKUP($B309,'UPDATE Advanced Stats'!$B$2:$AC$1000,7,0)</f>
        <v>15</v>
      </c>
      <c r="AE309">
        <f>VLOOKUP($B309,'UPDATE Advanced Stats'!$B$2:$AC$1000,8,0)</f>
        <v>0.54900000000000004</v>
      </c>
      <c r="AF309">
        <f>VLOOKUP($B309,'UPDATE Advanced Stats'!$B$2:$AC$1000,9,0)</f>
        <v>0.36899999999999999</v>
      </c>
      <c r="AG309">
        <f>VLOOKUP($B309,'UPDATE Advanced Stats'!$B$2:$AC$1000,10,0)</f>
        <v>0.17399999999999999</v>
      </c>
      <c r="AH309">
        <f>VLOOKUP($B309,'UPDATE Advanced Stats'!$B$2:$AC$1000,11,0)</f>
        <v>8</v>
      </c>
      <c r="AI309">
        <f>VLOOKUP($B309,'UPDATE Advanced Stats'!$B$2:$AC$1000,12,0)</f>
        <v>17.2</v>
      </c>
      <c r="AJ309">
        <f>VLOOKUP($B309,'UPDATE Advanced Stats'!$B$2:$AC$1000,13,0)</f>
        <v>12.5</v>
      </c>
      <c r="AK309">
        <f>VLOOKUP($B309,'UPDATE Advanced Stats'!$B$2:$AC$1000,14,0)</f>
        <v>9</v>
      </c>
      <c r="AL309">
        <f>VLOOKUP($B309,'UPDATE Advanced Stats'!$B$2:$AC$1000,15,0)</f>
        <v>1.9</v>
      </c>
      <c r="AM309">
        <f>VLOOKUP($B309,'UPDATE Advanced Stats'!$B$2:$AC$1000,16,0)</f>
        <v>1.1000000000000001</v>
      </c>
      <c r="AN309">
        <f>VLOOKUP($B309,'UPDATE Advanced Stats'!$B$2:$AC$1000,17,0)</f>
        <v>9.6999999999999993</v>
      </c>
      <c r="AO309">
        <f>VLOOKUP($B309,'UPDATE Advanced Stats'!$B$2:$AC$1000,18,0)</f>
        <v>16.2</v>
      </c>
      <c r="AP309">
        <f>VLOOKUP($B309,'UPDATE Advanced Stats'!$B$2:$AC$1000,19,0)</f>
        <v>0</v>
      </c>
      <c r="AQ309">
        <f>VLOOKUP($B309,'UPDATE Advanced Stats'!$B$2:$AC$1000,20,0)</f>
        <v>2</v>
      </c>
      <c r="AR309">
        <f>VLOOKUP($B309,'UPDATE Advanced Stats'!$B$2:$AC$1000,21,0)</f>
        <v>1.4</v>
      </c>
      <c r="AS309">
        <f>VLOOKUP($B309,'UPDATE Advanced Stats'!$B$2:$AC$1000,22,0)</f>
        <v>3.5</v>
      </c>
      <c r="AT309">
        <f>VLOOKUP($B309,'UPDATE Advanced Stats'!$B$2:$AC$1000,23,0)</f>
        <v>0.13500000000000001</v>
      </c>
      <c r="AU309">
        <f>VLOOKUP($B309,'UPDATE Advanced Stats'!$B$2:$AC$1000,24,0)</f>
        <v>0</v>
      </c>
      <c r="AV309">
        <f>VLOOKUP($B309,'UPDATE Advanced Stats'!$B$2:$AC$1000,25,0)</f>
        <v>0.5</v>
      </c>
      <c r="AW309">
        <f>VLOOKUP($B309,'UPDATE Advanced Stats'!$B$2:$AC$1000,26,0)</f>
        <v>0.4</v>
      </c>
      <c r="AX309">
        <f>VLOOKUP($B309,'UPDATE Advanced Stats'!$B$2:$AC$1000,27,0)</f>
        <v>0.8</v>
      </c>
      <c r="AY309">
        <f>VLOOKUP($B309,'UPDATE Advanced Stats'!$B$2:$AC$1000,28,0)</f>
        <v>0.9</v>
      </c>
    </row>
    <row r="310" spans="1:51">
      <c r="A310">
        <f>'UPDATE Regular Stats'!A311</f>
        <v>241</v>
      </c>
      <c r="B310" t="str">
        <f>'UPDATE Regular Stats'!B311</f>
        <v>Jonas Jerebko</v>
      </c>
      <c r="C310" t="str">
        <f>'UPDATE Regular Stats'!C311</f>
        <v>PF</v>
      </c>
      <c r="D310">
        <f>'UPDATE Regular Stats'!D311</f>
        <v>27</v>
      </c>
      <c r="E310" t="str">
        <f>'UPDATE Regular Stats'!E311</f>
        <v>DET</v>
      </c>
      <c r="F310">
        <f>'UPDATE Regular Stats'!F311</f>
        <v>46</v>
      </c>
      <c r="G310">
        <f>'UPDATE Regular Stats'!G311</f>
        <v>0</v>
      </c>
      <c r="H310">
        <f>'UPDATE Regular Stats'!H311</f>
        <v>15.3</v>
      </c>
      <c r="I310">
        <f>'UPDATE Regular Stats'!I311</f>
        <v>2</v>
      </c>
      <c r="J310">
        <f>'UPDATE Regular Stats'!J311</f>
        <v>4.3</v>
      </c>
      <c r="K310">
        <f>'UPDATE Regular Stats'!K311</f>
        <v>0.46</v>
      </c>
      <c r="L310">
        <f>'UPDATE Regular Stats'!L311</f>
        <v>0.6</v>
      </c>
      <c r="M310">
        <f>'UPDATE Regular Stats'!M311</f>
        <v>1.7</v>
      </c>
      <c r="N310">
        <f>'UPDATE Regular Stats'!N311</f>
        <v>0.36799999999999999</v>
      </c>
      <c r="O310">
        <f>'UPDATE Regular Stats'!O311</f>
        <v>1.4</v>
      </c>
      <c r="P310">
        <f>'UPDATE Regular Stats'!P311</f>
        <v>2.7</v>
      </c>
      <c r="Q310">
        <f>'UPDATE Regular Stats'!Q311</f>
        <v>0.51600000000000001</v>
      </c>
      <c r="R310">
        <f>'UPDATE Regular Stats'!R311</f>
        <v>0.7</v>
      </c>
      <c r="S310">
        <f>'UPDATE Regular Stats'!S311</f>
        <v>0.8</v>
      </c>
      <c r="T310">
        <f>'UPDATE Regular Stats'!T311</f>
        <v>0.86099999999999999</v>
      </c>
      <c r="U310">
        <f>'UPDATE Regular Stats'!U311</f>
        <v>1</v>
      </c>
      <c r="V310">
        <f>'UPDATE Regular Stats'!V311</f>
        <v>2.1</v>
      </c>
      <c r="W310">
        <f>'UPDATE Regular Stats'!W311</f>
        <v>3.1</v>
      </c>
      <c r="X310">
        <f>'UPDATE Regular Stats'!X311</f>
        <v>0.9</v>
      </c>
      <c r="Y310">
        <f>'UPDATE Regular Stats'!Y311</f>
        <v>0.6</v>
      </c>
      <c r="Z310">
        <f>'UPDATE Regular Stats'!Z311</f>
        <v>0.2</v>
      </c>
      <c r="AA310">
        <f>'UPDATE Regular Stats'!AA311</f>
        <v>0.6</v>
      </c>
      <c r="AB310">
        <f>'UPDATE Regular Stats'!AB311</f>
        <v>1.7</v>
      </c>
      <c r="AC310">
        <f>'UPDATE Regular Stats'!AC311</f>
        <v>5.2</v>
      </c>
      <c r="AD310">
        <f>VLOOKUP($B310,'UPDATE Advanced Stats'!$B$2:$AC$1000,7,0)</f>
        <v>15</v>
      </c>
      <c r="AE310">
        <f>VLOOKUP($B310,'UPDATE Advanced Stats'!$B$2:$AC$1000,8,0)</f>
        <v>0.54900000000000004</v>
      </c>
      <c r="AF310">
        <f>VLOOKUP($B310,'UPDATE Advanced Stats'!$B$2:$AC$1000,9,0)</f>
        <v>0.36899999999999999</v>
      </c>
      <c r="AG310">
        <f>VLOOKUP($B310,'UPDATE Advanced Stats'!$B$2:$AC$1000,10,0)</f>
        <v>0.17399999999999999</v>
      </c>
      <c r="AH310">
        <f>VLOOKUP($B310,'UPDATE Advanced Stats'!$B$2:$AC$1000,11,0)</f>
        <v>8</v>
      </c>
      <c r="AI310">
        <f>VLOOKUP($B310,'UPDATE Advanced Stats'!$B$2:$AC$1000,12,0)</f>
        <v>17.2</v>
      </c>
      <c r="AJ310">
        <f>VLOOKUP($B310,'UPDATE Advanced Stats'!$B$2:$AC$1000,13,0)</f>
        <v>12.5</v>
      </c>
      <c r="AK310">
        <f>VLOOKUP($B310,'UPDATE Advanced Stats'!$B$2:$AC$1000,14,0)</f>
        <v>9</v>
      </c>
      <c r="AL310">
        <f>VLOOKUP($B310,'UPDATE Advanced Stats'!$B$2:$AC$1000,15,0)</f>
        <v>1.9</v>
      </c>
      <c r="AM310">
        <f>VLOOKUP($B310,'UPDATE Advanced Stats'!$B$2:$AC$1000,16,0)</f>
        <v>1.1000000000000001</v>
      </c>
      <c r="AN310">
        <f>VLOOKUP($B310,'UPDATE Advanced Stats'!$B$2:$AC$1000,17,0)</f>
        <v>9.6999999999999993</v>
      </c>
      <c r="AO310">
        <f>VLOOKUP($B310,'UPDATE Advanced Stats'!$B$2:$AC$1000,18,0)</f>
        <v>16.2</v>
      </c>
      <c r="AP310">
        <f>VLOOKUP($B310,'UPDATE Advanced Stats'!$B$2:$AC$1000,19,0)</f>
        <v>0</v>
      </c>
      <c r="AQ310">
        <f>VLOOKUP($B310,'UPDATE Advanced Stats'!$B$2:$AC$1000,20,0)</f>
        <v>2</v>
      </c>
      <c r="AR310">
        <f>VLOOKUP($B310,'UPDATE Advanced Stats'!$B$2:$AC$1000,21,0)</f>
        <v>1.4</v>
      </c>
      <c r="AS310">
        <f>VLOOKUP($B310,'UPDATE Advanced Stats'!$B$2:$AC$1000,22,0)</f>
        <v>3.5</v>
      </c>
      <c r="AT310">
        <f>VLOOKUP($B310,'UPDATE Advanced Stats'!$B$2:$AC$1000,23,0)</f>
        <v>0.13500000000000001</v>
      </c>
      <c r="AU310">
        <f>VLOOKUP($B310,'UPDATE Advanced Stats'!$B$2:$AC$1000,24,0)</f>
        <v>0</v>
      </c>
      <c r="AV310">
        <f>VLOOKUP($B310,'UPDATE Advanced Stats'!$B$2:$AC$1000,25,0)</f>
        <v>0.5</v>
      </c>
      <c r="AW310">
        <f>VLOOKUP($B310,'UPDATE Advanced Stats'!$B$2:$AC$1000,26,0)</f>
        <v>0.4</v>
      </c>
      <c r="AX310">
        <f>VLOOKUP($B310,'UPDATE Advanced Stats'!$B$2:$AC$1000,27,0)</f>
        <v>0.8</v>
      </c>
      <c r="AY310">
        <f>VLOOKUP($B310,'UPDATE Advanced Stats'!$B$2:$AC$1000,28,0)</f>
        <v>0.9</v>
      </c>
    </row>
    <row r="311" spans="1:51">
      <c r="A311">
        <f>'UPDATE Regular Stats'!A312</f>
        <v>241</v>
      </c>
      <c r="B311" t="str">
        <f>'UPDATE Regular Stats'!B312</f>
        <v>Jonas Jerebko</v>
      </c>
      <c r="C311" t="str">
        <f>'UPDATE Regular Stats'!C312</f>
        <v>PF</v>
      </c>
      <c r="D311">
        <f>'UPDATE Regular Stats'!D312</f>
        <v>27</v>
      </c>
      <c r="E311" t="str">
        <f>'UPDATE Regular Stats'!E312</f>
        <v>BOS</v>
      </c>
      <c r="F311">
        <f>'UPDATE Regular Stats'!F312</f>
        <v>29</v>
      </c>
      <c r="G311">
        <f>'UPDATE Regular Stats'!G312</f>
        <v>0</v>
      </c>
      <c r="H311">
        <f>'UPDATE Regular Stats'!H312</f>
        <v>18.2</v>
      </c>
      <c r="I311">
        <f>'UPDATE Regular Stats'!I312</f>
        <v>2.7</v>
      </c>
      <c r="J311">
        <f>'UPDATE Regular Stats'!J312</f>
        <v>6.2</v>
      </c>
      <c r="K311">
        <f>'UPDATE Regular Stats'!K312</f>
        <v>0.43099999999999999</v>
      </c>
      <c r="L311">
        <f>'UPDATE Regular Stats'!L312</f>
        <v>0.9</v>
      </c>
      <c r="M311">
        <f>'UPDATE Regular Stats'!M312</f>
        <v>2.2000000000000002</v>
      </c>
      <c r="N311">
        <f>'UPDATE Regular Stats'!N312</f>
        <v>0.40600000000000003</v>
      </c>
      <c r="O311">
        <f>'UPDATE Regular Stats'!O312</f>
        <v>1.8</v>
      </c>
      <c r="P311">
        <f>'UPDATE Regular Stats'!P312</f>
        <v>4</v>
      </c>
      <c r="Q311">
        <f>'UPDATE Regular Stats'!Q312</f>
        <v>0.44400000000000001</v>
      </c>
      <c r="R311">
        <f>'UPDATE Regular Stats'!R312</f>
        <v>0.9</v>
      </c>
      <c r="S311">
        <f>'UPDATE Regular Stats'!S312</f>
        <v>1</v>
      </c>
      <c r="T311">
        <f>'UPDATE Regular Stats'!T312</f>
        <v>0.83299999999999996</v>
      </c>
      <c r="U311">
        <f>'UPDATE Regular Stats'!U312</f>
        <v>1.6</v>
      </c>
      <c r="V311">
        <f>'UPDATE Regular Stats'!V312</f>
        <v>3.2</v>
      </c>
      <c r="W311">
        <f>'UPDATE Regular Stats'!W312</f>
        <v>4.8</v>
      </c>
      <c r="X311">
        <f>'UPDATE Regular Stats'!X312</f>
        <v>1</v>
      </c>
      <c r="Y311">
        <f>'UPDATE Regular Stats'!Y312</f>
        <v>0.7</v>
      </c>
      <c r="Z311">
        <f>'UPDATE Regular Stats'!Z312</f>
        <v>0.2</v>
      </c>
      <c r="AA311">
        <f>'UPDATE Regular Stats'!AA312</f>
        <v>0.6</v>
      </c>
      <c r="AB311">
        <f>'UPDATE Regular Stats'!AB312</f>
        <v>2</v>
      </c>
      <c r="AC311">
        <f>'UPDATE Regular Stats'!AC312</f>
        <v>7.1</v>
      </c>
      <c r="AD311">
        <f>VLOOKUP($B311,'UPDATE Advanced Stats'!$B$2:$AC$1000,7,0)</f>
        <v>15</v>
      </c>
      <c r="AE311">
        <f>VLOOKUP($B311,'UPDATE Advanced Stats'!$B$2:$AC$1000,8,0)</f>
        <v>0.54900000000000004</v>
      </c>
      <c r="AF311">
        <f>VLOOKUP($B311,'UPDATE Advanced Stats'!$B$2:$AC$1000,9,0)</f>
        <v>0.36899999999999999</v>
      </c>
      <c r="AG311">
        <f>VLOOKUP($B311,'UPDATE Advanced Stats'!$B$2:$AC$1000,10,0)</f>
        <v>0.17399999999999999</v>
      </c>
      <c r="AH311">
        <f>VLOOKUP($B311,'UPDATE Advanced Stats'!$B$2:$AC$1000,11,0)</f>
        <v>8</v>
      </c>
      <c r="AI311">
        <f>VLOOKUP($B311,'UPDATE Advanced Stats'!$B$2:$AC$1000,12,0)</f>
        <v>17.2</v>
      </c>
      <c r="AJ311">
        <f>VLOOKUP($B311,'UPDATE Advanced Stats'!$B$2:$AC$1000,13,0)</f>
        <v>12.5</v>
      </c>
      <c r="AK311">
        <f>VLOOKUP($B311,'UPDATE Advanced Stats'!$B$2:$AC$1000,14,0)</f>
        <v>9</v>
      </c>
      <c r="AL311">
        <f>VLOOKUP($B311,'UPDATE Advanced Stats'!$B$2:$AC$1000,15,0)</f>
        <v>1.9</v>
      </c>
      <c r="AM311">
        <f>VLOOKUP($B311,'UPDATE Advanced Stats'!$B$2:$AC$1000,16,0)</f>
        <v>1.1000000000000001</v>
      </c>
      <c r="AN311">
        <f>VLOOKUP($B311,'UPDATE Advanced Stats'!$B$2:$AC$1000,17,0)</f>
        <v>9.6999999999999993</v>
      </c>
      <c r="AO311">
        <f>VLOOKUP($B311,'UPDATE Advanced Stats'!$B$2:$AC$1000,18,0)</f>
        <v>16.2</v>
      </c>
      <c r="AP311">
        <f>VLOOKUP($B311,'UPDATE Advanced Stats'!$B$2:$AC$1000,19,0)</f>
        <v>0</v>
      </c>
      <c r="AQ311">
        <f>VLOOKUP($B311,'UPDATE Advanced Stats'!$B$2:$AC$1000,20,0)</f>
        <v>2</v>
      </c>
      <c r="AR311">
        <f>VLOOKUP($B311,'UPDATE Advanced Stats'!$B$2:$AC$1000,21,0)</f>
        <v>1.4</v>
      </c>
      <c r="AS311">
        <f>VLOOKUP($B311,'UPDATE Advanced Stats'!$B$2:$AC$1000,22,0)</f>
        <v>3.5</v>
      </c>
      <c r="AT311">
        <f>VLOOKUP($B311,'UPDATE Advanced Stats'!$B$2:$AC$1000,23,0)</f>
        <v>0.13500000000000001</v>
      </c>
      <c r="AU311">
        <f>VLOOKUP($B311,'UPDATE Advanced Stats'!$B$2:$AC$1000,24,0)</f>
        <v>0</v>
      </c>
      <c r="AV311">
        <f>VLOOKUP($B311,'UPDATE Advanced Stats'!$B$2:$AC$1000,25,0)</f>
        <v>0.5</v>
      </c>
      <c r="AW311">
        <f>VLOOKUP($B311,'UPDATE Advanced Stats'!$B$2:$AC$1000,26,0)</f>
        <v>0.4</v>
      </c>
      <c r="AX311">
        <f>VLOOKUP($B311,'UPDATE Advanced Stats'!$B$2:$AC$1000,27,0)</f>
        <v>0.8</v>
      </c>
      <c r="AY311">
        <f>VLOOKUP($B311,'UPDATE Advanced Stats'!$B$2:$AC$1000,28,0)</f>
        <v>0.9</v>
      </c>
    </row>
    <row r="312" spans="1:51">
      <c r="A312">
        <f>'UPDATE Regular Stats'!A313</f>
        <v>242</v>
      </c>
      <c r="B312" t="str">
        <f>'UPDATE Regular Stats'!B313</f>
        <v>Grant Jerrett</v>
      </c>
      <c r="C312" t="str">
        <f>'UPDATE Regular Stats'!C313</f>
        <v>PF</v>
      </c>
      <c r="D312">
        <f>'UPDATE Regular Stats'!D313</f>
        <v>21</v>
      </c>
      <c r="E312" t="str">
        <f>'UPDATE Regular Stats'!E313</f>
        <v>TOT</v>
      </c>
      <c r="F312">
        <f>'UPDATE Regular Stats'!F313</f>
        <v>8</v>
      </c>
      <c r="G312">
        <f>'UPDATE Regular Stats'!G313</f>
        <v>0</v>
      </c>
      <c r="H312">
        <f>'UPDATE Regular Stats'!H313</f>
        <v>6.4</v>
      </c>
      <c r="I312">
        <f>'UPDATE Regular Stats'!I313</f>
        <v>0.9</v>
      </c>
      <c r="J312">
        <f>'UPDATE Regular Stats'!J313</f>
        <v>3.3</v>
      </c>
      <c r="K312">
        <f>'UPDATE Regular Stats'!K313</f>
        <v>0.26900000000000002</v>
      </c>
      <c r="L312">
        <f>'UPDATE Regular Stats'!L313</f>
        <v>0.1</v>
      </c>
      <c r="M312">
        <f>'UPDATE Regular Stats'!M313</f>
        <v>1.9</v>
      </c>
      <c r="N312">
        <f>'UPDATE Regular Stats'!N313</f>
        <v>6.7000000000000004E-2</v>
      </c>
      <c r="O312">
        <f>'UPDATE Regular Stats'!O313</f>
        <v>0.8</v>
      </c>
      <c r="P312">
        <f>'UPDATE Regular Stats'!P313</f>
        <v>1.4</v>
      </c>
      <c r="Q312">
        <f>'UPDATE Regular Stats'!Q313</f>
        <v>0.54500000000000004</v>
      </c>
      <c r="R312">
        <f>'UPDATE Regular Stats'!R313</f>
        <v>0.1</v>
      </c>
      <c r="S312">
        <f>'UPDATE Regular Stats'!S313</f>
        <v>0.1</v>
      </c>
      <c r="T312">
        <f>'UPDATE Regular Stats'!T313</f>
        <v>1</v>
      </c>
      <c r="U312">
        <f>'UPDATE Regular Stats'!U313</f>
        <v>0.3</v>
      </c>
      <c r="V312">
        <f>'UPDATE Regular Stats'!V313</f>
        <v>0.9</v>
      </c>
      <c r="W312">
        <f>'UPDATE Regular Stats'!W313</f>
        <v>1.1000000000000001</v>
      </c>
      <c r="X312">
        <f>'UPDATE Regular Stats'!X313</f>
        <v>0.4</v>
      </c>
      <c r="Y312">
        <f>'UPDATE Regular Stats'!Y313</f>
        <v>0.3</v>
      </c>
      <c r="Z312">
        <f>'UPDATE Regular Stats'!Z313</f>
        <v>0.3</v>
      </c>
      <c r="AA312">
        <f>'UPDATE Regular Stats'!AA313</f>
        <v>0.4</v>
      </c>
      <c r="AB312">
        <f>'UPDATE Regular Stats'!AB313</f>
        <v>1.4</v>
      </c>
      <c r="AC312">
        <f>'UPDATE Regular Stats'!AC313</f>
        <v>2</v>
      </c>
      <c r="AD312">
        <f>VLOOKUP($B312,'UPDATE Advanced Stats'!$B$2:$AC$1000,7,0)</f>
        <v>1.5</v>
      </c>
      <c r="AE312">
        <f>VLOOKUP($B312,'UPDATE Advanced Stats'!$B$2:$AC$1000,8,0)</f>
        <v>0.30299999999999999</v>
      </c>
      <c r="AF312">
        <f>VLOOKUP($B312,'UPDATE Advanced Stats'!$B$2:$AC$1000,9,0)</f>
        <v>0.57699999999999996</v>
      </c>
      <c r="AG312">
        <f>VLOOKUP($B312,'UPDATE Advanced Stats'!$B$2:$AC$1000,10,0)</f>
        <v>3.7999999999999999E-2</v>
      </c>
      <c r="AH312">
        <f>VLOOKUP($B312,'UPDATE Advanced Stats'!$B$2:$AC$1000,11,0)</f>
        <v>4.4000000000000004</v>
      </c>
      <c r="AI312">
        <f>VLOOKUP($B312,'UPDATE Advanced Stats'!$B$2:$AC$1000,12,0)</f>
        <v>15.2</v>
      </c>
      <c r="AJ312">
        <f>VLOOKUP($B312,'UPDATE Advanced Stats'!$B$2:$AC$1000,13,0)</f>
        <v>9.9</v>
      </c>
      <c r="AK312">
        <f>VLOOKUP($B312,'UPDATE Advanced Stats'!$B$2:$AC$1000,14,0)</f>
        <v>9.6</v>
      </c>
      <c r="AL312">
        <f>VLOOKUP($B312,'UPDATE Advanced Stats'!$B$2:$AC$1000,15,0)</f>
        <v>2.1</v>
      </c>
      <c r="AM312">
        <f>VLOOKUP($B312,'UPDATE Advanced Stats'!$B$2:$AC$1000,16,0)</f>
        <v>3.1</v>
      </c>
      <c r="AN312">
        <f>VLOOKUP($B312,'UPDATE Advanced Stats'!$B$2:$AC$1000,17,0)</f>
        <v>10.199999999999999</v>
      </c>
      <c r="AO312">
        <f>VLOOKUP($B312,'UPDATE Advanced Stats'!$B$2:$AC$1000,18,0)</f>
        <v>25.4</v>
      </c>
      <c r="AP312">
        <f>VLOOKUP($B312,'UPDATE Advanced Stats'!$B$2:$AC$1000,19,0)</f>
        <v>0</v>
      </c>
      <c r="AQ312">
        <f>VLOOKUP($B312,'UPDATE Advanced Stats'!$B$2:$AC$1000,20,0)</f>
        <v>-0.2</v>
      </c>
      <c r="AR312">
        <f>VLOOKUP($B312,'UPDATE Advanced Stats'!$B$2:$AC$1000,21,0)</f>
        <v>0.1</v>
      </c>
      <c r="AS312">
        <f>VLOOKUP($B312,'UPDATE Advanced Stats'!$B$2:$AC$1000,22,0)</f>
        <v>-0.1</v>
      </c>
      <c r="AT312">
        <f>VLOOKUP($B312,'UPDATE Advanced Stats'!$B$2:$AC$1000,23,0)</f>
        <v>-0.128</v>
      </c>
      <c r="AU312">
        <f>VLOOKUP($B312,'UPDATE Advanced Stats'!$B$2:$AC$1000,24,0)</f>
        <v>0</v>
      </c>
      <c r="AV312">
        <f>VLOOKUP($B312,'UPDATE Advanced Stats'!$B$2:$AC$1000,25,0)</f>
        <v>-6.8</v>
      </c>
      <c r="AW312">
        <f>VLOOKUP($B312,'UPDATE Advanced Stats'!$B$2:$AC$1000,26,0)</f>
        <v>-1.5</v>
      </c>
      <c r="AX312">
        <f>VLOOKUP($B312,'UPDATE Advanced Stats'!$B$2:$AC$1000,27,0)</f>
        <v>-8.4</v>
      </c>
      <c r="AY312">
        <f>VLOOKUP($B312,'UPDATE Advanced Stats'!$B$2:$AC$1000,28,0)</f>
        <v>-0.1</v>
      </c>
    </row>
    <row r="313" spans="1:51">
      <c r="A313">
        <f>'UPDATE Regular Stats'!A314</f>
        <v>242</v>
      </c>
      <c r="B313" t="str">
        <f>'UPDATE Regular Stats'!B314</f>
        <v>Grant Jerrett</v>
      </c>
      <c r="C313" t="str">
        <f>'UPDATE Regular Stats'!C314</f>
        <v>PF</v>
      </c>
      <c r="D313">
        <f>'UPDATE Regular Stats'!D314</f>
        <v>21</v>
      </c>
      <c r="E313" t="str">
        <f>'UPDATE Regular Stats'!E314</f>
        <v>OKC</v>
      </c>
      <c r="F313">
        <f>'UPDATE Regular Stats'!F314</f>
        <v>5</v>
      </c>
      <c r="G313">
        <f>'UPDATE Regular Stats'!G314</f>
        <v>0</v>
      </c>
      <c r="H313">
        <f>'UPDATE Regular Stats'!H314</f>
        <v>5</v>
      </c>
      <c r="I313">
        <f>'UPDATE Regular Stats'!I314</f>
        <v>0.6</v>
      </c>
      <c r="J313">
        <f>'UPDATE Regular Stats'!J314</f>
        <v>3.4</v>
      </c>
      <c r="K313">
        <f>'UPDATE Regular Stats'!K314</f>
        <v>0.17599999999999999</v>
      </c>
      <c r="L313">
        <f>'UPDATE Regular Stats'!L314</f>
        <v>0.2</v>
      </c>
      <c r="M313">
        <f>'UPDATE Regular Stats'!M314</f>
        <v>2.6</v>
      </c>
      <c r="N313">
        <f>'UPDATE Regular Stats'!N314</f>
        <v>7.6999999999999999E-2</v>
      </c>
      <c r="O313">
        <f>'UPDATE Regular Stats'!O314</f>
        <v>0.4</v>
      </c>
      <c r="P313">
        <f>'UPDATE Regular Stats'!P314</f>
        <v>0.8</v>
      </c>
      <c r="Q313">
        <f>'UPDATE Regular Stats'!Q314</f>
        <v>0.5</v>
      </c>
      <c r="R313">
        <f>'UPDATE Regular Stats'!R314</f>
        <v>0</v>
      </c>
      <c r="S313">
        <f>'UPDATE Regular Stats'!S314</f>
        <v>0</v>
      </c>
      <c r="T313">
        <f>'UPDATE Regular Stats'!T314</f>
        <v>0</v>
      </c>
      <c r="U313">
        <f>'UPDATE Regular Stats'!U314</f>
        <v>0.2</v>
      </c>
      <c r="V313">
        <f>'UPDATE Regular Stats'!V314</f>
        <v>0.6</v>
      </c>
      <c r="W313">
        <f>'UPDATE Regular Stats'!W314</f>
        <v>0.8</v>
      </c>
      <c r="X313">
        <f>'UPDATE Regular Stats'!X314</f>
        <v>0.2</v>
      </c>
      <c r="Y313">
        <f>'UPDATE Regular Stats'!Y314</f>
        <v>0</v>
      </c>
      <c r="Z313">
        <f>'UPDATE Regular Stats'!Z314</f>
        <v>0.4</v>
      </c>
      <c r="AA313">
        <f>'UPDATE Regular Stats'!AA314</f>
        <v>0.4</v>
      </c>
      <c r="AB313">
        <f>'UPDATE Regular Stats'!AB314</f>
        <v>1.4</v>
      </c>
      <c r="AC313">
        <f>'UPDATE Regular Stats'!AC314</f>
        <v>1.4</v>
      </c>
      <c r="AD313">
        <f>VLOOKUP($B313,'UPDATE Advanced Stats'!$B$2:$AC$1000,7,0)</f>
        <v>1.5</v>
      </c>
      <c r="AE313">
        <f>VLOOKUP($B313,'UPDATE Advanced Stats'!$B$2:$AC$1000,8,0)</f>
        <v>0.30299999999999999</v>
      </c>
      <c r="AF313">
        <f>VLOOKUP($B313,'UPDATE Advanced Stats'!$B$2:$AC$1000,9,0)</f>
        <v>0.57699999999999996</v>
      </c>
      <c r="AG313">
        <f>VLOOKUP($B313,'UPDATE Advanced Stats'!$B$2:$AC$1000,10,0)</f>
        <v>3.7999999999999999E-2</v>
      </c>
      <c r="AH313">
        <f>VLOOKUP($B313,'UPDATE Advanced Stats'!$B$2:$AC$1000,11,0)</f>
        <v>4.4000000000000004</v>
      </c>
      <c r="AI313">
        <f>VLOOKUP($B313,'UPDATE Advanced Stats'!$B$2:$AC$1000,12,0)</f>
        <v>15.2</v>
      </c>
      <c r="AJ313">
        <f>VLOOKUP($B313,'UPDATE Advanced Stats'!$B$2:$AC$1000,13,0)</f>
        <v>9.9</v>
      </c>
      <c r="AK313">
        <f>VLOOKUP($B313,'UPDATE Advanced Stats'!$B$2:$AC$1000,14,0)</f>
        <v>9.6</v>
      </c>
      <c r="AL313">
        <f>VLOOKUP($B313,'UPDATE Advanced Stats'!$B$2:$AC$1000,15,0)</f>
        <v>2.1</v>
      </c>
      <c r="AM313">
        <f>VLOOKUP($B313,'UPDATE Advanced Stats'!$B$2:$AC$1000,16,0)</f>
        <v>3.1</v>
      </c>
      <c r="AN313">
        <f>VLOOKUP($B313,'UPDATE Advanced Stats'!$B$2:$AC$1000,17,0)</f>
        <v>10.199999999999999</v>
      </c>
      <c r="AO313">
        <f>VLOOKUP($B313,'UPDATE Advanced Stats'!$B$2:$AC$1000,18,0)</f>
        <v>25.4</v>
      </c>
      <c r="AP313">
        <f>VLOOKUP($B313,'UPDATE Advanced Stats'!$B$2:$AC$1000,19,0)</f>
        <v>0</v>
      </c>
      <c r="AQ313">
        <f>VLOOKUP($B313,'UPDATE Advanced Stats'!$B$2:$AC$1000,20,0)</f>
        <v>-0.2</v>
      </c>
      <c r="AR313">
        <f>VLOOKUP($B313,'UPDATE Advanced Stats'!$B$2:$AC$1000,21,0)</f>
        <v>0.1</v>
      </c>
      <c r="AS313">
        <f>VLOOKUP($B313,'UPDATE Advanced Stats'!$B$2:$AC$1000,22,0)</f>
        <v>-0.1</v>
      </c>
      <c r="AT313">
        <f>VLOOKUP($B313,'UPDATE Advanced Stats'!$B$2:$AC$1000,23,0)</f>
        <v>-0.128</v>
      </c>
      <c r="AU313">
        <f>VLOOKUP($B313,'UPDATE Advanced Stats'!$B$2:$AC$1000,24,0)</f>
        <v>0</v>
      </c>
      <c r="AV313">
        <f>VLOOKUP($B313,'UPDATE Advanced Stats'!$B$2:$AC$1000,25,0)</f>
        <v>-6.8</v>
      </c>
      <c r="AW313">
        <f>VLOOKUP($B313,'UPDATE Advanced Stats'!$B$2:$AC$1000,26,0)</f>
        <v>-1.5</v>
      </c>
      <c r="AX313">
        <f>VLOOKUP($B313,'UPDATE Advanced Stats'!$B$2:$AC$1000,27,0)</f>
        <v>-8.4</v>
      </c>
      <c r="AY313">
        <f>VLOOKUP($B313,'UPDATE Advanced Stats'!$B$2:$AC$1000,28,0)</f>
        <v>-0.1</v>
      </c>
    </row>
    <row r="314" spans="1:51">
      <c r="A314">
        <f>'UPDATE Regular Stats'!A315</f>
        <v>242</v>
      </c>
      <c r="B314" t="str">
        <f>'UPDATE Regular Stats'!B315</f>
        <v>Grant Jerrett</v>
      </c>
      <c r="C314" t="str">
        <f>'UPDATE Regular Stats'!C315</f>
        <v>PF</v>
      </c>
      <c r="D314">
        <f>'UPDATE Regular Stats'!D315</f>
        <v>21</v>
      </c>
      <c r="E314" t="str">
        <f>'UPDATE Regular Stats'!E315</f>
        <v>UTA</v>
      </c>
      <c r="F314">
        <f>'UPDATE Regular Stats'!F315</f>
        <v>3</v>
      </c>
      <c r="G314">
        <f>'UPDATE Regular Stats'!G315</f>
        <v>0</v>
      </c>
      <c r="H314">
        <f>'UPDATE Regular Stats'!H315</f>
        <v>8.6999999999999993</v>
      </c>
      <c r="I314">
        <f>'UPDATE Regular Stats'!I315</f>
        <v>1.3</v>
      </c>
      <c r="J314">
        <f>'UPDATE Regular Stats'!J315</f>
        <v>3</v>
      </c>
      <c r="K314">
        <f>'UPDATE Regular Stats'!K315</f>
        <v>0.44400000000000001</v>
      </c>
      <c r="L314">
        <f>'UPDATE Regular Stats'!L315</f>
        <v>0</v>
      </c>
      <c r="M314">
        <f>'UPDATE Regular Stats'!M315</f>
        <v>0.7</v>
      </c>
      <c r="N314">
        <f>'UPDATE Regular Stats'!N315</f>
        <v>0</v>
      </c>
      <c r="O314">
        <f>'UPDATE Regular Stats'!O315</f>
        <v>1.3</v>
      </c>
      <c r="P314">
        <f>'UPDATE Regular Stats'!P315</f>
        <v>2.2999999999999998</v>
      </c>
      <c r="Q314">
        <f>'UPDATE Regular Stats'!Q315</f>
        <v>0.57099999999999995</v>
      </c>
      <c r="R314">
        <f>'UPDATE Regular Stats'!R315</f>
        <v>0.3</v>
      </c>
      <c r="S314">
        <f>'UPDATE Regular Stats'!S315</f>
        <v>0.3</v>
      </c>
      <c r="T314">
        <f>'UPDATE Regular Stats'!T315</f>
        <v>1</v>
      </c>
      <c r="U314">
        <f>'UPDATE Regular Stats'!U315</f>
        <v>0.3</v>
      </c>
      <c r="V314">
        <f>'UPDATE Regular Stats'!V315</f>
        <v>1.3</v>
      </c>
      <c r="W314">
        <f>'UPDATE Regular Stats'!W315</f>
        <v>1.7</v>
      </c>
      <c r="X314">
        <f>'UPDATE Regular Stats'!X315</f>
        <v>0.7</v>
      </c>
      <c r="Y314">
        <f>'UPDATE Regular Stats'!Y315</f>
        <v>0.7</v>
      </c>
      <c r="Z314">
        <f>'UPDATE Regular Stats'!Z315</f>
        <v>0</v>
      </c>
      <c r="AA314">
        <f>'UPDATE Regular Stats'!AA315</f>
        <v>0.3</v>
      </c>
      <c r="AB314">
        <f>'UPDATE Regular Stats'!AB315</f>
        <v>1.3</v>
      </c>
      <c r="AC314">
        <f>'UPDATE Regular Stats'!AC315</f>
        <v>3</v>
      </c>
      <c r="AD314">
        <f>VLOOKUP($B314,'UPDATE Advanced Stats'!$B$2:$AC$1000,7,0)</f>
        <v>1.5</v>
      </c>
      <c r="AE314">
        <f>VLOOKUP($B314,'UPDATE Advanced Stats'!$B$2:$AC$1000,8,0)</f>
        <v>0.30299999999999999</v>
      </c>
      <c r="AF314">
        <f>VLOOKUP($B314,'UPDATE Advanced Stats'!$B$2:$AC$1000,9,0)</f>
        <v>0.57699999999999996</v>
      </c>
      <c r="AG314">
        <f>VLOOKUP($B314,'UPDATE Advanced Stats'!$B$2:$AC$1000,10,0)</f>
        <v>3.7999999999999999E-2</v>
      </c>
      <c r="AH314">
        <f>VLOOKUP($B314,'UPDATE Advanced Stats'!$B$2:$AC$1000,11,0)</f>
        <v>4.4000000000000004</v>
      </c>
      <c r="AI314">
        <f>VLOOKUP($B314,'UPDATE Advanced Stats'!$B$2:$AC$1000,12,0)</f>
        <v>15.2</v>
      </c>
      <c r="AJ314">
        <f>VLOOKUP($B314,'UPDATE Advanced Stats'!$B$2:$AC$1000,13,0)</f>
        <v>9.9</v>
      </c>
      <c r="AK314">
        <f>VLOOKUP($B314,'UPDATE Advanced Stats'!$B$2:$AC$1000,14,0)</f>
        <v>9.6</v>
      </c>
      <c r="AL314">
        <f>VLOOKUP($B314,'UPDATE Advanced Stats'!$B$2:$AC$1000,15,0)</f>
        <v>2.1</v>
      </c>
      <c r="AM314">
        <f>VLOOKUP($B314,'UPDATE Advanced Stats'!$B$2:$AC$1000,16,0)</f>
        <v>3.1</v>
      </c>
      <c r="AN314">
        <f>VLOOKUP($B314,'UPDATE Advanced Stats'!$B$2:$AC$1000,17,0)</f>
        <v>10.199999999999999</v>
      </c>
      <c r="AO314">
        <f>VLOOKUP($B314,'UPDATE Advanced Stats'!$B$2:$AC$1000,18,0)</f>
        <v>25.4</v>
      </c>
      <c r="AP314">
        <f>VLOOKUP($B314,'UPDATE Advanced Stats'!$B$2:$AC$1000,19,0)</f>
        <v>0</v>
      </c>
      <c r="AQ314">
        <f>VLOOKUP($B314,'UPDATE Advanced Stats'!$B$2:$AC$1000,20,0)</f>
        <v>-0.2</v>
      </c>
      <c r="AR314">
        <f>VLOOKUP($B314,'UPDATE Advanced Stats'!$B$2:$AC$1000,21,0)</f>
        <v>0.1</v>
      </c>
      <c r="AS314">
        <f>VLOOKUP($B314,'UPDATE Advanced Stats'!$B$2:$AC$1000,22,0)</f>
        <v>-0.1</v>
      </c>
      <c r="AT314">
        <f>VLOOKUP($B314,'UPDATE Advanced Stats'!$B$2:$AC$1000,23,0)</f>
        <v>-0.128</v>
      </c>
      <c r="AU314">
        <f>VLOOKUP($B314,'UPDATE Advanced Stats'!$B$2:$AC$1000,24,0)</f>
        <v>0</v>
      </c>
      <c r="AV314">
        <f>VLOOKUP($B314,'UPDATE Advanced Stats'!$B$2:$AC$1000,25,0)</f>
        <v>-6.8</v>
      </c>
      <c r="AW314">
        <f>VLOOKUP($B314,'UPDATE Advanced Stats'!$B$2:$AC$1000,26,0)</f>
        <v>-1.5</v>
      </c>
      <c r="AX314">
        <f>VLOOKUP($B314,'UPDATE Advanced Stats'!$B$2:$AC$1000,27,0)</f>
        <v>-8.4</v>
      </c>
      <c r="AY314">
        <f>VLOOKUP($B314,'UPDATE Advanced Stats'!$B$2:$AC$1000,28,0)</f>
        <v>-0.1</v>
      </c>
    </row>
    <row r="315" spans="1:51">
      <c r="A315">
        <f>'UPDATE Regular Stats'!A316</f>
        <v>243</v>
      </c>
      <c r="B315" t="str">
        <f>'UPDATE Regular Stats'!B316</f>
        <v>Amir Johnson</v>
      </c>
      <c r="C315" t="str">
        <f>'UPDATE Regular Stats'!C316</f>
        <v>PF</v>
      </c>
      <c r="D315">
        <f>'UPDATE Regular Stats'!D316</f>
        <v>27</v>
      </c>
      <c r="E315" t="str">
        <f>'UPDATE Regular Stats'!E316</f>
        <v>TOR</v>
      </c>
      <c r="F315">
        <f>'UPDATE Regular Stats'!F316</f>
        <v>75</v>
      </c>
      <c r="G315">
        <f>'UPDATE Regular Stats'!G316</f>
        <v>72</v>
      </c>
      <c r="H315">
        <f>'UPDATE Regular Stats'!H316</f>
        <v>26.4</v>
      </c>
      <c r="I315">
        <f>'UPDATE Regular Stats'!I316</f>
        <v>4</v>
      </c>
      <c r="J315">
        <f>'UPDATE Regular Stats'!J316</f>
        <v>6.9</v>
      </c>
      <c r="K315">
        <f>'UPDATE Regular Stats'!K316</f>
        <v>0.57399999999999995</v>
      </c>
      <c r="L315">
        <f>'UPDATE Regular Stats'!L316</f>
        <v>0.3</v>
      </c>
      <c r="M315">
        <f>'UPDATE Regular Stats'!M316</f>
        <v>0.6</v>
      </c>
      <c r="N315">
        <f>'UPDATE Regular Stats'!N316</f>
        <v>0.41299999999999998</v>
      </c>
      <c r="O315">
        <f>'UPDATE Regular Stats'!O316</f>
        <v>3.7</v>
      </c>
      <c r="P315">
        <f>'UPDATE Regular Stats'!P316</f>
        <v>6.3</v>
      </c>
      <c r="Q315">
        <f>'UPDATE Regular Stats'!Q316</f>
        <v>0.59</v>
      </c>
      <c r="R315">
        <f>'UPDATE Regular Stats'!R316</f>
        <v>1.1000000000000001</v>
      </c>
      <c r="S315">
        <f>'UPDATE Regular Stats'!S316</f>
        <v>1.7</v>
      </c>
      <c r="T315">
        <f>'UPDATE Regular Stats'!T316</f>
        <v>0.61199999999999999</v>
      </c>
      <c r="U315">
        <f>'UPDATE Regular Stats'!U316</f>
        <v>2.1</v>
      </c>
      <c r="V315">
        <f>'UPDATE Regular Stats'!V316</f>
        <v>4</v>
      </c>
      <c r="W315">
        <f>'UPDATE Regular Stats'!W316</f>
        <v>6.1</v>
      </c>
      <c r="X315">
        <f>'UPDATE Regular Stats'!X316</f>
        <v>1.6</v>
      </c>
      <c r="Y315">
        <f>'UPDATE Regular Stats'!Y316</f>
        <v>0.6</v>
      </c>
      <c r="Z315">
        <f>'UPDATE Regular Stats'!Z316</f>
        <v>0.8</v>
      </c>
      <c r="AA315">
        <f>'UPDATE Regular Stats'!AA316</f>
        <v>1.5</v>
      </c>
      <c r="AB315">
        <f>'UPDATE Regular Stats'!AB316</f>
        <v>3</v>
      </c>
      <c r="AC315">
        <f>'UPDATE Regular Stats'!AC316</f>
        <v>9.3000000000000007</v>
      </c>
      <c r="AD315">
        <f>VLOOKUP($B315,'UPDATE Advanced Stats'!$B$2:$AC$1000,7,0)</f>
        <v>15.4</v>
      </c>
      <c r="AE315">
        <f>VLOOKUP($B315,'UPDATE Advanced Stats'!$B$2:$AC$1000,8,0)</f>
        <v>0.60299999999999998</v>
      </c>
      <c r="AF315">
        <f>VLOOKUP($B315,'UPDATE Advanced Stats'!$B$2:$AC$1000,9,0)</f>
        <v>8.8999999999999996E-2</v>
      </c>
      <c r="AG315">
        <f>VLOOKUP($B315,'UPDATE Advanced Stats'!$B$2:$AC$1000,10,0)</f>
        <v>0.249</v>
      </c>
      <c r="AH315">
        <f>VLOOKUP($B315,'UPDATE Advanced Stats'!$B$2:$AC$1000,11,0)</f>
        <v>9.3000000000000007</v>
      </c>
      <c r="AI315">
        <f>VLOOKUP($B315,'UPDATE Advanced Stats'!$B$2:$AC$1000,12,0)</f>
        <v>17.3</v>
      </c>
      <c r="AJ315">
        <f>VLOOKUP($B315,'UPDATE Advanced Stats'!$B$2:$AC$1000,13,0)</f>
        <v>13.3</v>
      </c>
      <c r="AK315">
        <f>VLOOKUP($B315,'UPDATE Advanced Stats'!$B$2:$AC$1000,14,0)</f>
        <v>9.4</v>
      </c>
      <c r="AL315">
        <f>VLOOKUP($B315,'UPDATE Advanced Stats'!$B$2:$AC$1000,15,0)</f>
        <v>1.1000000000000001</v>
      </c>
      <c r="AM315">
        <f>VLOOKUP($B315,'UPDATE Advanced Stats'!$B$2:$AC$1000,16,0)</f>
        <v>2.4</v>
      </c>
      <c r="AN315">
        <f>VLOOKUP($B315,'UPDATE Advanced Stats'!$B$2:$AC$1000,17,0)</f>
        <v>16</v>
      </c>
      <c r="AO315">
        <f>VLOOKUP($B315,'UPDATE Advanced Stats'!$B$2:$AC$1000,18,0)</f>
        <v>15.7</v>
      </c>
      <c r="AP315">
        <f>VLOOKUP($B315,'UPDATE Advanced Stats'!$B$2:$AC$1000,19,0)</f>
        <v>0</v>
      </c>
      <c r="AQ315">
        <f>VLOOKUP($B315,'UPDATE Advanced Stats'!$B$2:$AC$1000,20,0)</f>
        <v>3.5</v>
      </c>
      <c r="AR315">
        <f>VLOOKUP($B315,'UPDATE Advanced Stats'!$B$2:$AC$1000,21,0)</f>
        <v>1.6</v>
      </c>
      <c r="AS315">
        <f>VLOOKUP($B315,'UPDATE Advanced Stats'!$B$2:$AC$1000,22,0)</f>
        <v>5.0999999999999996</v>
      </c>
      <c r="AT315">
        <f>VLOOKUP($B315,'UPDATE Advanced Stats'!$B$2:$AC$1000,23,0)</f>
        <v>0.124</v>
      </c>
      <c r="AU315">
        <f>VLOOKUP($B315,'UPDATE Advanced Stats'!$B$2:$AC$1000,24,0)</f>
        <v>0</v>
      </c>
      <c r="AV315">
        <f>VLOOKUP($B315,'UPDATE Advanced Stats'!$B$2:$AC$1000,25,0)</f>
        <v>0.8</v>
      </c>
      <c r="AW315">
        <f>VLOOKUP($B315,'UPDATE Advanced Stats'!$B$2:$AC$1000,26,0)</f>
        <v>1</v>
      </c>
      <c r="AX315">
        <f>VLOOKUP($B315,'UPDATE Advanced Stats'!$B$2:$AC$1000,27,0)</f>
        <v>1.8</v>
      </c>
      <c r="AY315">
        <f>VLOOKUP($B315,'UPDATE Advanced Stats'!$B$2:$AC$1000,28,0)</f>
        <v>1.9</v>
      </c>
    </row>
    <row r="316" spans="1:51">
      <c r="A316">
        <f>'UPDATE Regular Stats'!A317</f>
        <v>244</v>
      </c>
      <c r="B316" t="str">
        <f>'UPDATE Regular Stats'!B317</f>
        <v>Chris Johnson</v>
      </c>
      <c r="C316" t="str">
        <f>'UPDATE Regular Stats'!C317</f>
        <v>SF</v>
      </c>
      <c r="D316">
        <f>'UPDATE Regular Stats'!D317</f>
        <v>24</v>
      </c>
      <c r="E316" t="str">
        <f>'UPDATE Regular Stats'!E317</f>
        <v>TOT</v>
      </c>
      <c r="F316">
        <f>'UPDATE Regular Stats'!F317</f>
        <v>29</v>
      </c>
      <c r="G316">
        <f>'UPDATE Regular Stats'!G317</f>
        <v>2</v>
      </c>
      <c r="H316">
        <f>'UPDATE Regular Stats'!H317</f>
        <v>18.100000000000001</v>
      </c>
      <c r="I316">
        <f>'UPDATE Regular Stats'!I317</f>
        <v>2.1</v>
      </c>
      <c r="J316">
        <f>'UPDATE Regular Stats'!J317</f>
        <v>5.3</v>
      </c>
      <c r="K316">
        <f>'UPDATE Regular Stats'!K317</f>
        <v>0.40300000000000002</v>
      </c>
      <c r="L316">
        <f>'UPDATE Regular Stats'!L317</f>
        <v>1</v>
      </c>
      <c r="M316">
        <f>'UPDATE Regular Stats'!M317</f>
        <v>3.3</v>
      </c>
      <c r="N316">
        <f>'UPDATE Regular Stats'!N317</f>
        <v>0.29499999999999998</v>
      </c>
      <c r="O316">
        <f>'UPDATE Regular Stats'!O317</f>
        <v>1.2</v>
      </c>
      <c r="P316">
        <f>'UPDATE Regular Stats'!P317</f>
        <v>2</v>
      </c>
      <c r="Q316">
        <f>'UPDATE Regular Stats'!Q317</f>
        <v>0.57599999999999996</v>
      </c>
      <c r="R316">
        <f>'UPDATE Regular Stats'!R317</f>
        <v>0.5</v>
      </c>
      <c r="S316">
        <f>'UPDATE Regular Stats'!S317</f>
        <v>0.6</v>
      </c>
      <c r="T316">
        <f>'UPDATE Regular Stats'!T317</f>
        <v>0.875</v>
      </c>
      <c r="U316">
        <f>'UPDATE Regular Stats'!U317</f>
        <v>0.3</v>
      </c>
      <c r="V316">
        <f>'UPDATE Regular Stats'!V317</f>
        <v>1.6</v>
      </c>
      <c r="W316">
        <f>'UPDATE Regular Stats'!W317</f>
        <v>1.9</v>
      </c>
      <c r="X316">
        <f>'UPDATE Regular Stats'!X317</f>
        <v>0.5</v>
      </c>
      <c r="Y316">
        <f>'UPDATE Regular Stats'!Y317</f>
        <v>0.9</v>
      </c>
      <c r="Z316">
        <f>'UPDATE Regular Stats'!Z317</f>
        <v>0.2</v>
      </c>
      <c r="AA316">
        <f>'UPDATE Regular Stats'!AA317</f>
        <v>0.5</v>
      </c>
      <c r="AB316">
        <f>'UPDATE Regular Stats'!AB317</f>
        <v>1.5</v>
      </c>
      <c r="AC316">
        <f>'UPDATE Regular Stats'!AC317</f>
        <v>5.7</v>
      </c>
      <c r="AD316">
        <f>VLOOKUP($B316,'UPDATE Advanced Stats'!$B$2:$AC$1000,7,0)</f>
        <v>10.199999999999999</v>
      </c>
      <c r="AE316">
        <f>VLOOKUP($B316,'UPDATE Advanced Stats'!$B$2:$AC$1000,8,0)</f>
        <v>0.51500000000000001</v>
      </c>
      <c r="AF316">
        <f>VLOOKUP($B316,'UPDATE Advanced Stats'!$B$2:$AC$1000,9,0)</f>
        <v>0.61699999999999999</v>
      </c>
      <c r="AG316">
        <f>VLOOKUP($B316,'UPDATE Advanced Stats'!$B$2:$AC$1000,10,0)</f>
        <v>0.104</v>
      </c>
      <c r="AH316">
        <f>VLOOKUP($B316,'UPDATE Advanced Stats'!$B$2:$AC$1000,11,0)</f>
        <v>1.7</v>
      </c>
      <c r="AI316">
        <f>VLOOKUP($B316,'UPDATE Advanced Stats'!$B$2:$AC$1000,12,0)</f>
        <v>10.199999999999999</v>
      </c>
      <c r="AJ316">
        <f>VLOOKUP($B316,'UPDATE Advanced Stats'!$B$2:$AC$1000,13,0)</f>
        <v>5.9</v>
      </c>
      <c r="AK316">
        <f>VLOOKUP($B316,'UPDATE Advanced Stats'!$B$2:$AC$1000,14,0)</f>
        <v>4.5999999999999996</v>
      </c>
      <c r="AL316">
        <f>VLOOKUP($B316,'UPDATE Advanced Stats'!$B$2:$AC$1000,15,0)</f>
        <v>2.6</v>
      </c>
      <c r="AM316">
        <f>VLOOKUP($B316,'UPDATE Advanced Stats'!$B$2:$AC$1000,16,0)</f>
        <v>1.1000000000000001</v>
      </c>
      <c r="AN316">
        <f>VLOOKUP($B316,'UPDATE Advanced Stats'!$B$2:$AC$1000,17,0)</f>
        <v>8.5</v>
      </c>
      <c r="AO316">
        <f>VLOOKUP($B316,'UPDATE Advanced Stats'!$B$2:$AC$1000,18,0)</f>
        <v>15</v>
      </c>
      <c r="AP316">
        <f>VLOOKUP($B316,'UPDATE Advanced Stats'!$B$2:$AC$1000,19,0)</f>
        <v>0</v>
      </c>
      <c r="AQ316">
        <f>VLOOKUP($B316,'UPDATE Advanced Stats'!$B$2:$AC$1000,20,0)</f>
        <v>0.2</v>
      </c>
      <c r="AR316">
        <f>VLOOKUP($B316,'UPDATE Advanced Stats'!$B$2:$AC$1000,21,0)</f>
        <v>0.6</v>
      </c>
      <c r="AS316">
        <f>VLOOKUP($B316,'UPDATE Advanced Stats'!$B$2:$AC$1000,22,0)</f>
        <v>0.8</v>
      </c>
      <c r="AT316">
        <f>VLOOKUP($B316,'UPDATE Advanced Stats'!$B$2:$AC$1000,23,0)</f>
        <v>7.3999999999999996E-2</v>
      </c>
      <c r="AU316">
        <f>VLOOKUP($B316,'UPDATE Advanced Stats'!$B$2:$AC$1000,24,0)</f>
        <v>0</v>
      </c>
      <c r="AV316">
        <f>VLOOKUP($B316,'UPDATE Advanced Stats'!$B$2:$AC$1000,25,0)</f>
        <v>-1.6</v>
      </c>
      <c r="AW316">
        <f>VLOOKUP($B316,'UPDATE Advanced Stats'!$B$2:$AC$1000,26,0)</f>
        <v>-0.6</v>
      </c>
      <c r="AX316">
        <f>VLOOKUP($B316,'UPDATE Advanced Stats'!$B$2:$AC$1000,27,0)</f>
        <v>-2.2000000000000002</v>
      </c>
      <c r="AY316">
        <f>VLOOKUP($B316,'UPDATE Advanced Stats'!$B$2:$AC$1000,28,0)</f>
        <v>0</v>
      </c>
    </row>
    <row r="317" spans="1:51">
      <c r="A317">
        <f>'UPDATE Regular Stats'!A318</f>
        <v>244</v>
      </c>
      <c r="B317" t="str">
        <f>'UPDATE Regular Stats'!B318</f>
        <v>Chris Johnson</v>
      </c>
      <c r="C317" t="str">
        <f>'UPDATE Regular Stats'!C318</f>
        <v>SF</v>
      </c>
      <c r="D317">
        <f>'UPDATE Regular Stats'!D318</f>
        <v>24</v>
      </c>
      <c r="E317" t="str">
        <f>'UPDATE Regular Stats'!E318</f>
        <v>PHI</v>
      </c>
      <c r="F317">
        <f>'UPDATE Regular Stats'!F318</f>
        <v>9</v>
      </c>
      <c r="G317">
        <f>'UPDATE Regular Stats'!G318</f>
        <v>2</v>
      </c>
      <c r="H317">
        <f>'UPDATE Regular Stats'!H318</f>
        <v>20.8</v>
      </c>
      <c r="I317">
        <f>'UPDATE Regular Stats'!I318</f>
        <v>2.1</v>
      </c>
      <c r="J317">
        <f>'UPDATE Regular Stats'!J318</f>
        <v>6.7</v>
      </c>
      <c r="K317">
        <f>'UPDATE Regular Stats'!K318</f>
        <v>0.317</v>
      </c>
      <c r="L317">
        <f>'UPDATE Regular Stats'!L318</f>
        <v>1.1000000000000001</v>
      </c>
      <c r="M317">
        <f>'UPDATE Regular Stats'!M318</f>
        <v>4.3</v>
      </c>
      <c r="N317">
        <f>'UPDATE Regular Stats'!N318</f>
        <v>0.25600000000000001</v>
      </c>
      <c r="O317">
        <f>'UPDATE Regular Stats'!O318</f>
        <v>1</v>
      </c>
      <c r="P317">
        <f>'UPDATE Regular Stats'!P318</f>
        <v>2.2999999999999998</v>
      </c>
      <c r="Q317">
        <f>'UPDATE Regular Stats'!Q318</f>
        <v>0.42899999999999999</v>
      </c>
      <c r="R317">
        <f>'UPDATE Regular Stats'!R318</f>
        <v>0.7</v>
      </c>
      <c r="S317">
        <f>'UPDATE Regular Stats'!S318</f>
        <v>0.9</v>
      </c>
      <c r="T317">
        <f>'UPDATE Regular Stats'!T318</f>
        <v>0.75</v>
      </c>
      <c r="U317">
        <f>'UPDATE Regular Stats'!U318</f>
        <v>0.3</v>
      </c>
      <c r="V317">
        <f>'UPDATE Regular Stats'!V318</f>
        <v>2.6</v>
      </c>
      <c r="W317">
        <f>'UPDATE Regular Stats'!W318</f>
        <v>2.9</v>
      </c>
      <c r="X317">
        <f>'UPDATE Regular Stats'!X318</f>
        <v>0.3</v>
      </c>
      <c r="Y317">
        <f>'UPDATE Regular Stats'!Y318</f>
        <v>1</v>
      </c>
      <c r="Z317">
        <f>'UPDATE Regular Stats'!Z318</f>
        <v>0.6</v>
      </c>
      <c r="AA317">
        <f>'UPDATE Regular Stats'!AA318</f>
        <v>1</v>
      </c>
      <c r="AB317">
        <f>'UPDATE Regular Stats'!AB318</f>
        <v>2.1</v>
      </c>
      <c r="AC317">
        <f>'UPDATE Regular Stats'!AC318</f>
        <v>6</v>
      </c>
      <c r="AD317">
        <f>VLOOKUP($B317,'UPDATE Advanced Stats'!$B$2:$AC$1000,7,0)</f>
        <v>10.199999999999999</v>
      </c>
      <c r="AE317">
        <f>VLOOKUP($B317,'UPDATE Advanced Stats'!$B$2:$AC$1000,8,0)</f>
        <v>0.51500000000000001</v>
      </c>
      <c r="AF317">
        <f>VLOOKUP($B317,'UPDATE Advanced Stats'!$B$2:$AC$1000,9,0)</f>
        <v>0.61699999999999999</v>
      </c>
      <c r="AG317">
        <f>VLOOKUP($B317,'UPDATE Advanced Stats'!$B$2:$AC$1000,10,0)</f>
        <v>0.104</v>
      </c>
      <c r="AH317">
        <f>VLOOKUP($B317,'UPDATE Advanced Stats'!$B$2:$AC$1000,11,0)</f>
        <v>1.7</v>
      </c>
      <c r="AI317">
        <f>VLOOKUP($B317,'UPDATE Advanced Stats'!$B$2:$AC$1000,12,0)</f>
        <v>10.199999999999999</v>
      </c>
      <c r="AJ317">
        <f>VLOOKUP($B317,'UPDATE Advanced Stats'!$B$2:$AC$1000,13,0)</f>
        <v>5.9</v>
      </c>
      <c r="AK317">
        <f>VLOOKUP($B317,'UPDATE Advanced Stats'!$B$2:$AC$1000,14,0)</f>
        <v>4.5999999999999996</v>
      </c>
      <c r="AL317">
        <f>VLOOKUP($B317,'UPDATE Advanced Stats'!$B$2:$AC$1000,15,0)</f>
        <v>2.6</v>
      </c>
      <c r="AM317">
        <f>VLOOKUP($B317,'UPDATE Advanced Stats'!$B$2:$AC$1000,16,0)</f>
        <v>1.1000000000000001</v>
      </c>
      <c r="AN317">
        <f>VLOOKUP($B317,'UPDATE Advanced Stats'!$B$2:$AC$1000,17,0)</f>
        <v>8.5</v>
      </c>
      <c r="AO317">
        <f>VLOOKUP($B317,'UPDATE Advanced Stats'!$B$2:$AC$1000,18,0)</f>
        <v>15</v>
      </c>
      <c r="AP317">
        <f>VLOOKUP($B317,'UPDATE Advanced Stats'!$B$2:$AC$1000,19,0)</f>
        <v>0</v>
      </c>
      <c r="AQ317">
        <f>VLOOKUP($B317,'UPDATE Advanced Stats'!$B$2:$AC$1000,20,0)</f>
        <v>0.2</v>
      </c>
      <c r="AR317">
        <f>VLOOKUP($B317,'UPDATE Advanced Stats'!$B$2:$AC$1000,21,0)</f>
        <v>0.6</v>
      </c>
      <c r="AS317">
        <f>VLOOKUP($B317,'UPDATE Advanced Stats'!$B$2:$AC$1000,22,0)</f>
        <v>0.8</v>
      </c>
      <c r="AT317">
        <f>VLOOKUP($B317,'UPDATE Advanced Stats'!$B$2:$AC$1000,23,0)</f>
        <v>7.3999999999999996E-2</v>
      </c>
      <c r="AU317">
        <f>VLOOKUP($B317,'UPDATE Advanced Stats'!$B$2:$AC$1000,24,0)</f>
        <v>0</v>
      </c>
      <c r="AV317">
        <f>VLOOKUP($B317,'UPDATE Advanced Stats'!$B$2:$AC$1000,25,0)</f>
        <v>-1.6</v>
      </c>
      <c r="AW317">
        <f>VLOOKUP($B317,'UPDATE Advanced Stats'!$B$2:$AC$1000,26,0)</f>
        <v>-0.6</v>
      </c>
      <c r="AX317">
        <f>VLOOKUP($B317,'UPDATE Advanced Stats'!$B$2:$AC$1000,27,0)</f>
        <v>-2.2000000000000002</v>
      </c>
      <c r="AY317">
        <f>VLOOKUP($B317,'UPDATE Advanced Stats'!$B$2:$AC$1000,28,0)</f>
        <v>0</v>
      </c>
    </row>
    <row r="318" spans="1:51">
      <c r="A318">
        <f>'UPDATE Regular Stats'!A319</f>
        <v>244</v>
      </c>
      <c r="B318" t="str">
        <f>'UPDATE Regular Stats'!B319</f>
        <v>Chris Johnson</v>
      </c>
      <c r="C318" t="str">
        <f>'UPDATE Regular Stats'!C319</f>
        <v>SF</v>
      </c>
      <c r="D318">
        <f>'UPDATE Regular Stats'!D319</f>
        <v>24</v>
      </c>
      <c r="E318" t="str">
        <f>'UPDATE Regular Stats'!E319</f>
        <v>UTA</v>
      </c>
      <c r="F318">
        <f>'UPDATE Regular Stats'!F319</f>
        <v>12</v>
      </c>
      <c r="G318">
        <f>'UPDATE Regular Stats'!G319</f>
        <v>0</v>
      </c>
      <c r="H318">
        <f>'UPDATE Regular Stats'!H319</f>
        <v>17.600000000000001</v>
      </c>
      <c r="I318">
        <f>'UPDATE Regular Stats'!I319</f>
        <v>2.6</v>
      </c>
      <c r="J318">
        <f>'UPDATE Regular Stats'!J319</f>
        <v>5.3</v>
      </c>
      <c r="K318">
        <f>'UPDATE Regular Stats'!K319</f>
        <v>0.48399999999999999</v>
      </c>
      <c r="L318">
        <f>'UPDATE Regular Stats'!L319</f>
        <v>1.1000000000000001</v>
      </c>
      <c r="M318">
        <f>'UPDATE Regular Stats'!M319</f>
        <v>3.2</v>
      </c>
      <c r="N318">
        <f>'UPDATE Regular Stats'!N319</f>
        <v>0.34200000000000003</v>
      </c>
      <c r="O318">
        <f>'UPDATE Regular Stats'!O319</f>
        <v>1.5</v>
      </c>
      <c r="P318">
        <f>'UPDATE Regular Stats'!P319</f>
        <v>2.2000000000000002</v>
      </c>
      <c r="Q318">
        <f>'UPDATE Regular Stats'!Q319</f>
        <v>0.69199999999999995</v>
      </c>
      <c r="R318">
        <f>'UPDATE Regular Stats'!R319</f>
        <v>0.5</v>
      </c>
      <c r="S318">
        <f>'UPDATE Regular Stats'!S319</f>
        <v>0.5</v>
      </c>
      <c r="T318">
        <f>'UPDATE Regular Stats'!T319</f>
        <v>1</v>
      </c>
      <c r="U318">
        <f>'UPDATE Regular Stats'!U319</f>
        <v>0.3</v>
      </c>
      <c r="V318">
        <f>'UPDATE Regular Stats'!V319</f>
        <v>1.3</v>
      </c>
      <c r="W318">
        <f>'UPDATE Regular Stats'!W319</f>
        <v>1.5</v>
      </c>
      <c r="X318">
        <f>'UPDATE Regular Stats'!X319</f>
        <v>0.6</v>
      </c>
      <c r="Y318">
        <f>'UPDATE Regular Stats'!Y319</f>
        <v>1</v>
      </c>
      <c r="Z318">
        <f>'UPDATE Regular Stats'!Z319</f>
        <v>0</v>
      </c>
      <c r="AA318">
        <f>'UPDATE Regular Stats'!AA319</f>
        <v>0.5</v>
      </c>
      <c r="AB318">
        <f>'UPDATE Regular Stats'!AB319</f>
        <v>1.5</v>
      </c>
      <c r="AC318">
        <f>'UPDATE Regular Stats'!AC319</f>
        <v>6.8</v>
      </c>
      <c r="AD318">
        <f>VLOOKUP($B318,'UPDATE Advanced Stats'!$B$2:$AC$1000,7,0)</f>
        <v>10.199999999999999</v>
      </c>
      <c r="AE318">
        <f>VLOOKUP($B318,'UPDATE Advanced Stats'!$B$2:$AC$1000,8,0)</f>
        <v>0.51500000000000001</v>
      </c>
      <c r="AF318">
        <f>VLOOKUP($B318,'UPDATE Advanced Stats'!$B$2:$AC$1000,9,0)</f>
        <v>0.61699999999999999</v>
      </c>
      <c r="AG318">
        <f>VLOOKUP($B318,'UPDATE Advanced Stats'!$B$2:$AC$1000,10,0)</f>
        <v>0.104</v>
      </c>
      <c r="AH318">
        <f>VLOOKUP($B318,'UPDATE Advanced Stats'!$B$2:$AC$1000,11,0)</f>
        <v>1.7</v>
      </c>
      <c r="AI318">
        <f>VLOOKUP($B318,'UPDATE Advanced Stats'!$B$2:$AC$1000,12,0)</f>
        <v>10.199999999999999</v>
      </c>
      <c r="AJ318">
        <f>VLOOKUP($B318,'UPDATE Advanced Stats'!$B$2:$AC$1000,13,0)</f>
        <v>5.9</v>
      </c>
      <c r="AK318">
        <f>VLOOKUP($B318,'UPDATE Advanced Stats'!$B$2:$AC$1000,14,0)</f>
        <v>4.5999999999999996</v>
      </c>
      <c r="AL318">
        <f>VLOOKUP($B318,'UPDATE Advanced Stats'!$B$2:$AC$1000,15,0)</f>
        <v>2.6</v>
      </c>
      <c r="AM318">
        <f>VLOOKUP($B318,'UPDATE Advanced Stats'!$B$2:$AC$1000,16,0)</f>
        <v>1.1000000000000001</v>
      </c>
      <c r="AN318">
        <f>VLOOKUP($B318,'UPDATE Advanced Stats'!$B$2:$AC$1000,17,0)</f>
        <v>8.5</v>
      </c>
      <c r="AO318">
        <f>VLOOKUP($B318,'UPDATE Advanced Stats'!$B$2:$AC$1000,18,0)</f>
        <v>15</v>
      </c>
      <c r="AP318">
        <f>VLOOKUP($B318,'UPDATE Advanced Stats'!$B$2:$AC$1000,19,0)</f>
        <v>0</v>
      </c>
      <c r="AQ318">
        <f>VLOOKUP($B318,'UPDATE Advanced Stats'!$B$2:$AC$1000,20,0)</f>
        <v>0.2</v>
      </c>
      <c r="AR318">
        <f>VLOOKUP($B318,'UPDATE Advanced Stats'!$B$2:$AC$1000,21,0)</f>
        <v>0.6</v>
      </c>
      <c r="AS318">
        <f>VLOOKUP($B318,'UPDATE Advanced Stats'!$B$2:$AC$1000,22,0)</f>
        <v>0.8</v>
      </c>
      <c r="AT318">
        <f>VLOOKUP($B318,'UPDATE Advanced Stats'!$B$2:$AC$1000,23,0)</f>
        <v>7.3999999999999996E-2</v>
      </c>
      <c r="AU318">
        <f>VLOOKUP($B318,'UPDATE Advanced Stats'!$B$2:$AC$1000,24,0)</f>
        <v>0</v>
      </c>
      <c r="AV318">
        <f>VLOOKUP($B318,'UPDATE Advanced Stats'!$B$2:$AC$1000,25,0)</f>
        <v>-1.6</v>
      </c>
      <c r="AW318">
        <f>VLOOKUP($B318,'UPDATE Advanced Stats'!$B$2:$AC$1000,26,0)</f>
        <v>-0.6</v>
      </c>
      <c r="AX318">
        <f>VLOOKUP($B318,'UPDATE Advanced Stats'!$B$2:$AC$1000,27,0)</f>
        <v>-2.2000000000000002</v>
      </c>
      <c r="AY318">
        <f>VLOOKUP($B318,'UPDATE Advanced Stats'!$B$2:$AC$1000,28,0)</f>
        <v>0</v>
      </c>
    </row>
    <row r="319" spans="1:51">
      <c r="A319">
        <f>'UPDATE Regular Stats'!A320</f>
        <v>244</v>
      </c>
      <c r="B319" t="str">
        <f>'UPDATE Regular Stats'!B320</f>
        <v>Chris Johnson</v>
      </c>
      <c r="C319" t="str">
        <f>'UPDATE Regular Stats'!C320</f>
        <v>SF</v>
      </c>
      <c r="D319">
        <f>'UPDATE Regular Stats'!D320</f>
        <v>24</v>
      </c>
      <c r="E319" t="str">
        <f>'UPDATE Regular Stats'!E320</f>
        <v>MIL</v>
      </c>
      <c r="F319">
        <f>'UPDATE Regular Stats'!F320</f>
        <v>8</v>
      </c>
      <c r="G319">
        <f>'UPDATE Regular Stats'!G320</f>
        <v>0</v>
      </c>
      <c r="H319">
        <f>'UPDATE Regular Stats'!H320</f>
        <v>16</v>
      </c>
      <c r="I319">
        <f>'UPDATE Regular Stats'!I320</f>
        <v>1.5</v>
      </c>
      <c r="J319">
        <f>'UPDATE Regular Stats'!J320</f>
        <v>3.8</v>
      </c>
      <c r="K319">
        <f>'UPDATE Regular Stats'!K320</f>
        <v>0.4</v>
      </c>
      <c r="L319">
        <f>'UPDATE Regular Stats'!L320</f>
        <v>0.6</v>
      </c>
      <c r="M319">
        <f>'UPDATE Regular Stats'!M320</f>
        <v>2.2999999999999998</v>
      </c>
      <c r="N319">
        <f>'UPDATE Regular Stats'!N320</f>
        <v>0.27800000000000002</v>
      </c>
      <c r="O319">
        <f>'UPDATE Regular Stats'!O320</f>
        <v>0.9</v>
      </c>
      <c r="P319">
        <f>'UPDATE Regular Stats'!P320</f>
        <v>1.5</v>
      </c>
      <c r="Q319">
        <f>'UPDATE Regular Stats'!Q320</f>
        <v>0.58299999999999996</v>
      </c>
      <c r="R319">
        <f>'UPDATE Regular Stats'!R320</f>
        <v>0.3</v>
      </c>
      <c r="S319">
        <f>'UPDATE Regular Stats'!S320</f>
        <v>0.3</v>
      </c>
      <c r="T319">
        <f>'UPDATE Regular Stats'!T320</f>
        <v>1</v>
      </c>
      <c r="U319">
        <f>'UPDATE Regular Stats'!U320</f>
        <v>0.3</v>
      </c>
      <c r="V319">
        <f>'UPDATE Regular Stats'!V320</f>
        <v>1.1000000000000001</v>
      </c>
      <c r="W319">
        <f>'UPDATE Regular Stats'!W320</f>
        <v>1.4</v>
      </c>
      <c r="X319">
        <f>'UPDATE Regular Stats'!X320</f>
        <v>0.6</v>
      </c>
      <c r="Y319">
        <f>'UPDATE Regular Stats'!Y320</f>
        <v>0.6</v>
      </c>
      <c r="Z319">
        <f>'UPDATE Regular Stats'!Z320</f>
        <v>0.3</v>
      </c>
      <c r="AA319">
        <f>'UPDATE Regular Stats'!AA320</f>
        <v>0</v>
      </c>
      <c r="AB319">
        <f>'UPDATE Regular Stats'!AB320</f>
        <v>0.9</v>
      </c>
      <c r="AC319">
        <f>'UPDATE Regular Stats'!AC320</f>
        <v>3.9</v>
      </c>
      <c r="AD319">
        <f>VLOOKUP($B319,'UPDATE Advanced Stats'!$B$2:$AC$1000,7,0)</f>
        <v>10.199999999999999</v>
      </c>
      <c r="AE319">
        <f>VLOOKUP($B319,'UPDATE Advanced Stats'!$B$2:$AC$1000,8,0)</f>
        <v>0.51500000000000001</v>
      </c>
      <c r="AF319">
        <f>VLOOKUP($B319,'UPDATE Advanced Stats'!$B$2:$AC$1000,9,0)</f>
        <v>0.61699999999999999</v>
      </c>
      <c r="AG319">
        <f>VLOOKUP($B319,'UPDATE Advanced Stats'!$B$2:$AC$1000,10,0)</f>
        <v>0.104</v>
      </c>
      <c r="AH319">
        <f>VLOOKUP($B319,'UPDATE Advanced Stats'!$B$2:$AC$1000,11,0)</f>
        <v>1.7</v>
      </c>
      <c r="AI319">
        <f>VLOOKUP($B319,'UPDATE Advanced Stats'!$B$2:$AC$1000,12,0)</f>
        <v>10.199999999999999</v>
      </c>
      <c r="AJ319">
        <f>VLOOKUP($B319,'UPDATE Advanced Stats'!$B$2:$AC$1000,13,0)</f>
        <v>5.9</v>
      </c>
      <c r="AK319">
        <f>VLOOKUP($B319,'UPDATE Advanced Stats'!$B$2:$AC$1000,14,0)</f>
        <v>4.5999999999999996</v>
      </c>
      <c r="AL319">
        <f>VLOOKUP($B319,'UPDATE Advanced Stats'!$B$2:$AC$1000,15,0)</f>
        <v>2.6</v>
      </c>
      <c r="AM319">
        <f>VLOOKUP($B319,'UPDATE Advanced Stats'!$B$2:$AC$1000,16,0)</f>
        <v>1.1000000000000001</v>
      </c>
      <c r="AN319">
        <f>VLOOKUP($B319,'UPDATE Advanced Stats'!$B$2:$AC$1000,17,0)</f>
        <v>8.5</v>
      </c>
      <c r="AO319">
        <f>VLOOKUP($B319,'UPDATE Advanced Stats'!$B$2:$AC$1000,18,0)</f>
        <v>15</v>
      </c>
      <c r="AP319">
        <f>VLOOKUP($B319,'UPDATE Advanced Stats'!$B$2:$AC$1000,19,0)</f>
        <v>0</v>
      </c>
      <c r="AQ319">
        <f>VLOOKUP($B319,'UPDATE Advanced Stats'!$B$2:$AC$1000,20,0)</f>
        <v>0.2</v>
      </c>
      <c r="AR319">
        <f>VLOOKUP($B319,'UPDATE Advanced Stats'!$B$2:$AC$1000,21,0)</f>
        <v>0.6</v>
      </c>
      <c r="AS319">
        <f>VLOOKUP($B319,'UPDATE Advanced Stats'!$B$2:$AC$1000,22,0)</f>
        <v>0.8</v>
      </c>
      <c r="AT319">
        <f>VLOOKUP($B319,'UPDATE Advanced Stats'!$B$2:$AC$1000,23,0)</f>
        <v>7.3999999999999996E-2</v>
      </c>
      <c r="AU319">
        <f>VLOOKUP($B319,'UPDATE Advanced Stats'!$B$2:$AC$1000,24,0)</f>
        <v>0</v>
      </c>
      <c r="AV319">
        <f>VLOOKUP($B319,'UPDATE Advanced Stats'!$B$2:$AC$1000,25,0)</f>
        <v>-1.6</v>
      </c>
      <c r="AW319">
        <f>VLOOKUP($B319,'UPDATE Advanced Stats'!$B$2:$AC$1000,26,0)</f>
        <v>-0.6</v>
      </c>
      <c r="AX319">
        <f>VLOOKUP($B319,'UPDATE Advanced Stats'!$B$2:$AC$1000,27,0)</f>
        <v>-2.2000000000000002</v>
      </c>
      <c r="AY319">
        <f>VLOOKUP($B319,'UPDATE Advanced Stats'!$B$2:$AC$1000,28,0)</f>
        <v>0</v>
      </c>
    </row>
    <row r="320" spans="1:51">
      <c r="A320">
        <f>'UPDATE Regular Stats'!A321</f>
        <v>245</v>
      </c>
      <c r="B320" t="str">
        <f>'UPDATE Regular Stats'!B321</f>
        <v>James Johnson</v>
      </c>
      <c r="C320" t="str">
        <f>'UPDATE Regular Stats'!C321</f>
        <v>PF</v>
      </c>
      <c r="D320">
        <f>'UPDATE Regular Stats'!D321</f>
        <v>27</v>
      </c>
      <c r="E320" t="str">
        <f>'UPDATE Regular Stats'!E321</f>
        <v>TOR</v>
      </c>
      <c r="F320">
        <f>'UPDATE Regular Stats'!F321</f>
        <v>70</v>
      </c>
      <c r="G320">
        <f>'UPDATE Regular Stats'!G321</f>
        <v>17</v>
      </c>
      <c r="H320">
        <f>'UPDATE Regular Stats'!H321</f>
        <v>19.600000000000001</v>
      </c>
      <c r="I320">
        <f>'UPDATE Regular Stats'!I321</f>
        <v>3.4</v>
      </c>
      <c r="J320">
        <f>'UPDATE Regular Stats'!J321</f>
        <v>5.8</v>
      </c>
      <c r="K320">
        <f>'UPDATE Regular Stats'!K321</f>
        <v>0.58899999999999997</v>
      </c>
      <c r="L320">
        <f>'UPDATE Regular Stats'!L321</f>
        <v>0.2</v>
      </c>
      <c r="M320">
        <f>'UPDATE Regular Stats'!M321</f>
        <v>0.7</v>
      </c>
      <c r="N320">
        <f>'UPDATE Regular Stats'!N321</f>
        <v>0.216</v>
      </c>
      <c r="O320">
        <f>'UPDATE Regular Stats'!O321</f>
        <v>3.2</v>
      </c>
      <c r="P320">
        <f>'UPDATE Regular Stats'!P321</f>
        <v>5</v>
      </c>
      <c r="Q320">
        <f>'UPDATE Regular Stats'!Q321</f>
        <v>0.64300000000000002</v>
      </c>
      <c r="R320">
        <f>'UPDATE Regular Stats'!R321</f>
        <v>1</v>
      </c>
      <c r="S320">
        <f>'UPDATE Regular Stats'!S321</f>
        <v>1.5</v>
      </c>
      <c r="T320">
        <f>'UPDATE Regular Stats'!T321</f>
        <v>0.65700000000000003</v>
      </c>
      <c r="U320">
        <f>'UPDATE Regular Stats'!U321</f>
        <v>0.9</v>
      </c>
      <c r="V320">
        <f>'UPDATE Regular Stats'!V321</f>
        <v>2.8</v>
      </c>
      <c r="W320">
        <f>'UPDATE Regular Stats'!W321</f>
        <v>3.7</v>
      </c>
      <c r="X320">
        <f>'UPDATE Regular Stats'!X321</f>
        <v>1.4</v>
      </c>
      <c r="Y320">
        <f>'UPDATE Regular Stats'!Y321</f>
        <v>0.8</v>
      </c>
      <c r="Z320">
        <f>'UPDATE Regular Stats'!Z321</f>
        <v>1</v>
      </c>
      <c r="AA320">
        <f>'UPDATE Regular Stats'!AA321</f>
        <v>1.1000000000000001</v>
      </c>
      <c r="AB320">
        <f>'UPDATE Regular Stats'!AB321</f>
        <v>2.2000000000000002</v>
      </c>
      <c r="AC320">
        <f>'UPDATE Regular Stats'!AC321</f>
        <v>7.9</v>
      </c>
      <c r="AD320">
        <f>VLOOKUP($B320,'UPDATE Advanced Stats'!$B$2:$AC$1000,7,0)</f>
        <v>17.899999999999999</v>
      </c>
      <c r="AE320">
        <f>VLOOKUP($B320,'UPDATE Advanced Stats'!$B$2:$AC$1000,8,0)</f>
        <v>0.61699999999999999</v>
      </c>
      <c r="AF320">
        <f>VLOOKUP($B320,'UPDATE Advanced Stats'!$B$2:$AC$1000,9,0)</f>
        <v>0.126</v>
      </c>
      <c r="AG320">
        <f>VLOOKUP($B320,'UPDATE Advanced Stats'!$B$2:$AC$1000,10,0)</f>
        <v>0.252</v>
      </c>
      <c r="AH320">
        <f>VLOOKUP($B320,'UPDATE Advanced Stats'!$B$2:$AC$1000,11,0)</f>
        <v>5.0999999999999996</v>
      </c>
      <c r="AI320">
        <f>VLOOKUP($B320,'UPDATE Advanced Stats'!$B$2:$AC$1000,12,0)</f>
        <v>16.5</v>
      </c>
      <c r="AJ320">
        <f>VLOOKUP($B320,'UPDATE Advanced Stats'!$B$2:$AC$1000,13,0)</f>
        <v>10.8</v>
      </c>
      <c r="AK320">
        <f>VLOOKUP($B320,'UPDATE Advanced Stats'!$B$2:$AC$1000,14,0)</f>
        <v>11.4</v>
      </c>
      <c r="AL320">
        <f>VLOOKUP($B320,'UPDATE Advanced Stats'!$B$2:$AC$1000,15,0)</f>
        <v>2</v>
      </c>
      <c r="AM320">
        <f>VLOOKUP($B320,'UPDATE Advanced Stats'!$B$2:$AC$1000,16,0)</f>
        <v>4.0999999999999996</v>
      </c>
      <c r="AN320">
        <f>VLOOKUP($B320,'UPDATE Advanced Stats'!$B$2:$AC$1000,17,0)</f>
        <v>15</v>
      </c>
      <c r="AO320">
        <f>VLOOKUP($B320,'UPDATE Advanced Stats'!$B$2:$AC$1000,18,0)</f>
        <v>17.399999999999999</v>
      </c>
      <c r="AP320">
        <f>VLOOKUP($B320,'UPDATE Advanced Stats'!$B$2:$AC$1000,19,0)</f>
        <v>0</v>
      </c>
      <c r="AQ320">
        <f>VLOOKUP($B320,'UPDATE Advanced Stats'!$B$2:$AC$1000,20,0)</f>
        <v>2.5</v>
      </c>
      <c r="AR320">
        <f>VLOOKUP($B320,'UPDATE Advanced Stats'!$B$2:$AC$1000,21,0)</f>
        <v>1.6</v>
      </c>
      <c r="AS320">
        <f>VLOOKUP($B320,'UPDATE Advanced Stats'!$B$2:$AC$1000,22,0)</f>
        <v>4.0999999999999996</v>
      </c>
      <c r="AT320">
        <f>VLOOKUP($B320,'UPDATE Advanced Stats'!$B$2:$AC$1000,23,0)</f>
        <v>0.14299999999999999</v>
      </c>
      <c r="AU320">
        <f>VLOOKUP($B320,'UPDATE Advanced Stats'!$B$2:$AC$1000,24,0)</f>
        <v>0</v>
      </c>
      <c r="AV320">
        <f>VLOOKUP($B320,'UPDATE Advanced Stats'!$B$2:$AC$1000,25,0)</f>
        <v>0.6</v>
      </c>
      <c r="AW320">
        <f>VLOOKUP($B320,'UPDATE Advanced Stats'!$B$2:$AC$1000,26,0)</f>
        <v>2</v>
      </c>
      <c r="AX320">
        <f>VLOOKUP($B320,'UPDATE Advanced Stats'!$B$2:$AC$1000,27,0)</f>
        <v>2.7</v>
      </c>
      <c r="AY320">
        <f>VLOOKUP($B320,'UPDATE Advanced Stats'!$B$2:$AC$1000,28,0)</f>
        <v>1.6</v>
      </c>
    </row>
    <row r="321" spans="1:51">
      <c r="A321">
        <f>'UPDATE Regular Stats'!A322</f>
        <v>246</v>
      </c>
      <c r="B321" t="str">
        <f>'UPDATE Regular Stats'!B322</f>
        <v>Joe Johnson</v>
      </c>
      <c r="C321" t="str">
        <f>'UPDATE Regular Stats'!C322</f>
        <v>SG</v>
      </c>
      <c r="D321">
        <f>'UPDATE Regular Stats'!D322</f>
        <v>33</v>
      </c>
      <c r="E321" t="str">
        <f>'UPDATE Regular Stats'!E322</f>
        <v>BRK</v>
      </c>
      <c r="F321">
        <f>'UPDATE Regular Stats'!F322</f>
        <v>80</v>
      </c>
      <c r="G321">
        <f>'UPDATE Regular Stats'!G322</f>
        <v>80</v>
      </c>
      <c r="H321">
        <f>'UPDATE Regular Stats'!H322</f>
        <v>34.9</v>
      </c>
      <c r="I321">
        <f>'UPDATE Regular Stats'!I322</f>
        <v>5.6</v>
      </c>
      <c r="J321">
        <f>'UPDATE Regular Stats'!J322</f>
        <v>12.8</v>
      </c>
      <c r="K321">
        <f>'UPDATE Regular Stats'!K322</f>
        <v>0.435</v>
      </c>
      <c r="L321">
        <f>'UPDATE Regular Stats'!L322</f>
        <v>1.5</v>
      </c>
      <c r="M321">
        <f>'UPDATE Regular Stats'!M322</f>
        <v>4.2</v>
      </c>
      <c r="N321">
        <f>'UPDATE Regular Stats'!N322</f>
        <v>0.35899999999999999</v>
      </c>
      <c r="O321">
        <f>'UPDATE Regular Stats'!O322</f>
        <v>4.0999999999999996</v>
      </c>
      <c r="P321">
        <f>'UPDATE Regular Stats'!P322</f>
        <v>8.6</v>
      </c>
      <c r="Q321">
        <f>'UPDATE Regular Stats'!Q322</f>
        <v>0.47199999999999998</v>
      </c>
      <c r="R321">
        <f>'UPDATE Regular Stats'!R322</f>
        <v>1.8</v>
      </c>
      <c r="S321">
        <f>'UPDATE Regular Stats'!S322</f>
        <v>2.2000000000000002</v>
      </c>
      <c r="T321">
        <f>'UPDATE Regular Stats'!T322</f>
        <v>0.80100000000000005</v>
      </c>
      <c r="U321">
        <f>'UPDATE Regular Stats'!U322</f>
        <v>0.7</v>
      </c>
      <c r="V321">
        <f>'UPDATE Regular Stats'!V322</f>
        <v>4.0999999999999996</v>
      </c>
      <c r="W321">
        <f>'UPDATE Regular Stats'!W322</f>
        <v>4.8</v>
      </c>
      <c r="X321">
        <f>'UPDATE Regular Stats'!X322</f>
        <v>3.7</v>
      </c>
      <c r="Y321">
        <f>'UPDATE Regular Stats'!Y322</f>
        <v>0.7</v>
      </c>
      <c r="Z321">
        <f>'UPDATE Regular Stats'!Z322</f>
        <v>0.2</v>
      </c>
      <c r="AA321">
        <f>'UPDATE Regular Stats'!AA322</f>
        <v>1.7</v>
      </c>
      <c r="AB321">
        <f>'UPDATE Regular Stats'!AB322</f>
        <v>1.5</v>
      </c>
      <c r="AC321">
        <f>'UPDATE Regular Stats'!AC322</f>
        <v>14.4</v>
      </c>
      <c r="AD321">
        <f>VLOOKUP($B321,'UPDATE Advanced Stats'!$B$2:$AC$1000,7,0)</f>
        <v>14.1</v>
      </c>
      <c r="AE321">
        <f>VLOOKUP($B321,'UPDATE Advanced Stats'!$B$2:$AC$1000,8,0)</f>
        <v>0.52300000000000002</v>
      </c>
      <c r="AF321">
        <f>VLOOKUP($B321,'UPDATE Advanced Stats'!$B$2:$AC$1000,9,0)</f>
        <v>0.32900000000000001</v>
      </c>
      <c r="AG321">
        <f>VLOOKUP($B321,'UPDATE Advanced Stats'!$B$2:$AC$1000,10,0)</f>
        <v>0.17199999999999999</v>
      </c>
      <c r="AH321">
        <f>VLOOKUP($B321,'UPDATE Advanced Stats'!$B$2:$AC$1000,11,0)</f>
        <v>2.1</v>
      </c>
      <c r="AI321">
        <f>VLOOKUP($B321,'UPDATE Advanced Stats'!$B$2:$AC$1000,12,0)</f>
        <v>13.3</v>
      </c>
      <c r="AJ321">
        <f>VLOOKUP($B321,'UPDATE Advanced Stats'!$B$2:$AC$1000,13,0)</f>
        <v>7.7</v>
      </c>
      <c r="AK321">
        <f>VLOOKUP($B321,'UPDATE Advanced Stats'!$B$2:$AC$1000,14,0)</f>
        <v>17.100000000000001</v>
      </c>
      <c r="AL321">
        <f>VLOOKUP($B321,'UPDATE Advanced Stats'!$B$2:$AC$1000,15,0)</f>
        <v>1.1000000000000001</v>
      </c>
      <c r="AM321">
        <f>VLOOKUP($B321,'UPDATE Advanced Stats'!$B$2:$AC$1000,16,0)</f>
        <v>0.4</v>
      </c>
      <c r="AN321">
        <f>VLOOKUP($B321,'UPDATE Advanced Stats'!$B$2:$AC$1000,17,0)</f>
        <v>11.1</v>
      </c>
      <c r="AO321">
        <f>VLOOKUP($B321,'UPDATE Advanced Stats'!$B$2:$AC$1000,18,0)</f>
        <v>20.3</v>
      </c>
      <c r="AP321">
        <f>VLOOKUP($B321,'UPDATE Advanced Stats'!$B$2:$AC$1000,19,0)</f>
        <v>0</v>
      </c>
      <c r="AQ321">
        <f>VLOOKUP($B321,'UPDATE Advanced Stats'!$B$2:$AC$1000,20,0)</f>
        <v>2.6</v>
      </c>
      <c r="AR321">
        <f>VLOOKUP($B321,'UPDATE Advanced Stats'!$B$2:$AC$1000,21,0)</f>
        <v>1.5</v>
      </c>
      <c r="AS321">
        <f>VLOOKUP($B321,'UPDATE Advanced Stats'!$B$2:$AC$1000,22,0)</f>
        <v>4.0999999999999996</v>
      </c>
      <c r="AT321">
        <f>VLOOKUP($B321,'UPDATE Advanced Stats'!$B$2:$AC$1000,23,0)</f>
        <v>7.0000000000000007E-2</v>
      </c>
      <c r="AU321">
        <f>VLOOKUP($B321,'UPDATE Advanced Stats'!$B$2:$AC$1000,24,0)</f>
        <v>0</v>
      </c>
      <c r="AV321">
        <f>VLOOKUP($B321,'UPDATE Advanced Stats'!$B$2:$AC$1000,25,0)</f>
        <v>0.9</v>
      </c>
      <c r="AW321">
        <f>VLOOKUP($B321,'UPDATE Advanced Stats'!$B$2:$AC$1000,26,0)</f>
        <v>-0.7</v>
      </c>
      <c r="AX321">
        <f>VLOOKUP($B321,'UPDATE Advanced Stats'!$B$2:$AC$1000,27,0)</f>
        <v>0.2</v>
      </c>
      <c r="AY321">
        <f>VLOOKUP($B321,'UPDATE Advanced Stats'!$B$2:$AC$1000,28,0)</f>
        <v>1.5</v>
      </c>
    </row>
    <row r="322" spans="1:51">
      <c r="A322">
        <f>'UPDATE Regular Stats'!A323</f>
        <v>247</v>
      </c>
      <c r="B322" t="str">
        <f>'UPDATE Regular Stats'!B323</f>
        <v>Nick Johnson</v>
      </c>
      <c r="C322" t="str">
        <f>'UPDATE Regular Stats'!C323</f>
        <v>SG</v>
      </c>
      <c r="D322">
        <f>'UPDATE Regular Stats'!D323</f>
        <v>22</v>
      </c>
      <c r="E322" t="str">
        <f>'UPDATE Regular Stats'!E323</f>
        <v>HOU</v>
      </c>
      <c r="F322">
        <f>'UPDATE Regular Stats'!F323</f>
        <v>28</v>
      </c>
      <c r="G322">
        <f>'UPDATE Regular Stats'!G323</f>
        <v>0</v>
      </c>
      <c r="H322">
        <f>'UPDATE Regular Stats'!H323</f>
        <v>9.4</v>
      </c>
      <c r="I322">
        <f>'UPDATE Regular Stats'!I323</f>
        <v>0.9</v>
      </c>
      <c r="J322">
        <f>'UPDATE Regular Stats'!J323</f>
        <v>2.7</v>
      </c>
      <c r="K322">
        <f>'UPDATE Regular Stats'!K323</f>
        <v>0.34699999999999998</v>
      </c>
      <c r="L322">
        <f>'UPDATE Regular Stats'!L323</f>
        <v>0.2</v>
      </c>
      <c r="M322">
        <f>'UPDATE Regular Stats'!M323</f>
        <v>0.8</v>
      </c>
      <c r="N322">
        <f>'UPDATE Regular Stats'!N323</f>
        <v>0.23799999999999999</v>
      </c>
      <c r="O322">
        <f>'UPDATE Regular Stats'!O323</f>
        <v>0.8</v>
      </c>
      <c r="P322">
        <f>'UPDATE Regular Stats'!P323</f>
        <v>1.9</v>
      </c>
      <c r="Q322">
        <f>'UPDATE Regular Stats'!Q323</f>
        <v>0.38900000000000001</v>
      </c>
      <c r="R322">
        <f>'UPDATE Regular Stats'!R323</f>
        <v>0.6</v>
      </c>
      <c r="S322">
        <f>'UPDATE Regular Stats'!S323</f>
        <v>0.9</v>
      </c>
      <c r="T322">
        <f>'UPDATE Regular Stats'!T323</f>
        <v>0.68</v>
      </c>
      <c r="U322">
        <f>'UPDATE Regular Stats'!U323</f>
        <v>0.5</v>
      </c>
      <c r="V322">
        <f>'UPDATE Regular Stats'!V323</f>
        <v>0.9</v>
      </c>
      <c r="W322">
        <f>'UPDATE Regular Stats'!W323</f>
        <v>1.4</v>
      </c>
      <c r="X322">
        <f>'UPDATE Regular Stats'!X323</f>
        <v>0.4</v>
      </c>
      <c r="Y322">
        <f>'UPDATE Regular Stats'!Y323</f>
        <v>0.3</v>
      </c>
      <c r="Z322">
        <f>'UPDATE Regular Stats'!Z323</f>
        <v>0.1</v>
      </c>
      <c r="AA322">
        <f>'UPDATE Regular Stats'!AA323</f>
        <v>0.7</v>
      </c>
      <c r="AB322">
        <f>'UPDATE Regular Stats'!AB323</f>
        <v>1.2</v>
      </c>
      <c r="AC322">
        <f>'UPDATE Regular Stats'!AC323</f>
        <v>2.6</v>
      </c>
      <c r="AD322">
        <f>VLOOKUP($B322,'UPDATE Advanced Stats'!$B$2:$AC$1000,7,0)</f>
        <v>4.8</v>
      </c>
      <c r="AE322">
        <f>VLOOKUP($B322,'UPDATE Advanced Stats'!$B$2:$AC$1000,8,0)</f>
        <v>0.43</v>
      </c>
      <c r="AF322">
        <f>VLOOKUP($B322,'UPDATE Advanced Stats'!$B$2:$AC$1000,9,0)</f>
        <v>0.28000000000000003</v>
      </c>
      <c r="AG322">
        <f>VLOOKUP($B322,'UPDATE Advanced Stats'!$B$2:$AC$1000,10,0)</f>
        <v>0.33300000000000002</v>
      </c>
      <c r="AH322">
        <f>VLOOKUP($B322,'UPDATE Advanced Stats'!$B$2:$AC$1000,11,0)</f>
        <v>5.5</v>
      </c>
      <c r="AI322">
        <f>VLOOKUP($B322,'UPDATE Advanced Stats'!$B$2:$AC$1000,12,0)</f>
        <v>10.9</v>
      </c>
      <c r="AJ322">
        <f>VLOOKUP($B322,'UPDATE Advanced Stats'!$B$2:$AC$1000,13,0)</f>
        <v>8.1999999999999993</v>
      </c>
      <c r="AK322">
        <f>VLOOKUP($B322,'UPDATE Advanced Stats'!$B$2:$AC$1000,14,0)</f>
        <v>6.3</v>
      </c>
      <c r="AL322">
        <f>VLOOKUP($B322,'UPDATE Advanced Stats'!$B$2:$AC$1000,15,0)</f>
        <v>1.3</v>
      </c>
      <c r="AM322">
        <f>VLOOKUP($B322,'UPDATE Advanced Stats'!$B$2:$AC$1000,16,0)</f>
        <v>0.9</v>
      </c>
      <c r="AN322">
        <f>VLOOKUP($B322,'UPDATE Advanced Stats'!$B$2:$AC$1000,17,0)</f>
        <v>18.100000000000001</v>
      </c>
      <c r="AO322">
        <f>VLOOKUP($B322,'UPDATE Advanced Stats'!$B$2:$AC$1000,18,0)</f>
        <v>17.399999999999999</v>
      </c>
      <c r="AP322">
        <f>VLOOKUP($B322,'UPDATE Advanced Stats'!$B$2:$AC$1000,19,0)</f>
        <v>0</v>
      </c>
      <c r="AQ322">
        <f>VLOOKUP($B322,'UPDATE Advanced Stats'!$B$2:$AC$1000,20,0)</f>
        <v>-0.4</v>
      </c>
      <c r="AR322">
        <f>VLOOKUP($B322,'UPDATE Advanced Stats'!$B$2:$AC$1000,21,0)</f>
        <v>0.2</v>
      </c>
      <c r="AS322">
        <f>VLOOKUP($B322,'UPDATE Advanced Stats'!$B$2:$AC$1000,22,0)</f>
        <v>-0.1</v>
      </c>
      <c r="AT322">
        <f>VLOOKUP($B322,'UPDATE Advanced Stats'!$B$2:$AC$1000,23,0)</f>
        <v>-0.02</v>
      </c>
      <c r="AU322">
        <f>VLOOKUP($B322,'UPDATE Advanced Stats'!$B$2:$AC$1000,24,0)</f>
        <v>0</v>
      </c>
      <c r="AV322">
        <f>VLOOKUP($B322,'UPDATE Advanced Stats'!$B$2:$AC$1000,25,0)</f>
        <v>-6.1</v>
      </c>
      <c r="AW322">
        <f>VLOOKUP($B322,'UPDATE Advanced Stats'!$B$2:$AC$1000,26,0)</f>
        <v>-1.2</v>
      </c>
      <c r="AX322">
        <f>VLOOKUP($B322,'UPDATE Advanced Stats'!$B$2:$AC$1000,27,0)</f>
        <v>-7.3</v>
      </c>
      <c r="AY322">
        <f>VLOOKUP($B322,'UPDATE Advanced Stats'!$B$2:$AC$1000,28,0)</f>
        <v>-0.3</v>
      </c>
    </row>
    <row r="323" spans="1:51">
      <c r="A323">
        <f>'UPDATE Regular Stats'!A324</f>
        <v>248</v>
      </c>
      <c r="B323" t="str">
        <f>'UPDATE Regular Stats'!B324</f>
        <v>Tyler Johnson</v>
      </c>
      <c r="C323" t="str">
        <f>'UPDATE Regular Stats'!C324</f>
        <v>SG</v>
      </c>
      <c r="D323">
        <f>'UPDATE Regular Stats'!D324</f>
        <v>22</v>
      </c>
      <c r="E323" t="str">
        <f>'UPDATE Regular Stats'!E324</f>
        <v>MIA</v>
      </c>
      <c r="F323">
        <f>'UPDATE Regular Stats'!F324</f>
        <v>32</v>
      </c>
      <c r="G323">
        <f>'UPDATE Regular Stats'!G324</f>
        <v>2</v>
      </c>
      <c r="H323">
        <f>'UPDATE Regular Stats'!H324</f>
        <v>18.8</v>
      </c>
      <c r="I323">
        <f>'UPDATE Regular Stats'!I324</f>
        <v>2.2000000000000002</v>
      </c>
      <c r="J323">
        <f>'UPDATE Regular Stats'!J324</f>
        <v>5.2</v>
      </c>
      <c r="K323">
        <f>'UPDATE Regular Stats'!K324</f>
        <v>0.41899999999999998</v>
      </c>
      <c r="L323">
        <f>'UPDATE Regular Stats'!L324</f>
        <v>0.6</v>
      </c>
      <c r="M323">
        <f>'UPDATE Regular Stats'!M324</f>
        <v>1.5</v>
      </c>
      <c r="N323">
        <f>'UPDATE Regular Stats'!N324</f>
        <v>0.375</v>
      </c>
      <c r="O323">
        <f>'UPDATE Regular Stats'!O324</f>
        <v>1.6</v>
      </c>
      <c r="P323">
        <f>'UPDATE Regular Stats'!P324</f>
        <v>3.7</v>
      </c>
      <c r="Q323">
        <f>'UPDATE Regular Stats'!Q324</f>
        <v>0.437</v>
      </c>
      <c r="R323">
        <f>'UPDATE Regular Stats'!R324</f>
        <v>1</v>
      </c>
      <c r="S323">
        <f>'UPDATE Regular Stats'!S324</f>
        <v>1.5</v>
      </c>
      <c r="T323">
        <f>'UPDATE Regular Stats'!T324</f>
        <v>0.68100000000000005</v>
      </c>
      <c r="U323">
        <f>'UPDATE Regular Stats'!U324</f>
        <v>0.4</v>
      </c>
      <c r="V323">
        <f>'UPDATE Regular Stats'!V324</f>
        <v>2.1</v>
      </c>
      <c r="W323">
        <f>'UPDATE Regular Stats'!W324</f>
        <v>2.5</v>
      </c>
      <c r="X323">
        <f>'UPDATE Regular Stats'!X324</f>
        <v>1.3</v>
      </c>
      <c r="Y323">
        <f>'UPDATE Regular Stats'!Y324</f>
        <v>1</v>
      </c>
      <c r="Z323">
        <f>'UPDATE Regular Stats'!Z324</f>
        <v>0.3</v>
      </c>
      <c r="AA323">
        <f>'UPDATE Regular Stats'!AA324</f>
        <v>0.9</v>
      </c>
      <c r="AB323">
        <f>'UPDATE Regular Stats'!AB324</f>
        <v>1.3</v>
      </c>
      <c r="AC323">
        <f>'UPDATE Regular Stats'!AC324</f>
        <v>5.9</v>
      </c>
      <c r="AD323">
        <f>VLOOKUP($B323,'UPDATE Advanced Stats'!$B$2:$AC$1000,7,0)</f>
        <v>12</v>
      </c>
      <c r="AE323">
        <f>VLOOKUP($B323,'UPDATE Advanced Stats'!$B$2:$AC$1000,8,0)</f>
        <v>0.50600000000000001</v>
      </c>
      <c r="AF323">
        <f>VLOOKUP($B323,'UPDATE Advanced Stats'!$B$2:$AC$1000,9,0)</f>
        <v>0.28699999999999998</v>
      </c>
      <c r="AG323">
        <f>VLOOKUP($B323,'UPDATE Advanced Stats'!$B$2:$AC$1000,10,0)</f>
        <v>0.28100000000000003</v>
      </c>
      <c r="AH323">
        <f>VLOOKUP($B323,'UPDATE Advanced Stats'!$B$2:$AC$1000,11,0)</f>
        <v>2.9</v>
      </c>
      <c r="AI323">
        <f>VLOOKUP($B323,'UPDATE Advanced Stats'!$B$2:$AC$1000,12,0)</f>
        <v>13.1</v>
      </c>
      <c r="AJ323">
        <f>VLOOKUP($B323,'UPDATE Advanced Stats'!$B$2:$AC$1000,13,0)</f>
        <v>8.1</v>
      </c>
      <c r="AK323">
        <f>VLOOKUP($B323,'UPDATE Advanced Stats'!$B$2:$AC$1000,14,0)</f>
        <v>11.3</v>
      </c>
      <c r="AL323">
        <f>VLOOKUP($B323,'UPDATE Advanced Stats'!$B$2:$AC$1000,15,0)</f>
        <v>2.9</v>
      </c>
      <c r="AM323">
        <f>VLOOKUP($B323,'UPDATE Advanced Stats'!$B$2:$AC$1000,16,0)</f>
        <v>1.3</v>
      </c>
      <c r="AN323">
        <f>VLOOKUP($B323,'UPDATE Advanced Stats'!$B$2:$AC$1000,17,0)</f>
        <v>13.8</v>
      </c>
      <c r="AO323">
        <f>VLOOKUP($B323,'UPDATE Advanced Stats'!$B$2:$AC$1000,18,0)</f>
        <v>17</v>
      </c>
      <c r="AP323">
        <f>VLOOKUP($B323,'UPDATE Advanced Stats'!$B$2:$AC$1000,19,0)</f>
        <v>0</v>
      </c>
      <c r="AQ323">
        <f>VLOOKUP($B323,'UPDATE Advanced Stats'!$B$2:$AC$1000,20,0)</f>
        <v>0.1</v>
      </c>
      <c r="AR323">
        <f>VLOOKUP($B323,'UPDATE Advanced Stats'!$B$2:$AC$1000,21,0)</f>
        <v>0.7</v>
      </c>
      <c r="AS323">
        <f>VLOOKUP($B323,'UPDATE Advanced Stats'!$B$2:$AC$1000,22,0)</f>
        <v>0.8</v>
      </c>
      <c r="AT323">
        <f>VLOOKUP($B323,'UPDATE Advanced Stats'!$B$2:$AC$1000,23,0)</f>
        <v>0.06</v>
      </c>
      <c r="AU323">
        <f>VLOOKUP($B323,'UPDATE Advanced Stats'!$B$2:$AC$1000,24,0)</f>
        <v>0</v>
      </c>
      <c r="AV323">
        <f>VLOOKUP($B323,'UPDATE Advanced Stats'!$B$2:$AC$1000,25,0)</f>
        <v>-1.8</v>
      </c>
      <c r="AW323">
        <f>VLOOKUP($B323,'UPDATE Advanced Stats'!$B$2:$AC$1000,26,0)</f>
        <v>0.7</v>
      </c>
      <c r="AX323">
        <f>VLOOKUP($B323,'UPDATE Advanced Stats'!$B$2:$AC$1000,27,0)</f>
        <v>-1.1000000000000001</v>
      </c>
      <c r="AY323">
        <f>VLOOKUP($B323,'UPDATE Advanced Stats'!$B$2:$AC$1000,28,0)</f>
        <v>0.1</v>
      </c>
    </row>
    <row r="324" spans="1:51">
      <c r="A324">
        <f>'UPDATE Regular Stats'!A325</f>
        <v>249</v>
      </c>
      <c r="B324" t="str">
        <f>'UPDATE Regular Stats'!B325</f>
        <v>Wesley Johnson</v>
      </c>
      <c r="C324" t="str">
        <f>'UPDATE Regular Stats'!C325</f>
        <v>SF</v>
      </c>
      <c r="D324">
        <f>'UPDATE Regular Stats'!D325</f>
        <v>27</v>
      </c>
      <c r="E324" t="str">
        <f>'UPDATE Regular Stats'!E325</f>
        <v>LAL</v>
      </c>
      <c r="F324">
        <f>'UPDATE Regular Stats'!F325</f>
        <v>76</v>
      </c>
      <c r="G324">
        <f>'UPDATE Regular Stats'!G325</f>
        <v>59</v>
      </c>
      <c r="H324">
        <f>'UPDATE Regular Stats'!H325</f>
        <v>29.5</v>
      </c>
      <c r="I324">
        <f>'UPDATE Regular Stats'!I325</f>
        <v>3.8</v>
      </c>
      <c r="J324">
        <f>'UPDATE Regular Stats'!J325</f>
        <v>9.1</v>
      </c>
      <c r="K324">
        <f>'UPDATE Regular Stats'!K325</f>
        <v>0.41399999999999998</v>
      </c>
      <c r="L324">
        <f>'UPDATE Regular Stats'!L325</f>
        <v>1.2</v>
      </c>
      <c r="M324">
        <f>'UPDATE Regular Stats'!M325</f>
        <v>3.4</v>
      </c>
      <c r="N324">
        <f>'UPDATE Regular Stats'!N325</f>
        <v>0.35099999999999998</v>
      </c>
      <c r="O324">
        <f>'UPDATE Regular Stats'!O325</f>
        <v>2.6</v>
      </c>
      <c r="P324">
        <f>'UPDATE Regular Stats'!P325</f>
        <v>5.7</v>
      </c>
      <c r="Q324">
        <f>'UPDATE Regular Stats'!Q325</f>
        <v>0.45100000000000001</v>
      </c>
      <c r="R324">
        <f>'UPDATE Regular Stats'!R325</f>
        <v>1.2</v>
      </c>
      <c r="S324">
        <f>'UPDATE Regular Stats'!S325</f>
        <v>1.5</v>
      </c>
      <c r="T324">
        <f>'UPDATE Regular Stats'!T325</f>
        <v>0.80400000000000005</v>
      </c>
      <c r="U324">
        <f>'UPDATE Regular Stats'!U325</f>
        <v>0.9</v>
      </c>
      <c r="V324">
        <f>'UPDATE Regular Stats'!V325</f>
        <v>3.3</v>
      </c>
      <c r="W324">
        <f>'UPDATE Regular Stats'!W325</f>
        <v>4.2</v>
      </c>
      <c r="X324">
        <f>'UPDATE Regular Stats'!X325</f>
        <v>1.6</v>
      </c>
      <c r="Y324">
        <f>'UPDATE Regular Stats'!Y325</f>
        <v>0.8</v>
      </c>
      <c r="Z324">
        <f>'UPDATE Regular Stats'!Z325</f>
        <v>0.6</v>
      </c>
      <c r="AA324">
        <f>'UPDATE Regular Stats'!AA325</f>
        <v>1.1000000000000001</v>
      </c>
      <c r="AB324">
        <f>'UPDATE Regular Stats'!AB325</f>
        <v>2.1</v>
      </c>
      <c r="AC324">
        <f>'UPDATE Regular Stats'!AC325</f>
        <v>9.9</v>
      </c>
      <c r="AD324">
        <f>VLOOKUP($B324,'UPDATE Advanced Stats'!$B$2:$AC$1000,7,0)</f>
        <v>11.1</v>
      </c>
      <c r="AE324">
        <f>VLOOKUP($B324,'UPDATE Advanced Stats'!$B$2:$AC$1000,8,0)</f>
        <v>0.50900000000000001</v>
      </c>
      <c r="AF324">
        <f>VLOOKUP($B324,'UPDATE Advanced Stats'!$B$2:$AC$1000,9,0)</f>
        <v>0.375</v>
      </c>
      <c r="AG324">
        <f>VLOOKUP($B324,'UPDATE Advanced Stats'!$B$2:$AC$1000,10,0)</f>
        <v>0.16200000000000001</v>
      </c>
      <c r="AH324">
        <f>VLOOKUP($B324,'UPDATE Advanced Stats'!$B$2:$AC$1000,11,0)</f>
        <v>3.2</v>
      </c>
      <c r="AI324">
        <f>VLOOKUP($B324,'UPDATE Advanced Stats'!$B$2:$AC$1000,12,0)</f>
        <v>12.9</v>
      </c>
      <c r="AJ324">
        <f>VLOOKUP($B324,'UPDATE Advanced Stats'!$B$2:$AC$1000,13,0)</f>
        <v>7.8</v>
      </c>
      <c r="AK324">
        <f>VLOOKUP($B324,'UPDATE Advanced Stats'!$B$2:$AC$1000,14,0)</f>
        <v>8.6</v>
      </c>
      <c r="AL324">
        <f>VLOOKUP($B324,'UPDATE Advanced Stats'!$B$2:$AC$1000,15,0)</f>
        <v>1.3</v>
      </c>
      <c r="AM324">
        <f>VLOOKUP($B324,'UPDATE Advanced Stats'!$B$2:$AC$1000,16,0)</f>
        <v>1.6</v>
      </c>
      <c r="AN324">
        <f>VLOOKUP($B324,'UPDATE Advanced Stats'!$B$2:$AC$1000,17,0)</f>
        <v>10.5</v>
      </c>
      <c r="AO324">
        <f>VLOOKUP($B324,'UPDATE Advanced Stats'!$B$2:$AC$1000,18,0)</f>
        <v>16.399999999999999</v>
      </c>
      <c r="AP324">
        <f>VLOOKUP($B324,'UPDATE Advanced Stats'!$B$2:$AC$1000,19,0)</f>
        <v>0</v>
      </c>
      <c r="AQ324">
        <f>VLOOKUP($B324,'UPDATE Advanced Stats'!$B$2:$AC$1000,20,0)</f>
        <v>1</v>
      </c>
      <c r="AR324">
        <f>VLOOKUP($B324,'UPDATE Advanced Stats'!$B$2:$AC$1000,21,0)</f>
        <v>0.7</v>
      </c>
      <c r="AS324">
        <f>VLOOKUP($B324,'UPDATE Advanced Stats'!$B$2:$AC$1000,22,0)</f>
        <v>1.7</v>
      </c>
      <c r="AT324">
        <f>VLOOKUP($B324,'UPDATE Advanced Stats'!$B$2:$AC$1000,23,0)</f>
        <v>3.6999999999999998E-2</v>
      </c>
      <c r="AU324">
        <f>VLOOKUP($B324,'UPDATE Advanced Stats'!$B$2:$AC$1000,24,0)</f>
        <v>0</v>
      </c>
      <c r="AV324">
        <f>VLOOKUP($B324,'UPDATE Advanced Stats'!$B$2:$AC$1000,25,0)</f>
        <v>-0.9</v>
      </c>
      <c r="AW324">
        <f>VLOOKUP($B324,'UPDATE Advanced Stats'!$B$2:$AC$1000,26,0)</f>
        <v>-0.6</v>
      </c>
      <c r="AX324">
        <f>VLOOKUP($B324,'UPDATE Advanced Stats'!$B$2:$AC$1000,27,0)</f>
        <v>-1.5</v>
      </c>
      <c r="AY324">
        <f>VLOOKUP($B324,'UPDATE Advanced Stats'!$B$2:$AC$1000,28,0)</f>
        <v>0.3</v>
      </c>
    </row>
    <row r="325" spans="1:51">
      <c r="A325">
        <f>'UPDATE Regular Stats'!A326</f>
        <v>250</v>
      </c>
      <c r="B325" t="str">
        <f>'UPDATE Regular Stats'!B326</f>
        <v>Dahntay Jones</v>
      </c>
      <c r="C325" t="str">
        <f>'UPDATE Regular Stats'!C326</f>
        <v>SF</v>
      </c>
      <c r="D325">
        <f>'UPDATE Regular Stats'!D326</f>
        <v>34</v>
      </c>
      <c r="E325" t="str">
        <f>'UPDATE Regular Stats'!E326</f>
        <v>LAC</v>
      </c>
      <c r="F325">
        <f>'UPDATE Regular Stats'!F326</f>
        <v>33</v>
      </c>
      <c r="G325">
        <f>'UPDATE Regular Stats'!G326</f>
        <v>0</v>
      </c>
      <c r="H325">
        <f>'UPDATE Regular Stats'!H326</f>
        <v>3.7</v>
      </c>
      <c r="I325">
        <f>'UPDATE Regular Stats'!I326</f>
        <v>0.2</v>
      </c>
      <c r="J325">
        <f>'UPDATE Regular Stats'!J326</f>
        <v>0.6</v>
      </c>
      <c r="K325">
        <f>'UPDATE Regular Stats'!K326</f>
        <v>0.28599999999999998</v>
      </c>
      <c r="L325">
        <f>'UPDATE Regular Stats'!L326</f>
        <v>0</v>
      </c>
      <c r="M325">
        <f>'UPDATE Regular Stats'!M326</f>
        <v>0.1</v>
      </c>
      <c r="N325">
        <f>'UPDATE Regular Stats'!N326</f>
        <v>0</v>
      </c>
      <c r="O325">
        <f>'UPDATE Regular Stats'!O326</f>
        <v>0.2</v>
      </c>
      <c r="P325">
        <f>'UPDATE Regular Stats'!P326</f>
        <v>0.5</v>
      </c>
      <c r="Q325">
        <f>'UPDATE Regular Stats'!Q326</f>
        <v>0.35299999999999998</v>
      </c>
      <c r="R325">
        <f>'UPDATE Regular Stats'!R326</f>
        <v>0.3</v>
      </c>
      <c r="S325">
        <f>'UPDATE Regular Stats'!S326</f>
        <v>0.3</v>
      </c>
      <c r="T325">
        <f>'UPDATE Regular Stats'!T326</f>
        <v>0.81799999999999995</v>
      </c>
      <c r="U325">
        <f>'UPDATE Regular Stats'!U326</f>
        <v>0</v>
      </c>
      <c r="V325">
        <f>'UPDATE Regular Stats'!V326</f>
        <v>0.3</v>
      </c>
      <c r="W325">
        <f>'UPDATE Regular Stats'!W326</f>
        <v>0.3</v>
      </c>
      <c r="X325">
        <f>'UPDATE Regular Stats'!X326</f>
        <v>0.1</v>
      </c>
      <c r="Y325">
        <f>'UPDATE Regular Stats'!Y326</f>
        <v>0.1</v>
      </c>
      <c r="Z325">
        <f>'UPDATE Regular Stats'!Z326</f>
        <v>0</v>
      </c>
      <c r="AA325">
        <f>'UPDATE Regular Stats'!AA326</f>
        <v>0</v>
      </c>
      <c r="AB325">
        <f>'UPDATE Regular Stats'!AB326</f>
        <v>0.7</v>
      </c>
      <c r="AC325">
        <f>'UPDATE Regular Stats'!AC326</f>
        <v>0.6</v>
      </c>
      <c r="AD325">
        <f>VLOOKUP($B325,'UPDATE Advanced Stats'!$B$2:$AC$1000,7,0)</f>
        <v>1.9</v>
      </c>
      <c r="AE325">
        <f>VLOOKUP($B325,'UPDATE Advanced Stats'!$B$2:$AC$1000,8,0)</f>
        <v>0.40600000000000003</v>
      </c>
      <c r="AF325">
        <f>VLOOKUP($B325,'UPDATE Advanced Stats'!$B$2:$AC$1000,9,0)</f>
        <v>0.19</v>
      </c>
      <c r="AG325">
        <f>VLOOKUP($B325,'UPDATE Advanced Stats'!$B$2:$AC$1000,10,0)</f>
        <v>0.52400000000000002</v>
      </c>
      <c r="AH325">
        <f>VLOOKUP($B325,'UPDATE Advanced Stats'!$B$2:$AC$1000,11,0)</f>
        <v>0.9</v>
      </c>
      <c r="AI325">
        <f>VLOOKUP($B325,'UPDATE Advanced Stats'!$B$2:$AC$1000,12,0)</f>
        <v>9</v>
      </c>
      <c r="AJ325">
        <f>VLOOKUP($B325,'UPDATE Advanced Stats'!$B$2:$AC$1000,13,0)</f>
        <v>5</v>
      </c>
      <c r="AK325">
        <f>VLOOKUP($B325,'UPDATE Advanced Stats'!$B$2:$AC$1000,14,0)</f>
        <v>2.1</v>
      </c>
      <c r="AL325">
        <f>VLOOKUP($B325,'UPDATE Advanced Stats'!$B$2:$AC$1000,15,0)</f>
        <v>1.2</v>
      </c>
      <c r="AM325">
        <f>VLOOKUP($B325,'UPDATE Advanced Stats'!$B$2:$AC$1000,16,0)</f>
        <v>0</v>
      </c>
      <c r="AN325">
        <f>VLOOKUP($B325,'UPDATE Advanced Stats'!$B$2:$AC$1000,17,0)</f>
        <v>3.7</v>
      </c>
      <c r="AO325">
        <f>VLOOKUP($B325,'UPDATE Advanced Stats'!$B$2:$AC$1000,18,0)</f>
        <v>9.8000000000000007</v>
      </c>
      <c r="AP325">
        <f>VLOOKUP($B325,'UPDATE Advanced Stats'!$B$2:$AC$1000,19,0)</f>
        <v>0</v>
      </c>
      <c r="AQ325">
        <f>VLOOKUP($B325,'UPDATE Advanced Stats'!$B$2:$AC$1000,20,0)</f>
        <v>0</v>
      </c>
      <c r="AR325">
        <f>VLOOKUP($B325,'UPDATE Advanced Stats'!$B$2:$AC$1000,21,0)</f>
        <v>0.1</v>
      </c>
      <c r="AS325">
        <f>VLOOKUP($B325,'UPDATE Advanced Stats'!$B$2:$AC$1000,22,0)</f>
        <v>0</v>
      </c>
      <c r="AT325">
        <f>VLOOKUP($B325,'UPDATE Advanced Stats'!$B$2:$AC$1000,23,0)</f>
        <v>1.2999999999999999E-2</v>
      </c>
      <c r="AU325">
        <f>VLOOKUP($B325,'UPDATE Advanced Stats'!$B$2:$AC$1000,24,0)</f>
        <v>0</v>
      </c>
      <c r="AV325">
        <f>VLOOKUP($B325,'UPDATE Advanced Stats'!$B$2:$AC$1000,25,0)</f>
        <v>-5.2</v>
      </c>
      <c r="AW325">
        <f>VLOOKUP($B325,'UPDATE Advanced Stats'!$B$2:$AC$1000,26,0)</f>
        <v>-1.3</v>
      </c>
      <c r="AX325">
        <f>VLOOKUP($B325,'UPDATE Advanced Stats'!$B$2:$AC$1000,27,0)</f>
        <v>-6.4</v>
      </c>
      <c r="AY325">
        <f>VLOOKUP($B325,'UPDATE Advanced Stats'!$B$2:$AC$1000,28,0)</f>
        <v>-0.1</v>
      </c>
    </row>
    <row r="326" spans="1:51">
      <c r="A326">
        <f>'UPDATE Regular Stats'!A327</f>
        <v>251</v>
      </c>
      <c r="B326" t="str">
        <f>'UPDATE Regular Stats'!B327</f>
        <v>James Jones</v>
      </c>
      <c r="C326" t="str">
        <f>'UPDATE Regular Stats'!C327</f>
        <v>SF</v>
      </c>
      <c r="D326">
        <f>'UPDATE Regular Stats'!D327</f>
        <v>34</v>
      </c>
      <c r="E326" t="str">
        <f>'UPDATE Regular Stats'!E327</f>
        <v>CLE</v>
      </c>
      <c r="F326">
        <f>'UPDATE Regular Stats'!F327</f>
        <v>57</v>
      </c>
      <c r="G326">
        <f>'UPDATE Regular Stats'!G327</f>
        <v>2</v>
      </c>
      <c r="H326">
        <f>'UPDATE Regular Stats'!H327</f>
        <v>11.7</v>
      </c>
      <c r="I326">
        <f>'UPDATE Regular Stats'!I327</f>
        <v>1.3</v>
      </c>
      <c r="J326">
        <f>'UPDATE Regular Stats'!J327</f>
        <v>3.5</v>
      </c>
      <c r="K326">
        <f>'UPDATE Regular Stats'!K327</f>
        <v>0.36799999999999999</v>
      </c>
      <c r="L326">
        <f>'UPDATE Regular Stats'!L327</f>
        <v>1.1000000000000001</v>
      </c>
      <c r="M326">
        <f>'UPDATE Regular Stats'!M327</f>
        <v>3.1</v>
      </c>
      <c r="N326">
        <f>'UPDATE Regular Stats'!N327</f>
        <v>0.36</v>
      </c>
      <c r="O326">
        <f>'UPDATE Regular Stats'!O327</f>
        <v>0.2</v>
      </c>
      <c r="P326">
        <f>'UPDATE Regular Stats'!P327</f>
        <v>0.5</v>
      </c>
      <c r="Q326">
        <f>'UPDATE Regular Stats'!Q327</f>
        <v>0.42299999999999999</v>
      </c>
      <c r="R326">
        <f>'UPDATE Regular Stats'!R327</f>
        <v>0.7</v>
      </c>
      <c r="S326">
        <f>'UPDATE Regular Stats'!S327</f>
        <v>0.8</v>
      </c>
      <c r="T326">
        <f>'UPDATE Regular Stats'!T327</f>
        <v>0.84799999999999998</v>
      </c>
      <c r="U326">
        <f>'UPDATE Regular Stats'!U327</f>
        <v>0.2</v>
      </c>
      <c r="V326">
        <f>'UPDATE Regular Stats'!V327</f>
        <v>0.9</v>
      </c>
      <c r="W326">
        <f>'UPDATE Regular Stats'!W327</f>
        <v>1.1000000000000001</v>
      </c>
      <c r="X326">
        <f>'UPDATE Regular Stats'!X327</f>
        <v>0.4</v>
      </c>
      <c r="Y326">
        <f>'UPDATE Regular Stats'!Y327</f>
        <v>0.2</v>
      </c>
      <c r="Z326">
        <f>'UPDATE Regular Stats'!Z327</f>
        <v>0.1</v>
      </c>
      <c r="AA326">
        <f>'UPDATE Regular Stats'!AA327</f>
        <v>0.2</v>
      </c>
      <c r="AB326">
        <f>'UPDATE Regular Stats'!AB327</f>
        <v>1.2</v>
      </c>
      <c r="AC326">
        <f>'UPDATE Regular Stats'!AC327</f>
        <v>4.4000000000000004</v>
      </c>
      <c r="AD326">
        <f>VLOOKUP($B326,'UPDATE Advanced Stats'!$B$2:$AC$1000,7,0)</f>
        <v>11.1</v>
      </c>
      <c r="AE326">
        <f>VLOOKUP($B326,'UPDATE Advanced Stats'!$B$2:$AC$1000,8,0)</f>
        <v>0.56499999999999995</v>
      </c>
      <c r="AF326">
        <f>VLOOKUP($B326,'UPDATE Advanced Stats'!$B$2:$AC$1000,9,0)</f>
        <v>0.871</v>
      </c>
      <c r="AG326">
        <f>VLOOKUP($B326,'UPDATE Advanced Stats'!$B$2:$AC$1000,10,0)</f>
        <v>0.22900000000000001</v>
      </c>
      <c r="AH326">
        <f>VLOOKUP($B326,'UPDATE Advanced Stats'!$B$2:$AC$1000,11,0)</f>
        <v>1.6</v>
      </c>
      <c r="AI326">
        <f>VLOOKUP($B326,'UPDATE Advanced Stats'!$B$2:$AC$1000,12,0)</f>
        <v>9</v>
      </c>
      <c r="AJ326">
        <f>VLOOKUP($B326,'UPDATE Advanced Stats'!$B$2:$AC$1000,13,0)</f>
        <v>5.3</v>
      </c>
      <c r="AK326">
        <f>VLOOKUP($B326,'UPDATE Advanced Stats'!$B$2:$AC$1000,14,0)</f>
        <v>5.4</v>
      </c>
      <c r="AL326">
        <f>VLOOKUP($B326,'UPDATE Advanced Stats'!$B$2:$AC$1000,15,0)</f>
        <v>1</v>
      </c>
      <c r="AM326">
        <f>VLOOKUP($B326,'UPDATE Advanced Stats'!$B$2:$AC$1000,16,0)</f>
        <v>0.9</v>
      </c>
      <c r="AN326">
        <f>VLOOKUP($B326,'UPDATE Advanced Stats'!$B$2:$AC$1000,17,0)</f>
        <v>5.5</v>
      </c>
      <c r="AO326">
        <f>VLOOKUP($B326,'UPDATE Advanced Stats'!$B$2:$AC$1000,18,0)</f>
        <v>15.8</v>
      </c>
      <c r="AP326">
        <f>VLOOKUP($B326,'UPDATE Advanced Stats'!$B$2:$AC$1000,19,0)</f>
        <v>0</v>
      </c>
      <c r="AQ326">
        <f>VLOOKUP($B326,'UPDATE Advanced Stats'!$B$2:$AC$1000,20,0)</f>
        <v>1.2</v>
      </c>
      <c r="AR326">
        <f>VLOOKUP($B326,'UPDATE Advanced Stats'!$B$2:$AC$1000,21,0)</f>
        <v>0.4</v>
      </c>
      <c r="AS326">
        <f>VLOOKUP($B326,'UPDATE Advanced Stats'!$B$2:$AC$1000,22,0)</f>
        <v>1.5</v>
      </c>
      <c r="AT326">
        <f>VLOOKUP($B326,'UPDATE Advanced Stats'!$B$2:$AC$1000,23,0)</f>
        <v>0.11</v>
      </c>
      <c r="AU326">
        <f>VLOOKUP($B326,'UPDATE Advanced Stats'!$B$2:$AC$1000,24,0)</f>
        <v>0</v>
      </c>
      <c r="AV326">
        <f>VLOOKUP($B326,'UPDATE Advanced Stats'!$B$2:$AC$1000,25,0)</f>
        <v>1.4</v>
      </c>
      <c r="AW326">
        <f>VLOOKUP($B326,'UPDATE Advanced Stats'!$B$2:$AC$1000,26,0)</f>
        <v>-2.8</v>
      </c>
      <c r="AX326">
        <f>VLOOKUP($B326,'UPDATE Advanced Stats'!$B$2:$AC$1000,27,0)</f>
        <v>-1.4</v>
      </c>
      <c r="AY326">
        <f>VLOOKUP($B326,'UPDATE Advanced Stats'!$B$2:$AC$1000,28,0)</f>
        <v>0.1</v>
      </c>
    </row>
    <row r="327" spans="1:51">
      <c r="A327">
        <f>'UPDATE Regular Stats'!A328</f>
        <v>252</v>
      </c>
      <c r="B327" t="str">
        <f>'UPDATE Regular Stats'!B328</f>
        <v>Perry Jones</v>
      </c>
      <c r="C327" t="str">
        <f>'UPDATE Regular Stats'!C328</f>
        <v>SF</v>
      </c>
      <c r="D327">
        <f>'UPDATE Regular Stats'!D328</f>
        <v>23</v>
      </c>
      <c r="E327" t="str">
        <f>'UPDATE Regular Stats'!E328</f>
        <v>OKC</v>
      </c>
      <c r="F327">
        <f>'UPDATE Regular Stats'!F328</f>
        <v>43</v>
      </c>
      <c r="G327">
        <f>'UPDATE Regular Stats'!G328</f>
        <v>13</v>
      </c>
      <c r="H327">
        <f>'UPDATE Regular Stats'!H328</f>
        <v>14.7</v>
      </c>
      <c r="I327">
        <f>'UPDATE Regular Stats'!I328</f>
        <v>1.7</v>
      </c>
      <c r="J327">
        <f>'UPDATE Regular Stats'!J328</f>
        <v>4.3</v>
      </c>
      <c r="K327">
        <f>'UPDATE Regular Stats'!K328</f>
        <v>0.39700000000000002</v>
      </c>
      <c r="L327">
        <f>'UPDATE Regular Stats'!L328</f>
        <v>0.3</v>
      </c>
      <c r="M327">
        <f>'UPDATE Regular Stats'!M328</f>
        <v>1.4</v>
      </c>
      <c r="N327">
        <f>'UPDATE Regular Stats'!N328</f>
        <v>0.23300000000000001</v>
      </c>
      <c r="O327">
        <f>'UPDATE Regular Stats'!O328</f>
        <v>1.4</v>
      </c>
      <c r="P327">
        <f>'UPDATE Regular Stats'!P328</f>
        <v>2.9</v>
      </c>
      <c r="Q327">
        <f>'UPDATE Regular Stats'!Q328</f>
        <v>0.47599999999999998</v>
      </c>
      <c r="R327">
        <f>'UPDATE Regular Stats'!R328</f>
        <v>0.6</v>
      </c>
      <c r="S327">
        <f>'UPDATE Regular Stats'!S328</f>
        <v>0.9</v>
      </c>
      <c r="T327">
        <f>'UPDATE Regular Stats'!T328</f>
        <v>0.64900000000000002</v>
      </c>
      <c r="U327">
        <f>'UPDATE Regular Stats'!U328</f>
        <v>0.1</v>
      </c>
      <c r="V327">
        <f>'UPDATE Regular Stats'!V328</f>
        <v>1.6</v>
      </c>
      <c r="W327">
        <f>'UPDATE Regular Stats'!W328</f>
        <v>1.8</v>
      </c>
      <c r="X327">
        <f>'UPDATE Regular Stats'!X328</f>
        <v>0.4</v>
      </c>
      <c r="Y327">
        <f>'UPDATE Regular Stats'!Y328</f>
        <v>0.4</v>
      </c>
      <c r="Z327">
        <f>'UPDATE Regular Stats'!Z328</f>
        <v>0.2</v>
      </c>
      <c r="AA327">
        <f>'UPDATE Regular Stats'!AA328</f>
        <v>0.6</v>
      </c>
      <c r="AB327">
        <f>'UPDATE Regular Stats'!AB328</f>
        <v>1.2</v>
      </c>
      <c r="AC327">
        <f>'UPDATE Regular Stats'!AC328</f>
        <v>4.3</v>
      </c>
      <c r="AD327">
        <f>VLOOKUP($B327,'UPDATE Advanced Stats'!$B$2:$AC$1000,7,0)</f>
        <v>6.9</v>
      </c>
      <c r="AE327">
        <f>VLOOKUP($B327,'UPDATE Advanced Stats'!$B$2:$AC$1000,8,0)</f>
        <v>0.45900000000000002</v>
      </c>
      <c r="AF327">
        <f>VLOOKUP($B327,'UPDATE Advanced Stats'!$B$2:$AC$1000,9,0)</f>
        <v>0.32600000000000001</v>
      </c>
      <c r="AG327">
        <f>VLOOKUP($B327,'UPDATE Advanced Stats'!$B$2:$AC$1000,10,0)</f>
        <v>0.20100000000000001</v>
      </c>
      <c r="AH327">
        <f>VLOOKUP($B327,'UPDATE Advanced Stats'!$B$2:$AC$1000,11,0)</f>
        <v>1</v>
      </c>
      <c r="AI327">
        <f>VLOOKUP($B327,'UPDATE Advanced Stats'!$B$2:$AC$1000,12,0)</f>
        <v>11.7</v>
      </c>
      <c r="AJ327">
        <f>VLOOKUP($B327,'UPDATE Advanced Stats'!$B$2:$AC$1000,13,0)</f>
        <v>6.5</v>
      </c>
      <c r="AK327">
        <f>VLOOKUP($B327,'UPDATE Advanced Stats'!$B$2:$AC$1000,14,0)</f>
        <v>4.2</v>
      </c>
      <c r="AL327">
        <f>VLOOKUP($B327,'UPDATE Advanced Stats'!$B$2:$AC$1000,15,0)</f>
        <v>1.4</v>
      </c>
      <c r="AM327">
        <f>VLOOKUP($B327,'UPDATE Advanced Stats'!$B$2:$AC$1000,16,0)</f>
        <v>1</v>
      </c>
      <c r="AN327">
        <f>VLOOKUP($B327,'UPDATE Advanced Stats'!$B$2:$AC$1000,17,0)</f>
        <v>10.7</v>
      </c>
      <c r="AO327">
        <f>VLOOKUP($B327,'UPDATE Advanced Stats'!$B$2:$AC$1000,18,0)</f>
        <v>15.3</v>
      </c>
      <c r="AP327">
        <f>VLOOKUP($B327,'UPDATE Advanced Stats'!$B$2:$AC$1000,19,0)</f>
        <v>0</v>
      </c>
      <c r="AQ327">
        <f>VLOOKUP($B327,'UPDATE Advanced Stats'!$B$2:$AC$1000,20,0)</f>
        <v>-0.3</v>
      </c>
      <c r="AR327">
        <f>VLOOKUP($B327,'UPDATE Advanced Stats'!$B$2:$AC$1000,21,0)</f>
        <v>0.5</v>
      </c>
      <c r="AS327">
        <f>VLOOKUP($B327,'UPDATE Advanced Stats'!$B$2:$AC$1000,22,0)</f>
        <v>0.2</v>
      </c>
      <c r="AT327">
        <f>VLOOKUP($B327,'UPDATE Advanced Stats'!$B$2:$AC$1000,23,0)</f>
        <v>1.4999999999999999E-2</v>
      </c>
      <c r="AU327">
        <f>VLOOKUP($B327,'UPDATE Advanced Stats'!$B$2:$AC$1000,24,0)</f>
        <v>0</v>
      </c>
      <c r="AV327">
        <f>VLOOKUP($B327,'UPDATE Advanced Stats'!$B$2:$AC$1000,25,0)</f>
        <v>-4.2</v>
      </c>
      <c r="AW327">
        <f>VLOOKUP($B327,'UPDATE Advanced Stats'!$B$2:$AC$1000,26,0)</f>
        <v>-1.2</v>
      </c>
      <c r="AX327">
        <f>VLOOKUP($B327,'UPDATE Advanced Stats'!$B$2:$AC$1000,27,0)</f>
        <v>-5.4</v>
      </c>
      <c r="AY327">
        <f>VLOOKUP($B327,'UPDATE Advanced Stats'!$B$2:$AC$1000,28,0)</f>
        <v>-0.5</v>
      </c>
    </row>
    <row r="328" spans="1:51">
      <c r="A328">
        <f>'UPDATE Regular Stats'!A329</f>
        <v>253</v>
      </c>
      <c r="B328" t="str">
        <f>'UPDATE Regular Stats'!B329</f>
        <v>Terrence Jones</v>
      </c>
      <c r="C328" t="str">
        <f>'UPDATE Regular Stats'!C329</f>
        <v>PF</v>
      </c>
      <c r="D328">
        <f>'UPDATE Regular Stats'!D329</f>
        <v>23</v>
      </c>
      <c r="E328" t="str">
        <f>'UPDATE Regular Stats'!E329</f>
        <v>HOU</v>
      </c>
      <c r="F328">
        <f>'UPDATE Regular Stats'!F329</f>
        <v>33</v>
      </c>
      <c r="G328">
        <f>'UPDATE Regular Stats'!G329</f>
        <v>24</v>
      </c>
      <c r="H328">
        <f>'UPDATE Regular Stats'!H329</f>
        <v>26.9</v>
      </c>
      <c r="I328">
        <f>'UPDATE Regular Stats'!I329</f>
        <v>4.8</v>
      </c>
      <c r="J328">
        <f>'UPDATE Regular Stats'!J329</f>
        <v>9.1</v>
      </c>
      <c r="K328">
        <f>'UPDATE Regular Stats'!K329</f>
        <v>0.52800000000000002</v>
      </c>
      <c r="L328">
        <f>'UPDATE Regular Stats'!L329</f>
        <v>0.4</v>
      </c>
      <c r="M328">
        <f>'UPDATE Regular Stats'!M329</f>
        <v>1.1000000000000001</v>
      </c>
      <c r="N328">
        <f>'UPDATE Regular Stats'!N329</f>
        <v>0.35099999999999998</v>
      </c>
      <c r="O328">
        <f>'UPDATE Regular Stats'!O329</f>
        <v>4.4000000000000004</v>
      </c>
      <c r="P328">
        <f>'UPDATE Regular Stats'!P329</f>
        <v>7.9</v>
      </c>
      <c r="Q328">
        <f>'UPDATE Regular Stats'!Q329</f>
        <v>0.55300000000000005</v>
      </c>
      <c r="R328">
        <f>'UPDATE Regular Stats'!R329</f>
        <v>1.7</v>
      </c>
      <c r="S328">
        <f>'UPDATE Regular Stats'!S329</f>
        <v>2.8</v>
      </c>
      <c r="T328">
        <f>'UPDATE Regular Stats'!T329</f>
        <v>0.60599999999999998</v>
      </c>
      <c r="U328">
        <f>'UPDATE Regular Stats'!U329</f>
        <v>2.4</v>
      </c>
      <c r="V328">
        <f>'UPDATE Regular Stats'!V329</f>
        <v>4.3</v>
      </c>
      <c r="W328">
        <f>'UPDATE Regular Stats'!W329</f>
        <v>6.7</v>
      </c>
      <c r="X328">
        <f>'UPDATE Regular Stats'!X329</f>
        <v>1.1000000000000001</v>
      </c>
      <c r="Y328">
        <f>'UPDATE Regular Stats'!Y329</f>
        <v>0.5</v>
      </c>
      <c r="Z328">
        <f>'UPDATE Regular Stats'!Z329</f>
        <v>1.8</v>
      </c>
      <c r="AA328">
        <f>'UPDATE Regular Stats'!AA329</f>
        <v>1.1000000000000001</v>
      </c>
      <c r="AB328">
        <f>'UPDATE Regular Stats'!AB329</f>
        <v>2.4</v>
      </c>
      <c r="AC328">
        <f>'UPDATE Regular Stats'!AC329</f>
        <v>11.7</v>
      </c>
      <c r="AD328">
        <f>VLOOKUP($B328,'UPDATE Advanced Stats'!$B$2:$AC$1000,7,0)</f>
        <v>18.3</v>
      </c>
      <c r="AE328">
        <f>VLOOKUP($B328,'UPDATE Advanced Stats'!$B$2:$AC$1000,8,0)</f>
        <v>0.56699999999999995</v>
      </c>
      <c r="AF328">
        <f>VLOOKUP($B328,'UPDATE Advanced Stats'!$B$2:$AC$1000,9,0)</f>
        <v>0.124</v>
      </c>
      <c r="AG328">
        <f>VLOOKUP($B328,'UPDATE Advanced Stats'!$B$2:$AC$1000,10,0)</f>
        <v>0.314</v>
      </c>
      <c r="AH328">
        <f>VLOOKUP($B328,'UPDATE Advanced Stats'!$B$2:$AC$1000,11,0)</f>
        <v>9.6999999999999993</v>
      </c>
      <c r="AI328">
        <f>VLOOKUP($B328,'UPDATE Advanced Stats'!$B$2:$AC$1000,12,0)</f>
        <v>17.600000000000001</v>
      </c>
      <c r="AJ328">
        <f>VLOOKUP($B328,'UPDATE Advanced Stats'!$B$2:$AC$1000,13,0)</f>
        <v>13.7</v>
      </c>
      <c r="AK328">
        <f>VLOOKUP($B328,'UPDATE Advanced Stats'!$B$2:$AC$1000,14,0)</f>
        <v>6.9</v>
      </c>
      <c r="AL328">
        <f>VLOOKUP($B328,'UPDATE Advanced Stats'!$B$2:$AC$1000,15,0)</f>
        <v>1</v>
      </c>
      <c r="AM328">
        <f>VLOOKUP($B328,'UPDATE Advanced Stats'!$B$2:$AC$1000,16,0)</f>
        <v>5.2</v>
      </c>
      <c r="AN328">
        <f>VLOOKUP($B328,'UPDATE Advanced Stats'!$B$2:$AC$1000,17,0)</f>
        <v>9.8000000000000007</v>
      </c>
      <c r="AO328">
        <f>VLOOKUP($B328,'UPDATE Advanced Stats'!$B$2:$AC$1000,18,0)</f>
        <v>18.399999999999999</v>
      </c>
      <c r="AP328">
        <f>VLOOKUP($B328,'UPDATE Advanced Stats'!$B$2:$AC$1000,19,0)</f>
        <v>0</v>
      </c>
      <c r="AQ328">
        <f>VLOOKUP($B328,'UPDATE Advanced Stats'!$B$2:$AC$1000,20,0)</f>
        <v>1.7</v>
      </c>
      <c r="AR328">
        <f>VLOOKUP($B328,'UPDATE Advanced Stats'!$B$2:$AC$1000,21,0)</f>
        <v>1.3</v>
      </c>
      <c r="AS328">
        <f>VLOOKUP($B328,'UPDATE Advanced Stats'!$B$2:$AC$1000,22,0)</f>
        <v>3</v>
      </c>
      <c r="AT328">
        <f>VLOOKUP($B328,'UPDATE Advanced Stats'!$B$2:$AC$1000,23,0)</f>
        <v>0.16</v>
      </c>
      <c r="AU328">
        <f>VLOOKUP($B328,'UPDATE Advanced Stats'!$B$2:$AC$1000,24,0)</f>
        <v>0</v>
      </c>
      <c r="AV328">
        <f>VLOOKUP($B328,'UPDATE Advanced Stats'!$B$2:$AC$1000,25,0)</f>
        <v>-0.6</v>
      </c>
      <c r="AW328">
        <f>VLOOKUP($B328,'UPDATE Advanced Stats'!$B$2:$AC$1000,26,0)</f>
        <v>1.9</v>
      </c>
      <c r="AX328">
        <f>VLOOKUP($B328,'UPDATE Advanced Stats'!$B$2:$AC$1000,27,0)</f>
        <v>1.3</v>
      </c>
      <c r="AY328">
        <f>VLOOKUP($B328,'UPDATE Advanced Stats'!$B$2:$AC$1000,28,0)</f>
        <v>0.7</v>
      </c>
    </row>
    <row r="329" spans="1:51">
      <c r="A329">
        <f>'UPDATE Regular Stats'!A330</f>
        <v>254</v>
      </c>
      <c r="B329" t="str">
        <f>'UPDATE Regular Stats'!B330</f>
        <v>DeAndre Jordan</v>
      </c>
      <c r="C329" t="str">
        <f>'UPDATE Regular Stats'!C330</f>
        <v>C</v>
      </c>
      <c r="D329">
        <f>'UPDATE Regular Stats'!D330</f>
        <v>26</v>
      </c>
      <c r="E329" t="str">
        <f>'UPDATE Regular Stats'!E330</f>
        <v>LAC</v>
      </c>
      <c r="F329">
        <f>'UPDATE Regular Stats'!F330</f>
        <v>82</v>
      </c>
      <c r="G329">
        <f>'UPDATE Regular Stats'!G330</f>
        <v>82</v>
      </c>
      <c r="H329">
        <f>'UPDATE Regular Stats'!H330</f>
        <v>34.4</v>
      </c>
      <c r="I329">
        <f>'UPDATE Regular Stats'!I330</f>
        <v>4.5999999999999996</v>
      </c>
      <c r="J329">
        <f>'UPDATE Regular Stats'!J330</f>
        <v>6.5</v>
      </c>
      <c r="K329">
        <f>'UPDATE Regular Stats'!K330</f>
        <v>0.71</v>
      </c>
      <c r="L329">
        <f>'UPDATE Regular Stats'!L330</f>
        <v>0</v>
      </c>
      <c r="M329">
        <f>'UPDATE Regular Stats'!M330</f>
        <v>0</v>
      </c>
      <c r="N329">
        <f>'UPDATE Regular Stats'!N330</f>
        <v>0.25</v>
      </c>
      <c r="O329">
        <f>'UPDATE Regular Stats'!O330</f>
        <v>4.5999999999999996</v>
      </c>
      <c r="P329">
        <f>'UPDATE Regular Stats'!P330</f>
        <v>6.5</v>
      </c>
      <c r="Q329">
        <f>'UPDATE Regular Stats'!Q330</f>
        <v>0.71299999999999997</v>
      </c>
      <c r="R329">
        <f>'UPDATE Regular Stats'!R330</f>
        <v>2.2999999999999998</v>
      </c>
      <c r="S329">
        <f>'UPDATE Regular Stats'!S330</f>
        <v>5.7</v>
      </c>
      <c r="T329">
        <f>'UPDATE Regular Stats'!T330</f>
        <v>0.39700000000000002</v>
      </c>
      <c r="U329">
        <f>'UPDATE Regular Stats'!U330</f>
        <v>4.8</v>
      </c>
      <c r="V329">
        <f>'UPDATE Regular Stats'!V330</f>
        <v>10.1</v>
      </c>
      <c r="W329">
        <f>'UPDATE Regular Stats'!W330</f>
        <v>15</v>
      </c>
      <c r="X329">
        <f>'UPDATE Regular Stats'!X330</f>
        <v>0.7</v>
      </c>
      <c r="Y329">
        <f>'UPDATE Regular Stats'!Y330</f>
        <v>1</v>
      </c>
      <c r="Z329">
        <f>'UPDATE Regular Stats'!Z330</f>
        <v>2.2000000000000002</v>
      </c>
      <c r="AA329">
        <f>'UPDATE Regular Stats'!AA330</f>
        <v>1.3</v>
      </c>
      <c r="AB329">
        <f>'UPDATE Regular Stats'!AB330</f>
        <v>3</v>
      </c>
      <c r="AC329">
        <f>'UPDATE Regular Stats'!AC330</f>
        <v>11.5</v>
      </c>
      <c r="AD329">
        <f>VLOOKUP($B329,'UPDATE Advanced Stats'!$B$2:$AC$1000,7,0)</f>
        <v>21</v>
      </c>
      <c r="AE329">
        <f>VLOOKUP($B329,'UPDATE Advanced Stats'!$B$2:$AC$1000,8,0)</f>
        <v>0.63800000000000001</v>
      </c>
      <c r="AF329">
        <f>VLOOKUP($B329,'UPDATE Advanced Stats'!$B$2:$AC$1000,9,0)</f>
        <v>7.0000000000000001E-3</v>
      </c>
      <c r="AG329">
        <f>VLOOKUP($B329,'UPDATE Advanced Stats'!$B$2:$AC$1000,10,0)</f>
        <v>0.88200000000000001</v>
      </c>
      <c r="AH329">
        <f>VLOOKUP($B329,'UPDATE Advanced Stats'!$B$2:$AC$1000,11,0)</f>
        <v>16.2</v>
      </c>
      <c r="AI329">
        <f>VLOOKUP($B329,'UPDATE Advanced Stats'!$B$2:$AC$1000,12,0)</f>
        <v>32.4</v>
      </c>
      <c r="AJ329">
        <f>VLOOKUP($B329,'UPDATE Advanced Stats'!$B$2:$AC$1000,13,0)</f>
        <v>24.5</v>
      </c>
      <c r="AK329">
        <f>VLOOKUP($B329,'UPDATE Advanced Stats'!$B$2:$AC$1000,14,0)</f>
        <v>3.2</v>
      </c>
      <c r="AL329">
        <f>VLOOKUP($B329,'UPDATE Advanced Stats'!$B$2:$AC$1000,15,0)</f>
        <v>1.5</v>
      </c>
      <c r="AM329">
        <f>VLOOKUP($B329,'UPDATE Advanced Stats'!$B$2:$AC$1000,16,0)</f>
        <v>5.4</v>
      </c>
      <c r="AN329">
        <f>VLOOKUP($B329,'UPDATE Advanced Stats'!$B$2:$AC$1000,17,0)</f>
        <v>12.8</v>
      </c>
      <c r="AO329">
        <f>VLOOKUP($B329,'UPDATE Advanced Stats'!$B$2:$AC$1000,18,0)</f>
        <v>13.6</v>
      </c>
      <c r="AP329">
        <f>VLOOKUP($B329,'UPDATE Advanced Stats'!$B$2:$AC$1000,19,0)</f>
        <v>0</v>
      </c>
      <c r="AQ329">
        <f>VLOOKUP($B329,'UPDATE Advanced Stats'!$B$2:$AC$1000,20,0)</f>
        <v>7.4</v>
      </c>
      <c r="AR329">
        <f>VLOOKUP($B329,'UPDATE Advanced Stats'!$B$2:$AC$1000,21,0)</f>
        <v>5.4</v>
      </c>
      <c r="AS329">
        <f>VLOOKUP($B329,'UPDATE Advanced Stats'!$B$2:$AC$1000,22,0)</f>
        <v>12.8</v>
      </c>
      <c r="AT329">
        <f>VLOOKUP($B329,'UPDATE Advanced Stats'!$B$2:$AC$1000,23,0)</f>
        <v>0.217</v>
      </c>
      <c r="AU329">
        <f>VLOOKUP($B329,'UPDATE Advanced Stats'!$B$2:$AC$1000,24,0)</f>
        <v>0</v>
      </c>
      <c r="AV329">
        <f>VLOOKUP($B329,'UPDATE Advanced Stats'!$B$2:$AC$1000,25,0)</f>
        <v>0.9</v>
      </c>
      <c r="AW329">
        <f>VLOOKUP($B329,'UPDATE Advanced Stats'!$B$2:$AC$1000,26,0)</f>
        <v>3.2</v>
      </c>
      <c r="AX329">
        <f>VLOOKUP($B329,'UPDATE Advanced Stats'!$B$2:$AC$1000,27,0)</f>
        <v>4.0999999999999996</v>
      </c>
      <c r="AY329">
        <f>VLOOKUP($B329,'UPDATE Advanced Stats'!$B$2:$AC$1000,28,0)</f>
        <v>4.3</v>
      </c>
    </row>
    <row r="330" spans="1:51">
      <c r="A330">
        <f>'UPDATE Regular Stats'!A331</f>
        <v>255</v>
      </c>
      <c r="B330" t="str">
        <f>'UPDATE Regular Stats'!B331</f>
        <v>Jerome Jordan</v>
      </c>
      <c r="C330" t="str">
        <f>'UPDATE Regular Stats'!C331</f>
        <v>C</v>
      </c>
      <c r="D330">
        <f>'UPDATE Regular Stats'!D331</f>
        <v>28</v>
      </c>
      <c r="E330" t="str">
        <f>'UPDATE Regular Stats'!E331</f>
        <v>BRK</v>
      </c>
      <c r="F330">
        <f>'UPDATE Regular Stats'!F331</f>
        <v>44</v>
      </c>
      <c r="G330">
        <f>'UPDATE Regular Stats'!G331</f>
        <v>0</v>
      </c>
      <c r="H330">
        <f>'UPDATE Regular Stats'!H331</f>
        <v>8.6999999999999993</v>
      </c>
      <c r="I330">
        <f>'UPDATE Regular Stats'!I331</f>
        <v>1.1000000000000001</v>
      </c>
      <c r="J330">
        <f>'UPDATE Regular Stats'!J331</f>
        <v>2.1</v>
      </c>
      <c r="K330">
        <f>'UPDATE Regular Stats'!K331</f>
        <v>0.53200000000000003</v>
      </c>
      <c r="L330">
        <f>'UPDATE Regular Stats'!L331</f>
        <v>0</v>
      </c>
      <c r="M330">
        <f>'UPDATE Regular Stats'!M331</f>
        <v>0</v>
      </c>
      <c r="N330">
        <f>'UPDATE Regular Stats'!N331</f>
        <v>0</v>
      </c>
      <c r="O330">
        <f>'UPDATE Regular Stats'!O331</f>
        <v>1.1000000000000001</v>
      </c>
      <c r="P330">
        <f>'UPDATE Regular Stats'!P331</f>
        <v>2.1</v>
      </c>
      <c r="Q330">
        <f>'UPDATE Regular Stats'!Q331</f>
        <v>0.53200000000000003</v>
      </c>
      <c r="R330">
        <f>'UPDATE Regular Stats'!R331</f>
        <v>0.9</v>
      </c>
      <c r="S330">
        <f>'UPDATE Regular Stats'!S331</f>
        <v>1</v>
      </c>
      <c r="T330">
        <f>'UPDATE Regular Stats'!T331</f>
        <v>0.86399999999999999</v>
      </c>
      <c r="U330">
        <f>'UPDATE Regular Stats'!U331</f>
        <v>1.2</v>
      </c>
      <c r="V330">
        <f>'UPDATE Regular Stats'!V331</f>
        <v>1.2</v>
      </c>
      <c r="W330">
        <f>'UPDATE Regular Stats'!W331</f>
        <v>2.4</v>
      </c>
      <c r="X330">
        <f>'UPDATE Regular Stats'!X331</f>
        <v>0.3</v>
      </c>
      <c r="Y330">
        <f>'UPDATE Regular Stats'!Y331</f>
        <v>0.2</v>
      </c>
      <c r="Z330">
        <f>'UPDATE Regular Stats'!Z331</f>
        <v>0.3</v>
      </c>
      <c r="AA330">
        <f>'UPDATE Regular Stats'!AA331</f>
        <v>0.5</v>
      </c>
      <c r="AB330">
        <f>'UPDATE Regular Stats'!AB331</f>
        <v>1.3</v>
      </c>
      <c r="AC330">
        <f>'UPDATE Regular Stats'!AC331</f>
        <v>3.1</v>
      </c>
      <c r="AD330">
        <f>VLOOKUP($B330,'UPDATE Advanced Stats'!$B$2:$AC$1000,7,0)</f>
        <v>16.8</v>
      </c>
      <c r="AE330">
        <f>VLOOKUP($B330,'UPDATE Advanced Stats'!$B$2:$AC$1000,8,0)</f>
        <v>0.60899999999999999</v>
      </c>
      <c r="AF330">
        <f>VLOOKUP($B330,'UPDATE Advanced Stats'!$B$2:$AC$1000,9,0)</f>
        <v>0</v>
      </c>
      <c r="AG330">
        <f>VLOOKUP($B330,'UPDATE Advanced Stats'!$B$2:$AC$1000,10,0)</f>
        <v>0.46800000000000003</v>
      </c>
      <c r="AH330">
        <f>VLOOKUP($B330,'UPDATE Advanced Stats'!$B$2:$AC$1000,11,0)</f>
        <v>15.3</v>
      </c>
      <c r="AI330">
        <f>VLOOKUP($B330,'UPDATE Advanced Stats'!$B$2:$AC$1000,12,0)</f>
        <v>15.5</v>
      </c>
      <c r="AJ330">
        <f>VLOOKUP($B330,'UPDATE Advanced Stats'!$B$2:$AC$1000,13,0)</f>
        <v>15.4</v>
      </c>
      <c r="AK330">
        <f>VLOOKUP($B330,'UPDATE Advanced Stats'!$B$2:$AC$1000,14,0)</f>
        <v>5.3</v>
      </c>
      <c r="AL330">
        <f>VLOOKUP($B330,'UPDATE Advanced Stats'!$B$2:$AC$1000,15,0)</f>
        <v>1.1000000000000001</v>
      </c>
      <c r="AM330">
        <f>VLOOKUP($B330,'UPDATE Advanced Stats'!$B$2:$AC$1000,16,0)</f>
        <v>3.1</v>
      </c>
      <c r="AN330">
        <f>VLOOKUP($B330,'UPDATE Advanced Stats'!$B$2:$AC$1000,17,0)</f>
        <v>16.3</v>
      </c>
      <c r="AO330">
        <f>VLOOKUP($B330,'UPDATE Advanced Stats'!$B$2:$AC$1000,18,0)</f>
        <v>16.100000000000001</v>
      </c>
      <c r="AP330">
        <f>VLOOKUP($B330,'UPDATE Advanced Stats'!$B$2:$AC$1000,19,0)</f>
        <v>0</v>
      </c>
      <c r="AQ330">
        <f>VLOOKUP($B330,'UPDATE Advanced Stats'!$B$2:$AC$1000,20,0)</f>
        <v>0.9</v>
      </c>
      <c r="AR330">
        <f>VLOOKUP($B330,'UPDATE Advanced Stats'!$B$2:$AC$1000,21,0)</f>
        <v>0.3</v>
      </c>
      <c r="AS330">
        <f>VLOOKUP($B330,'UPDATE Advanced Stats'!$B$2:$AC$1000,22,0)</f>
        <v>1.2</v>
      </c>
      <c r="AT330">
        <f>VLOOKUP($B330,'UPDATE Advanced Stats'!$B$2:$AC$1000,23,0)</f>
        <v>0.156</v>
      </c>
      <c r="AU330">
        <f>VLOOKUP($B330,'UPDATE Advanced Stats'!$B$2:$AC$1000,24,0)</f>
        <v>0</v>
      </c>
      <c r="AV330">
        <f>VLOOKUP($B330,'UPDATE Advanced Stats'!$B$2:$AC$1000,25,0)</f>
        <v>-0.2</v>
      </c>
      <c r="AW330">
        <f>VLOOKUP($B330,'UPDATE Advanced Stats'!$B$2:$AC$1000,26,0)</f>
        <v>0</v>
      </c>
      <c r="AX330">
        <f>VLOOKUP($B330,'UPDATE Advanced Stats'!$B$2:$AC$1000,27,0)</f>
        <v>-0.2</v>
      </c>
      <c r="AY330">
        <f>VLOOKUP($B330,'UPDATE Advanced Stats'!$B$2:$AC$1000,28,0)</f>
        <v>0.2</v>
      </c>
    </row>
    <row r="331" spans="1:51">
      <c r="A331">
        <f>'UPDATE Regular Stats'!A332</f>
        <v>256</v>
      </c>
      <c r="B331" t="str">
        <f>'UPDATE Regular Stats'!B332</f>
        <v>Cory Joseph</v>
      </c>
      <c r="C331" t="str">
        <f>'UPDATE Regular Stats'!C332</f>
        <v>PG</v>
      </c>
      <c r="D331">
        <f>'UPDATE Regular Stats'!D332</f>
        <v>23</v>
      </c>
      <c r="E331" t="str">
        <f>'UPDATE Regular Stats'!E332</f>
        <v>SAS</v>
      </c>
      <c r="F331">
        <f>'UPDATE Regular Stats'!F332</f>
        <v>79</v>
      </c>
      <c r="G331">
        <f>'UPDATE Regular Stats'!G332</f>
        <v>14</v>
      </c>
      <c r="H331">
        <f>'UPDATE Regular Stats'!H332</f>
        <v>18.3</v>
      </c>
      <c r="I331">
        <f>'UPDATE Regular Stats'!I332</f>
        <v>2.6</v>
      </c>
      <c r="J331">
        <f>'UPDATE Regular Stats'!J332</f>
        <v>5.2</v>
      </c>
      <c r="K331">
        <f>'UPDATE Regular Stats'!K332</f>
        <v>0.504</v>
      </c>
      <c r="L331">
        <f>'UPDATE Regular Stats'!L332</f>
        <v>0.2</v>
      </c>
      <c r="M331">
        <f>'UPDATE Regular Stats'!M332</f>
        <v>0.6</v>
      </c>
      <c r="N331">
        <f>'UPDATE Regular Stats'!N332</f>
        <v>0.36399999999999999</v>
      </c>
      <c r="O331">
        <f>'UPDATE Regular Stats'!O332</f>
        <v>2.4</v>
      </c>
      <c r="P331">
        <f>'UPDATE Regular Stats'!P332</f>
        <v>4.5999999999999996</v>
      </c>
      <c r="Q331">
        <f>'UPDATE Regular Stats'!Q332</f>
        <v>0.52</v>
      </c>
      <c r="R331">
        <f>'UPDATE Regular Stats'!R332</f>
        <v>1.3</v>
      </c>
      <c r="S331">
        <f>'UPDATE Regular Stats'!S332</f>
        <v>1.8</v>
      </c>
      <c r="T331">
        <f>'UPDATE Regular Stats'!T332</f>
        <v>0.73399999999999999</v>
      </c>
      <c r="U331">
        <f>'UPDATE Regular Stats'!U332</f>
        <v>0.6</v>
      </c>
      <c r="V331">
        <f>'UPDATE Regular Stats'!V332</f>
        <v>1.9</v>
      </c>
      <c r="W331">
        <f>'UPDATE Regular Stats'!W332</f>
        <v>2.4</v>
      </c>
      <c r="X331">
        <f>'UPDATE Regular Stats'!X332</f>
        <v>2.4</v>
      </c>
      <c r="Y331">
        <f>'UPDATE Regular Stats'!Y332</f>
        <v>0.6</v>
      </c>
      <c r="Z331">
        <f>'UPDATE Regular Stats'!Z332</f>
        <v>0.2</v>
      </c>
      <c r="AA331">
        <f>'UPDATE Regular Stats'!AA332</f>
        <v>0.8</v>
      </c>
      <c r="AB331">
        <f>'UPDATE Regular Stats'!AB332</f>
        <v>1.3</v>
      </c>
      <c r="AC331">
        <f>'UPDATE Regular Stats'!AC332</f>
        <v>6.8</v>
      </c>
      <c r="AD331">
        <f>VLOOKUP($B331,'UPDATE Advanced Stats'!$B$2:$AC$1000,7,0)</f>
        <v>15.5</v>
      </c>
      <c r="AE331">
        <f>VLOOKUP($B331,'UPDATE Advanced Stats'!$B$2:$AC$1000,8,0)</f>
        <v>0.56399999999999995</v>
      </c>
      <c r="AF331">
        <f>VLOOKUP($B331,'UPDATE Advanced Stats'!$B$2:$AC$1000,9,0)</f>
        <v>0.107</v>
      </c>
      <c r="AG331">
        <f>VLOOKUP($B331,'UPDATE Advanced Stats'!$B$2:$AC$1000,10,0)</f>
        <v>0.34799999999999998</v>
      </c>
      <c r="AH331">
        <f>VLOOKUP($B331,'UPDATE Advanced Stats'!$B$2:$AC$1000,11,0)</f>
        <v>3.5</v>
      </c>
      <c r="AI331">
        <f>VLOOKUP($B331,'UPDATE Advanced Stats'!$B$2:$AC$1000,12,0)</f>
        <v>11.4</v>
      </c>
      <c r="AJ331">
        <f>VLOOKUP($B331,'UPDATE Advanced Stats'!$B$2:$AC$1000,13,0)</f>
        <v>7.5</v>
      </c>
      <c r="AK331">
        <f>VLOOKUP($B331,'UPDATE Advanced Stats'!$B$2:$AC$1000,14,0)</f>
        <v>19.7</v>
      </c>
      <c r="AL331">
        <f>VLOOKUP($B331,'UPDATE Advanced Stats'!$B$2:$AC$1000,15,0)</f>
        <v>1.6</v>
      </c>
      <c r="AM331">
        <f>VLOOKUP($B331,'UPDATE Advanced Stats'!$B$2:$AC$1000,16,0)</f>
        <v>0.9</v>
      </c>
      <c r="AN331">
        <f>VLOOKUP($B331,'UPDATE Advanced Stats'!$B$2:$AC$1000,17,0)</f>
        <v>12.4</v>
      </c>
      <c r="AO331">
        <f>VLOOKUP($B331,'UPDATE Advanced Stats'!$B$2:$AC$1000,18,0)</f>
        <v>17</v>
      </c>
      <c r="AP331">
        <f>VLOOKUP($B331,'UPDATE Advanced Stats'!$B$2:$AC$1000,19,0)</f>
        <v>0</v>
      </c>
      <c r="AQ331">
        <f>VLOOKUP($B331,'UPDATE Advanced Stats'!$B$2:$AC$1000,20,0)</f>
        <v>2.7</v>
      </c>
      <c r="AR331">
        <f>VLOOKUP($B331,'UPDATE Advanced Stats'!$B$2:$AC$1000,21,0)</f>
        <v>1.8</v>
      </c>
      <c r="AS331">
        <f>VLOOKUP($B331,'UPDATE Advanced Stats'!$B$2:$AC$1000,22,0)</f>
        <v>4.5</v>
      </c>
      <c r="AT331">
        <f>VLOOKUP($B331,'UPDATE Advanced Stats'!$B$2:$AC$1000,23,0)</f>
        <v>0.14899999999999999</v>
      </c>
      <c r="AU331">
        <f>VLOOKUP($B331,'UPDATE Advanced Stats'!$B$2:$AC$1000,24,0)</f>
        <v>0</v>
      </c>
      <c r="AV331">
        <f>VLOOKUP($B331,'UPDATE Advanced Stats'!$B$2:$AC$1000,25,0)</f>
        <v>0.2</v>
      </c>
      <c r="AW331">
        <f>VLOOKUP($B331,'UPDATE Advanced Stats'!$B$2:$AC$1000,26,0)</f>
        <v>0.5</v>
      </c>
      <c r="AX331">
        <f>VLOOKUP($B331,'UPDATE Advanced Stats'!$B$2:$AC$1000,27,0)</f>
        <v>0.7</v>
      </c>
      <c r="AY331">
        <f>VLOOKUP($B331,'UPDATE Advanced Stats'!$B$2:$AC$1000,28,0)</f>
        <v>1</v>
      </c>
    </row>
    <row r="332" spans="1:51">
      <c r="A332">
        <f>'UPDATE Regular Stats'!A333</f>
        <v>257</v>
      </c>
      <c r="B332" t="str">
        <f>'UPDATE Regular Stats'!B333</f>
        <v>Chris Kaman</v>
      </c>
      <c r="C332" t="str">
        <f>'UPDATE Regular Stats'!C333</f>
        <v>C</v>
      </c>
      <c r="D332">
        <f>'UPDATE Regular Stats'!D333</f>
        <v>32</v>
      </c>
      <c r="E332" t="str">
        <f>'UPDATE Regular Stats'!E333</f>
        <v>POR</v>
      </c>
      <c r="F332">
        <f>'UPDATE Regular Stats'!F333</f>
        <v>74</v>
      </c>
      <c r="G332">
        <f>'UPDATE Regular Stats'!G333</f>
        <v>13</v>
      </c>
      <c r="H332">
        <f>'UPDATE Regular Stats'!H333</f>
        <v>18.899999999999999</v>
      </c>
      <c r="I332">
        <f>'UPDATE Regular Stats'!I333</f>
        <v>3.8</v>
      </c>
      <c r="J332">
        <f>'UPDATE Regular Stats'!J333</f>
        <v>7.4</v>
      </c>
      <c r="K332">
        <f>'UPDATE Regular Stats'!K333</f>
        <v>0.51500000000000001</v>
      </c>
      <c r="L332">
        <f>'UPDATE Regular Stats'!L333</f>
        <v>0</v>
      </c>
      <c r="M332">
        <f>'UPDATE Regular Stats'!M333</f>
        <v>0</v>
      </c>
      <c r="N332">
        <f>'UPDATE Regular Stats'!N333</f>
        <v>0</v>
      </c>
      <c r="O332">
        <f>'UPDATE Regular Stats'!O333</f>
        <v>3.8</v>
      </c>
      <c r="P332">
        <f>'UPDATE Regular Stats'!P333</f>
        <v>7.4</v>
      </c>
      <c r="Q332">
        <f>'UPDATE Regular Stats'!Q333</f>
        <v>0.51500000000000001</v>
      </c>
      <c r="R332">
        <f>'UPDATE Regular Stats'!R333</f>
        <v>1</v>
      </c>
      <c r="S332">
        <f>'UPDATE Regular Stats'!S333</f>
        <v>1.4</v>
      </c>
      <c r="T332">
        <f>'UPDATE Regular Stats'!T333</f>
        <v>0.70599999999999996</v>
      </c>
      <c r="U332">
        <f>'UPDATE Regular Stats'!U333</f>
        <v>2</v>
      </c>
      <c r="V332">
        <f>'UPDATE Regular Stats'!V333</f>
        <v>4.5</v>
      </c>
      <c r="W332">
        <f>'UPDATE Regular Stats'!W333</f>
        <v>6.5</v>
      </c>
      <c r="X332">
        <f>'UPDATE Regular Stats'!X333</f>
        <v>0.9</v>
      </c>
      <c r="Y332">
        <f>'UPDATE Regular Stats'!Y333</f>
        <v>0.2</v>
      </c>
      <c r="Z332">
        <f>'UPDATE Regular Stats'!Z333</f>
        <v>0.7</v>
      </c>
      <c r="AA332">
        <f>'UPDATE Regular Stats'!AA333</f>
        <v>1.5</v>
      </c>
      <c r="AB332">
        <f>'UPDATE Regular Stats'!AB333</f>
        <v>1.9</v>
      </c>
      <c r="AC332">
        <f>'UPDATE Regular Stats'!AC333</f>
        <v>8.6</v>
      </c>
      <c r="AD332">
        <f>VLOOKUP($B332,'UPDATE Advanced Stats'!$B$2:$AC$1000,7,0)</f>
        <v>17.3</v>
      </c>
      <c r="AE332">
        <f>VLOOKUP($B332,'UPDATE Advanced Stats'!$B$2:$AC$1000,8,0)</f>
        <v>0.53700000000000003</v>
      </c>
      <c r="AF332">
        <f>VLOOKUP($B332,'UPDATE Advanced Stats'!$B$2:$AC$1000,9,0)</f>
        <v>0</v>
      </c>
      <c r="AG332">
        <f>VLOOKUP($B332,'UPDATE Advanced Stats'!$B$2:$AC$1000,10,0)</f>
        <v>0.186</v>
      </c>
      <c r="AH332">
        <f>VLOOKUP($B332,'UPDATE Advanced Stats'!$B$2:$AC$1000,11,0)</f>
        <v>11.6</v>
      </c>
      <c r="AI332">
        <f>VLOOKUP($B332,'UPDATE Advanced Stats'!$B$2:$AC$1000,12,0)</f>
        <v>25.2</v>
      </c>
      <c r="AJ332">
        <f>VLOOKUP($B332,'UPDATE Advanced Stats'!$B$2:$AC$1000,13,0)</f>
        <v>18.5</v>
      </c>
      <c r="AK332">
        <f>VLOOKUP($B332,'UPDATE Advanced Stats'!$B$2:$AC$1000,14,0)</f>
        <v>7.8</v>
      </c>
      <c r="AL332">
        <f>VLOOKUP($B332,'UPDATE Advanced Stats'!$B$2:$AC$1000,15,0)</f>
        <v>0.7</v>
      </c>
      <c r="AM332">
        <f>VLOOKUP($B332,'UPDATE Advanced Stats'!$B$2:$AC$1000,16,0)</f>
        <v>2.8</v>
      </c>
      <c r="AN332">
        <f>VLOOKUP($B332,'UPDATE Advanced Stats'!$B$2:$AC$1000,17,0)</f>
        <v>15.4</v>
      </c>
      <c r="AO332">
        <f>VLOOKUP($B332,'UPDATE Advanced Stats'!$B$2:$AC$1000,18,0)</f>
        <v>22.5</v>
      </c>
      <c r="AP332">
        <f>VLOOKUP($B332,'UPDATE Advanced Stats'!$B$2:$AC$1000,19,0)</f>
        <v>0</v>
      </c>
      <c r="AQ332">
        <f>VLOOKUP($B332,'UPDATE Advanced Stats'!$B$2:$AC$1000,20,0)</f>
        <v>1.1000000000000001</v>
      </c>
      <c r="AR332">
        <f>VLOOKUP($B332,'UPDATE Advanced Stats'!$B$2:$AC$1000,21,0)</f>
        <v>2.2000000000000002</v>
      </c>
      <c r="AS332">
        <f>VLOOKUP($B332,'UPDATE Advanced Stats'!$B$2:$AC$1000,22,0)</f>
        <v>3.3</v>
      </c>
      <c r="AT332">
        <f>VLOOKUP($B332,'UPDATE Advanced Stats'!$B$2:$AC$1000,23,0)</f>
        <v>0.112</v>
      </c>
      <c r="AU332">
        <f>VLOOKUP($B332,'UPDATE Advanced Stats'!$B$2:$AC$1000,24,0)</f>
        <v>0</v>
      </c>
      <c r="AV332">
        <f>VLOOKUP($B332,'UPDATE Advanced Stats'!$B$2:$AC$1000,25,0)</f>
        <v>-2.5</v>
      </c>
      <c r="AW332">
        <f>VLOOKUP($B332,'UPDATE Advanced Stats'!$B$2:$AC$1000,26,0)</f>
        <v>1.1000000000000001</v>
      </c>
      <c r="AX332">
        <f>VLOOKUP($B332,'UPDATE Advanced Stats'!$B$2:$AC$1000,27,0)</f>
        <v>-1.4</v>
      </c>
      <c r="AY332">
        <f>VLOOKUP($B332,'UPDATE Advanced Stats'!$B$2:$AC$1000,28,0)</f>
        <v>0.2</v>
      </c>
    </row>
    <row r="333" spans="1:51">
      <c r="A333">
        <f>'UPDATE Regular Stats'!A334</f>
        <v>258</v>
      </c>
      <c r="B333" t="str">
        <f>'UPDATE Regular Stats'!B334</f>
        <v>Enes Kanter</v>
      </c>
      <c r="C333" t="str">
        <f>'UPDATE Regular Stats'!C334</f>
        <v>C</v>
      </c>
      <c r="D333">
        <f>'UPDATE Regular Stats'!D334</f>
        <v>22</v>
      </c>
      <c r="E333" t="str">
        <f>'UPDATE Regular Stats'!E334</f>
        <v>TOT</v>
      </c>
      <c r="F333">
        <f>'UPDATE Regular Stats'!F334</f>
        <v>75</v>
      </c>
      <c r="G333">
        <f>'UPDATE Regular Stats'!G334</f>
        <v>74</v>
      </c>
      <c r="H333">
        <f>'UPDATE Regular Stats'!H334</f>
        <v>28.5</v>
      </c>
      <c r="I333">
        <f>'UPDATE Regular Stats'!I334</f>
        <v>6.4</v>
      </c>
      <c r="J333">
        <f>'UPDATE Regular Stats'!J334</f>
        <v>12.4</v>
      </c>
      <c r="K333">
        <f>'UPDATE Regular Stats'!K334</f>
        <v>0.51900000000000002</v>
      </c>
      <c r="L333">
        <f>'UPDATE Regular Stats'!L334</f>
        <v>0.2</v>
      </c>
      <c r="M333">
        <f>'UPDATE Regular Stats'!M334</f>
        <v>0.6</v>
      </c>
      <c r="N333">
        <f>'UPDATE Regular Stats'!N334</f>
        <v>0.35599999999999998</v>
      </c>
      <c r="O333">
        <f>'UPDATE Regular Stats'!O334</f>
        <v>6.2</v>
      </c>
      <c r="P333">
        <f>'UPDATE Regular Stats'!P334</f>
        <v>11.8</v>
      </c>
      <c r="Q333">
        <f>'UPDATE Regular Stats'!Q334</f>
        <v>0.52800000000000002</v>
      </c>
      <c r="R333">
        <f>'UPDATE Regular Stats'!R334</f>
        <v>2.4</v>
      </c>
      <c r="S333">
        <f>'UPDATE Regular Stats'!S334</f>
        <v>3.1</v>
      </c>
      <c r="T333">
        <f>'UPDATE Regular Stats'!T334</f>
        <v>0.78200000000000003</v>
      </c>
      <c r="U333">
        <f>'UPDATE Regular Stats'!U334</f>
        <v>3.7</v>
      </c>
      <c r="V333">
        <f>'UPDATE Regular Stats'!V334</f>
        <v>5.3</v>
      </c>
      <c r="W333">
        <f>'UPDATE Regular Stats'!W334</f>
        <v>8.9</v>
      </c>
      <c r="X333">
        <f>'UPDATE Regular Stats'!X334</f>
        <v>0.7</v>
      </c>
      <c r="Y333">
        <f>'UPDATE Regular Stats'!Y334</f>
        <v>0.5</v>
      </c>
      <c r="Z333">
        <f>'UPDATE Regular Stats'!Z334</f>
        <v>0.4</v>
      </c>
      <c r="AA333">
        <f>'UPDATE Regular Stats'!AA334</f>
        <v>1.9</v>
      </c>
      <c r="AB333">
        <f>'UPDATE Regular Stats'!AB334</f>
        <v>2.5</v>
      </c>
      <c r="AC333">
        <f>'UPDATE Regular Stats'!AC334</f>
        <v>15.5</v>
      </c>
      <c r="AD333">
        <f>VLOOKUP($B333,'UPDATE Advanced Stats'!$B$2:$AC$1000,7,0)</f>
        <v>20.3</v>
      </c>
      <c r="AE333">
        <f>VLOOKUP($B333,'UPDATE Advanced Stats'!$B$2:$AC$1000,8,0)</f>
        <v>0.56399999999999995</v>
      </c>
      <c r="AF333">
        <f>VLOOKUP($B333,'UPDATE Advanced Stats'!$B$2:$AC$1000,9,0)</f>
        <v>4.8000000000000001E-2</v>
      </c>
      <c r="AG333">
        <f>VLOOKUP($B333,'UPDATE Advanced Stats'!$B$2:$AC$1000,10,0)</f>
        <v>0.252</v>
      </c>
      <c r="AH333">
        <f>VLOOKUP($B333,'UPDATE Advanced Stats'!$B$2:$AC$1000,11,0)</f>
        <v>14.6</v>
      </c>
      <c r="AI333">
        <f>VLOOKUP($B333,'UPDATE Advanced Stats'!$B$2:$AC$1000,12,0)</f>
        <v>20.5</v>
      </c>
      <c r="AJ333">
        <f>VLOOKUP($B333,'UPDATE Advanced Stats'!$B$2:$AC$1000,13,0)</f>
        <v>17.600000000000001</v>
      </c>
      <c r="AK333">
        <f>VLOOKUP($B333,'UPDATE Advanced Stats'!$B$2:$AC$1000,14,0)</f>
        <v>4.8</v>
      </c>
      <c r="AL333">
        <f>VLOOKUP($B333,'UPDATE Advanced Stats'!$B$2:$AC$1000,15,0)</f>
        <v>0.9</v>
      </c>
      <c r="AM333">
        <f>VLOOKUP($B333,'UPDATE Advanced Stats'!$B$2:$AC$1000,16,0)</f>
        <v>1.1000000000000001</v>
      </c>
      <c r="AN333">
        <f>VLOOKUP($B333,'UPDATE Advanced Stats'!$B$2:$AC$1000,17,0)</f>
        <v>12.3</v>
      </c>
      <c r="AO333">
        <f>VLOOKUP($B333,'UPDATE Advanced Stats'!$B$2:$AC$1000,18,0)</f>
        <v>24.7</v>
      </c>
      <c r="AP333">
        <f>VLOOKUP($B333,'UPDATE Advanced Stats'!$B$2:$AC$1000,19,0)</f>
        <v>0</v>
      </c>
      <c r="AQ333">
        <f>VLOOKUP($B333,'UPDATE Advanced Stats'!$B$2:$AC$1000,20,0)</f>
        <v>4.3</v>
      </c>
      <c r="AR333">
        <f>VLOOKUP($B333,'UPDATE Advanced Stats'!$B$2:$AC$1000,21,0)</f>
        <v>2.1</v>
      </c>
      <c r="AS333">
        <f>VLOOKUP($B333,'UPDATE Advanced Stats'!$B$2:$AC$1000,22,0)</f>
        <v>6.4</v>
      </c>
      <c r="AT333">
        <f>VLOOKUP($B333,'UPDATE Advanced Stats'!$B$2:$AC$1000,23,0)</f>
        <v>0.14499999999999999</v>
      </c>
      <c r="AU333">
        <f>VLOOKUP($B333,'UPDATE Advanced Stats'!$B$2:$AC$1000,24,0)</f>
        <v>0</v>
      </c>
      <c r="AV333">
        <f>VLOOKUP($B333,'UPDATE Advanced Stats'!$B$2:$AC$1000,25,0)</f>
        <v>0.2</v>
      </c>
      <c r="AW333">
        <f>VLOOKUP($B333,'UPDATE Advanced Stats'!$B$2:$AC$1000,26,0)</f>
        <v>-2.2999999999999998</v>
      </c>
      <c r="AX333">
        <f>VLOOKUP($B333,'UPDATE Advanced Stats'!$B$2:$AC$1000,27,0)</f>
        <v>-2.1</v>
      </c>
      <c r="AY333">
        <f>VLOOKUP($B333,'UPDATE Advanced Stats'!$B$2:$AC$1000,28,0)</f>
        <v>-0.1</v>
      </c>
    </row>
    <row r="334" spans="1:51">
      <c r="A334">
        <f>'UPDATE Regular Stats'!A335</f>
        <v>258</v>
      </c>
      <c r="B334" t="str">
        <f>'UPDATE Regular Stats'!B335</f>
        <v>Enes Kanter</v>
      </c>
      <c r="C334" t="str">
        <f>'UPDATE Regular Stats'!C335</f>
        <v>C</v>
      </c>
      <c r="D334">
        <f>'UPDATE Regular Stats'!D335</f>
        <v>22</v>
      </c>
      <c r="E334" t="str">
        <f>'UPDATE Regular Stats'!E335</f>
        <v>UTA</v>
      </c>
      <c r="F334">
        <f>'UPDATE Regular Stats'!F335</f>
        <v>49</v>
      </c>
      <c r="G334">
        <f>'UPDATE Regular Stats'!G335</f>
        <v>48</v>
      </c>
      <c r="H334">
        <f>'UPDATE Regular Stats'!H335</f>
        <v>27.1</v>
      </c>
      <c r="I334">
        <f>'UPDATE Regular Stats'!I335</f>
        <v>5.8</v>
      </c>
      <c r="J334">
        <f>'UPDATE Regular Stats'!J335</f>
        <v>11.9</v>
      </c>
      <c r="K334">
        <f>'UPDATE Regular Stats'!K335</f>
        <v>0.49099999999999999</v>
      </c>
      <c r="L334">
        <f>'UPDATE Regular Stats'!L335</f>
        <v>0.3</v>
      </c>
      <c r="M334">
        <f>'UPDATE Regular Stats'!M335</f>
        <v>0.8</v>
      </c>
      <c r="N334">
        <f>'UPDATE Regular Stats'!N335</f>
        <v>0.317</v>
      </c>
      <c r="O334">
        <f>'UPDATE Regular Stats'!O335</f>
        <v>5.6</v>
      </c>
      <c r="P334">
        <f>'UPDATE Regular Stats'!P335</f>
        <v>11</v>
      </c>
      <c r="Q334">
        <f>'UPDATE Regular Stats'!Q335</f>
        <v>0.505</v>
      </c>
      <c r="R334">
        <f>'UPDATE Regular Stats'!R335</f>
        <v>1.9</v>
      </c>
      <c r="S334">
        <f>'UPDATE Regular Stats'!S335</f>
        <v>2.4</v>
      </c>
      <c r="T334">
        <f>'UPDATE Regular Stats'!T335</f>
        <v>0.78800000000000003</v>
      </c>
      <c r="U334">
        <f>'UPDATE Regular Stats'!U335</f>
        <v>3</v>
      </c>
      <c r="V334">
        <f>'UPDATE Regular Stats'!V335</f>
        <v>4.8</v>
      </c>
      <c r="W334">
        <f>'UPDATE Regular Stats'!W335</f>
        <v>7.8</v>
      </c>
      <c r="X334">
        <f>'UPDATE Regular Stats'!X335</f>
        <v>0.5</v>
      </c>
      <c r="Y334">
        <f>'UPDATE Regular Stats'!Y335</f>
        <v>0.5</v>
      </c>
      <c r="Z334">
        <f>'UPDATE Regular Stats'!Z335</f>
        <v>0.3</v>
      </c>
      <c r="AA334">
        <f>'UPDATE Regular Stats'!AA335</f>
        <v>1.9</v>
      </c>
      <c r="AB334">
        <f>'UPDATE Regular Stats'!AB335</f>
        <v>2.2999999999999998</v>
      </c>
      <c r="AC334">
        <f>'UPDATE Regular Stats'!AC335</f>
        <v>13.8</v>
      </c>
      <c r="AD334">
        <f>VLOOKUP($B334,'UPDATE Advanced Stats'!$B$2:$AC$1000,7,0)</f>
        <v>20.3</v>
      </c>
      <c r="AE334">
        <f>VLOOKUP($B334,'UPDATE Advanced Stats'!$B$2:$AC$1000,8,0)</f>
        <v>0.56399999999999995</v>
      </c>
      <c r="AF334">
        <f>VLOOKUP($B334,'UPDATE Advanced Stats'!$B$2:$AC$1000,9,0)</f>
        <v>4.8000000000000001E-2</v>
      </c>
      <c r="AG334">
        <f>VLOOKUP($B334,'UPDATE Advanced Stats'!$B$2:$AC$1000,10,0)</f>
        <v>0.252</v>
      </c>
      <c r="AH334">
        <f>VLOOKUP($B334,'UPDATE Advanced Stats'!$B$2:$AC$1000,11,0)</f>
        <v>14.6</v>
      </c>
      <c r="AI334">
        <f>VLOOKUP($B334,'UPDATE Advanced Stats'!$B$2:$AC$1000,12,0)</f>
        <v>20.5</v>
      </c>
      <c r="AJ334">
        <f>VLOOKUP($B334,'UPDATE Advanced Stats'!$B$2:$AC$1000,13,0)</f>
        <v>17.600000000000001</v>
      </c>
      <c r="AK334">
        <f>VLOOKUP($B334,'UPDATE Advanced Stats'!$B$2:$AC$1000,14,0)</f>
        <v>4.8</v>
      </c>
      <c r="AL334">
        <f>VLOOKUP($B334,'UPDATE Advanced Stats'!$B$2:$AC$1000,15,0)</f>
        <v>0.9</v>
      </c>
      <c r="AM334">
        <f>VLOOKUP($B334,'UPDATE Advanced Stats'!$B$2:$AC$1000,16,0)</f>
        <v>1.1000000000000001</v>
      </c>
      <c r="AN334">
        <f>VLOOKUP($B334,'UPDATE Advanced Stats'!$B$2:$AC$1000,17,0)</f>
        <v>12.3</v>
      </c>
      <c r="AO334">
        <f>VLOOKUP($B334,'UPDATE Advanced Stats'!$B$2:$AC$1000,18,0)</f>
        <v>24.7</v>
      </c>
      <c r="AP334">
        <f>VLOOKUP($B334,'UPDATE Advanced Stats'!$B$2:$AC$1000,19,0)</f>
        <v>0</v>
      </c>
      <c r="AQ334">
        <f>VLOOKUP($B334,'UPDATE Advanced Stats'!$B$2:$AC$1000,20,0)</f>
        <v>4.3</v>
      </c>
      <c r="AR334">
        <f>VLOOKUP($B334,'UPDATE Advanced Stats'!$B$2:$AC$1000,21,0)</f>
        <v>2.1</v>
      </c>
      <c r="AS334">
        <f>VLOOKUP($B334,'UPDATE Advanced Stats'!$B$2:$AC$1000,22,0)</f>
        <v>6.4</v>
      </c>
      <c r="AT334">
        <f>VLOOKUP($B334,'UPDATE Advanced Stats'!$B$2:$AC$1000,23,0)</f>
        <v>0.14499999999999999</v>
      </c>
      <c r="AU334">
        <f>VLOOKUP($B334,'UPDATE Advanced Stats'!$B$2:$AC$1000,24,0)</f>
        <v>0</v>
      </c>
      <c r="AV334">
        <f>VLOOKUP($B334,'UPDATE Advanced Stats'!$B$2:$AC$1000,25,0)</f>
        <v>0.2</v>
      </c>
      <c r="AW334">
        <f>VLOOKUP($B334,'UPDATE Advanced Stats'!$B$2:$AC$1000,26,0)</f>
        <v>-2.2999999999999998</v>
      </c>
      <c r="AX334">
        <f>VLOOKUP($B334,'UPDATE Advanced Stats'!$B$2:$AC$1000,27,0)</f>
        <v>-2.1</v>
      </c>
      <c r="AY334">
        <f>VLOOKUP($B334,'UPDATE Advanced Stats'!$B$2:$AC$1000,28,0)</f>
        <v>-0.1</v>
      </c>
    </row>
    <row r="335" spans="1:51">
      <c r="A335">
        <f>'UPDATE Regular Stats'!A336</f>
        <v>258</v>
      </c>
      <c r="B335" t="str">
        <f>'UPDATE Regular Stats'!B336</f>
        <v>Enes Kanter</v>
      </c>
      <c r="C335" t="str">
        <f>'UPDATE Regular Stats'!C336</f>
        <v>C</v>
      </c>
      <c r="D335">
        <f>'UPDATE Regular Stats'!D336</f>
        <v>22</v>
      </c>
      <c r="E335" t="str">
        <f>'UPDATE Regular Stats'!E336</f>
        <v>OKC</v>
      </c>
      <c r="F335">
        <f>'UPDATE Regular Stats'!F336</f>
        <v>26</v>
      </c>
      <c r="G335">
        <f>'UPDATE Regular Stats'!G336</f>
        <v>26</v>
      </c>
      <c r="H335">
        <f>'UPDATE Regular Stats'!H336</f>
        <v>31.1</v>
      </c>
      <c r="I335">
        <f>'UPDATE Regular Stats'!I336</f>
        <v>7.5</v>
      </c>
      <c r="J335">
        <f>'UPDATE Regular Stats'!J336</f>
        <v>13.3</v>
      </c>
      <c r="K335">
        <f>'UPDATE Regular Stats'!K336</f>
        <v>0.56599999999999995</v>
      </c>
      <c r="L335">
        <f>'UPDATE Regular Stats'!L336</f>
        <v>0.1</v>
      </c>
      <c r="M335">
        <f>'UPDATE Regular Stats'!M336</f>
        <v>0.2</v>
      </c>
      <c r="N335">
        <f>'UPDATE Regular Stats'!N336</f>
        <v>0.75</v>
      </c>
      <c r="O335">
        <f>'UPDATE Regular Stats'!O336</f>
        <v>7.4</v>
      </c>
      <c r="P335">
        <f>'UPDATE Regular Stats'!P336</f>
        <v>13.2</v>
      </c>
      <c r="Q335">
        <f>'UPDATE Regular Stats'!Q336</f>
        <v>0.56399999999999995</v>
      </c>
      <c r="R335">
        <f>'UPDATE Regular Stats'!R336</f>
        <v>3.5</v>
      </c>
      <c r="S335">
        <f>'UPDATE Regular Stats'!S336</f>
        <v>4.5</v>
      </c>
      <c r="T335">
        <f>'UPDATE Regular Stats'!T336</f>
        <v>0.77600000000000002</v>
      </c>
      <c r="U335">
        <f>'UPDATE Regular Stats'!U336</f>
        <v>5</v>
      </c>
      <c r="V335">
        <f>'UPDATE Regular Stats'!V336</f>
        <v>6</v>
      </c>
      <c r="W335">
        <f>'UPDATE Regular Stats'!W336</f>
        <v>11</v>
      </c>
      <c r="X335">
        <f>'UPDATE Regular Stats'!X336</f>
        <v>1.1000000000000001</v>
      </c>
      <c r="Y335">
        <f>'UPDATE Regular Stats'!Y336</f>
        <v>0.5</v>
      </c>
      <c r="Z335">
        <f>'UPDATE Regular Stats'!Z336</f>
        <v>0.5</v>
      </c>
      <c r="AA335">
        <f>'UPDATE Regular Stats'!AA336</f>
        <v>2</v>
      </c>
      <c r="AB335">
        <f>'UPDATE Regular Stats'!AB336</f>
        <v>2.9</v>
      </c>
      <c r="AC335">
        <f>'UPDATE Regular Stats'!AC336</f>
        <v>18.7</v>
      </c>
      <c r="AD335">
        <f>VLOOKUP($B335,'UPDATE Advanced Stats'!$B$2:$AC$1000,7,0)</f>
        <v>20.3</v>
      </c>
      <c r="AE335">
        <f>VLOOKUP($B335,'UPDATE Advanced Stats'!$B$2:$AC$1000,8,0)</f>
        <v>0.56399999999999995</v>
      </c>
      <c r="AF335">
        <f>VLOOKUP($B335,'UPDATE Advanced Stats'!$B$2:$AC$1000,9,0)</f>
        <v>4.8000000000000001E-2</v>
      </c>
      <c r="AG335">
        <f>VLOOKUP($B335,'UPDATE Advanced Stats'!$B$2:$AC$1000,10,0)</f>
        <v>0.252</v>
      </c>
      <c r="AH335">
        <f>VLOOKUP($B335,'UPDATE Advanced Stats'!$B$2:$AC$1000,11,0)</f>
        <v>14.6</v>
      </c>
      <c r="AI335">
        <f>VLOOKUP($B335,'UPDATE Advanced Stats'!$B$2:$AC$1000,12,0)</f>
        <v>20.5</v>
      </c>
      <c r="AJ335">
        <f>VLOOKUP($B335,'UPDATE Advanced Stats'!$B$2:$AC$1000,13,0)</f>
        <v>17.600000000000001</v>
      </c>
      <c r="AK335">
        <f>VLOOKUP($B335,'UPDATE Advanced Stats'!$B$2:$AC$1000,14,0)</f>
        <v>4.8</v>
      </c>
      <c r="AL335">
        <f>VLOOKUP($B335,'UPDATE Advanced Stats'!$B$2:$AC$1000,15,0)</f>
        <v>0.9</v>
      </c>
      <c r="AM335">
        <f>VLOOKUP($B335,'UPDATE Advanced Stats'!$B$2:$AC$1000,16,0)</f>
        <v>1.1000000000000001</v>
      </c>
      <c r="AN335">
        <f>VLOOKUP($B335,'UPDATE Advanced Stats'!$B$2:$AC$1000,17,0)</f>
        <v>12.3</v>
      </c>
      <c r="AO335">
        <f>VLOOKUP($B335,'UPDATE Advanced Stats'!$B$2:$AC$1000,18,0)</f>
        <v>24.7</v>
      </c>
      <c r="AP335">
        <f>VLOOKUP($B335,'UPDATE Advanced Stats'!$B$2:$AC$1000,19,0)</f>
        <v>0</v>
      </c>
      <c r="AQ335">
        <f>VLOOKUP($B335,'UPDATE Advanced Stats'!$B$2:$AC$1000,20,0)</f>
        <v>4.3</v>
      </c>
      <c r="AR335">
        <f>VLOOKUP($B335,'UPDATE Advanced Stats'!$B$2:$AC$1000,21,0)</f>
        <v>2.1</v>
      </c>
      <c r="AS335">
        <f>VLOOKUP($B335,'UPDATE Advanced Stats'!$B$2:$AC$1000,22,0)</f>
        <v>6.4</v>
      </c>
      <c r="AT335">
        <f>VLOOKUP($B335,'UPDATE Advanced Stats'!$B$2:$AC$1000,23,0)</f>
        <v>0.14499999999999999</v>
      </c>
      <c r="AU335">
        <f>VLOOKUP($B335,'UPDATE Advanced Stats'!$B$2:$AC$1000,24,0)</f>
        <v>0</v>
      </c>
      <c r="AV335">
        <f>VLOOKUP($B335,'UPDATE Advanced Stats'!$B$2:$AC$1000,25,0)</f>
        <v>0.2</v>
      </c>
      <c r="AW335">
        <f>VLOOKUP($B335,'UPDATE Advanced Stats'!$B$2:$AC$1000,26,0)</f>
        <v>-2.2999999999999998</v>
      </c>
      <c r="AX335">
        <f>VLOOKUP($B335,'UPDATE Advanced Stats'!$B$2:$AC$1000,27,0)</f>
        <v>-2.1</v>
      </c>
      <c r="AY335">
        <f>VLOOKUP($B335,'UPDATE Advanced Stats'!$B$2:$AC$1000,28,0)</f>
        <v>-0.1</v>
      </c>
    </row>
    <row r="336" spans="1:51">
      <c r="A336">
        <f>'UPDATE Regular Stats'!A337</f>
        <v>259</v>
      </c>
      <c r="B336" t="str">
        <f>'UPDATE Regular Stats'!B337</f>
        <v>Sergey Karasev</v>
      </c>
      <c r="C336" t="str">
        <f>'UPDATE Regular Stats'!C337</f>
        <v>SG</v>
      </c>
      <c r="D336">
        <f>'UPDATE Regular Stats'!D337</f>
        <v>21</v>
      </c>
      <c r="E336" t="str">
        <f>'UPDATE Regular Stats'!E337</f>
        <v>BRK</v>
      </c>
      <c r="F336">
        <f>'UPDATE Regular Stats'!F337</f>
        <v>33</v>
      </c>
      <c r="G336">
        <f>'UPDATE Regular Stats'!G337</f>
        <v>16</v>
      </c>
      <c r="H336">
        <f>'UPDATE Regular Stats'!H337</f>
        <v>16.8</v>
      </c>
      <c r="I336">
        <f>'UPDATE Regular Stats'!I337</f>
        <v>1.6</v>
      </c>
      <c r="J336">
        <f>'UPDATE Regular Stats'!J337</f>
        <v>4.0999999999999996</v>
      </c>
      <c r="K336">
        <f>'UPDATE Regular Stats'!K337</f>
        <v>0.40300000000000002</v>
      </c>
      <c r="L336">
        <f>'UPDATE Regular Stats'!L337</f>
        <v>0.5</v>
      </c>
      <c r="M336">
        <f>'UPDATE Regular Stats'!M337</f>
        <v>1.6</v>
      </c>
      <c r="N336">
        <f>'UPDATE Regular Stats'!N337</f>
        <v>0.29599999999999999</v>
      </c>
      <c r="O336">
        <f>'UPDATE Regular Stats'!O337</f>
        <v>1.2</v>
      </c>
      <c r="P336">
        <f>'UPDATE Regular Stats'!P337</f>
        <v>2.4</v>
      </c>
      <c r="Q336">
        <f>'UPDATE Regular Stats'!Q337</f>
        <v>0.47499999999999998</v>
      </c>
      <c r="R336">
        <f>'UPDATE Regular Stats'!R337</f>
        <v>0.9</v>
      </c>
      <c r="S336">
        <f>'UPDATE Regular Stats'!S337</f>
        <v>1.2</v>
      </c>
      <c r="T336">
        <f>'UPDATE Regular Stats'!T337</f>
        <v>0.76300000000000001</v>
      </c>
      <c r="U336">
        <f>'UPDATE Regular Stats'!U337</f>
        <v>0.7</v>
      </c>
      <c r="V336">
        <f>'UPDATE Regular Stats'!V337</f>
        <v>1.3</v>
      </c>
      <c r="W336">
        <f>'UPDATE Regular Stats'!W337</f>
        <v>2</v>
      </c>
      <c r="X336">
        <f>'UPDATE Regular Stats'!X337</f>
        <v>1.4</v>
      </c>
      <c r="Y336">
        <f>'UPDATE Regular Stats'!Y337</f>
        <v>0.7</v>
      </c>
      <c r="Z336">
        <f>'UPDATE Regular Stats'!Z337</f>
        <v>0</v>
      </c>
      <c r="AA336">
        <f>'UPDATE Regular Stats'!AA337</f>
        <v>0.7</v>
      </c>
      <c r="AB336">
        <f>'UPDATE Regular Stats'!AB337</f>
        <v>1.4</v>
      </c>
      <c r="AC336">
        <f>'UPDATE Regular Stats'!AC337</f>
        <v>4.5999999999999996</v>
      </c>
      <c r="AD336">
        <f>VLOOKUP($B336,'UPDATE Advanced Stats'!$B$2:$AC$1000,7,0)</f>
        <v>10.5</v>
      </c>
      <c r="AE336">
        <f>VLOOKUP($B336,'UPDATE Advanced Stats'!$B$2:$AC$1000,8,0)</f>
        <v>0.50800000000000001</v>
      </c>
      <c r="AF336">
        <f>VLOOKUP($B336,'UPDATE Advanced Stats'!$B$2:$AC$1000,9,0)</f>
        <v>0.40300000000000002</v>
      </c>
      <c r="AG336">
        <f>VLOOKUP($B336,'UPDATE Advanced Stats'!$B$2:$AC$1000,10,0)</f>
        <v>0.28399999999999997</v>
      </c>
      <c r="AH336">
        <f>VLOOKUP($B336,'UPDATE Advanced Stats'!$B$2:$AC$1000,11,0)</f>
        <v>4.5</v>
      </c>
      <c r="AI336">
        <f>VLOOKUP($B336,'UPDATE Advanced Stats'!$B$2:$AC$1000,12,0)</f>
        <v>8.9</v>
      </c>
      <c r="AJ336">
        <f>VLOOKUP($B336,'UPDATE Advanced Stats'!$B$2:$AC$1000,13,0)</f>
        <v>6.7</v>
      </c>
      <c r="AK336">
        <f>VLOOKUP($B336,'UPDATE Advanced Stats'!$B$2:$AC$1000,14,0)</f>
        <v>12.3</v>
      </c>
      <c r="AL336">
        <f>VLOOKUP($B336,'UPDATE Advanced Stats'!$B$2:$AC$1000,15,0)</f>
        <v>2.1</v>
      </c>
      <c r="AM336">
        <f>VLOOKUP($B336,'UPDATE Advanced Stats'!$B$2:$AC$1000,16,0)</f>
        <v>0.1</v>
      </c>
      <c r="AN336">
        <f>VLOOKUP($B336,'UPDATE Advanced Stats'!$B$2:$AC$1000,17,0)</f>
        <v>13.7</v>
      </c>
      <c r="AO336">
        <f>VLOOKUP($B336,'UPDATE Advanced Stats'!$B$2:$AC$1000,18,0)</f>
        <v>14.4</v>
      </c>
      <c r="AP336">
        <f>VLOOKUP($B336,'UPDATE Advanced Stats'!$B$2:$AC$1000,19,0)</f>
        <v>0</v>
      </c>
      <c r="AQ336">
        <f>VLOOKUP($B336,'UPDATE Advanced Stats'!$B$2:$AC$1000,20,0)</f>
        <v>0.3</v>
      </c>
      <c r="AR336">
        <f>VLOOKUP($B336,'UPDATE Advanced Stats'!$B$2:$AC$1000,21,0)</f>
        <v>0.4</v>
      </c>
      <c r="AS336">
        <f>VLOOKUP($B336,'UPDATE Advanced Stats'!$B$2:$AC$1000,22,0)</f>
        <v>0.7</v>
      </c>
      <c r="AT336">
        <f>VLOOKUP($B336,'UPDATE Advanced Stats'!$B$2:$AC$1000,23,0)</f>
        <v>6.0999999999999999E-2</v>
      </c>
      <c r="AU336">
        <f>VLOOKUP($B336,'UPDATE Advanced Stats'!$B$2:$AC$1000,24,0)</f>
        <v>0</v>
      </c>
      <c r="AV336">
        <f>VLOOKUP($B336,'UPDATE Advanced Stats'!$B$2:$AC$1000,25,0)</f>
        <v>-0.7</v>
      </c>
      <c r="AW336">
        <f>VLOOKUP($B336,'UPDATE Advanced Stats'!$B$2:$AC$1000,26,0)</f>
        <v>-0.5</v>
      </c>
      <c r="AX336">
        <f>VLOOKUP($B336,'UPDATE Advanced Stats'!$B$2:$AC$1000,27,0)</f>
        <v>-1.2</v>
      </c>
      <c r="AY336">
        <f>VLOOKUP($B336,'UPDATE Advanced Stats'!$B$2:$AC$1000,28,0)</f>
        <v>0.1</v>
      </c>
    </row>
    <row r="337" spans="1:51">
      <c r="A337">
        <f>'UPDATE Regular Stats'!A338</f>
        <v>260</v>
      </c>
      <c r="B337" t="str">
        <f>'UPDATE Regular Stats'!B338</f>
        <v>Ryan Kelly</v>
      </c>
      <c r="C337" t="str">
        <f>'UPDATE Regular Stats'!C338</f>
        <v>PF</v>
      </c>
      <c r="D337">
        <f>'UPDATE Regular Stats'!D338</f>
        <v>23</v>
      </c>
      <c r="E337" t="str">
        <f>'UPDATE Regular Stats'!E338</f>
        <v>LAL</v>
      </c>
      <c r="F337">
        <f>'UPDATE Regular Stats'!F338</f>
        <v>52</v>
      </c>
      <c r="G337">
        <f>'UPDATE Regular Stats'!G338</f>
        <v>34</v>
      </c>
      <c r="H337">
        <f>'UPDATE Regular Stats'!H338</f>
        <v>23.7</v>
      </c>
      <c r="I337">
        <f>'UPDATE Regular Stats'!I338</f>
        <v>2</v>
      </c>
      <c r="J337">
        <f>'UPDATE Regular Stats'!J338</f>
        <v>5.9</v>
      </c>
      <c r="K337">
        <f>'UPDATE Regular Stats'!K338</f>
        <v>0.33700000000000002</v>
      </c>
      <c r="L337">
        <f>'UPDATE Regular Stats'!L338</f>
        <v>0.9</v>
      </c>
      <c r="M337">
        <f>'UPDATE Regular Stats'!M338</f>
        <v>2.6</v>
      </c>
      <c r="N337">
        <f>'UPDATE Regular Stats'!N338</f>
        <v>0.33600000000000002</v>
      </c>
      <c r="O337">
        <f>'UPDATE Regular Stats'!O338</f>
        <v>1.1000000000000001</v>
      </c>
      <c r="P337">
        <f>'UPDATE Regular Stats'!P338</f>
        <v>3.4</v>
      </c>
      <c r="Q337">
        <f>'UPDATE Regular Stats'!Q338</f>
        <v>0.33700000000000002</v>
      </c>
      <c r="R337">
        <f>'UPDATE Regular Stats'!R338</f>
        <v>1.5</v>
      </c>
      <c r="S337">
        <f>'UPDATE Regular Stats'!S338</f>
        <v>1.8</v>
      </c>
      <c r="T337">
        <f>'UPDATE Regular Stats'!T338</f>
        <v>0.83199999999999996</v>
      </c>
      <c r="U337">
        <f>'UPDATE Regular Stats'!U338</f>
        <v>0.3</v>
      </c>
      <c r="V337">
        <f>'UPDATE Regular Stats'!V338</f>
        <v>2.6</v>
      </c>
      <c r="W337">
        <f>'UPDATE Regular Stats'!W338</f>
        <v>2.8</v>
      </c>
      <c r="X337">
        <f>'UPDATE Regular Stats'!X338</f>
        <v>1.8</v>
      </c>
      <c r="Y337">
        <f>'UPDATE Regular Stats'!Y338</f>
        <v>0.6</v>
      </c>
      <c r="Z337">
        <f>'UPDATE Regular Stats'!Z338</f>
        <v>0.5</v>
      </c>
      <c r="AA337">
        <f>'UPDATE Regular Stats'!AA338</f>
        <v>0.7</v>
      </c>
      <c r="AB337">
        <f>'UPDATE Regular Stats'!AB338</f>
        <v>2.2999999999999998</v>
      </c>
      <c r="AC337">
        <f>'UPDATE Regular Stats'!AC338</f>
        <v>6.4</v>
      </c>
      <c r="AD337">
        <f>VLOOKUP($B337,'UPDATE Advanced Stats'!$B$2:$AC$1000,7,0)</f>
        <v>8.6</v>
      </c>
      <c r="AE337">
        <f>VLOOKUP($B337,'UPDATE Advanced Stats'!$B$2:$AC$1000,8,0)</f>
        <v>0.47299999999999998</v>
      </c>
      <c r="AF337">
        <f>VLOOKUP($B337,'UPDATE Advanced Stats'!$B$2:$AC$1000,9,0)</f>
        <v>0.434</v>
      </c>
      <c r="AG337">
        <f>VLOOKUP($B337,'UPDATE Advanced Stats'!$B$2:$AC$1000,10,0)</f>
        <v>0.307</v>
      </c>
      <c r="AH337">
        <f>VLOOKUP($B337,'UPDATE Advanced Stats'!$B$2:$AC$1000,11,0)</f>
        <v>1.1000000000000001</v>
      </c>
      <c r="AI337">
        <f>VLOOKUP($B337,'UPDATE Advanced Stats'!$B$2:$AC$1000,12,0)</f>
        <v>12.4</v>
      </c>
      <c r="AJ337">
        <f>VLOOKUP($B337,'UPDATE Advanced Stats'!$B$2:$AC$1000,13,0)</f>
        <v>6.5</v>
      </c>
      <c r="AK337">
        <f>VLOOKUP($B337,'UPDATE Advanced Stats'!$B$2:$AC$1000,14,0)</f>
        <v>10.9</v>
      </c>
      <c r="AL337">
        <f>VLOOKUP($B337,'UPDATE Advanced Stats'!$B$2:$AC$1000,15,0)</f>
        <v>1.2</v>
      </c>
      <c r="AM337">
        <f>VLOOKUP($B337,'UPDATE Advanced Stats'!$B$2:$AC$1000,16,0)</f>
        <v>1.6</v>
      </c>
      <c r="AN337">
        <f>VLOOKUP($B337,'UPDATE Advanced Stats'!$B$2:$AC$1000,17,0)</f>
        <v>9.5</v>
      </c>
      <c r="AO337">
        <f>VLOOKUP($B337,'UPDATE Advanced Stats'!$B$2:$AC$1000,18,0)</f>
        <v>14</v>
      </c>
      <c r="AP337">
        <f>VLOOKUP($B337,'UPDATE Advanced Stats'!$B$2:$AC$1000,19,0)</f>
        <v>0</v>
      </c>
      <c r="AQ337">
        <f>VLOOKUP($B337,'UPDATE Advanced Stats'!$B$2:$AC$1000,20,0)</f>
        <v>0.4</v>
      </c>
      <c r="AR337">
        <f>VLOOKUP($B337,'UPDATE Advanced Stats'!$B$2:$AC$1000,21,0)</f>
        <v>0.3</v>
      </c>
      <c r="AS337">
        <f>VLOOKUP($B337,'UPDATE Advanced Stats'!$B$2:$AC$1000,22,0)</f>
        <v>0.7</v>
      </c>
      <c r="AT337">
        <f>VLOOKUP($B337,'UPDATE Advanced Stats'!$B$2:$AC$1000,23,0)</f>
        <v>2.7E-2</v>
      </c>
      <c r="AU337">
        <f>VLOOKUP($B337,'UPDATE Advanced Stats'!$B$2:$AC$1000,24,0)</f>
        <v>0</v>
      </c>
      <c r="AV337">
        <f>VLOOKUP($B337,'UPDATE Advanced Stats'!$B$2:$AC$1000,25,0)</f>
        <v>-2.1</v>
      </c>
      <c r="AW337">
        <f>VLOOKUP($B337,'UPDATE Advanced Stats'!$B$2:$AC$1000,26,0)</f>
        <v>-0.8</v>
      </c>
      <c r="AX337">
        <f>VLOOKUP($B337,'UPDATE Advanced Stats'!$B$2:$AC$1000,27,0)</f>
        <v>-2.8</v>
      </c>
      <c r="AY337">
        <f>VLOOKUP($B337,'UPDATE Advanced Stats'!$B$2:$AC$1000,28,0)</f>
        <v>-0.3</v>
      </c>
    </row>
    <row r="338" spans="1:51">
      <c r="A338" t="str">
        <f>'UPDATE Regular Stats'!A339</f>
        <v>Rk</v>
      </c>
      <c r="B338" t="str">
        <f>'UPDATE Regular Stats'!B339</f>
        <v>Player</v>
      </c>
      <c r="C338" t="str">
        <f>'UPDATE Regular Stats'!C339</f>
        <v>Pos</v>
      </c>
      <c r="D338" t="str">
        <f>'UPDATE Regular Stats'!D339</f>
        <v>Age</v>
      </c>
      <c r="E338" t="str">
        <f>'UPDATE Regular Stats'!E339</f>
        <v>Tm</v>
      </c>
      <c r="F338" t="str">
        <f>'UPDATE Regular Stats'!F339</f>
        <v>G</v>
      </c>
      <c r="G338" t="str">
        <f>'UPDATE Regular Stats'!G339</f>
        <v>GS</v>
      </c>
      <c r="H338" t="str">
        <f>'UPDATE Regular Stats'!H339</f>
        <v>MP</v>
      </c>
      <c r="I338" t="str">
        <f>'UPDATE Regular Stats'!I339</f>
        <v>FG</v>
      </c>
      <c r="J338" t="str">
        <f>'UPDATE Regular Stats'!J339</f>
        <v>FGA</v>
      </c>
      <c r="K338" t="str">
        <f>'UPDATE Regular Stats'!K339</f>
        <v>FG%</v>
      </c>
      <c r="L338" t="str">
        <f>'UPDATE Regular Stats'!L339</f>
        <v>3P</v>
      </c>
      <c r="M338" t="str">
        <f>'UPDATE Regular Stats'!M339</f>
        <v>3PA</v>
      </c>
      <c r="N338" t="str">
        <f>'UPDATE Regular Stats'!N339</f>
        <v>3P</v>
      </c>
      <c r="O338" t="str">
        <f>'UPDATE Regular Stats'!O339</f>
        <v>2P</v>
      </c>
      <c r="P338" t="str">
        <f>'UPDATE Regular Stats'!P339</f>
        <v>2PA</v>
      </c>
      <c r="Q338" t="str">
        <f>'UPDATE Regular Stats'!Q339</f>
        <v>2P</v>
      </c>
      <c r="R338" t="str">
        <f>'UPDATE Regular Stats'!R339</f>
        <v>FT</v>
      </c>
      <c r="S338" t="str">
        <f>'UPDATE Regular Stats'!S339</f>
        <v>FTA</v>
      </c>
      <c r="T338" t="str">
        <f>'UPDATE Regular Stats'!T339</f>
        <v>FT%</v>
      </c>
      <c r="U338" t="str">
        <f>'UPDATE Regular Stats'!U339</f>
        <v>ORB</v>
      </c>
      <c r="V338" t="str">
        <f>'UPDATE Regular Stats'!V339</f>
        <v>DRB</v>
      </c>
      <c r="W338" t="str">
        <f>'UPDATE Regular Stats'!W339</f>
        <v>TRB</v>
      </c>
      <c r="X338" t="str">
        <f>'UPDATE Regular Stats'!X339</f>
        <v>AST</v>
      </c>
      <c r="Y338" t="str">
        <f>'UPDATE Regular Stats'!Y339</f>
        <v>STL</v>
      </c>
      <c r="Z338" t="str">
        <f>'UPDATE Regular Stats'!Z339</f>
        <v>BLK</v>
      </c>
      <c r="AA338" t="str">
        <f>'UPDATE Regular Stats'!AA339</f>
        <v>TOV</v>
      </c>
      <c r="AB338" t="str">
        <f>'UPDATE Regular Stats'!AB339</f>
        <v>PF</v>
      </c>
      <c r="AC338" t="str">
        <f>'UPDATE Regular Stats'!AC339</f>
        <v>PTS</v>
      </c>
      <c r="AD338" t="str">
        <f>VLOOKUP($B338,'UPDATE Advanced Stats'!$B$2:$AC$1000,7,0)</f>
        <v>PER</v>
      </c>
      <c r="AE338" t="str">
        <f>VLOOKUP($B338,'UPDATE Advanced Stats'!$B$2:$AC$1000,8,0)</f>
        <v>TS%</v>
      </c>
      <c r="AF338" t="str">
        <f>VLOOKUP($B338,'UPDATE Advanced Stats'!$B$2:$AC$1000,9,0)</f>
        <v>3PAr</v>
      </c>
      <c r="AG338" t="str">
        <f>VLOOKUP($B338,'UPDATE Advanced Stats'!$B$2:$AC$1000,10,0)</f>
        <v>FTr</v>
      </c>
      <c r="AH338" t="str">
        <f>VLOOKUP($B338,'UPDATE Advanced Stats'!$B$2:$AC$1000,11,0)</f>
        <v>ORB%</v>
      </c>
      <c r="AI338" t="str">
        <f>VLOOKUP($B338,'UPDATE Advanced Stats'!$B$2:$AC$1000,12,0)</f>
        <v>DRB%</v>
      </c>
      <c r="AJ338" t="str">
        <f>VLOOKUP($B338,'UPDATE Advanced Stats'!$B$2:$AC$1000,13,0)</f>
        <v>TRB%</v>
      </c>
      <c r="AK338" t="str">
        <f>VLOOKUP($B338,'UPDATE Advanced Stats'!$B$2:$AC$1000,14,0)</f>
        <v>AST%</v>
      </c>
      <c r="AL338" t="str">
        <f>VLOOKUP($B338,'UPDATE Advanced Stats'!$B$2:$AC$1000,15,0)</f>
        <v>STL%</v>
      </c>
      <c r="AM338" t="str">
        <f>VLOOKUP($B338,'UPDATE Advanced Stats'!$B$2:$AC$1000,16,0)</f>
        <v>BLK%</v>
      </c>
      <c r="AN338" t="str">
        <f>VLOOKUP($B338,'UPDATE Advanced Stats'!$B$2:$AC$1000,17,0)</f>
        <v>TOV%</v>
      </c>
      <c r="AO338" t="str">
        <f>VLOOKUP($B338,'UPDATE Advanced Stats'!$B$2:$AC$1000,18,0)</f>
        <v>USG%</v>
      </c>
      <c r="AP338">
        <f>VLOOKUP($B338,'UPDATE Advanced Stats'!$B$2:$AC$1000,19,0)</f>
        <v>0</v>
      </c>
      <c r="AQ338" t="str">
        <f>VLOOKUP($B338,'UPDATE Advanced Stats'!$B$2:$AC$1000,20,0)</f>
        <v>OWS</v>
      </c>
      <c r="AR338" t="str">
        <f>VLOOKUP($B338,'UPDATE Advanced Stats'!$B$2:$AC$1000,21,0)</f>
        <v>DWS</v>
      </c>
      <c r="AS338" t="str">
        <f>VLOOKUP($B338,'UPDATE Advanced Stats'!$B$2:$AC$1000,22,0)</f>
        <v>WS</v>
      </c>
      <c r="AT338" t="str">
        <f>VLOOKUP($B338,'UPDATE Advanced Stats'!$B$2:$AC$1000,23,0)</f>
        <v>WS/48</v>
      </c>
      <c r="AU338">
        <f>VLOOKUP($B338,'UPDATE Advanced Stats'!$B$2:$AC$1000,24,0)</f>
        <v>0</v>
      </c>
      <c r="AV338" t="str">
        <f>VLOOKUP($B338,'UPDATE Advanced Stats'!$B$2:$AC$1000,25,0)</f>
        <v>OBPM</v>
      </c>
      <c r="AW338" t="str">
        <f>VLOOKUP($B338,'UPDATE Advanced Stats'!$B$2:$AC$1000,26,0)</f>
        <v>DBPM</v>
      </c>
      <c r="AX338" t="str">
        <f>VLOOKUP($B338,'UPDATE Advanced Stats'!$B$2:$AC$1000,27,0)</f>
        <v>BPM</v>
      </c>
      <c r="AY338" t="str">
        <f>VLOOKUP($B338,'UPDATE Advanced Stats'!$B$2:$AC$1000,28,0)</f>
        <v>VORP</v>
      </c>
    </row>
    <row r="339" spans="1:51">
      <c r="A339">
        <f>'UPDATE Regular Stats'!A340</f>
        <v>261</v>
      </c>
      <c r="B339" t="str">
        <f>'UPDATE Regular Stats'!B340</f>
        <v>Michael Kidd-Gilchrist</v>
      </c>
      <c r="C339" t="str">
        <f>'UPDATE Regular Stats'!C340</f>
        <v>SF</v>
      </c>
      <c r="D339">
        <f>'UPDATE Regular Stats'!D340</f>
        <v>21</v>
      </c>
      <c r="E339" t="str">
        <f>'UPDATE Regular Stats'!E340</f>
        <v>CHO</v>
      </c>
      <c r="F339">
        <f>'UPDATE Regular Stats'!F340</f>
        <v>55</v>
      </c>
      <c r="G339">
        <f>'UPDATE Regular Stats'!G340</f>
        <v>52</v>
      </c>
      <c r="H339">
        <f>'UPDATE Regular Stats'!H340</f>
        <v>28.9</v>
      </c>
      <c r="I339">
        <f>'UPDATE Regular Stats'!I340</f>
        <v>4.0999999999999996</v>
      </c>
      <c r="J339">
        <f>'UPDATE Regular Stats'!J340</f>
        <v>8.8000000000000007</v>
      </c>
      <c r="K339">
        <f>'UPDATE Regular Stats'!K340</f>
        <v>0.46500000000000002</v>
      </c>
      <c r="L339">
        <f>'UPDATE Regular Stats'!L340</f>
        <v>0</v>
      </c>
      <c r="M339">
        <f>'UPDATE Regular Stats'!M340</f>
        <v>0</v>
      </c>
      <c r="N339">
        <f>'UPDATE Regular Stats'!N340</f>
        <v>0</v>
      </c>
      <c r="O339">
        <f>'UPDATE Regular Stats'!O340</f>
        <v>4.0999999999999996</v>
      </c>
      <c r="P339">
        <f>'UPDATE Regular Stats'!P340</f>
        <v>8.8000000000000007</v>
      </c>
      <c r="Q339">
        <f>'UPDATE Regular Stats'!Q340</f>
        <v>0.46500000000000002</v>
      </c>
      <c r="R339">
        <f>'UPDATE Regular Stats'!R340</f>
        <v>2.7</v>
      </c>
      <c r="S339">
        <f>'UPDATE Regular Stats'!S340</f>
        <v>3.9</v>
      </c>
      <c r="T339">
        <f>'UPDATE Regular Stats'!T340</f>
        <v>0.70099999999999996</v>
      </c>
      <c r="U339">
        <f>'UPDATE Regular Stats'!U340</f>
        <v>2</v>
      </c>
      <c r="V339">
        <f>'UPDATE Regular Stats'!V340</f>
        <v>5.6</v>
      </c>
      <c r="W339">
        <f>'UPDATE Regular Stats'!W340</f>
        <v>7.6</v>
      </c>
      <c r="X339">
        <f>'UPDATE Regular Stats'!X340</f>
        <v>1.4</v>
      </c>
      <c r="Y339">
        <f>'UPDATE Regular Stats'!Y340</f>
        <v>0.5</v>
      </c>
      <c r="Z339">
        <f>'UPDATE Regular Stats'!Z340</f>
        <v>0.7</v>
      </c>
      <c r="AA339">
        <f>'UPDATE Regular Stats'!AA340</f>
        <v>1.1000000000000001</v>
      </c>
      <c r="AB339">
        <f>'UPDATE Regular Stats'!AB340</f>
        <v>2.1</v>
      </c>
      <c r="AC339">
        <f>'UPDATE Regular Stats'!AC340</f>
        <v>10.9</v>
      </c>
      <c r="AD339">
        <f>VLOOKUP($B339,'UPDATE Advanced Stats'!$B$2:$AC$1000,7,0)</f>
        <v>15.1</v>
      </c>
      <c r="AE339">
        <f>VLOOKUP($B339,'UPDATE Advanced Stats'!$B$2:$AC$1000,8,0)</f>
        <v>0.51900000000000002</v>
      </c>
      <c r="AF339">
        <f>VLOOKUP($B339,'UPDATE Advanced Stats'!$B$2:$AC$1000,9,0)</f>
        <v>0</v>
      </c>
      <c r="AG339">
        <f>VLOOKUP($B339,'UPDATE Advanced Stats'!$B$2:$AC$1000,10,0)</f>
        <v>0.44400000000000001</v>
      </c>
      <c r="AH339">
        <f>VLOOKUP($B339,'UPDATE Advanced Stats'!$B$2:$AC$1000,11,0)</f>
        <v>7.4</v>
      </c>
      <c r="AI339">
        <f>VLOOKUP($B339,'UPDATE Advanced Stats'!$B$2:$AC$1000,12,0)</f>
        <v>21.9</v>
      </c>
      <c r="AJ339">
        <f>VLOOKUP($B339,'UPDATE Advanced Stats'!$B$2:$AC$1000,13,0)</f>
        <v>14.4</v>
      </c>
      <c r="AK339">
        <f>VLOOKUP($B339,'UPDATE Advanced Stats'!$B$2:$AC$1000,14,0)</f>
        <v>8.1999999999999993</v>
      </c>
      <c r="AL339">
        <f>VLOOKUP($B339,'UPDATE Advanced Stats'!$B$2:$AC$1000,15,0)</f>
        <v>1</v>
      </c>
      <c r="AM339">
        <f>VLOOKUP($B339,'UPDATE Advanced Stats'!$B$2:$AC$1000,16,0)</f>
        <v>1.9</v>
      </c>
      <c r="AN339">
        <f>VLOOKUP($B339,'UPDATE Advanced Stats'!$B$2:$AC$1000,17,0)</f>
        <v>9.9</v>
      </c>
      <c r="AO339">
        <f>VLOOKUP($B339,'UPDATE Advanced Stats'!$B$2:$AC$1000,18,0)</f>
        <v>18.399999999999999</v>
      </c>
      <c r="AP339">
        <f>VLOOKUP($B339,'UPDATE Advanced Stats'!$B$2:$AC$1000,19,0)</f>
        <v>0</v>
      </c>
      <c r="AQ339">
        <f>VLOOKUP($B339,'UPDATE Advanced Stats'!$B$2:$AC$1000,20,0)</f>
        <v>1.6</v>
      </c>
      <c r="AR339">
        <f>VLOOKUP($B339,'UPDATE Advanced Stats'!$B$2:$AC$1000,21,0)</f>
        <v>2.2000000000000002</v>
      </c>
      <c r="AS339">
        <f>VLOOKUP($B339,'UPDATE Advanced Stats'!$B$2:$AC$1000,22,0)</f>
        <v>3.8</v>
      </c>
      <c r="AT339">
        <f>VLOOKUP($B339,'UPDATE Advanced Stats'!$B$2:$AC$1000,23,0)</f>
        <v>0.114</v>
      </c>
      <c r="AU339">
        <f>VLOOKUP($B339,'UPDATE Advanced Stats'!$B$2:$AC$1000,24,0)</f>
        <v>0</v>
      </c>
      <c r="AV339">
        <f>VLOOKUP($B339,'UPDATE Advanced Stats'!$B$2:$AC$1000,25,0)</f>
        <v>-2.2000000000000002</v>
      </c>
      <c r="AW339">
        <f>VLOOKUP($B339,'UPDATE Advanced Stats'!$B$2:$AC$1000,26,0)</f>
        <v>1.3</v>
      </c>
      <c r="AX339">
        <f>VLOOKUP($B339,'UPDATE Advanced Stats'!$B$2:$AC$1000,27,0)</f>
        <v>-0.8</v>
      </c>
      <c r="AY339">
        <f>VLOOKUP($B339,'UPDATE Advanced Stats'!$B$2:$AC$1000,28,0)</f>
        <v>0.5</v>
      </c>
    </row>
    <row r="340" spans="1:51">
      <c r="A340">
        <f>'UPDATE Regular Stats'!A341</f>
        <v>262</v>
      </c>
      <c r="B340" t="str">
        <f>'UPDATE Regular Stats'!B341</f>
        <v>Sean Kilpatrick</v>
      </c>
      <c r="C340" t="str">
        <f>'UPDATE Regular Stats'!C341</f>
        <v>SG</v>
      </c>
      <c r="D340">
        <f>'UPDATE Regular Stats'!D341</f>
        <v>25</v>
      </c>
      <c r="E340" t="str">
        <f>'UPDATE Regular Stats'!E341</f>
        <v>MIN</v>
      </c>
      <c r="F340">
        <f>'UPDATE Regular Stats'!F341</f>
        <v>4</v>
      </c>
      <c r="G340">
        <f>'UPDATE Regular Stats'!G341</f>
        <v>0</v>
      </c>
      <c r="H340">
        <f>'UPDATE Regular Stats'!H341</f>
        <v>18</v>
      </c>
      <c r="I340">
        <f>'UPDATE Regular Stats'!I341</f>
        <v>1.8</v>
      </c>
      <c r="J340">
        <f>'UPDATE Regular Stats'!J341</f>
        <v>5</v>
      </c>
      <c r="K340">
        <f>'UPDATE Regular Stats'!K341</f>
        <v>0.35</v>
      </c>
      <c r="L340">
        <f>'UPDATE Regular Stats'!L341</f>
        <v>1</v>
      </c>
      <c r="M340">
        <f>'UPDATE Regular Stats'!M341</f>
        <v>3.3</v>
      </c>
      <c r="N340">
        <f>'UPDATE Regular Stats'!N341</f>
        <v>0.308</v>
      </c>
      <c r="O340">
        <f>'UPDATE Regular Stats'!O341</f>
        <v>0.8</v>
      </c>
      <c r="P340">
        <f>'UPDATE Regular Stats'!P341</f>
        <v>1.8</v>
      </c>
      <c r="Q340">
        <f>'UPDATE Regular Stats'!Q341</f>
        <v>0.42899999999999999</v>
      </c>
      <c r="R340">
        <f>'UPDATE Regular Stats'!R341</f>
        <v>1</v>
      </c>
      <c r="S340">
        <f>'UPDATE Regular Stats'!S341</f>
        <v>1</v>
      </c>
      <c r="T340">
        <f>'UPDATE Regular Stats'!T341</f>
        <v>1</v>
      </c>
      <c r="U340">
        <f>'UPDATE Regular Stats'!U341</f>
        <v>0.3</v>
      </c>
      <c r="V340">
        <f>'UPDATE Regular Stats'!V341</f>
        <v>1.3</v>
      </c>
      <c r="W340">
        <f>'UPDATE Regular Stats'!W341</f>
        <v>1.5</v>
      </c>
      <c r="X340">
        <f>'UPDATE Regular Stats'!X341</f>
        <v>1</v>
      </c>
      <c r="Y340">
        <f>'UPDATE Regular Stats'!Y341</f>
        <v>0.8</v>
      </c>
      <c r="Z340">
        <f>'UPDATE Regular Stats'!Z341</f>
        <v>0</v>
      </c>
      <c r="AA340">
        <f>'UPDATE Regular Stats'!AA341</f>
        <v>0.5</v>
      </c>
      <c r="AB340">
        <f>'UPDATE Regular Stats'!AB341</f>
        <v>0.8</v>
      </c>
      <c r="AC340">
        <f>'UPDATE Regular Stats'!AC341</f>
        <v>5.5</v>
      </c>
      <c r="AD340">
        <f>VLOOKUP($B340,'UPDATE Advanced Stats'!$B$2:$AC$1000,7,0)</f>
        <v>10</v>
      </c>
      <c r="AE340">
        <f>VLOOKUP($B340,'UPDATE Advanced Stats'!$B$2:$AC$1000,8,0)</f>
        <v>0.50600000000000001</v>
      </c>
      <c r="AF340">
        <f>VLOOKUP($B340,'UPDATE Advanced Stats'!$B$2:$AC$1000,9,0)</f>
        <v>0.65</v>
      </c>
      <c r="AG340">
        <f>VLOOKUP($B340,'UPDATE Advanced Stats'!$B$2:$AC$1000,10,0)</f>
        <v>0.2</v>
      </c>
      <c r="AH340">
        <f>VLOOKUP($B340,'UPDATE Advanced Stats'!$B$2:$AC$1000,11,0)</f>
        <v>1.5</v>
      </c>
      <c r="AI340">
        <f>VLOOKUP($B340,'UPDATE Advanced Stats'!$B$2:$AC$1000,12,0)</f>
        <v>8.1999999999999993</v>
      </c>
      <c r="AJ340">
        <f>VLOOKUP($B340,'UPDATE Advanced Stats'!$B$2:$AC$1000,13,0)</f>
        <v>4.8</v>
      </c>
      <c r="AK340">
        <f>VLOOKUP($B340,'UPDATE Advanced Stats'!$B$2:$AC$1000,14,0)</f>
        <v>8.5</v>
      </c>
      <c r="AL340">
        <f>VLOOKUP($B340,'UPDATE Advanced Stats'!$B$2:$AC$1000,15,0)</f>
        <v>2.1</v>
      </c>
      <c r="AM340">
        <f>VLOOKUP($B340,'UPDATE Advanced Stats'!$B$2:$AC$1000,16,0)</f>
        <v>0</v>
      </c>
      <c r="AN340">
        <f>VLOOKUP($B340,'UPDATE Advanced Stats'!$B$2:$AC$1000,17,0)</f>
        <v>8.4</v>
      </c>
      <c r="AO340">
        <f>VLOOKUP($B340,'UPDATE Advanced Stats'!$B$2:$AC$1000,18,0)</f>
        <v>14.6</v>
      </c>
      <c r="AP340">
        <f>VLOOKUP($B340,'UPDATE Advanced Stats'!$B$2:$AC$1000,19,0)</f>
        <v>0</v>
      </c>
      <c r="AQ340">
        <f>VLOOKUP($B340,'UPDATE Advanced Stats'!$B$2:$AC$1000,20,0)</f>
        <v>0.1</v>
      </c>
      <c r="AR340">
        <f>VLOOKUP($B340,'UPDATE Advanced Stats'!$B$2:$AC$1000,21,0)</f>
        <v>0</v>
      </c>
      <c r="AS340">
        <f>VLOOKUP($B340,'UPDATE Advanced Stats'!$B$2:$AC$1000,22,0)</f>
        <v>0.1</v>
      </c>
      <c r="AT340">
        <f>VLOOKUP($B340,'UPDATE Advanced Stats'!$B$2:$AC$1000,23,0)</f>
        <v>3.3000000000000002E-2</v>
      </c>
      <c r="AU340">
        <f>VLOOKUP($B340,'UPDATE Advanced Stats'!$B$2:$AC$1000,24,0)</f>
        <v>0</v>
      </c>
      <c r="AV340">
        <f>VLOOKUP($B340,'UPDATE Advanced Stats'!$B$2:$AC$1000,25,0)</f>
        <v>-0.7</v>
      </c>
      <c r="AW340">
        <f>VLOOKUP($B340,'UPDATE Advanced Stats'!$B$2:$AC$1000,26,0)</f>
        <v>-3</v>
      </c>
      <c r="AX340">
        <f>VLOOKUP($B340,'UPDATE Advanced Stats'!$B$2:$AC$1000,27,0)</f>
        <v>-3.8</v>
      </c>
      <c r="AY340">
        <f>VLOOKUP($B340,'UPDATE Advanced Stats'!$B$2:$AC$1000,28,0)</f>
        <v>0</v>
      </c>
    </row>
    <row r="341" spans="1:51">
      <c r="A341">
        <f>'UPDATE Regular Stats'!A342</f>
        <v>263</v>
      </c>
      <c r="B341" t="str">
        <f>'UPDATE Regular Stats'!B342</f>
        <v>Andrei Kirilenko</v>
      </c>
      <c r="C341" t="str">
        <f>'UPDATE Regular Stats'!C342</f>
        <v>SF</v>
      </c>
      <c r="D341">
        <f>'UPDATE Regular Stats'!D342</f>
        <v>33</v>
      </c>
      <c r="E341" t="str">
        <f>'UPDATE Regular Stats'!E342</f>
        <v>BRK</v>
      </c>
      <c r="F341">
        <f>'UPDATE Regular Stats'!F342</f>
        <v>7</v>
      </c>
      <c r="G341">
        <f>'UPDATE Regular Stats'!G342</f>
        <v>0</v>
      </c>
      <c r="H341">
        <f>'UPDATE Regular Stats'!H342</f>
        <v>5.0999999999999996</v>
      </c>
      <c r="I341">
        <f>'UPDATE Regular Stats'!I342</f>
        <v>0</v>
      </c>
      <c r="J341">
        <f>'UPDATE Regular Stats'!J342</f>
        <v>0.7</v>
      </c>
      <c r="K341">
        <f>'UPDATE Regular Stats'!K342</f>
        <v>0</v>
      </c>
      <c r="L341">
        <f>'UPDATE Regular Stats'!L342</f>
        <v>0</v>
      </c>
      <c r="M341">
        <f>'UPDATE Regular Stats'!M342</f>
        <v>0</v>
      </c>
      <c r="N341">
        <f>'UPDATE Regular Stats'!N342</f>
        <v>0</v>
      </c>
      <c r="O341">
        <f>'UPDATE Regular Stats'!O342</f>
        <v>0</v>
      </c>
      <c r="P341">
        <f>'UPDATE Regular Stats'!P342</f>
        <v>0.7</v>
      </c>
      <c r="Q341">
        <f>'UPDATE Regular Stats'!Q342</f>
        <v>0</v>
      </c>
      <c r="R341">
        <f>'UPDATE Regular Stats'!R342</f>
        <v>0.4</v>
      </c>
      <c r="S341">
        <f>'UPDATE Regular Stats'!S342</f>
        <v>0.6</v>
      </c>
      <c r="T341">
        <f>'UPDATE Regular Stats'!T342</f>
        <v>0.75</v>
      </c>
      <c r="U341">
        <f>'UPDATE Regular Stats'!U342</f>
        <v>0.3</v>
      </c>
      <c r="V341">
        <f>'UPDATE Regular Stats'!V342</f>
        <v>0.9</v>
      </c>
      <c r="W341">
        <f>'UPDATE Regular Stats'!W342</f>
        <v>1.1000000000000001</v>
      </c>
      <c r="X341">
        <f>'UPDATE Regular Stats'!X342</f>
        <v>0.1</v>
      </c>
      <c r="Y341">
        <f>'UPDATE Regular Stats'!Y342</f>
        <v>0.1</v>
      </c>
      <c r="Z341">
        <f>'UPDATE Regular Stats'!Z342</f>
        <v>0</v>
      </c>
      <c r="AA341">
        <f>'UPDATE Regular Stats'!AA342</f>
        <v>0.1</v>
      </c>
      <c r="AB341">
        <f>'UPDATE Regular Stats'!AB342</f>
        <v>0.1</v>
      </c>
      <c r="AC341">
        <f>'UPDATE Regular Stats'!AC342</f>
        <v>0.4</v>
      </c>
      <c r="AD341">
        <f>VLOOKUP($B341,'UPDATE Advanced Stats'!$B$2:$AC$1000,7,0)</f>
        <v>2.8</v>
      </c>
      <c r="AE341">
        <f>VLOOKUP($B341,'UPDATE Advanced Stats'!$B$2:$AC$1000,8,0)</f>
        <v>0.222</v>
      </c>
      <c r="AF341">
        <f>VLOOKUP($B341,'UPDATE Advanced Stats'!$B$2:$AC$1000,9,0)</f>
        <v>0</v>
      </c>
      <c r="AG341">
        <f>VLOOKUP($B341,'UPDATE Advanced Stats'!$B$2:$AC$1000,10,0)</f>
        <v>0.8</v>
      </c>
      <c r="AH341">
        <f>VLOOKUP($B341,'UPDATE Advanced Stats'!$B$2:$AC$1000,11,0)</f>
        <v>6.2</v>
      </c>
      <c r="AI341">
        <f>VLOOKUP($B341,'UPDATE Advanced Stats'!$B$2:$AC$1000,12,0)</f>
        <v>18.600000000000001</v>
      </c>
      <c r="AJ341">
        <f>VLOOKUP($B341,'UPDATE Advanced Stats'!$B$2:$AC$1000,13,0)</f>
        <v>12.5</v>
      </c>
      <c r="AK341">
        <f>VLOOKUP($B341,'UPDATE Advanced Stats'!$B$2:$AC$1000,14,0)</f>
        <v>3.6</v>
      </c>
      <c r="AL341">
        <f>VLOOKUP($B341,'UPDATE Advanced Stats'!$B$2:$AC$1000,15,0)</f>
        <v>1.4</v>
      </c>
      <c r="AM341">
        <f>VLOOKUP($B341,'UPDATE Advanced Stats'!$B$2:$AC$1000,16,0)</f>
        <v>0</v>
      </c>
      <c r="AN341">
        <f>VLOOKUP($B341,'UPDATE Advanced Stats'!$B$2:$AC$1000,17,0)</f>
        <v>12.9</v>
      </c>
      <c r="AO341">
        <f>VLOOKUP($B341,'UPDATE Advanced Stats'!$B$2:$AC$1000,18,0)</f>
        <v>9.8000000000000007</v>
      </c>
      <c r="AP341">
        <f>VLOOKUP($B341,'UPDATE Advanced Stats'!$B$2:$AC$1000,19,0)</f>
        <v>0</v>
      </c>
      <c r="AQ341">
        <f>VLOOKUP($B341,'UPDATE Advanced Stats'!$B$2:$AC$1000,20,0)</f>
        <v>-0.1</v>
      </c>
      <c r="AR341">
        <f>VLOOKUP($B341,'UPDATE Advanced Stats'!$B$2:$AC$1000,21,0)</f>
        <v>0</v>
      </c>
      <c r="AS341">
        <f>VLOOKUP($B341,'UPDATE Advanced Stats'!$B$2:$AC$1000,22,0)</f>
        <v>0</v>
      </c>
      <c r="AT341">
        <f>VLOOKUP($B341,'UPDATE Advanced Stats'!$B$2:$AC$1000,23,0)</f>
        <v>-5.8000000000000003E-2</v>
      </c>
      <c r="AU341">
        <f>VLOOKUP($B341,'UPDATE Advanced Stats'!$B$2:$AC$1000,24,0)</f>
        <v>0</v>
      </c>
      <c r="AV341">
        <f>VLOOKUP($B341,'UPDATE Advanced Stats'!$B$2:$AC$1000,25,0)</f>
        <v>-8.1</v>
      </c>
      <c r="AW341">
        <f>VLOOKUP($B341,'UPDATE Advanced Stats'!$B$2:$AC$1000,26,0)</f>
        <v>-0.2</v>
      </c>
      <c r="AX341">
        <f>VLOOKUP($B341,'UPDATE Advanced Stats'!$B$2:$AC$1000,27,0)</f>
        <v>-8.3000000000000007</v>
      </c>
      <c r="AY341">
        <f>VLOOKUP($B341,'UPDATE Advanced Stats'!$B$2:$AC$1000,28,0)</f>
        <v>-0.1</v>
      </c>
    </row>
    <row r="342" spans="1:51">
      <c r="A342">
        <f>'UPDATE Regular Stats'!A343</f>
        <v>264</v>
      </c>
      <c r="B342" t="str">
        <f>'UPDATE Regular Stats'!B343</f>
        <v>Alex Kirk</v>
      </c>
      <c r="C342" t="str">
        <f>'UPDATE Regular Stats'!C343</f>
        <v>C</v>
      </c>
      <c r="D342">
        <f>'UPDATE Regular Stats'!D343</f>
        <v>23</v>
      </c>
      <c r="E342" t="str">
        <f>'UPDATE Regular Stats'!E343</f>
        <v>CLE</v>
      </c>
      <c r="F342">
        <f>'UPDATE Regular Stats'!F343</f>
        <v>5</v>
      </c>
      <c r="G342">
        <f>'UPDATE Regular Stats'!G343</f>
        <v>0</v>
      </c>
      <c r="H342">
        <f>'UPDATE Regular Stats'!H343</f>
        <v>2.8</v>
      </c>
      <c r="I342">
        <f>'UPDATE Regular Stats'!I343</f>
        <v>0.2</v>
      </c>
      <c r="J342">
        <f>'UPDATE Regular Stats'!J343</f>
        <v>0.8</v>
      </c>
      <c r="K342">
        <f>'UPDATE Regular Stats'!K343</f>
        <v>0.25</v>
      </c>
      <c r="L342">
        <f>'UPDATE Regular Stats'!L343</f>
        <v>0</v>
      </c>
      <c r="M342">
        <f>'UPDATE Regular Stats'!M343</f>
        <v>0</v>
      </c>
      <c r="N342">
        <f>'UPDATE Regular Stats'!N343</f>
        <v>0</v>
      </c>
      <c r="O342">
        <f>'UPDATE Regular Stats'!O343</f>
        <v>0.2</v>
      </c>
      <c r="P342">
        <f>'UPDATE Regular Stats'!P343</f>
        <v>0.8</v>
      </c>
      <c r="Q342">
        <f>'UPDATE Regular Stats'!Q343</f>
        <v>0.25</v>
      </c>
      <c r="R342">
        <f>'UPDATE Regular Stats'!R343</f>
        <v>0.4</v>
      </c>
      <c r="S342">
        <f>'UPDATE Regular Stats'!S343</f>
        <v>0.4</v>
      </c>
      <c r="T342">
        <f>'UPDATE Regular Stats'!T343</f>
        <v>1</v>
      </c>
      <c r="U342">
        <f>'UPDATE Regular Stats'!U343</f>
        <v>0.2</v>
      </c>
      <c r="V342">
        <f>'UPDATE Regular Stats'!V343</f>
        <v>0</v>
      </c>
      <c r="W342">
        <f>'UPDATE Regular Stats'!W343</f>
        <v>0.2</v>
      </c>
      <c r="X342">
        <f>'UPDATE Regular Stats'!X343</f>
        <v>0.2</v>
      </c>
      <c r="Y342">
        <f>'UPDATE Regular Stats'!Y343</f>
        <v>0</v>
      </c>
      <c r="Z342">
        <f>'UPDATE Regular Stats'!Z343</f>
        <v>0</v>
      </c>
      <c r="AA342">
        <f>'UPDATE Regular Stats'!AA343</f>
        <v>0</v>
      </c>
      <c r="AB342">
        <f>'UPDATE Regular Stats'!AB343</f>
        <v>0.2</v>
      </c>
      <c r="AC342">
        <f>'UPDATE Regular Stats'!AC343</f>
        <v>0.8</v>
      </c>
      <c r="AD342">
        <f>VLOOKUP($B342,'UPDATE Advanced Stats'!$B$2:$AC$1000,7,0)</f>
        <v>8.5</v>
      </c>
      <c r="AE342">
        <f>VLOOKUP($B342,'UPDATE Advanced Stats'!$B$2:$AC$1000,8,0)</f>
        <v>0.41</v>
      </c>
      <c r="AF342">
        <f>VLOOKUP($B342,'UPDATE Advanced Stats'!$B$2:$AC$1000,9,0)</f>
        <v>0</v>
      </c>
      <c r="AG342">
        <f>VLOOKUP($B342,'UPDATE Advanced Stats'!$B$2:$AC$1000,10,0)</f>
        <v>0.5</v>
      </c>
      <c r="AH342">
        <f>VLOOKUP($B342,'UPDATE Advanced Stats'!$B$2:$AC$1000,11,0)</f>
        <v>8.3000000000000007</v>
      </c>
      <c r="AI342">
        <f>VLOOKUP($B342,'UPDATE Advanced Stats'!$B$2:$AC$1000,12,0)</f>
        <v>0</v>
      </c>
      <c r="AJ342">
        <f>VLOOKUP($B342,'UPDATE Advanced Stats'!$B$2:$AC$1000,13,0)</f>
        <v>4.0999999999999996</v>
      </c>
      <c r="AK342">
        <f>VLOOKUP($B342,'UPDATE Advanced Stats'!$B$2:$AC$1000,14,0)</f>
        <v>10.1</v>
      </c>
      <c r="AL342">
        <f>VLOOKUP($B342,'UPDATE Advanced Stats'!$B$2:$AC$1000,15,0)</f>
        <v>0</v>
      </c>
      <c r="AM342">
        <f>VLOOKUP($B342,'UPDATE Advanced Stats'!$B$2:$AC$1000,16,0)</f>
        <v>0</v>
      </c>
      <c r="AN342">
        <f>VLOOKUP($B342,'UPDATE Advanced Stats'!$B$2:$AC$1000,17,0)</f>
        <v>0</v>
      </c>
      <c r="AO342">
        <f>VLOOKUP($B342,'UPDATE Advanced Stats'!$B$2:$AC$1000,18,0)</f>
        <v>15.7</v>
      </c>
      <c r="AP342">
        <f>VLOOKUP($B342,'UPDATE Advanced Stats'!$B$2:$AC$1000,19,0)</f>
        <v>0</v>
      </c>
      <c r="AQ342">
        <f>VLOOKUP($B342,'UPDATE Advanced Stats'!$B$2:$AC$1000,20,0)</f>
        <v>0</v>
      </c>
      <c r="AR342">
        <f>VLOOKUP($B342,'UPDATE Advanced Stats'!$B$2:$AC$1000,21,0)</f>
        <v>0</v>
      </c>
      <c r="AS342">
        <f>VLOOKUP($B342,'UPDATE Advanced Stats'!$B$2:$AC$1000,22,0)</f>
        <v>0</v>
      </c>
      <c r="AT342">
        <f>VLOOKUP($B342,'UPDATE Advanced Stats'!$B$2:$AC$1000,23,0)</f>
        <v>6.0999999999999999E-2</v>
      </c>
      <c r="AU342">
        <f>VLOOKUP($B342,'UPDATE Advanced Stats'!$B$2:$AC$1000,24,0)</f>
        <v>0</v>
      </c>
      <c r="AV342">
        <f>VLOOKUP($B342,'UPDATE Advanced Stats'!$B$2:$AC$1000,25,0)</f>
        <v>-3</v>
      </c>
      <c r="AW342">
        <f>VLOOKUP($B342,'UPDATE Advanced Stats'!$B$2:$AC$1000,26,0)</f>
        <v>-4.3</v>
      </c>
      <c r="AX342">
        <f>VLOOKUP($B342,'UPDATE Advanced Stats'!$B$2:$AC$1000,27,0)</f>
        <v>-7.4</v>
      </c>
      <c r="AY342">
        <f>VLOOKUP($B342,'UPDATE Advanced Stats'!$B$2:$AC$1000,28,0)</f>
        <v>0</v>
      </c>
    </row>
    <row r="343" spans="1:51">
      <c r="A343">
        <f>'UPDATE Regular Stats'!A344</f>
        <v>265</v>
      </c>
      <c r="B343" t="str">
        <f>'UPDATE Regular Stats'!B344</f>
        <v>Brandon Knight</v>
      </c>
      <c r="C343" t="str">
        <f>'UPDATE Regular Stats'!C344</f>
        <v>PG-SG</v>
      </c>
      <c r="D343">
        <f>'UPDATE Regular Stats'!D344</f>
        <v>23</v>
      </c>
      <c r="E343" t="str">
        <f>'UPDATE Regular Stats'!E344</f>
        <v>TOT</v>
      </c>
      <c r="F343">
        <f>'UPDATE Regular Stats'!F344</f>
        <v>63</v>
      </c>
      <c r="G343">
        <f>'UPDATE Regular Stats'!G344</f>
        <v>61</v>
      </c>
      <c r="H343">
        <f>'UPDATE Regular Stats'!H344</f>
        <v>32.299999999999997</v>
      </c>
      <c r="I343">
        <f>'UPDATE Regular Stats'!I344</f>
        <v>6</v>
      </c>
      <c r="J343">
        <f>'UPDATE Regular Stats'!J344</f>
        <v>14.1</v>
      </c>
      <c r="K343">
        <f>'UPDATE Regular Stats'!K344</f>
        <v>0.42199999999999999</v>
      </c>
      <c r="L343">
        <f>'UPDATE Regular Stats'!L344</f>
        <v>2</v>
      </c>
      <c r="M343">
        <f>'UPDATE Regular Stats'!M344</f>
        <v>5.0999999999999996</v>
      </c>
      <c r="N343">
        <f>'UPDATE Regular Stats'!N344</f>
        <v>0.38900000000000001</v>
      </c>
      <c r="O343">
        <f>'UPDATE Regular Stats'!O344</f>
        <v>4</v>
      </c>
      <c r="P343">
        <f>'UPDATE Regular Stats'!P344</f>
        <v>9</v>
      </c>
      <c r="Q343">
        <f>'UPDATE Regular Stats'!Q344</f>
        <v>0.441</v>
      </c>
      <c r="R343">
        <f>'UPDATE Regular Stats'!R344</f>
        <v>3.1</v>
      </c>
      <c r="S343">
        <f>'UPDATE Regular Stats'!S344</f>
        <v>3.5</v>
      </c>
      <c r="T343">
        <f>'UPDATE Regular Stats'!T344</f>
        <v>0.874</v>
      </c>
      <c r="U343">
        <f>'UPDATE Regular Stats'!U344</f>
        <v>0.4</v>
      </c>
      <c r="V343">
        <f>'UPDATE Regular Stats'!V344</f>
        <v>3.4</v>
      </c>
      <c r="W343">
        <f>'UPDATE Regular Stats'!W344</f>
        <v>3.9</v>
      </c>
      <c r="X343">
        <f>'UPDATE Regular Stats'!X344</f>
        <v>5.2</v>
      </c>
      <c r="Y343">
        <f>'UPDATE Regular Stats'!Y344</f>
        <v>1.4</v>
      </c>
      <c r="Z343">
        <f>'UPDATE Regular Stats'!Z344</f>
        <v>0.2</v>
      </c>
      <c r="AA343">
        <f>'UPDATE Regular Stats'!AA344</f>
        <v>3</v>
      </c>
      <c r="AB343">
        <f>'UPDATE Regular Stats'!AB344</f>
        <v>1.8</v>
      </c>
      <c r="AC343">
        <f>'UPDATE Regular Stats'!AC344</f>
        <v>17</v>
      </c>
      <c r="AD343">
        <f>VLOOKUP($B343,'UPDATE Advanced Stats'!$B$2:$AC$1000,7,0)</f>
        <v>17.100000000000001</v>
      </c>
      <c r="AE343">
        <f>VLOOKUP($B343,'UPDATE Advanced Stats'!$B$2:$AC$1000,8,0)</f>
        <v>0.54300000000000004</v>
      </c>
      <c r="AF343">
        <f>VLOOKUP($B343,'UPDATE Advanced Stats'!$B$2:$AC$1000,9,0)</f>
        <v>0.36099999999999999</v>
      </c>
      <c r="AG343">
        <f>VLOOKUP($B343,'UPDATE Advanced Stats'!$B$2:$AC$1000,10,0)</f>
        <v>0.251</v>
      </c>
      <c r="AH343">
        <f>VLOOKUP($B343,'UPDATE Advanced Stats'!$B$2:$AC$1000,11,0)</f>
        <v>1.6</v>
      </c>
      <c r="AI343">
        <f>VLOOKUP($B343,'UPDATE Advanced Stats'!$B$2:$AC$1000,12,0)</f>
        <v>12</v>
      </c>
      <c r="AJ343">
        <f>VLOOKUP($B343,'UPDATE Advanced Stats'!$B$2:$AC$1000,13,0)</f>
        <v>6.8</v>
      </c>
      <c r="AK343">
        <f>VLOOKUP($B343,'UPDATE Advanced Stats'!$B$2:$AC$1000,14,0)</f>
        <v>27.4</v>
      </c>
      <c r="AL343">
        <f>VLOOKUP($B343,'UPDATE Advanced Stats'!$B$2:$AC$1000,15,0)</f>
        <v>2.2999999999999998</v>
      </c>
      <c r="AM343">
        <f>VLOOKUP($B343,'UPDATE Advanced Stats'!$B$2:$AC$1000,16,0)</f>
        <v>0.4</v>
      </c>
      <c r="AN343">
        <f>VLOOKUP($B343,'UPDATE Advanced Stats'!$B$2:$AC$1000,17,0)</f>
        <v>16.100000000000001</v>
      </c>
      <c r="AO343">
        <f>VLOOKUP($B343,'UPDATE Advanced Stats'!$B$2:$AC$1000,18,0)</f>
        <v>25.9</v>
      </c>
      <c r="AP343">
        <f>VLOOKUP($B343,'UPDATE Advanced Stats'!$B$2:$AC$1000,19,0)</f>
        <v>0</v>
      </c>
      <c r="AQ343">
        <f>VLOOKUP($B343,'UPDATE Advanced Stats'!$B$2:$AC$1000,20,0)</f>
        <v>2</v>
      </c>
      <c r="AR343">
        <f>VLOOKUP($B343,'UPDATE Advanced Stats'!$B$2:$AC$1000,21,0)</f>
        <v>2.5</v>
      </c>
      <c r="AS343">
        <f>VLOOKUP($B343,'UPDATE Advanced Stats'!$B$2:$AC$1000,22,0)</f>
        <v>4.5</v>
      </c>
      <c r="AT343">
        <f>VLOOKUP($B343,'UPDATE Advanced Stats'!$B$2:$AC$1000,23,0)</f>
        <v>0.106</v>
      </c>
      <c r="AU343">
        <f>VLOOKUP($B343,'UPDATE Advanced Stats'!$B$2:$AC$1000,24,0)</f>
        <v>0</v>
      </c>
      <c r="AV343">
        <f>VLOOKUP($B343,'UPDATE Advanced Stats'!$B$2:$AC$1000,25,0)</f>
        <v>1.7</v>
      </c>
      <c r="AW343">
        <f>VLOOKUP($B343,'UPDATE Advanced Stats'!$B$2:$AC$1000,26,0)</f>
        <v>-0.7</v>
      </c>
      <c r="AX343">
        <f>VLOOKUP($B343,'UPDATE Advanced Stats'!$B$2:$AC$1000,27,0)</f>
        <v>1.1000000000000001</v>
      </c>
      <c r="AY343">
        <f>VLOOKUP($B343,'UPDATE Advanced Stats'!$B$2:$AC$1000,28,0)</f>
        <v>1.6</v>
      </c>
    </row>
    <row r="344" spans="1:51">
      <c r="A344">
        <f>'UPDATE Regular Stats'!A345</f>
        <v>265</v>
      </c>
      <c r="B344" t="str">
        <f>'UPDATE Regular Stats'!B345</f>
        <v>Brandon Knight</v>
      </c>
      <c r="C344" t="str">
        <f>'UPDATE Regular Stats'!C345</f>
        <v>PG</v>
      </c>
      <c r="D344">
        <f>'UPDATE Regular Stats'!D345</f>
        <v>23</v>
      </c>
      <c r="E344" t="str">
        <f>'UPDATE Regular Stats'!E345</f>
        <v>MIL</v>
      </c>
      <c r="F344">
        <f>'UPDATE Regular Stats'!F345</f>
        <v>52</v>
      </c>
      <c r="G344">
        <f>'UPDATE Regular Stats'!G345</f>
        <v>52</v>
      </c>
      <c r="H344">
        <f>'UPDATE Regular Stats'!H345</f>
        <v>32.5</v>
      </c>
      <c r="I344">
        <f>'UPDATE Regular Stats'!I345</f>
        <v>6.2</v>
      </c>
      <c r="J344">
        <f>'UPDATE Regular Stats'!J345</f>
        <v>14.3</v>
      </c>
      <c r="K344">
        <f>'UPDATE Regular Stats'!K345</f>
        <v>0.435</v>
      </c>
      <c r="L344">
        <f>'UPDATE Regular Stats'!L345</f>
        <v>2</v>
      </c>
      <c r="M344">
        <f>'UPDATE Regular Stats'!M345</f>
        <v>4.9000000000000004</v>
      </c>
      <c r="N344">
        <f>'UPDATE Regular Stats'!N345</f>
        <v>0.40899999999999997</v>
      </c>
      <c r="O344">
        <f>'UPDATE Regular Stats'!O345</f>
        <v>4.2</v>
      </c>
      <c r="P344">
        <f>'UPDATE Regular Stats'!P345</f>
        <v>9.4</v>
      </c>
      <c r="Q344">
        <f>'UPDATE Regular Stats'!Q345</f>
        <v>0.44800000000000001</v>
      </c>
      <c r="R344">
        <f>'UPDATE Regular Stats'!R345</f>
        <v>3.3</v>
      </c>
      <c r="S344">
        <f>'UPDATE Regular Stats'!S345</f>
        <v>3.7</v>
      </c>
      <c r="T344">
        <f>'UPDATE Regular Stats'!T345</f>
        <v>0.88100000000000001</v>
      </c>
      <c r="U344">
        <f>'UPDATE Regular Stats'!U345</f>
        <v>0.5</v>
      </c>
      <c r="V344">
        <f>'UPDATE Regular Stats'!V345</f>
        <v>3.8</v>
      </c>
      <c r="W344">
        <f>'UPDATE Regular Stats'!W345</f>
        <v>4.3</v>
      </c>
      <c r="X344">
        <f>'UPDATE Regular Stats'!X345</f>
        <v>5.4</v>
      </c>
      <c r="Y344">
        <f>'UPDATE Regular Stats'!Y345</f>
        <v>1.6</v>
      </c>
      <c r="Z344">
        <f>'UPDATE Regular Stats'!Z345</f>
        <v>0.2</v>
      </c>
      <c r="AA344">
        <f>'UPDATE Regular Stats'!AA345</f>
        <v>3.2</v>
      </c>
      <c r="AB344">
        <f>'UPDATE Regular Stats'!AB345</f>
        <v>1.8</v>
      </c>
      <c r="AC344">
        <f>'UPDATE Regular Stats'!AC345</f>
        <v>17.8</v>
      </c>
      <c r="AD344">
        <f>VLOOKUP($B344,'UPDATE Advanced Stats'!$B$2:$AC$1000,7,0)</f>
        <v>17.100000000000001</v>
      </c>
      <c r="AE344">
        <f>VLOOKUP($B344,'UPDATE Advanced Stats'!$B$2:$AC$1000,8,0)</f>
        <v>0.54300000000000004</v>
      </c>
      <c r="AF344">
        <f>VLOOKUP($B344,'UPDATE Advanced Stats'!$B$2:$AC$1000,9,0)</f>
        <v>0.36099999999999999</v>
      </c>
      <c r="AG344">
        <f>VLOOKUP($B344,'UPDATE Advanced Stats'!$B$2:$AC$1000,10,0)</f>
        <v>0.251</v>
      </c>
      <c r="AH344">
        <f>VLOOKUP($B344,'UPDATE Advanced Stats'!$B$2:$AC$1000,11,0)</f>
        <v>1.6</v>
      </c>
      <c r="AI344">
        <f>VLOOKUP($B344,'UPDATE Advanced Stats'!$B$2:$AC$1000,12,0)</f>
        <v>12</v>
      </c>
      <c r="AJ344">
        <f>VLOOKUP($B344,'UPDATE Advanced Stats'!$B$2:$AC$1000,13,0)</f>
        <v>6.8</v>
      </c>
      <c r="AK344">
        <f>VLOOKUP($B344,'UPDATE Advanced Stats'!$B$2:$AC$1000,14,0)</f>
        <v>27.4</v>
      </c>
      <c r="AL344">
        <f>VLOOKUP($B344,'UPDATE Advanced Stats'!$B$2:$AC$1000,15,0)</f>
        <v>2.2999999999999998</v>
      </c>
      <c r="AM344">
        <f>VLOOKUP($B344,'UPDATE Advanced Stats'!$B$2:$AC$1000,16,0)</f>
        <v>0.4</v>
      </c>
      <c r="AN344">
        <f>VLOOKUP($B344,'UPDATE Advanced Stats'!$B$2:$AC$1000,17,0)</f>
        <v>16.100000000000001</v>
      </c>
      <c r="AO344">
        <f>VLOOKUP($B344,'UPDATE Advanced Stats'!$B$2:$AC$1000,18,0)</f>
        <v>25.9</v>
      </c>
      <c r="AP344">
        <f>VLOOKUP($B344,'UPDATE Advanced Stats'!$B$2:$AC$1000,19,0)</f>
        <v>0</v>
      </c>
      <c r="AQ344">
        <f>VLOOKUP($B344,'UPDATE Advanced Stats'!$B$2:$AC$1000,20,0)</f>
        <v>2</v>
      </c>
      <c r="AR344">
        <f>VLOOKUP($B344,'UPDATE Advanced Stats'!$B$2:$AC$1000,21,0)</f>
        <v>2.5</v>
      </c>
      <c r="AS344">
        <f>VLOOKUP($B344,'UPDATE Advanced Stats'!$B$2:$AC$1000,22,0)</f>
        <v>4.5</v>
      </c>
      <c r="AT344">
        <f>VLOOKUP($B344,'UPDATE Advanced Stats'!$B$2:$AC$1000,23,0)</f>
        <v>0.106</v>
      </c>
      <c r="AU344">
        <f>VLOOKUP($B344,'UPDATE Advanced Stats'!$B$2:$AC$1000,24,0)</f>
        <v>0</v>
      </c>
      <c r="AV344">
        <f>VLOOKUP($B344,'UPDATE Advanced Stats'!$B$2:$AC$1000,25,0)</f>
        <v>1.7</v>
      </c>
      <c r="AW344">
        <f>VLOOKUP($B344,'UPDATE Advanced Stats'!$B$2:$AC$1000,26,0)</f>
        <v>-0.7</v>
      </c>
      <c r="AX344">
        <f>VLOOKUP($B344,'UPDATE Advanced Stats'!$B$2:$AC$1000,27,0)</f>
        <v>1.1000000000000001</v>
      </c>
      <c r="AY344">
        <f>VLOOKUP($B344,'UPDATE Advanced Stats'!$B$2:$AC$1000,28,0)</f>
        <v>1.6</v>
      </c>
    </row>
    <row r="345" spans="1:51">
      <c r="A345">
        <f>'UPDATE Regular Stats'!A346</f>
        <v>265</v>
      </c>
      <c r="B345" t="str">
        <f>'UPDATE Regular Stats'!B346</f>
        <v>Brandon Knight</v>
      </c>
      <c r="C345" t="str">
        <f>'UPDATE Regular Stats'!C346</f>
        <v>SG</v>
      </c>
      <c r="D345">
        <f>'UPDATE Regular Stats'!D346</f>
        <v>23</v>
      </c>
      <c r="E345" t="str">
        <f>'UPDATE Regular Stats'!E346</f>
        <v>PHO</v>
      </c>
      <c r="F345">
        <f>'UPDATE Regular Stats'!F346</f>
        <v>11</v>
      </c>
      <c r="G345">
        <f>'UPDATE Regular Stats'!G346</f>
        <v>9</v>
      </c>
      <c r="H345">
        <f>'UPDATE Regular Stats'!H346</f>
        <v>31.5</v>
      </c>
      <c r="I345">
        <f>'UPDATE Regular Stats'!I346</f>
        <v>4.5999999999999996</v>
      </c>
      <c r="J345">
        <f>'UPDATE Regular Stats'!J346</f>
        <v>13</v>
      </c>
      <c r="K345">
        <f>'UPDATE Regular Stats'!K346</f>
        <v>0.35699999999999998</v>
      </c>
      <c r="L345">
        <f>'UPDATE Regular Stats'!L346</f>
        <v>1.9</v>
      </c>
      <c r="M345">
        <f>'UPDATE Regular Stats'!M346</f>
        <v>6.1</v>
      </c>
      <c r="N345">
        <f>'UPDATE Regular Stats'!N346</f>
        <v>0.313</v>
      </c>
      <c r="O345">
        <f>'UPDATE Regular Stats'!O346</f>
        <v>2.7</v>
      </c>
      <c r="P345">
        <f>'UPDATE Regular Stats'!P346</f>
        <v>6.9</v>
      </c>
      <c r="Q345">
        <f>'UPDATE Regular Stats'!Q346</f>
        <v>0.39500000000000002</v>
      </c>
      <c r="R345">
        <f>'UPDATE Regular Stats'!R346</f>
        <v>2.2000000000000002</v>
      </c>
      <c r="S345">
        <f>'UPDATE Regular Stats'!S346</f>
        <v>2.6</v>
      </c>
      <c r="T345">
        <f>'UPDATE Regular Stats'!T346</f>
        <v>0.82799999999999996</v>
      </c>
      <c r="U345">
        <f>'UPDATE Regular Stats'!U346</f>
        <v>0.2</v>
      </c>
      <c r="V345">
        <f>'UPDATE Regular Stats'!V346</f>
        <v>1.9</v>
      </c>
      <c r="W345">
        <f>'UPDATE Regular Stats'!W346</f>
        <v>2.1</v>
      </c>
      <c r="X345">
        <f>'UPDATE Regular Stats'!X346</f>
        <v>4.5</v>
      </c>
      <c r="Y345">
        <f>'UPDATE Regular Stats'!Y346</f>
        <v>0.5</v>
      </c>
      <c r="Z345">
        <f>'UPDATE Regular Stats'!Z346</f>
        <v>0.1</v>
      </c>
      <c r="AA345">
        <f>'UPDATE Regular Stats'!AA346</f>
        <v>2.1</v>
      </c>
      <c r="AB345">
        <f>'UPDATE Regular Stats'!AB346</f>
        <v>1.9</v>
      </c>
      <c r="AC345">
        <f>'UPDATE Regular Stats'!AC346</f>
        <v>13.4</v>
      </c>
      <c r="AD345">
        <f>VLOOKUP($B345,'UPDATE Advanced Stats'!$B$2:$AC$1000,7,0)</f>
        <v>17.100000000000001</v>
      </c>
      <c r="AE345">
        <f>VLOOKUP($B345,'UPDATE Advanced Stats'!$B$2:$AC$1000,8,0)</f>
        <v>0.54300000000000004</v>
      </c>
      <c r="AF345">
        <f>VLOOKUP($B345,'UPDATE Advanced Stats'!$B$2:$AC$1000,9,0)</f>
        <v>0.36099999999999999</v>
      </c>
      <c r="AG345">
        <f>VLOOKUP($B345,'UPDATE Advanced Stats'!$B$2:$AC$1000,10,0)</f>
        <v>0.251</v>
      </c>
      <c r="AH345">
        <f>VLOOKUP($B345,'UPDATE Advanced Stats'!$B$2:$AC$1000,11,0)</f>
        <v>1.6</v>
      </c>
      <c r="AI345">
        <f>VLOOKUP($B345,'UPDATE Advanced Stats'!$B$2:$AC$1000,12,0)</f>
        <v>12</v>
      </c>
      <c r="AJ345">
        <f>VLOOKUP($B345,'UPDATE Advanced Stats'!$B$2:$AC$1000,13,0)</f>
        <v>6.8</v>
      </c>
      <c r="AK345">
        <f>VLOOKUP($B345,'UPDATE Advanced Stats'!$B$2:$AC$1000,14,0)</f>
        <v>27.4</v>
      </c>
      <c r="AL345">
        <f>VLOOKUP($B345,'UPDATE Advanced Stats'!$B$2:$AC$1000,15,0)</f>
        <v>2.2999999999999998</v>
      </c>
      <c r="AM345">
        <f>VLOOKUP($B345,'UPDATE Advanced Stats'!$B$2:$AC$1000,16,0)</f>
        <v>0.4</v>
      </c>
      <c r="AN345">
        <f>VLOOKUP($B345,'UPDATE Advanced Stats'!$B$2:$AC$1000,17,0)</f>
        <v>16.100000000000001</v>
      </c>
      <c r="AO345">
        <f>VLOOKUP($B345,'UPDATE Advanced Stats'!$B$2:$AC$1000,18,0)</f>
        <v>25.9</v>
      </c>
      <c r="AP345">
        <f>VLOOKUP($B345,'UPDATE Advanced Stats'!$B$2:$AC$1000,19,0)</f>
        <v>0</v>
      </c>
      <c r="AQ345">
        <f>VLOOKUP($B345,'UPDATE Advanced Stats'!$B$2:$AC$1000,20,0)</f>
        <v>2</v>
      </c>
      <c r="AR345">
        <f>VLOOKUP($B345,'UPDATE Advanced Stats'!$B$2:$AC$1000,21,0)</f>
        <v>2.5</v>
      </c>
      <c r="AS345">
        <f>VLOOKUP($B345,'UPDATE Advanced Stats'!$B$2:$AC$1000,22,0)</f>
        <v>4.5</v>
      </c>
      <c r="AT345">
        <f>VLOOKUP($B345,'UPDATE Advanced Stats'!$B$2:$AC$1000,23,0)</f>
        <v>0.106</v>
      </c>
      <c r="AU345">
        <f>VLOOKUP($B345,'UPDATE Advanced Stats'!$B$2:$AC$1000,24,0)</f>
        <v>0</v>
      </c>
      <c r="AV345">
        <f>VLOOKUP($B345,'UPDATE Advanced Stats'!$B$2:$AC$1000,25,0)</f>
        <v>1.7</v>
      </c>
      <c r="AW345">
        <f>VLOOKUP($B345,'UPDATE Advanced Stats'!$B$2:$AC$1000,26,0)</f>
        <v>-0.7</v>
      </c>
      <c r="AX345">
        <f>VLOOKUP($B345,'UPDATE Advanced Stats'!$B$2:$AC$1000,27,0)</f>
        <v>1.1000000000000001</v>
      </c>
      <c r="AY345">
        <f>VLOOKUP($B345,'UPDATE Advanced Stats'!$B$2:$AC$1000,28,0)</f>
        <v>1.6</v>
      </c>
    </row>
    <row r="346" spans="1:51">
      <c r="A346">
        <f>'UPDATE Regular Stats'!A347</f>
        <v>266</v>
      </c>
      <c r="B346" t="str">
        <f>'UPDATE Regular Stats'!B347</f>
        <v>Kyle Korver</v>
      </c>
      <c r="C346" t="str">
        <f>'UPDATE Regular Stats'!C347</f>
        <v>SG</v>
      </c>
      <c r="D346">
        <f>'UPDATE Regular Stats'!D347</f>
        <v>33</v>
      </c>
      <c r="E346" t="str">
        <f>'UPDATE Regular Stats'!E347</f>
        <v>ATL</v>
      </c>
      <c r="F346">
        <f>'UPDATE Regular Stats'!F347</f>
        <v>75</v>
      </c>
      <c r="G346">
        <f>'UPDATE Regular Stats'!G347</f>
        <v>75</v>
      </c>
      <c r="H346">
        <f>'UPDATE Regular Stats'!H347</f>
        <v>32.200000000000003</v>
      </c>
      <c r="I346">
        <f>'UPDATE Regular Stats'!I347</f>
        <v>3.9</v>
      </c>
      <c r="J346">
        <f>'UPDATE Regular Stats'!J347</f>
        <v>8</v>
      </c>
      <c r="K346">
        <f>'UPDATE Regular Stats'!K347</f>
        <v>0.48699999999999999</v>
      </c>
      <c r="L346">
        <f>'UPDATE Regular Stats'!L347</f>
        <v>2.9</v>
      </c>
      <c r="M346">
        <f>'UPDATE Regular Stats'!M347</f>
        <v>6</v>
      </c>
      <c r="N346">
        <f>'UPDATE Regular Stats'!N347</f>
        <v>0.49199999999999999</v>
      </c>
      <c r="O346">
        <f>'UPDATE Regular Stats'!O347</f>
        <v>0.9</v>
      </c>
      <c r="P346">
        <f>'UPDATE Regular Stats'!P347</f>
        <v>2</v>
      </c>
      <c r="Q346">
        <f>'UPDATE Regular Stats'!Q347</f>
        <v>0.47</v>
      </c>
      <c r="R346">
        <f>'UPDATE Regular Stats'!R347</f>
        <v>1.4</v>
      </c>
      <c r="S346">
        <f>'UPDATE Regular Stats'!S347</f>
        <v>1.6</v>
      </c>
      <c r="T346">
        <f>'UPDATE Regular Stats'!T347</f>
        <v>0.89800000000000002</v>
      </c>
      <c r="U346">
        <f>'UPDATE Regular Stats'!U347</f>
        <v>0.2</v>
      </c>
      <c r="V346">
        <f>'UPDATE Regular Stats'!V347</f>
        <v>3.9</v>
      </c>
      <c r="W346">
        <f>'UPDATE Regular Stats'!W347</f>
        <v>4.0999999999999996</v>
      </c>
      <c r="X346">
        <f>'UPDATE Regular Stats'!X347</f>
        <v>2.6</v>
      </c>
      <c r="Y346">
        <f>'UPDATE Regular Stats'!Y347</f>
        <v>0.7</v>
      </c>
      <c r="Z346">
        <f>'UPDATE Regular Stats'!Z347</f>
        <v>0.6</v>
      </c>
      <c r="AA346">
        <f>'UPDATE Regular Stats'!AA347</f>
        <v>1.4</v>
      </c>
      <c r="AB346">
        <f>'UPDATE Regular Stats'!AB347</f>
        <v>1.9</v>
      </c>
      <c r="AC346">
        <f>'UPDATE Regular Stats'!AC347</f>
        <v>12.1</v>
      </c>
      <c r="AD346">
        <f>VLOOKUP($B346,'UPDATE Advanced Stats'!$B$2:$AC$1000,7,0)</f>
        <v>14.8</v>
      </c>
      <c r="AE346">
        <f>VLOOKUP($B346,'UPDATE Advanced Stats'!$B$2:$AC$1000,8,0)</f>
        <v>0.69899999999999995</v>
      </c>
      <c r="AF346">
        <f>VLOOKUP($B346,'UPDATE Advanced Stats'!$B$2:$AC$1000,9,0)</f>
        <v>0.748</v>
      </c>
      <c r="AG346">
        <f>VLOOKUP($B346,'UPDATE Advanced Stats'!$B$2:$AC$1000,10,0)</f>
        <v>0.19700000000000001</v>
      </c>
      <c r="AH346">
        <f>VLOOKUP($B346,'UPDATE Advanced Stats'!$B$2:$AC$1000,11,0)</f>
        <v>0.7</v>
      </c>
      <c r="AI346">
        <f>VLOOKUP($B346,'UPDATE Advanced Stats'!$B$2:$AC$1000,12,0)</f>
        <v>13.3</v>
      </c>
      <c r="AJ346">
        <f>VLOOKUP($B346,'UPDATE Advanced Stats'!$B$2:$AC$1000,13,0)</f>
        <v>7.2</v>
      </c>
      <c r="AK346">
        <f>VLOOKUP($B346,'UPDATE Advanced Stats'!$B$2:$AC$1000,14,0)</f>
        <v>12.1</v>
      </c>
      <c r="AL346">
        <f>VLOOKUP($B346,'UPDATE Advanced Stats'!$B$2:$AC$1000,15,0)</f>
        <v>1.1000000000000001</v>
      </c>
      <c r="AM346">
        <f>VLOOKUP($B346,'UPDATE Advanced Stats'!$B$2:$AC$1000,16,0)</f>
        <v>1.5</v>
      </c>
      <c r="AN346">
        <f>VLOOKUP($B346,'UPDATE Advanced Stats'!$B$2:$AC$1000,17,0)</f>
        <v>14.1</v>
      </c>
      <c r="AO346">
        <f>VLOOKUP($B346,'UPDATE Advanced Stats'!$B$2:$AC$1000,18,0)</f>
        <v>14.4</v>
      </c>
      <c r="AP346">
        <f>VLOOKUP($B346,'UPDATE Advanced Stats'!$B$2:$AC$1000,19,0)</f>
        <v>0</v>
      </c>
      <c r="AQ346">
        <f>VLOOKUP($B346,'UPDATE Advanced Stats'!$B$2:$AC$1000,20,0)</f>
        <v>5</v>
      </c>
      <c r="AR346">
        <f>VLOOKUP($B346,'UPDATE Advanced Stats'!$B$2:$AC$1000,21,0)</f>
        <v>2.4</v>
      </c>
      <c r="AS346">
        <f>VLOOKUP($B346,'UPDATE Advanced Stats'!$B$2:$AC$1000,22,0)</f>
        <v>7.5</v>
      </c>
      <c r="AT346">
        <f>VLOOKUP($B346,'UPDATE Advanced Stats'!$B$2:$AC$1000,23,0)</f>
        <v>0.14799999999999999</v>
      </c>
      <c r="AU346">
        <f>VLOOKUP($B346,'UPDATE Advanced Stats'!$B$2:$AC$1000,24,0)</f>
        <v>0</v>
      </c>
      <c r="AV346">
        <f>VLOOKUP($B346,'UPDATE Advanced Stats'!$B$2:$AC$1000,25,0)</f>
        <v>3.1</v>
      </c>
      <c r="AW346">
        <f>VLOOKUP($B346,'UPDATE Advanced Stats'!$B$2:$AC$1000,26,0)</f>
        <v>0.2</v>
      </c>
      <c r="AX346">
        <f>VLOOKUP($B346,'UPDATE Advanced Stats'!$B$2:$AC$1000,27,0)</f>
        <v>3.3</v>
      </c>
      <c r="AY346">
        <f>VLOOKUP($B346,'UPDATE Advanced Stats'!$B$2:$AC$1000,28,0)</f>
        <v>3.3</v>
      </c>
    </row>
    <row r="347" spans="1:51">
      <c r="A347">
        <f>'UPDATE Regular Stats'!A348</f>
        <v>267</v>
      </c>
      <c r="B347" t="str">
        <f>'UPDATE Regular Stats'!B348</f>
        <v>Kosta Koufos</v>
      </c>
      <c r="C347" t="str">
        <f>'UPDATE Regular Stats'!C348</f>
        <v>C</v>
      </c>
      <c r="D347">
        <f>'UPDATE Regular Stats'!D348</f>
        <v>25</v>
      </c>
      <c r="E347" t="str">
        <f>'UPDATE Regular Stats'!E348</f>
        <v>MEM</v>
      </c>
      <c r="F347">
        <f>'UPDATE Regular Stats'!F348</f>
        <v>81</v>
      </c>
      <c r="G347">
        <f>'UPDATE Regular Stats'!G348</f>
        <v>3</v>
      </c>
      <c r="H347">
        <f>'UPDATE Regular Stats'!H348</f>
        <v>16.600000000000001</v>
      </c>
      <c r="I347">
        <f>'UPDATE Regular Stats'!I348</f>
        <v>2.2000000000000002</v>
      </c>
      <c r="J347">
        <f>'UPDATE Regular Stats'!J348</f>
        <v>4.4000000000000004</v>
      </c>
      <c r="K347">
        <f>'UPDATE Regular Stats'!K348</f>
        <v>0.50800000000000001</v>
      </c>
      <c r="L347">
        <f>'UPDATE Regular Stats'!L348</f>
        <v>0</v>
      </c>
      <c r="M347">
        <f>'UPDATE Regular Stats'!M348</f>
        <v>0</v>
      </c>
      <c r="N347">
        <f>'UPDATE Regular Stats'!N348</f>
        <v>0</v>
      </c>
      <c r="O347">
        <f>'UPDATE Regular Stats'!O348</f>
        <v>2.2000000000000002</v>
      </c>
      <c r="P347">
        <f>'UPDATE Regular Stats'!P348</f>
        <v>4.4000000000000004</v>
      </c>
      <c r="Q347">
        <f>'UPDATE Regular Stats'!Q348</f>
        <v>0.50800000000000001</v>
      </c>
      <c r="R347">
        <f>'UPDATE Regular Stats'!R348</f>
        <v>0.7</v>
      </c>
      <c r="S347">
        <f>'UPDATE Regular Stats'!S348</f>
        <v>1</v>
      </c>
      <c r="T347">
        <f>'UPDATE Regular Stats'!T348</f>
        <v>0.64700000000000002</v>
      </c>
      <c r="U347">
        <f>'UPDATE Regular Stats'!U348</f>
        <v>1.5</v>
      </c>
      <c r="V347">
        <f>'UPDATE Regular Stats'!V348</f>
        <v>3.8</v>
      </c>
      <c r="W347">
        <f>'UPDATE Regular Stats'!W348</f>
        <v>5.3</v>
      </c>
      <c r="X347">
        <f>'UPDATE Regular Stats'!X348</f>
        <v>0.5</v>
      </c>
      <c r="Y347">
        <f>'UPDATE Regular Stats'!Y348</f>
        <v>0.4</v>
      </c>
      <c r="Z347">
        <f>'UPDATE Regular Stats'!Z348</f>
        <v>0.8</v>
      </c>
      <c r="AA347">
        <f>'UPDATE Regular Stats'!AA348</f>
        <v>0.9</v>
      </c>
      <c r="AB347">
        <f>'UPDATE Regular Stats'!AB348</f>
        <v>1.8</v>
      </c>
      <c r="AC347">
        <f>'UPDATE Regular Stats'!AC348</f>
        <v>5.2</v>
      </c>
      <c r="AD347">
        <f>VLOOKUP($B347,'UPDATE Advanced Stats'!$B$2:$AC$1000,7,0)</f>
        <v>14.2</v>
      </c>
      <c r="AE347">
        <f>VLOOKUP($B347,'UPDATE Advanced Stats'!$B$2:$AC$1000,8,0)</f>
        <v>0.53</v>
      </c>
      <c r="AF347">
        <f>VLOOKUP($B347,'UPDATE Advanced Stats'!$B$2:$AC$1000,9,0)</f>
        <v>0</v>
      </c>
      <c r="AG347">
        <f>VLOOKUP($B347,'UPDATE Advanced Stats'!$B$2:$AC$1000,10,0)</f>
        <v>0.23699999999999999</v>
      </c>
      <c r="AH347">
        <f>VLOOKUP($B347,'UPDATE Advanced Stats'!$B$2:$AC$1000,11,0)</f>
        <v>10.3</v>
      </c>
      <c r="AI347">
        <f>VLOOKUP($B347,'UPDATE Advanced Stats'!$B$2:$AC$1000,12,0)</f>
        <v>25.8</v>
      </c>
      <c r="AJ347">
        <f>VLOOKUP($B347,'UPDATE Advanced Stats'!$B$2:$AC$1000,13,0)</f>
        <v>18.100000000000001</v>
      </c>
      <c r="AK347">
        <f>VLOOKUP($B347,'UPDATE Advanced Stats'!$B$2:$AC$1000,14,0)</f>
        <v>4.3</v>
      </c>
      <c r="AL347">
        <f>VLOOKUP($B347,'UPDATE Advanced Stats'!$B$2:$AC$1000,15,0)</f>
        <v>1.1000000000000001</v>
      </c>
      <c r="AM347">
        <f>VLOOKUP($B347,'UPDATE Advanced Stats'!$B$2:$AC$1000,16,0)</f>
        <v>3.9</v>
      </c>
      <c r="AN347">
        <f>VLOOKUP($B347,'UPDATE Advanced Stats'!$B$2:$AC$1000,17,0)</f>
        <v>14.9</v>
      </c>
      <c r="AO347">
        <f>VLOOKUP($B347,'UPDATE Advanced Stats'!$B$2:$AC$1000,18,0)</f>
        <v>15.8</v>
      </c>
      <c r="AP347">
        <f>VLOOKUP($B347,'UPDATE Advanced Stats'!$B$2:$AC$1000,19,0)</f>
        <v>0</v>
      </c>
      <c r="AQ347">
        <f>VLOOKUP($B347,'UPDATE Advanced Stats'!$B$2:$AC$1000,20,0)</f>
        <v>0.8</v>
      </c>
      <c r="AR347">
        <f>VLOOKUP($B347,'UPDATE Advanced Stats'!$B$2:$AC$1000,21,0)</f>
        <v>2.5</v>
      </c>
      <c r="AS347">
        <f>VLOOKUP($B347,'UPDATE Advanced Stats'!$B$2:$AC$1000,22,0)</f>
        <v>3.3</v>
      </c>
      <c r="AT347">
        <f>VLOOKUP($B347,'UPDATE Advanced Stats'!$B$2:$AC$1000,23,0)</f>
        <v>0.11799999999999999</v>
      </c>
      <c r="AU347">
        <f>VLOOKUP($B347,'UPDATE Advanced Stats'!$B$2:$AC$1000,24,0)</f>
        <v>0</v>
      </c>
      <c r="AV347">
        <f>VLOOKUP($B347,'UPDATE Advanced Stats'!$B$2:$AC$1000,25,0)</f>
        <v>-3.4</v>
      </c>
      <c r="AW347">
        <f>VLOOKUP($B347,'UPDATE Advanced Stats'!$B$2:$AC$1000,26,0)</f>
        <v>1.9</v>
      </c>
      <c r="AX347">
        <f>VLOOKUP($B347,'UPDATE Advanced Stats'!$B$2:$AC$1000,27,0)</f>
        <v>-1.5</v>
      </c>
      <c r="AY347">
        <f>VLOOKUP($B347,'UPDATE Advanced Stats'!$B$2:$AC$1000,28,0)</f>
        <v>0.2</v>
      </c>
    </row>
    <row r="348" spans="1:51">
      <c r="A348">
        <f>'UPDATE Regular Stats'!A349</f>
        <v>268</v>
      </c>
      <c r="B348" t="str">
        <f>'UPDATE Regular Stats'!B349</f>
        <v>Ognjen Kuzmic</v>
      </c>
      <c r="C348" t="str">
        <f>'UPDATE Regular Stats'!C349</f>
        <v>C</v>
      </c>
      <c r="D348">
        <f>'UPDATE Regular Stats'!D349</f>
        <v>24</v>
      </c>
      <c r="E348" t="str">
        <f>'UPDATE Regular Stats'!E349</f>
        <v>GSW</v>
      </c>
      <c r="F348">
        <f>'UPDATE Regular Stats'!F349</f>
        <v>16</v>
      </c>
      <c r="G348">
        <f>'UPDATE Regular Stats'!G349</f>
        <v>0</v>
      </c>
      <c r="H348">
        <f>'UPDATE Regular Stats'!H349</f>
        <v>4.5</v>
      </c>
      <c r="I348">
        <f>'UPDATE Regular Stats'!I349</f>
        <v>0.5</v>
      </c>
      <c r="J348">
        <f>'UPDATE Regular Stats'!J349</f>
        <v>0.8</v>
      </c>
      <c r="K348">
        <f>'UPDATE Regular Stats'!K349</f>
        <v>0.66700000000000004</v>
      </c>
      <c r="L348">
        <f>'UPDATE Regular Stats'!L349</f>
        <v>0</v>
      </c>
      <c r="M348">
        <f>'UPDATE Regular Stats'!M349</f>
        <v>0</v>
      </c>
      <c r="N348">
        <f>'UPDATE Regular Stats'!N349</f>
        <v>0</v>
      </c>
      <c r="O348">
        <f>'UPDATE Regular Stats'!O349</f>
        <v>0.5</v>
      </c>
      <c r="P348">
        <f>'UPDATE Regular Stats'!P349</f>
        <v>0.8</v>
      </c>
      <c r="Q348">
        <f>'UPDATE Regular Stats'!Q349</f>
        <v>0.66700000000000004</v>
      </c>
      <c r="R348">
        <f>'UPDATE Regular Stats'!R349</f>
        <v>0.3</v>
      </c>
      <c r="S348">
        <f>'UPDATE Regular Stats'!S349</f>
        <v>0.3</v>
      </c>
      <c r="T348">
        <f>'UPDATE Regular Stats'!T349</f>
        <v>1</v>
      </c>
      <c r="U348">
        <f>'UPDATE Regular Stats'!U349</f>
        <v>0.4</v>
      </c>
      <c r="V348">
        <f>'UPDATE Regular Stats'!V349</f>
        <v>0.6</v>
      </c>
      <c r="W348">
        <f>'UPDATE Regular Stats'!W349</f>
        <v>1.1000000000000001</v>
      </c>
      <c r="X348">
        <f>'UPDATE Regular Stats'!X349</f>
        <v>0.4</v>
      </c>
      <c r="Y348">
        <f>'UPDATE Regular Stats'!Y349</f>
        <v>0.1</v>
      </c>
      <c r="Z348">
        <f>'UPDATE Regular Stats'!Z349</f>
        <v>0.1</v>
      </c>
      <c r="AA348">
        <f>'UPDATE Regular Stats'!AA349</f>
        <v>0.3</v>
      </c>
      <c r="AB348">
        <f>'UPDATE Regular Stats'!AB349</f>
        <v>0.8</v>
      </c>
      <c r="AC348">
        <f>'UPDATE Regular Stats'!AC349</f>
        <v>1.3</v>
      </c>
      <c r="AD348">
        <f>VLOOKUP($B348,'UPDATE Advanced Stats'!$B$2:$AC$1000,7,0)</f>
        <v>12.9</v>
      </c>
      <c r="AE348">
        <f>VLOOKUP($B348,'UPDATE Advanced Stats'!$B$2:$AC$1000,8,0)</f>
        <v>0.72699999999999998</v>
      </c>
      <c r="AF348">
        <f>VLOOKUP($B348,'UPDATE Advanced Stats'!$B$2:$AC$1000,9,0)</f>
        <v>0</v>
      </c>
      <c r="AG348">
        <f>VLOOKUP($B348,'UPDATE Advanced Stats'!$B$2:$AC$1000,10,0)</f>
        <v>0.33300000000000002</v>
      </c>
      <c r="AH348">
        <f>VLOOKUP($B348,'UPDATE Advanced Stats'!$B$2:$AC$1000,11,0)</f>
        <v>10.8</v>
      </c>
      <c r="AI348">
        <f>VLOOKUP($B348,'UPDATE Advanced Stats'!$B$2:$AC$1000,12,0)</f>
        <v>14.5</v>
      </c>
      <c r="AJ348">
        <f>VLOOKUP($B348,'UPDATE Advanced Stats'!$B$2:$AC$1000,13,0)</f>
        <v>12.7</v>
      </c>
      <c r="AK348">
        <f>VLOOKUP($B348,'UPDATE Advanced Stats'!$B$2:$AC$1000,14,0)</f>
        <v>11.1</v>
      </c>
      <c r="AL348">
        <f>VLOOKUP($B348,'UPDATE Advanced Stats'!$B$2:$AC$1000,15,0)</f>
        <v>1.4</v>
      </c>
      <c r="AM348">
        <f>VLOOKUP($B348,'UPDATE Advanced Stats'!$B$2:$AC$1000,16,0)</f>
        <v>1</v>
      </c>
      <c r="AN348">
        <f>VLOOKUP($B348,'UPDATE Advanced Stats'!$B$2:$AC$1000,17,0)</f>
        <v>26.7</v>
      </c>
      <c r="AO348">
        <f>VLOOKUP($B348,'UPDATE Advanced Stats'!$B$2:$AC$1000,18,0)</f>
        <v>11.3</v>
      </c>
      <c r="AP348">
        <f>VLOOKUP($B348,'UPDATE Advanced Stats'!$B$2:$AC$1000,19,0)</f>
        <v>0</v>
      </c>
      <c r="AQ348">
        <f>VLOOKUP($B348,'UPDATE Advanced Stats'!$B$2:$AC$1000,20,0)</f>
        <v>0.2</v>
      </c>
      <c r="AR348">
        <f>VLOOKUP($B348,'UPDATE Advanced Stats'!$B$2:$AC$1000,21,0)</f>
        <v>0.1</v>
      </c>
      <c r="AS348">
        <f>VLOOKUP($B348,'UPDATE Advanced Stats'!$B$2:$AC$1000,22,0)</f>
        <v>0.3</v>
      </c>
      <c r="AT348">
        <f>VLOOKUP($B348,'UPDATE Advanced Stats'!$B$2:$AC$1000,23,0)</f>
        <v>0.17100000000000001</v>
      </c>
      <c r="AU348">
        <f>VLOOKUP($B348,'UPDATE Advanced Stats'!$B$2:$AC$1000,24,0)</f>
        <v>0</v>
      </c>
      <c r="AV348">
        <f>VLOOKUP($B348,'UPDATE Advanced Stats'!$B$2:$AC$1000,25,0)</f>
        <v>-0.3</v>
      </c>
      <c r="AW348">
        <f>VLOOKUP($B348,'UPDATE Advanced Stats'!$B$2:$AC$1000,26,0)</f>
        <v>1</v>
      </c>
      <c r="AX348">
        <f>VLOOKUP($B348,'UPDATE Advanced Stats'!$B$2:$AC$1000,27,0)</f>
        <v>0.8</v>
      </c>
      <c r="AY348">
        <f>VLOOKUP($B348,'UPDATE Advanced Stats'!$B$2:$AC$1000,28,0)</f>
        <v>0.1</v>
      </c>
    </row>
    <row r="349" spans="1:51">
      <c r="A349">
        <f>'UPDATE Regular Stats'!A350</f>
        <v>269</v>
      </c>
      <c r="B349" t="str">
        <f>'UPDATE Regular Stats'!B350</f>
        <v>Jeremy Lamb</v>
      </c>
      <c r="C349" t="str">
        <f>'UPDATE Regular Stats'!C350</f>
        <v>SG</v>
      </c>
      <c r="D349">
        <f>'UPDATE Regular Stats'!D350</f>
        <v>22</v>
      </c>
      <c r="E349" t="str">
        <f>'UPDATE Regular Stats'!E350</f>
        <v>OKC</v>
      </c>
      <c r="F349">
        <f>'UPDATE Regular Stats'!F350</f>
        <v>47</v>
      </c>
      <c r="G349">
        <f>'UPDATE Regular Stats'!G350</f>
        <v>8</v>
      </c>
      <c r="H349">
        <f>'UPDATE Regular Stats'!H350</f>
        <v>13.5</v>
      </c>
      <c r="I349">
        <f>'UPDATE Regular Stats'!I350</f>
        <v>2.2000000000000002</v>
      </c>
      <c r="J349">
        <f>'UPDATE Regular Stats'!J350</f>
        <v>5.3</v>
      </c>
      <c r="K349">
        <f>'UPDATE Regular Stats'!K350</f>
        <v>0.41599999999999998</v>
      </c>
      <c r="L349">
        <f>'UPDATE Regular Stats'!L350</f>
        <v>0.8</v>
      </c>
      <c r="M349">
        <f>'UPDATE Regular Stats'!M350</f>
        <v>2.4</v>
      </c>
      <c r="N349">
        <f>'UPDATE Regular Stats'!N350</f>
        <v>0.34200000000000003</v>
      </c>
      <c r="O349">
        <f>'UPDATE Regular Stats'!O350</f>
        <v>1.4</v>
      </c>
      <c r="P349">
        <f>'UPDATE Regular Stats'!P350</f>
        <v>3</v>
      </c>
      <c r="Q349">
        <f>'UPDATE Regular Stats'!Q350</f>
        <v>0.47499999999999998</v>
      </c>
      <c r="R349">
        <f>'UPDATE Regular Stats'!R350</f>
        <v>1</v>
      </c>
      <c r="S349">
        <f>'UPDATE Regular Stats'!S350</f>
        <v>1.2</v>
      </c>
      <c r="T349">
        <f>'UPDATE Regular Stats'!T350</f>
        <v>0.89100000000000001</v>
      </c>
      <c r="U349">
        <f>'UPDATE Regular Stats'!U350</f>
        <v>0.2</v>
      </c>
      <c r="V349">
        <f>'UPDATE Regular Stats'!V350</f>
        <v>2.1</v>
      </c>
      <c r="W349">
        <f>'UPDATE Regular Stats'!W350</f>
        <v>2.2999999999999998</v>
      </c>
      <c r="X349">
        <f>'UPDATE Regular Stats'!X350</f>
        <v>0.9</v>
      </c>
      <c r="Y349">
        <f>'UPDATE Regular Stats'!Y350</f>
        <v>0.4</v>
      </c>
      <c r="Z349">
        <f>'UPDATE Regular Stats'!Z350</f>
        <v>0.1</v>
      </c>
      <c r="AA349">
        <f>'UPDATE Regular Stats'!AA350</f>
        <v>0.6</v>
      </c>
      <c r="AB349">
        <f>'UPDATE Regular Stats'!AB350</f>
        <v>1.1000000000000001</v>
      </c>
      <c r="AC349">
        <f>'UPDATE Regular Stats'!AC350</f>
        <v>6.3</v>
      </c>
      <c r="AD349">
        <f>VLOOKUP($B349,'UPDATE Advanced Stats'!$B$2:$AC$1000,7,0)</f>
        <v>14.9</v>
      </c>
      <c r="AE349">
        <f>VLOOKUP($B349,'UPDATE Advanced Stats'!$B$2:$AC$1000,8,0)</f>
        <v>0.53800000000000003</v>
      </c>
      <c r="AF349">
        <f>VLOOKUP($B349,'UPDATE Advanced Stats'!$B$2:$AC$1000,9,0)</f>
        <v>0.44400000000000001</v>
      </c>
      <c r="AG349">
        <f>VLOOKUP($B349,'UPDATE Advanced Stats'!$B$2:$AC$1000,10,0)</f>
        <v>0.22</v>
      </c>
      <c r="AH349">
        <f>VLOOKUP($B349,'UPDATE Advanced Stats'!$B$2:$AC$1000,11,0)</f>
        <v>1.4</v>
      </c>
      <c r="AI349">
        <f>VLOOKUP($B349,'UPDATE Advanced Stats'!$B$2:$AC$1000,12,0)</f>
        <v>16.5</v>
      </c>
      <c r="AJ349">
        <f>VLOOKUP($B349,'UPDATE Advanced Stats'!$B$2:$AC$1000,13,0)</f>
        <v>9.1</v>
      </c>
      <c r="AK349">
        <f>VLOOKUP($B349,'UPDATE Advanced Stats'!$B$2:$AC$1000,14,0)</f>
        <v>10.9</v>
      </c>
      <c r="AL349">
        <f>VLOOKUP($B349,'UPDATE Advanced Stats'!$B$2:$AC$1000,15,0)</f>
        <v>1.7</v>
      </c>
      <c r="AM349">
        <f>VLOOKUP($B349,'UPDATE Advanced Stats'!$B$2:$AC$1000,16,0)</f>
        <v>0.7</v>
      </c>
      <c r="AN349">
        <f>VLOOKUP($B349,'UPDATE Advanced Stats'!$B$2:$AC$1000,17,0)</f>
        <v>9</v>
      </c>
      <c r="AO349">
        <f>VLOOKUP($B349,'UPDATE Advanced Stats'!$B$2:$AC$1000,18,0)</f>
        <v>20.5</v>
      </c>
      <c r="AP349">
        <f>VLOOKUP($B349,'UPDATE Advanced Stats'!$B$2:$AC$1000,19,0)</f>
        <v>0</v>
      </c>
      <c r="AQ349">
        <f>VLOOKUP($B349,'UPDATE Advanced Stats'!$B$2:$AC$1000,20,0)</f>
        <v>1</v>
      </c>
      <c r="AR349">
        <f>VLOOKUP($B349,'UPDATE Advanced Stats'!$B$2:$AC$1000,21,0)</f>
        <v>0.7</v>
      </c>
      <c r="AS349">
        <f>VLOOKUP($B349,'UPDATE Advanced Stats'!$B$2:$AC$1000,22,0)</f>
        <v>1.6</v>
      </c>
      <c r="AT349">
        <f>VLOOKUP($B349,'UPDATE Advanced Stats'!$B$2:$AC$1000,23,0)</f>
        <v>0.123</v>
      </c>
      <c r="AU349">
        <f>VLOOKUP($B349,'UPDATE Advanced Stats'!$B$2:$AC$1000,24,0)</f>
        <v>0</v>
      </c>
      <c r="AV349">
        <f>VLOOKUP($B349,'UPDATE Advanced Stats'!$B$2:$AC$1000,25,0)</f>
        <v>-0.1</v>
      </c>
      <c r="AW349">
        <f>VLOOKUP($B349,'UPDATE Advanced Stats'!$B$2:$AC$1000,26,0)</f>
        <v>-1.6</v>
      </c>
      <c r="AX349">
        <f>VLOOKUP($B349,'UPDATE Advanced Stats'!$B$2:$AC$1000,27,0)</f>
        <v>-1.6</v>
      </c>
      <c r="AY349">
        <f>VLOOKUP($B349,'UPDATE Advanced Stats'!$B$2:$AC$1000,28,0)</f>
        <v>0.1</v>
      </c>
    </row>
    <row r="350" spans="1:51">
      <c r="A350">
        <f>'UPDATE Regular Stats'!A351</f>
        <v>270</v>
      </c>
      <c r="B350" t="str">
        <f>'UPDATE Regular Stats'!B351</f>
        <v>Carl Landry</v>
      </c>
      <c r="C350" t="str">
        <f>'UPDATE Regular Stats'!C351</f>
        <v>PF</v>
      </c>
      <c r="D350">
        <f>'UPDATE Regular Stats'!D351</f>
        <v>31</v>
      </c>
      <c r="E350" t="str">
        <f>'UPDATE Regular Stats'!E351</f>
        <v>SAC</v>
      </c>
      <c r="F350">
        <f>'UPDATE Regular Stats'!F351</f>
        <v>70</v>
      </c>
      <c r="G350">
        <f>'UPDATE Regular Stats'!G351</f>
        <v>15</v>
      </c>
      <c r="H350">
        <f>'UPDATE Regular Stats'!H351</f>
        <v>17</v>
      </c>
      <c r="I350">
        <f>'UPDATE Regular Stats'!I351</f>
        <v>2.7</v>
      </c>
      <c r="J350">
        <f>'UPDATE Regular Stats'!J351</f>
        <v>5.3</v>
      </c>
      <c r="K350">
        <f>'UPDATE Regular Stats'!K351</f>
        <v>0.51500000000000001</v>
      </c>
      <c r="L350">
        <f>'UPDATE Regular Stats'!L351</f>
        <v>0</v>
      </c>
      <c r="M350">
        <f>'UPDATE Regular Stats'!M351</f>
        <v>0</v>
      </c>
      <c r="N350">
        <f>'UPDATE Regular Stats'!N351</f>
        <v>0</v>
      </c>
      <c r="O350">
        <f>'UPDATE Regular Stats'!O351</f>
        <v>2.7</v>
      </c>
      <c r="P350">
        <f>'UPDATE Regular Stats'!P351</f>
        <v>5.3</v>
      </c>
      <c r="Q350">
        <f>'UPDATE Regular Stats'!Q351</f>
        <v>0.51500000000000001</v>
      </c>
      <c r="R350">
        <f>'UPDATE Regular Stats'!R351</f>
        <v>1.8</v>
      </c>
      <c r="S350">
        <f>'UPDATE Regular Stats'!S351</f>
        <v>2.1</v>
      </c>
      <c r="T350">
        <f>'UPDATE Regular Stats'!T351</f>
        <v>0.82</v>
      </c>
      <c r="U350">
        <f>'UPDATE Regular Stats'!U351</f>
        <v>1.4</v>
      </c>
      <c r="V350">
        <f>'UPDATE Regular Stats'!V351</f>
        <v>2.4</v>
      </c>
      <c r="W350">
        <f>'UPDATE Regular Stats'!W351</f>
        <v>3.8</v>
      </c>
      <c r="X350">
        <f>'UPDATE Regular Stats'!X351</f>
        <v>0.4</v>
      </c>
      <c r="Y350">
        <f>'UPDATE Regular Stats'!Y351</f>
        <v>0.2</v>
      </c>
      <c r="Z350">
        <f>'UPDATE Regular Stats'!Z351</f>
        <v>0.2</v>
      </c>
      <c r="AA350">
        <f>'UPDATE Regular Stats'!AA351</f>
        <v>0.8</v>
      </c>
      <c r="AB350">
        <f>'UPDATE Regular Stats'!AB351</f>
        <v>1.9</v>
      </c>
      <c r="AC350">
        <f>'UPDATE Regular Stats'!AC351</f>
        <v>7.2</v>
      </c>
      <c r="AD350">
        <f>VLOOKUP($B350,'UPDATE Advanced Stats'!$B$2:$AC$1000,7,0)</f>
        <v>14.9</v>
      </c>
      <c r="AE350">
        <f>VLOOKUP($B350,'UPDATE Advanced Stats'!$B$2:$AC$1000,8,0)</f>
        <v>0.57799999999999996</v>
      </c>
      <c r="AF350">
        <f>VLOOKUP($B350,'UPDATE Advanced Stats'!$B$2:$AC$1000,9,0)</f>
        <v>0</v>
      </c>
      <c r="AG350">
        <f>VLOOKUP($B350,'UPDATE Advanced Stats'!$B$2:$AC$1000,10,0)</f>
        <v>0.40699999999999997</v>
      </c>
      <c r="AH350">
        <f>VLOOKUP($B350,'UPDATE Advanced Stats'!$B$2:$AC$1000,11,0)</f>
        <v>9.8000000000000007</v>
      </c>
      <c r="AI350">
        <f>VLOOKUP($B350,'UPDATE Advanced Stats'!$B$2:$AC$1000,12,0)</f>
        <v>15.5</v>
      </c>
      <c r="AJ350">
        <f>VLOOKUP($B350,'UPDATE Advanced Stats'!$B$2:$AC$1000,13,0)</f>
        <v>12.8</v>
      </c>
      <c r="AK350">
        <f>VLOOKUP($B350,'UPDATE Advanced Stats'!$B$2:$AC$1000,14,0)</f>
        <v>3.6</v>
      </c>
      <c r="AL350">
        <f>VLOOKUP($B350,'UPDATE Advanced Stats'!$B$2:$AC$1000,15,0)</f>
        <v>0.6</v>
      </c>
      <c r="AM350">
        <f>VLOOKUP($B350,'UPDATE Advanced Stats'!$B$2:$AC$1000,16,0)</f>
        <v>1.1000000000000001</v>
      </c>
      <c r="AN350">
        <f>VLOOKUP($B350,'UPDATE Advanced Stats'!$B$2:$AC$1000,17,0)</f>
        <v>11</v>
      </c>
      <c r="AO350">
        <f>VLOOKUP($B350,'UPDATE Advanced Stats'!$B$2:$AC$1000,18,0)</f>
        <v>18.100000000000001</v>
      </c>
      <c r="AP350">
        <f>VLOOKUP($B350,'UPDATE Advanced Stats'!$B$2:$AC$1000,19,0)</f>
        <v>0</v>
      </c>
      <c r="AQ350">
        <f>VLOOKUP($B350,'UPDATE Advanced Stats'!$B$2:$AC$1000,20,0)</f>
        <v>2.2999999999999998</v>
      </c>
      <c r="AR350">
        <f>VLOOKUP($B350,'UPDATE Advanced Stats'!$B$2:$AC$1000,21,0)</f>
        <v>0.5</v>
      </c>
      <c r="AS350">
        <f>VLOOKUP($B350,'UPDATE Advanced Stats'!$B$2:$AC$1000,22,0)</f>
        <v>2.8</v>
      </c>
      <c r="AT350">
        <f>VLOOKUP($B350,'UPDATE Advanced Stats'!$B$2:$AC$1000,23,0)</f>
        <v>0.112</v>
      </c>
      <c r="AU350">
        <f>VLOOKUP($B350,'UPDATE Advanced Stats'!$B$2:$AC$1000,24,0)</f>
        <v>0</v>
      </c>
      <c r="AV350">
        <f>VLOOKUP($B350,'UPDATE Advanced Stats'!$B$2:$AC$1000,25,0)</f>
        <v>-1</v>
      </c>
      <c r="AW350">
        <f>VLOOKUP($B350,'UPDATE Advanced Stats'!$B$2:$AC$1000,26,0)</f>
        <v>-2.6</v>
      </c>
      <c r="AX350">
        <f>VLOOKUP($B350,'UPDATE Advanced Stats'!$B$2:$AC$1000,27,0)</f>
        <v>-3.6</v>
      </c>
      <c r="AY350">
        <f>VLOOKUP($B350,'UPDATE Advanced Stats'!$B$2:$AC$1000,28,0)</f>
        <v>-0.5</v>
      </c>
    </row>
    <row r="351" spans="1:51">
      <c r="A351">
        <f>'UPDATE Regular Stats'!A352</f>
        <v>271</v>
      </c>
      <c r="B351" t="str">
        <f>'UPDATE Regular Stats'!B352</f>
        <v>Shane Larkin</v>
      </c>
      <c r="C351" t="str">
        <f>'UPDATE Regular Stats'!C352</f>
        <v>PG</v>
      </c>
      <c r="D351">
        <f>'UPDATE Regular Stats'!D352</f>
        <v>22</v>
      </c>
      <c r="E351" t="str">
        <f>'UPDATE Regular Stats'!E352</f>
        <v>NYK</v>
      </c>
      <c r="F351">
        <f>'UPDATE Regular Stats'!F352</f>
        <v>76</v>
      </c>
      <c r="G351">
        <f>'UPDATE Regular Stats'!G352</f>
        <v>22</v>
      </c>
      <c r="H351">
        <f>'UPDATE Regular Stats'!H352</f>
        <v>24.5</v>
      </c>
      <c r="I351">
        <f>'UPDATE Regular Stats'!I352</f>
        <v>2.5</v>
      </c>
      <c r="J351">
        <f>'UPDATE Regular Stats'!J352</f>
        <v>5.7</v>
      </c>
      <c r="K351">
        <f>'UPDATE Regular Stats'!K352</f>
        <v>0.433</v>
      </c>
      <c r="L351">
        <f>'UPDATE Regular Stats'!L352</f>
        <v>0.5</v>
      </c>
      <c r="M351">
        <f>'UPDATE Regular Stats'!M352</f>
        <v>1.5</v>
      </c>
      <c r="N351">
        <f>'UPDATE Regular Stats'!N352</f>
        <v>0.30199999999999999</v>
      </c>
      <c r="O351">
        <f>'UPDATE Regular Stats'!O352</f>
        <v>2</v>
      </c>
      <c r="P351">
        <f>'UPDATE Regular Stats'!P352</f>
        <v>4.2</v>
      </c>
      <c r="Q351">
        <f>'UPDATE Regular Stats'!Q352</f>
        <v>0.48099999999999998</v>
      </c>
      <c r="R351">
        <f>'UPDATE Regular Stats'!R352</f>
        <v>0.8</v>
      </c>
      <c r="S351">
        <f>'UPDATE Regular Stats'!S352</f>
        <v>1</v>
      </c>
      <c r="T351">
        <f>'UPDATE Regular Stats'!T352</f>
        <v>0.78200000000000003</v>
      </c>
      <c r="U351">
        <f>'UPDATE Regular Stats'!U352</f>
        <v>0.4</v>
      </c>
      <c r="V351">
        <f>'UPDATE Regular Stats'!V352</f>
        <v>1.9</v>
      </c>
      <c r="W351">
        <f>'UPDATE Regular Stats'!W352</f>
        <v>2.2999999999999998</v>
      </c>
      <c r="X351">
        <f>'UPDATE Regular Stats'!X352</f>
        <v>3</v>
      </c>
      <c r="Y351">
        <f>'UPDATE Regular Stats'!Y352</f>
        <v>1.2</v>
      </c>
      <c r="Z351">
        <f>'UPDATE Regular Stats'!Z352</f>
        <v>0.1</v>
      </c>
      <c r="AA351">
        <f>'UPDATE Regular Stats'!AA352</f>
        <v>1.1000000000000001</v>
      </c>
      <c r="AB351">
        <f>'UPDATE Regular Stats'!AB352</f>
        <v>2</v>
      </c>
      <c r="AC351">
        <f>'UPDATE Regular Stats'!AC352</f>
        <v>6.2</v>
      </c>
      <c r="AD351">
        <f>VLOOKUP($B351,'UPDATE Advanced Stats'!$B$2:$AC$1000,7,0)</f>
        <v>10.9</v>
      </c>
      <c r="AE351">
        <f>VLOOKUP($B351,'UPDATE Advanced Stats'!$B$2:$AC$1000,8,0)</f>
        <v>0.504</v>
      </c>
      <c r="AF351">
        <f>VLOOKUP($B351,'UPDATE Advanced Stats'!$B$2:$AC$1000,9,0)</f>
        <v>0.26900000000000002</v>
      </c>
      <c r="AG351">
        <f>VLOOKUP($B351,'UPDATE Advanced Stats'!$B$2:$AC$1000,10,0)</f>
        <v>0.18099999999999999</v>
      </c>
      <c r="AH351">
        <f>VLOOKUP($B351,'UPDATE Advanced Stats'!$B$2:$AC$1000,11,0)</f>
        <v>1.7</v>
      </c>
      <c r="AI351">
        <f>VLOOKUP($B351,'UPDATE Advanced Stats'!$B$2:$AC$1000,12,0)</f>
        <v>9.4</v>
      </c>
      <c r="AJ351">
        <f>VLOOKUP($B351,'UPDATE Advanced Stats'!$B$2:$AC$1000,13,0)</f>
        <v>5.4</v>
      </c>
      <c r="AK351">
        <f>VLOOKUP($B351,'UPDATE Advanced Stats'!$B$2:$AC$1000,14,0)</f>
        <v>19.399999999999999</v>
      </c>
      <c r="AL351">
        <f>VLOOKUP($B351,'UPDATE Advanced Stats'!$B$2:$AC$1000,15,0)</f>
        <v>2.6</v>
      </c>
      <c r="AM351">
        <f>VLOOKUP($B351,'UPDATE Advanced Stats'!$B$2:$AC$1000,16,0)</f>
        <v>0.4</v>
      </c>
      <c r="AN351">
        <f>VLOOKUP($B351,'UPDATE Advanced Stats'!$B$2:$AC$1000,17,0)</f>
        <v>15.1</v>
      </c>
      <c r="AO351">
        <f>VLOOKUP($B351,'UPDATE Advanced Stats'!$B$2:$AC$1000,18,0)</f>
        <v>13.6</v>
      </c>
      <c r="AP351">
        <f>VLOOKUP($B351,'UPDATE Advanced Stats'!$B$2:$AC$1000,19,0)</f>
        <v>0</v>
      </c>
      <c r="AQ351">
        <f>VLOOKUP($B351,'UPDATE Advanced Stats'!$B$2:$AC$1000,20,0)</f>
        <v>0.8</v>
      </c>
      <c r="AR351">
        <f>VLOOKUP($B351,'UPDATE Advanced Stats'!$B$2:$AC$1000,21,0)</f>
        <v>0.9</v>
      </c>
      <c r="AS351">
        <f>VLOOKUP($B351,'UPDATE Advanced Stats'!$B$2:$AC$1000,22,0)</f>
        <v>1.7</v>
      </c>
      <c r="AT351">
        <f>VLOOKUP($B351,'UPDATE Advanced Stats'!$B$2:$AC$1000,23,0)</f>
        <v>4.4999999999999998E-2</v>
      </c>
      <c r="AU351">
        <f>VLOOKUP($B351,'UPDATE Advanced Stats'!$B$2:$AC$1000,24,0)</f>
        <v>0</v>
      </c>
      <c r="AV351">
        <f>VLOOKUP($B351,'UPDATE Advanced Stats'!$B$2:$AC$1000,25,0)</f>
        <v>-1.6</v>
      </c>
      <c r="AW351">
        <f>VLOOKUP($B351,'UPDATE Advanced Stats'!$B$2:$AC$1000,26,0)</f>
        <v>-0.7</v>
      </c>
      <c r="AX351">
        <f>VLOOKUP($B351,'UPDATE Advanced Stats'!$B$2:$AC$1000,27,0)</f>
        <v>-2.4</v>
      </c>
      <c r="AY351">
        <f>VLOOKUP($B351,'UPDATE Advanced Stats'!$B$2:$AC$1000,28,0)</f>
        <v>-0.2</v>
      </c>
    </row>
    <row r="352" spans="1:51">
      <c r="A352">
        <f>'UPDATE Regular Stats'!A353</f>
        <v>272</v>
      </c>
      <c r="B352" t="str">
        <f>'UPDATE Regular Stats'!B353</f>
        <v>Joffrey Lauvergne</v>
      </c>
      <c r="C352" t="str">
        <f>'UPDATE Regular Stats'!C353</f>
        <v>C</v>
      </c>
      <c r="D352">
        <f>'UPDATE Regular Stats'!D353</f>
        <v>23</v>
      </c>
      <c r="E352" t="str">
        <f>'UPDATE Regular Stats'!E353</f>
        <v>DEN</v>
      </c>
      <c r="F352">
        <f>'UPDATE Regular Stats'!F353</f>
        <v>24</v>
      </c>
      <c r="G352">
        <f>'UPDATE Regular Stats'!G353</f>
        <v>1</v>
      </c>
      <c r="H352">
        <f>'UPDATE Regular Stats'!H353</f>
        <v>11.2</v>
      </c>
      <c r="I352">
        <f>'UPDATE Regular Stats'!I353</f>
        <v>1.5</v>
      </c>
      <c r="J352">
        <f>'UPDATE Regular Stats'!J353</f>
        <v>3.7</v>
      </c>
      <c r="K352">
        <f>'UPDATE Regular Stats'!K353</f>
        <v>0.40400000000000003</v>
      </c>
      <c r="L352">
        <f>'UPDATE Regular Stats'!L353</f>
        <v>0.1</v>
      </c>
      <c r="M352">
        <f>'UPDATE Regular Stats'!M353</f>
        <v>0.7</v>
      </c>
      <c r="N352">
        <f>'UPDATE Regular Stats'!N353</f>
        <v>0.188</v>
      </c>
      <c r="O352">
        <f>'UPDATE Regular Stats'!O353</f>
        <v>1.4</v>
      </c>
      <c r="P352">
        <f>'UPDATE Regular Stats'!P353</f>
        <v>3</v>
      </c>
      <c r="Q352">
        <f>'UPDATE Regular Stats'!Q353</f>
        <v>0.45200000000000001</v>
      </c>
      <c r="R352">
        <f>'UPDATE Regular Stats'!R353</f>
        <v>0.8</v>
      </c>
      <c r="S352">
        <f>'UPDATE Regular Stats'!S353</f>
        <v>1.2</v>
      </c>
      <c r="T352">
        <f>'UPDATE Regular Stats'!T353</f>
        <v>0.64300000000000002</v>
      </c>
      <c r="U352">
        <f>'UPDATE Regular Stats'!U353</f>
        <v>1.1000000000000001</v>
      </c>
      <c r="V352">
        <f>'UPDATE Regular Stats'!V353</f>
        <v>2.1</v>
      </c>
      <c r="W352">
        <f>'UPDATE Regular Stats'!W353</f>
        <v>3.2</v>
      </c>
      <c r="X352">
        <f>'UPDATE Regular Stats'!X353</f>
        <v>0.5</v>
      </c>
      <c r="Y352">
        <f>'UPDATE Regular Stats'!Y353</f>
        <v>0.3</v>
      </c>
      <c r="Z352">
        <f>'UPDATE Regular Stats'!Z353</f>
        <v>0.4</v>
      </c>
      <c r="AA352">
        <f>'UPDATE Regular Stats'!AA353</f>
        <v>0.9</v>
      </c>
      <c r="AB352">
        <f>'UPDATE Regular Stats'!AB353</f>
        <v>1.8</v>
      </c>
      <c r="AC352">
        <f>'UPDATE Regular Stats'!AC353</f>
        <v>3.9</v>
      </c>
      <c r="AD352">
        <f>VLOOKUP($B352,'UPDATE Advanced Stats'!$B$2:$AC$1000,7,0)</f>
        <v>10.5</v>
      </c>
      <c r="AE352">
        <f>VLOOKUP($B352,'UPDATE Advanced Stats'!$B$2:$AC$1000,8,0)</f>
        <v>0.45900000000000002</v>
      </c>
      <c r="AF352">
        <f>VLOOKUP($B352,'UPDATE Advanced Stats'!$B$2:$AC$1000,9,0)</f>
        <v>0.18</v>
      </c>
      <c r="AG352">
        <f>VLOOKUP($B352,'UPDATE Advanced Stats'!$B$2:$AC$1000,10,0)</f>
        <v>0.315</v>
      </c>
      <c r="AH352">
        <f>VLOOKUP($B352,'UPDATE Advanced Stats'!$B$2:$AC$1000,11,0)</f>
        <v>10.5</v>
      </c>
      <c r="AI352">
        <f>VLOOKUP($B352,'UPDATE Advanced Stats'!$B$2:$AC$1000,12,0)</f>
        <v>20.9</v>
      </c>
      <c r="AJ352">
        <f>VLOOKUP($B352,'UPDATE Advanced Stats'!$B$2:$AC$1000,13,0)</f>
        <v>15.5</v>
      </c>
      <c r="AK352">
        <f>VLOOKUP($B352,'UPDATE Advanced Stats'!$B$2:$AC$1000,14,0)</f>
        <v>7.5</v>
      </c>
      <c r="AL352">
        <f>VLOOKUP($B352,'UPDATE Advanced Stats'!$B$2:$AC$1000,15,0)</f>
        <v>1.5</v>
      </c>
      <c r="AM352">
        <f>VLOOKUP($B352,'UPDATE Advanced Stats'!$B$2:$AC$1000,16,0)</f>
        <v>2.9</v>
      </c>
      <c r="AN352">
        <f>VLOOKUP($B352,'UPDATE Advanced Stats'!$B$2:$AC$1000,17,0)</f>
        <v>17.8</v>
      </c>
      <c r="AO352">
        <f>VLOOKUP($B352,'UPDATE Advanced Stats'!$B$2:$AC$1000,18,0)</f>
        <v>19.899999999999999</v>
      </c>
      <c r="AP352">
        <f>VLOOKUP($B352,'UPDATE Advanced Stats'!$B$2:$AC$1000,19,0)</f>
        <v>0</v>
      </c>
      <c r="AQ352">
        <f>VLOOKUP($B352,'UPDATE Advanced Stats'!$B$2:$AC$1000,20,0)</f>
        <v>-0.2</v>
      </c>
      <c r="AR352">
        <f>VLOOKUP($B352,'UPDATE Advanced Stats'!$B$2:$AC$1000,21,0)</f>
        <v>0.3</v>
      </c>
      <c r="AS352">
        <f>VLOOKUP($B352,'UPDATE Advanced Stats'!$B$2:$AC$1000,22,0)</f>
        <v>0.1</v>
      </c>
      <c r="AT352">
        <f>VLOOKUP($B352,'UPDATE Advanced Stats'!$B$2:$AC$1000,23,0)</f>
        <v>1.2E-2</v>
      </c>
      <c r="AU352">
        <f>VLOOKUP($B352,'UPDATE Advanced Stats'!$B$2:$AC$1000,24,0)</f>
        <v>0</v>
      </c>
      <c r="AV352">
        <f>VLOOKUP($B352,'UPDATE Advanced Stats'!$B$2:$AC$1000,25,0)</f>
        <v>-4.2</v>
      </c>
      <c r="AW352">
        <f>VLOOKUP($B352,'UPDATE Advanced Stats'!$B$2:$AC$1000,26,0)</f>
        <v>0.7</v>
      </c>
      <c r="AX352">
        <f>VLOOKUP($B352,'UPDATE Advanced Stats'!$B$2:$AC$1000,27,0)</f>
        <v>-3.6</v>
      </c>
      <c r="AY352">
        <f>VLOOKUP($B352,'UPDATE Advanced Stats'!$B$2:$AC$1000,28,0)</f>
        <v>-0.1</v>
      </c>
    </row>
    <row r="353" spans="1:51">
      <c r="A353">
        <f>'UPDATE Regular Stats'!A354</f>
        <v>273</v>
      </c>
      <c r="B353" t="str">
        <f>'UPDATE Regular Stats'!B354</f>
        <v>Zach LaVine</v>
      </c>
      <c r="C353" t="str">
        <f>'UPDATE Regular Stats'!C354</f>
        <v>PG</v>
      </c>
      <c r="D353">
        <f>'UPDATE Regular Stats'!D354</f>
        <v>19</v>
      </c>
      <c r="E353" t="str">
        <f>'UPDATE Regular Stats'!E354</f>
        <v>MIN</v>
      </c>
      <c r="F353">
        <f>'UPDATE Regular Stats'!F354</f>
        <v>77</v>
      </c>
      <c r="G353">
        <f>'UPDATE Regular Stats'!G354</f>
        <v>40</v>
      </c>
      <c r="H353">
        <f>'UPDATE Regular Stats'!H354</f>
        <v>24.7</v>
      </c>
      <c r="I353">
        <f>'UPDATE Regular Stats'!I354</f>
        <v>3.7</v>
      </c>
      <c r="J353">
        <f>'UPDATE Regular Stats'!J354</f>
        <v>8.8000000000000007</v>
      </c>
      <c r="K353">
        <f>'UPDATE Regular Stats'!K354</f>
        <v>0.42199999999999999</v>
      </c>
      <c r="L353">
        <f>'UPDATE Regular Stats'!L354</f>
        <v>0.7</v>
      </c>
      <c r="M353">
        <f>'UPDATE Regular Stats'!M354</f>
        <v>2.2000000000000002</v>
      </c>
      <c r="N353">
        <f>'UPDATE Regular Stats'!N354</f>
        <v>0.34100000000000003</v>
      </c>
      <c r="O353">
        <f>'UPDATE Regular Stats'!O354</f>
        <v>3</v>
      </c>
      <c r="P353">
        <f>'UPDATE Regular Stats'!P354</f>
        <v>6.6</v>
      </c>
      <c r="Q353">
        <f>'UPDATE Regular Stats'!Q354</f>
        <v>0.44900000000000001</v>
      </c>
      <c r="R353">
        <f>'UPDATE Regular Stats'!R354</f>
        <v>1.9</v>
      </c>
      <c r="S353">
        <f>'UPDATE Regular Stats'!S354</f>
        <v>2.2999999999999998</v>
      </c>
      <c r="T353">
        <f>'UPDATE Regular Stats'!T354</f>
        <v>0.84199999999999997</v>
      </c>
      <c r="U353">
        <f>'UPDATE Regular Stats'!U354</f>
        <v>0.4</v>
      </c>
      <c r="V353">
        <f>'UPDATE Regular Stats'!V354</f>
        <v>2.4</v>
      </c>
      <c r="W353">
        <f>'UPDATE Regular Stats'!W354</f>
        <v>2.8</v>
      </c>
      <c r="X353">
        <f>'UPDATE Regular Stats'!X354</f>
        <v>3.6</v>
      </c>
      <c r="Y353">
        <f>'UPDATE Regular Stats'!Y354</f>
        <v>0.7</v>
      </c>
      <c r="Z353">
        <f>'UPDATE Regular Stats'!Z354</f>
        <v>0.1</v>
      </c>
      <c r="AA353">
        <f>'UPDATE Regular Stats'!AA354</f>
        <v>2.5</v>
      </c>
      <c r="AB353">
        <f>'UPDATE Regular Stats'!AB354</f>
        <v>2.1</v>
      </c>
      <c r="AC353">
        <f>'UPDATE Regular Stats'!AC354</f>
        <v>10.1</v>
      </c>
      <c r="AD353">
        <f>VLOOKUP($B353,'UPDATE Advanced Stats'!$B$2:$AC$1000,7,0)</f>
        <v>11.3</v>
      </c>
      <c r="AE353">
        <f>VLOOKUP($B353,'UPDATE Advanced Stats'!$B$2:$AC$1000,8,0)</f>
        <v>0.51500000000000001</v>
      </c>
      <c r="AF353">
        <f>VLOOKUP($B353,'UPDATE Advanced Stats'!$B$2:$AC$1000,9,0)</f>
        <v>0.247</v>
      </c>
      <c r="AG353">
        <f>VLOOKUP($B353,'UPDATE Advanced Stats'!$B$2:$AC$1000,10,0)</f>
        <v>0.26100000000000001</v>
      </c>
      <c r="AH353">
        <f>VLOOKUP($B353,'UPDATE Advanced Stats'!$B$2:$AC$1000,11,0)</f>
        <v>1.6</v>
      </c>
      <c r="AI353">
        <f>VLOOKUP($B353,'UPDATE Advanced Stats'!$B$2:$AC$1000,12,0)</f>
        <v>11.6</v>
      </c>
      <c r="AJ353">
        <f>VLOOKUP($B353,'UPDATE Advanced Stats'!$B$2:$AC$1000,13,0)</f>
        <v>6.4</v>
      </c>
      <c r="AK353">
        <f>VLOOKUP($B353,'UPDATE Advanced Stats'!$B$2:$AC$1000,14,0)</f>
        <v>24</v>
      </c>
      <c r="AL353">
        <f>VLOOKUP($B353,'UPDATE Advanced Stats'!$B$2:$AC$1000,15,0)</f>
        <v>1.4</v>
      </c>
      <c r="AM353">
        <f>VLOOKUP($B353,'UPDATE Advanced Stats'!$B$2:$AC$1000,16,0)</f>
        <v>0.4</v>
      </c>
      <c r="AN353">
        <f>VLOOKUP($B353,'UPDATE Advanced Stats'!$B$2:$AC$1000,17,0)</f>
        <v>20.399999999999999</v>
      </c>
      <c r="AO353">
        <f>VLOOKUP($B353,'UPDATE Advanced Stats'!$B$2:$AC$1000,18,0)</f>
        <v>22</v>
      </c>
      <c r="AP353">
        <f>VLOOKUP($B353,'UPDATE Advanced Stats'!$B$2:$AC$1000,19,0)</f>
        <v>0</v>
      </c>
      <c r="AQ353">
        <f>VLOOKUP($B353,'UPDATE Advanced Stats'!$B$2:$AC$1000,20,0)</f>
        <v>-0.7</v>
      </c>
      <c r="AR353">
        <f>VLOOKUP($B353,'UPDATE Advanced Stats'!$B$2:$AC$1000,21,0)</f>
        <v>0</v>
      </c>
      <c r="AS353">
        <f>VLOOKUP($B353,'UPDATE Advanced Stats'!$B$2:$AC$1000,22,0)</f>
        <v>-0.7</v>
      </c>
      <c r="AT353">
        <f>VLOOKUP($B353,'UPDATE Advanced Stats'!$B$2:$AC$1000,23,0)</f>
        <v>-1.7999999999999999E-2</v>
      </c>
      <c r="AU353">
        <f>VLOOKUP($B353,'UPDATE Advanced Stats'!$B$2:$AC$1000,24,0)</f>
        <v>0</v>
      </c>
      <c r="AV353">
        <f>VLOOKUP($B353,'UPDATE Advanced Stats'!$B$2:$AC$1000,25,0)</f>
        <v>-1.7</v>
      </c>
      <c r="AW353">
        <f>VLOOKUP($B353,'UPDATE Advanced Stats'!$B$2:$AC$1000,26,0)</f>
        <v>-2.7</v>
      </c>
      <c r="AX353">
        <f>VLOOKUP($B353,'UPDATE Advanced Stats'!$B$2:$AC$1000,27,0)</f>
        <v>-4.5</v>
      </c>
      <c r="AY353">
        <f>VLOOKUP($B353,'UPDATE Advanced Stats'!$B$2:$AC$1000,28,0)</f>
        <v>-1.2</v>
      </c>
    </row>
    <row r="354" spans="1:51">
      <c r="A354">
        <f>'UPDATE Regular Stats'!A355</f>
        <v>274</v>
      </c>
      <c r="B354" t="str">
        <f>'UPDATE Regular Stats'!B355</f>
        <v>Ty Lawson</v>
      </c>
      <c r="C354" t="str">
        <f>'UPDATE Regular Stats'!C355</f>
        <v>PG</v>
      </c>
      <c r="D354">
        <f>'UPDATE Regular Stats'!D355</f>
        <v>27</v>
      </c>
      <c r="E354" t="str">
        <f>'UPDATE Regular Stats'!E355</f>
        <v>DEN</v>
      </c>
      <c r="F354">
        <f>'UPDATE Regular Stats'!F355</f>
        <v>75</v>
      </c>
      <c r="G354">
        <f>'UPDATE Regular Stats'!G355</f>
        <v>75</v>
      </c>
      <c r="H354">
        <f>'UPDATE Regular Stats'!H355</f>
        <v>35.5</v>
      </c>
      <c r="I354">
        <f>'UPDATE Regular Stats'!I355</f>
        <v>5.4</v>
      </c>
      <c r="J354">
        <f>'UPDATE Regular Stats'!J355</f>
        <v>12.3</v>
      </c>
      <c r="K354">
        <f>'UPDATE Regular Stats'!K355</f>
        <v>0.436</v>
      </c>
      <c r="L354">
        <f>'UPDATE Regular Stats'!L355</f>
        <v>0.9</v>
      </c>
      <c r="M354">
        <f>'UPDATE Regular Stats'!M355</f>
        <v>2.7</v>
      </c>
      <c r="N354">
        <f>'UPDATE Regular Stats'!N355</f>
        <v>0.34100000000000003</v>
      </c>
      <c r="O354">
        <f>'UPDATE Regular Stats'!O355</f>
        <v>4.5</v>
      </c>
      <c r="P354">
        <f>'UPDATE Regular Stats'!P355</f>
        <v>9.6</v>
      </c>
      <c r="Q354">
        <f>'UPDATE Regular Stats'!Q355</f>
        <v>0.46300000000000002</v>
      </c>
      <c r="R354">
        <f>'UPDATE Regular Stats'!R355</f>
        <v>3.5</v>
      </c>
      <c r="S354">
        <f>'UPDATE Regular Stats'!S355</f>
        <v>4.8</v>
      </c>
      <c r="T354">
        <f>'UPDATE Regular Stats'!T355</f>
        <v>0.73</v>
      </c>
      <c r="U354">
        <f>'UPDATE Regular Stats'!U355</f>
        <v>0.6</v>
      </c>
      <c r="V354">
        <f>'UPDATE Regular Stats'!V355</f>
        <v>2.6</v>
      </c>
      <c r="W354">
        <f>'UPDATE Regular Stats'!W355</f>
        <v>3.1</v>
      </c>
      <c r="X354">
        <f>'UPDATE Regular Stats'!X355</f>
        <v>9.6</v>
      </c>
      <c r="Y354">
        <f>'UPDATE Regular Stats'!Y355</f>
        <v>1.2</v>
      </c>
      <c r="Z354">
        <f>'UPDATE Regular Stats'!Z355</f>
        <v>0.1</v>
      </c>
      <c r="AA354">
        <f>'UPDATE Regular Stats'!AA355</f>
        <v>2.5</v>
      </c>
      <c r="AB354">
        <f>'UPDATE Regular Stats'!AB355</f>
        <v>1.7</v>
      </c>
      <c r="AC354">
        <f>'UPDATE Regular Stats'!AC355</f>
        <v>15.2</v>
      </c>
      <c r="AD354">
        <f>VLOOKUP($B354,'UPDATE Advanced Stats'!$B$2:$AC$1000,7,0)</f>
        <v>18.5</v>
      </c>
      <c r="AE354">
        <f>VLOOKUP($B354,'UPDATE Advanced Stats'!$B$2:$AC$1000,8,0)</f>
        <v>0.52600000000000002</v>
      </c>
      <c r="AF354">
        <f>VLOOKUP($B354,'UPDATE Advanced Stats'!$B$2:$AC$1000,9,0)</f>
        <v>0.221</v>
      </c>
      <c r="AG354">
        <f>VLOOKUP($B354,'UPDATE Advanced Stats'!$B$2:$AC$1000,10,0)</f>
        <v>0.39200000000000002</v>
      </c>
      <c r="AH354">
        <f>VLOOKUP($B354,'UPDATE Advanced Stats'!$B$2:$AC$1000,11,0)</f>
        <v>1.6</v>
      </c>
      <c r="AI354">
        <f>VLOOKUP($B354,'UPDATE Advanced Stats'!$B$2:$AC$1000,12,0)</f>
        <v>8.1</v>
      </c>
      <c r="AJ354">
        <f>VLOOKUP($B354,'UPDATE Advanced Stats'!$B$2:$AC$1000,13,0)</f>
        <v>4.7</v>
      </c>
      <c r="AK354">
        <f>VLOOKUP($B354,'UPDATE Advanced Stats'!$B$2:$AC$1000,14,0)</f>
        <v>43</v>
      </c>
      <c r="AL354">
        <f>VLOOKUP($B354,'UPDATE Advanced Stats'!$B$2:$AC$1000,15,0)</f>
        <v>1.7</v>
      </c>
      <c r="AM354">
        <f>VLOOKUP($B354,'UPDATE Advanced Stats'!$B$2:$AC$1000,16,0)</f>
        <v>0.3</v>
      </c>
      <c r="AN354">
        <f>VLOOKUP($B354,'UPDATE Advanced Stats'!$B$2:$AC$1000,17,0)</f>
        <v>14.6</v>
      </c>
      <c r="AO354">
        <f>VLOOKUP($B354,'UPDATE Advanced Stats'!$B$2:$AC$1000,18,0)</f>
        <v>20.6</v>
      </c>
      <c r="AP354">
        <f>VLOOKUP($B354,'UPDATE Advanced Stats'!$B$2:$AC$1000,19,0)</f>
        <v>0</v>
      </c>
      <c r="AQ354">
        <f>VLOOKUP($B354,'UPDATE Advanced Stats'!$B$2:$AC$1000,20,0)</f>
        <v>6</v>
      </c>
      <c r="AR354">
        <f>VLOOKUP($B354,'UPDATE Advanced Stats'!$B$2:$AC$1000,21,0)</f>
        <v>1</v>
      </c>
      <c r="AS354">
        <f>VLOOKUP($B354,'UPDATE Advanced Stats'!$B$2:$AC$1000,22,0)</f>
        <v>7</v>
      </c>
      <c r="AT354">
        <f>VLOOKUP($B354,'UPDATE Advanced Stats'!$B$2:$AC$1000,23,0)</f>
        <v>0.126</v>
      </c>
      <c r="AU354">
        <f>VLOOKUP($B354,'UPDATE Advanced Stats'!$B$2:$AC$1000,24,0)</f>
        <v>0</v>
      </c>
      <c r="AV354">
        <f>VLOOKUP($B354,'UPDATE Advanced Stats'!$B$2:$AC$1000,25,0)</f>
        <v>2.7</v>
      </c>
      <c r="AW354">
        <f>VLOOKUP($B354,'UPDATE Advanced Stats'!$B$2:$AC$1000,26,0)</f>
        <v>-2.1</v>
      </c>
      <c r="AX354">
        <f>VLOOKUP($B354,'UPDATE Advanced Stats'!$B$2:$AC$1000,27,0)</f>
        <v>0.5</v>
      </c>
      <c r="AY354">
        <f>VLOOKUP($B354,'UPDATE Advanced Stats'!$B$2:$AC$1000,28,0)</f>
        <v>1.7</v>
      </c>
    </row>
    <row r="355" spans="1:51">
      <c r="A355">
        <f>'UPDATE Regular Stats'!A356</f>
        <v>275</v>
      </c>
      <c r="B355" t="str">
        <f>'UPDATE Regular Stats'!B356</f>
        <v>Ricky Ledo</v>
      </c>
      <c r="C355" t="str">
        <f>'UPDATE Regular Stats'!C356</f>
        <v>SG</v>
      </c>
      <c r="D355">
        <f>'UPDATE Regular Stats'!D356</f>
        <v>22</v>
      </c>
      <c r="E355" t="str">
        <f>'UPDATE Regular Stats'!E356</f>
        <v>TOT</v>
      </c>
      <c r="F355">
        <f>'UPDATE Regular Stats'!F356</f>
        <v>17</v>
      </c>
      <c r="G355">
        <f>'UPDATE Regular Stats'!G356</f>
        <v>0</v>
      </c>
      <c r="H355">
        <f>'UPDATE Regular Stats'!H356</f>
        <v>14.4</v>
      </c>
      <c r="I355">
        <f>'UPDATE Regular Stats'!I356</f>
        <v>1.9</v>
      </c>
      <c r="J355">
        <f>'UPDATE Regular Stats'!J356</f>
        <v>5.6</v>
      </c>
      <c r="K355">
        <f>'UPDATE Regular Stats'!K356</f>
        <v>0.33300000000000002</v>
      </c>
      <c r="L355">
        <f>'UPDATE Regular Stats'!L356</f>
        <v>0.6</v>
      </c>
      <c r="M355">
        <f>'UPDATE Regular Stats'!M356</f>
        <v>1.6</v>
      </c>
      <c r="N355">
        <f>'UPDATE Regular Stats'!N356</f>
        <v>0.37</v>
      </c>
      <c r="O355">
        <f>'UPDATE Regular Stats'!O356</f>
        <v>1.3</v>
      </c>
      <c r="P355">
        <f>'UPDATE Regular Stats'!P356</f>
        <v>4.0999999999999996</v>
      </c>
      <c r="Q355">
        <f>'UPDATE Regular Stats'!Q356</f>
        <v>0.31900000000000001</v>
      </c>
      <c r="R355">
        <f>'UPDATE Regular Stats'!R356</f>
        <v>0.9</v>
      </c>
      <c r="S355">
        <f>'UPDATE Regular Stats'!S356</f>
        <v>1.3</v>
      </c>
      <c r="T355">
        <f>'UPDATE Regular Stats'!T356</f>
        <v>0.72699999999999998</v>
      </c>
      <c r="U355">
        <f>'UPDATE Regular Stats'!U356</f>
        <v>0.9</v>
      </c>
      <c r="V355">
        <f>'UPDATE Regular Stats'!V356</f>
        <v>1.2</v>
      </c>
      <c r="W355">
        <f>'UPDATE Regular Stats'!W356</f>
        <v>2.1</v>
      </c>
      <c r="X355">
        <f>'UPDATE Regular Stats'!X356</f>
        <v>1.1000000000000001</v>
      </c>
      <c r="Y355">
        <f>'UPDATE Regular Stats'!Y356</f>
        <v>0.4</v>
      </c>
      <c r="Z355">
        <f>'UPDATE Regular Stats'!Z356</f>
        <v>0.1</v>
      </c>
      <c r="AA355">
        <f>'UPDATE Regular Stats'!AA356</f>
        <v>1.5</v>
      </c>
      <c r="AB355">
        <f>'UPDATE Regular Stats'!AB356</f>
        <v>1.2</v>
      </c>
      <c r="AC355">
        <f>'UPDATE Regular Stats'!AC356</f>
        <v>5.3</v>
      </c>
      <c r="AD355">
        <f>VLOOKUP($B355,'UPDATE Advanced Stats'!$B$2:$AC$1000,7,0)</f>
        <v>6.3</v>
      </c>
      <c r="AE355">
        <f>VLOOKUP($B355,'UPDATE Advanced Stats'!$B$2:$AC$1000,8,0)</f>
        <v>0.42599999999999999</v>
      </c>
      <c r="AF355">
        <f>VLOOKUP($B355,'UPDATE Advanced Stats'!$B$2:$AC$1000,9,0)</f>
        <v>0.28100000000000003</v>
      </c>
      <c r="AG355">
        <f>VLOOKUP($B355,'UPDATE Advanced Stats'!$B$2:$AC$1000,10,0)</f>
        <v>0.22900000000000001</v>
      </c>
      <c r="AH355">
        <f>VLOOKUP($B355,'UPDATE Advanced Stats'!$B$2:$AC$1000,11,0)</f>
        <v>7.4</v>
      </c>
      <c r="AI355">
        <f>VLOOKUP($B355,'UPDATE Advanced Stats'!$B$2:$AC$1000,12,0)</f>
        <v>9.6999999999999993</v>
      </c>
      <c r="AJ355">
        <f>VLOOKUP($B355,'UPDATE Advanced Stats'!$B$2:$AC$1000,13,0)</f>
        <v>8.5</v>
      </c>
      <c r="AK355">
        <f>VLOOKUP($B355,'UPDATE Advanced Stats'!$B$2:$AC$1000,14,0)</f>
        <v>13</v>
      </c>
      <c r="AL355">
        <f>VLOOKUP($B355,'UPDATE Advanced Stats'!$B$2:$AC$1000,15,0)</f>
        <v>1.3</v>
      </c>
      <c r="AM355">
        <f>VLOOKUP($B355,'UPDATE Advanced Stats'!$B$2:$AC$1000,16,0)</f>
        <v>0.3</v>
      </c>
      <c r="AN355">
        <f>VLOOKUP($B355,'UPDATE Advanced Stats'!$B$2:$AC$1000,17,0)</f>
        <v>19.7</v>
      </c>
      <c r="AO355">
        <f>VLOOKUP($B355,'UPDATE Advanced Stats'!$B$2:$AC$1000,18,0)</f>
        <v>24.8</v>
      </c>
      <c r="AP355">
        <f>VLOOKUP($B355,'UPDATE Advanced Stats'!$B$2:$AC$1000,19,0)</f>
        <v>0</v>
      </c>
      <c r="AQ355">
        <f>VLOOKUP($B355,'UPDATE Advanced Stats'!$B$2:$AC$1000,20,0)</f>
        <v>-0.6</v>
      </c>
      <c r="AR355">
        <f>VLOOKUP($B355,'UPDATE Advanced Stats'!$B$2:$AC$1000,21,0)</f>
        <v>0</v>
      </c>
      <c r="AS355">
        <f>VLOOKUP($B355,'UPDATE Advanced Stats'!$B$2:$AC$1000,22,0)</f>
        <v>-0.6</v>
      </c>
      <c r="AT355">
        <f>VLOOKUP($B355,'UPDATE Advanced Stats'!$B$2:$AC$1000,23,0)</f>
        <v>-0.112</v>
      </c>
      <c r="AU355">
        <f>VLOOKUP($B355,'UPDATE Advanced Stats'!$B$2:$AC$1000,24,0)</f>
        <v>0</v>
      </c>
      <c r="AV355">
        <f>VLOOKUP($B355,'UPDATE Advanced Stats'!$B$2:$AC$1000,25,0)</f>
        <v>-4.9000000000000004</v>
      </c>
      <c r="AW355">
        <f>VLOOKUP($B355,'UPDATE Advanced Stats'!$B$2:$AC$1000,26,0)</f>
        <v>-3</v>
      </c>
      <c r="AX355">
        <f>VLOOKUP($B355,'UPDATE Advanced Stats'!$B$2:$AC$1000,27,0)</f>
        <v>-7.9</v>
      </c>
      <c r="AY355">
        <f>VLOOKUP($B355,'UPDATE Advanced Stats'!$B$2:$AC$1000,28,0)</f>
        <v>-0.4</v>
      </c>
    </row>
    <row r="356" spans="1:51">
      <c r="A356">
        <f>'UPDATE Regular Stats'!A357</f>
        <v>275</v>
      </c>
      <c r="B356" t="str">
        <f>'UPDATE Regular Stats'!B357</f>
        <v>Ricky Ledo</v>
      </c>
      <c r="C356" t="str">
        <f>'UPDATE Regular Stats'!C357</f>
        <v>SG</v>
      </c>
      <c r="D356">
        <f>'UPDATE Regular Stats'!D357</f>
        <v>22</v>
      </c>
      <c r="E356" t="str">
        <f>'UPDATE Regular Stats'!E357</f>
        <v>DAL</v>
      </c>
      <c r="F356">
        <f>'UPDATE Regular Stats'!F357</f>
        <v>5</v>
      </c>
      <c r="G356">
        <f>'UPDATE Regular Stats'!G357</f>
        <v>0</v>
      </c>
      <c r="H356">
        <f>'UPDATE Regular Stats'!H357</f>
        <v>2.2000000000000002</v>
      </c>
      <c r="I356">
        <f>'UPDATE Regular Stats'!I357</f>
        <v>0</v>
      </c>
      <c r="J356">
        <f>'UPDATE Regular Stats'!J357</f>
        <v>1.2</v>
      </c>
      <c r="K356">
        <f>'UPDATE Regular Stats'!K357</f>
        <v>0</v>
      </c>
      <c r="L356">
        <f>'UPDATE Regular Stats'!L357</f>
        <v>0</v>
      </c>
      <c r="M356">
        <f>'UPDATE Regular Stats'!M357</f>
        <v>0.6</v>
      </c>
      <c r="N356">
        <f>'UPDATE Regular Stats'!N357</f>
        <v>0</v>
      </c>
      <c r="O356">
        <f>'UPDATE Regular Stats'!O357</f>
        <v>0</v>
      </c>
      <c r="P356">
        <f>'UPDATE Regular Stats'!P357</f>
        <v>0.6</v>
      </c>
      <c r="Q356">
        <f>'UPDATE Regular Stats'!Q357</f>
        <v>0</v>
      </c>
      <c r="R356">
        <f>'UPDATE Regular Stats'!R357</f>
        <v>0.2</v>
      </c>
      <c r="S356">
        <f>'UPDATE Regular Stats'!S357</f>
        <v>0.4</v>
      </c>
      <c r="T356">
        <f>'UPDATE Regular Stats'!T357</f>
        <v>0.5</v>
      </c>
      <c r="U356">
        <f>'UPDATE Regular Stats'!U357</f>
        <v>0.2</v>
      </c>
      <c r="V356">
        <f>'UPDATE Regular Stats'!V357</f>
        <v>0.2</v>
      </c>
      <c r="W356">
        <f>'UPDATE Regular Stats'!W357</f>
        <v>0.4</v>
      </c>
      <c r="X356">
        <f>'UPDATE Regular Stats'!X357</f>
        <v>0.2</v>
      </c>
      <c r="Y356">
        <f>'UPDATE Regular Stats'!Y357</f>
        <v>0</v>
      </c>
      <c r="Z356">
        <f>'UPDATE Regular Stats'!Z357</f>
        <v>0</v>
      </c>
      <c r="AA356">
        <f>'UPDATE Regular Stats'!AA357</f>
        <v>0.4</v>
      </c>
      <c r="AB356">
        <f>'UPDATE Regular Stats'!AB357</f>
        <v>0.2</v>
      </c>
      <c r="AC356">
        <f>'UPDATE Regular Stats'!AC357</f>
        <v>0.2</v>
      </c>
      <c r="AD356">
        <f>VLOOKUP($B356,'UPDATE Advanced Stats'!$B$2:$AC$1000,7,0)</f>
        <v>6.3</v>
      </c>
      <c r="AE356">
        <f>VLOOKUP($B356,'UPDATE Advanced Stats'!$B$2:$AC$1000,8,0)</f>
        <v>0.42599999999999999</v>
      </c>
      <c r="AF356">
        <f>VLOOKUP($B356,'UPDATE Advanced Stats'!$B$2:$AC$1000,9,0)</f>
        <v>0.28100000000000003</v>
      </c>
      <c r="AG356">
        <f>VLOOKUP($B356,'UPDATE Advanced Stats'!$B$2:$AC$1000,10,0)</f>
        <v>0.22900000000000001</v>
      </c>
      <c r="AH356">
        <f>VLOOKUP($B356,'UPDATE Advanced Stats'!$B$2:$AC$1000,11,0)</f>
        <v>7.4</v>
      </c>
      <c r="AI356">
        <f>VLOOKUP($B356,'UPDATE Advanced Stats'!$B$2:$AC$1000,12,0)</f>
        <v>9.6999999999999993</v>
      </c>
      <c r="AJ356">
        <f>VLOOKUP($B356,'UPDATE Advanced Stats'!$B$2:$AC$1000,13,0)</f>
        <v>8.5</v>
      </c>
      <c r="AK356">
        <f>VLOOKUP($B356,'UPDATE Advanced Stats'!$B$2:$AC$1000,14,0)</f>
        <v>13</v>
      </c>
      <c r="AL356">
        <f>VLOOKUP($B356,'UPDATE Advanced Stats'!$B$2:$AC$1000,15,0)</f>
        <v>1.3</v>
      </c>
      <c r="AM356">
        <f>VLOOKUP($B356,'UPDATE Advanced Stats'!$B$2:$AC$1000,16,0)</f>
        <v>0.3</v>
      </c>
      <c r="AN356">
        <f>VLOOKUP($B356,'UPDATE Advanced Stats'!$B$2:$AC$1000,17,0)</f>
        <v>19.7</v>
      </c>
      <c r="AO356">
        <f>VLOOKUP($B356,'UPDATE Advanced Stats'!$B$2:$AC$1000,18,0)</f>
        <v>24.8</v>
      </c>
      <c r="AP356">
        <f>VLOOKUP($B356,'UPDATE Advanced Stats'!$B$2:$AC$1000,19,0)</f>
        <v>0</v>
      </c>
      <c r="AQ356">
        <f>VLOOKUP($B356,'UPDATE Advanced Stats'!$B$2:$AC$1000,20,0)</f>
        <v>-0.6</v>
      </c>
      <c r="AR356">
        <f>VLOOKUP($B356,'UPDATE Advanced Stats'!$B$2:$AC$1000,21,0)</f>
        <v>0</v>
      </c>
      <c r="AS356">
        <f>VLOOKUP($B356,'UPDATE Advanced Stats'!$B$2:$AC$1000,22,0)</f>
        <v>-0.6</v>
      </c>
      <c r="AT356">
        <f>VLOOKUP($B356,'UPDATE Advanced Stats'!$B$2:$AC$1000,23,0)</f>
        <v>-0.112</v>
      </c>
      <c r="AU356">
        <f>VLOOKUP($B356,'UPDATE Advanced Stats'!$B$2:$AC$1000,24,0)</f>
        <v>0</v>
      </c>
      <c r="AV356">
        <f>VLOOKUP($B356,'UPDATE Advanced Stats'!$B$2:$AC$1000,25,0)</f>
        <v>-4.9000000000000004</v>
      </c>
      <c r="AW356">
        <f>VLOOKUP($B356,'UPDATE Advanced Stats'!$B$2:$AC$1000,26,0)</f>
        <v>-3</v>
      </c>
      <c r="AX356">
        <f>VLOOKUP($B356,'UPDATE Advanced Stats'!$B$2:$AC$1000,27,0)</f>
        <v>-7.9</v>
      </c>
      <c r="AY356">
        <f>VLOOKUP($B356,'UPDATE Advanced Stats'!$B$2:$AC$1000,28,0)</f>
        <v>-0.4</v>
      </c>
    </row>
    <row r="357" spans="1:51">
      <c r="A357">
        <f>'UPDATE Regular Stats'!A358</f>
        <v>275</v>
      </c>
      <c r="B357" t="str">
        <f>'UPDATE Regular Stats'!B358</f>
        <v>Ricky Ledo</v>
      </c>
      <c r="C357" t="str">
        <f>'UPDATE Regular Stats'!C358</f>
        <v>SG</v>
      </c>
      <c r="D357">
        <f>'UPDATE Regular Stats'!D358</f>
        <v>22</v>
      </c>
      <c r="E357" t="str">
        <f>'UPDATE Regular Stats'!E358</f>
        <v>NYK</v>
      </c>
      <c r="F357">
        <f>'UPDATE Regular Stats'!F358</f>
        <v>12</v>
      </c>
      <c r="G357">
        <f>'UPDATE Regular Stats'!G358</f>
        <v>0</v>
      </c>
      <c r="H357">
        <f>'UPDATE Regular Stats'!H358</f>
        <v>19.399999999999999</v>
      </c>
      <c r="I357">
        <f>'UPDATE Regular Stats'!I358</f>
        <v>2.7</v>
      </c>
      <c r="J357">
        <f>'UPDATE Regular Stats'!J358</f>
        <v>7.5</v>
      </c>
      <c r="K357">
        <f>'UPDATE Regular Stats'!K358</f>
        <v>0.35599999999999998</v>
      </c>
      <c r="L357">
        <f>'UPDATE Regular Stats'!L358</f>
        <v>0.8</v>
      </c>
      <c r="M357">
        <f>'UPDATE Regular Stats'!M358</f>
        <v>2</v>
      </c>
      <c r="N357">
        <f>'UPDATE Regular Stats'!N358</f>
        <v>0.41699999999999998</v>
      </c>
      <c r="O357">
        <f>'UPDATE Regular Stats'!O358</f>
        <v>1.8</v>
      </c>
      <c r="P357">
        <f>'UPDATE Regular Stats'!P358</f>
        <v>5.5</v>
      </c>
      <c r="Q357">
        <f>'UPDATE Regular Stats'!Q358</f>
        <v>0.33300000000000002</v>
      </c>
      <c r="R357">
        <f>'UPDATE Regular Stats'!R358</f>
        <v>1.3</v>
      </c>
      <c r="S357">
        <f>'UPDATE Regular Stats'!S358</f>
        <v>1.7</v>
      </c>
      <c r="T357">
        <f>'UPDATE Regular Stats'!T358</f>
        <v>0.75</v>
      </c>
      <c r="U357">
        <f>'UPDATE Regular Stats'!U358</f>
        <v>1.3</v>
      </c>
      <c r="V357">
        <f>'UPDATE Regular Stats'!V358</f>
        <v>1.6</v>
      </c>
      <c r="W357">
        <f>'UPDATE Regular Stats'!W358</f>
        <v>2.8</v>
      </c>
      <c r="X357">
        <f>'UPDATE Regular Stats'!X358</f>
        <v>1.5</v>
      </c>
      <c r="Y357">
        <f>'UPDATE Regular Stats'!Y358</f>
        <v>0.5</v>
      </c>
      <c r="Z357">
        <f>'UPDATE Regular Stats'!Z358</f>
        <v>0.1</v>
      </c>
      <c r="AA357">
        <f>'UPDATE Regular Stats'!AA358</f>
        <v>2</v>
      </c>
      <c r="AB357">
        <f>'UPDATE Regular Stats'!AB358</f>
        <v>1.7</v>
      </c>
      <c r="AC357">
        <f>'UPDATE Regular Stats'!AC358</f>
        <v>7.4</v>
      </c>
      <c r="AD357">
        <f>VLOOKUP($B357,'UPDATE Advanced Stats'!$B$2:$AC$1000,7,0)</f>
        <v>6.3</v>
      </c>
      <c r="AE357">
        <f>VLOOKUP($B357,'UPDATE Advanced Stats'!$B$2:$AC$1000,8,0)</f>
        <v>0.42599999999999999</v>
      </c>
      <c r="AF357">
        <f>VLOOKUP($B357,'UPDATE Advanced Stats'!$B$2:$AC$1000,9,0)</f>
        <v>0.28100000000000003</v>
      </c>
      <c r="AG357">
        <f>VLOOKUP($B357,'UPDATE Advanced Stats'!$B$2:$AC$1000,10,0)</f>
        <v>0.22900000000000001</v>
      </c>
      <c r="AH357">
        <f>VLOOKUP($B357,'UPDATE Advanced Stats'!$B$2:$AC$1000,11,0)</f>
        <v>7.4</v>
      </c>
      <c r="AI357">
        <f>VLOOKUP($B357,'UPDATE Advanced Stats'!$B$2:$AC$1000,12,0)</f>
        <v>9.6999999999999993</v>
      </c>
      <c r="AJ357">
        <f>VLOOKUP($B357,'UPDATE Advanced Stats'!$B$2:$AC$1000,13,0)</f>
        <v>8.5</v>
      </c>
      <c r="AK357">
        <f>VLOOKUP($B357,'UPDATE Advanced Stats'!$B$2:$AC$1000,14,0)</f>
        <v>13</v>
      </c>
      <c r="AL357">
        <f>VLOOKUP($B357,'UPDATE Advanced Stats'!$B$2:$AC$1000,15,0)</f>
        <v>1.3</v>
      </c>
      <c r="AM357">
        <f>VLOOKUP($B357,'UPDATE Advanced Stats'!$B$2:$AC$1000,16,0)</f>
        <v>0.3</v>
      </c>
      <c r="AN357">
        <f>VLOOKUP($B357,'UPDATE Advanced Stats'!$B$2:$AC$1000,17,0)</f>
        <v>19.7</v>
      </c>
      <c r="AO357">
        <f>VLOOKUP($B357,'UPDATE Advanced Stats'!$B$2:$AC$1000,18,0)</f>
        <v>24.8</v>
      </c>
      <c r="AP357">
        <f>VLOOKUP($B357,'UPDATE Advanced Stats'!$B$2:$AC$1000,19,0)</f>
        <v>0</v>
      </c>
      <c r="AQ357">
        <f>VLOOKUP($B357,'UPDATE Advanced Stats'!$B$2:$AC$1000,20,0)</f>
        <v>-0.6</v>
      </c>
      <c r="AR357">
        <f>VLOOKUP($B357,'UPDATE Advanced Stats'!$B$2:$AC$1000,21,0)</f>
        <v>0</v>
      </c>
      <c r="AS357">
        <f>VLOOKUP($B357,'UPDATE Advanced Stats'!$B$2:$AC$1000,22,0)</f>
        <v>-0.6</v>
      </c>
      <c r="AT357">
        <f>VLOOKUP($B357,'UPDATE Advanced Stats'!$B$2:$AC$1000,23,0)</f>
        <v>-0.112</v>
      </c>
      <c r="AU357">
        <f>VLOOKUP($B357,'UPDATE Advanced Stats'!$B$2:$AC$1000,24,0)</f>
        <v>0</v>
      </c>
      <c r="AV357">
        <f>VLOOKUP($B357,'UPDATE Advanced Stats'!$B$2:$AC$1000,25,0)</f>
        <v>-4.9000000000000004</v>
      </c>
      <c r="AW357">
        <f>VLOOKUP($B357,'UPDATE Advanced Stats'!$B$2:$AC$1000,26,0)</f>
        <v>-3</v>
      </c>
      <c r="AX357">
        <f>VLOOKUP($B357,'UPDATE Advanced Stats'!$B$2:$AC$1000,27,0)</f>
        <v>-7.9</v>
      </c>
      <c r="AY357">
        <f>VLOOKUP($B357,'UPDATE Advanced Stats'!$B$2:$AC$1000,28,0)</f>
        <v>-0.4</v>
      </c>
    </row>
    <row r="358" spans="1:51">
      <c r="A358">
        <f>'UPDATE Regular Stats'!A359</f>
        <v>276</v>
      </c>
      <c r="B358" t="str">
        <f>'UPDATE Regular Stats'!B359</f>
        <v>Courtney Lee</v>
      </c>
      <c r="C358" t="str">
        <f>'UPDATE Regular Stats'!C359</f>
        <v>SG</v>
      </c>
      <c r="D358">
        <f>'UPDATE Regular Stats'!D359</f>
        <v>29</v>
      </c>
      <c r="E358" t="str">
        <f>'UPDATE Regular Stats'!E359</f>
        <v>MEM</v>
      </c>
      <c r="F358">
        <f>'UPDATE Regular Stats'!F359</f>
        <v>77</v>
      </c>
      <c r="G358">
        <f>'UPDATE Regular Stats'!G359</f>
        <v>74</v>
      </c>
      <c r="H358">
        <f>'UPDATE Regular Stats'!H359</f>
        <v>30.6</v>
      </c>
      <c r="I358">
        <f>'UPDATE Regular Stats'!I359</f>
        <v>3.7</v>
      </c>
      <c r="J358">
        <f>'UPDATE Regular Stats'!J359</f>
        <v>8.4</v>
      </c>
      <c r="K358">
        <f>'UPDATE Regular Stats'!K359</f>
        <v>0.44800000000000001</v>
      </c>
      <c r="L358">
        <f>'UPDATE Regular Stats'!L359</f>
        <v>1.2</v>
      </c>
      <c r="M358">
        <f>'UPDATE Regular Stats'!M359</f>
        <v>2.9</v>
      </c>
      <c r="N358">
        <f>'UPDATE Regular Stats'!N359</f>
        <v>0.40200000000000002</v>
      </c>
      <c r="O358">
        <f>'UPDATE Regular Stats'!O359</f>
        <v>2.6</v>
      </c>
      <c r="P358">
        <f>'UPDATE Regular Stats'!P359</f>
        <v>5.4</v>
      </c>
      <c r="Q358">
        <f>'UPDATE Regular Stats'!Q359</f>
        <v>0.47299999999999998</v>
      </c>
      <c r="R358">
        <f>'UPDATE Regular Stats'!R359</f>
        <v>1.4</v>
      </c>
      <c r="S358">
        <f>'UPDATE Regular Stats'!S359</f>
        <v>1.7</v>
      </c>
      <c r="T358">
        <f>'UPDATE Regular Stats'!T359</f>
        <v>0.86</v>
      </c>
      <c r="U358">
        <f>'UPDATE Regular Stats'!U359</f>
        <v>0.3</v>
      </c>
      <c r="V358">
        <f>'UPDATE Regular Stats'!V359</f>
        <v>2</v>
      </c>
      <c r="W358">
        <f>'UPDATE Regular Stats'!W359</f>
        <v>2.2999999999999998</v>
      </c>
      <c r="X358">
        <f>'UPDATE Regular Stats'!X359</f>
        <v>2</v>
      </c>
      <c r="Y358">
        <f>'UPDATE Regular Stats'!Y359</f>
        <v>1</v>
      </c>
      <c r="Z358">
        <f>'UPDATE Regular Stats'!Z359</f>
        <v>0.2</v>
      </c>
      <c r="AA358">
        <f>'UPDATE Regular Stats'!AA359</f>
        <v>1</v>
      </c>
      <c r="AB358">
        <f>'UPDATE Regular Stats'!AB359</f>
        <v>1.7</v>
      </c>
      <c r="AC358">
        <f>'UPDATE Regular Stats'!AC359</f>
        <v>10.1</v>
      </c>
      <c r="AD358">
        <f>VLOOKUP($B358,'UPDATE Advanced Stats'!$B$2:$AC$1000,7,0)</f>
        <v>11.5</v>
      </c>
      <c r="AE358">
        <f>VLOOKUP($B358,'UPDATE Advanced Stats'!$B$2:$AC$1000,8,0)</f>
        <v>0.55500000000000005</v>
      </c>
      <c r="AF358">
        <f>VLOOKUP($B358,'UPDATE Advanced Stats'!$B$2:$AC$1000,9,0)</f>
        <v>0.34799999999999998</v>
      </c>
      <c r="AG358">
        <f>VLOOKUP($B358,'UPDATE Advanced Stats'!$B$2:$AC$1000,10,0)</f>
        <v>0.20100000000000001</v>
      </c>
      <c r="AH358">
        <f>VLOOKUP($B358,'UPDATE Advanced Stats'!$B$2:$AC$1000,11,0)</f>
        <v>1</v>
      </c>
      <c r="AI358">
        <f>VLOOKUP($B358,'UPDATE Advanced Stats'!$B$2:$AC$1000,12,0)</f>
        <v>7.6</v>
      </c>
      <c r="AJ358">
        <f>VLOOKUP($B358,'UPDATE Advanced Stats'!$B$2:$AC$1000,13,0)</f>
        <v>4.3</v>
      </c>
      <c r="AK358">
        <f>VLOOKUP($B358,'UPDATE Advanced Stats'!$B$2:$AC$1000,14,0)</f>
        <v>9.8000000000000007</v>
      </c>
      <c r="AL358">
        <f>VLOOKUP($B358,'UPDATE Advanced Stats'!$B$2:$AC$1000,15,0)</f>
        <v>1.7</v>
      </c>
      <c r="AM358">
        <f>VLOOKUP($B358,'UPDATE Advanced Stats'!$B$2:$AC$1000,16,0)</f>
        <v>0.4</v>
      </c>
      <c r="AN358">
        <f>VLOOKUP($B358,'UPDATE Advanced Stats'!$B$2:$AC$1000,17,0)</f>
        <v>10</v>
      </c>
      <c r="AO358">
        <f>VLOOKUP($B358,'UPDATE Advanced Stats'!$B$2:$AC$1000,18,0)</f>
        <v>15.2</v>
      </c>
      <c r="AP358">
        <f>VLOOKUP($B358,'UPDATE Advanced Stats'!$B$2:$AC$1000,19,0)</f>
        <v>0</v>
      </c>
      <c r="AQ358">
        <f>VLOOKUP($B358,'UPDATE Advanced Stats'!$B$2:$AC$1000,20,0)</f>
        <v>2.5</v>
      </c>
      <c r="AR358">
        <f>VLOOKUP($B358,'UPDATE Advanced Stats'!$B$2:$AC$1000,21,0)</f>
        <v>2.4</v>
      </c>
      <c r="AS358">
        <f>VLOOKUP($B358,'UPDATE Advanced Stats'!$B$2:$AC$1000,22,0)</f>
        <v>4.8</v>
      </c>
      <c r="AT358">
        <f>VLOOKUP($B358,'UPDATE Advanced Stats'!$B$2:$AC$1000,23,0)</f>
        <v>9.9000000000000005E-2</v>
      </c>
      <c r="AU358">
        <f>VLOOKUP($B358,'UPDATE Advanced Stats'!$B$2:$AC$1000,24,0)</f>
        <v>0</v>
      </c>
      <c r="AV358">
        <f>VLOOKUP($B358,'UPDATE Advanced Stats'!$B$2:$AC$1000,25,0)</f>
        <v>0.3</v>
      </c>
      <c r="AW358">
        <f>VLOOKUP($B358,'UPDATE Advanced Stats'!$B$2:$AC$1000,26,0)</f>
        <v>0.2</v>
      </c>
      <c r="AX358">
        <f>VLOOKUP($B358,'UPDATE Advanced Stats'!$B$2:$AC$1000,27,0)</f>
        <v>0.5</v>
      </c>
      <c r="AY358">
        <f>VLOOKUP($B358,'UPDATE Advanced Stats'!$B$2:$AC$1000,28,0)</f>
        <v>1.5</v>
      </c>
    </row>
    <row r="359" spans="1:51">
      <c r="A359">
        <f>'UPDATE Regular Stats'!A360</f>
        <v>277</v>
      </c>
      <c r="B359" t="str">
        <f>'UPDATE Regular Stats'!B360</f>
        <v>David Lee</v>
      </c>
      <c r="C359" t="str">
        <f>'UPDATE Regular Stats'!C360</f>
        <v>PF</v>
      </c>
      <c r="D359">
        <f>'UPDATE Regular Stats'!D360</f>
        <v>31</v>
      </c>
      <c r="E359" t="str">
        <f>'UPDATE Regular Stats'!E360</f>
        <v>GSW</v>
      </c>
      <c r="F359">
        <f>'UPDATE Regular Stats'!F360</f>
        <v>49</v>
      </c>
      <c r="G359">
        <f>'UPDATE Regular Stats'!G360</f>
        <v>4</v>
      </c>
      <c r="H359">
        <f>'UPDATE Regular Stats'!H360</f>
        <v>18.399999999999999</v>
      </c>
      <c r="I359">
        <f>'UPDATE Regular Stats'!I360</f>
        <v>3.3</v>
      </c>
      <c r="J359">
        <f>'UPDATE Regular Stats'!J360</f>
        <v>6.4</v>
      </c>
      <c r="K359">
        <f>'UPDATE Regular Stats'!K360</f>
        <v>0.51100000000000001</v>
      </c>
      <c r="L359">
        <f>'UPDATE Regular Stats'!L360</f>
        <v>0</v>
      </c>
      <c r="M359">
        <f>'UPDATE Regular Stats'!M360</f>
        <v>0</v>
      </c>
      <c r="N359">
        <f>'UPDATE Regular Stats'!N360</f>
        <v>0</v>
      </c>
      <c r="O359">
        <f>'UPDATE Regular Stats'!O360</f>
        <v>3.3</v>
      </c>
      <c r="P359">
        <f>'UPDATE Regular Stats'!P360</f>
        <v>6.3</v>
      </c>
      <c r="Q359">
        <f>'UPDATE Regular Stats'!Q360</f>
        <v>0.51400000000000001</v>
      </c>
      <c r="R359">
        <f>'UPDATE Regular Stats'!R360</f>
        <v>1.4</v>
      </c>
      <c r="S359">
        <f>'UPDATE Regular Stats'!S360</f>
        <v>2.1</v>
      </c>
      <c r="T359">
        <f>'UPDATE Regular Stats'!T360</f>
        <v>0.65400000000000003</v>
      </c>
      <c r="U359">
        <f>'UPDATE Regular Stats'!U360</f>
        <v>1.7</v>
      </c>
      <c r="V359">
        <f>'UPDATE Regular Stats'!V360</f>
        <v>3.6</v>
      </c>
      <c r="W359">
        <f>'UPDATE Regular Stats'!W360</f>
        <v>5.2</v>
      </c>
      <c r="X359">
        <f>'UPDATE Regular Stats'!X360</f>
        <v>1.7</v>
      </c>
      <c r="Y359">
        <f>'UPDATE Regular Stats'!Y360</f>
        <v>0.6</v>
      </c>
      <c r="Z359">
        <f>'UPDATE Regular Stats'!Z360</f>
        <v>0.5</v>
      </c>
      <c r="AA359">
        <f>'UPDATE Regular Stats'!AA360</f>
        <v>1</v>
      </c>
      <c r="AB359">
        <f>'UPDATE Regular Stats'!AB360</f>
        <v>1.7</v>
      </c>
      <c r="AC359">
        <f>'UPDATE Regular Stats'!AC360</f>
        <v>7.9</v>
      </c>
      <c r="AD359">
        <f>VLOOKUP($B359,'UPDATE Advanced Stats'!$B$2:$AC$1000,7,0)</f>
        <v>17.8</v>
      </c>
      <c r="AE359">
        <f>VLOOKUP($B359,'UPDATE Advanced Stats'!$B$2:$AC$1000,8,0)</f>
        <v>0.54100000000000004</v>
      </c>
      <c r="AF359">
        <f>VLOOKUP($B359,'UPDATE Advanced Stats'!$B$2:$AC$1000,9,0)</f>
        <v>6.0000000000000001E-3</v>
      </c>
      <c r="AG359">
        <f>VLOOKUP($B359,'UPDATE Advanced Stats'!$B$2:$AC$1000,10,0)</f>
        <v>0.33200000000000002</v>
      </c>
      <c r="AH359">
        <f>VLOOKUP($B359,'UPDATE Advanced Stats'!$B$2:$AC$1000,11,0)</f>
        <v>10</v>
      </c>
      <c r="AI359">
        <f>VLOOKUP($B359,'UPDATE Advanced Stats'!$B$2:$AC$1000,12,0)</f>
        <v>20.3</v>
      </c>
      <c r="AJ359">
        <f>VLOOKUP($B359,'UPDATE Advanced Stats'!$B$2:$AC$1000,13,0)</f>
        <v>15.3</v>
      </c>
      <c r="AK359">
        <f>VLOOKUP($B359,'UPDATE Advanced Stats'!$B$2:$AC$1000,14,0)</f>
        <v>13.7</v>
      </c>
      <c r="AL359">
        <f>VLOOKUP($B359,'UPDATE Advanced Stats'!$B$2:$AC$1000,15,0)</f>
        <v>1.7</v>
      </c>
      <c r="AM359">
        <f>VLOOKUP($B359,'UPDATE Advanced Stats'!$B$2:$AC$1000,16,0)</f>
        <v>2.1</v>
      </c>
      <c r="AN359">
        <f>VLOOKUP($B359,'UPDATE Advanced Stats'!$B$2:$AC$1000,17,0)</f>
        <v>12</v>
      </c>
      <c r="AO359">
        <f>VLOOKUP($B359,'UPDATE Advanced Stats'!$B$2:$AC$1000,18,0)</f>
        <v>19.600000000000001</v>
      </c>
      <c r="AP359">
        <f>VLOOKUP($B359,'UPDATE Advanced Stats'!$B$2:$AC$1000,19,0)</f>
        <v>0</v>
      </c>
      <c r="AQ359">
        <f>VLOOKUP($B359,'UPDATE Advanced Stats'!$B$2:$AC$1000,20,0)</f>
        <v>1.6</v>
      </c>
      <c r="AR359">
        <f>VLOOKUP($B359,'UPDATE Advanced Stats'!$B$2:$AC$1000,21,0)</f>
        <v>1.6</v>
      </c>
      <c r="AS359">
        <f>VLOOKUP($B359,'UPDATE Advanced Stats'!$B$2:$AC$1000,22,0)</f>
        <v>3.2</v>
      </c>
      <c r="AT359">
        <f>VLOOKUP($B359,'UPDATE Advanced Stats'!$B$2:$AC$1000,23,0)</f>
        <v>0.16800000000000001</v>
      </c>
      <c r="AU359">
        <f>VLOOKUP($B359,'UPDATE Advanced Stats'!$B$2:$AC$1000,24,0)</f>
        <v>0</v>
      </c>
      <c r="AV359">
        <f>VLOOKUP($B359,'UPDATE Advanced Stats'!$B$2:$AC$1000,25,0)</f>
        <v>-0.6</v>
      </c>
      <c r="AW359">
        <f>VLOOKUP($B359,'UPDATE Advanced Stats'!$B$2:$AC$1000,26,0)</f>
        <v>2</v>
      </c>
      <c r="AX359">
        <f>VLOOKUP($B359,'UPDATE Advanced Stats'!$B$2:$AC$1000,27,0)</f>
        <v>1.4</v>
      </c>
      <c r="AY359">
        <f>VLOOKUP($B359,'UPDATE Advanced Stats'!$B$2:$AC$1000,28,0)</f>
        <v>0.8</v>
      </c>
    </row>
    <row r="360" spans="1:51">
      <c r="A360">
        <f>'UPDATE Regular Stats'!A361</f>
        <v>278</v>
      </c>
      <c r="B360" t="str">
        <f>'UPDATE Regular Stats'!B361</f>
        <v>Malcolm Lee</v>
      </c>
      <c r="C360" t="str">
        <f>'UPDATE Regular Stats'!C361</f>
        <v>SG</v>
      </c>
      <c r="D360">
        <f>'UPDATE Regular Stats'!D361</f>
        <v>24</v>
      </c>
      <c r="E360" t="str">
        <f>'UPDATE Regular Stats'!E361</f>
        <v>PHI</v>
      </c>
      <c r="F360">
        <f>'UPDATE Regular Stats'!F361</f>
        <v>1</v>
      </c>
      <c r="G360">
        <f>'UPDATE Regular Stats'!G361</f>
        <v>0</v>
      </c>
      <c r="H360">
        <f>'UPDATE Regular Stats'!H361</f>
        <v>2</v>
      </c>
      <c r="I360">
        <f>'UPDATE Regular Stats'!I361</f>
        <v>0</v>
      </c>
      <c r="J360">
        <f>'UPDATE Regular Stats'!J361</f>
        <v>1</v>
      </c>
      <c r="K360">
        <f>'UPDATE Regular Stats'!K361</f>
        <v>0</v>
      </c>
      <c r="L360">
        <f>'UPDATE Regular Stats'!L361</f>
        <v>0</v>
      </c>
      <c r="M360">
        <f>'UPDATE Regular Stats'!M361</f>
        <v>0</v>
      </c>
      <c r="N360">
        <f>'UPDATE Regular Stats'!N361</f>
        <v>0</v>
      </c>
      <c r="O360">
        <f>'UPDATE Regular Stats'!O361</f>
        <v>0</v>
      </c>
      <c r="P360">
        <f>'UPDATE Regular Stats'!P361</f>
        <v>1</v>
      </c>
      <c r="Q360">
        <f>'UPDATE Regular Stats'!Q361</f>
        <v>0</v>
      </c>
      <c r="R360">
        <f>'UPDATE Regular Stats'!R361</f>
        <v>0</v>
      </c>
      <c r="S360">
        <f>'UPDATE Regular Stats'!S361</f>
        <v>0</v>
      </c>
      <c r="T360">
        <f>'UPDATE Regular Stats'!T361</f>
        <v>0</v>
      </c>
      <c r="U360">
        <f>'UPDATE Regular Stats'!U361</f>
        <v>0</v>
      </c>
      <c r="V360">
        <f>'UPDATE Regular Stats'!V361</f>
        <v>0</v>
      </c>
      <c r="W360">
        <f>'UPDATE Regular Stats'!W361</f>
        <v>0</v>
      </c>
      <c r="X360">
        <f>'UPDATE Regular Stats'!X361</f>
        <v>0</v>
      </c>
      <c r="Y360">
        <f>'UPDATE Regular Stats'!Y361</f>
        <v>0</v>
      </c>
      <c r="Z360">
        <f>'UPDATE Regular Stats'!Z361</f>
        <v>0</v>
      </c>
      <c r="AA360">
        <f>'UPDATE Regular Stats'!AA361</f>
        <v>0</v>
      </c>
      <c r="AB360">
        <f>'UPDATE Regular Stats'!AB361</f>
        <v>0</v>
      </c>
      <c r="AC360">
        <f>'UPDATE Regular Stats'!AC361</f>
        <v>0</v>
      </c>
      <c r="AD360">
        <f>VLOOKUP($B360,'UPDATE Advanced Stats'!$B$2:$AC$1000,7,0)</f>
        <v>-19.7</v>
      </c>
      <c r="AE360">
        <f>VLOOKUP($B360,'UPDATE Advanced Stats'!$B$2:$AC$1000,8,0)</f>
        <v>0</v>
      </c>
      <c r="AF360">
        <f>VLOOKUP($B360,'UPDATE Advanced Stats'!$B$2:$AC$1000,9,0)</f>
        <v>0</v>
      </c>
      <c r="AG360">
        <f>VLOOKUP($B360,'UPDATE Advanced Stats'!$B$2:$AC$1000,10,0)</f>
        <v>0</v>
      </c>
      <c r="AH360">
        <f>VLOOKUP($B360,'UPDATE Advanced Stats'!$B$2:$AC$1000,11,0)</f>
        <v>0</v>
      </c>
      <c r="AI360">
        <f>VLOOKUP($B360,'UPDATE Advanced Stats'!$B$2:$AC$1000,12,0)</f>
        <v>0</v>
      </c>
      <c r="AJ360">
        <f>VLOOKUP($B360,'UPDATE Advanced Stats'!$B$2:$AC$1000,13,0)</f>
        <v>0</v>
      </c>
      <c r="AK360">
        <f>VLOOKUP($B360,'UPDATE Advanced Stats'!$B$2:$AC$1000,14,0)</f>
        <v>0</v>
      </c>
      <c r="AL360">
        <f>VLOOKUP($B360,'UPDATE Advanced Stats'!$B$2:$AC$1000,15,0)</f>
        <v>0</v>
      </c>
      <c r="AM360">
        <f>VLOOKUP($B360,'UPDATE Advanced Stats'!$B$2:$AC$1000,16,0)</f>
        <v>0</v>
      </c>
      <c r="AN360">
        <f>VLOOKUP($B360,'UPDATE Advanced Stats'!$B$2:$AC$1000,17,0)</f>
        <v>0</v>
      </c>
      <c r="AO360">
        <f>VLOOKUP($B360,'UPDATE Advanced Stats'!$B$2:$AC$1000,18,0)</f>
        <v>21.8</v>
      </c>
      <c r="AP360">
        <f>VLOOKUP($B360,'UPDATE Advanced Stats'!$B$2:$AC$1000,19,0)</f>
        <v>0</v>
      </c>
      <c r="AQ360">
        <f>VLOOKUP($B360,'UPDATE Advanced Stats'!$B$2:$AC$1000,20,0)</f>
        <v>0</v>
      </c>
      <c r="AR360">
        <f>VLOOKUP($B360,'UPDATE Advanced Stats'!$B$2:$AC$1000,21,0)</f>
        <v>0</v>
      </c>
      <c r="AS360">
        <f>VLOOKUP($B360,'UPDATE Advanced Stats'!$B$2:$AC$1000,22,0)</f>
        <v>0</v>
      </c>
      <c r="AT360">
        <f>VLOOKUP($B360,'UPDATE Advanced Stats'!$B$2:$AC$1000,23,0)</f>
        <v>-0.52700000000000002</v>
      </c>
      <c r="AU360">
        <f>VLOOKUP($B360,'UPDATE Advanced Stats'!$B$2:$AC$1000,24,0)</f>
        <v>0</v>
      </c>
      <c r="AV360">
        <f>VLOOKUP($B360,'UPDATE Advanced Stats'!$B$2:$AC$1000,25,0)</f>
        <v>-21.9</v>
      </c>
      <c r="AW360">
        <f>VLOOKUP($B360,'UPDATE Advanced Stats'!$B$2:$AC$1000,26,0)</f>
        <v>-6.7</v>
      </c>
      <c r="AX360">
        <f>VLOOKUP($B360,'UPDATE Advanced Stats'!$B$2:$AC$1000,27,0)</f>
        <v>-28.5</v>
      </c>
      <c r="AY360">
        <f>VLOOKUP($B360,'UPDATE Advanced Stats'!$B$2:$AC$1000,28,0)</f>
        <v>0</v>
      </c>
    </row>
    <row r="361" spans="1:51">
      <c r="A361">
        <f>'UPDATE Regular Stats'!A362</f>
        <v>279</v>
      </c>
      <c r="B361" t="str">
        <f>'UPDATE Regular Stats'!B362</f>
        <v>Alex Len</v>
      </c>
      <c r="C361" t="str">
        <f>'UPDATE Regular Stats'!C362</f>
        <v>C</v>
      </c>
      <c r="D361">
        <f>'UPDATE Regular Stats'!D362</f>
        <v>21</v>
      </c>
      <c r="E361" t="str">
        <f>'UPDATE Regular Stats'!E362</f>
        <v>PHO</v>
      </c>
      <c r="F361">
        <f>'UPDATE Regular Stats'!F362</f>
        <v>69</v>
      </c>
      <c r="G361">
        <f>'UPDATE Regular Stats'!G362</f>
        <v>44</v>
      </c>
      <c r="H361">
        <f>'UPDATE Regular Stats'!H362</f>
        <v>22</v>
      </c>
      <c r="I361">
        <f>'UPDATE Regular Stats'!I362</f>
        <v>2.6</v>
      </c>
      <c r="J361">
        <f>'UPDATE Regular Stats'!J362</f>
        <v>5.0999999999999996</v>
      </c>
      <c r="K361">
        <f>'UPDATE Regular Stats'!K362</f>
        <v>0.50700000000000001</v>
      </c>
      <c r="L361">
        <f>'UPDATE Regular Stats'!L362</f>
        <v>0</v>
      </c>
      <c r="M361">
        <f>'UPDATE Regular Stats'!M362</f>
        <v>0</v>
      </c>
      <c r="N361">
        <f>'UPDATE Regular Stats'!N362</f>
        <v>0.33300000000000002</v>
      </c>
      <c r="O361">
        <f>'UPDATE Regular Stats'!O362</f>
        <v>2.6</v>
      </c>
      <c r="P361">
        <f>'UPDATE Regular Stats'!P362</f>
        <v>5.0999999999999996</v>
      </c>
      <c r="Q361">
        <f>'UPDATE Regular Stats'!Q362</f>
        <v>0.50900000000000001</v>
      </c>
      <c r="R361">
        <f>'UPDATE Regular Stats'!R362</f>
        <v>1.1000000000000001</v>
      </c>
      <c r="S361">
        <f>'UPDATE Regular Stats'!S362</f>
        <v>1.5</v>
      </c>
      <c r="T361">
        <f>'UPDATE Regular Stats'!T362</f>
        <v>0.70199999999999996</v>
      </c>
      <c r="U361">
        <f>'UPDATE Regular Stats'!U362</f>
        <v>2.1</v>
      </c>
      <c r="V361">
        <f>'UPDATE Regular Stats'!V362</f>
        <v>4.5</v>
      </c>
      <c r="W361">
        <f>'UPDATE Regular Stats'!W362</f>
        <v>6.6</v>
      </c>
      <c r="X361">
        <f>'UPDATE Regular Stats'!X362</f>
        <v>0.5</v>
      </c>
      <c r="Y361">
        <f>'UPDATE Regular Stats'!Y362</f>
        <v>0.5</v>
      </c>
      <c r="Z361">
        <f>'UPDATE Regular Stats'!Z362</f>
        <v>1.5</v>
      </c>
      <c r="AA361">
        <f>'UPDATE Regular Stats'!AA362</f>
        <v>1.1000000000000001</v>
      </c>
      <c r="AB361">
        <f>'UPDATE Regular Stats'!AB362</f>
        <v>3.1</v>
      </c>
      <c r="AC361">
        <f>'UPDATE Regular Stats'!AC362</f>
        <v>6.3</v>
      </c>
      <c r="AD361">
        <f>VLOOKUP($B361,'UPDATE Advanced Stats'!$B$2:$AC$1000,7,0)</f>
        <v>13.5</v>
      </c>
      <c r="AE361">
        <f>VLOOKUP($B361,'UPDATE Advanced Stats'!$B$2:$AC$1000,8,0)</f>
        <v>0.54200000000000004</v>
      </c>
      <c r="AF361">
        <f>VLOOKUP($B361,'UPDATE Advanced Stats'!$B$2:$AC$1000,9,0)</f>
        <v>8.0000000000000002E-3</v>
      </c>
      <c r="AG361">
        <f>VLOOKUP($B361,'UPDATE Advanced Stats'!$B$2:$AC$1000,10,0)</f>
        <v>0.29499999999999998</v>
      </c>
      <c r="AH361">
        <f>VLOOKUP($B361,'UPDATE Advanced Stats'!$B$2:$AC$1000,11,0)</f>
        <v>10.199999999999999</v>
      </c>
      <c r="AI361">
        <f>VLOOKUP($B361,'UPDATE Advanced Stats'!$B$2:$AC$1000,12,0)</f>
        <v>22.7</v>
      </c>
      <c r="AJ361">
        <f>VLOOKUP($B361,'UPDATE Advanced Stats'!$B$2:$AC$1000,13,0)</f>
        <v>16.399999999999999</v>
      </c>
      <c r="AK361">
        <f>VLOOKUP($B361,'UPDATE Advanced Stats'!$B$2:$AC$1000,14,0)</f>
        <v>3.1</v>
      </c>
      <c r="AL361">
        <f>VLOOKUP($B361,'UPDATE Advanced Stats'!$B$2:$AC$1000,15,0)</f>
        <v>1.1000000000000001</v>
      </c>
      <c r="AM361">
        <f>VLOOKUP($B361,'UPDATE Advanced Stats'!$B$2:$AC$1000,16,0)</f>
        <v>5.3</v>
      </c>
      <c r="AN361">
        <f>VLOOKUP($B361,'UPDATE Advanced Stats'!$B$2:$AC$1000,17,0)</f>
        <v>15.7</v>
      </c>
      <c r="AO361">
        <f>VLOOKUP($B361,'UPDATE Advanced Stats'!$B$2:$AC$1000,18,0)</f>
        <v>13.7</v>
      </c>
      <c r="AP361">
        <f>VLOOKUP($B361,'UPDATE Advanced Stats'!$B$2:$AC$1000,19,0)</f>
        <v>0</v>
      </c>
      <c r="AQ361">
        <f>VLOOKUP($B361,'UPDATE Advanced Stats'!$B$2:$AC$1000,20,0)</f>
        <v>1.2</v>
      </c>
      <c r="AR361">
        <f>VLOOKUP($B361,'UPDATE Advanced Stats'!$B$2:$AC$1000,21,0)</f>
        <v>2.1</v>
      </c>
      <c r="AS361">
        <f>VLOOKUP($B361,'UPDATE Advanced Stats'!$B$2:$AC$1000,22,0)</f>
        <v>3.4</v>
      </c>
      <c r="AT361">
        <f>VLOOKUP($B361,'UPDATE Advanced Stats'!$B$2:$AC$1000,23,0)</f>
        <v>0.107</v>
      </c>
      <c r="AU361">
        <f>VLOOKUP($B361,'UPDATE Advanced Stats'!$B$2:$AC$1000,24,0)</f>
        <v>0</v>
      </c>
      <c r="AV361">
        <f>VLOOKUP($B361,'UPDATE Advanced Stats'!$B$2:$AC$1000,25,0)</f>
        <v>-3.3</v>
      </c>
      <c r="AW361">
        <f>VLOOKUP($B361,'UPDATE Advanced Stats'!$B$2:$AC$1000,26,0)</f>
        <v>2.2999999999999998</v>
      </c>
      <c r="AX361">
        <f>VLOOKUP($B361,'UPDATE Advanced Stats'!$B$2:$AC$1000,27,0)</f>
        <v>-1</v>
      </c>
      <c r="AY361">
        <f>VLOOKUP($B361,'UPDATE Advanced Stats'!$B$2:$AC$1000,28,0)</f>
        <v>0.4</v>
      </c>
    </row>
    <row r="362" spans="1:51">
      <c r="A362">
        <f>'UPDATE Regular Stats'!A363</f>
        <v>280</v>
      </c>
      <c r="B362" t="str">
        <f>'UPDATE Regular Stats'!B363</f>
        <v>Kawhi Leonard</v>
      </c>
      <c r="C362" t="str">
        <f>'UPDATE Regular Stats'!C363</f>
        <v>SF</v>
      </c>
      <c r="D362">
        <f>'UPDATE Regular Stats'!D363</f>
        <v>23</v>
      </c>
      <c r="E362" t="str">
        <f>'UPDATE Regular Stats'!E363</f>
        <v>SAS</v>
      </c>
      <c r="F362">
        <f>'UPDATE Regular Stats'!F363</f>
        <v>64</v>
      </c>
      <c r="G362">
        <f>'UPDATE Regular Stats'!G363</f>
        <v>64</v>
      </c>
      <c r="H362">
        <f>'UPDATE Regular Stats'!H363</f>
        <v>31.8</v>
      </c>
      <c r="I362">
        <f>'UPDATE Regular Stats'!I363</f>
        <v>6.2</v>
      </c>
      <c r="J362">
        <f>'UPDATE Regular Stats'!J363</f>
        <v>12.8</v>
      </c>
      <c r="K362">
        <f>'UPDATE Regular Stats'!K363</f>
        <v>0.47899999999999998</v>
      </c>
      <c r="L362">
        <f>'UPDATE Regular Stats'!L363</f>
        <v>1</v>
      </c>
      <c r="M362">
        <f>'UPDATE Regular Stats'!M363</f>
        <v>3</v>
      </c>
      <c r="N362">
        <f>'UPDATE Regular Stats'!N363</f>
        <v>0.34899999999999998</v>
      </c>
      <c r="O362">
        <f>'UPDATE Regular Stats'!O363</f>
        <v>5.0999999999999996</v>
      </c>
      <c r="P362">
        <f>'UPDATE Regular Stats'!P363</f>
        <v>9.8000000000000007</v>
      </c>
      <c r="Q362">
        <f>'UPDATE Regular Stats'!Q363</f>
        <v>0.51900000000000002</v>
      </c>
      <c r="R362">
        <f>'UPDATE Regular Stats'!R363</f>
        <v>3.2</v>
      </c>
      <c r="S362">
        <f>'UPDATE Regular Stats'!S363</f>
        <v>3.9</v>
      </c>
      <c r="T362">
        <f>'UPDATE Regular Stats'!T363</f>
        <v>0.80200000000000005</v>
      </c>
      <c r="U362">
        <f>'UPDATE Regular Stats'!U363</f>
        <v>1.3</v>
      </c>
      <c r="V362">
        <f>'UPDATE Regular Stats'!V363</f>
        <v>5.9</v>
      </c>
      <c r="W362">
        <f>'UPDATE Regular Stats'!W363</f>
        <v>7.2</v>
      </c>
      <c r="X362">
        <f>'UPDATE Regular Stats'!X363</f>
        <v>2.5</v>
      </c>
      <c r="Y362">
        <f>'UPDATE Regular Stats'!Y363</f>
        <v>2.2999999999999998</v>
      </c>
      <c r="Z362">
        <f>'UPDATE Regular Stats'!Z363</f>
        <v>0.8</v>
      </c>
      <c r="AA362">
        <f>'UPDATE Regular Stats'!AA363</f>
        <v>1.5</v>
      </c>
      <c r="AB362">
        <f>'UPDATE Regular Stats'!AB363</f>
        <v>2</v>
      </c>
      <c r="AC362">
        <f>'UPDATE Regular Stats'!AC363</f>
        <v>16.5</v>
      </c>
      <c r="AD362">
        <f>VLOOKUP($B362,'UPDATE Advanced Stats'!$B$2:$AC$1000,7,0)</f>
        <v>22</v>
      </c>
      <c r="AE362">
        <f>VLOOKUP($B362,'UPDATE Advanced Stats'!$B$2:$AC$1000,8,0)</f>
        <v>0.56699999999999995</v>
      </c>
      <c r="AF362">
        <f>VLOOKUP($B362,'UPDATE Advanced Stats'!$B$2:$AC$1000,9,0)</f>
        <v>0.23400000000000001</v>
      </c>
      <c r="AG362">
        <f>VLOOKUP($B362,'UPDATE Advanced Stats'!$B$2:$AC$1000,10,0)</f>
        <v>0.307</v>
      </c>
      <c r="AH362">
        <f>VLOOKUP($B362,'UPDATE Advanced Stats'!$B$2:$AC$1000,11,0)</f>
        <v>4.8</v>
      </c>
      <c r="AI362">
        <f>VLOOKUP($B362,'UPDATE Advanced Stats'!$B$2:$AC$1000,12,0)</f>
        <v>20.6</v>
      </c>
      <c r="AJ362">
        <f>VLOOKUP($B362,'UPDATE Advanced Stats'!$B$2:$AC$1000,13,0)</f>
        <v>12.9</v>
      </c>
      <c r="AK362">
        <f>VLOOKUP($B362,'UPDATE Advanced Stats'!$B$2:$AC$1000,14,0)</f>
        <v>13</v>
      </c>
      <c r="AL362">
        <f>VLOOKUP($B362,'UPDATE Advanced Stats'!$B$2:$AC$1000,15,0)</f>
        <v>3.7</v>
      </c>
      <c r="AM362">
        <f>VLOOKUP($B362,'UPDATE Advanced Stats'!$B$2:$AC$1000,16,0)</f>
        <v>1.8</v>
      </c>
      <c r="AN362">
        <f>VLOOKUP($B362,'UPDATE Advanced Stats'!$B$2:$AC$1000,17,0)</f>
        <v>9.4</v>
      </c>
      <c r="AO362">
        <f>VLOOKUP($B362,'UPDATE Advanced Stats'!$B$2:$AC$1000,18,0)</f>
        <v>23</v>
      </c>
      <c r="AP362">
        <f>VLOOKUP($B362,'UPDATE Advanced Stats'!$B$2:$AC$1000,19,0)</f>
        <v>0</v>
      </c>
      <c r="AQ362">
        <f>VLOOKUP($B362,'UPDATE Advanced Stats'!$B$2:$AC$1000,20,0)</f>
        <v>4.2</v>
      </c>
      <c r="AR362">
        <f>VLOOKUP($B362,'UPDATE Advanced Stats'!$B$2:$AC$1000,21,0)</f>
        <v>4.4000000000000004</v>
      </c>
      <c r="AS362">
        <f>VLOOKUP($B362,'UPDATE Advanced Stats'!$B$2:$AC$1000,22,0)</f>
        <v>8.6</v>
      </c>
      <c r="AT362">
        <f>VLOOKUP($B362,'UPDATE Advanced Stats'!$B$2:$AC$1000,23,0)</f>
        <v>0.20399999999999999</v>
      </c>
      <c r="AU362">
        <f>VLOOKUP($B362,'UPDATE Advanced Stats'!$B$2:$AC$1000,24,0)</f>
        <v>0</v>
      </c>
      <c r="AV362">
        <f>VLOOKUP($B362,'UPDATE Advanced Stats'!$B$2:$AC$1000,25,0)</f>
        <v>2.6</v>
      </c>
      <c r="AW362">
        <f>VLOOKUP($B362,'UPDATE Advanced Stats'!$B$2:$AC$1000,26,0)</f>
        <v>3.5</v>
      </c>
      <c r="AX362">
        <f>VLOOKUP($B362,'UPDATE Advanced Stats'!$B$2:$AC$1000,27,0)</f>
        <v>6.1</v>
      </c>
      <c r="AY362">
        <f>VLOOKUP($B362,'UPDATE Advanced Stats'!$B$2:$AC$1000,28,0)</f>
        <v>4.0999999999999996</v>
      </c>
    </row>
    <row r="363" spans="1:51">
      <c r="A363" t="str">
        <f>'UPDATE Regular Stats'!A364</f>
        <v>Rk</v>
      </c>
      <c r="B363" t="str">
        <f>'UPDATE Regular Stats'!B364</f>
        <v>Player</v>
      </c>
      <c r="C363" t="str">
        <f>'UPDATE Regular Stats'!C364</f>
        <v>Pos</v>
      </c>
      <c r="D363" t="str">
        <f>'UPDATE Regular Stats'!D364</f>
        <v>Age</v>
      </c>
      <c r="E363" t="str">
        <f>'UPDATE Regular Stats'!E364</f>
        <v>Tm</v>
      </c>
      <c r="F363" t="str">
        <f>'UPDATE Regular Stats'!F364</f>
        <v>G</v>
      </c>
      <c r="G363" t="str">
        <f>'UPDATE Regular Stats'!G364</f>
        <v>GS</v>
      </c>
      <c r="H363" t="str">
        <f>'UPDATE Regular Stats'!H364</f>
        <v>MP</v>
      </c>
      <c r="I363" t="str">
        <f>'UPDATE Regular Stats'!I364</f>
        <v>FG</v>
      </c>
      <c r="J363" t="str">
        <f>'UPDATE Regular Stats'!J364</f>
        <v>FGA</v>
      </c>
      <c r="K363" t="str">
        <f>'UPDATE Regular Stats'!K364</f>
        <v>FG%</v>
      </c>
      <c r="L363" t="str">
        <f>'UPDATE Regular Stats'!L364</f>
        <v>3P</v>
      </c>
      <c r="M363" t="str">
        <f>'UPDATE Regular Stats'!M364</f>
        <v>3PA</v>
      </c>
      <c r="N363" t="str">
        <f>'UPDATE Regular Stats'!N364</f>
        <v>3P</v>
      </c>
      <c r="O363" t="str">
        <f>'UPDATE Regular Stats'!O364</f>
        <v>2P</v>
      </c>
      <c r="P363" t="str">
        <f>'UPDATE Regular Stats'!P364</f>
        <v>2PA</v>
      </c>
      <c r="Q363" t="str">
        <f>'UPDATE Regular Stats'!Q364</f>
        <v>2P</v>
      </c>
      <c r="R363" t="str">
        <f>'UPDATE Regular Stats'!R364</f>
        <v>FT</v>
      </c>
      <c r="S363" t="str">
        <f>'UPDATE Regular Stats'!S364</f>
        <v>FTA</v>
      </c>
      <c r="T363" t="str">
        <f>'UPDATE Regular Stats'!T364</f>
        <v>FT%</v>
      </c>
      <c r="U363" t="str">
        <f>'UPDATE Regular Stats'!U364</f>
        <v>ORB</v>
      </c>
      <c r="V363" t="str">
        <f>'UPDATE Regular Stats'!V364</f>
        <v>DRB</v>
      </c>
      <c r="W363" t="str">
        <f>'UPDATE Regular Stats'!W364</f>
        <v>TRB</v>
      </c>
      <c r="X363" t="str">
        <f>'UPDATE Regular Stats'!X364</f>
        <v>AST</v>
      </c>
      <c r="Y363" t="str">
        <f>'UPDATE Regular Stats'!Y364</f>
        <v>STL</v>
      </c>
      <c r="Z363" t="str">
        <f>'UPDATE Regular Stats'!Z364</f>
        <v>BLK</v>
      </c>
      <c r="AA363" t="str">
        <f>'UPDATE Regular Stats'!AA364</f>
        <v>TOV</v>
      </c>
      <c r="AB363" t="str">
        <f>'UPDATE Regular Stats'!AB364</f>
        <v>PF</v>
      </c>
      <c r="AC363" t="str">
        <f>'UPDATE Regular Stats'!AC364</f>
        <v>PTS</v>
      </c>
      <c r="AD363" t="str">
        <f>VLOOKUP($B363,'UPDATE Advanced Stats'!$B$2:$AC$1000,7,0)</f>
        <v>PER</v>
      </c>
      <c r="AE363" t="str">
        <f>VLOOKUP($B363,'UPDATE Advanced Stats'!$B$2:$AC$1000,8,0)</f>
        <v>TS%</v>
      </c>
      <c r="AF363" t="str">
        <f>VLOOKUP($B363,'UPDATE Advanced Stats'!$B$2:$AC$1000,9,0)</f>
        <v>3PAr</v>
      </c>
      <c r="AG363" t="str">
        <f>VLOOKUP($B363,'UPDATE Advanced Stats'!$B$2:$AC$1000,10,0)</f>
        <v>FTr</v>
      </c>
      <c r="AH363" t="str">
        <f>VLOOKUP($B363,'UPDATE Advanced Stats'!$B$2:$AC$1000,11,0)</f>
        <v>ORB%</v>
      </c>
      <c r="AI363" t="str">
        <f>VLOOKUP($B363,'UPDATE Advanced Stats'!$B$2:$AC$1000,12,0)</f>
        <v>DRB%</v>
      </c>
      <c r="AJ363" t="str">
        <f>VLOOKUP($B363,'UPDATE Advanced Stats'!$B$2:$AC$1000,13,0)</f>
        <v>TRB%</v>
      </c>
      <c r="AK363" t="str">
        <f>VLOOKUP($B363,'UPDATE Advanced Stats'!$B$2:$AC$1000,14,0)</f>
        <v>AST%</v>
      </c>
      <c r="AL363" t="str">
        <f>VLOOKUP($B363,'UPDATE Advanced Stats'!$B$2:$AC$1000,15,0)</f>
        <v>STL%</v>
      </c>
      <c r="AM363" t="str">
        <f>VLOOKUP($B363,'UPDATE Advanced Stats'!$B$2:$AC$1000,16,0)</f>
        <v>BLK%</v>
      </c>
      <c r="AN363" t="str">
        <f>VLOOKUP($B363,'UPDATE Advanced Stats'!$B$2:$AC$1000,17,0)</f>
        <v>TOV%</v>
      </c>
      <c r="AO363" t="str">
        <f>VLOOKUP($B363,'UPDATE Advanced Stats'!$B$2:$AC$1000,18,0)</f>
        <v>USG%</v>
      </c>
      <c r="AP363">
        <f>VLOOKUP($B363,'UPDATE Advanced Stats'!$B$2:$AC$1000,19,0)</f>
        <v>0</v>
      </c>
      <c r="AQ363" t="str">
        <f>VLOOKUP($B363,'UPDATE Advanced Stats'!$B$2:$AC$1000,20,0)</f>
        <v>OWS</v>
      </c>
      <c r="AR363" t="str">
        <f>VLOOKUP($B363,'UPDATE Advanced Stats'!$B$2:$AC$1000,21,0)</f>
        <v>DWS</v>
      </c>
      <c r="AS363" t="str">
        <f>VLOOKUP($B363,'UPDATE Advanced Stats'!$B$2:$AC$1000,22,0)</f>
        <v>WS</v>
      </c>
      <c r="AT363" t="str">
        <f>VLOOKUP($B363,'UPDATE Advanced Stats'!$B$2:$AC$1000,23,0)</f>
        <v>WS/48</v>
      </c>
      <c r="AU363">
        <f>VLOOKUP($B363,'UPDATE Advanced Stats'!$B$2:$AC$1000,24,0)</f>
        <v>0</v>
      </c>
      <c r="AV363" t="str">
        <f>VLOOKUP($B363,'UPDATE Advanced Stats'!$B$2:$AC$1000,25,0)</f>
        <v>OBPM</v>
      </c>
      <c r="AW363" t="str">
        <f>VLOOKUP($B363,'UPDATE Advanced Stats'!$B$2:$AC$1000,26,0)</f>
        <v>DBPM</v>
      </c>
      <c r="AX363" t="str">
        <f>VLOOKUP($B363,'UPDATE Advanced Stats'!$B$2:$AC$1000,27,0)</f>
        <v>BPM</v>
      </c>
      <c r="AY363" t="str">
        <f>VLOOKUP($B363,'UPDATE Advanced Stats'!$B$2:$AC$1000,28,0)</f>
        <v>VORP</v>
      </c>
    </row>
    <row r="364" spans="1:51">
      <c r="A364">
        <f>'UPDATE Regular Stats'!A365</f>
        <v>281</v>
      </c>
      <c r="B364" t="str">
        <f>'UPDATE Regular Stats'!B365</f>
        <v>Meyers Leonard</v>
      </c>
      <c r="C364" t="str">
        <f>'UPDATE Regular Stats'!C365</f>
        <v>C</v>
      </c>
      <c r="D364">
        <f>'UPDATE Regular Stats'!D365</f>
        <v>22</v>
      </c>
      <c r="E364" t="str">
        <f>'UPDATE Regular Stats'!E365</f>
        <v>POR</v>
      </c>
      <c r="F364">
        <f>'UPDATE Regular Stats'!F365</f>
        <v>55</v>
      </c>
      <c r="G364">
        <f>'UPDATE Regular Stats'!G365</f>
        <v>7</v>
      </c>
      <c r="H364">
        <f>'UPDATE Regular Stats'!H365</f>
        <v>15.4</v>
      </c>
      <c r="I364">
        <f>'UPDATE Regular Stats'!I365</f>
        <v>2.2999999999999998</v>
      </c>
      <c r="J364">
        <f>'UPDATE Regular Stats'!J365</f>
        <v>4.5</v>
      </c>
      <c r="K364">
        <f>'UPDATE Regular Stats'!K365</f>
        <v>0.51</v>
      </c>
      <c r="L364">
        <f>'UPDATE Regular Stats'!L365</f>
        <v>0.9</v>
      </c>
      <c r="M364">
        <f>'UPDATE Regular Stats'!M365</f>
        <v>2</v>
      </c>
      <c r="N364">
        <f>'UPDATE Regular Stats'!N365</f>
        <v>0.42</v>
      </c>
      <c r="O364">
        <f>'UPDATE Regular Stats'!O365</f>
        <v>1.4</v>
      </c>
      <c r="P364">
        <f>'UPDATE Regular Stats'!P365</f>
        <v>2.4</v>
      </c>
      <c r="Q364">
        <f>'UPDATE Regular Stats'!Q365</f>
        <v>0.58599999999999997</v>
      </c>
      <c r="R364">
        <f>'UPDATE Regular Stats'!R365</f>
        <v>0.5</v>
      </c>
      <c r="S364">
        <f>'UPDATE Regular Stats'!S365</f>
        <v>0.6</v>
      </c>
      <c r="T364">
        <f>'UPDATE Regular Stats'!T365</f>
        <v>0.93799999999999994</v>
      </c>
      <c r="U364">
        <f>'UPDATE Regular Stats'!U365</f>
        <v>0.8</v>
      </c>
      <c r="V364">
        <f>'UPDATE Regular Stats'!V365</f>
        <v>3.7</v>
      </c>
      <c r="W364">
        <f>'UPDATE Regular Stats'!W365</f>
        <v>4.5</v>
      </c>
      <c r="X364">
        <f>'UPDATE Regular Stats'!X365</f>
        <v>0.6</v>
      </c>
      <c r="Y364">
        <f>'UPDATE Regular Stats'!Y365</f>
        <v>0.2</v>
      </c>
      <c r="Z364">
        <f>'UPDATE Regular Stats'!Z365</f>
        <v>0.3</v>
      </c>
      <c r="AA364">
        <f>'UPDATE Regular Stats'!AA365</f>
        <v>0.7</v>
      </c>
      <c r="AB364">
        <f>'UPDATE Regular Stats'!AB365</f>
        <v>2.1</v>
      </c>
      <c r="AC364">
        <f>'UPDATE Regular Stats'!AC365</f>
        <v>5.9</v>
      </c>
      <c r="AD364">
        <f>VLOOKUP($B364,'UPDATE Advanced Stats'!$B$2:$AC$1000,7,0)</f>
        <v>14.8</v>
      </c>
      <c r="AE364">
        <f>VLOOKUP($B364,'UPDATE Advanced Stats'!$B$2:$AC$1000,8,0)</f>
        <v>0.63100000000000001</v>
      </c>
      <c r="AF364">
        <f>VLOOKUP($B364,'UPDATE Advanced Stats'!$B$2:$AC$1000,9,0)</f>
        <v>0.45700000000000002</v>
      </c>
      <c r="AG364">
        <f>VLOOKUP($B364,'UPDATE Advanced Stats'!$B$2:$AC$1000,10,0)</f>
        <v>0.13100000000000001</v>
      </c>
      <c r="AH364">
        <f>VLOOKUP($B364,'UPDATE Advanced Stats'!$B$2:$AC$1000,11,0)</f>
        <v>5.9</v>
      </c>
      <c r="AI364">
        <f>VLOOKUP($B364,'UPDATE Advanced Stats'!$B$2:$AC$1000,12,0)</f>
        <v>25.3</v>
      </c>
      <c r="AJ364">
        <f>VLOOKUP($B364,'UPDATE Advanced Stats'!$B$2:$AC$1000,13,0)</f>
        <v>15.8</v>
      </c>
      <c r="AK364">
        <f>VLOOKUP($B364,'UPDATE Advanced Stats'!$B$2:$AC$1000,14,0)</f>
        <v>5.8</v>
      </c>
      <c r="AL364">
        <f>VLOOKUP($B364,'UPDATE Advanced Stats'!$B$2:$AC$1000,15,0)</f>
        <v>0.6</v>
      </c>
      <c r="AM364">
        <f>VLOOKUP($B364,'UPDATE Advanced Stats'!$B$2:$AC$1000,16,0)</f>
        <v>1.2</v>
      </c>
      <c r="AN364">
        <f>VLOOKUP($B364,'UPDATE Advanced Stats'!$B$2:$AC$1000,17,0)</f>
        <v>13.1</v>
      </c>
      <c r="AO364">
        <f>VLOOKUP($B364,'UPDATE Advanced Stats'!$B$2:$AC$1000,18,0)</f>
        <v>15.8</v>
      </c>
      <c r="AP364">
        <f>VLOOKUP($B364,'UPDATE Advanced Stats'!$B$2:$AC$1000,19,0)</f>
        <v>0</v>
      </c>
      <c r="AQ364">
        <f>VLOOKUP($B364,'UPDATE Advanced Stats'!$B$2:$AC$1000,20,0)</f>
        <v>1.6</v>
      </c>
      <c r="AR364">
        <f>VLOOKUP($B364,'UPDATE Advanced Stats'!$B$2:$AC$1000,21,0)</f>
        <v>1.2</v>
      </c>
      <c r="AS364">
        <f>VLOOKUP($B364,'UPDATE Advanced Stats'!$B$2:$AC$1000,22,0)</f>
        <v>2.8</v>
      </c>
      <c r="AT364">
        <f>VLOOKUP($B364,'UPDATE Advanced Stats'!$B$2:$AC$1000,23,0)</f>
        <v>0.158</v>
      </c>
      <c r="AU364">
        <f>VLOOKUP($B364,'UPDATE Advanced Stats'!$B$2:$AC$1000,24,0)</f>
        <v>0</v>
      </c>
      <c r="AV364">
        <f>VLOOKUP($B364,'UPDATE Advanced Stats'!$B$2:$AC$1000,25,0)</f>
        <v>0.1</v>
      </c>
      <c r="AW364">
        <f>VLOOKUP($B364,'UPDATE Advanced Stats'!$B$2:$AC$1000,26,0)</f>
        <v>0</v>
      </c>
      <c r="AX364">
        <f>VLOOKUP($B364,'UPDATE Advanced Stats'!$B$2:$AC$1000,27,0)</f>
        <v>0.2</v>
      </c>
      <c r="AY364">
        <f>VLOOKUP($B364,'UPDATE Advanced Stats'!$B$2:$AC$1000,28,0)</f>
        <v>0.5</v>
      </c>
    </row>
    <row r="365" spans="1:51">
      <c r="A365">
        <f>'UPDATE Regular Stats'!A366</f>
        <v>282</v>
      </c>
      <c r="B365" t="str">
        <f>'UPDATE Regular Stats'!B366</f>
        <v>Jon Leuer</v>
      </c>
      <c r="C365" t="str">
        <f>'UPDATE Regular Stats'!C366</f>
        <v>PF</v>
      </c>
      <c r="D365">
        <f>'UPDATE Regular Stats'!D366</f>
        <v>25</v>
      </c>
      <c r="E365" t="str">
        <f>'UPDATE Regular Stats'!E366</f>
        <v>MEM</v>
      </c>
      <c r="F365">
        <f>'UPDATE Regular Stats'!F366</f>
        <v>63</v>
      </c>
      <c r="G365">
        <f>'UPDATE Regular Stats'!G366</f>
        <v>6</v>
      </c>
      <c r="H365">
        <f>'UPDATE Regular Stats'!H366</f>
        <v>13.1</v>
      </c>
      <c r="I365">
        <f>'UPDATE Regular Stats'!I366</f>
        <v>1.9</v>
      </c>
      <c r="J365">
        <f>'UPDATE Regular Stats'!J366</f>
        <v>4.3</v>
      </c>
      <c r="K365">
        <f>'UPDATE Regular Stats'!K366</f>
        <v>0.443</v>
      </c>
      <c r="L365">
        <f>'UPDATE Regular Stats'!L366</f>
        <v>0.1</v>
      </c>
      <c r="M365">
        <f>'UPDATE Regular Stats'!M366</f>
        <v>0.5</v>
      </c>
      <c r="N365">
        <f>'UPDATE Regular Stats'!N366</f>
        <v>0.24099999999999999</v>
      </c>
      <c r="O365">
        <f>'UPDATE Regular Stats'!O366</f>
        <v>1.8</v>
      </c>
      <c r="P365">
        <f>'UPDATE Regular Stats'!P366</f>
        <v>3.9</v>
      </c>
      <c r="Q365">
        <f>'UPDATE Regular Stats'!Q366</f>
        <v>0.46700000000000003</v>
      </c>
      <c r="R365">
        <f>'UPDATE Regular Stats'!R366</f>
        <v>0.6</v>
      </c>
      <c r="S365">
        <f>'UPDATE Regular Stats'!S366</f>
        <v>0.9</v>
      </c>
      <c r="T365">
        <f>'UPDATE Regular Stats'!T366</f>
        <v>0.627</v>
      </c>
      <c r="U365">
        <f>'UPDATE Regular Stats'!U366</f>
        <v>0.8</v>
      </c>
      <c r="V365">
        <f>'UPDATE Regular Stats'!V366</f>
        <v>2.5</v>
      </c>
      <c r="W365">
        <f>'UPDATE Regular Stats'!W366</f>
        <v>3.3</v>
      </c>
      <c r="X365">
        <f>'UPDATE Regular Stats'!X366</f>
        <v>0.7</v>
      </c>
      <c r="Y365">
        <f>'UPDATE Regular Stats'!Y366</f>
        <v>0.3</v>
      </c>
      <c r="Z365">
        <f>'UPDATE Regular Stats'!Z366</f>
        <v>0.1</v>
      </c>
      <c r="AA365">
        <f>'UPDATE Regular Stats'!AA366</f>
        <v>0.6</v>
      </c>
      <c r="AB365">
        <f>'UPDATE Regular Stats'!AB366</f>
        <v>1.4</v>
      </c>
      <c r="AC365">
        <f>'UPDATE Regular Stats'!AC366</f>
        <v>4.5</v>
      </c>
      <c r="AD365">
        <f>VLOOKUP($B365,'UPDATE Advanced Stats'!$B$2:$AC$1000,7,0)</f>
        <v>11.9</v>
      </c>
      <c r="AE365">
        <f>VLOOKUP($B365,'UPDATE Advanced Stats'!$B$2:$AC$1000,8,0)</f>
        <v>0.47799999999999998</v>
      </c>
      <c r="AF365">
        <f>VLOOKUP($B365,'UPDATE Advanced Stats'!$B$2:$AC$1000,9,0)</f>
        <v>0.106</v>
      </c>
      <c r="AG365">
        <f>VLOOKUP($B365,'UPDATE Advanced Stats'!$B$2:$AC$1000,10,0)</f>
        <v>0.216</v>
      </c>
      <c r="AH365">
        <f>VLOOKUP($B365,'UPDATE Advanced Stats'!$B$2:$AC$1000,11,0)</f>
        <v>7</v>
      </c>
      <c r="AI365">
        <f>VLOOKUP($B365,'UPDATE Advanced Stats'!$B$2:$AC$1000,12,0)</f>
        <v>21.7</v>
      </c>
      <c r="AJ365">
        <f>VLOOKUP($B365,'UPDATE Advanced Stats'!$B$2:$AC$1000,13,0)</f>
        <v>14.3</v>
      </c>
      <c r="AK365">
        <f>VLOOKUP($B365,'UPDATE Advanced Stats'!$B$2:$AC$1000,14,0)</f>
        <v>8.8000000000000007</v>
      </c>
      <c r="AL365">
        <f>VLOOKUP($B365,'UPDATE Advanced Stats'!$B$2:$AC$1000,15,0)</f>
        <v>1.1000000000000001</v>
      </c>
      <c r="AM365">
        <f>VLOOKUP($B365,'UPDATE Advanced Stats'!$B$2:$AC$1000,16,0)</f>
        <v>0.9</v>
      </c>
      <c r="AN365">
        <f>VLOOKUP($B365,'UPDATE Advanced Stats'!$B$2:$AC$1000,17,0)</f>
        <v>10.5</v>
      </c>
      <c r="AO365">
        <f>VLOOKUP($B365,'UPDATE Advanced Stats'!$B$2:$AC$1000,18,0)</f>
        <v>18.600000000000001</v>
      </c>
      <c r="AP365">
        <f>VLOOKUP($B365,'UPDATE Advanced Stats'!$B$2:$AC$1000,19,0)</f>
        <v>0</v>
      </c>
      <c r="AQ365">
        <f>VLOOKUP($B365,'UPDATE Advanced Stats'!$B$2:$AC$1000,20,0)</f>
        <v>0.2</v>
      </c>
      <c r="AR365">
        <f>VLOOKUP($B365,'UPDATE Advanced Stats'!$B$2:$AC$1000,21,0)</f>
        <v>1.2</v>
      </c>
      <c r="AS365">
        <f>VLOOKUP($B365,'UPDATE Advanced Stats'!$B$2:$AC$1000,22,0)</f>
        <v>1.3</v>
      </c>
      <c r="AT365">
        <f>VLOOKUP($B365,'UPDATE Advanced Stats'!$B$2:$AC$1000,23,0)</f>
        <v>7.8E-2</v>
      </c>
      <c r="AU365">
        <f>VLOOKUP($B365,'UPDATE Advanced Stats'!$B$2:$AC$1000,24,0)</f>
        <v>0</v>
      </c>
      <c r="AV365">
        <f>VLOOKUP($B365,'UPDATE Advanced Stats'!$B$2:$AC$1000,25,0)</f>
        <v>-3.1</v>
      </c>
      <c r="AW365">
        <f>VLOOKUP($B365,'UPDATE Advanced Stats'!$B$2:$AC$1000,26,0)</f>
        <v>0</v>
      </c>
      <c r="AX365">
        <f>VLOOKUP($B365,'UPDATE Advanced Stats'!$B$2:$AC$1000,27,0)</f>
        <v>-3.1</v>
      </c>
      <c r="AY365">
        <f>VLOOKUP($B365,'UPDATE Advanced Stats'!$B$2:$AC$1000,28,0)</f>
        <v>-0.2</v>
      </c>
    </row>
    <row r="366" spans="1:51">
      <c r="A366">
        <f>'UPDATE Regular Stats'!A367</f>
        <v>283</v>
      </c>
      <c r="B366" t="str">
        <f>'UPDATE Regular Stats'!B367</f>
        <v>Damian Lillard</v>
      </c>
      <c r="C366" t="str">
        <f>'UPDATE Regular Stats'!C367</f>
        <v>PG</v>
      </c>
      <c r="D366">
        <f>'UPDATE Regular Stats'!D367</f>
        <v>24</v>
      </c>
      <c r="E366" t="str">
        <f>'UPDATE Regular Stats'!E367</f>
        <v>POR</v>
      </c>
      <c r="F366">
        <f>'UPDATE Regular Stats'!F367</f>
        <v>82</v>
      </c>
      <c r="G366">
        <f>'UPDATE Regular Stats'!G367</f>
        <v>82</v>
      </c>
      <c r="H366">
        <f>'UPDATE Regular Stats'!H367</f>
        <v>35.700000000000003</v>
      </c>
      <c r="I366">
        <f>'UPDATE Regular Stats'!I367</f>
        <v>7.2</v>
      </c>
      <c r="J366">
        <f>'UPDATE Regular Stats'!J367</f>
        <v>16.600000000000001</v>
      </c>
      <c r="K366">
        <f>'UPDATE Regular Stats'!K367</f>
        <v>0.434</v>
      </c>
      <c r="L366">
        <f>'UPDATE Regular Stats'!L367</f>
        <v>2.4</v>
      </c>
      <c r="M366">
        <f>'UPDATE Regular Stats'!M367</f>
        <v>7</v>
      </c>
      <c r="N366">
        <f>'UPDATE Regular Stats'!N367</f>
        <v>0.34300000000000003</v>
      </c>
      <c r="O366">
        <f>'UPDATE Regular Stats'!O367</f>
        <v>4.8</v>
      </c>
      <c r="P366">
        <f>'UPDATE Regular Stats'!P367</f>
        <v>9.6</v>
      </c>
      <c r="Q366">
        <f>'UPDATE Regular Stats'!Q367</f>
        <v>0.5</v>
      </c>
      <c r="R366">
        <f>'UPDATE Regular Stats'!R367</f>
        <v>4.2</v>
      </c>
      <c r="S366">
        <f>'UPDATE Regular Stats'!S367</f>
        <v>4.9000000000000004</v>
      </c>
      <c r="T366">
        <f>'UPDATE Regular Stats'!T367</f>
        <v>0.86399999999999999</v>
      </c>
      <c r="U366">
        <f>'UPDATE Regular Stats'!U367</f>
        <v>0.6</v>
      </c>
      <c r="V366">
        <f>'UPDATE Regular Stats'!V367</f>
        <v>4</v>
      </c>
      <c r="W366">
        <f>'UPDATE Regular Stats'!W367</f>
        <v>4.5999999999999996</v>
      </c>
      <c r="X366">
        <f>'UPDATE Regular Stats'!X367</f>
        <v>6.2</v>
      </c>
      <c r="Y366">
        <f>'UPDATE Regular Stats'!Y367</f>
        <v>1.2</v>
      </c>
      <c r="Z366">
        <f>'UPDATE Regular Stats'!Z367</f>
        <v>0.3</v>
      </c>
      <c r="AA366">
        <f>'UPDATE Regular Stats'!AA367</f>
        <v>2.7</v>
      </c>
      <c r="AB366">
        <f>'UPDATE Regular Stats'!AB367</f>
        <v>2</v>
      </c>
      <c r="AC366">
        <f>'UPDATE Regular Stats'!AC367</f>
        <v>21</v>
      </c>
      <c r="AD366">
        <f>VLOOKUP($B366,'UPDATE Advanced Stats'!$B$2:$AC$1000,7,0)</f>
        <v>20.7</v>
      </c>
      <c r="AE366">
        <f>VLOOKUP($B366,'UPDATE Advanced Stats'!$B$2:$AC$1000,8,0)</f>
        <v>0.56000000000000005</v>
      </c>
      <c r="AF366">
        <f>VLOOKUP($B366,'UPDATE Advanced Stats'!$B$2:$AC$1000,9,0)</f>
        <v>0.42099999999999999</v>
      </c>
      <c r="AG366">
        <f>VLOOKUP($B366,'UPDATE Advanced Stats'!$B$2:$AC$1000,10,0)</f>
        <v>0.29299999999999998</v>
      </c>
      <c r="AH366">
        <f>VLOOKUP($B366,'UPDATE Advanced Stats'!$B$2:$AC$1000,11,0)</f>
        <v>1.8</v>
      </c>
      <c r="AI366">
        <f>VLOOKUP($B366,'UPDATE Advanced Stats'!$B$2:$AC$1000,12,0)</f>
        <v>11.8</v>
      </c>
      <c r="AJ366">
        <f>VLOOKUP($B366,'UPDATE Advanced Stats'!$B$2:$AC$1000,13,0)</f>
        <v>6.9</v>
      </c>
      <c r="AK366">
        <f>VLOOKUP($B366,'UPDATE Advanced Stats'!$B$2:$AC$1000,14,0)</f>
        <v>29</v>
      </c>
      <c r="AL366">
        <f>VLOOKUP($B366,'UPDATE Advanced Stats'!$B$2:$AC$1000,15,0)</f>
        <v>1.7</v>
      </c>
      <c r="AM366">
        <f>VLOOKUP($B366,'UPDATE Advanced Stats'!$B$2:$AC$1000,16,0)</f>
        <v>0.5</v>
      </c>
      <c r="AN366">
        <f>VLOOKUP($B366,'UPDATE Advanced Stats'!$B$2:$AC$1000,17,0)</f>
        <v>12.6</v>
      </c>
      <c r="AO366">
        <f>VLOOKUP($B366,'UPDATE Advanced Stats'!$B$2:$AC$1000,18,0)</f>
        <v>26.9</v>
      </c>
      <c r="AP366">
        <f>VLOOKUP($B366,'UPDATE Advanced Stats'!$B$2:$AC$1000,19,0)</f>
        <v>0</v>
      </c>
      <c r="AQ366">
        <f>VLOOKUP($B366,'UPDATE Advanced Stats'!$B$2:$AC$1000,20,0)</f>
        <v>7.3</v>
      </c>
      <c r="AR366">
        <f>VLOOKUP($B366,'UPDATE Advanced Stats'!$B$2:$AC$1000,21,0)</f>
        <v>3.3</v>
      </c>
      <c r="AS366">
        <f>VLOOKUP($B366,'UPDATE Advanced Stats'!$B$2:$AC$1000,22,0)</f>
        <v>10.6</v>
      </c>
      <c r="AT366">
        <f>VLOOKUP($B366,'UPDATE Advanced Stats'!$B$2:$AC$1000,23,0)</f>
        <v>0.17399999999999999</v>
      </c>
      <c r="AU366">
        <f>VLOOKUP($B366,'UPDATE Advanced Stats'!$B$2:$AC$1000,24,0)</f>
        <v>0</v>
      </c>
      <c r="AV366">
        <f>VLOOKUP($B366,'UPDATE Advanced Stats'!$B$2:$AC$1000,25,0)</f>
        <v>5</v>
      </c>
      <c r="AW366">
        <f>VLOOKUP($B366,'UPDATE Advanced Stats'!$B$2:$AC$1000,26,0)</f>
        <v>0</v>
      </c>
      <c r="AX366">
        <f>VLOOKUP($B366,'UPDATE Advanced Stats'!$B$2:$AC$1000,27,0)</f>
        <v>5.0999999999999996</v>
      </c>
      <c r="AY366">
        <f>VLOOKUP($B366,'UPDATE Advanced Stats'!$B$2:$AC$1000,28,0)</f>
        <v>5.2</v>
      </c>
    </row>
    <row r="367" spans="1:51">
      <c r="A367">
        <f>'UPDATE Regular Stats'!A368</f>
        <v>284</v>
      </c>
      <c r="B367" t="str">
        <f>'UPDATE Regular Stats'!B368</f>
        <v>Jeremy Lin</v>
      </c>
      <c r="C367" t="str">
        <f>'UPDATE Regular Stats'!C368</f>
        <v>PG</v>
      </c>
      <c r="D367">
        <f>'UPDATE Regular Stats'!D368</f>
        <v>26</v>
      </c>
      <c r="E367" t="str">
        <f>'UPDATE Regular Stats'!E368</f>
        <v>LAL</v>
      </c>
      <c r="F367">
        <f>'UPDATE Regular Stats'!F368</f>
        <v>74</v>
      </c>
      <c r="G367">
        <f>'UPDATE Regular Stats'!G368</f>
        <v>30</v>
      </c>
      <c r="H367">
        <f>'UPDATE Regular Stats'!H368</f>
        <v>25.8</v>
      </c>
      <c r="I367">
        <f>'UPDATE Regular Stats'!I368</f>
        <v>3.7</v>
      </c>
      <c r="J367">
        <f>'UPDATE Regular Stats'!J368</f>
        <v>8.8000000000000007</v>
      </c>
      <c r="K367">
        <f>'UPDATE Regular Stats'!K368</f>
        <v>0.42399999999999999</v>
      </c>
      <c r="L367">
        <f>'UPDATE Regular Stats'!L368</f>
        <v>0.9</v>
      </c>
      <c r="M367">
        <f>'UPDATE Regular Stats'!M368</f>
        <v>2.4</v>
      </c>
      <c r="N367">
        <f>'UPDATE Regular Stats'!N368</f>
        <v>0.36899999999999999</v>
      </c>
      <c r="O367">
        <f>'UPDATE Regular Stats'!O368</f>
        <v>2.9</v>
      </c>
      <c r="P367">
        <f>'UPDATE Regular Stats'!P368</f>
        <v>6.5</v>
      </c>
      <c r="Q367">
        <f>'UPDATE Regular Stats'!Q368</f>
        <v>0.44400000000000001</v>
      </c>
      <c r="R367">
        <f>'UPDATE Regular Stats'!R368</f>
        <v>2.9</v>
      </c>
      <c r="S367">
        <f>'UPDATE Regular Stats'!S368</f>
        <v>3.6</v>
      </c>
      <c r="T367">
        <f>'UPDATE Regular Stats'!T368</f>
        <v>0.79500000000000004</v>
      </c>
      <c r="U367">
        <f>'UPDATE Regular Stats'!U368</f>
        <v>0.4</v>
      </c>
      <c r="V367">
        <f>'UPDATE Regular Stats'!V368</f>
        <v>2.2999999999999998</v>
      </c>
      <c r="W367">
        <f>'UPDATE Regular Stats'!W368</f>
        <v>2.6</v>
      </c>
      <c r="X367">
        <f>'UPDATE Regular Stats'!X368</f>
        <v>4.5999999999999996</v>
      </c>
      <c r="Y367">
        <f>'UPDATE Regular Stats'!Y368</f>
        <v>1.1000000000000001</v>
      </c>
      <c r="Z367">
        <f>'UPDATE Regular Stats'!Z368</f>
        <v>0.4</v>
      </c>
      <c r="AA367">
        <f>'UPDATE Regular Stats'!AA368</f>
        <v>2.2000000000000002</v>
      </c>
      <c r="AB367">
        <f>'UPDATE Regular Stats'!AB368</f>
        <v>2.6</v>
      </c>
      <c r="AC367">
        <f>'UPDATE Regular Stats'!AC368</f>
        <v>11.2</v>
      </c>
      <c r="AD367">
        <f>VLOOKUP($B367,'UPDATE Advanced Stats'!$B$2:$AC$1000,7,0)</f>
        <v>15.6</v>
      </c>
      <c r="AE367">
        <f>VLOOKUP($B367,'UPDATE Advanced Stats'!$B$2:$AC$1000,8,0)</f>
        <v>0.53900000000000003</v>
      </c>
      <c r="AF367">
        <f>VLOOKUP($B367,'UPDATE Advanced Stats'!$B$2:$AC$1000,9,0)</f>
        <v>0.26900000000000002</v>
      </c>
      <c r="AG367">
        <f>VLOOKUP($B367,'UPDATE Advanced Stats'!$B$2:$AC$1000,10,0)</f>
        <v>0.41</v>
      </c>
      <c r="AH367">
        <f>VLOOKUP($B367,'UPDATE Advanced Stats'!$B$2:$AC$1000,11,0)</f>
        <v>1.4</v>
      </c>
      <c r="AI367">
        <f>VLOOKUP($B367,'UPDATE Advanced Stats'!$B$2:$AC$1000,12,0)</f>
        <v>10.199999999999999</v>
      </c>
      <c r="AJ367">
        <f>VLOOKUP($B367,'UPDATE Advanced Stats'!$B$2:$AC$1000,13,0)</f>
        <v>5.7</v>
      </c>
      <c r="AK367">
        <f>VLOOKUP($B367,'UPDATE Advanced Stats'!$B$2:$AC$1000,14,0)</f>
        <v>28.6</v>
      </c>
      <c r="AL367">
        <f>VLOOKUP($B367,'UPDATE Advanced Stats'!$B$2:$AC$1000,15,0)</f>
        <v>2.2000000000000002</v>
      </c>
      <c r="AM367">
        <f>VLOOKUP($B367,'UPDATE Advanced Stats'!$B$2:$AC$1000,16,0)</f>
        <v>1.4</v>
      </c>
      <c r="AN367">
        <f>VLOOKUP($B367,'UPDATE Advanced Stats'!$B$2:$AC$1000,17,0)</f>
        <v>17.7</v>
      </c>
      <c r="AO367">
        <f>VLOOKUP($B367,'UPDATE Advanced Stats'!$B$2:$AC$1000,18,0)</f>
        <v>21.9</v>
      </c>
      <c r="AP367">
        <f>VLOOKUP($B367,'UPDATE Advanced Stats'!$B$2:$AC$1000,19,0)</f>
        <v>0</v>
      </c>
      <c r="AQ367">
        <f>VLOOKUP($B367,'UPDATE Advanced Stats'!$B$2:$AC$1000,20,0)</f>
        <v>1.8</v>
      </c>
      <c r="AR367">
        <f>VLOOKUP($B367,'UPDATE Advanced Stats'!$B$2:$AC$1000,21,0)</f>
        <v>0.8</v>
      </c>
      <c r="AS367">
        <f>VLOOKUP($B367,'UPDATE Advanced Stats'!$B$2:$AC$1000,22,0)</f>
        <v>2.7</v>
      </c>
      <c r="AT367">
        <f>VLOOKUP($B367,'UPDATE Advanced Stats'!$B$2:$AC$1000,23,0)</f>
        <v>6.8000000000000005E-2</v>
      </c>
      <c r="AU367">
        <f>VLOOKUP($B367,'UPDATE Advanced Stats'!$B$2:$AC$1000,24,0)</f>
        <v>0</v>
      </c>
      <c r="AV367">
        <f>VLOOKUP($B367,'UPDATE Advanced Stats'!$B$2:$AC$1000,25,0)</f>
        <v>0.5</v>
      </c>
      <c r="AW367">
        <f>VLOOKUP($B367,'UPDATE Advanced Stats'!$B$2:$AC$1000,26,0)</f>
        <v>-1.3</v>
      </c>
      <c r="AX367">
        <f>VLOOKUP($B367,'UPDATE Advanced Stats'!$B$2:$AC$1000,27,0)</f>
        <v>-0.8</v>
      </c>
      <c r="AY367">
        <f>VLOOKUP($B367,'UPDATE Advanced Stats'!$B$2:$AC$1000,28,0)</f>
        <v>0.6</v>
      </c>
    </row>
    <row r="368" spans="1:51">
      <c r="A368">
        <f>'UPDATE Regular Stats'!A369</f>
        <v>285</v>
      </c>
      <c r="B368" t="str">
        <f>'UPDATE Regular Stats'!B369</f>
        <v>Shaun Livingston</v>
      </c>
      <c r="C368" t="str">
        <f>'UPDATE Regular Stats'!C369</f>
        <v>PG</v>
      </c>
      <c r="D368">
        <f>'UPDATE Regular Stats'!D369</f>
        <v>29</v>
      </c>
      <c r="E368" t="str">
        <f>'UPDATE Regular Stats'!E369</f>
        <v>GSW</v>
      </c>
      <c r="F368">
        <f>'UPDATE Regular Stats'!F369</f>
        <v>78</v>
      </c>
      <c r="G368">
        <f>'UPDATE Regular Stats'!G369</f>
        <v>2</v>
      </c>
      <c r="H368">
        <f>'UPDATE Regular Stats'!H369</f>
        <v>18.8</v>
      </c>
      <c r="I368">
        <f>'UPDATE Regular Stats'!I369</f>
        <v>2.5</v>
      </c>
      <c r="J368">
        <f>'UPDATE Regular Stats'!J369</f>
        <v>5.0999999999999996</v>
      </c>
      <c r="K368">
        <f>'UPDATE Regular Stats'!K369</f>
        <v>0.5</v>
      </c>
      <c r="L368">
        <f>'UPDATE Regular Stats'!L369</f>
        <v>0</v>
      </c>
      <c r="M368">
        <f>'UPDATE Regular Stats'!M369</f>
        <v>0</v>
      </c>
      <c r="N368">
        <f>'UPDATE Regular Stats'!N369</f>
        <v>0</v>
      </c>
      <c r="O368">
        <f>'UPDATE Regular Stats'!O369</f>
        <v>2.5</v>
      </c>
      <c r="P368">
        <f>'UPDATE Regular Stats'!P369</f>
        <v>5.0999999999999996</v>
      </c>
      <c r="Q368">
        <f>'UPDATE Regular Stats'!Q369</f>
        <v>0.503</v>
      </c>
      <c r="R368">
        <f>'UPDATE Regular Stats'!R369</f>
        <v>0.8</v>
      </c>
      <c r="S368">
        <f>'UPDATE Regular Stats'!S369</f>
        <v>1.2</v>
      </c>
      <c r="T368">
        <f>'UPDATE Regular Stats'!T369</f>
        <v>0.71399999999999997</v>
      </c>
      <c r="U368">
        <f>'UPDATE Regular Stats'!U369</f>
        <v>0.6</v>
      </c>
      <c r="V368">
        <f>'UPDATE Regular Stats'!V369</f>
        <v>1.8</v>
      </c>
      <c r="W368">
        <f>'UPDATE Regular Stats'!W369</f>
        <v>2.2999999999999998</v>
      </c>
      <c r="X368">
        <f>'UPDATE Regular Stats'!X369</f>
        <v>3.3</v>
      </c>
      <c r="Y368">
        <f>'UPDATE Regular Stats'!Y369</f>
        <v>0.6</v>
      </c>
      <c r="Z368">
        <f>'UPDATE Regular Stats'!Z369</f>
        <v>0.3</v>
      </c>
      <c r="AA368">
        <f>'UPDATE Regular Stats'!AA369</f>
        <v>1.3</v>
      </c>
      <c r="AB368">
        <f>'UPDATE Regular Stats'!AB369</f>
        <v>1.4</v>
      </c>
      <c r="AC368">
        <f>'UPDATE Regular Stats'!AC369</f>
        <v>5.9</v>
      </c>
      <c r="AD368">
        <f>VLOOKUP($B368,'UPDATE Advanced Stats'!$B$2:$AC$1000,7,0)</f>
        <v>12.9</v>
      </c>
      <c r="AE368">
        <f>VLOOKUP($B368,'UPDATE Advanced Stats'!$B$2:$AC$1000,8,0)</f>
        <v>0.52900000000000003</v>
      </c>
      <c r="AF368">
        <f>VLOOKUP($B368,'UPDATE Advanced Stats'!$B$2:$AC$1000,9,0)</f>
        <v>5.0000000000000001E-3</v>
      </c>
      <c r="AG368">
        <f>VLOOKUP($B368,'UPDATE Advanced Stats'!$B$2:$AC$1000,10,0)</f>
        <v>0.23</v>
      </c>
      <c r="AH368">
        <f>VLOOKUP($B368,'UPDATE Advanced Stats'!$B$2:$AC$1000,11,0)</f>
        <v>3.3</v>
      </c>
      <c r="AI368">
        <f>VLOOKUP($B368,'UPDATE Advanced Stats'!$B$2:$AC$1000,12,0)</f>
        <v>10</v>
      </c>
      <c r="AJ368">
        <f>VLOOKUP($B368,'UPDATE Advanced Stats'!$B$2:$AC$1000,13,0)</f>
        <v>6.7</v>
      </c>
      <c r="AK368">
        <f>VLOOKUP($B368,'UPDATE Advanced Stats'!$B$2:$AC$1000,14,0)</f>
        <v>24.2</v>
      </c>
      <c r="AL368">
        <f>VLOOKUP($B368,'UPDATE Advanced Stats'!$B$2:$AC$1000,15,0)</f>
        <v>1.6</v>
      </c>
      <c r="AM368">
        <f>VLOOKUP($B368,'UPDATE Advanced Stats'!$B$2:$AC$1000,16,0)</f>
        <v>1</v>
      </c>
      <c r="AN368">
        <f>VLOOKUP($B368,'UPDATE Advanced Stats'!$B$2:$AC$1000,17,0)</f>
        <v>19</v>
      </c>
      <c r="AO368">
        <f>VLOOKUP($B368,'UPDATE Advanced Stats'!$B$2:$AC$1000,18,0)</f>
        <v>15.9</v>
      </c>
      <c r="AP368">
        <f>VLOOKUP($B368,'UPDATE Advanced Stats'!$B$2:$AC$1000,19,0)</f>
        <v>0</v>
      </c>
      <c r="AQ368">
        <f>VLOOKUP($B368,'UPDATE Advanced Stats'!$B$2:$AC$1000,20,0)</f>
        <v>1.5</v>
      </c>
      <c r="AR368">
        <f>VLOOKUP($B368,'UPDATE Advanced Stats'!$B$2:$AC$1000,21,0)</f>
        <v>1.8</v>
      </c>
      <c r="AS368">
        <f>VLOOKUP($B368,'UPDATE Advanced Stats'!$B$2:$AC$1000,22,0)</f>
        <v>3.3</v>
      </c>
      <c r="AT368">
        <f>VLOOKUP($B368,'UPDATE Advanced Stats'!$B$2:$AC$1000,23,0)</f>
        <v>0.107</v>
      </c>
      <c r="AU368">
        <f>VLOOKUP($B368,'UPDATE Advanced Stats'!$B$2:$AC$1000,24,0)</f>
        <v>0</v>
      </c>
      <c r="AV368">
        <f>VLOOKUP($B368,'UPDATE Advanced Stats'!$B$2:$AC$1000,25,0)</f>
        <v>-2.1</v>
      </c>
      <c r="AW368">
        <f>VLOOKUP($B368,'UPDATE Advanced Stats'!$B$2:$AC$1000,26,0)</f>
        <v>0.4</v>
      </c>
      <c r="AX368">
        <f>VLOOKUP($B368,'UPDATE Advanced Stats'!$B$2:$AC$1000,27,0)</f>
        <v>-1.7</v>
      </c>
      <c r="AY368">
        <f>VLOOKUP($B368,'UPDATE Advanced Stats'!$B$2:$AC$1000,28,0)</f>
        <v>0.1</v>
      </c>
    </row>
    <row r="369" spans="1:51">
      <c r="A369">
        <f>'UPDATE Regular Stats'!A370</f>
        <v>286</v>
      </c>
      <c r="B369" t="str">
        <f>'UPDATE Regular Stats'!B370</f>
        <v>Brook Lopez</v>
      </c>
      <c r="C369" t="str">
        <f>'UPDATE Regular Stats'!C370</f>
        <v>C</v>
      </c>
      <c r="D369">
        <f>'UPDATE Regular Stats'!D370</f>
        <v>26</v>
      </c>
      <c r="E369" t="str">
        <f>'UPDATE Regular Stats'!E370</f>
        <v>BRK</v>
      </c>
      <c r="F369">
        <f>'UPDATE Regular Stats'!F370</f>
        <v>72</v>
      </c>
      <c r="G369">
        <f>'UPDATE Regular Stats'!G370</f>
        <v>44</v>
      </c>
      <c r="H369">
        <f>'UPDATE Regular Stats'!H370</f>
        <v>29.2</v>
      </c>
      <c r="I369">
        <f>'UPDATE Regular Stats'!I370</f>
        <v>7</v>
      </c>
      <c r="J369">
        <f>'UPDATE Regular Stats'!J370</f>
        <v>13.7</v>
      </c>
      <c r="K369">
        <f>'UPDATE Regular Stats'!K370</f>
        <v>0.51300000000000001</v>
      </c>
      <c r="L369">
        <f>'UPDATE Regular Stats'!L370</f>
        <v>0</v>
      </c>
      <c r="M369">
        <f>'UPDATE Regular Stats'!M370</f>
        <v>0.1</v>
      </c>
      <c r="N369">
        <f>'UPDATE Regular Stats'!N370</f>
        <v>0.1</v>
      </c>
      <c r="O369">
        <f>'UPDATE Regular Stats'!O370</f>
        <v>7</v>
      </c>
      <c r="P369">
        <f>'UPDATE Regular Stats'!P370</f>
        <v>13.6</v>
      </c>
      <c r="Q369">
        <f>'UPDATE Regular Stats'!Q370</f>
        <v>0.51700000000000002</v>
      </c>
      <c r="R369">
        <f>'UPDATE Regular Stats'!R370</f>
        <v>3.1</v>
      </c>
      <c r="S369">
        <f>'UPDATE Regular Stats'!S370</f>
        <v>3.8</v>
      </c>
      <c r="T369">
        <f>'UPDATE Regular Stats'!T370</f>
        <v>0.81399999999999995</v>
      </c>
      <c r="U369">
        <f>'UPDATE Regular Stats'!U370</f>
        <v>3</v>
      </c>
      <c r="V369">
        <f>'UPDATE Regular Stats'!V370</f>
        <v>4.5</v>
      </c>
      <c r="W369">
        <f>'UPDATE Regular Stats'!W370</f>
        <v>7.4</v>
      </c>
      <c r="X369">
        <f>'UPDATE Regular Stats'!X370</f>
        <v>0.7</v>
      </c>
      <c r="Y369">
        <f>'UPDATE Regular Stats'!Y370</f>
        <v>0.6</v>
      </c>
      <c r="Z369">
        <f>'UPDATE Regular Stats'!Z370</f>
        <v>1.8</v>
      </c>
      <c r="AA369">
        <f>'UPDATE Regular Stats'!AA370</f>
        <v>1.4</v>
      </c>
      <c r="AB369">
        <f>'UPDATE Regular Stats'!AB370</f>
        <v>2.9</v>
      </c>
      <c r="AC369">
        <f>'UPDATE Regular Stats'!AC370</f>
        <v>17.2</v>
      </c>
      <c r="AD369">
        <f>VLOOKUP($B369,'UPDATE Advanced Stats'!$B$2:$AC$1000,7,0)</f>
        <v>22.7</v>
      </c>
      <c r="AE369">
        <f>VLOOKUP($B369,'UPDATE Advanced Stats'!$B$2:$AC$1000,8,0)</f>
        <v>0.55800000000000005</v>
      </c>
      <c r="AF369">
        <f>VLOOKUP($B369,'UPDATE Advanced Stats'!$B$2:$AC$1000,9,0)</f>
        <v>0.01</v>
      </c>
      <c r="AG369">
        <f>VLOOKUP($B369,'UPDATE Advanced Stats'!$B$2:$AC$1000,10,0)</f>
        <v>0.27800000000000002</v>
      </c>
      <c r="AH369">
        <f>VLOOKUP($B369,'UPDATE Advanced Stats'!$B$2:$AC$1000,11,0)</f>
        <v>11.5</v>
      </c>
      <c r="AI369">
        <f>VLOOKUP($B369,'UPDATE Advanced Stats'!$B$2:$AC$1000,12,0)</f>
        <v>17.100000000000001</v>
      </c>
      <c r="AJ369">
        <f>VLOOKUP($B369,'UPDATE Advanced Stats'!$B$2:$AC$1000,13,0)</f>
        <v>14.3</v>
      </c>
      <c r="AK369">
        <f>VLOOKUP($B369,'UPDATE Advanced Stats'!$B$2:$AC$1000,14,0)</f>
        <v>4.5</v>
      </c>
      <c r="AL369">
        <f>VLOOKUP($B369,'UPDATE Advanced Stats'!$B$2:$AC$1000,15,0)</f>
        <v>1.1000000000000001</v>
      </c>
      <c r="AM369">
        <f>VLOOKUP($B369,'UPDATE Advanced Stats'!$B$2:$AC$1000,16,0)</f>
        <v>4.8</v>
      </c>
      <c r="AN369">
        <f>VLOOKUP($B369,'UPDATE Advanced Stats'!$B$2:$AC$1000,17,0)</f>
        <v>8.6</v>
      </c>
      <c r="AO369">
        <f>VLOOKUP($B369,'UPDATE Advanced Stats'!$B$2:$AC$1000,18,0)</f>
        <v>26.3</v>
      </c>
      <c r="AP369">
        <f>VLOOKUP($B369,'UPDATE Advanced Stats'!$B$2:$AC$1000,19,0)</f>
        <v>0</v>
      </c>
      <c r="AQ369">
        <f>VLOOKUP($B369,'UPDATE Advanced Stats'!$B$2:$AC$1000,20,0)</f>
        <v>4.7</v>
      </c>
      <c r="AR369">
        <f>VLOOKUP($B369,'UPDATE Advanced Stats'!$B$2:$AC$1000,21,0)</f>
        <v>2.2000000000000002</v>
      </c>
      <c r="AS369">
        <f>VLOOKUP($B369,'UPDATE Advanced Stats'!$B$2:$AC$1000,22,0)</f>
        <v>7</v>
      </c>
      <c r="AT369">
        <f>VLOOKUP($B369,'UPDATE Advanced Stats'!$B$2:$AC$1000,23,0)</f>
        <v>0.159</v>
      </c>
      <c r="AU369">
        <f>VLOOKUP($B369,'UPDATE Advanced Stats'!$B$2:$AC$1000,24,0)</f>
        <v>0</v>
      </c>
      <c r="AV369">
        <f>VLOOKUP($B369,'UPDATE Advanced Stats'!$B$2:$AC$1000,25,0)</f>
        <v>0.5</v>
      </c>
      <c r="AW369">
        <f>VLOOKUP($B369,'UPDATE Advanced Stats'!$B$2:$AC$1000,26,0)</f>
        <v>-0.3</v>
      </c>
      <c r="AX369">
        <f>VLOOKUP($B369,'UPDATE Advanced Stats'!$B$2:$AC$1000,27,0)</f>
        <v>0.2</v>
      </c>
      <c r="AY369">
        <f>VLOOKUP($B369,'UPDATE Advanced Stats'!$B$2:$AC$1000,28,0)</f>
        <v>1.1000000000000001</v>
      </c>
    </row>
    <row r="370" spans="1:51">
      <c r="A370">
        <f>'UPDATE Regular Stats'!A371</f>
        <v>287</v>
      </c>
      <c r="B370" t="str">
        <f>'UPDATE Regular Stats'!B371</f>
        <v>Robin Lopez</v>
      </c>
      <c r="C370" t="str">
        <f>'UPDATE Regular Stats'!C371</f>
        <v>C</v>
      </c>
      <c r="D370">
        <f>'UPDATE Regular Stats'!D371</f>
        <v>26</v>
      </c>
      <c r="E370" t="str">
        <f>'UPDATE Regular Stats'!E371</f>
        <v>POR</v>
      </c>
      <c r="F370">
        <f>'UPDATE Regular Stats'!F371</f>
        <v>59</v>
      </c>
      <c r="G370">
        <f>'UPDATE Regular Stats'!G371</f>
        <v>59</v>
      </c>
      <c r="H370">
        <f>'UPDATE Regular Stats'!H371</f>
        <v>27.8</v>
      </c>
      <c r="I370">
        <f>'UPDATE Regular Stats'!I371</f>
        <v>4</v>
      </c>
      <c r="J370">
        <f>'UPDATE Regular Stats'!J371</f>
        <v>7.4</v>
      </c>
      <c r="K370">
        <f>'UPDATE Regular Stats'!K371</f>
        <v>0.53500000000000003</v>
      </c>
      <c r="L370">
        <f>'UPDATE Regular Stats'!L371</f>
        <v>0</v>
      </c>
      <c r="M370">
        <f>'UPDATE Regular Stats'!M371</f>
        <v>0</v>
      </c>
      <c r="N370">
        <f>'UPDATE Regular Stats'!N371</f>
        <v>0</v>
      </c>
      <c r="O370">
        <f>'UPDATE Regular Stats'!O371</f>
        <v>4</v>
      </c>
      <c r="P370">
        <f>'UPDATE Regular Stats'!P371</f>
        <v>7.4</v>
      </c>
      <c r="Q370">
        <f>'UPDATE Regular Stats'!Q371</f>
        <v>0.53700000000000003</v>
      </c>
      <c r="R370">
        <f>'UPDATE Regular Stats'!R371</f>
        <v>1.7</v>
      </c>
      <c r="S370">
        <f>'UPDATE Regular Stats'!S371</f>
        <v>2.2000000000000002</v>
      </c>
      <c r="T370">
        <f>'UPDATE Regular Stats'!T371</f>
        <v>0.77200000000000002</v>
      </c>
      <c r="U370">
        <f>'UPDATE Regular Stats'!U371</f>
        <v>3.2</v>
      </c>
      <c r="V370">
        <f>'UPDATE Regular Stats'!V371</f>
        <v>3.5</v>
      </c>
      <c r="W370">
        <f>'UPDATE Regular Stats'!W371</f>
        <v>6.7</v>
      </c>
      <c r="X370">
        <f>'UPDATE Regular Stats'!X371</f>
        <v>0.9</v>
      </c>
      <c r="Y370">
        <f>'UPDATE Regular Stats'!Y371</f>
        <v>0.3</v>
      </c>
      <c r="Z370">
        <f>'UPDATE Regular Stats'!Z371</f>
        <v>1.4</v>
      </c>
      <c r="AA370">
        <f>'UPDATE Regular Stats'!AA371</f>
        <v>1.2</v>
      </c>
      <c r="AB370">
        <f>'UPDATE Regular Stats'!AB371</f>
        <v>2.1</v>
      </c>
      <c r="AC370">
        <f>'UPDATE Regular Stats'!AC371</f>
        <v>9.6</v>
      </c>
      <c r="AD370">
        <f>VLOOKUP($B370,'UPDATE Advanced Stats'!$B$2:$AC$1000,7,0)</f>
        <v>16.2</v>
      </c>
      <c r="AE370">
        <f>VLOOKUP($B370,'UPDATE Advanced Stats'!$B$2:$AC$1000,8,0)</f>
        <v>0.57399999999999995</v>
      </c>
      <c r="AF370">
        <f>VLOOKUP($B370,'UPDATE Advanced Stats'!$B$2:$AC$1000,9,0)</f>
        <v>2E-3</v>
      </c>
      <c r="AG370">
        <f>VLOOKUP($B370,'UPDATE Advanced Stats'!$B$2:$AC$1000,10,0)</f>
        <v>0.29099999999999998</v>
      </c>
      <c r="AH370">
        <f>VLOOKUP($B370,'UPDATE Advanced Stats'!$B$2:$AC$1000,11,0)</f>
        <v>12.7</v>
      </c>
      <c r="AI370">
        <f>VLOOKUP($B370,'UPDATE Advanced Stats'!$B$2:$AC$1000,12,0)</f>
        <v>13.1</v>
      </c>
      <c r="AJ370">
        <f>VLOOKUP($B370,'UPDATE Advanced Stats'!$B$2:$AC$1000,13,0)</f>
        <v>12.9</v>
      </c>
      <c r="AK370">
        <f>VLOOKUP($B370,'UPDATE Advanced Stats'!$B$2:$AC$1000,14,0)</f>
        <v>5.0999999999999996</v>
      </c>
      <c r="AL370">
        <f>VLOOKUP($B370,'UPDATE Advanced Stats'!$B$2:$AC$1000,15,0)</f>
        <v>0.5</v>
      </c>
      <c r="AM370">
        <f>VLOOKUP($B370,'UPDATE Advanced Stats'!$B$2:$AC$1000,16,0)</f>
        <v>3.7</v>
      </c>
      <c r="AN370">
        <f>VLOOKUP($B370,'UPDATE Advanced Stats'!$B$2:$AC$1000,17,0)</f>
        <v>12.9</v>
      </c>
      <c r="AO370">
        <f>VLOOKUP($B370,'UPDATE Advanced Stats'!$B$2:$AC$1000,18,0)</f>
        <v>15.5</v>
      </c>
      <c r="AP370">
        <f>VLOOKUP($B370,'UPDATE Advanced Stats'!$B$2:$AC$1000,19,0)</f>
        <v>0</v>
      </c>
      <c r="AQ370">
        <f>VLOOKUP($B370,'UPDATE Advanced Stats'!$B$2:$AC$1000,20,0)</f>
        <v>3.2</v>
      </c>
      <c r="AR370">
        <f>VLOOKUP($B370,'UPDATE Advanced Stats'!$B$2:$AC$1000,21,0)</f>
        <v>1.9</v>
      </c>
      <c r="AS370">
        <f>VLOOKUP($B370,'UPDATE Advanced Stats'!$B$2:$AC$1000,22,0)</f>
        <v>5.0999999999999996</v>
      </c>
      <c r="AT370">
        <f>VLOOKUP($B370,'UPDATE Advanced Stats'!$B$2:$AC$1000,23,0)</f>
        <v>0.15</v>
      </c>
      <c r="AU370">
        <f>VLOOKUP($B370,'UPDATE Advanced Stats'!$B$2:$AC$1000,24,0)</f>
        <v>0</v>
      </c>
      <c r="AV370">
        <f>VLOOKUP($B370,'UPDATE Advanced Stats'!$B$2:$AC$1000,25,0)</f>
        <v>0.1</v>
      </c>
      <c r="AW370">
        <f>VLOOKUP($B370,'UPDATE Advanced Stats'!$B$2:$AC$1000,26,0)</f>
        <v>2</v>
      </c>
      <c r="AX370">
        <f>VLOOKUP($B370,'UPDATE Advanced Stats'!$B$2:$AC$1000,27,0)</f>
        <v>2.1</v>
      </c>
      <c r="AY370">
        <f>VLOOKUP($B370,'UPDATE Advanced Stats'!$B$2:$AC$1000,28,0)</f>
        <v>1.7</v>
      </c>
    </row>
    <row r="371" spans="1:51">
      <c r="A371">
        <f>'UPDATE Regular Stats'!A372</f>
        <v>288</v>
      </c>
      <c r="B371" t="str">
        <f>'UPDATE Regular Stats'!B372</f>
        <v>Kevin Love</v>
      </c>
      <c r="C371" t="str">
        <f>'UPDATE Regular Stats'!C372</f>
        <v>PF</v>
      </c>
      <c r="D371">
        <f>'UPDATE Regular Stats'!D372</f>
        <v>26</v>
      </c>
      <c r="E371" t="str">
        <f>'UPDATE Regular Stats'!E372</f>
        <v>CLE</v>
      </c>
      <c r="F371">
        <f>'UPDATE Regular Stats'!F372</f>
        <v>75</v>
      </c>
      <c r="G371">
        <f>'UPDATE Regular Stats'!G372</f>
        <v>75</v>
      </c>
      <c r="H371">
        <f>'UPDATE Regular Stats'!H372</f>
        <v>33.799999999999997</v>
      </c>
      <c r="I371">
        <f>'UPDATE Regular Stats'!I372</f>
        <v>5.5</v>
      </c>
      <c r="J371">
        <f>'UPDATE Regular Stats'!J372</f>
        <v>12.7</v>
      </c>
      <c r="K371">
        <f>'UPDATE Regular Stats'!K372</f>
        <v>0.434</v>
      </c>
      <c r="L371">
        <f>'UPDATE Regular Stats'!L372</f>
        <v>1.9</v>
      </c>
      <c r="M371">
        <f>'UPDATE Regular Stats'!M372</f>
        <v>5.2</v>
      </c>
      <c r="N371">
        <f>'UPDATE Regular Stats'!N372</f>
        <v>0.36699999999999999</v>
      </c>
      <c r="O371">
        <f>'UPDATE Regular Stats'!O372</f>
        <v>3.6</v>
      </c>
      <c r="P371">
        <f>'UPDATE Regular Stats'!P372</f>
        <v>7.5</v>
      </c>
      <c r="Q371">
        <f>'UPDATE Regular Stats'!Q372</f>
        <v>0.48</v>
      </c>
      <c r="R371">
        <f>'UPDATE Regular Stats'!R372</f>
        <v>3.4</v>
      </c>
      <c r="S371">
        <f>'UPDATE Regular Stats'!S372</f>
        <v>4.3</v>
      </c>
      <c r="T371">
        <f>'UPDATE Regular Stats'!T372</f>
        <v>0.80400000000000005</v>
      </c>
      <c r="U371">
        <f>'UPDATE Regular Stats'!U372</f>
        <v>1.9</v>
      </c>
      <c r="V371">
        <f>'UPDATE Regular Stats'!V372</f>
        <v>7.9</v>
      </c>
      <c r="W371">
        <f>'UPDATE Regular Stats'!W372</f>
        <v>9.6999999999999993</v>
      </c>
      <c r="X371">
        <f>'UPDATE Regular Stats'!X372</f>
        <v>2.2000000000000002</v>
      </c>
      <c r="Y371">
        <f>'UPDATE Regular Stats'!Y372</f>
        <v>0.7</v>
      </c>
      <c r="Z371">
        <f>'UPDATE Regular Stats'!Z372</f>
        <v>0.5</v>
      </c>
      <c r="AA371">
        <f>'UPDATE Regular Stats'!AA372</f>
        <v>1.6</v>
      </c>
      <c r="AB371">
        <f>'UPDATE Regular Stats'!AB372</f>
        <v>1.9</v>
      </c>
      <c r="AC371">
        <f>'UPDATE Regular Stats'!AC372</f>
        <v>16.399999999999999</v>
      </c>
      <c r="AD371">
        <f>VLOOKUP($B371,'UPDATE Advanced Stats'!$B$2:$AC$1000,7,0)</f>
        <v>18.8</v>
      </c>
      <c r="AE371">
        <f>VLOOKUP($B371,'UPDATE Advanced Stats'!$B$2:$AC$1000,8,0)</f>
        <v>0.56200000000000006</v>
      </c>
      <c r="AF371">
        <f>VLOOKUP($B371,'UPDATE Advanced Stats'!$B$2:$AC$1000,9,0)</f>
        <v>0.41199999999999998</v>
      </c>
      <c r="AG371">
        <f>VLOOKUP($B371,'UPDATE Advanced Stats'!$B$2:$AC$1000,10,0)</f>
        <v>0.33700000000000002</v>
      </c>
      <c r="AH371">
        <f>VLOOKUP($B371,'UPDATE Advanced Stats'!$B$2:$AC$1000,11,0)</f>
        <v>6.5</v>
      </c>
      <c r="AI371">
        <f>VLOOKUP($B371,'UPDATE Advanced Stats'!$B$2:$AC$1000,12,0)</f>
        <v>26.3</v>
      </c>
      <c r="AJ371">
        <f>VLOOKUP($B371,'UPDATE Advanced Stats'!$B$2:$AC$1000,13,0)</f>
        <v>16.600000000000001</v>
      </c>
      <c r="AK371">
        <f>VLOOKUP($B371,'UPDATE Advanced Stats'!$B$2:$AC$1000,14,0)</f>
        <v>10.7</v>
      </c>
      <c r="AL371">
        <f>VLOOKUP($B371,'UPDATE Advanced Stats'!$B$2:$AC$1000,15,0)</f>
        <v>1</v>
      </c>
      <c r="AM371">
        <f>VLOOKUP($B371,'UPDATE Advanced Stats'!$B$2:$AC$1000,16,0)</f>
        <v>1.2</v>
      </c>
      <c r="AN371">
        <f>VLOOKUP($B371,'UPDATE Advanced Stats'!$B$2:$AC$1000,17,0)</f>
        <v>10</v>
      </c>
      <c r="AO371">
        <f>VLOOKUP($B371,'UPDATE Advanced Stats'!$B$2:$AC$1000,18,0)</f>
        <v>21.7</v>
      </c>
      <c r="AP371">
        <f>VLOOKUP($B371,'UPDATE Advanced Stats'!$B$2:$AC$1000,19,0)</f>
        <v>0</v>
      </c>
      <c r="AQ371">
        <f>VLOOKUP($B371,'UPDATE Advanced Stats'!$B$2:$AC$1000,20,0)</f>
        <v>5.8</v>
      </c>
      <c r="AR371">
        <f>VLOOKUP($B371,'UPDATE Advanced Stats'!$B$2:$AC$1000,21,0)</f>
        <v>2.9</v>
      </c>
      <c r="AS371">
        <f>VLOOKUP($B371,'UPDATE Advanced Stats'!$B$2:$AC$1000,22,0)</f>
        <v>8.6999999999999993</v>
      </c>
      <c r="AT371">
        <f>VLOOKUP($B371,'UPDATE Advanced Stats'!$B$2:$AC$1000,23,0)</f>
        <v>0.16500000000000001</v>
      </c>
      <c r="AU371">
        <f>VLOOKUP($B371,'UPDATE Advanced Stats'!$B$2:$AC$1000,24,0)</f>
        <v>0</v>
      </c>
      <c r="AV371">
        <f>VLOOKUP($B371,'UPDATE Advanced Stats'!$B$2:$AC$1000,25,0)</f>
        <v>2</v>
      </c>
      <c r="AW371">
        <f>VLOOKUP($B371,'UPDATE Advanced Stats'!$B$2:$AC$1000,26,0)</f>
        <v>-0.1</v>
      </c>
      <c r="AX371">
        <f>VLOOKUP($B371,'UPDATE Advanced Stats'!$B$2:$AC$1000,27,0)</f>
        <v>1.9</v>
      </c>
      <c r="AY371">
        <f>VLOOKUP($B371,'UPDATE Advanced Stats'!$B$2:$AC$1000,28,0)</f>
        <v>2.5</v>
      </c>
    </row>
    <row r="372" spans="1:51">
      <c r="A372">
        <f>'UPDATE Regular Stats'!A373</f>
        <v>289</v>
      </c>
      <c r="B372" t="str">
        <f>'UPDATE Regular Stats'!B373</f>
        <v>Kyle Lowry</v>
      </c>
      <c r="C372" t="str">
        <f>'UPDATE Regular Stats'!C373</f>
        <v>PG</v>
      </c>
      <c r="D372">
        <f>'UPDATE Regular Stats'!D373</f>
        <v>28</v>
      </c>
      <c r="E372" t="str">
        <f>'UPDATE Regular Stats'!E373</f>
        <v>TOR</v>
      </c>
      <c r="F372">
        <f>'UPDATE Regular Stats'!F373</f>
        <v>70</v>
      </c>
      <c r="G372">
        <f>'UPDATE Regular Stats'!G373</f>
        <v>70</v>
      </c>
      <c r="H372">
        <f>'UPDATE Regular Stats'!H373</f>
        <v>34.5</v>
      </c>
      <c r="I372">
        <f>'UPDATE Regular Stats'!I373</f>
        <v>6.1</v>
      </c>
      <c r="J372">
        <f>'UPDATE Regular Stats'!J373</f>
        <v>14.9</v>
      </c>
      <c r="K372">
        <f>'UPDATE Regular Stats'!K373</f>
        <v>0.41199999999999998</v>
      </c>
      <c r="L372">
        <f>'UPDATE Regular Stats'!L373</f>
        <v>1.9</v>
      </c>
      <c r="M372">
        <f>'UPDATE Regular Stats'!M373</f>
        <v>5.6</v>
      </c>
      <c r="N372">
        <f>'UPDATE Regular Stats'!N373</f>
        <v>0.33800000000000002</v>
      </c>
      <c r="O372">
        <f>'UPDATE Regular Stats'!O373</f>
        <v>4.3</v>
      </c>
      <c r="P372">
        <f>'UPDATE Regular Stats'!P373</f>
        <v>9.3000000000000007</v>
      </c>
      <c r="Q372">
        <f>'UPDATE Regular Stats'!Q373</f>
        <v>0.45700000000000002</v>
      </c>
      <c r="R372">
        <f>'UPDATE Regular Stats'!R373</f>
        <v>3.6</v>
      </c>
      <c r="S372">
        <f>'UPDATE Regular Stats'!S373</f>
        <v>4.5</v>
      </c>
      <c r="T372">
        <f>'UPDATE Regular Stats'!T373</f>
        <v>0.80800000000000005</v>
      </c>
      <c r="U372">
        <f>'UPDATE Regular Stats'!U373</f>
        <v>0.8</v>
      </c>
      <c r="V372">
        <f>'UPDATE Regular Stats'!V373</f>
        <v>3.9</v>
      </c>
      <c r="W372">
        <f>'UPDATE Regular Stats'!W373</f>
        <v>4.7</v>
      </c>
      <c r="X372">
        <f>'UPDATE Regular Stats'!X373</f>
        <v>6.8</v>
      </c>
      <c r="Y372">
        <f>'UPDATE Regular Stats'!Y373</f>
        <v>1.6</v>
      </c>
      <c r="Z372">
        <f>'UPDATE Regular Stats'!Z373</f>
        <v>0.2</v>
      </c>
      <c r="AA372">
        <f>'UPDATE Regular Stats'!AA373</f>
        <v>2.5</v>
      </c>
      <c r="AB372">
        <f>'UPDATE Regular Stats'!AB373</f>
        <v>3</v>
      </c>
      <c r="AC372">
        <f>'UPDATE Regular Stats'!AC373</f>
        <v>17.8</v>
      </c>
      <c r="AD372">
        <f>VLOOKUP($B372,'UPDATE Advanced Stats'!$B$2:$AC$1000,7,0)</f>
        <v>19.3</v>
      </c>
      <c r="AE372">
        <f>VLOOKUP($B372,'UPDATE Advanced Stats'!$B$2:$AC$1000,8,0)</f>
        <v>0.52700000000000002</v>
      </c>
      <c r="AF372">
        <f>VLOOKUP($B372,'UPDATE Advanced Stats'!$B$2:$AC$1000,9,0)</f>
        <v>0.375</v>
      </c>
      <c r="AG372">
        <f>VLOOKUP($B372,'UPDATE Advanced Stats'!$B$2:$AC$1000,10,0)</f>
        <v>0.29899999999999999</v>
      </c>
      <c r="AH372">
        <f>VLOOKUP($B372,'UPDATE Advanced Stats'!$B$2:$AC$1000,11,0)</f>
        <v>2.6</v>
      </c>
      <c r="AI372">
        <f>VLOOKUP($B372,'UPDATE Advanced Stats'!$B$2:$AC$1000,12,0)</f>
        <v>13.1</v>
      </c>
      <c r="AJ372">
        <f>VLOOKUP($B372,'UPDATE Advanced Stats'!$B$2:$AC$1000,13,0)</f>
        <v>7.8</v>
      </c>
      <c r="AK372">
        <f>VLOOKUP($B372,'UPDATE Advanced Stats'!$B$2:$AC$1000,14,0)</f>
        <v>32.4</v>
      </c>
      <c r="AL372">
        <f>VLOOKUP($B372,'UPDATE Advanced Stats'!$B$2:$AC$1000,15,0)</f>
        <v>2.2999999999999998</v>
      </c>
      <c r="AM372">
        <f>VLOOKUP($B372,'UPDATE Advanced Stats'!$B$2:$AC$1000,16,0)</f>
        <v>0.4</v>
      </c>
      <c r="AN372">
        <f>VLOOKUP($B372,'UPDATE Advanced Stats'!$B$2:$AC$1000,17,0)</f>
        <v>12.8</v>
      </c>
      <c r="AO372">
        <f>VLOOKUP($B372,'UPDATE Advanced Stats'!$B$2:$AC$1000,18,0)</f>
        <v>25.4</v>
      </c>
      <c r="AP372">
        <f>VLOOKUP($B372,'UPDATE Advanced Stats'!$B$2:$AC$1000,19,0)</f>
        <v>0</v>
      </c>
      <c r="AQ372">
        <f>VLOOKUP($B372,'UPDATE Advanced Stats'!$B$2:$AC$1000,20,0)</f>
        <v>5.0999999999999996</v>
      </c>
      <c r="AR372">
        <f>VLOOKUP($B372,'UPDATE Advanced Stats'!$B$2:$AC$1000,21,0)</f>
        <v>2</v>
      </c>
      <c r="AS372">
        <f>VLOOKUP($B372,'UPDATE Advanced Stats'!$B$2:$AC$1000,22,0)</f>
        <v>7.1</v>
      </c>
      <c r="AT372">
        <f>VLOOKUP($B372,'UPDATE Advanced Stats'!$B$2:$AC$1000,23,0)</f>
        <v>0.14099999999999999</v>
      </c>
      <c r="AU372">
        <f>VLOOKUP($B372,'UPDATE Advanced Stats'!$B$2:$AC$1000,24,0)</f>
        <v>0</v>
      </c>
      <c r="AV372">
        <f>VLOOKUP($B372,'UPDATE Advanced Stats'!$B$2:$AC$1000,25,0)</f>
        <v>4.2</v>
      </c>
      <c r="AW372">
        <f>VLOOKUP($B372,'UPDATE Advanced Stats'!$B$2:$AC$1000,26,0)</f>
        <v>-0.6</v>
      </c>
      <c r="AX372">
        <f>VLOOKUP($B372,'UPDATE Advanced Stats'!$B$2:$AC$1000,27,0)</f>
        <v>3.6</v>
      </c>
      <c r="AY372">
        <f>VLOOKUP($B372,'UPDATE Advanced Stats'!$B$2:$AC$1000,28,0)</f>
        <v>3.4</v>
      </c>
    </row>
    <row r="373" spans="1:51">
      <c r="A373">
        <f>'UPDATE Regular Stats'!A374</f>
        <v>290</v>
      </c>
      <c r="B373" t="str">
        <f>'UPDATE Regular Stats'!B374</f>
        <v>John Lucas</v>
      </c>
      <c r="C373" t="str">
        <f>'UPDATE Regular Stats'!C374</f>
        <v>PG</v>
      </c>
      <c r="D373">
        <f>'UPDATE Regular Stats'!D374</f>
        <v>32</v>
      </c>
      <c r="E373" t="str">
        <f>'UPDATE Regular Stats'!E374</f>
        <v>DET</v>
      </c>
      <c r="F373">
        <f>'UPDATE Regular Stats'!F374</f>
        <v>21</v>
      </c>
      <c r="G373">
        <f>'UPDATE Regular Stats'!G374</f>
        <v>0</v>
      </c>
      <c r="H373">
        <f>'UPDATE Regular Stats'!H374</f>
        <v>13</v>
      </c>
      <c r="I373">
        <f>'UPDATE Regular Stats'!I374</f>
        <v>2</v>
      </c>
      <c r="J373">
        <f>'UPDATE Regular Stats'!J374</f>
        <v>5</v>
      </c>
      <c r="K373">
        <f>'UPDATE Regular Stats'!K374</f>
        <v>0.40400000000000003</v>
      </c>
      <c r="L373">
        <f>'UPDATE Regular Stats'!L374</f>
        <v>0.4</v>
      </c>
      <c r="M373">
        <f>'UPDATE Regular Stats'!M374</f>
        <v>1.4</v>
      </c>
      <c r="N373">
        <f>'UPDATE Regular Stats'!N374</f>
        <v>0.31</v>
      </c>
      <c r="O373">
        <f>'UPDATE Regular Stats'!O374</f>
        <v>1.6</v>
      </c>
      <c r="P373">
        <f>'UPDATE Regular Stats'!P374</f>
        <v>3.6</v>
      </c>
      <c r="Q373">
        <f>'UPDATE Regular Stats'!Q374</f>
        <v>0.44</v>
      </c>
      <c r="R373">
        <f>'UPDATE Regular Stats'!R374</f>
        <v>0.2</v>
      </c>
      <c r="S373">
        <f>'UPDATE Regular Stats'!S374</f>
        <v>0.2</v>
      </c>
      <c r="T373">
        <f>'UPDATE Regular Stats'!T374</f>
        <v>1</v>
      </c>
      <c r="U373">
        <f>'UPDATE Regular Stats'!U374</f>
        <v>0.2</v>
      </c>
      <c r="V373">
        <f>'UPDATE Regular Stats'!V374</f>
        <v>0.6</v>
      </c>
      <c r="W373">
        <f>'UPDATE Regular Stats'!W374</f>
        <v>0.8</v>
      </c>
      <c r="X373">
        <f>'UPDATE Regular Stats'!X374</f>
        <v>2.9</v>
      </c>
      <c r="Y373">
        <f>'UPDATE Regular Stats'!Y374</f>
        <v>0.4</v>
      </c>
      <c r="Z373">
        <f>'UPDATE Regular Stats'!Z374</f>
        <v>0</v>
      </c>
      <c r="AA373">
        <f>'UPDATE Regular Stats'!AA374</f>
        <v>0.8</v>
      </c>
      <c r="AB373">
        <f>'UPDATE Regular Stats'!AB374</f>
        <v>0.9</v>
      </c>
      <c r="AC373">
        <f>'UPDATE Regular Stats'!AC374</f>
        <v>4.7</v>
      </c>
      <c r="AD373">
        <f>VLOOKUP($B373,'UPDATE Advanced Stats'!$B$2:$AC$1000,7,0)</f>
        <v>13</v>
      </c>
      <c r="AE373">
        <f>VLOOKUP($B373,'UPDATE Advanced Stats'!$B$2:$AC$1000,8,0)</f>
        <v>0.46100000000000002</v>
      </c>
      <c r="AF373">
        <f>VLOOKUP($B373,'UPDATE Advanced Stats'!$B$2:$AC$1000,9,0)</f>
        <v>0.27900000000000003</v>
      </c>
      <c r="AG373">
        <f>VLOOKUP($B373,'UPDATE Advanced Stats'!$B$2:$AC$1000,10,0)</f>
        <v>4.8000000000000001E-2</v>
      </c>
      <c r="AH373">
        <f>VLOOKUP($B373,'UPDATE Advanced Stats'!$B$2:$AC$1000,11,0)</f>
        <v>1.5</v>
      </c>
      <c r="AI373">
        <f>VLOOKUP($B373,'UPDATE Advanced Stats'!$B$2:$AC$1000,12,0)</f>
        <v>5</v>
      </c>
      <c r="AJ373">
        <f>VLOOKUP($B373,'UPDATE Advanced Stats'!$B$2:$AC$1000,13,0)</f>
        <v>3.2</v>
      </c>
      <c r="AK373">
        <f>VLOOKUP($B373,'UPDATE Advanced Stats'!$B$2:$AC$1000,14,0)</f>
        <v>36</v>
      </c>
      <c r="AL373">
        <f>VLOOKUP($B373,'UPDATE Advanced Stats'!$B$2:$AC$1000,15,0)</f>
        <v>1.5</v>
      </c>
      <c r="AM373">
        <f>VLOOKUP($B373,'UPDATE Advanced Stats'!$B$2:$AC$1000,16,0)</f>
        <v>0</v>
      </c>
      <c r="AN373">
        <f>VLOOKUP($B373,'UPDATE Advanced Stats'!$B$2:$AC$1000,17,0)</f>
        <v>13.1</v>
      </c>
      <c r="AO373">
        <f>VLOOKUP($B373,'UPDATE Advanced Stats'!$B$2:$AC$1000,18,0)</f>
        <v>19.899999999999999</v>
      </c>
      <c r="AP373">
        <f>VLOOKUP($B373,'UPDATE Advanced Stats'!$B$2:$AC$1000,19,0)</f>
        <v>0</v>
      </c>
      <c r="AQ373">
        <f>VLOOKUP($B373,'UPDATE Advanced Stats'!$B$2:$AC$1000,20,0)</f>
        <v>0.2</v>
      </c>
      <c r="AR373">
        <f>VLOOKUP($B373,'UPDATE Advanced Stats'!$B$2:$AC$1000,21,0)</f>
        <v>0.1</v>
      </c>
      <c r="AS373">
        <f>VLOOKUP($B373,'UPDATE Advanced Stats'!$B$2:$AC$1000,22,0)</f>
        <v>0.3</v>
      </c>
      <c r="AT373">
        <f>VLOOKUP($B373,'UPDATE Advanced Stats'!$B$2:$AC$1000,23,0)</f>
        <v>5.8000000000000003E-2</v>
      </c>
      <c r="AU373">
        <f>VLOOKUP($B373,'UPDATE Advanced Stats'!$B$2:$AC$1000,24,0)</f>
        <v>0</v>
      </c>
      <c r="AV373">
        <f>VLOOKUP($B373,'UPDATE Advanced Stats'!$B$2:$AC$1000,25,0)</f>
        <v>-1.1000000000000001</v>
      </c>
      <c r="AW373">
        <f>VLOOKUP($B373,'UPDATE Advanced Stats'!$B$2:$AC$1000,26,0)</f>
        <v>-4.4000000000000004</v>
      </c>
      <c r="AX373">
        <f>VLOOKUP($B373,'UPDATE Advanced Stats'!$B$2:$AC$1000,27,0)</f>
        <v>-5.5</v>
      </c>
      <c r="AY373">
        <f>VLOOKUP($B373,'UPDATE Advanced Stats'!$B$2:$AC$1000,28,0)</f>
        <v>-0.2</v>
      </c>
    </row>
    <row r="374" spans="1:51">
      <c r="A374">
        <f>'UPDATE Regular Stats'!A375</f>
        <v>291</v>
      </c>
      <c r="B374" t="str">
        <f>'UPDATE Regular Stats'!B375</f>
        <v>Kalin Lucas</v>
      </c>
      <c r="C374" t="str">
        <f>'UPDATE Regular Stats'!C375</f>
        <v>PG</v>
      </c>
      <c r="D374">
        <f>'UPDATE Regular Stats'!D375</f>
        <v>25</v>
      </c>
      <c r="E374" t="str">
        <f>'UPDATE Regular Stats'!E375</f>
        <v>MEM</v>
      </c>
      <c r="F374">
        <f>'UPDATE Regular Stats'!F375</f>
        <v>1</v>
      </c>
      <c r="G374">
        <f>'UPDATE Regular Stats'!G375</f>
        <v>0</v>
      </c>
      <c r="H374">
        <f>'UPDATE Regular Stats'!H375</f>
        <v>6</v>
      </c>
      <c r="I374">
        <f>'UPDATE Regular Stats'!I375</f>
        <v>0</v>
      </c>
      <c r="J374">
        <f>'UPDATE Regular Stats'!J375</f>
        <v>1</v>
      </c>
      <c r="K374">
        <f>'UPDATE Regular Stats'!K375</f>
        <v>0</v>
      </c>
      <c r="L374">
        <f>'UPDATE Regular Stats'!L375</f>
        <v>0</v>
      </c>
      <c r="M374">
        <f>'UPDATE Regular Stats'!M375</f>
        <v>0</v>
      </c>
      <c r="N374">
        <f>'UPDATE Regular Stats'!N375</f>
        <v>0</v>
      </c>
      <c r="O374">
        <f>'UPDATE Regular Stats'!O375</f>
        <v>0</v>
      </c>
      <c r="P374">
        <f>'UPDATE Regular Stats'!P375</f>
        <v>1</v>
      </c>
      <c r="Q374">
        <f>'UPDATE Regular Stats'!Q375</f>
        <v>0</v>
      </c>
      <c r="R374">
        <f>'UPDATE Regular Stats'!R375</f>
        <v>0</v>
      </c>
      <c r="S374">
        <f>'UPDATE Regular Stats'!S375</f>
        <v>0</v>
      </c>
      <c r="T374">
        <f>'UPDATE Regular Stats'!T375</f>
        <v>0</v>
      </c>
      <c r="U374">
        <f>'UPDATE Regular Stats'!U375</f>
        <v>0</v>
      </c>
      <c r="V374">
        <f>'UPDATE Regular Stats'!V375</f>
        <v>0</v>
      </c>
      <c r="W374">
        <f>'UPDATE Regular Stats'!W375</f>
        <v>0</v>
      </c>
      <c r="X374">
        <f>'UPDATE Regular Stats'!X375</f>
        <v>0</v>
      </c>
      <c r="Y374">
        <f>'UPDATE Regular Stats'!Y375</f>
        <v>1</v>
      </c>
      <c r="Z374">
        <f>'UPDATE Regular Stats'!Z375</f>
        <v>0</v>
      </c>
      <c r="AA374">
        <f>'UPDATE Regular Stats'!AA375</f>
        <v>0</v>
      </c>
      <c r="AB374">
        <f>'UPDATE Regular Stats'!AB375</f>
        <v>1</v>
      </c>
      <c r="AC374">
        <f>'UPDATE Regular Stats'!AC375</f>
        <v>0</v>
      </c>
      <c r="AD374">
        <f>VLOOKUP($B374,'UPDATE Advanced Stats'!$B$2:$AC$1000,7,0)</f>
        <v>-0.7</v>
      </c>
      <c r="AE374">
        <f>VLOOKUP($B374,'UPDATE Advanced Stats'!$B$2:$AC$1000,8,0)</f>
        <v>0</v>
      </c>
      <c r="AF374">
        <f>VLOOKUP($B374,'UPDATE Advanced Stats'!$B$2:$AC$1000,9,0)</f>
        <v>0</v>
      </c>
      <c r="AG374">
        <f>VLOOKUP($B374,'UPDATE Advanced Stats'!$B$2:$AC$1000,10,0)</f>
        <v>0</v>
      </c>
      <c r="AH374">
        <f>VLOOKUP($B374,'UPDATE Advanced Stats'!$B$2:$AC$1000,11,0)</f>
        <v>0</v>
      </c>
      <c r="AI374">
        <f>VLOOKUP($B374,'UPDATE Advanced Stats'!$B$2:$AC$1000,12,0)</f>
        <v>0</v>
      </c>
      <c r="AJ374">
        <f>VLOOKUP($B374,'UPDATE Advanced Stats'!$B$2:$AC$1000,13,0)</f>
        <v>0</v>
      </c>
      <c r="AK374">
        <f>VLOOKUP($B374,'UPDATE Advanced Stats'!$B$2:$AC$1000,14,0)</f>
        <v>0</v>
      </c>
      <c r="AL374">
        <f>VLOOKUP($B374,'UPDATE Advanced Stats'!$B$2:$AC$1000,15,0)</f>
        <v>8.6999999999999993</v>
      </c>
      <c r="AM374">
        <f>VLOOKUP($B374,'UPDATE Advanced Stats'!$B$2:$AC$1000,16,0)</f>
        <v>0</v>
      </c>
      <c r="AN374">
        <f>VLOOKUP($B374,'UPDATE Advanced Stats'!$B$2:$AC$1000,17,0)</f>
        <v>0</v>
      </c>
      <c r="AO374">
        <f>VLOOKUP($B374,'UPDATE Advanced Stats'!$B$2:$AC$1000,18,0)</f>
        <v>7.6</v>
      </c>
      <c r="AP374">
        <f>VLOOKUP($B374,'UPDATE Advanced Stats'!$B$2:$AC$1000,19,0)</f>
        <v>0</v>
      </c>
      <c r="AQ374">
        <f>VLOOKUP($B374,'UPDATE Advanced Stats'!$B$2:$AC$1000,20,0)</f>
        <v>0</v>
      </c>
      <c r="AR374">
        <f>VLOOKUP($B374,'UPDATE Advanced Stats'!$B$2:$AC$1000,21,0)</f>
        <v>0</v>
      </c>
      <c r="AS374">
        <f>VLOOKUP($B374,'UPDATE Advanced Stats'!$B$2:$AC$1000,22,0)</f>
        <v>0</v>
      </c>
      <c r="AT374">
        <f>VLOOKUP($B374,'UPDATE Advanced Stats'!$B$2:$AC$1000,23,0)</f>
        <v>-5.7000000000000002E-2</v>
      </c>
      <c r="AU374">
        <f>VLOOKUP($B374,'UPDATE Advanced Stats'!$B$2:$AC$1000,24,0)</f>
        <v>0</v>
      </c>
      <c r="AV374">
        <f>VLOOKUP($B374,'UPDATE Advanced Stats'!$B$2:$AC$1000,25,0)</f>
        <v>-7.9</v>
      </c>
      <c r="AW374">
        <f>VLOOKUP($B374,'UPDATE Advanced Stats'!$B$2:$AC$1000,26,0)</f>
        <v>6.6</v>
      </c>
      <c r="AX374">
        <f>VLOOKUP($B374,'UPDATE Advanced Stats'!$B$2:$AC$1000,27,0)</f>
        <v>-1.3</v>
      </c>
      <c r="AY374">
        <f>VLOOKUP($B374,'UPDATE Advanced Stats'!$B$2:$AC$1000,28,0)</f>
        <v>0</v>
      </c>
    </row>
    <row r="375" spans="1:51">
      <c r="A375">
        <f>'UPDATE Regular Stats'!A376</f>
        <v>292</v>
      </c>
      <c r="B375" t="str">
        <f>'UPDATE Regular Stats'!B376</f>
        <v>Shelvin Mack</v>
      </c>
      <c r="C375" t="str">
        <f>'UPDATE Regular Stats'!C376</f>
        <v>PG</v>
      </c>
      <c r="D375">
        <f>'UPDATE Regular Stats'!D376</f>
        <v>24</v>
      </c>
      <c r="E375" t="str">
        <f>'UPDATE Regular Stats'!E376</f>
        <v>ATL</v>
      </c>
      <c r="F375">
        <f>'UPDATE Regular Stats'!F376</f>
        <v>55</v>
      </c>
      <c r="G375">
        <f>'UPDATE Regular Stats'!G376</f>
        <v>0</v>
      </c>
      <c r="H375">
        <f>'UPDATE Regular Stats'!H376</f>
        <v>15.1</v>
      </c>
      <c r="I375">
        <f>'UPDATE Regular Stats'!I376</f>
        <v>2.1</v>
      </c>
      <c r="J375">
        <f>'UPDATE Regular Stats'!J376</f>
        <v>5.3</v>
      </c>
      <c r="K375">
        <f>'UPDATE Regular Stats'!K376</f>
        <v>0.40100000000000002</v>
      </c>
      <c r="L375">
        <f>'UPDATE Regular Stats'!L376</f>
        <v>0.7</v>
      </c>
      <c r="M375">
        <f>'UPDATE Regular Stats'!M376</f>
        <v>2.2999999999999998</v>
      </c>
      <c r="N375">
        <f>'UPDATE Regular Stats'!N376</f>
        <v>0.315</v>
      </c>
      <c r="O375">
        <f>'UPDATE Regular Stats'!O376</f>
        <v>1.4</v>
      </c>
      <c r="P375">
        <f>'UPDATE Regular Stats'!P376</f>
        <v>3</v>
      </c>
      <c r="Q375">
        <f>'UPDATE Regular Stats'!Q376</f>
        <v>0.46700000000000003</v>
      </c>
      <c r="R375">
        <f>'UPDATE Regular Stats'!R376</f>
        <v>0.5</v>
      </c>
      <c r="S375">
        <f>'UPDATE Regular Stats'!S376</f>
        <v>0.6</v>
      </c>
      <c r="T375">
        <f>'UPDATE Regular Stats'!T376</f>
        <v>0.80600000000000005</v>
      </c>
      <c r="U375">
        <f>'UPDATE Regular Stats'!U376</f>
        <v>0.1</v>
      </c>
      <c r="V375">
        <f>'UPDATE Regular Stats'!V376</f>
        <v>1.3</v>
      </c>
      <c r="W375">
        <f>'UPDATE Regular Stats'!W376</f>
        <v>1.4</v>
      </c>
      <c r="X375">
        <f>'UPDATE Regular Stats'!X376</f>
        <v>2.8</v>
      </c>
      <c r="Y375">
        <f>'UPDATE Regular Stats'!Y376</f>
        <v>0.5</v>
      </c>
      <c r="Z375">
        <f>'UPDATE Regular Stats'!Z376</f>
        <v>0</v>
      </c>
      <c r="AA375">
        <f>'UPDATE Regular Stats'!AA376</f>
        <v>0.9</v>
      </c>
      <c r="AB375">
        <f>'UPDATE Regular Stats'!AB376</f>
        <v>0.6</v>
      </c>
      <c r="AC375">
        <f>'UPDATE Regular Stats'!AC376</f>
        <v>5.4</v>
      </c>
      <c r="AD375">
        <f>VLOOKUP($B375,'UPDATE Advanced Stats'!$B$2:$AC$1000,7,0)</f>
        <v>13.2</v>
      </c>
      <c r="AE375">
        <f>VLOOKUP($B375,'UPDATE Advanced Stats'!$B$2:$AC$1000,8,0)</f>
        <v>0.48899999999999999</v>
      </c>
      <c r="AF375">
        <f>VLOOKUP($B375,'UPDATE Advanced Stats'!$B$2:$AC$1000,9,0)</f>
        <v>0.435</v>
      </c>
      <c r="AG375">
        <f>VLOOKUP($B375,'UPDATE Advanced Stats'!$B$2:$AC$1000,10,0)</f>
        <v>0.106</v>
      </c>
      <c r="AH375">
        <f>VLOOKUP($B375,'UPDATE Advanced Stats'!$B$2:$AC$1000,11,0)</f>
        <v>1.1000000000000001</v>
      </c>
      <c r="AI375">
        <f>VLOOKUP($B375,'UPDATE Advanced Stats'!$B$2:$AC$1000,12,0)</f>
        <v>9.5</v>
      </c>
      <c r="AJ375">
        <f>VLOOKUP($B375,'UPDATE Advanced Stats'!$B$2:$AC$1000,13,0)</f>
        <v>5.4</v>
      </c>
      <c r="AK375">
        <f>VLOOKUP($B375,'UPDATE Advanced Stats'!$B$2:$AC$1000,14,0)</f>
        <v>28.6</v>
      </c>
      <c r="AL375">
        <f>VLOOKUP($B375,'UPDATE Advanced Stats'!$B$2:$AC$1000,15,0)</f>
        <v>1.8</v>
      </c>
      <c r="AM375">
        <f>VLOOKUP($B375,'UPDATE Advanced Stats'!$B$2:$AC$1000,16,0)</f>
        <v>0.2</v>
      </c>
      <c r="AN375">
        <f>VLOOKUP($B375,'UPDATE Advanced Stats'!$B$2:$AC$1000,17,0)</f>
        <v>13.8</v>
      </c>
      <c r="AO375">
        <f>VLOOKUP($B375,'UPDATE Advanced Stats'!$B$2:$AC$1000,18,0)</f>
        <v>19.5</v>
      </c>
      <c r="AP375">
        <f>VLOOKUP($B375,'UPDATE Advanced Stats'!$B$2:$AC$1000,19,0)</f>
        <v>0</v>
      </c>
      <c r="AQ375">
        <f>VLOOKUP($B375,'UPDATE Advanced Stats'!$B$2:$AC$1000,20,0)</f>
        <v>0.5</v>
      </c>
      <c r="AR375">
        <f>VLOOKUP($B375,'UPDATE Advanced Stats'!$B$2:$AC$1000,21,0)</f>
        <v>0.8</v>
      </c>
      <c r="AS375">
        <f>VLOOKUP($B375,'UPDATE Advanced Stats'!$B$2:$AC$1000,22,0)</f>
        <v>1.3</v>
      </c>
      <c r="AT375">
        <f>VLOOKUP($B375,'UPDATE Advanced Stats'!$B$2:$AC$1000,23,0)</f>
        <v>7.4999999999999997E-2</v>
      </c>
      <c r="AU375">
        <f>VLOOKUP($B375,'UPDATE Advanced Stats'!$B$2:$AC$1000,24,0)</f>
        <v>0</v>
      </c>
      <c r="AV375">
        <f>VLOOKUP($B375,'UPDATE Advanced Stats'!$B$2:$AC$1000,25,0)</f>
        <v>-0.9</v>
      </c>
      <c r="AW375">
        <f>VLOOKUP($B375,'UPDATE Advanced Stats'!$B$2:$AC$1000,26,0)</f>
        <v>-2.2000000000000002</v>
      </c>
      <c r="AX375">
        <f>VLOOKUP($B375,'UPDATE Advanced Stats'!$B$2:$AC$1000,27,0)</f>
        <v>-3.1</v>
      </c>
      <c r="AY375">
        <f>VLOOKUP($B375,'UPDATE Advanced Stats'!$B$2:$AC$1000,28,0)</f>
        <v>-0.2</v>
      </c>
    </row>
    <row r="376" spans="1:51">
      <c r="A376">
        <f>'UPDATE Regular Stats'!A377</f>
        <v>293</v>
      </c>
      <c r="B376" t="str">
        <f>'UPDATE Regular Stats'!B377</f>
        <v>Ian Mahinmi</v>
      </c>
      <c r="C376" t="str">
        <f>'UPDATE Regular Stats'!C377</f>
        <v>C</v>
      </c>
      <c r="D376">
        <f>'UPDATE Regular Stats'!D377</f>
        <v>28</v>
      </c>
      <c r="E376" t="str">
        <f>'UPDATE Regular Stats'!E377</f>
        <v>IND</v>
      </c>
      <c r="F376">
        <f>'UPDATE Regular Stats'!F377</f>
        <v>61</v>
      </c>
      <c r="G376">
        <f>'UPDATE Regular Stats'!G377</f>
        <v>6</v>
      </c>
      <c r="H376">
        <f>'UPDATE Regular Stats'!H377</f>
        <v>18.8</v>
      </c>
      <c r="I376">
        <f>'UPDATE Regular Stats'!I377</f>
        <v>1.9</v>
      </c>
      <c r="J376">
        <f>'UPDATE Regular Stats'!J377</f>
        <v>3.5</v>
      </c>
      <c r="K376">
        <f>'UPDATE Regular Stats'!K377</f>
        <v>0.55200000000000005</v>
      </c>
      <c r="L376">
        <f>'UPDATE Regular Stats'!L377</f>
        <v>0</v>
      </c>
      <c r="M376">
        <f>'UPDATE Regular Stats'!M377</f>
        <v>0</v>
      </c>
      <c r="N376">
        <f>'UPDATE Regular Stats'!N377</f>
        <v>0</v>
      </c>
      <c r="O376">
        <f>'UPDATE Regular Stats'!O377</f>
        <v>1.9</v>
      </c>
      <c r="P376">
        <f>'UPDATE Regular Stats'!P377</f>
        <v>3.5</v>
      </c>
      <c r="Q376">
        <f>'UPDATE Regular Stats'!Q377</f>
        <v>0.55200000000000005</v>
      </c>
      <c r="R376">
        <f>'UPDATE Regular Stats'!R377</f>
        <v>0.5</v>
      </c>
      <c r="S376">
        <f>'UPDATE Regular Stats'!S377</f>
        <v>1.7</v>
      </c>
      <c r="T376">
        <f>'UPDATE Regular Stats'!T377</f>
        <v>0.30399999999999999</v>
      </c>
      <c r="U376">
        <f>'UPDATE Regular Stats'!U377</f>
        <v>1.7</v>
      </c>
      <c r="V376">
        <f>'UPDATE Regular Stats'!V377</f>
        <v>4.0999999999999996</v>
      </c>
      <c r="W376">
        <f>'UPDATE Regular Stats'!W377</f>
        <v>5.8</v>
      </c>
      <c r="X376">
        <f>'UPDATE Regular Stats'!X377</f>
        <v>0.5</v>
      </c>
      <c r="Y376">
        <f>'UPDATE Regular Stats'!Y377</f>
        <v>0.5</v>
      </c>
      <c r="Z376">
        <f>'UPDATE Regular Stats'!Z377</f>
        <v>0.8</v>
      </c>
      <c r="AA376">
        <f>'UPDATE Regular Stats'!AA377</f>
        <v>1</v>
      </c>
      <c r="AB376">
        <f>'UPDATE Regular Stats'!AB377</f>
        <v>2.8</v>
      </c>
      <c r="AC376">
        <f>'UPDATE Regular Stats'!AC377</f>
        <v>4.3</v>
      </c>
      <c r="AD376">
        <f>VLOOKUP($B376,'UPDATE Advanced Stats'!$B$2:$AC$1000,7,0)</f>
        <v>10.8</v>
      </c>
      <c r="AE376">
        <f>VLOOKUP($B376,'UPDATE Advanced Stats'!$B$2:$AC$1000,8,0)</f>
        <v>0.51600000000000001</v>
      </c>
      <c r="AF376">
        <f>VLOOKUP($B376,'UPDATE Advanced Stats'!$B$2:$AC$1000,9,0)</f>
        <v>0</v>
      </c>
      <c r="AG376">
        <f>VLOOKUP($B376,'UPDATE Advanced Stats'!$B$2:$AC$1000,10,0)</f>
        <v>0.48099999999999998</v>
      </c>
      <c r="AH376">
        <f>VLOOKUP($B376,'UPDATE Advanced Stats'!$B$2:$AC$1000,11,0)</f>
        <v>10.199999999999999</v>
      </c>
      <c r="AI376">
        <f>VLOOKUP($B376,'UPDATE Advanced Stats'!$B$2:$AC$1000,12,0)</f>
        <v>24</v>
      </c>
      <c r="AJ376">
        <f>VLOOKUP($B376,'UPDATE Advanced Stats'!$B$2:$AC$1000,13,0)</f>
        <v>17.2</v>
      </c>
      <c r="AK376">
        <f>VLOOKUP($B376,'UPDATE Advanced Stats'!$B$2:$AC$1000,14,0)</f>
        <v>4.4000000000000004</v>
      </c>
      <c r="AL376">
        <f>VLOOKUP($B376,'UPDATE Advanced Stats'!$B$2:$AC$1000,15,0)</f>
        <v>1.3</v>
      </c>
      <c r="AM376">
        <f>VLOOKUP($B376,'UPDATE Advanced Stats'!$B$2:$AC$1000,16,0)</f>
        <v>3.1</v>
      </c>
      <c r="AN376">
        <f>VLOOKUP($B376,'UPDATE Advanced Stats'!$B$2:$AC$1000,17,0)</f>
        <v>18.7</v>
      </c>
      <c r="AO376">
        <f>VLOOKUP($B376,'UPDATE Advanced Stats'!$B$2:$AC$1000,18,0)</f>
        <v>12.5</v>
      </c>
      <c r="AP376">
        <f>VLOOKUP($B376,'UPDATE Advanced Stats'!$B$2:$AC$1000,19,0)</f>
        <v>0</v>
      </c>
      <c r="AQ376">
        <f>VLOOKUP($B376,'UPDATE Advanced Stats'!$B$2:$AC$1000,20,0)</f>
        <v>0.1</v>
      </c>
      <c r="AR376">
        <f>VLOOKUP($B376,'UPDATE Advanced Stats'!$B$2:$AC$1000,21,0)</f>
        <v>2</v>
      </c>
      <c r="AS376">
        <f>VLOOKUP($B376,'UPDATE Advanced Stats'!$B$2:$AC$1000,22,0)</f>
        <v>2.1</v>
      </c>
      <c r="AT376">
        <f>VLOOKUP($B376,'UPDATE Advanced Stats'!$B$2:$AC$1000,23,0)</f>
        <v>0.09</v>
      </c>
      <c r="AU376">
        <f>VLOOKUP($B376,'UPDATE Advanced Stats'!$B$2:$AC$1000,24,0)</f>
        <v>0</v>
      </c>
      <c r="AV376">
        <f>VLOOKUP($B376,'UPDATE Advanced Stats'!$B$2:$AC$1000,25,0)</f>
        <v>-3.8</v>
      </c>
      <c r="AW376">
        <f>VLOOKUP($B376,'UPDATE Advanced Stats'!$B$2:$AC$1000,26,0)</f>
        <v>2.6</v>
      </c>
      <c r="AX376">
        <f>VLOOKUP($B376,'UPDATE Advanced Stats'!$B$2:$AC$1000,27,0)</f>
        <v>-1.2</v>
      </c>
      <c r="AY376">
        <f>VLOOKUP($B376,'UPDATE Advanced Stats'!$B$2:$AC$1000,28,0)</f>
        <v>0.2</v>
      </c>
    </row>
    <row r="377" spans="1:51">
      <c r="A377">
        <f>'UPDATE Regular Stats'!A378</f>
        <v>294</v>
      </c>
      <c r="B377" t="str">
        <f>'UPDATE Regular Stats'!B378</f>
        <v>Devyn Marble</v>
      </c>
      <c r="C377" t="str">
        <f>'UPDATE Regular Stats'!C378</f>
        <v>SG</v>
      </c>
      <c r="D377">
        <f>'UPDATE Regular Stats'!D378</f>
        <v>22</v>
      </c>
      <c r="E377" t="str">
        <f>'UPDATE Regular Stats'!E378</f>
        <v>ORL</v>
      </c>
      <c r="F377">
        <f>'UPDATE Regular Stats'!F378</f>
        <v>16</v>
      </c>
      <c r="G377">
        <f>'UPDATE Regular Stats'!G378</f>
        <v>7</v>
      </c>
      <c r="H377">
        <f>'UPDATE Regular Stats'!H378</f>
        <v>13</v>
      </c>
      <c r="I377">
        <f>'UPDATE Regular Stats'!I378</f>
        <v>0.9</v>
      </c>
      <c r="J377">
        <f>'UPDATE Regular Stats'!J378</f>
        <v>2.8</v>
      </c>
      <c r="K377">
        <f>'UPDATE Regular Stats'!K378</f>
        <v>0.318</v>
      </c>
      <c r="L377">
        <f>'UPDATE Regular Stats'!L378</f>
        <v>0.3</v>
      </c>
      <c r="M377">
        <f>'UPDATE Regular Stats'!M378</f>
        <v>1.4</v>
      </c>
      <c r="N377">
        <f>'UPDATE Regular Stats'!N378</f>
        <v>0.182</v>
      </c>
      <c r="O377">
        <f>'UPDATE Regular Stats'!O378</f>
        <v>0.6</v>
      </c>
      <c r="P377">
        <f>'UPDATE Regular Stats'!P378</f>
        <v>1.4</v>
      </c>
      <c r="Q377">
        <f>'UPDATE Regular Stats'!Q378</f>
        <v>0.45500000000000002</v>
      </c>
      <c r="R377">
        <f>'UPDATE Regular Stats'!R378</f>
        <v>0.3</v>
      </c>
      <c r="S377">
        <f>'UPDATE Regular Stats'!S378</f>
        <v>1</v>
      </c>
      <c r="T377">
        <f>'UPDATE Regular Stats'!T378</f>
        <v>0.313</v>
      </c>
      <c r="U377">
        <f>'UPDATE Regular Stats'!U378</f>
        <v>0.3</v>
      </c>
      <c r="V377">
        <f>'UPDATE Regular Stats'!V378</f>
        <v>1.6</v>
      </c>
      <c r="W377">
        <f>'UPDATE Regular Stats'!W378</f>
        <v>1.9</v>
      </c>
      <c r="X377">
        <f>'UPDATE Regular Stats'!X378</f>
        <v>1.1000000000000001</v>
      </c>
      <c r="Y377">
        <f>'UPDATE Regular Stats'!Y378</f>
        <v>0.6</v>
      </c>
      <c r="Z377">
        <f>'UPDATE Regular Stats'!Z378</f>
        <v>0.1</v>
      </c>
      <c r="AA377">
        <f>'UPDATE Regular Stats'!AA378</f>
        <v>0.6</v>
      </c>
      <c r="AB377">
        <f>'UPDATE Regular Stats'!AB378</f>
        <v>0.9</v>
      </c>
      <c r="AC377">
        <f>'UPDATE Regular Stats'!AC378</f>
        <v>2.2999999999999998</v>
      </c>
      <c r="AD377">
        <f>VLOOKUP($B377,'UPDATE Advanced Stats'!$B$2:$AC$1000,7,0)</f>
        <v>5.9</v>
      </c>
      <c r="AE377">
        <f>VLOOKUP($B377,'UPDATE Advanced Stats'!$B$2:$AC$1000,8,0)</f>
        <v>0.36199999999999999</v>
      </c>
      <c r="AF377">
        <f>VLOOKUP($B377,'UPDATE Advanced Stats'!$B$2:$AC$1000,9,0)</f>
        <v>0.5</v>
      </c>
      <c r="AG377">
        <f>VLOOKUP($B377,'UPDATE Advanced Stats'!$B$2:$AC$1000,10,0)</f>
        <v>0.36399999999999999</v>
      </c>
      <c r="AH377">
        <f>VLOOKUP($B377,'UPDATE Advanced Stats'!$B$2:$AC$1000,11,0)</f>
        <v>2.7</v>
      </c>
      <c r="AI377">
        <f>VLOOKUP($B377,'UPDATE Advanced Stats'!$B$2:$AC$1000,12,0)</f>
        <v>14.4</v>
      </c>
      <c r="AJ377">
        <f>VLOOKUP($B377,'UPDATE Advanced Stats'!$B$2:$AC$1000,13,0)</f>
        <v>8.4</v>
      </c>
      <c r="AK377">
        <f>VLOOKUP($B377,'UPDATE Advanced Stats'!$B$2:$AC$1000,14,0)</f>
        <v>11.5</v>
      </c>
      <c r="AL377">
        <f>VLOOKUP($B377,'UPDATE Advanced Stats'!$B$2:$AC$1000,15,0)</f>
        <v>2.2000000000000002</v>
      </c>
      <c r="AM377">
        <f>VLOOKUP($B377,'UPDATE Advanced Stats'!$B$2:$AC$1000,16,0)</f>
        <v>0.8</v>
      </c>
      <c r="AN377">
        <f>VLOOKUP($B377,'UPDATE Advanced Stats'!$B$2:$AC$1000,17,0)</f>
        <v>15</v>
      </c>
      <c r="AO377">
        <f>VLOOKUP($B377,'UPDATE Advanced Stats'!$B$2:$AC$1000,18,0)</f>
        <v>13.1</v>
      </c>
      <c r="AP377">
        <f>VLOOKUP($B377,'UPDATE Advanced Stats'!$B$2:$AC$1000,19,0)</f>
        <v>0</v>
      </c>
      <c r="AQ377">
        <f>VLOOKUP($B377,'UPDATE Advanced Stats'!$B$2:$AC$1000,20,0)</f>
        <v>-0.3</v>
      </c>
      <c r="AR377">
        <f>VLOOKUP($B377,'UPDATE Advanced Stats'!$B$2:$AC$1000,21,0)</f>
        <v>0.2</v>
      </c>
      <c r="AS377">
        <f>VLOOKUP($B377,'UPDATE Advanced Stats'!$B$2:$AC$1000,22,0)</f>
        <v>-0.1</v>
      </c>
      <c r="AT377">
        <f>VLOOKUP($B377,'UPDATE Advanced Stats'!$B$2:$AC$1000,23,0)</f>
        <v>-3.1E-2</v>
      </c>
      <c r="AU377">
        <f>VLOOKUP($B377,'UPDATE Advanced Stats'!$B$2:$AC$1000,24,0)</f>
        <v>0</v>
      </c>
      <c r="AV377">
        <f>VLOOKUP($B377,'UPDATE Advanced Stats'!$B$2:$AC$1000,25,0)</f>
        <v>-4.7</v>
      </c>
      <c r="AW377">
        <f>VLOOKUP($B377,'UPDATE Advanced Stats'!$B$2:$AC$1000,26,0)</f>
        <v>0.2</v>
      </c>
      <c r="AX377">
        <f>VLOOKUP($B377,'UPDATE Advanced Stats'!$B$2:$AC$1000,27,0)</f>
        <v>-4.5</v>
      </c>
      <c r="AY377">
        <f>VLOOKUP($B377,'UPDATE Advanced Stats'!$B$2:$AC$1000,28,0)</f>
        <v>-0.1</v>
      </c>
    </row>
    <row r="378" spans="1:51">
      <c r="A378">
        <f>'UPDATE Regular Stats'!A379</f>
        <v>295</v>
      </c>
      <c r="B378" t="str">
        <f>'UPDATE Regular Stats'!B379</f>
        <v>Shawn Marion</v>
      </c>
      <c r="C378" t="str">
        <f>'UPDATE Regular Stats'!C379</f>
        <v>SF</v>
      </c>
      <c r="D378">
        <f>'UPDATE Regular Stats'!D379</f>
        <v>36</v>
      </c>
      <c r="E378" t="str">
        <f>'UPDATE Regular Stats'!E379</f>
        <v>CLE</v>
      </c>
      <c r="F378">
        <f>'UPDATE Regular Stats'!F379</f>
        <v>57</v>
      </c>
      <c r="G378">
        <f>'UPDATE Regular Stats'!G379</f>
        <v>24</v>
      </c>
      <c r="H378">
        <f>'UPDATE Regular Stats'!H379</f>
        <v>19.3</v>
      </c>
      <c r="I378">
        <f>'UPDATE Regular Stats'!I379</f>
        <v>2.1</v>
      </c>
      <c r="J378">
        <f>'UPDATE Regular Stats'!J379</f>
        <v>4.7</v>
      </c>
      <c r="K378">
        <f>'UPDATE Regular Stats'!K379</f>
        <v>0.44600000000000001</v>
      </c>
      <c r="L378">
        <f>'UPDATE Regular Stats'!L379</f>
        <v>0.2</v>
      </c>
      <c r="M378">
        <f>'UPDATE Regular Stats'!M379</f>
        <v>0.8</v>
      </c>
      <c r="N378">
        <f>'UPDATE Regular Stats'!N379</f>
        <v>0.26100000000000001</v>
      </c>
      <c r="O378">
        <f>'UPDATE Regular Stats'!O379</f>
        <v>1.9</v>
      </c>
      <c r="P378">
        <f>'UPDATE Regular Stats'!P379</f>
        <v>3.9</v>
      </c>
      <c r="Q378">
        <f>'UPDATE Regular Stats'!Q379</f>
        <v>0.48399999999999999</v>
      </c>
      <c r="R378">
        <f>'UPDATE Regular Stats'!R379</f>
        <v>0.5</v>
      </c>
      <c r="S378">
        <f>'UPDATE Regular Stats'!S379</f>
        <v>0.6</v>
      </c>
      <c r="T378">
        <f>'UPDATE Regular Stats'!T379</f>
        <v>0.76500000000000001</v>
      </c>
      <c r="U378">
        <f>'UPDATE Regular Stats'!U379</f>
        <v>1.1000000000000001</v>
      </c>
      <c r="V378">
        <f>'UPDATE Regular Stats'!V379</f>
        <v>2.4</v>
      </c>
      <c r="W378">
        <f>'UPDATE Regular Stats'!W379</f>
        <v>3.5</v>
      </c>
      <c r="X378">
        <f>'UPDATE Regular Stats'!X379</f>
        <v>0.9</v>
      </c>
      <c r="Y378">
        <f>'UPDATE Regular Stats'!Y379</f>
        <v>0.5</v>
      </c>
      <c r="Z378">
        <f>'UPDATE Regular Stats'!Z379</f>
        <v>0.5</v>
      </c>
      <c r="AA378">
        <f>'UPDATE Regular Stats'!AA379</f>
        <v>0.6</v>
      </c>
      <c r="AB378">
        <f>'UPDATE Regular Stats'!AB379</f>
        <v>1</v>
      </c>
      <c r="AC378">
        <f>'UPDATE Regular Stats'!AC379</f>
        <v>4.8</v>
      </c>
      <c r="AD378">
        <f>VLOOKUP($B378,'UPDATE Advanced Stats'!$B$2:$AC$1000,7,0)</f>
        <v>11</v>
      </c>
      <c r="AE378">
        <f>VLOOKUP($B378,'UPDATE Advanced Stats'!$B$2:$AC$1000,8,0)</f>
        <v>0.48899999999999999</v>
      </c>
      <c r="AF378">
        <f>VLOOKUP($B378,'UPDATE Advanced Stats'!$B$2:$AC$1000,9,0)</f>
        <v>0.17199999999999999</v>
      </c>
      <c r="AG378">
        <f>VLOOKUP($B378,'UPDATE Advanced Stats'!$B$2:$AC$1000,10,0)</f>
        <v>0.127</v>
      </c>
      <c r="AH378">
        <f>VLOOKUP($B378,'UPDATE Advanced Stats'!$B$2:$AC$1000,11,0)</f>
        <v>6.8</v>
      </c>
      <c r="AI378">
        <f>VLOOKUP($B378,'UPDATE Advanced Stats'!$B$2:$AC$1000,12,0)</f>
        <v>14.2</v>
      </c>
      <c r="AJ378">
        <f>VLOOKUP($B378,'UPDATE Advanced Stats'!$B$2:$AC$1000,13,0)</f>
        <v>10.5</v>
      </c>
      <c r="AK378">
        <f>VLOOKUP($B378,'UPDATE Advanced Stats'!$B$2:$AC$1000,14,0)</f>
        <v>6.9</v>
      </c>
      <c r="AL378">
        <f>VLOOKUP($B378,'UPDATE Advanced Stats'!$B$2:$AC$1000,15,0)</f>
        <v>1.3</v>
      </c>
      <c r="AM378">
        <f>VLOOKUP($B378,'UPDATE Advanced Stats'!$B$2:$AC$1000,16,0)</f>
        <v>1.9</v>
      </c>
      <c r="AN378">
        <f>VLOOKUP($B378,'UPDATE Advanced Stats'!$B$2:$AC$1000,17,0)</f>
        <v>10.5</v>
      </c>
      <c r="AO378">
        <f>VLOOKUP($B378,'UPDATE Advanced Stats'!$B$2:$AC$1000,18,0)</f>
        <v>12.9</v>
      </c>
      <c r="AP378">
        <f>VLOOKUP($B378,'UPDATE Advanced Stats'!$B$2:$AC$1000,19,0)</f>
        <v>0</v>
      </c>
      <c r="AQ378">
        <f>VLOOKUP($B378,'UPDATE Advanced Stats'!$B$2:$AC$1000,20,0)</f>
        <v>0.8</v>
      </c>
      <c r="AR378">
        <f>VLOOKUP($B378,'UPDATE Advanced Stats'!$B$2:$AC$1000,21,0)</f>
        <v>0.9</v>
      </c>
      <c r="AS378">
        <f>VLOOKUP($B378,'UPDATE Advanced Stats'!$B$2:$AC$1000,22,0)</f>
        <v>1.7</v>
      </c>
      <c r="AT378">
        <f>VLOOKUP($B378,'UPDATE Advanced Stats'!$B$2:$AC$1000,23,0)</f>
        <v>7.3999999999999996E-2</v>
      </c>
      <c r="AU378">
        <f>VLOOKUP($B378,'UPDATE Advanced Stats'!$B$2:$AC$1000,24,0)</f>
        <v>0</v>
      </c>
      <c r="AV378">
        <f>VLOOKUP($B378,'UPDATE Advanced Stats'!$B$2:$AC$1000,25,0)</f>
        <v>-2</v>
      </c>
      <c r="AW378">
        <f>VLOOKUP($B378,'UPDATE Advanced Stats'!$B$2:$AC$1000,26,0)</f>
        <v>0.7</v>
      </c>
      <c r="AX378">
        <f>VLOOKUP($B378,'UPDATE Advanced Stats'!$B$2:$AC$1000,27,0)</f>
        <v>-1.3</v>
      </c>
      <c r="AY378">
        <f>VLOOKUP($B378,'UPDATE Advanced Stats'!$B$2:$AC$1000,28,0)</f>
        <v>0.2</v>
      </c>
    </row>
    <row r="379" spans="1:51">
      <c r="A379">
        <f>'UPDATE Regular Stats'!A380</f>
        <v>296</v>
      </c>
      <c r="B379" t="str">
        <f>'UPDATE Regular Stats'!B380</f>
        <v>Kendall Marshall</v>
      </c>
      <c r="C379" t="str">
        <f>'UPDATE Regular Stats'!C380</f>
        <v>PG</v>
      </c>
      <c r="D379">
        <f>'UPDATE Regular Stats'!D380</f>
        <v>23</v>
      </c>
      <c r="E379" t="str">
        <f>'UPDATE Regular Stats'!E380</f>
        <v>MIL</v>
      </c>
      <c r="F379">
        <f>'UPDATE Regular Stats'!F380</f>
        <v>28</v>
      </c>
      <c r="G379">
        <f>'UPDATE Regular Stats'!G380</f>
        <v>3</v>
      </c>
      <c r="H379">
        <f>'UPDATE Regular Stats'!H380</f>
        <v>14.9</v>
      </c>
      <c r="I379">
        <f>'UPDATE Regular Stats'!I380</f>
        <v>1.6</v>
      </c>
      <c r="J379">
        <f>'UPDATE Regular Stats'!J380</f>
        <v>3.6</v>
      </c>
      <c r="K379">
        <f>'UPDATE Regular Stats'!K380</f>
        <v>0.45500000000000002</v>
      </c>
      <c r="L379">
        <f>'UPDATE Regular Stats'!L380</f>
        <v>0.6</v>
      </c>
      <c r="M379">
        <f>'UPDATE Regular Stats'!M380</f>
        <v>1.6</v>
      </c>
      <c r="N379">
        <f>'UPDATE Regular Stats'!N380</f>
        <v>0.39100000000000001</v>
      </c>
      <c r="O379">
        <f>'UPDATE Regular Stats'!O380</f>
        <v>1</v>
      </c>
      <c r="P379">
        <f>'UPDATE Regular Stats'!P380</f>
        <v>2</v>
      </c>
      <c r="Q379">
        <f>'UPDATE Regular Stats'!Q380</f>
        <v>0.50900000000000001</v>
      </c>
      <c r="R379">
        <f>'UPDATE Regular Stats'!R380</f>
        <v>0.3</v>
      </c>
      <c r="S379">
        <f>'UPDATE Regular Stats'!S380</f>
        <v>0.3</v>
      </c>
      <c r="T379">
        <f>'UPDATE Regular Stats'!T380</f>
        <v>0.88900000000000001</v>
      </c>
      <c r="U379">
        <f>'UPDATE Regular Stats'!U380</f>
        <v>0.1</v>
      </c>
      <c r="V379">
        <f>'UPDATE Regular Stats'!V380</f>
        <v>0.9</v>
      </c>
      <c r="W379">
        <f>'UPDATE Regular Stats'!W380</f>
        <v>1</v>
      </c>
      <c r="X379">
        <f>'UPDATE Regular Stats'!X380</f>
        <v>3.1</v>
      </c>
      <c r="Y379">
        <f>'UPDATE Regular Stats'!Y380</f>
        <v>0.8</v>
      </c>
      <c r="Z379">
        <f>'UPDATE Regular Stats'!Z380</f>
        <v>0</v>
      </c>
      <c r="AA379">
        <f>'UPDATE Regular Stats'!AA380</f>
        <v>1.3</v>
      </c>
      <c r="AB379">
        <f>'UPDATE Regular Stats'!AB380</f>
        <v>0.9</v>
      </c>
      <c r="AC379">
        <f>'UPDATE Regular Stats'!AC380</f>
        <v>4.2</v>
      </c>
      <c r="AD379">
        <f>VLOOKUP($B379,'UPDATE Advanced Stats'!$B$2:$AC$1000,7,0)</f>
        <v>12.4</v>
      </c>
      <c r="AE379">
        <f>VLOOKUP($B379,'UPDATE Advanced Stats'!$B$2:$AC$1000,8,0)</f>
        <v>0.56200000000000006</v>
      </c>
      <c r="AF379">
        <f>VLOOKUP($B379,'UPDATE Advanced Stats'!$B$2:$AC$1000,9,0)</f>
        <v>0.45500000000000002</v>
      </c>
      <c r="AG379">
        <f>VLOOKUP($B379,'UPDATE Advanced Stats'!$B$2:$AC$1000,10,0)</f>
        <v>8.8999999999999996E-2</v>
      </c>
      <c r="AH379">
        <f>VLOOKUP($B379,'UPDATE Advanced Stats'!$B$2:$AC$1000,11,0)</f>
        <v>0.6</v>
      </c>
      <c r="AI379">
        <f>VLOOKUP($B379,'UPDATE Advanced Stats'!$B$2:$AC$1000,12,0)</f>
        <v>7.1</v>
      </c>
      <c r="AJ379">
        <f>VLOOKUP($B379,'UPDATE Advanced Stats'!$B$2:$AC$1000,13,0)</f>
        <v>3.8</v>
      </c>
      <c r="AK379">
        <f>VLOOKUP($B379,'UPDATE Advanced Stats'!$B$2:$AC$1000,14,0)</f>
        <v>31.1</v>
      </c>
      <c r="AL379">
        <f>VLOOKUP($B379,'UPDATE Advanced Stats'!$B$2:$AC$1000,15,0)</f>
        <v>2.6</v>
      </c>
      <c r="AM379">
        <f>VLOOKUP($B379,'UPDATE Advanced Stats'!$B$2:$AC$1000,16,0)</f>
        <v>0</v>
      </c>
      <c r="AN379">
        <f>VLOOKUP($B379,'UPDATE Advanced Stats'!$B$2:$AC$1000,17,0)</f>
        <v>25</v>
      </c>
      <c r="AO379">
        <f>VLOOKUP($B379,'UPDATE Advanced Stats'!$B$2:$AC$1000,18,0)</f>
        <v>15.1</v>
      </c>
      <c r="AP379">
        <f>VLOOKUP($B379,'UPDATE Advanced Stats'!$B$2:$AC$1000,19,0)</f>
        <v>0</v>
      </c>
      <c r="AQ379">
        <f>VLOOKUP($B379,'UPDATE Advanced Stats'!$B$2:$AC$1000,20,0)</f>
        <v>0.3</v>
      </c>
      <c r="AR379">
        <f>VLOOKUP($B379,'UPDATE Advanced Stats'!$B$2:$AC$1000,21,0)</f>
        <v>0.5</v>
      </c>
      <c r="AS379">
        <f>VLOOKUP($B379,'UPDATE Advanced Stats'!$B$2:$AC$1000,22,0)</f>
        <v>0.8</v>
      </c>
      <c r="AT379">
        <f>VLOOKUP($B379,'UPDATE Advanced Stats'!$B$2:$AC$1000,23,0)</f>
        <v>8.7999999999999995E-2</v>
      </c>
      <c r="AU379">
        <f>VLOOKUP($B379,'UPDATE Advanced Stats'!$B$2:$AC$1000,24,0)</f>
        <v>0</v>
      </c>
      <c r="AV379">
        <f>VLOOKUP($B379,'UPDATE Advanced Stats'!$B$2:$AC$1000,25,0)</f>
        <v>-1.7</v>
      </c>
      <c r="AW379">
        <f>VLOOKUP($B379,'UPDATE Advanced Stats'!$B$2:$AC$1000,26,0)</f>
        <v>-2.4</v>
      </c>
      <c r="AX379">
        <f>VLOOKUP($B379,'UPDATE Advanced Stats'!$B$2:$AC$1000,27,0)</f>
        <v>-4.0999999999999996</v>
      </c>
      <c r="AY379">
        <f>VLOOKUP($B379,'UPDATE Advanced Stats'!$B$2:$AC$1000,28,0)</f>
        <v>-0.2</v>
      </c>
    </row>
    <row r="380" spans="1:51">
      <c r="A380">
        <f>'UPDATE Regular Stats'!A381</f>
        <v>297</v>
      </c>
      <c r="B380" t="str">
        <f>'UPDATE Regular Stats'!B381</f>
        <v>Cartier Martin</v>
      </c>
      <c r="C380" t="str">
        <f>'UPDATE Regular Stats'!C381</f>
        <v>SF</v>
      </c>
      <c r="D380">
        <f>'UPDATE Regular Stats'!D381</f>
        <v>30</v>
      </c>
      <c r="E380" t="str">
        <f>'UPDATE Regular Stats'!E381</f>
        <v>DET</v>
      </c>
      <c r="F380">
        <f>'UPDATE Regular Stats'!F381</f>
        <v>23</v>
      </c>
      <c r="G380">
        <f>'UPDATE Regular Stats'!G381</f>
        <v>0</v>
      </c>
      <c r="H380">
        <f>'UPDATE Regular Stats'!H381</f>
        <v>8.6</v>
      </c>
      <c r="I380">
        <f>'UPDATE Regular Stats'!I381</f>
        <v>0.7</v>
      </c>
      <c r="J380">
        <f>'UPDATE Regular Stats'!J381</f>
        <v>2.2999999999999998</v>
      </c>
      <c r="K380">
        <f>'UPDATE Regular Stats'!K381</f>
        <v>0.28299999999999997</v>
      </c>
      <c r="L380">
        <f>'UPDATE Regular Stats'!L381</f>
        <v>0.3</v>
      </c>
      <c r="M380">
        <f>'UPDATE Regular Stats'!M381</f>
        <v>1.4</v>
      </c>
      <c r="N380">
        <f>'UPDATE Regular Stats'!N381</f>
        <v>0.182</v>
      </c>
      <c r="O380">
        <f>'UPDATE Regular Stats'!O381</f>
        <v>0.4</v>
      </c>
      <c r="P380">
        <f>'UPDATE Regular Stats'!P381</f>
        <v>0.9</v>
      </c>
      <c r="Q380">
        <f>'UPDATE Regular Stats'!Q381</f>
        <v>0.45</v>
      </c>
      <c r="R380">
        <f>'UPDATE Regular Stats'!R381</f>
        <v>0</v>
      </c>
      <c r="S380">
        <f>'UPDATE Regular Stats'!S381</f>
        <v>0</v>
      </c>
      <c r="T380">
        <f>'UPDATE Regular Stats'!T381</f>
        <v>0</v>
      </c>
      <c r="U380">
        <f>'UPDATE Regular Stats'!U381</f>
        <v>0</v>
      </c>
      <c r="V380">
        <f>'UPDATE Regular Stats'!V381</f>
        <v>0.9</v>
      </c>
      <c r="W380">
        <f>'UPDATE Regular Stats'!W381</f>
        <v>0.9</v>
      </c>
      <c r="X380">
        <f>'UPDATE Regular Stats'!X381</f>
        <v>0.5</v>
      </c>
      <c r="Y380">
        <f>'UPDATE Regular Stats'!Y381</f>
        <v>0.1</v>
      </c>
      <c r="Z380">
        <f>'UPDATE Regular Stats'!Z381</f>
        <v>0</v>
      </c>
      <c r="AA380">
        <f>'UPDATE Regular Stats'!AA381</f>
        <v>0.2</v>
      </c>
      <c r="AB380">
        <f>'UPDATE Regular Stats'!AB381</f>
        <v>0.9</v>
      </c>
      <c r="AC380">
        <f>'UPDATE Regular Stats'!AC381</f>
        <v>1.6</v>
      </c>
      <c r="AD380">
        <f>VLOOKUP($B380,'UPDATE Advanced Stats'!$B$2:$AC$1000,7,0)</f>
        <v>1.6</v>
      </c>
      <c r="AE380">
        <f>VLOOKUP($B380,'UPDATE Advanced Stats'!$B$2:$AC$1000,8,0)</f>
        <v>0.34</v>
      </c>
      <c r="AF380">
        <f>VLOOKUP($B380,'UPDATE Advanced Stats'!$B$2:$AC$1000,9,0)</f>
        <v>0.623</v>
      </c>
      <c r="AG380">
        <f>VLOOKUP($B380,'UPDATE Advanced Stats'!$B$2:$AC$1000,10,0)</f>
        <v>0</v>
      </c>
      <c r="AH380">
        <f>VLOOKUP($B380,'UPDATE Advanced Stats'!$B$2:$AC$1000,11,0)</f>
        <v>0</v>
      </c>
      <c r="AI380">
        <f>VLOOKUP($B380,'UPDATE Advanced Stats'!$B$2:$AC$1000,12,0)</f>
        <v>11.4</v>
      </c>
      <c r="AJ380">
        <f>VLOOKUP($B380,'UPDATE Advanced Stats'!$B$2:$AC$1000,13,0)</f>
        <v>5.5</v>
      </c>
      <c r="AK380">
        <f>VLOOKUP($B380,'UPDATE Advanced Stats'!$B$2:$AC$1000,14,0)</f>
        <v>8</v>
      </c>
      <c r="AL380">
        <f>VLOOKUP($B380,'UPDATE Advanced Stats'!$B$2:$AC$1000,15,0)</f>
        <v>0.8</v>
      </c>
      <c r="AM380">
        <f>VLOOKUP($B380,'UPDATE Advanced Stats'!$B$2:$AC$1000,16,0)</f>
        <v>0.4</v>
      </c>
      <c r="AN380">
        <f>VLOOKUP($B380,'UPDATE Advanced Stats'!$B$2:$AC$1000,17,0)</f>
        <v>8.6</v>
      </c>
      <c r="AO380">
        <f>VLOOKUP($B380,'UPDATE Advanced Stats'!$B$2:$AC$1000,18,0)</f>
        <v>13</v>
      </c>
      <c r="AP380">
        <f>VLOOKUP($B380,'UPDATE Advanced Stats'!$B$2:$AC$1000,19,0)</f>
        <v>0</v>
      </c>
      <c r="AQ380">
        <f>VLOOKUP($B380,'UPDATE Advanced Stats'!$B$2:$AC$1000,20,0)</f>
        <v>-0.3</v>
      </c>
      <c r="AR380">
        <f>VLOOKUP($B380,'UPDATE Advanced Stats'!$B$2:$AC$1000,21,0)</f>
        <v>0.1</v>
      </c>
      <c r="AS380">
        <f>VLOOKUP($B380,'UPDATE Advanced Stats'!$B$2:$AC$1000,22,0)</f>
        <v>-0.2</v>
      </c>
      <c r="AT380">
        <f>VLOOKUP($B380,'UPDATE Advanced Stats'!$B$2:$AC$1000,23,0)</f>
        <v>-5.2999999999999999E-2</v>
      </c>
      <c r="AU380">
        <f>VLOOKUP($B380,'UPDATE Advanced Stats'!$B$2:$AC$1000,24,0)</f>
        <v>0</v>
      </c>
      <c r="AV380">
        <f>VLOOKUP($B380,'UPDATE Advanced Stats'!$B$2:$AC$1000,25,0)</f>
        <v>-5.5</v>
      </c>
      <c r="AW380">
        <f>VLOOKUP($B380,'UPDATE Advanced Stats'!$B$2:$AC$1000,26,0)</f>
        <v>-1.6</v>
      </c>
      <c r="AX380">
        <f>VLOOKUP($B380,'UPDATE Advanced Stats'!$B$2:$AC$1000,27,0)</f>
        <v>-7.1</v>
      </c>
      <c r="AY380">
        <f>VLOOKUP($B380,'UPDATE Advanced Stats'!$B$2:$AC$1000,28,0)</f>
        <v>-0.3</v>
      </c>
    </row>
    <row r="381" spans="1:51">
      <c r="A381">
        <f>'UPDATE Regular Stats'!A382</f>
        <v>298</v>
      </c>
      <c r="B381" t="str">
        <f>'UPDATE Regular Stats'!B382</f>
        <v>Kenyon Martin</v>
      </c>
      <c r="C381" t="str">
        <f>'UPDATE Regular Stats'!C382</f>
        <v>PF</v>
      </c>
      <c r="D381">
        <f>'UPDATE Regular Stats'!D382</f>
        <v>37</v>
      </c>
      <c r="E381" t="str">
        <f>'UPDATE Regular Stats'!E382</f>
        <v>MIL</v>
      </c>
      <c r="F381">
        <f>'UPDATE Regular Stats'!F382</f>
        <v>11</v>
      </c>
      <c r="G381">
        <f>'UPDATE Regular Stats'!G382</f>
        <v>0</v>
      </c>
      <c r="H381">
        <f>'UPDATE Regular Stats'!H382</f>
        <v>9.5</v>
      </c>
      <c r="I381">
        <f>'UPDATE Regular Stats'!I382</f>
        <v>0.8</v>
      </c>
      <c r="J381">
        <f>'UPDATE Regular Stats'!J382</f>
        <v>2</v>
      </c>
      <c r="K381">
        <f>'UPDATE Regular Stats'!K382</f>
        <v>0.40899999999999997</v>
      </c>
      <c r="L381">
        <f>'UPDATE Regular Stats'!L382</f>
        <v>0</v>
      </c>
      <c r="M381">
        <f>'UPDATE Regular Stats'!M382</f>
        <v>0</v>
      </c>
      <c r="N381">
        <f>'UPDATE Regular Stats'!N382</f>
        <v>0</v>
      </c>
      <c r="O381">
        <f>'UPDATE Regular Stats'!O382</f>
        <v>0.8</v>
      </c>
      <c r="P381">
        <f>'UPDATE Regular Stats'!P382</f>
        <v>2</v>
      </c>
      <c r="Q381">
        <f>'UPDATE Regular Stats'!Q382</f>
        <v>0.40899999999999997</v>
      </c>
      <c r="R381">
        <f>'UPDATE Regular Stats'!R382</f>
        <v>0.2</v>
      </c>
      <c r="S381">
        <f>'UPDATE Regular Stats'!S382</f>
        <v>0.2</v>
      </c>
      <c r="T381">
        <f>'UPDATE Regular Stats'!T382</f>
        <v>1</v>
      </c>
      <c r="U381">
        <f>'UPDATE Regular Stats'!U382</f>
        <v>0.5</v>
      </c>
      <c r="V381">
        <f>'UPDATE Regular Stats'!V382</f>
        <v>1.2</v>
      </c>
      <c r="W381">
        <f>'UPDATE Regular Stats'!W382</f>
        <v>1.7</v>
      </c>
      <c r="X381">
        <f>'UPDATE Regular Stats'!X382</f>
        <v>0.5</v>
      </c>
      <c r="Y381">
        <f>'UPDATE Regular Stats'!Y382</f>
        <v>0.5</v>
      </c>
      <c r="Z381">
        <f>'UPDATE Regular Stats'!Z382</f>
        <v>0.5</v>
      </c>
      <c r="AA381">
        <f>'UPDATE Regular Stats'!AA382</f>
        <v>0.3</v>
      </c>
      <c r="AB381">
        <f>'UPDATE Regular Stats'!AB382</f>
        <v>1.2</v>
      </c>
      <c r="AC381">
        <f>'UPDATE Regular Stats'!AC382</f>
        <v>1.8</v>
      </c>
      <c r="AD381">
        <f>VLOOKUP($B381,'UPDATE Advanced Stats'!$B$2:$AC$1000,7,0)</f>
        <v>10</v>
      </c>
      <c r="AE381">
        <f>VLOOKUP($B381,'UPDATE Advanced Stats'!$B$2:$AC$1000,8,0)</f>
        <v>0.437</v>
      </c>
      <c r="AF381">
        <f>VLOOKUP($B381,'UPDATE Advanced Stats'!$B$2:$AC$1000,9,0)</f>
        <v>0</v>
      </c>
      <c r="AG381">
        <f>VLOOKUP($B381,'UPDATE Advanced Stats'!$B$2:$AC$1000,10,0)</f>
        <v>9.0999999999999998E-2</v>
      </c>
      <c r="AH381">
        <f>VLOOKUP($B381,'UPDATE Advanced Stats'!$B$2:$AC$1000,11,0)</f>
        <v>6.7</v>
      </c>
      <c r="AI381">
        <f>VLOOKUP($B381,'UPDATE Advanced Stats'!$B$2:$AC$1000,12,0)</f>
        <v>14.2</v>
      </c>
      <c r="AJ381">
        <f>VLOOKUP($B381,'UPDATE Advanced Stats'!$B$2:$AC$1000,13,0)</f>
        <v>10.5</v>
      </c>
      <c r="AK381">
        <f>VLOOKUP($B381,'UPDATE Advanced Stats'!$B$2:$AC$1000,14,0)</f>
        <v>7</v>
      </c>
      <c r="AL381">
        <f>VLOOKUP($B381,'UPDATE Advanced Stats'!$B$2:$AC$1000,15,0)</f>
        <v>2.5</v>
      </c>
      <c r="AM381">
        <f>VLOOKUP($B381,'UPDATE Advanced Stats'!$B$2:$AC$1000,16,0)</f>
        <v>4.9000000000000004</v>
      </c>
      <c r="AN381">
        <f>VLOOKUP($B381,'UPDATE Advanced Stats'!$B$2:$AC$1000,17,0)</f>
        <v>11.6</v>
      </c>
      <c r="AO381">
        <f>VLOOKUP($B381,'UPDATE Advanced Stats'!$B$2:$AC$1000,18,0)</f>
        <v>11.2</v>
      </c>
      <c r="AP381">
        <f>VLOOKUP($B381,'UPDATE Advanced Stats'!$B$2:$AC$1000,19,0)</f>
        <v>0</v>
      </c>
      <c r="AQ381">
        <f>VLOOKUP($B381,'UPDATE Advanced Stats'!$B$2:$AC$1000,20,0)</f>
        <v>0</v>
      </c>
      <c r="AR381">
        <f>VLOOKUP($B381,'UPDATE Advanced Stats'!$B$2:$AC$1000,21,0)</f>
        <v>0.2</v>
      </c>
      <c r="AS381">
        <f>VLOOKUP($B381,'UPDATE Advanced Stats'!$B$2:$AC$1000,22,0)</f>
        <v>0.2</v>
      </c>
      <c r="AT381">
        <f>VLOOKUP($B381,'UPDATE Advanced Stats'!$B$2:$AC$1000,23,0)</f>
        <v>8.5999999999999993E-2</v>
      </c>
      <c r="AU381">
        <f>VLOOKUP($B381,'UPDATE Advanced Stats'!$B$2:$AC$1000,24,0)</f>
        <v>0</v>
      </c>
      <c r="AV381">
        <f>VLOOKUP($B381,'UPDATE Advanced Stats'!$B$2:$AC$1000,25,0)</f>
        <v>-4.4000000000000004</v>
      </c>
      <c r="AW381">
        <f>VLOOKUP($B381,'UPDATE Advanced Stats'!$B$2:$AC$1000,26,0)</f>
        <v>3.6</v>
      </c>
      <c r="AX381">
        <f>VLOOKUP($B381,'UPDATE Advanced Stats'!$B$2:$AC$1000,27,0)</f>
        <v>-0.8</v>
      </c>
      <c r="AY381">
        <f>VLOOKUP($B381,'UPDATE Advanced Stats'!$B$2:$AC$1000,28,0)</f>
        <v>0</v>
      </c>
    </row>
    <row r="382" spans="1:51">
      <c r="A382">
        <f>'UPDATE Regular Stats'!A383</f>
        <v>299</v>
      </c>
      <c r="B382" t="str">
        <f>'UPDATE Regular Stats'!B383</f>
        <v>Kevin Martin</v>
      </c>
      <c r="C382" t="str">
        <f>'UPDATE Regular Stats'!C383</f>
        <v>SG</v>
      </c>
      <c r="D382">
        <f>'UPDATE Regular Stats'!D383</f>
        <v>31</v>
      </c>
      <c r="E382" t="str">
        <f>'UPDATE Regular Stats'!E383</f>
        <v>MIN</v>
      </c>
      <c r="F382">
        <f>'UPDATE Regular Stats'!F383</f>
        <v>39</v>
      </c>
      <c r="G382">
        <f>'UPDATE Regular Stats'!G383</f>
        <v>36</v>
      </c>
      <c r="H382">
        <f>'UPDATE Regular Stats'!H383</f>
        <v>33.4</v>
      </c>
      <c r="I382">
        <f>'UPDATE Regular Stats'!I383</f>
        <v>6.8</v>
      </c>
      <c r="J382">
        <f>'UPDATE Regular Stats'!J383</f>
        <v>16</v>
      </c>
      <c r="K382">
        <f>'UPDATE Regular Stats'!K383</f>
        <v>0.42699999999999999</v>
      </c>
      <c r="L382">
        <f>'UPDATE Regular Stats'!L383</f>
        <v>1.9</v>
      </c>
      <c r="M382">
        <f>'UPDATE Regular Stats'!M383</f>
        <v>4.9000000000000004</v>
      </c>
      <c r="N382">
        <f>'UPDATE Regular Stats'!N383</f>
        <v>0.39300000000000002</v>
      </c>
      <c r="O382">
        <f>'UPDATE Regular Stats'!O383</f>
        <v>4.9000000000000004</v>
      </c>
      <c r="P382">
        <f>'UPDATE Regular Stats'!P383</f>
        <v>11.1</v>
      </c>
      <c r="Q382">
        <f>'UPDATE Regular Stats'!Q383</f>
        <v>0.442</v>
      </c>
      <c r="R382">
        <f>'UPDATE Regular Stats'!R383</f>
        <v>4.4000000000000004</v>
      </c>
      <c r="S382">
        <f>'UPDATE Regular Stats'!S383</f>
        <v>4.9000000000000004</v>
      </c>
      <c r="T382">
        <f>'UPDATE Regular Stats'!T383</f>
        <v>0.88100000000000001</v>
      </c>
      <c r="U382">
        <f>'UPDATE Regular Stats'!U383</f>
        <v>0.5</v>
      </c>
      <c r="V382">
        <f>'UPDATE Regular Stats'!V383</f>
        <v>3.2</v>
      </c>
      <c r="W382">
        <f>'UPDATE Regular Stats'!W383</f>
        <v>3.6</v>
      </c>
      <c r="X382">
        <f>'UPDATE Regular Stats'!X383</f>
        <v>2.2999999999999998</v>
      </c>
      <c r="Y382">
        <f>'UPDATE Regular Stats'!Y383</f>
        <v>0.8</v>
      </c>
      <c r="Z382">
        <f>'UPDATE Regular Stats'!Z383</f>
        <v>0</v>
      </c>
      <c r="AA382">
        <f>'UPDATE Regular Stats'!AA383</f>
        <v>1.9</v>
      </c>
      <c r="AB382">
        <f>'UPDATE Regular Stats'!AB383</f>
        <v>1.9</v>
      </c>
      <c r="AC382">
        <f>'UPDATE Regular Stats'!AC383</f>
        <v>20</v>
      </c>
      <c r="AD382">
        <f>VLOOKUP($B382,'UPDATE Advanced Stats'!$B$2:$AC$1000,7,0)</f>
        <v>16.7</v>
      </c>
      <c r="AE382">
        <f>VLOOKUP($B382,'UPDATE Advanced Stats'!$B$2:$AC$1000,8,0)</f>
        <v>0.54900000000000004</v>
      </c>
      <c r="AF382">
        <f>VLOOKUP($B382,'UPDATE Advanced Stats'!$B$2:$AC$1000,9,0)</f>
        <v>0.30599999999999999</v>
      </c>
      <c r="AG382">
        <f>VLOOKUP($B382,'UPDATE Advanced Stats'!$B$2:$AC$1000,10,0)</f>
        <v>0.309</v>
      </c>
      <c r="AH382">
        <f>VLOOKUP($B382,'UPDATE Advanced Stats'!$B$2:$AC$1000,11,0)</f>
        <v>1.6</v>
      </c>
      <c r="AI382">
        <f>VLOOKUP($B382,'UPDATE Advanced Stats'!$B$2:$AC$1000,12,0)</f>
        <v>11.1</v>
      </c>
      <c r="AJ382">
        <f>VLOOKUP($B382,'UPDATE Advanced Stats'!$B$2:$AC$1000,13,0)</f>
        <v>6.2</v>
      </c>
      <c r="AK382">
        <f>VLOOKUP($B382,'UPDATE Advanced Stats'!$B$2:$AC$1000,14,0)</f>
        <v>12.5</v>
      </c>
      <c r="AL382">
        <f>VLOOKUP($B382,'UPDATE Advanced Stats'!$B$2:$AC$1000,15,0)</f>
        <v>1.3</v>
      </c>
      <c r="AM382">
        <f>VLOOKUP($B382,'UPDATE Advanced Stats'!$B$2:$AC$1000,16,0)</f>
        <v>0.1</v>
      </c>
      <c r="AN382">
        <f>VLOOKUP($B382,'UPDATE Advanced Stats'!$B$2:$AC$1000,17,0)</f>
        <v>9.6999999999999993</v>
      </c>
      <c r="AO382">
        <f>VLOOKUP($B382,'UPDATE Advanced Stats'!$B$2:$AC$1000,18,0)</f>
        <v>26.6</v>
      </c>
      <c r="AP382">
        <f>VLOOKUP($B382,'UPDATE Advanced Stats'!$B$2:$AC$1000,19,0)</f>
        <v>0</v>
      </c>
      <c r="AQ382">
        <f>VLOOKUP($B382,'UPDATE Advanced Stats'!$B$2:$AC$1000,20,0)</f>
        <v>2</v>
      </c>
      <c r="AR382">
        <f>VLOOKUP($B382,'UPDATE Advanced Stats'!$B$2:$AC$1000,21,0)</f>
        <v>-0.1</v>
      </c>
      <c r="AS382">
        <f>VLOOKUP($B382,'UPDATE Advanced Stats'!$B$2:$AC$1000,22,0)</f>
        <v>1.9</v>
      </c>
      <c r="AT382">
        <f>VLOOKUP($B382,'UPDATE Advanced Stats'!$B$2:$AC$1000,23,0)</f>
        <v>6.9000000000000006E-2</v>
      </c>
      <c r="AU382">
        <f>VLOOKUP($B382,'UPDATE Advanced Stats'!$B$2:$AC$1000,24,0)</f>
        <v>0</v>
      </c>
      <c r="AV382">
        <f>VLOOKUP($B382,'UPDATE Advanced Stats'!$B$2:$AC$1000,25,0)</f>
        <v>1.8</v>
      </c>
      <c r="AW382">
        <f>VLOOKUP($B382,'UPDATE Advanced Stats'!$B$2:$AC$1000,26,0)</f>
        <v>-3.9</v>
      </c>
      <c r="AX382">
        <f>VLOOKUP($B382,'UPDATE Advanced Stats'!$B$2:$AC$1000,27,0)</f>
        <v>-2.1</v>
      </c>
      <c r="AY382">
        <f>VLOOKUP($B382,'UPDATE Advanced Stats'!$B$2:$AC$1000,28,0)</f>
        <v>0</v>
      </c>
    </row>
    <row r="383" spans="1:51">
      <c r="A383">
        <f>'UPDATE Regular Stats'!A384</f>
        <v>300</v>
      </c>
      <c r="B383" t="str">
        <f>'UPDATE Regular Stats'!B384</f>
        <v>Wesley Matthews</v>
      </c>
      <c r="C383" t="str">
        <f>'UPDATE Regular Stats'!C384</f>
        <v>SG</v>
      </c>
      <c r="D383">
        <f>'UPDATE Regular Stats'!D384</f>
        <v>28</v>
      </c>
      <c r="E383" t="str">
        <f>'UPDATE Regular Stats'!E384</f>
        <v>POR</v>
      </c>
      <c r="F383">
        <f>'UPDATE Regular Stats'!F384</f>
        <v>60</v>
      </c>
      <c r="G383">
        <f>'UPDATE Regular Stats'!G384</f>
        <v>60</v>
      </c>
      <c r="H383">
        <f>'UPDATE Regular Stats'!H384</f>
        <v>33.700000000000003</v>
      </c>
      <c r="I383">
        <f>'UPDATE Regular Stats'!I384</f>
        <v>5.6</v>
      </c>
      <c r="J383">
        <f>'UPDATE Regular Stats'!J384</f>
        <v>12.5</v>
      </c>
      <c r="K383">
        <f>'UPDATE Regular Stats'!K384</f>
        <v>0.44800000000000001</v>
      </c>
      <c r="L383">
        <f>'UPDATE Regular Stats'!L384</f>
        <v>2.9</v>
      </c>
      <c r="M383">
        <f>'UPDATE Regular Stats'!M384</f>
        <v>7.4</v>
      </c>
      <c r="N383">
        <f>'UPDATE Regular Stats'!N384</f>
        <v>0.38900000000000001</v>
      </c>
      <c r="O383">
        <f>'UPDATE Regular Stats'!O384</f>
        <v>2.7</v>
      </c>
      <c r="P383">
        <f>'UPDATE Regular Stats'!P384</f>
        <v>5.0999999999999996</v>
      </c>
      <c r="Q383">
        <f>'UPDATE Regular Stats'!Q384</f>
        <v>0.53400000000000003</v>
      </c>
      <c r="R383">
        <f>'UPDATE Regular Stats'!R384</f>
        <v>1.8</v>
      </c>
      <c r="S383">
        <f>'UPDATE Regular Stats'!S384</f>
        <v>2.4</v>
      </c>
      <c r="T383">
        <f>'UPDATE Regular Stats'!T384</f>
        <v>0.752</v>
      </c>
      <c r="U383">
        <f>'UPDATE Regular Stats'!U384</f>
        <v>0.6</v>
      </c>
      <c r="V383">
        <f>'UPDATE Regular Stats'!V384</f>
        <v>3.1</v>
      </c>
      <c r="W383">
        <f>'UPDATE Regular Stats'!W384</f>
        <v>3.7</v>
      </c>
      <c r="X383">
        <f>'UPDATE Regular Stats'!X384</f>
        <v>2.2999999999999998</v>
      </c>
      <c r="Y383">
        <f>'UPDATE Regular Stats'!Y384</f>
        <v>1.3</v>
      </c>
      <c r="Z383">
        <f>'UPDATE Regular Stats'!Z384</f>
        <v>0.2</v>
      </c>
      <c r="AA383">
        <f>'UPDATE Regular Stats'!AA384</f>
        <v>1.4</v>
      </c>
      <c r="AB383">
        <f>'UPDATE Regular Stats'!AB384</f>
        <v>2.2000000000000002</v>
      </c>
      <c r="AC383">
        <f>'UPDATE Regular Stats'!AC384</f>
        <v>15.9</v>
      </c>
      <c r="AD383">
        <f>VLOOKUP($B383,'UPDATE Advanced Stats'!$B$2:$AC$1000,7,0)</f>
        <v>16.100000000000001</v>
      </c>
      <c r="AE383">
        <f>VLOOKUP($B383,'UPDATE Advanced Stats'!$B$2:$AC$1000,8,0)</f>
        <v>0.58599999999999997</v>
      </c>
      <c r="AF383">
        <f>VLOOKUP($B383,'UPDATE Advanced Stats'!$B$2:$AC$1000,9,0)</f>
        <v>0.59199999999999997</v>
      </c>
      <c r="AG383">
        <f>VLOOKUP($B383,'UPDATE Advanced Stats'!$B$2:$AC$1000,10,0)</f>
        <v>0.193</v>
      </c>
      <c r="AH383">
        <f>VLOOKUP($B383,'UPDATE Advanced Stats'!$B$2:$AC$1000,11,0)</f>
        <v>2.1</v>
      </c>
      <c r="AI383">
        <f>VLOOKUP($B383,'UPDATE Advanced Stats'!$B$2:$AC$1000,12,0)</f>
        <v>9.5</v>
      </c>
      <c r="AJ383">
        <f>VLOOKUP($B383,'UPDATE Advanced Stats'!$B$2:$AC$1000,13,0)</f>
        <v>5.9</v>
      </c>
      <c r="AK383">
        <f>VLOOKUP($B383,'UPDATE Advanced Stats'!$B$2:$AC$1000,14,0)</f>
        <v>10.8</v>
      </c>
      <c r="AL383">
        <f>VLOOKUP($B383,'UPDATE Advanced Stats'!$B$2:$AC$1000,15,0)</f>
        <v>1.9</v>
      </c>
      <c r="AM383">
        <f>VLOOKUP($B383,'UPDATE Advanced Stats'!$B$2:$AC$1000,16,0)</f>
        <v>0.4</v>
      </c>
      <c r="AN383">
        <f>VLOOKUP($B383,'UPDATE Advanced Stats'!$B$2:$AC$1000,17,0)</f>
        <v>9</v>
      </c>
      <c r="AO383">
        <f>VLOOKUP($B383,'UPDATE Advanced Stats'!$B$2:$AC$1000,18,0)</f>
        <v>19.8</v>
      </c>
      <c r="AP383">
        <f>VLOOKUP($B383,'UPDATE Advanced Stats'!$B$2:$AC$1000,19,0)</f>
        <v>0</v>
      </c>
      <c r="AQ383">
        <f>VLOOKUP($B383,'UPDATE Advanced Stats'!$B$2:$AC$1000,20,0)</f>
        <v>4</v>
      </c>
      <c r="AR383">
        <f>VLOOKUP($B383,'UPDATE Advanced Stats'!$B$2:$AC$1000,21,0)</f>
        <v>2.2000000000000002</v>
      </c>
      <c r="AS383">
        <f>VLOOKUP($B383,'UPDATE Advanced Stats'!$B$2:$AC$1000,22,0)</f>
        <v>6.2</v>
      </c>
      <c r="AT383">
        <f>VLOOKUP($B383,'UPDATE Advanced Stats'!$B$2:$AC$1000,23,0)</f>
        <v>0.14699999999999999</v>
      </c>
      <c r="AU383">
        <f>VLOOKUP($B383,'UPDATE Advanced Stats'!$B$2:$AC$1000,24,0)</f>
        <v>0</v>
      </c>
      <c r="AV383">
        <f>VLOOKUP($B383,'UPDATE Advanced Stats'!$B$2:$AC$1000,25,0)</f>
        <v>3.8</v>
      </c>
      <c r="AW383">
        <f>VLOOKUP($B383,'UPDATE Advanced Stats'!$B$2:$AC$1000,26,0)</f>
        <v>0.1</v>
      </c>
      <c r="AX383">
        <f>VLOOKUP($B383,'UPDATE Advanced Stats'!$B$2:$AC$1000,27,0)</f>
        <v>3.9</v>
      </c>
      <c r="AY383">
        <f>VLOOKUP($B383,'UPDATE Advanced Stats'!$B$2:$AC$1000,28,0)</f>
        <v>3</v>
      </c>
    </row>
    <row r="384" spans="1:51">
      <c r="A384" t="str">
        <f>'UPDATE Regular Stats'!A385</f>
        <v>Rk</v>
      </c>
      <c r="B384" t="str">
        <f>'UPDATE Regular Stats'!B385</f>
        <v>Player</v>
      </c>
      <c r="C384" t="str">
        <f>'UPDATE Regular Stats'!C385</f>
        <v>Pos</v>
      </c>
      <c r="D384" t="str">
        <f>'UPDATE Regular Stats'!D385</f>
        <v>Age</v>
      </c>
      <c r="E384" t="str">
        <f>'UPDATE Regular Stats'!E385</f>
        <v>Tm</v>
      </c>
      <c r="F384" t="str">
        <f>'UPDATE Regular Stats'!F385</f>
        <v>G</v>
      </c>
      <c r="G384" t="str">
        <f>'UPDATE Regular Stats'!G385</f>
        <v>GS</v>
      </c>
      <c r="H384" t="str">
        <f>'UPDATE Regular Stats'!H385</f>
        <v>MP</v>
      </c>
      <c r="I384" t="str">
        <f>'UPDATE Regular Stats'!I385</f>
        <v>FG</v>
      </c>
      <c r="J384" t="str">
        <f>'UPDATE Regular Stats'!J385</f>
        <v>FGA</v>
      </c>
      <c r="K384" t="str">
        <f>'UPDATE Regular Stats'!K385</f>
        <v>FG%</v>
      </c>
      <c r="L384" t="str">
        <f>'UPDATE Regular Stats'!L385</f>
        <v>3P</v>
      </c>
      <c r="M384" t="str">
        <f>'UPDATE Regular Stats'!M385</f>
        <v>3PA</v>
      </c>
      <c r="N384" t="str">
        <f>'UPDATE Regular Stats'!N385</f>
        <v>3P</v>
      </c>
      <c r="O384" t="str">
        <f>'UPDATE Regular Stats'!O385</f>
        <v>2P</v>
      </c>
      <c r="P384" t="str">
        <f>'UPDATE Regular Stats'!P385</f>
        <v>2PA</v>
      </c>
      <c r="Q384" t="str">
        <f>'UPDATE Regular Stats'!Q385</f>
        <v>2P</v>
      </c>
      <c r="R384" t="str">
        <f>'UPDATE Regular Stats'!R385</f>
        <v>FT</v>
      </c>
      <c r="S384" t="str">
        <f>'UPDATE Regular Stats'!S385</f>
        <v>FTA</v>
      </c>
      <c r="T384" t="str">
        <f>'UPDATE Regular Stats'!T385</f>
        <v>FT%</v>
      </c>
      <c r="U384" t="str">
        <f>'UPDATE Regular Stats'!U385</f>
        <v>ORB</v>
      </c>
      <c r="V384" t="str">
        <f>'UPDATE Regular Stats'!V385</f>
        <v>DRB</v>
      </c>
      <c r="W384" t="str">
        <f>'UPDATE Regular Stats'!W385</f>
        <v>TRB</v>
      </c>
      <c r="X384" t="str">
        <f>'UPDATE Regular Stats'!X385</f>
        <v>AST</v>
      </c>
      <c r="Y384" t="str">
        <f>'UPDATE Regular Stats'!Y385</f>
        <v>STL</v>
      </c>
      <c r="Z384" t="str">
        <f>'UPDATE Regular Stats'!Z385</f>
        <v>BLK</v>
      </c>
      <c r="AA384" t="str">
        <f>'UPDATE Regular Stats'!AA385</f>
        <v>TOV</v>
      </c>
      <c r="AB384" t="str">
        <f>'UPDATE Regular Stats'!AB385</f>
        <v>PF</v>
      </c>
      <c r="AC384" t="str">
        <f>'UPDATE Regular Stats'!AC385</f>
        <v>PTS</v>
      </c>
      <c r="AD384" t="str">
        <f>VLOOKUP($B384,'UPDATE Advanced Stats'!$B$2:$AC$1000,7,0)</f>
        <v>PER</v>
      </c>
      <c r="AE384" t="str">
        <f>VLOOKUP($B384,'UPDATE Advanced Stats'!$B$2:$AC$1000,8,0)</f>
        <v>TS%</v>
      </c>
      <c r="AF384" t="str">
        <f>VLOOKUP($B384,'UPDATE Advanced Stats'!$B$2:$AC$1000,9,0)</f>
        <v>3PAr</v>
      </c>
      <c r="AG384" t="str">
        <f>VLOOKUP($B384,'UPDATE Advanced Stats'!$B$2:$AC$1000,10,0)</f>
        <v>FTr</v>
      </c>
      <c r="AH384" t="str">
        <f>VLOOKUP($B384,'UPDATE Advanced Stats'!$B$2:$AC$1000,11,0)</f>
        <v>ORB%</v>
      </c>
      <c r="AI384" t="str">
        <f>VLOOKUP($B384,'UPDATE Advanced Stats'!$B$2:$AC$1000,12,0)</f>
        <v>DRB%</v>
      </c>
      <c r="AJ384" t="str">
        <f>VLOOKUP($B384,'UPDATE Advanced Stats'!$B$2:$AC$1000,13,0)</f>
        <v>TRB%</v>
      </c>
      <c r="AK384" t="str">
        <f>VLOOKUP($B384,'UPDATE Advanced Stats'!$B$2:$AC$1000,14,0)</f>
        <v>AST%</v>
      </c>
      <c r="AL384" t="str">
        <f>VLOOKUP($B384,'UPDATE Advanced Stats'!$B$2:$AC$1000,15,0)</f>
        <v>STL%</v>
      </c>
      <c r="AM384" t="str">
        <f>VLOOKUP($B384,'UPDATE Advanced Stats'!$B$2:$AC$1000,16,0)</f>
        <v>BLK%</v>
      </c>
      <c r="AN384" t="str">
        <f>VLOOKUP($B384,'UPDATE Advanced Stats'!$B$2:$AC$1000,17,0)</f>
        <v>TOV%</v>
      </c>
      <c r="AO384" t="str">
        <f>VLOOKUP($B384,'UPDATE Advanced Stats'!$B$2:$AC$1000,18,0)</f>
        <v>USG%</v>
      </c>
      <c r="AP384">
        <f>VLOOKUP($B384,'UPDATE Advanced Stats'!$B$2:$AC$1000,19,0)</f>
        <v>0</v>
      </c>
      <c r="AQ384" t="str">
        <f>VLOOKUP($B384,'UPDATE Advanced Stats'!$B$2:$AC$1000,20,0)</f>
        <v>OWS</v>
      </c>
      <c r="AR384" t="str">
        <f>VLOOKUP($B384,'UPDATE Advanced Stats'!$B$2:$AC$1000,21,0)</f>
        <v>DWS</v>
      </c>
      <c r="AS384" t="str">
        <f>VLOOKUP($B384,'UPDATE Advanced Stats'!$B$2:$AC$1000,22,0)</f>
        <v>WS</v>
      </c>
      <c r="AT384" t="str">
        <f>VLOOKUP($B384,'UPDATE Advanced Stats'!$B$2:$AC$1000,23,0)</f>
        <v>WS/48</v>
      </c>
      <c r="AU384">
        <f>VLOOKUP($B384,'UPDATE Advanced Stats'!$B$2:$AC$1000,24,0)</f>
        <v>0</v>
      </c>
      <c r="AV384" t="str">
        <f>VLOOKUP($B384,'UPDATE Advanced Stats'!$B$2:$AC$1000,25,0)</f>
        <v>OBPM</v>
      </c>
      <c r="AW384" t="str">
        <f>VLOOKUP($B384,'UPDATE Advanced Stats'!$B$2:$AC$1000,26,0)</f>
        <v>DBPM</v>
      </c>
      <c r="AX384" t="str">
        <f>VLOOKUP($B384,'UPDATE Advanced Stats'!$B$2:$AC$1000,27,0)</f>
        <v>BPM</v>
      </c>
      <c r="AY384" t="str">
        <f>VLOOKUP($B384,'UPDATE Advanced Stats'!$B$2:$AC$1000,28,0)</f>
        <v>VORP</v>
      </c>
    </row>
    <row r="385" spans="1:51">
      <c r="A385">
        <f>'UPDATE Regular Stats'!A386</f>
        <v>301</v>
      </c>
      <c r="B385" t="str">
        <f>'UPDATE Regular Stats'!B386</f>
        <v>Jason Maxiell</v>
      </c>
      <c r="C385" t="str">
        <f>'UPDATE Regular Stats'!C386</f>
        <v>PF</v>
      </c>
      <c r="D385">
        <f>'UPDATE Regular Stats'!D386</f>
        <v>31</v>
      </c>
      <c r="E385" t="str">
        <f>'UPDATE Regular Stats'!E386</f>
        <v>CHO</v>
      </c>
      <c r="F385">
        <f>'UPDATE Regular Stats'!F386</f>
        <v>61</v>
      </c>
      <c r="G385">
        <f>'UPDATE Regular Stats'!G386</f>
        <v>0</v>
      </c>
      <c r="H385">
        <f>'UPDATE Regular Stats'!H386</f>
        <v>14.4</v>
      </c>
      <c r="I385">
        <f>'UPDATE Regular Stats'!I386</f>
        <v>1.3</v>
      </c>
      <c r="J385">
        <f>'UPDATE Regular Stats'!J386</f>
        <v>3.1</v>
      </c>
      <c r="K385">
        <f>'UPDATE Regular Stats'!K386</f>
        <v>0.42199999999999999</v>
      </c>
      <c r="L385">
        <f>'UPDATE Regular Stats'!L386</f>
        <v>0</v>
      </c>
      <c r="M385">
        <f>'UPDATE Regular Stats'!M386</f>
        <v>0</v>
      </c>
      <c r="N385">
        <f>'UPDATE Regular Stats'!N386</f>
        <v>0</v>
      </c>
      <c r="O385">
        <f>'UPDATE Regular Stats'!O386</f>
        <v>1.3</v>
      </c>
      <c r="P385">
        <f>'UPDATE Regular Stats'!P386</f>
        <v>3.1</v>
      </c>
      <c r="Q385">
        <f>'UPDATE Regular Stats'!Q386</f>
        <v>0.42199999999999999</v>
      </c>
      <c r="R385">
        <f>'UPDATE Regular Stats'!R386</f>
        <v>0.7</v>
      </c>
      <c r="S385">
        <f>'UPDATE Regular Stats'!S386</f>
        <v>1.2</v>
      </c>
      <c r="T385">
        <f>'UPDATE Regular Stats'!T386</f>
        <v>0.57699999999999996</v>
      </c>
      <c r="U385">
        <f>'UPDATE Regular Stats'!U386</f>
        <v>1.4</v>
      </c>
      <c r="V385">
        <f>'UPDATE Regular Stats'!V386</f>
        <v>1.9</v>
      </c>
      <c r="W385">
        <f>'UPDATE Regular Stats'!W386</f>
        <v>3.3</v>
      </c>
      <c r="X385">
        <f>'UPDATE Regular Stats'!X386</f>
        <v>0.3</v>
      </c>
      <c r="Y385">
        <f>'UPDATE Regular Stats'!Y386</f>
        <v>0.3</v>
      </c>
      <c r="Z385">
        <f>'UPDATE Regular Stats'!Z386</f>
        <v>0.7</v>
      </c>
      <c r="AA385">
        <f>'UPDATE Regular Stats'!AA386</f>
        <v>0.5</v>
      </c>
      <c r="AB385">
        <f>'UPDATE Regular Stats'!AB386</f>
        <v>1.6</v>
      </c>
      <c r="AC385">
        <f>'UPDATE Regular Stats'!AC386</f>
        <v>3.3</v>
      </c>
      <c r="AD385">
        <f>VLOOKUP($B385,'UPDATE Advanced Stats'!$B$2:$AC$1000,7,0)</f>
        <v>10.4</v>
      </c>
      <c r="AE385">
        <f>VLOOKUP($B385,'UPDATE Advanced Stats'!$B$2:$AC$1000,8,0)</f>
        <v>0.45500000000000002</v>
      </c>
      <c r="AF385">
        <f>VLOOKUP($B385,'UPDATE Advanced Stats'!$B$2:$AC$1000,9,0)</f>
        <v>0</v>
      </c>
      <c r="AG385">
        <f>VLOOKUP($B385,'UPDATE Advanced Stats'!$B$2:$AC$1000,10,0)</f>
        <v>0.37</v>
      </c>
      <c r="AH385">
        <f>VLOOKUP($B385,'UPDATE Advanced Stats'!$B$2:$AC$1000,11,0)</f>
        <v>10.5</v>
      </c>
      <c r="AI385">
        <f>VLOOKUP($B385,'UPDATE Advanced Stats'!$B$2:$AC$1000,12,0)</f>
        <v>15.1</v>
      </c>
      <c r="AJ385">
        <f>VLOOKUP($B385,'UPDATE Advanced Stats'!$B$2:$AC$1000,13,0)</f>
        <v>12.7</v>
      </c>
      <c r="AK385">
        <f>VLOOKUP($B385,'UPDATE Advanced Stats'!$B$2:$AC$1000,14,0)</f>
        <v>3.4</v>
      </c>
      <c r="AL385">
        <f>VLOOKUP($B385,'UPDATE Advanced Stats'!$B$2:$AC$1000,15,0)</f>
        <v>1.1000000000000001</v>
      </c>
      <c r="AM385">
        <f>VLOOKUP($B385,'UPDATE Advanced Stats'!$B$2:$AC$1000,16,0)</f>
        <v>4</v>
      </c>
      <c r="AN385">
        <f>VLOOKUP($B385,'UPDATE Advanced Stats'!$B$2:$AC$1000,17,0)</f>
        <v>11.5</v>
      </c>
      <c r="AO385">
        <f>VLOOKUP($B385,'UPDATE Advanced Stats'!$B$2:$AC$1000,18,0)</f>
        <v>13.1</v>
      </c>
      <c r="AP385">
        <f>VLOOKUP($B385,'UPDATE Advanced Stats'!$B$2:$AC$1000,19,0)</f>
        <v>0</v>
      </c>
      <c r="AQ385">
        <f>VLOOKUP($B385,'UPDATE Advanced Stats'!$B$2:$AC$1000,20,0)</f>
        <v>0.1</v>
      </c>
      <c r="AR385">
        <f>VLOOKUP($B385,'UPDATE Advanced Stats'!$B$2:$AC$1000,21,0)</f>
        <v>1.2</v>
      </c>
      <c r="AS385">
        <f>VLOOKUP($B385,'UPDATE Advanced Stats'!$B$2:$AC$1000,22,0)</f>
        <v>1.4</v>
      </c>
      <c r="AT385">
        <f>VLOOKUP($B385,'UPDATE Advanced Stats'!$B$2:$AC$1000,23,0)</f>
        <v>7.3999999999999996E-2</v>
      </c>
      <c r="AU385">
        <f>VLOOKUP($B385,'UPDATE Advanced Stats'!$B$2:$AC$1000,24,0)</f>
        <v>0</v>
      </c>
      <c r="AV385">
        <f>VLOOKUP($B385,'UPDATE Advanced Stats'!$B$2:$AC$1000,25,0)</f>
        <v>-4.5</v>
      </c>
      <c r="AW385">
        <f>VLOOKUP($B385,'UPDATE Advanced Stats'!$B$2:$AC$1000,26,0)</f>
        <v>1.9</v>
      </c>
      <c r="AX385">
        <f>VLOOKUP($B385,'UPDATE Advanced Stats'!$B$2:$AC$1000,27,0)</f>
        <v>-2.6</v>
      </c>
      <c r="AY385">
        <f>VLOOKUP($B385,'UPDATE Advanced Stats'!$B$2:$AC$1000,28,0)</f>
        <v>-0.1</v>
      </c>
    </row>
    <row r="386" spans="1:51">
      <c r="A386">
        <f>'UPDATE Regular Stats'!A387</f>
        <v>302</v>
      </c>
      <c r="B386" t="str">
        <f>'UPDATE Regular Stats'!B387</f>
        <v>O.J. Mayo</v>
      </c>
      <c r="C386" t="str">
        <f>'UPDATE Regular Stats'!C387</f>
        <v>SG</v>
      </c>
      <c r="D386">
        <f>'UPDATE Regular Stats'!D387</f>
        <v>27</v>
      </c>
      <c r="E386" t="str">
        <f>'UPDATE Regular Stats'!E387</f>
        <v>MIL</v>
      </c>
      <c r="F386">
        <f>'UPDATE Regular Stats'!F387</f>
        <v>71</v>
      </c>
      <c r="G386">
        <f>'UPDATE Regular Stats'!G387</f>
        <v>15</v>
      </c>
      <c r="H386">
        <f>'UPDATE Regular Stats'!H387</f>
        <v>23.9</v>
      </c>
      <c r="I386">
        <f>'UPDATE Regular Stats'!I387</f>
        <v>4.2</v>
      </c>
      <c r="J386">
        <f>'UPDATE Regular Stats'!J387</f>
        <v>9.9</v>
      </c>
      <c r="K386">
        <f>'UPDATE Regular Stats'!K387</f>
        <v>0.42199999999999999</v>
      </c>
      <c r="L386">
        <f>'UPDATE Regular Stats'!L387</f>
        <v>1.4</v>
      </c>
      <c r="M386">
        <f>'UPDATE Regular Stats'!M387</f>
        <v>3.9</v>
      </c>
      <c r="N386">
        <f>'UPDATE Regular Stats'!N387</f>
        <v>0.35699999999999998</v>
      </c>
      <c r="O386">
        <f>'UPDATE Regular Stats'!O387</f>
        <v>2.8</v>
      </c>
      <c r="P386">
        <f>'UPDATE Regular Stats'!P387</f>
        <v>6</v>
      </c>
      <c r="Q386">
        <f>'UPDATE Regular Stats'!Q387</f>
        <v>0.46500000000000002</v>
      </c>
      <c r="R386">
        <f>'UPDATE Regular Stats'!R387</f>
        <v>1.6</v>
      </c>
      <c r="S386">
        <f>'UPDATE Regular Stats'!S387</f>
        <v>2</v>
      </c>
      <c r="T386">
        <f>'UPDATE Regular Stats'!T387</f>
        <v>0.82699999999999996</v>
      </c>
      <c r="U386">
        <f>'UPDATE Regular Stats'!U387</f>
        <v>0.4</v>
      </c>
      <c r="V386">
        <f>'UPDATE Regular Stats'!V387</f>
        <v>2.2000000000000002</v>
      </c>
      <c r="W386">
        <f>'UPDATE Regular Stats'!W387</f>
        <v>2.6</v>
      </c>
      <c r="X386">
        <f>'UPDATE Regular Stats'!X387</f>
        <v>2.8</v>
      </c>
      <c r="Y386">
        <f>'UPDATE Regular Stats'!Y387</f>
        <v>0.8</v>
      </c>
      <c r="Z386">
        <f>'UPDATE Regular Stats'!Z387</f>
        <v>0.3</v>
      </c>
      <c r="AA386">
        <f>'UPDATE Regular Stats'!AA387</f>
        <v>1.8</v>
      </c>
      <c r="AB386">
        <f>'UPDATE Regular Stats'!AB387</f>
        <v>2.2999999999999998</v>
      </c>
      <c r="AC386">
        <f>'UPDATE Regular Stats'!AC387</f>
        <v>11.4</v>
      </c>
      <c r="AD386">
        <f>VLOOKUP($B386,'UPDATE Advanced Stats'!$B$2:$AC$1000,7,0)</f>
        <v>13.5</v>
      </c>
      <c r="AE386">
        <f>VLOOKUP($B386,'UPDATE Advanced Stats'!$B$2:$AC$1000,8,0)</f>
        <v>0.52900000000000003</v>
      </c>
      <c r="AF386">
        <f>VLOOKUP($B386,'UPDATE Advanced Stats'!$B$2:$AC$1000,9,0)</f>
        <v>0.39500000000000002</v>
      </c>
      <c r="AG386">
        <f>VLOOKUP($B386,'UPDATE Advanced Stats'!$B$2:$AC$1000,10,0)</f>
        <v>0.19800000000000001</v>
      </c>
      <c r="AH386">
        <f>VLOOKUP($B386,'UPDATE Advanced Stats'!$B$2:$AC$1000,11,0)</f>
        <v>2</v>
      </c>
      <c r="AI386">
        <f>VLOOKUP($B386,'UPDATE Advanced Stats'!$B$2:$AC$1000,12,0)</f>
        <v>10.5</v>
      </c>
      <c r="AJ386">
        <f>VLOOKUP($B386,'UPDATE Advanced Stats'!$B$2:$AC$1000,13,0)</f>
        <v>6.3</v>
      </c>
      <c r="AK386">
        <f>VLOOKUP($B386,'UPDATE Advanced Stats'!$B$2:$AC$1000,14,0)</f>
        <v>19.399999999999999</v>
      </c>
      <c r="AL386">
        <f>VLOOKUP($B386,'UPDATE Advanced Stats'!$B$2:$AC$1000,15,0)</f>
        <v>1.7</v>
      </c>
      <c r="AM386">
        <f>VLOOKUP($B386,'UPDATE Advanced Stats'!$B$2:$AC$1000,16,0)</f>
        <v>0.9</v>
      </c>
      <c r="AN386">
        <f>VLOOKUP($B386,'UPDATE Advanced Stats'!$B$2:$AC$1000,17,0)</f>
        <v>14.4</v>
      </c>
      <c r="AO386">
        <f>VLOOKUP($B386,'UPDATE Advanced Stats'!$B$2:$AC$1000,18,0)</f>
        <v>23.6</v>
      </c>
      <c r="AP386">
        <f>VLOOKUP($B386,'UPDATE Advanced Stats'!$B$2:$AC$1000,19,0)</f>
        <v>0</v>
      </c>
      <c r="AQ386">
        <f>VLOOKUP($B386,'UPDATE Advanced Stats'!$B$2:$AC$1000,20,0)</f>
        <v>0.9</v>
      </c>
      <c r="AR386">
        <f>VLOOKUP($B386,'UPDATE Advanced Stats'!$B$2:$AC$1000,21,0)</f>
        <v>1.9</v>
      </c>
      <c r="AS386">
        <f>VLOOKUP($B386,'UPDATE Advanced Stats'!$B$2:$AC$1000,22,0)</f>
        <v>2.8</v>
      </c>
      <c r="AT386">
        <f>VLOOKUP($B386,'UPDATE Advanced Stats'!$B$2:$AC$1000,23,0)</f>
        <v>7.9000000000000001E-2</v>
      </c>
      <c r="AU386">
        <f>VLOOKUP($B386,'UPDATE Advanced Stats'!$B$2:$AC$1000,24,0)</f>
        <v>0</v>
      </c>
      <c r="AV386">
        <f>VLOOKUP($B386,'UPDATE Advanced Stats'!$B$2:$AC$1000,25,0)</f>
        <v>0</v>
      </c>
      <c r="AW386">
        <f>VLOOKUP($B386,'UPDATE Advanced Stats'!$B$2:$AC$1000,26,0)</f>
        <v>-1.3</v>
      </c>
      <c r="AX386">
        <f>VLOOKUP($B386,'UPDATE Advanced Stats'!$B$2:$AC$1000,27,0)</f>
        <v>-1.3</v>
      </c>
      <c r="AY386">
        <f>VLOOKUP($B386,'UPDATE Advanced Stats'!$B$2:$AC$1000,28,0)</f>
        <v>0.3</v>
      </c>
    </row>
    <row r="387" spans="1:51">
      <c r="A387">
        <f>'UPDATE Regular Stats'!A388</f>
        <v>303</v>
      </c>
      <c r="B387" t="str">
        <f>'UPDATE Regular Stats'!B388</f>
        <v>Luc Mbah a Moute</v>
      </c>
      <c r="C387" t="str">
        <f>'UPDATE Regular Stats'!C388</f>
        <v>PF</v>
      </c>
      <c r="D387">
        <f>'UPDATE Regular Stats'!D388</f>
        <v>28</v>
      </c>
      <c r="E387" t="str">
        <f>'UPDATE Regular Stats'!E388</f>
        <v>PHI</v>
      </c>
      <c r="F387">
        <f>'UPDATE Regular Stats'!F388</f>
        <v>67</v>
      </c>
      <c r="G387">
        <f>'UPDATE Regular Stats'!G388</f>
        <v>61</v>
      </c>
      <c r="H387">
        <f>'UPDATE Regular Stats'!H388</f>
        <v>28.6</v>
      </c>
      <c r="I387">
        <f>'UPDATE Regular Stats'!I388</f>
        <v>3.7</v>
      </c>
      <c r="J387">
        <f>'UPDATE Regular Stats'!J388</f>
        <v>9.5</v>
      </c>
      <c r="K387">
        <f>'UPDATE Regular Stats'!K388</f>
        <v>0.39500000000000002</v>
      </c>
      <c r="L387">
        <f>'UPDATE Regular Stats'!L388</f>
        <v>0.9</v>
      </c>
      <c r="M387">
        <f>'UPDATE Regular Stats'!M388</f>
        <v>3</v>
      </c>
      <c r="N387">
        <f>'UPDATE Regular Stats'!N388</f>
        <v>0.307</v>
      </c>
      <c r="O387">
        <f>'UPDATE Regular Stats'!O388</f>
        <v>2.8</v>
      </c>
      <c r="P387">
        <f>'UPDATE Regular Stats'!P388</f>
        <v>6.5</v>
      </c>
      <c r="Q387">
        <f>'UPDATE Regular Stats'!Q388</f>
        <v>0.435</v>
      </c>
      <c r="R387">
        <f>'UPDATE Regular Stats'!R388</f>
        <v>1.4</v>
      </c>
      <c r="S387">
        <f>'UPDATE Regular Stats'!S388</f>
        <v>2.4</v>
      </c>
      <c r="T387">
        <f>'UPDATE Regular Stats'!T388</f>
        <v>0.58899999999999997</v>
      </c>
      <c r="U387">
        <f>'UPDATE Regular Stats'!U388</f>
        <v>1.2</v>
      </c>
      <c r="V387">
        <f>'UPDATE Regular Stats'!V388</f>
        <v>3.7</v>
      </c>
      <c r="W387">
        <f>'UPDATE Regular Stats'!W388</f>
        <v>4.9000000000000004</v>
      </c>
      <c r="X387">
        <f>'UPDATE Regular Stats'!X388</f>
        <v>1.6</v>
      </c>
      <c r="Y387">
        <f>'UPDATE Regular Stats'!Y388</f>
        <v>1.2</v>
      </c>
      <c r="Z387">
        <f>'UPDATE Regular Stats'!Z388</f>
        <v>0.3</v>
      </c>
      <c r="AA387">
        <f>'UPDATE Regular Stats'!AA388</f>
        <v>1.5</v>
      </c>
      <c r="AB387">
        <f>'UPDATE Regular Stats'!AB388</f>
        <v>1.6</v>
      </c>
      <c r="AC387">
        <f>'UPDATE Regular Stats'!AC388</f>
        <v>9.9</v>
      </c>
      <c r="AD387">
        <f>VLOOKUP($B387,'UPDATE Advanced Stats'!$B$2:$AC$1000,7,0)</f>
        <v>10.6</v>
      </c>
      <c r="AE387">
        <f>VLOOKUP($B387,'UPDATE Advanced Stats'!$B$2:$AC$1000,8,0)</f>
        <v>0.46600000000000003</v>
      </c>
      <c r="AF387">
        <f>VLOOKUP($B387,'UPDATE Advanced Stats'!$B$2:$AC$1000,9,0)</f>
        <v>0.318</v>
      </c>
      <c r="AG387">
        <f>VLOOKUP($B387,'UPDATE Advanced Stats'!$B$2:$AC$1000,10,0)</f>
        <v>0.25600000000000001</v>
      </c>
      <c r="AH387">
        <f>VLOOKUP($B387,'UPDATE Advanced Stats'!$B$2:$AC$1000,11,0)</f>
        <v>4.4000000000000004</v>
      </c>
      <c r="AI387">
        <f>VLOOKUP($B387,'UPDATE Advanced Stats'!$B$2:$AC$1000,12,0)</f>
        <v>14.6</v>
      </c>
      <c r="AJ387">
        <f>VLOOKUP($B387,'UPDATE Advanced Stats'!$B$2:$AC$1000,13,0)</f>
        <v>9.3000000000000007</v>
      </c>
      <c r="AK387">
        <f>VLOOKUP($B387,'UPDATE Advanced Stats'!$B$2:$AC$1000,14,0)</f>
        <v>9.8000000000000007</v>
      </c>
      <c r="AL387">
        <f>VLOOKUP($B387,'UPDATE Advanced Stats'!$B$2:$AC$1000,15,0)</f>
        <v>2.1</v>
      </c>
      <c r="AM387">
        <f>VLOOKUP($B387,'UPDATE Advanced Stats'!$B$2:$AC$1000,16,0)</f>
        <v>0.9</v>
      </c>
      <c r="AN387">
        <f>VLOOKUP($B387,'UPDATE Advanced Stats'!$B$2:$AC$1000,17,0)</f>
        <v>12.3</v>
      </c>
      <c r="AO387">
        <f>VLOOKUP($B387,'UPDATE Advanced Stats'!$B$2:$AC$1000,18,0)</f>
        <v>18.3</v>
      </c>
      <c r="AP387">
        <f>VLOOKUP($B387,'UPDATE Advanced Stats'!$B$2:$AC$1000,19,0)</f>
        <v>0</v>
      </c>
      <c r="AQ387">
        <f>VLOOKUP($B387,'UPDATE Advanced Stats'!$B$2:$AC$1000,20,0)</f>
        <v>-0.9</v>
      </c>
      <c r="AR387">
        <f>VLOOKUP($B387,'UPDATE Advanced Stats'!$B$2:$AC$1000,21,0)</f>
        <v>2</v>
      </c>
      <c r="AS387">
        <f>VLOOKUP($B387,'UPDATE Advanced Stats'!$B$2:$AC$1000,22,0)</f>
        <v>1.1000000000000001</v>
      </c>
      <c r="AT387">
        <f>VLOOKUP($B387,'UPDATE Advanced Stats'!$B$2:$AC$1000,23,0)</f>
        <v>2.7E-2</v>
      </c>
      <c r="AU387">
        <f>VLOOKUP($B387,'UPDATE Advanced Stats'!$B$2:$AC$1000,24,0)</f>
        <v>0</v>
      </c>
      <c r="AV387">
        <f>VLOOKUP($B387,'UPDATE Advanced Stats'!$B$2:$AC$1000,25,0)</f>
        <v>-3.2</v>
      </c>
      <c r="AW387">
        <f>VLOOKUP($B387,'UPDATE Advanced Stats'!$B$2:$AC$1000,26,0)</f>
        <v>0.1</v>
      </c>
      <c r="AX387">
        <f>VLOOKUP($B387,'UPDATE Advanced Stats'!$B$2:$AC$1000,27,0)</f>
        <v>-3.2</v>
      </c>
      <c r="AY387">
        <f>VLOOKUP($B387,'UPDATE Advanced Stats'!$B$2:$AC$1000,28,0)</f>
        <v>-0.6</v>
      </c>
    </row>
    <row r="388" spans="1:51">
      <c r="A388">
        <f>'UPDATE Regular Stats'!A389</f>
        <v>304</v>
      </c>
      <c r="B388" t="str">
        <f>'UPDATE Regular Stats'!B389</f>
        <v>James Michael McAdoo</v>
      </c>
      <c r="C388" t="str">
        <f>'UPDATE Regular Stats'!C389</f>
        <v>PF</v>
      </c>
      <c r="D388">
        <f>'UPDATE Regular Stats'!D389</f>
        <v>22</v>
      </c>
      <c r="E388" t="str">
        <f>'UPDATE Regular Stats'!E389</f>
        <v>GSW</v>
      </c>
      <c r="F388">
        <f>'UPDATE Regular Stats'!F389</f>
        <v>15</v>
      </c>
      <c r="G388">
        <f>'UPDATE Regular Stats'!G389</f>
        <v>0</v>
      </c>
      <c r="H388">
        <f>'UPDATE Regular Stats'!H389</f>
        <v>9.1</v>
      </c>
      <c r="I388">
        <f>'UPDATE Regular Stats'!I389</f>
        <v>1.6</v>
      </c>
      <c r="J388">
        <f>'UPDATE Regular Stats'!J389</f>
        <v>2.9</v>
      </c>
      <c r="K388">
        <f>'UPDATE Regular Stats'!K389</f>
        <v>0.54500000000000004</v>
      </c>
      <c r="L388">
        <f>'UPDATE Regular Stats'!L389</f>
        <v>0</v>
      </c>
      <c r="M388">
        <f>'UPDATE Regular Stats'!M389</f>
        <v>0</v>
      </c>
      <c r="N388">
        <f>'UPDATE Regular Stats'!N389</f>
        <v>0</v>
      </c>
      <c r="O388">
        <f>'UPDATE Regular Stats'!O389</f>
        <v>1.6</v>
      </c>
      <c r="P388">
        <f>'UPDATE Regular Stats'!P389</f>
        <v>2.9</v>
      </c>
      <c r="Q388">
        <f>'UPDATE Regular Stats'!Q389</f>
        <v>0.54500000000000004</v>
      </c>
      <c r="R388">
        <f>'UPDATE Regular Stats'!R389</f>
        <v>0.9</v>
      </c>
      <c r="S388">
        <f>'UPDATE Regular Stats'!S389</f>
        <v>1.7</v>
      </c>
      <c r="T388">
        <f>'UPDATE Regular Stats'!T389</f>
        <v>0.56000000000000005</v>
      </c>
      <c r="U388">
        <f>'UPDATE Regular Stats'!U389</f>
        <v>1</v>
      </c>
      <c r="V388">
        <f>'UPDATE Regular Stats'!V389</f>
        <v>1.5</v>
      </c>
      <c r="W388">
        <f>'UPDATE Regular Stats'!W389</f>
        <v>2.5</v>
      </c>
      <c r="X388">
        <f>'UPDATE Regular Stats'!X389</f>
        <v>0.1</v>
      </c>
      <c r="Y388">
        <f>'UPDATE Regular Stats'!Y389</f>
        <v>0.3</v>
      </c>
      <c r="Z388">
        <f>'UPDATE Regular Stats'!Z389</f>
        <v>0.6</v>
      </c>
      <c r="AA388">
        <f>'UPDATE Regular Stats'!AA389</f>
        <v>0.4</v>
      </c>
      <c r="AB388">
        <f>'UPDATE Regular Stats'!AB389</f>
        <v>1.4</v>
      </c>
      <c r="AC388">
        <f>'UPDATE Regular Stats'!AC389</f>
        <v>4.0999999999999996</v>
      </c>
      <c r="AD388">
        <f>VLOOKUP($B388,'UPDATE Advanced Stats'!$B$2:$AC$1000,7,0)</f>
        <v>17.7</v>
      </c>
      <c r="AE388">
        <f>VLOOKUP($B388,'UPDATE Advanced Stats'!$B$2:$AC$1000,8,0)</f>
        <v>0.56399999999999995</v>
      </c>
      <c r="AF388">
        <f>VLOOKUP($B388,'UPDATE Advanced Stats'!$B$2:$AC$1000,9,0)</f>
        <v>0</v>
      </c>
      <c r="AG388">
        <f>VLOOKUP($B388,'UPDATE Advanced Stats'!$B$2:$AC$1000,10,0)</f>
        <v>0.56799999999999995</v>
      </c>
      <c r="AH388">
        <f>VLOOKUP($B388,'UPDATE Advanced Stats'!$B$2:$AC$1000,11,0)</f>
        <v>12.2</v>
      </c>
      <c r="AI388">
        <f>VLOOKUP($B388,'UPDATE Advanced Stats'!$B$2:$AC$1000,12,0)</f>
        <v>16.8</v>
      </c>
      <c r="AJ388">
        <f>VLOOKUP($B388,'UPDATE Advanced Stats'!$B$2:$AC$1000,13,0)</f>
        <v>14.6</v>
      </c>
      <c r="AK388">
        <f>VLOOKUP($B388,'UPDATE Advanced Stats'!$B$2:$AC$1000,14,0)</f>
        <v>2.1</v>
      </c>
      <c r="AL388">
        <f>VLOOKUP($B388,'UPDATE Advanced Stats'!$B$2:$AC$1000,15,0)</f>
        <v>1.8</v>
      </c>
      <c r="AM388">
        <f>VLOOKUP($B388,'UPDATE Advanced Stats'!$B$2:$AC$1000,16,0)</f>
        <v>4.9000000000000004</v>
      </c>
      <c r="AN388">
        <f>VLOOKUP($B388,'UPDATE Advanced Stats'!$B$2:$AC$1000,17,0)</f>
        <v>9.8000000000000007</v>
      </c>
      <c r="AO388">
        <f>VLOOKUP($B388,'UPDATE Advanced Stats'!$B$2:$AC$1000,18,0)</f>
        <v>19.399999999999999</v>
      </c>
      <c r="AP388">
        <f>VLOOKUP($B388,'UPDATE Advanced Stats'!$B$2:$AC$1000,19,0)</f>
        <v>0</v>
      </c>
      <c r="AQ388">
        <f>VLOOKUP($B388,'UPDATE Advanced Stats'!$B$2:$AC$1000,20,0)</f>
        <v>0.2</v>
      </c>
      <c r="AR388">
        <f>VLOOKUP($B388,'UPDATE Advanced Stats'!$B$2:$AC$1000,21,0)</f>
        <v>0.3</v>
      </c>
      <c r="AS388">
        <f>VLOOKUP($B388,'UPDATE Advanced Stats'!$B$2:$AC$1000,22,0)</f>
        <v>0.5</v>
      </c>
      <c r="AT388">
        <f>VLOOKUP($B388,'UPDATE Advanced Stats'!$B$2:$AC$1000,23,0)</f>
        <v>0.17699999999999999</v>
      </c>
      <c r="AU388">
        <f>VLOOKUP($B388,'UPDATE Advanced Stats'!$B$2:$AC$1000,24,0)</f>
        <v>0</v>
      </c>
      <c r="AV388">
        <f>VLOOKUP($B388,'UPDATE Advanced Stats'!$B$2:$AC$1000,25,0)</f>
        <v>-2.2999999999999998</v>
      </c>
      <c r="AW388">
        <f>VLOOKUP($B388,'UPDATE Advanced Stats'!$B$2:$AC$1000,26,0)</f>
        <v>0.5</v>
      </c>
      <c r="AX388">
        <f>VLOOKUP($B388,'UPDATE Advanced Stats'!$B$2:$AC$1000,27,0)</f>
        <v>-1.8</v>
      </c>
      <c r="AY388">
        <f>VLOOKUP($B388,'UPDATE Advanced Stats'!$B$2:$AC$1000,28,0)</f>
        <v>0</v>
      </c>
    </row>
    <row r="389" spans="1:51">
      <c r="A389">
        <f>'UPDATE Regular Stats'!A390</f>
        <v>305</v>
      </c>
      <c r="B389" t="str">
        <f>'UPDATE Regular Stats'!B390</f>
        <v>Ray McCallum</v>
      </c>
      <c r="C389" t="str">
        <f>'UPDATE Regular Stats'!C390</f>
        <v>PG</v>
      </c>
      <c r="D389">
        <f>'UPDATE Regular Stats'!D390</f>
        <v>23</v>
      </c>
      <c r="E389" t="str">
        <f>'UPDATE Regular Stats'!E390</f>
        <v>SAC</v>
      </c>
      <c r="F389">
        <f>'UPDATE Regular Stats'!F390</f>
        <v>68</v>
      </c>
      <c r="G389">
        <f>'UPDATE Regular Stats'!G390</f>
        <v>30</v>
      </c>
      <c r="H389">
        <f>'UPDATE Regular Stats'!H390</f>
        <v>21.1</v>
      </c>
      <c r="I389">
        <f>'UPDATE Regular Stats'!I390</f>
        <v>3</v>
      </c>
      <c r="J389">
        <f>'UPDATE Regular Stats'!J390</f>
        <v>6.9</v>
      </c>
      <c r="K389">
        <f>'UPDATE Regular Stats'!K390</f>
        <v>0.438</v>
      </c>
      <c r="L389">
        <f>'UPDATE Regular Stats'!L390</f>
        <v>0.5</v>
      </c>
      <c r="M389">
        <f>'UPDATE Regular Stats'!M390</f>
        <v>1.6</v>
      </c>
      <c r="N389">
        <f>'UPDATE Regular Stats'!N390</f>
        <v>0.30599999999999999</v>
      </c>
      <c r="O389">
        <f>'UPDATE Regular Stats'!O390</f>
        <v>2.5</v>
      </c>
      <c r="P389">
        <f>'UPDATE Regular Stats'!P390</f>
        <v>5.3</v>
      </c>
      <c r="Q389">
        <f>'UPDATE Regular Stats'!Q390</f>
        <v>0.47899999999999998</v>
      </c>
      <c r="R389">
        <f>'UPDATE Regular Stats'!R390</f>
        <v>0.8</v>
      </c>
      <c r="S389">
        <f>'UPDATE Regular Stats'!S390</f>
        <v>1.2</v>
      </c>
      <c r="T389">
        <f>'UPDATE Regular Stats'!T390</f>
        <v>0.67900000000000005</v>
      </c>
      <c r="U389">
        <f>'UPDATE Regular Stats'!U390</f>
        <v>0.8</v>
      </c>
      <c r="V389">
        <f>'UPDATE Regular Stats'!V390</f>
        <v>1.9</v>
      </c>
      <c r="W389">
        <f>'UPDATE Regular Stats'!W390</f>
        <v>2.6</v>
      </c>
      <c r="X389">
        <f>'UPDATE Regular Stats'!X390</f>
        <v>2.8</v>
      </c>
      <c r="Y389">
        <f>'UPDATE Regular Stats'!Y390</f>
        <v>0.7</v>
      </c>
      <c r="Z389">
        <f>'UPDATE Regular Stats'!Z390</f>
        <v>0.2</v>
      </c>
      <c r="AA389">
        <f>'UPDATE Regular Stats'!AA390</f>
        <v>1.3</v>
      </c>
      <c r="AB389">
        <f>'UPDATE Regular Stats'!AB390</f>
        <v>1.4</v>
      </c>
      <c r="AC389">
        <f>'UPDATE Regular Stats'!AC390</f>
        <v>7.4</v>
      </c>
      <c r="AD389">
        <f>VLOOKUP($B389,'UPDATE Advanced Stats'!$B$2:$AC$1000,7,0)</f>
        <v>12.5</v>
      </c>
      <c r="AE389">
        <f>VLOOKUP($B389,'UPDATE Advanced Stats'!$B$2:$AC$1000,8,0)</f>
        <v>0.496</v>
      </c>
      <c r="AF389">
        <f>VLOOKUP($B389,'UPDATE Advanced Stats'!$B$2:$AC$1000,9,0)</f>
        <v>0.23599999999999999</v>
      </c>
      <c r="AG389">
        <f>VLOOKUP($B389,'UPDATE Advanced Stats'!$B$2:$AC$1000,10,0)</f>
        <v>0.17899999999999999</v>
      </c>
      <c r="AH389">
        <f>VLOOKUP($B389,'UPDATE Advanced Stats'!$B$2:$AC$1000,11,0)</f>
        <v>4.3</v>
      </c>
      <c r="AI389">
        <f>VLOOKUP($B389,'UPDATE Advanced Stats'!$B$2:$AC$1000,12,0)</f>
        <v>9.8000000000000007</v>
      </c>
      <c r="AJ389">
        <f>VLOOKUP($B389,'UPDATE Advanced Stats'!$B$2:$AC$1000,13,0)</f>
        <v>7.1</v>
      </c>
      <c r="AK389">
        <f>VLOOKUP($B389,'UPDATE Advanced Stats'!$B$2:$AC$1000,14,0)</f>
        <v>21.3</v>
      </c>
      <c r="AL389">
        <f>VLOOKUP($B389,'UPDATE Advanced Stats'!$B$2:$AC$1000,15,0)</f>
        <v>1.6</v>
      </c>
      <c r="AM389">
        <f>VLOOKUP($B389,'UPDATE Advanced Stats'!$B$2:$AC$1000,16,0)</f>
        <v>0.6</v>
      </c>
      <c r="AN389">
        <f>VLOOKUP($B389,'UPDATE Advanced Stats'!$B$2:$AC$1000,17,0)</f>
        <v>14.4</v>
      </c>
      <c r="AO389">
        <f>VLOOKUP($B389,'UPDATE Advanced Stats'!$B$2:$AC$1000,18,0)</f>
        <v>18.2</v>
      </c>
      <c r="AP389">
        <f>VLOOKUP($B389,'UPDATE Advanced Stats'!$B$2:$AC$1000,19,0)</f>
        <v>0</v>
      </c>
      <c r="AQ389">
        <f>VLOOKUP($B389,'UPDATE Advanced Stats'!$B$2:$AC$1000,20,0)</f>
        <v>0.8</v>
      </c>
      <c r="AR389">
        <f>VLOOKUP($B389,'UPDATE Advanced Stats'!$B$2:$AC$1000,21,0)</f>
        <v>0.5</v>
      </c>
      <c r="AS389">
        <f>VLOOKUP($B389,'UPDATE Advanced Stats'!$B$2:$AC$1000,22,0)</f>
        <v>1.4</v>
      </c>
      <c r="AT389">
        <f>VLOOKUP($B389,'UPDATE Advanced Stats'!$B$2:$AC$1000,23,0)</f>
        <v>4.4999999999999998E-2</v>
      </c>
      <c r="AU389">
        <f>VLOOKUP($B389,'UPDATE Advanced Stats'!$B$2:$AC$1000,24,0)</f>
        <v>0</v>
      </c>
      <c r="AV389">
        <f>VLOOKUP($B389,'UPDATE Advanced Stats'!$B$2:$AC$1000,25,0)</f>
        <v>-0.4</v>
      </c>
      <c r="AW389">
        <f>VLOOKUP($B389,'UPDATE Advanced Stats'!$B$2:$AC$1000,26,0)</f>
        <v>-1.3</v>
      </c>
      <c r="AX389">
        <f>VLOOKUP($B389,'UPDATE Advanced Stats'!$B$2:$AC$1000,27,0)</f>
        <v>-1.7</v>
      </c>
      <c r="AY389">
        <f>VLOOKUP($B389,'UPDATE Advanced Stats'!$B$2:$AC$1000,28,0)</f>
        <v>0.1</v>
      </c>
    </row>
    <row r="390" spans="1:51">
      <c r="A390">
        <f>'UPDATE Regular Stats'!A391</f>
        <v>306</v>
      </c>
      <c r="B390" t="str">
        <f>'UPDATE Regular Stats'!B391</f>
        <v>C.J. McCollum</v>
      </c>
      <c r="C390" t="str">
        <f>'UPDATE Regular Stats'!C391</f>
        <v>SG</v>
      </c>
      <c r="D390">
        <f>'UPDATE Regular Stats'!D391</f>
        <v>23</v>
      </c>
      <c r="E390" t="str">
        <f>'UPDATE Regular Stats'!E391</f>
        <v>POR</v>
      </c>
      <c r="F390">
        <f>'UPDATE Regular Stats'!F391</f>
        <v>62</v>
      </c>
      <c r="G390">
        <f>'UPDATE Regular Stats'!G391</f>
        <v>3</v>
      </c>
      <c r="H390">
        <f>'UPDATE Regular Stats'!H391</f>
        <v>15.7</v>
      </c>
      <c r="I390">
        <f>'UPDATE Regular Stats'!I391</f>
        <v>2.6</v>
      </c>
      <c r="J390">
        <f>'UPDATE Regular Stats'!J391</f>
        <v>5.9</v>
      </c>
      <c r="K390">
        <f>'UPDATE Regular Stats'!K391</f>
        <v>0.436</v>
      </c>
      <c r="L390">
        <f>'UPDATE Regular Stats'!L391</f>
        <v>0.9</v>
      </c>
      <c r="M390">
        <f>'UPDATE Regular Stats'!M391</f>
        <v>2.2000000000000002</v>
      </c>
      <c r="N390">
        <f>'UPDATE Regular Stats'!N391</f>
        <v>0.39600000000000002</v>
      </c>
      <c r="O390">
        <f>'UPDATE Regular Stats'!O391</f>
        <v>1.7</v>
      </c>
      <c r="P390">
        <f>'UPDATE Regular Stats'!P391</f>
        <v>3.6</v>
      </c>
      <c r="Q390">
        <f>'UPDATE Regular Stats'!Q391</f>
        <v>0.46</v>
      </c>
      <c r="R390">
        <f>'UPDATE Regular Stats'!R391</f>
        <v>0.8</v>
      </c>
      <c r="S390">
        <f>'UPDATE Regular Stats'!S391</f>
        <v>1.2</v>
      </c>
      <c r="T390">
        <f>'UPDATE Regular Stats'!T391</f>
        <v>0.69899999999999995</v>
      </c>
      <c r="U390">
        <f>'UPDATE Regular Stats'!U391</f>
        <v>0.2</v>
      </c>
      <c r="V390">
        <f>'UPDATE Regular Stats'!V391</f>
        <v>1.2</v>
      </c>
      <c r="W390">
        <f>'UPDATE Regular Stats'!W391</f>
        <v>1.5</v>
      </c>
      <c r="X390">
        <f>'UPDATE Regular Stats'!X391</f>
        <v>1</v>
      </c>
      <c r="Y390">
        <f>'UPDATE Regular Stats'!Y391</f>
        <v>0.7</v>
      </c>
      <c r="Z390">
        <f>'UPDATE Regular Stats'!Z391</f>
        <v>0.1</v>
      </c>
      <c r="AA390">
        <f>'UPDATE Regular Stats'!AA391</f>
        <v>0.8</v>
      </c>
      <c r="AB390">
        <f>'UPDATE Regular Stats'!AB391</f>
        <v>1.3</v>
      </c>
      <c r="AC390">
        <f>'UPDATE Regular Stats'!AC391</f>
        <v>6.8</v>
      </c>
      <c r="AD390">
        <f>VLOOKUP($B390,'UPDATE Advanced Stats'!$B$2:$AC$1000,7,0)</f>
        <v>13.1</v>
      </c>
      <c r="AE390">
        <f>VLOOKUP($B390,'UPDATE Advanced Stats'!$B$2:$AC$1000,8,0)</f>
        <v>0.53400000000000003</v>
      </c>
      <c r="AF390">
        <f>VLOOKUP($B390,'UPDATE Advanced Stats'!$B$2:$AC$1000,9,0)</f>
        <v>0.38100000000000001</v>
      </c>
      <c r="AG390">
        <f>VLOOKUP($B390,'UPDATE Advanced Stats'!$B$2:$AC$1000,10,0)</f>
        <v>0.2</v>
      </c>
      <c r="AH390">
        <f>VLOOKUP($B390,'UPDATE Advanced Stats'!$B$2:$AC$1000,11,0)</f>
        <v>1.6</v>
      </c>
      <c r="AI390">
        <f>VLOOKUP($B390,'UPDATE Advanced Stats'!$B$2:$AC$1000,12,0)</f>
        <v>8.3000000000000007</v>
      </c>
      <c r="AJ390">
        <f>VLOOKUP($B390,'UPDATE Advanced Stats'!$B$2:$AC$1000,13,0)</f>
        <v>5</v>
      </c>
      <c r="AK390">
        <f>VLOOKUP($B390,'UPDATE Advanced Stats'!$B$2:$AC$1000,14,0)</f>
        <v>10.3</v>
      </c>
      <c r="AL390">
        <f>VLOOKUP($B390,'UPDATE Advanced Stats'!$B$2:$AC$1000,15,0)</f>
        <v>2.2999999999999998</v>
      </c>
      <c r="AM390">
        <f>VLOOKUP($B390,'UPDATE Advanced Stats'!$B$2:$AC$1000,16,0)</f>
        <v>0.6</v>
      </c>
      <c r="AN390">
        <f>VLOOKUP($B390,'UPDATE Advanced Stats'!$B$2:$AC$1000,17,0)</f>
        <v>10.8</v>
      </c>
      <c r="AO390">
        <f>VLOOKUP($B390,'UPDATE Advanced Stats'!$B$2:$AC$1000,18,0)</f>
        <v>20.5</v>
      </c>
      <c r="AP390">
        <f>VLOOKUP($B390,'UPDATE Advanced Stats'!$B$2:$AC$1000,19,0)</f>
        <v>0</v>
      </c>
      <c r="AQ390">
        <f>VLOOKUP($B390,'UPDATE Advanced Stats'!$B$2:$AC$1000,20,0)</f>
        <v>0.7</v>
      </c>
      <c r="AR390">
        <f>VLOOKUP($B390,'UPDATE Advanced Stats'!$B$2:$AC$1000,21,0)</f>
        <v>1.1000000000000001</v>
      </c>
      <c r="AS390">
        <f>VLOOKUP($B390,'UPDATE Advanced Stats'!$B$2:$AC$1000,22,0)</f>
        <v>1.8</v>
      </c>
      <c r="AT390">
        <f>VLOOKUP($B390,'UPDATE Advanced Stats'!$B$2:$AC$1000,23,0)</f>
        <v>8.8999999999999996E-2</v>
      </c>
      <c r="AU390">
        <f>VLOOKUP($B390,'UPDATE Advanced Stats'!$B$2:$AC$1000,24,0)</f>
        <v>0</v>
      </c>
      <c r="AV390">
        <f>VLOOKUP($B390,'UPDATE Advanced Stats'!$B$2:$AC$1000,25,0)</f>
        <v>-0.4</v>
      </c>
      <c r="AW390">
        <f>VLOOKUP($B390,'UPDATE Advanced Stats'!$B$2:$AC$1000,26,0)</f>
        <v>-0.3</v>
      </c>
      <c r="AX390">
        <f>VLOOKUP($B390,'UPDATE Advanced Stats'!$B$2:$AC$1000,27,0)</f>
        <v>-0.7</v>
      </c>
      <c r="AY390">
        <f>VLOOKUP($B390,'UPDATE Advanced Stats'!$B$2:$AC$1000,28,0)</f>
        <v>0.3</v>
      </c>
    </row>
    <row r="391" spans="1:51">
      <c r="A391">
        <f>'UPDATE Regular Stats'!A392</f>
        <v>307</v>
      </c>
      <c r="B391" t="str">
        <f>'UPDATE Regular Stats'!B392</f>
        <v>K.J. McDaniels</v>
      </c>
      <c r="C391" t="str">
        <f>'UPDATE Regular Stats'!C392</f>
        <v>SG</v>
      </c>
      <c r="D391">
        <f>'UPDATE Regular Stats'!D392</f>
        <v>21</v>
      </c>
      <c r="E391" t="str">
        <f>'UPDATE Regular Stats'!E392</f>
        <v>TOT</v>
      </c>
      <c r="F391">
        <f>'UPDATE Regular Stats'!F392</f>
        <v>62</v>
      </c>
      <c r="G391">
        <f>'UPDATE Regular Stats'!G392</f>
        <v>15</v>
      </c>
      <c r="H391">
        <f>'UPDATE Regular Stats'!H392</f>
        <v>21.8</v>
      </c>
      <c r="I391">
        <f>'UPDATE Regular Stats'!I392</f>
        <v>2.8</v>
      </c>
      <c r="J391">
        <f>'UPDATE Regular Stats'!J392</f>
        <v>7</v>
      </c>
      <c r="K391">
        <f>'UPDATE Regular Stats'!K392</f>
        <v>0.39600000000000002</v>
      </c>
      <c r="L391">
        <f>'UPDATE Regular Stats'!L392</f>
        <v>0.7</v>
      </c>
      <c r="M391">
        <f>'UPDATE Regular Stats'!M392</f>
        <v>2.4</v>
      </c>
      <c r="N391">
        <f>'UPDATE Regular Stats'!N392</f>
        <v>0.28699999999999998</v>
      </c>
      <c r="O391">
        <f>'UPDATE Regular Stats'!O392</f>
        <v>2.1</v>
      </c>
      <c r="P391">
        <f>'UPDATE Regular Stats'!P392</f>
        <v>4.5999999999999996</v>
      </c>
      <c r="Q391">
        <f>'UPDATE Regular Stats'!Q392</f>
        <v>0.45400000000000001</v>
      </c>
      <c r="R391">
        <f>'UPDATE Regular Stats'!R392</f>
        <v>1.6</v>
      </c>
      <c r="S391">
        <f>'UPDATE Regular Stats'!S392</f>
        <v>2.1</v>
      </c>
      <c r="T391">
        <f>'UPDATE Regular Stats'!T392</f>
        <v>0.752</v>
      </c>
      <c r="U391">
        <f>'UPDATE Regular Stats'!U392</f>
        <v>1</v>
      </c>
      <c r="V391">
        <f>'UPDATE Regular Stats'!V392</f>
        <v>2.2000000000000002</v>
      </c>
      <c r="W391">
        <f>'UPDATE Regular Stats'!W392</f>
        <v>3.2</v>
      </c>
      <c r="X391">
        <f>'UPDATE Regular Stats'!X392</f>
        <v>1.2</v>
      </c>
      <c r="Y391">
        <f>'UPDATE Regular Stats'!Y392</f>
        <v>0.7</v>
      </c>
      <c r="Z391">
        <f>'UPDATE Regular Stats'!Z392</f>
        <v>1.1000000000000001</v>
      </c>
      <c r="AA391">
        <f>'UPDATE Regular Stats'!AA392</f>
        <v>1.7</v>
      </c>
      <c r="AB391">
        <f>'UPDATE Regular Stats'!AB392</f>
        <v>2</v>
      </c>
      <c r="AC391">
        <f>'UPDATE Regular Stats'!AC392</f>
        <v>7.9</v>
      </c>
      <c r="AD391">
        <f>VLOOKUP($B391,'UPDATE Advanced Stats'!$B$2:$AC$1000,7,0)</f>
        <v>10.6</v>
      </c>
      <c r="AE391">
        <f>VLOOKUP($B391,'UPDATE Advanced Stats'!$B$2:$AC$1000,8,0)</f>
        <v>0.49399999999999999</v>
      </c>
      <c r="AF391">
        <f>VLOOKUP($B391,'UPDATE Advanced Stats'!$B$2:$AC$1000,9,0)</f>
        <v>0.34599999999999997</v>
      </c>
      <c r="AG391">
        <f>VLOOKUP($B391,'UPDATE Advanced Stats'!$B$2:$AC$1000,10,0)</f>
        <v>0.30599999999999999</v>
      </c>
      <c r="AH391">
        <f>VLOOKUP($B391,'UPDATE Advanced Stats'!$B$2:$AC$1000,11,0)</f>
        <v>5</v>
      </c>
      <c r="AI391">
        <f>VLOOKUP($B391,'UPDATE Advanced Stats'!$B$2:$AC$1000,12,0)</f>
        <v>11.4</v>
      </c>
      <c r="AJ391">
        <f>VLOOKUP($B391,'UPDATE Advanced Stats'!$B$2:$AC$1000,13,0)</f>
        <v>8</v>
      </c>
      <c r="AK391">
        <f>VLOOKUP($B391,'UPDATE Advanced Stats'!$B$2:$AC$1000,14,0)</f>
        <v>9.3000000000000007</v>
      </c>
      <c r="AL391">
        <f>VLOOKUP($B391,'UPDATE Advanced Stats'!$B$2:$AC$1000,15,0)</f>
        <v>1.6</v>
      </c>
      <c r="AM391">
        <f>VLOOKUP($B391,'UPDATE Advanced Stats'!$B$2:$AC$1000,16,0)</f>
        <v>4.2</v>
      </c>
      <c r="AN391">
        <f>VLOOKUP($B391,'UPDATE Advanced Stats'!$B$2:$AC$1000,17,0)</f>
        <v>17.600000000000001</v>
      </c>
      <c r="AO391">
        <f>VLOOKUP($B391,'UPDATE Advanced Stats'!$B$2:$AC$1000,18,0)</f>
        <v>19.3</v>
      </c>
      <c r="AP391">
        <f>VLOOKUP($B391,'UPDATE Advanced Stats'!$B$2:$AC$1000,19,0)</f>
        <v>0</v>
      </c>
      <c r="AQ391">
        <f>VLOOKUP($B391,'UPDATE Advanced Stats'!$B$2:$AC$1000,20,0)</f>
        <v>-0.9</v>
      </c>
      <c r="AR391">
        <f>VLOOKUP($B391,'UPDATE Advanced Stats'!$B$2:$AC$1000,21,0)</f>
        <v>1.5</v>
      </c>
      <c r="AS391">
        <f>VLOOKUP($B391,'UPDATE Advanced Stats'!$B$2:$AC$1000,22,0)</f>
        <v>0.6</v>
      </c>
      <c r="AT391">
        <f>VLOOKUP($B391,'UPDATE Advanced Stats'!$B$2:$AC$1000,23,0)</f>
        <v>0.02</v>
      </c>
      <c r="AU391">
        <f>VLOOKUP($B391,'UPDATE Advanced Stats'!$B$2:$AC$1000,24,0)</f>
        <v>0</v>
      </c>
      <c r="AV391">
        <f>VLOOKUP($B391,'UPDATE Advanced Stats'!$B$2:$AC$1000,25,0)</f>
        <v>-3.8</v>
      </c>
      <c r="AW391">
        <f>VLOOKUP($B391,'UPDATE Advanced Stats'!$B$2:$AC$1000,26,0)</f>
        <v>1.1000000000000001</v>
      </c>
      <c r="AX391">
        <f>VLOOKUP($B391,'UPDATE Advanced Stats'!$B$2:$AC$1000,27,0)</f>
        <v>-2.7</v>
      </c>
      <c r="AY391">
        <f>VLOOKUP($B391,'UPDATE Advanced Stats'!$B$2:$AC$1000,28,0)</f>
        <v>-0.2</v>
      </c>
    </row>
    <row r="392" spans="1:51">
      <c r="A392">
        <f>'UPDATE Regular Stats'!A393</f>
        <v>307</v>
      </c>
      <c r="B392" t="str">
        <f>'UPDATE Regular Stats'!B393</f>
        <v>K.J. McDaniels</v>
      </c>
      <c r="C392" t="str">
        <f>'UPDATE Regular Stats'!C393</f>
        <v>SG</v>
      </c>
      <c r="D392">
        <f>'UPDATE Regular Stats'!D393</f>
        <v>21</v>
      </c>
      <c r="E392" t="str">
        <f>'UPDATE Regular Stats'!E393</f>
        <v>PHI</v>
      </c>
      <c r="F392">
        <f>'UPDATE Regular Stats'!F393</f>
        <v>52</v>
      </c>
      <c r="G392">
        <f>'UPDATE Regular Stats'!G393</f>
        <v>15</v>
      </c>
      <c r="H392">
        <f>'UPDATE Regular Stats'!H393</f>
        <v>25.4</v>
      </c>
      <c r="I392">
        <f>'UPDATE Regular Stats'!I393</f>
        <v>3.2</v>
      </c>
      <c r="J392">
        <f>'UPDATE Regular Stats'!J393</f>
        <v>8.1</v>
      </c>
      <c r="K392">
        <f>'UPDATE Regular Stats'!K393</f>
        <v>0.39900000000000002</v>
      </c>
      <c r="L392">
        <f>'UPDATE Regular Stats'!L393</f>
        <v>0.8</v>
      </c>
      <c r="M392">
        <f>'UPDATE Regular Stats'!M393</f>
        <v>2.8</v>
      </c>
      <c r="N392">
        <f>'UPDATE Regular Stats'!N393</f>
        <v>0.29299999999999998</v>
      </c>
      <c r="O392">
        <f>'UPDATE Regular Stats'!O393</f>
        <v>2.4</v>
      </c>
      <c r="P392">
        <f>'UPDATE Regular Stats'!P393</f>
        <v>5.2</v>
      </c>
      <c r="Q392">
        <f>'UPDATE Regular Stats'!Q393</f>
        <v>0.45600000000000002</v>
      </c>
      <c r="R392">
        <f>'UPDATE Regular Stats'!R393</f>
        <v>1.9</v>
      </c>
      <c r="S392">
        <f>'UPDATE Regular Stats'!S393</f>
        <v>2.5</v>
      </c>
      <c r="T392">
        <f>'UPDATE Regular Stats'!T393</f>
        <v>0.75600000000000001</v>
      </c>
      <c r="U392">
        <f>'UPDATE Regular Stats'!U393</f>
        <v>1.2</v>
      </c>
      <c r="V392">
        <f>'UPDATE Regular Stats'!V393</f>
        <v>2.5</v>
      </c>
      <c r="W392">
        <f>'UPDATE Regular Stats'!W393</f>
        <v>3.8</v>
      </c>
      <c r="X392">
        <f>'UPDATE Regular Stats'!X393</f>
        <v>1.3</v>
      </c>
      <c r="Y392">
        <f>'UPDATE Regular Stats'!Y393</f>
        <v>0.8</v>
      </c>
      <c r="Z392">
        <f>'UPDATE Regular Stats'!Z393</f>
        <v>1.3</v>
      </c>
      <c r="AA392">
        <f>'UPDATE Regular Stats'!AA393</f>
        <v>2</v>
      </c>
      <c r="AB392">
        <f>'UPDATE Regular Stats'!AB393</f>
        <v>2.2999999999999998</v>
      </c>
      <c r="AC392">
        <f>'UPDATE Regular Stats'!AC393</f>
        <v>9.1999999999999993</v>
      </c>
      <c r="AD392">
        <f>VLOOKUP($B392,'UPDATE Advanced Stats'!$B$2:$AC$1000,7,0)</f>
        <v>10.6</v>
      </c>
      <c r="AE392">
        <f>VLOOKUP($B392,'UPDATE Advanced Stats'!$B$2:$AC$1000,8,0)</f>
        <v>0.49399999999999999</v>
      </c>
      <c r="AF392">
        <f>VLOOKUP($B392,'UPDATE Advanced Stats'!$B$2:$AC$1000,9,0)</f>
        <v>0.34599999999999997</v>
      </c>
      <c r="AG392">
        <f>VLOOKUP($B392,'UPDATE Advanced Stats'!$B$2:$AC$1000,10,0)</f>
        <v>0.30599999999999999</v>
      </c>
      <c r="AH392">
        <f>VLOOKUP($B392,'UPDATE Advanced Stats'!$B$2:$AC$1000,11,0)</f>
        <v>5</v>
      </c>
      <c r="AI392">
        <f>VLOOKUP($B392,'UPDATE Advanced Stats'!$B$2:$AC$1000,12,0)</f>
        <v>11.4</v>
      </c>
      <c r="AJ392">
        <f>VLOOKUP($B392,'UPDATE Advanced Stats'!$B$2:$AC$1000,13,0)</f>
        <v>8</v>
      </c>
      <c r="AK392">
        <f>VLOOKUP($B392,'UPDATE Advanced Stats'!$B$2:$AC$1000,14,0)</f>
        <v>9.3000000000000007</v>
      </c>
      <c r="AL392">
        <f>VLOOKUP($B392,'UPDATE Advanced Stats'!$B$2:$AC$1000,15,0)</f>
        <v>1.6</v>
      </c>
      <c r="AM392">
        <f>VLOOKUP($B392,'UPDATE Advanced Stats'!$B$2:$AC$1000,16,0)</f>
        <v>4.2</v>
      </c>
      <c r="AN392">
        <f>VLOOKUP($B392,'UPDATE Advanced Stats'!$B$2:$AC$1000,17,0)</f>
        <v>17.600000000000001</v>
      </c>
      <c r="AO392">
        <f>VLOOKUP($B392,'UPDATE Advanced Stats'!$B$2:$AC$1000,18,0)</f>
        <v>19.3</v>
      </c>
      <c r="AP392">
        <f>VLOOKUP($B392,'UPDATE Advanced Stats'!$B$2:$AC$1000,19,0)</f>
        <v>0</v>
      </c>
      <c r="AQ392">
        <f>VLOOKUP($B392,'UPDATE Advanced Stats'!$B$2:$AC$1000,20,0)</f>
        <v>-0.9</v>
      </c>
      <c r="AR392">
        <f>VLOOKUP($B392,'UPDATE Advanced Stats'!$B$2:$AC$1000,21,0)</f>
        <v>1.5</v>
      </c>
      <c r="AS392">
        <f>VLOOKUP($B392,'UPDATE Advanced Stats'!$B$2:$AC$1000,22,0)</f>
        <v>0.6</v>
      </c>
      <c r="AT392">
        <f>VLOOKUP($B392,'UPDATE Advanced Stats'!$B$2:$AC$1000,23,0)</f>
        <v>0.02</v>
      </c>
      <c r="AU392">
        <f>VLOOKUP($B392,'UPDATE Advanced Stats'!$B$2:$AC$1000,24,0)</f>
        <v>0</v>
      </c>
      <c r="AV392">
        <f>VLOOKUP($B392,'UPDATE Advanced Stats'!$B$2:$AC$1000,25,0)</f>
        <v>-3.8</v>
      </c>
      <c r="AW392">
        <f>VLOOKUP($B392,'UPDATE Advanced Stats'!$B$2:$AC$1000,26,0)</f>
        <v>1.1000000000000001</v>
      </c>
      <c r="AX392">
        <f>VLOOKUP($B392,'UPDATE Advanced Stats'!$B$2:$AC$1000,27,0)</f>
        <v>-2.7</v>
      </c>
      <c r="AY392">
        <f>VLOOKUP($B392,'UPDATE Advanced Stats'!$B$2:$AC$1000,28,0)</f>
        <v>-0.2</v>
      </c>
    </row>
    <row r="393" spans="1:51">
      <c r="A393">
        <f>'UPDATE Regular Stats'!A394</f>
        <v>307</v>
      </c>
      <c r="B393" t="str">
        <f>'UPDATE Regular Stats'!B394</f>
        <v>K.J. McDaniels</v>
      </c>
      <c r="C393" t="str">
        <f>'UPDATE Regular Stats'!C394</f>
        <v>SG</v>
      </c>
      <c r="D393">
        <f>'UPDATE Regular Stats'!D394</f>
        <v>21</v>
      </c>
      <c r="E393" t="str">
        <f>'UPDATE Regular Stats'!E394</f>
        <v>HOU</v>
      </c>
      <c r="F393">
        <f>'UPDATE Regular Stats'!F394</f>
        <v>10</v>
      </c>
      <c r="G393">
        <f>'UPDATE Regular Stats'!G394</f>
        <v>0</v>
      </c>
      <c r="H393">
        <f>'UPDATE Regular Stats'!H394</f>
        <v>3.3</v>
      </c>
      <c r="I393">
        <f>'UPDATE Regular Stats'!I394</f>
        <v>0.5</v>
      </c>
      <c r="J393">
        <f>'UPDATE Regular Stats'!J394</f>
        <v>1.5</v>
      </c>
      <c r="K393">
        <f>'UPDATE Regular Stats'!K394</f>
        <v>0.33300000000000002</v>
      </c>
      <c r="L393">
        <f>'UPDATE Regular Stats'!L394</f>
        <v>0</v>
      </c>
      <c r="M393">
        <f>'UPDATE Regular Stats'!M394</f>
        <v>0.3</v>
      </c>
      <c r="N393">
        <f>'UPDATE Regular Stats'!N394</f>
        <v>0</v>
      </c>
      <c r="O393">
        <f>'UPDATE Regular Stats'!O394</f>
        <v>0.5</v>
      </c>
      <c r="P393">
        <f>'UPDATE Regular Stats'!P394</f>
        <v>1.2</v>
      </c>
      <c r="Q393">
        <f>'UPDATE Regular Stats'!Q394</f>
        <v>0.41699999999999998</v>
      </c>
      <c r="R393">
        <f>'UPDATE Regular Stats'!R394</f>
        <v>0.1</v>
      </c>
      <c r="S393">
        <f>'UPDATE Regular Stats'!S394</f>
        <v>0.2</v>
      </c>
      <c r="T393">
        <f>'UPDATE Regular Stats'!T394</f>
        <v>0.5</v>
      </c>
      <c r="U393">
        <f>'UPDATE Regular Stats'!U394</f>
        <v>0.1</v>
      </c>
      <c r="V393">
        <f>'UPDATE Regular Stats'!V394</f>
        <v>0.4</v>
      </c>
      <c r="W393">
        <f>'UPDATE Regular Stats'!W394</f>
        <v>0.5</v>
      </c>
      <c r="X393">
        <f>'UPDATE Regular Stats'!X394</f>
        <v>0.2</v>
      </c>
      <c r="Y393">
        <f>'UPDATE Regular Stats'!Y394</f>
        <v>0</v>
      </c>
      <c r="Z393">
        <f>'UPDATE Regular Stats'!Z394</f>
        <v>0.2</v>
      </c>
      <c r="AA393">
        <f>'UPDATE Regular Stats'!AA394</f>
        <v>0.1</v>
      </c>
      <c r="AB393">
        <f>'UPDATE Regular Stats'!AB394</f>
        <v>0.5</v>
      </c>
      <c r="AC393">
        <f>'UPDATE Regular Stats'!AC394</f>
        <v>1.1000000000000001</v>
      </c>
      <c r="AD393">
        <f>VLOOKUP($B393,'UPDATE Advanced Stats'!$B$2:$AC$1000,7,0)</f>
        <v>10.6</v>
      </c>
      <c r="AE393">
        <f>VLOOKUP($B393,'UPDATE Advanced Stats'!$B$2:$AC$1000,8,0)</f>
        <v>0.49399999999999999</v>
      </c>
      <c r="AF393">
        <f>VLOOKUP($B393,'UPDATE Advanced Stats'!$B$2:$AC$1000,9,0)</f>
        <v>0.34599999999999997</v>
      </c>
      <c r="AG393">
        <f>VLOOKUP($B393,'UPDATE Advanced Stats'!$B$2:$AC$1000,10,0)</f>
        <v>0.30599999999999999</v>
      </c>
      <c r="AH393">
        <f>VLOOKUP($B393,'UPDATE Advanced Stats'!$B$2:$AC$1000,11,0)</f>
        <v>5</v>
      </c>
      <c r="AI393">
        <f>VLOOKUP($B393,'UPDATE Advanced Stats'!$B$2:$AC$1000,12,0)</f>
        <v>11.4</v>
      </c>
      <c r="AJ393">
        <f>VLOOKUP($B393,'UPDATE Advanced Stats'!$B$2:$AC$1000,13,0)</f>
        <v>8</v>
      </c>
      <c r="AK393">
        <f>VLOOKUP($B393,'UPDATE Advanced Stats'!$B$2:$AC$1000,14,0)</f>
        <v>9.3000000000000007</v>
      </c>
      <c r="AL393">
        <f>VLOOKUP($B393,'UPDATE Advanced Stats'!$B$2:$AC$1000,15,0)</f>
        <v>1.6</v>
      </c>
      <c r="AM393">
        <f>VLOOKUP($B393,'UPDATE Advanced Stats'!$B$2:$AC$1000,16,0)</f>
        <v>4.2</v>
      </c>
      <c r="AN393">
        <f>VLOOKUP($B393,'UPDATE Advanced Stats'!$B$2:$AC$1000,17,0)</f>
        <v>17.600000000000001</v>
      </c>
      <c r="AO393">
        <f>VLOOKUP($B393,'UPDATE Advanced Stats'!$B$2:$AC$1000,18,0)</f>
        <v>19.3</v>
      </c>
      <c r="AP393">
        <f>VLOOKUP($B393,'UPDATE Advanced Stats'!$B$2:$AC$1000,19,0)</f>
        <v>0</v>
      </c>
      <c r="AQ393">
        <f>VLOOKUP($B393,'UPDATE Advanced Stats'!$B$2:$AC$1000,20,0)</f>
        <v>-0.9</v>
      </c>
      <c r="AR393">
        <f>VLOOKUP($B393,'UPDATE Advanced Stats'!$B$2:$AC$1000,21,0)</f>
        <v>1.5</v>
      </c>
      <c r="AS393">
        <f>VLOOKUP($B393,'UPDATE Advanced Stats'!$B$2:$AC$1000,22,0)</f>
        <v>0.6</v>
      </c>
      <c r="AT393">
        <f>VLOOKUP($B393,'UPDATE Advanced Stats'!$B$2:$AC$1000,23,0)</f>
        <v>0.02</v>
      </c>
      <c r="AU393">
        <f>VLOOKUP($B393,'UPDATE Advanced Stats'!$B$2:$AC$1000,24,0)</f>
        <v>0</v>
      </c>
      <c r="AV393">
        <f>VLOOKUP($B393,'UPDATE Advanced Stats'!$B$2:$AC$1000,25,0)</f>
        <v>-3.8</v>
      </c>
      <c r="AW393">
        <f>VLOOKUP($B393,'UPDATE Advanced Stats'!$B$2:$AC$1000,26,0)</f>
        <v>1.1000000000000001</v>
      </c>
      <c r="AX393">
        <f>VLOOKUP($B393,'UPDATE Advanced Stats'!$B$2:$AC$1000,27,0)</f>
        <v>-2.7</v>
      </c>
      <c r="AY393">
        <f>VLOOKUP($B393,'UPDATE Advanced Stats'!$B$2:$AC$1000,28,0)</f>
        <v>-0.2</v>
      </c>
    </row>
    <row r="394" spans="1:51">
      <c r="A394">
        <f>'UPDATE Regular Stats'!A395</f>
        <v>308</v>
      </c>
      <c r="B394" t="str">
        <f>'UPDATE Regular Stats'!B395</f>
        <v>Doug McDermott</v>
      </c>
      <c r="C394" t="str">
        <f>'UPDATE Regular Stats'!C395</f>
        <v>SF</v>
      </c>
      <c r="D394">
        <f>'UPDATE Regular Stats'!D395</f>
        <v>23</v>
      </c>
      <c r="E394" t="str">
        <f>'UPDATE Regular Stats'!E395</f>
        <v>CHI</v>
      </c>
      <c r="F394">
        <f>'UPDATE Regular Stats'!F395</f>
        <v>36</v>
      </c>
      <c r="G394">
        <f>'UPDATE Regular Stats'!G395</f>
        <v>0</v>
      </c>
      <c r="H394">
        <f>'UPDATE Regular Stats'!H395</f>
        <v>8.9</v>
      </c>
      <c r="I394">
        <f>'UPDATE Regular Stats'!I395</f>
        <v>1.2</v>
      </c>
      <c r="J394">
        <f>'UPDATE Regular Stats'!J395</f>
        <v>3</v>
      </c>
      <c r="K394">
        <f>'UPDATE Regular Stats'!K395</f>
        <v>0.40200000000000002</v>
      </c>
      <c r="L394">
        <f>'UPDATE Regular Stats'!L395</f>
        <v>0.4</v>
      </c>
      <c r="M394">
        <f>'UPDATE Regular Stats'!M395</f>
        <v>1.1000000000000001</v>
      </c>
      <c r="N394">
        <f>'UPDATE Regular Stats'!N395</f>
        <v>0.317</v>
      </c>
      <c r="O394">
        <f>'UPDATE Regular Stats'!O395</f>
        <v>0.8</v>
      </c>
      <c r="P394">
        <f>'UPDATE Regular Stats'!P395</f>
        <v>1.8</v>
      </c>
      <c r="Q394">
        <f>'UPDATE Regular Stats'!Q395</f>
        <v>0.45500000000000002</v>
      </c>
      <c r="R394">
        <f>'UPDATE Regular Stats'!R395</f>
        <v>0.3</v>
      </c>
      <c r="S394">
        <f>'UPDATE Regular Stats'!S395</f>
        <v>0.4</v>
      </c>
      <c r="T394">
        <f>'UPDATE Regular Stats'!T395</f>
        <v>0.66700000000000004</v>
      </c>
      <c r="U394">
        <f>'UPDATE Regular Stats'!U395</f>
        <v>0.2</v>
      </c>
      <c r="V394">
        <f>'UPDATE Regular Stats'!V395</f>
        <v>1</v>
      </c>
      <c r="W394">
        <f>'UPDATE Regular Stats'!W395</f>
        <v>1.2</v>
      </c>
      <c r="X394">
        <f>'UPDATE Regular Stats'!X395</f>
        <v>0.2</v>
      </c>
      <c r="Y394">
        <f>'UPDATE Regular Stats'!Y395</f>
        <v>0.1</v>
      </c>
      <c r="Z394">
        <f>'UPDATE Regular Stats'!Z395</f>
        <v>0</v>
      </c>
      <c r="AA394">
        <f>'UPDATE Regular Stats'!AA395</f>
        <v>0.5</v>
      </c>
      <c r="AB394">
        <f>'UPDATE Regular Stats'!AB395</f>
        <v>0.8</v>
      </c>
      <c r="AC394">
        <f>'UPDATE Regular Stats'!AC395</f>
        <v>3</v>
      </c>
      <c r="AD394">
        <f>VLOOKUP($B394,'UPDATE Advanced Stats'!$B$2:$AC$1000,7,0)</f>
        <v>6.1</v>
      </c>
      <c r="AE394">
        <f>VLOOKUP($B394,'UPDATE Advanced Stats'!$B$2:$AC$1000,8,0)</f>
        <v>0.48</v>
      </c>
      <c r="AF394">
        <f>VLOOKUP($B394,'UPDATE Advanced Stats'!$B$2:$AC$1000,9,0)</f>
        <v>0.38300000000000001</v>
      </c>
      <c r="AG394">
        <f>VLOOKUP($B394,'UPDATE Advanced Stats'!$B$2:$AC$1000,10,0)</f>
        <v>0.14000000000000001</v>
      </c>
      <c r="AH394">
        <f>VLOOKUP($B394,'UPDATE Advanced Stats'!$B$2:$AC$1000,11,0)</f>
        <v>2.1</v>
      </c>
      <c r="AI394">
        <f>VLOOKUP($B394,'UPDATE Advanced Stats'!$B$2:$AC$1000,12,0)</f>
        <v>12.2</v>
      </c>
      <c r="AJ394">
        <f>VLOOKUP($B394,'UPDATE Advanced Stats'!$B$2:$AC$1000,13,0)</f>
        <v>7.3</v>
      </c>
      <c r="AK394">
        <f>VLOOKUP($B394,'UPDATE Advanced Stats'!$B$2:$AC$1000,14,0)</f>
        <v>3</v>
      </c>
      <c r="AL394">
        <f>VLOOKUP($B394,'UPDATE Advanced Stats'!$B$2:$AC$1000,15,0)</f>
        <v>0.6</v>
      </c>
      <c r="AM394">
        <f>VLOOKUP($B394,'UPDATE Advanced Stats'!$B$2:$AC$1000,16,0)</f>
        <v>0.2</v>
      </c>
      <c r="AN394">
        <f>VLOOKUP($B394,'UPDATE Advanced Stats'!$B$2:$AC$1000,17,0)</f>
        <v>13</v>
      </c>
      <c r="AO394">
        <f>VLOOKUP($B394,'UPDATE Advanced Stats'!$B$2:$AC$1000,18,0)</f>
        <v>18.3</v>
      </c>
      <c r="AP394">
        <f>VLOOKUP($B394,'UPDATE Advanced Stats'!$B$2:$AC$1000,19,0)</f>
        <v>0</v>
      </c>
      <c r="AQ394">
        <f>VLOOKUP($B394,'UPDATE Advanced Stats'!$B$2:$AC$1000,20,0)</f>
        <v>-0.3</v>
      </c>
      <c r="AR394">
        <f>VLOOKUP($B394,'UPDATE Advanced Stats'!$B$2:$AC$1000,21,0)</f>
        <v>0.2</v>
      </c>
      <c r="AS394">
        <f>VLOOKUP($B394,'UPDATE Advanced Stats'!$B$2:$AC$1000,22,0)</f>
        <v>0</v>
      </c>
      <c r="AT394">
        <f>VLOOKUP($B394,'UPDATE Advanced Stats'!$B$2:$AC$1000,23,0)</f>
        <v>-5.0000000000000001E-3</v>
      </c>
      <c r="AU394">
        <f>VLOOKUP($B394,'UPDATE Advanced Stats'!$B$2:$AC$1000,24,0)</f>
        <v>0</v>
      </c>
      <c r="AV394">
        <f>VLOOKUP($B394,'UPDATE Advanced Stats'!$B$2:$AC$1000,25,0)</f>
        <v>-4.8</v>
      </c>
      <c r="AW394">
        <f>VLOOKUP($B394,'UPDATE Advanced Stats'!$B$2:$AC$1000,26,0)</f>
        <v>-3.3</v>
      </c>
      <c r="AX394">
        <f>VLOOKUP($B394,'UPDATE Advanced Stats'!$B$2:$AC$1000,27,0)</f>
        <v>-8</v>
      </c>
      <c r="AY394">
        <f>VLOOKUP($B394,'UPDATE Advanced Stats'!$B$2:$AC$1000,28,0)</f>
        <v>-0.5</v>
      </c>
    </row>
    <row r="395" spans="1:51">
      <c r="A395">
        <f>'UPDATE Regular Stats'!A396</f>
        <v>309</v>
      </c>
      <c r="B395" t="str">
        <f>'UPDATE Regular Stats'!B396</f>
        <v>Mitch McGary</v>
      </c>
      <c r="C395" t="str">
        <f>'UPDATE Regular Stats'!C396</f>
        <v>PF</v>
      </c>
      <c r="D395">
        <f>'UPDATE Regular Stats'!D396</f>
        <v>22</v>
      </c>
      <c r="E395" t="str">
        <f>'UPDATE Regular Stats'!E396</f>
        <v>OKC</v>
      </c>
      <c r="F395">
        <f>'UPDATE Regular Stats'!F396</f>
        <v>32</v>
      </c>
      <c r="G395">
        <f>'UPDATE Regular Stats'!G396</f>
        <v>2</v>
      </c>
      <c r="H395">
        <f>'UPDATE Regular Stats'!H396</f>
        <v>15.2</v>
      </c>
      <c r="I395">
        <f>'UPDATE Regular Stats'!I396</f>
        <v>2.8</v>
      </c>
      <c r="J395">
        <f>'UPDATE Regular Stats'!J396</f>
        <v>5.2</v>
      </c>
      <c r="K395">
        <f>'UPDATE Regular Stats'!K396</f>
        <v>0.53300000000000003</v>
      </c>
      <c r="L395">
        <f>'UPDATE Regular Stats'!L396</f>
        <v>0</v>
      </c>
      <c r="M395">
        <f>'UPDATE Regular Stats'!M396</f>
        <v>0.1</v>
      </c>
      <c r="N395">
        <f>'UPDATE Regular Stats'!N396</f>
        <v>0</v>
      </c>
      <c r="O395">
        <f>'UPDATE Regular Stats'!O396</f>
        <v>2.8</v>
      </c>
      <c r="P395">
        <f>'UPDATE Regular Stats'!P396</f>
        <v>5.0999999999999996</v>
      </c>
      <c r="Q395">
        <f>'UPDATE Regular Stats'!Q396</f>
        <v>0.54</v>
      </c>
      <c r="R395">
        <f>'UPDATE Regular Stats'!R396</f>
        <v>0.8</v>
      </c>
      <c r="S395">
        <f>'UPDATE Regular Stats'!S396</f>
        <v>1.3</v>
      </c>
      <c r="T395">
        <f>'UPDATE Regular Stats'!T396</f>
        <v>0.625</v>
      </c>
      <c r="U395">
        <f>'UPDATE Regular Stats'!U396</f>
        <v>1.7</v>
      </c>
      <c r="V395">
        <f>'UPDATE Regular Stats'!V396</f>
        <v>3.5</v>
      </c>
      <c r="W395">
        <f>'UPDATE Regular Stats'!W396</f>
        <v>5.2</v>
      </c>
      <c r="X395">
        <f>'UPDATE Regular Stats'!X396</f>
        <v>0.4</v>
      </c>
      <c r="Y395">
        <f>'UPDATE Regular Stats'!Y396</f>
        <v>0.5</v>
      </c>
      <c r="Z395">
        <f>'UPDATE Regular Stats'!Z396</f>
        <v>0.5</v>
      </c>
      <c r="AA395">
        <f>'UPDATE Regular Stats'!AA396</f>
        <v>1</v>
      </c>
      <c r="AB395">
        <f>'UPDATE Regular Stats'!AB396</f>
        <v>2.2999999999999998</v>
      </c>
      <c r="AC395">
        <f>'UPDATE Regular Stats'!AC396</f>
        <v>6.3</v>
      </c>
      <c r="AD395">
        <f>VLOOKUP($B395,'UPDATE Advanced Stats'!$B$2:$AC$1000,7,0)</f>
        <v>16.600000000000001</v>
      </c>
      <c r="AE395">
        <f>VLOOKUP($B395,'UPDATE Advanced Stats'!$B$2:$AC$1000,8,0)</f>
        <v>0.55000000000000004</v>
      </c>
      <c r="AF395">
        <f>VLOOKUP($B395,'UPDATE Advanced Stats'!$B$2:$AC$1000,9,0)</f>
        <v>1.2E-2</v>
      </c>
      <c r="AG395">
        <f>VLOOKUP($B395,'UPDATE Advanced Stats'!$B$2:$AC$1000,10,0)</f>
        <v>0.24199999999999999</v>
      </c>
      <c r="AH395">
        <f>VLOOKUP($B395,'UPDATE Advanced Stats'!$B$2:$AC$1000,11,0)</f>
        <v>11.9</v>
      </c>
      <c r="AI395">
        <f>VLOOKUP($B395,'UPDATE Advanced Stats'!$B$2:$AC$1000,12,0)</f>
        <v>24.4</v>
      </c>
      <c r="AJ395">
        <f>VLOOKUP($B395,'UPDATE Advanced Stats'!$B$2:$AC$1000,13,0)</f>
        <v>18.2</v>
      </c>
      <c r="AK395">
        <f>VLOOKUP($B395,'UPDATE Advanced Stats'!$B$2:$AC$1000,14,0)</f>
        <v>4.5999999999999996</v>
      </c>
      <c r="AL395">
        <f>VLOOKUP($B395,'UPDATE Advanced Stats'!$B$2:$AC$1000,15,0)</f>
        <v>1.7</v>
      </c>
      <c r="AM395">
        <f>VLOOKUP($B395,'UPDATE Advanced Stats'!$B$2:$AC$1000,16,0)</f>
        <v>2.6</v>
      </c>
      <c r="AN395">
        <f>VLOOKUP($B395,'UPDATE Advanced Stats'!$B$2:$AC$1000,17,0)</f>
        <v>14.5</v>
      </c>
      <c r="AO395">
        <f>VLOOKUP($B395,'UPDATE Advanced Stats'!$B$2:$AC$1000,18,0)</f>
        <v>19</v>
      </c>
      <c r="AP395">
        <f>VLOOKUP($B395,'UPDATE Advanced Stats'!$B$2:$AC$1000,19,0)</f>
        <v>0</v>
      </c>
      <c r="AQ395">
        <f>VLOOKUP($B395,'UPDATE Advanced Stats'!$B$2:$AC$1000,20,0)</f>
        <v>0.6</v>
      </c>
      <c r="AR395">
        <f>VLOOKUP($B395,'UPDATE Advanced Stats'!$B$2:$AC$1000,21,0)</f>
        <v>0.7</v>
      </c>
      <c r="AS395">
        <f>VLOOKUP($B395,'UPDATE Advanced Stats'!$B$2:$AC$1000,22,0)</f>
        <v>1.3</v>
      </c>
      <c r="AT395">
        <f>VLOOKUP($B395,'UPDATE Advanced Stats'!$B$2:$AC$1000,23,0)</f>
        <v>0.127</v>
      </c>
      <c r="AU395">
        <f>VLOOKUP($B395,'UPDATE Advanced Stats'!$B$2:$AC$1000,24,0)</f>
        <v>0</v>
      </c>
      <c r="AV395">
        <f>VLOOKUP($B395,'UPDATE Advanced Stats'!$B$2:$AC$1000,25,0)</f>
        <v>-2.2999999999999998</v>
      </c>
      <c r="AW395">
        <f>VLOOKUP($B395,'UPDATE Advanced Stats'!$B$2:$AC$1000,26,0)</f>
        <v>-0.1</v>
      </c>
      <c r="AX395">
        <f>VLOOKUP($B395,'UPDATE Advanced Stats'!$B$2:$AC$1000,27,0)</f>
        <v>-2.4</v>
      </c>
      <c r="AY395">
        <f>VLOOKUP($B395,'UPDATE Advanced Stats'!$B$2:$AC$1000,28,0)</f>
        <v>-0.1</v>
      </c>
    </row>
    <row r="396" spans="1:51">
      <c r="A396">
        <f>'UPDATE Regular Stats'!A397</f>
        <v>310</v>
      </c>
      <c r="B396" t="str">
        <f>'UPDATE Regular Stats'!B397</f>
        <v>JaVale McGee</v>
      </c>
      <c r="C396" t="str">
        <f>'UPDATE Regular Stats'!C397</f>
        <v>C</v>
      </c>
      <c r="D396">
        <f>'UPDATE Regular Stats'!D397</f>
        <v>27</v>
      </c>
      <c r="E396" t="str">
        <f>'UPDATE Regular Stats'!E397</f>
        <v>TOT</v>
      </c>
      <c r="F396">
        <f>'UPDATE Regular Stats'!F397</f>
        <v>23</v>
      </c>
      <c r="G396">
        <f>'UPDATE Regular Stats'!G397</f>
        <v>0</v>
      </c>
      <c r="H396">
        <f>'UPDATE Regular Stats'!H397</f>
        <v>11.1</v>
      </c>
      <c r="I396">
        <f>'UPDATE Regular Stats'!I397</f>
        <v>1.8</v>
      </c>
      <c r="J396">
        <f>'UPDATE Regular Stats'!J397</f>
        <v>3.4</v>
      </c>
      <c r="K396">
        <f>'UPDATE Regular Stats'!K397</f>
        <v>0.53200000000000003</v>
      </c>
      <c r="L396">
        <f>'UPDATE Regular Stats'!L397</f>
        <v>0</v>
      </c>
      <c r="M396">
        <f>'UPDATE Regular Stats'!M397</f>
        <v>0</v>
      </c>
      <c r="N396">
        <f>'UPDATE Regular Stats'!N397</f>
        <v>0</v>
      </c>
      <c r="O396">
        <f>'UPDATE Regular Stats'!O397</f>
        <v>1.8</v>
      </c>
      <c r="P396">
        <f>'UPDATE Regular Stats'!P397</f>
        <v>3.4</v>
      </c>
      <c r="Q396">
        <f>'UPDATE Regular Stats'!Q397</f>
        <v>0.53200000000000003</v>
      </c>
      <c r="R396">
        <f>'UPDATE Regular Stats'!R397</f>
        <v>1</v>
      </c>
      <c r="S396">
        <f>'UPDATE Regular Stats'!S397</f>
        <v>1.4</v>
      </c>
      <c r="T396">
        <f>'UPDATE Regular Stats'!T397</f>
        <v>0.66700000000000004</v>
      </c>
      <c r="U396">
        <f>'UPDATE Regular Stats'!U397</f>
        <v>0.8</v>
      </c>
      <c r="V396">
        <f>'UPDATE Regular Stats'!V397</f>
        <v>1.9</v>
      </c>
      <c r="W396">
        <f>'UPDATE Regular Stats'!W397</f>
        <v>2.7</v>
      </c>
      <c r="X396">
        <f>'UPDATE Regular Stats'!X397</f>
        <v>0.1</v>
      </c>
      <c r="Y396">
        <f>'UPDATE Regular Stats'!Y397</f>
        <v>0.1</v>
      </c>
      <c r="Z396">
        <f>'UPDATE Regular Stats'!Z397</f>
        <v>0.9</v>
      </c>
      <c r="AA396">
        <f>'UPDATE Regular Stats'!AA397</f>
        <v>0.8</v>
      </c>
      <c r="AB396">
        <f>'UPDATE Regular Stats'!AB397</f>
        <v>1.3</v>
      </c>
      <c r="AC396">
        <f>'UPDATE Regular Stats'!AC397</f>
        <v>4.5999999999999996</v>
      </c>
      <c r="AD396">
        <f>VLOOKUP($B396,'UPDATE Advanced Stats'!$B$2:$AC$1000,7,0)</f>
        <v>14.4</v>
      </c>
      <c r="AE396">
        <f>VLOOKUP($B396,'UPDATE Advanced Stats'!$B$2:$AC$1000,8,0)</f>
        <v>0.56699999999999995</v>
      </c>
      <c r="AF396">
        <f>VLOOKUP($B396,'UPDATE Advanced Stats'!$B$2:$AC$1000,9,0)</f>
        <v>0</v>
      </c>
      <c r="AG396">
        <f>VLOOKUP($B396,'UPDATE Advanced Stats'!$B$2:$AC$1000,10,0)</f>
        <v>0.41799999999999998</v>
      </c>
      <c r="AH396">
        <f>VLOOKUP($B396,'UPDATE Advanced Stats'!$B$2:$AC$1000,11,0)</f>
        <v>7.3</v>
      </c>
      <c r="AI396">
        <f>VLOOKUP($B396,'UPDATE Advanced Stats'!$B$2:$AC$1000,12,0)</f>
        <v>18.899999999999999</v>
      </c>
      <c r="AJ396">
        <f>VLOOKUP($B396,'UPDATE Advanced Stats'!$B$2:$AC$1000,13,0)</f>
        <v>12.9</v>
      </c>
      <c r="AK396">
        <f>VLOOKUP($B396,'UPDATE Advanced Stats'!$B$2:$AC$1000,14,0)</f>
        <v>2</v>
      </c>
      <c r="AL396">
        <f>VLOOKUP($B396,'UPDATE Advanced Stats'!$B$2:$AC$1000,15,0)</f>
        <v>0.4</v>
      </c>
      <c r="AM396">
        <f>VLOOKUP($B396,'UPDATE Advanced Stats'!$B$2:$AC$1000,16,0)</f>
        <v>6.1</v>
      </c>
      <c r="AN396">
        <f>VLOOKUP($B396,'UPDATE Advanced Stats'!$B$2:$AC$1000,17,0)</f>
        <v>16.100000000000001</v>
      </c>
      <c r="AO396">
        <f>VLOOKUP($B396,'UPDATE Advanced Stats'!$B$2:$AC$1000,18,0)</f>
        <v>18.899999999999999</v>
      </c>
      <c r="AP396">
        <f>VLOOKUP($B396,'UPDATE Advanced Stats'!$B$2:$AC$1000,19,0)</f>
        <v>0</v>
      </c>
      <c r="AQ396">
        <f>VLOOKUP($B396,'UPDATE Advanced Stats'!$B$2:$AC$1000,20,0)</f>
        <v>0.1</v>
      </c>
      <c r="AR396">
        <f>VLOOKUP($B396,'UPDATE Advanced Stats'!$B$2:$AC$1000,21,0)</f>
        <v>0.3</v>
      </c>
      <c r="AS396">
        <f>VLOOKUP($B396,'UPDATE Advanced Stats'!$B$2:$AC$1000,22,0)</f>
        <v>0.4</v>
      </c>
      <c r="AT396">
        <f>VLOOKUP($B396,'UPDATE Advanced Stats'!$B$2:$AC$1000,23,0)</f>
        <v>7.0999999999999994E-2</v>
      </c>
      <c r="AU396">
        <f>VLOOKUP($B396,'UPDATE Advanced Stats'!$B$2:$AC$1000,24,0)</f>
        <v>0</v>
      </c>
      <c r="AV396">
        <f>VLOOKUP($B396,'UPDATE Advanced Stats'!$B$2:$AC$1000,25,0)</f>
        <v>-5.3</v>
      </c>
      <c r="AW396">
        <f>VLOOKUP($B396,'UPDATE Advanced Stats'!$B$2:$AC$1000,26,0)</f>
        <v>-0.3</v>
      </c>
      <c r="AX396">
        <f>VLOOKUP($B396,'UPDATE Advanced Stats'!$B$2:$AC$1000,27,0)</f>
        <v>-5.6</v>
      </c>
      <c r="AY396">
        <f>VLOOKUP($B396,'UPDATE Advanced Stats'!$B$2:$AC$1000,28,0)</f>
        <v>-0.2</v>
      </c>
    </row>
    <row r="397" spans="1:51">
      <c r="A397">
        <f>'UPDATE Regular Stats'!A398</f>
        <v>310</v>
      </c>
      <c r="B397" t="str">
        <f>'UPDATE Regular Stats'!B398</f>
        <v>JaVale McGee</v>
      </c>
      <c r="C397" t="str">
        <f>'UPDATE Regular Stats'!C398</f>
        <v>C</v>
      </c>
      <c r="D397">
        <f>'UPDATE Regular Stats'!D398</f>
        <v>27</v>
      </c>
      <c r="E397" t="str">
        <f>'UPDATE Regular Stats'!E398</f>
        <v>DEN</v>
      </c>
      <c r="F397">
        <f>'UPDATE Regular Stats'!F398</f>
        <v>17</v>
      </c>
      <c r="G397">
        <f>'UPDATE Regular Stats'!G398</f>
        <v>0</v>
      </c>
      <c r="H397">
        <f>'UPDATE Regular Stats'!H398</f>
        <v>11.5</v>
      </c>
      <c r="I397">
        <f>'UPDATE Regular Stats'!I398</f>
        <v>2</v>
      </c>
      <c r="J397">
        <f>'UPDATE Regular Stats'!J398</f>
        <v>3.6</v>
      </c>
      <c r="K397">
        <f>'UPDATE Regular Stats'!K398</f>
        <v>0.55700000000000005</v>
      </c>
      <c r="L397">
        <f>'UPDATE Regular Stats'!L398</f>
        <v>0</v>
      </c>
      <c r="M397">
        <f>'UPDATE Regular Stats'!M398</f>
        <v>0</v>
      </c>
      <c r="N397">
        <f>'UPDATE Regular Stats'!N398</f>
        <v>0</v>
      </c>
      <c r="O397">
        <f>'UPDATE Regular Stats'!O398</f>
        <v>2</v>
      </c>
      <c r="P397">
        <f>'UPDATE Regular Stats'!P398</f>
        <v>3.6</v>
      </c>
      <c r="Q397">
        <f>'UPDATE Regular Stats'!Q398</f>
        <v>0.55700000000000005</v>
      </c>
      <c r="R397">
        <f>'UPDATE Regular Stats'!R398</f>
        <v>1.2</v>
      </c>
      <c r="S397">
        <f>'UPDATE Regular Stats'!S398</f>
        <v>1.7</v>
      </c>
      <c r="T397">
        <f>'UPDATE Regular Stats'!T398</f>
        <v>0.69</v>
      </c>
      <c r="U397">
        <f>'UPDATE Regular Stats'!U398</f>
        <v>0.8</v>
      </c>
      <c r="V397">
        <f>'UPDATE Regular Stats'!V398</f>
        <v>2</v>
      </c>
      <c r="W397">
        <f>'UPDATE Regular Stats'!W398</f>
        <v>2.8</v>
      </c>
      <c r="X397">
        <f>'UPDATE Regular Stats'!X398</f>
        <v>0.1</v>
      </c>
      <c r="Y397">
        <f>'UPDATE Regular Stats'!Y398</f>
        <v>0.1</v>
      </c>
      <c r="Z397">
        <f>'UPDATE Regular Stats'!Z398</f>
        <v>1.1000000000000001</v>
      </c>
      <c r="AA397">
        <f>'UPDATE Regular Stats'!AA398</f>
        <v>0.8</v>
      </c>
      <c r="AB397">
        <f>'UPDATE Regular Stats'!AB398</f>
        <v>1.6</v>
      </c>
      <c r="AC397">
        <f>'UPDATE Regular Stats'!AC398</f>
        <v>5.2</v>
      </c>
      <c r="AD397">
        <f>VLOOKUP($B397,'UPDATE Advanced Stats'!$B$2:$AC$1000,7,0)</f>
        <v>14.4</v>
      </c>
      <c r="AE397">
        <f>VLOOKUP($B397,'UPDATE Advanced Stats'!$B$2:$AC$1000,8,0)</f>
        <v>0.56699999999999995</v>
      </c>
      <c r="AF397">
        <f>VLOOKUP($B397,'UPDATE Advanced Stats'!$B$2:$AC$1000,9,0)</f>
        <v>0</v>
      </c>
      <c r="AG397">
        <f>VLOOKUP($B397,'UPDATE Advanced Stats'!$B$2:$AC$1000,10,0)</f>
        <v>0.41799999999999998</v>
      </c>
      <c r="AH397">
        <f>VLOOKUP($B397,'UPDATE Advanced Stats'!$B$2:$AC$1000,11,0)</f>
        <v>7.3</v>
      </c>
      <c r="AI397">
        <f>VLOOKUP($B397,'UPDATE Advanced Stats'!$B$2:$AC$1000,12,0)</f>
        <v>18.899999999999999</v>
      </c>
      <c r="AJ397">
        <f>VLOOKUP($B397,'UPDATE Advanced Stats'!$B$2:$AC$1000,13,0)</f>
        <v>12.9</v>
      </c>
      <c r="AK397">
        <f>VLOOKUP($B397,'UPDATE Advanced Stats'!$B$2:$AC$1000,14,0)</f>
        <v>2</v>
      </c>
      <c r="AL397">
        <f>VLOOKUP($B397,'UPDATE Advanced Stats'!$B$2:$AC$1000,15,0)</f>
        <v>0.4</v>
      </c>
      <c r="AM397">
        <f>VLOOKUP($B397,'UPDATE Advanced Stats'!$B$2:$AC$1000,16,0)</f>
        <v>6.1</v>
      </c>
      <c r="AN397">
        <f>VLOOKUP($B397,'UPDATE Advanced Stats'!$B$2:$AC$1000,17,0)</f>
        <v>16.100000000000001</v>
      </c>
      <c r="AO397">
        <f>VLOOKUP($B397,'UPDATE Advanced Stats'!$B$2:$AC$1000,18,0)</f>
        <v>18.899999999999999</v>
      </c>
      <c r="AP397">
        <f>VLOOKUP($B397,'UPDATE Advanced Stats'!$B$2:$AC$1000,19,0)</f>
        <v>0</v>
      </c>
      <c r="AQ397">
        <f>VLOOKUP($B397,'UPDATE Advanced Stats'!$B$2:$AC$1000,20,0)</f>
        <v>0.1</v>
      </c>
      <c r="AR397">
        <f>VLOOKUP($B397,'UPDATE Advanced Stats'!$B$2:$AC$1000,21,0)</f>
        <v>0.3</v>
      </c>
      <c r="AS397">
        <f>VLOOKUP($B397,'UPDATE Advanced Stats'!$B$2:$AC$1000,22,0)</f>
        <v>0.4</v>
      </c>
      <c r="AT397">
        <f>VLOOKUP($B397,'UPDATE Advanced Stats'!$B$2:$AC$1000,23,0)</f>
        <v>7.0999999999999994E-2</v>
      </c>
      <c r="AU397">
        <f>VLOOKUP($B397,'UPDATE Advanced Stats'!$B$2:$AC$1000,24,0)</f>
        <v>0</v>
      </c>
      <c r="AV397">
        <f>VLOOKUP($B397,'UPDATE Advanced Stats'!$B$2:$AC$1000,25,0)</f>
        <v>-5.3</v>
      </c>
      <c r="AW397">
        <f>VLOOKUP($B397,'UPDATE Advanced Stats'!$B$2:$AC$1000,26,0)</f>
        <v>-0.3</v>
      </c>
      <c r="AX397">
        <f>VLOOKUP($B397,'UPDATE Advanced Stats'!$B$2:$AC$1000,27,0)</f>
        <v>-5.6</v>
      </c>
      <c r="AY397">
        <f>VLOOKUP($B397,'UPDATE Advanced Stats'!$B$2:$AC$1000,28,0)</f>
        <v>-0.2</v>
      </c>
    </row>
    <row r="398" spans="1:51">
      <c r="A398">
        <f>'UPDATE Regular Stats'!A399</f>
        <v>310</v>
      </c>
      <c r="B398" t="str">
        <f>'UPDATE Regular Stats'!B399</f>
        <v>JaVale McGee</v>
      </c>
      <c r="C398" t="str">
        <f>'UPDATE Regular Stats'!C399</f>
        <v>C</v>
      </c>
      <c r="D398">
        <f>'UPDATE Regular Stats'!D399</f>
        <v>27</v>
      </c>
      <c r="E398" t="str">
        <f>'UPDATE Regular Stats'!E399</f>
        <v>PHI</v>
      </c>
      <c r="F398">
        <f>'UPDATE Regular Stats'!F399</f>
        <v>6</v>
      </c>
      <c r="G398">
        <f>'UPDATE Regular Stats'!G399</f>
        <v>0</v>
      </c>
      <c r="H398">
        <f>'UPDATE Regular Stats'!H399</f>
        <v>10.199999999999999</v>
      </c>
      <c r="I398">
        <f>'UPDATE Regular Stats'!I399</f>
        <v>1.3</v>
      </c>
      <c r="J398">
        <f>'UPDATE Regular Stats'!J399</f>
        <v>3</v>
      </c>
      <c r="K398">
        <f>'UPDATE Regular Stats'!K399</f>
        <v>0.44400000000000001</v>
      </c>
      <c r="L398">
        <f>'UPDATE Regular Stats'!L399</f>
        <v>0</v>
      </c>
      <c r="M398">
        <f>'UPDATE Regular Stats'!M399</f>
        <v>0</v>
      </c>
      <c r="N398">
        <f>'UPDATE Regular Stats'!N399</f>
        <v>0</v>
      </c>
      <c r="O398">
        <f>'UPDATE Regular Stats'!O399</f>
        <v>1.3</v>
      </c>
      <c r="P398">
        <f>'UPDATE Regular Stats'!P399</f>
        <v>3</v>
      </c>
      <c r="Q398">
        <f>'UPDATE Regular Stats'!Q399</f>
        <v>0.44400000000000001</v>
      </c>
      <c r="R398">
        <f>'UPDATE Regular Stats'!R399</f>
        <v>0.3</v>
      </c>
      <c r="S398">
        <f>'UPDATE Regular Stats'!S399</f>
        <v>0.7</v>
      </c>
      <c r="T398">
        <f>'UPDATE Regular Stats'!T399</f>
        <v>0.5</v>
      </c>
      <c r="U398">
        <f>'UPDATE Regular Stats'!U399</f>
        <v>0.7</v>
      </c>
      <c r="V398">
        <f>'UPDATE Regular Stats'!V399</f>
        <v>1.5</v>
      </c>
      <c r="W398">
        <f>'UPDATE Regular Stats'!W399</f>
        <v>2.2000000000000002</v>
      </c>
      <c r="X398">
        <f>'UPDATE Regular Stats'!X399</f>
        <v>0.3</v>
      </c>
      <c r="Y398">
        <f>'UPDATE Regular Stats'!Y399</f>
        <v>0</v>
      </c>
      <c r="Z398">
        <f>'UPDATE Regular Stats'!Z399</f>
        <v>0.2</v>
      </c>
      <c r="AA398">
        <f>'UPDATE Regular Stats'!AA399</f>
        <v>0.8</v>
      </c>
      <c r="AB398">
        <f>'UPDATE Regular Stats'!AB399</f>
        <v>0.3</v>
      </c>
      <c r="AC398">
        <f>'UPDATE Regular Stats'!AC399</f>
        <v>3</v>
      </c>
      <c r="AD398">
        <f>VLOOKUP($B398,'UPDATE Advanced Stats'!$B$2:$AC$1000,7,0)</f>
        <v>14.4</v>
      </c>
      <c r="AE398">
        <f>VLOOKUP($B398,'UPDATE Advanced Stats'!$B$2:$AC$1000,8,0)</f>
        <v>0.56699999999999995</v>
      </c>
      <c r="AF398">
        <f>VLOOKUP($B398,'UPDATE Advanced Stats'!$B$2:$AC$1000,9,0)</f>
        <v>0</v>
      </c>
      <c r="AG398">
        <f>VLOOKUP($B398,'UPDATE Advanced Stats'!$B$2:$AC$1000,10,0)</f>
        <v>0.41799999999999998</v>
      </c>
      <c r="AH398">
        <f>VLOOKUP($B398,'UPDATE Advanced Stats'!$B$2:$AC$1000,11,0)</f>
        <v>7.3</v>
      </c>
      <c r="AI398">
        <f>VLOOKUP($B398,'UPDATE Advanced Stats'!$B$2:$AC$1000,12,0)</f>
        <v>18.899999999999999</v>
      </c>
      <c r="AJ398">
        <f>VLOOKUP($B398,'UPDATE Advanced Stats'!$B$2:$AC$1000,13,0)</f>
        <v>12.9</v>
      </c>
      <c r="AK398">
        <f>VLOOKUP($B398,'UPDATE Advanced Stats'!$B$2:$AC$1000,14,0)</f>
        <v>2</v>
      </c>
      <c r="AL398">
        <f>VLOOKUP($B398,'UPDATE Advanced Stats'!$B$2:$AC$1000,15,0)</f>
        <v>0.4</v>
      </c>
      <c r="AM398">
        <f>VLOOKUP($B398,'UPDATE Advanced Stats'!$B$2:$AC$1000,16,0)</f>
        <v>6.1</v>
      </c>
      <c r="AN398">
        <f>VLOOKUP($B398,'UPDATE Advanced Stats'!$B$2:$AC$1000,17,0)</f>
        <v>16.100000000000001</v>
      </c>
      <c r="AO398">
        <f>VLOOKUP($B398,'UPDATE Advanced Stats'!$B$2:$AC$1000,18,0)</f>
        <v>18.899999999999999</v>
      </c>
      <c r="AP398">
        <f>VLOOKUP($B398,'UPDATE Advanced Stats'!$B$2:$AC$1000,19,0)</f>
        <v>0</v>
      </c>
      <c r="AQ398">
        <f>VLOOKUP($B398,'UPDATE Advanced Stats'!$B$2:$AC$1000,20,0)</f>
        <v>0.1</v>
      </c>
      <c r="AR398">
        <f>VLOOKUP($B398,'UPDATE Advanced Stats'!$B$2:$AC$1000,21,0)</f>
        <v>0.3</v>
      </c>
      <c r="AS398">
        <f>VLOOKUP($B398,'UPDATE Advanced Stats'!$B$2:$AC$1000,22,0)</f>
        <v>0.4</v>
      </c>
      <c r="AT398">
        <f>VLOOKUP($B398,'UPDATE Advanced Stats'!$B$2:$AC$1000,23,0)</f>
        <v>7.0999999999999994E-2</v>
      </c>
      <c r="AU398">
        <f>VLOOKUP($B398,'UPDATE Advanced Stats'!$B$2:$AC$1000,24,0)</f>
        <v>0</v>
      </c>
      <c r="AV398">
        <f>VLOOKUP($B398,'UPDATE Advanced Stats'!$B$2:$AC$1000,25,0)</f>
        <v>-5.3</v>
      </c>
      <c r="AW398">
        <f>VLOOKUP($B398,'UPDATE Advanced Stats'!$B$2:$AC$1000,26,0)</f>
        <v>-0.3</v>
      </c>
      <c r="AX398">
        <f>VLOOKUP($B398,'UPDATE Advanced Stats'!$B$2:$AC$1000,27,0)</f>
        <v>-5.6</v>
      </c>
      <c r="AY398">
        <f>VLOOKUP($B398,'UPDATE Advanced Stats'!$B$2:$AC$1000,28,0)</f>
        <v>-0.2</v>
      </c>
    </row>
    <row r="399" spans="1:51">
      <c r="A399">
        <f>'UPDATE Regular Stats'!A400</f>
        <v>311</v>
      </c>
      <c r="B399" t="str">
        <f>'UPDATE Regular Stats'!B400</f>
        <v>Ben McLemore</v>
      </c>
      <c r="C399" t="str">
        <f>'UPDATE Regular Stats'!C400</f>
        <v>SG</v>
      </c>
      <c r="D399">
        <f>'UPDATE Regular Stats'!D400</f>
        <v>21</v>
      </c>
      <c r="E399" t="str">
        <f>'UPDATE Regular Stats'!E400</f>
        <v>SAC</v>
      </c>
      <c r="F399">
        <f>'UPDATE Regular Stats'!F400</f>
        <v>82</v>
      </c>
      <c r="G399">
        <f>'UPDATE Regular Stats'!G400</f>
        <v>82</v>
      </c>
      <c r="H399">
        <f>'UPDATE Regular Stats'!H400</f>
        <v>32.6</v>
      </c>
      <c r="I399">
        <f>'UPDATE Regular Stats'!I400</f>
        <v>4.4000000000000004</v>
      </c>
      <c r="J399">
        <f>'UPDATE Regular Stats'!J400</f>
        <v>10.1</v>
      </c>
      <c r="K399">
        <f>'UPDATE Regular Stats'!K400</f>
        <v>0.437</v>
      </c>
      <c r="L399">
        <f>'UPDATE Regular Stats'!L400</f>
        <v>1.7</v>
      </c>
      <c r="M399">
        <f>'UPDATE Regular Stats'!M400</f>
        <v>4.8</v>
      </c>
      <c r="N399">
        <f>'UPDATE Regular Stats'!N400</f>
        <v>0.35799999999999998</v>
      </c>
      <c r="O399">
        <f>'UPDATE Regular Stats'!O400</f>
        <v>2.7</v>
      </c>
      <c r="P399">
        <f>'UPDATE Regular Stats'!P400</f>
        <v>5.4</v>
      </c>
      <c r="Q399">
        <f>'UPDATE Regular Stats'!Q400</f>
        <v>0.50700000000000001</v>
      </c>
      <c r="R399">
        <f>'UPDATE Regular Stats'!R400</f>
        <v>1.6</v>
      </c>
      <c r="S399">
        <f>'UPDATE Regular Stats'!S400</f>
        <v>2</v>
      </c>
      <c r="T399">
        <f>'UPDATE Regular Stats'!T400</f>
        <v>0.81299999999999994</v>
      </c>
      <c r="U399">
        <f>'UPDATE Regular Stats'!U400</f>
        <v>0.4</v>
      </c>
      <c r="V399">
        <f>'UPDATE Regular Stats'!V400</f>
        <v>2.6</v>
      </c>
      <c r="W399">
        <f>'UPDATE Regular Stats'!W400</f>
        <v>2.9</v>
      </c>
      <c r="X399">
        <f>'UPDATE Regular Stats'!X400</f>
        <v>1.7</v>
      </c>
      <c r="Y399">
        <f>'UPDATE Regular Stats'!Y400</f>
        <v>0.9</v>
      </c>
      <c r="Z399">
        <f>'UPDATE Regular Stats'!Z400</f>
        <v>0.2</v>
      </c>
      <c r="AA399">
        <f>'UPDATE Regular Stats'!AA400</f>
        <v>1.7</v>
      </c>
      <c r="AB399">
        <f>'UPDATE Regular Stats'!AB400</f>
        <v>2.7</v>
      </c>
      <c r="AC399">
        <f>'UPDATE Regular Stats'!AC400</f>
        <v>12.1</v>
      </c>
      <c r="AD399">
        <f>VLOOKUP($B399,'UPDATE Advanced Stats'!$B$2:$AC$1000,7,0)</f>
        <v>10.4</v>
      </c>
      <c r="AE399">
        <f>VLOOKUP($B399,'UPDATE Advanced Stats'!$B$2:$AC$1000,8,0)</f>
        <v>0.55200000000000005</v>
      </c>
      <c r="AF399">
        <f>VLOOKUP($B399,'UPDATE Advanced Stats'!$B$2:$AC$1000,9,0)</f>
        <v>0.47099999999999997</v>
      </c>
      <c r="AG399">
        <f>VLOOKUP($B399,'UPDATE Advanced Stats'!$B$2:$AC$1000,10,0)</f>
        <v>0.193</v>
      </c>
      <c r="AH399">
        <f>VLOOKUP($B399,'UPDATE Advanced Stats'!$B$2:$AC$1000,11,0)</f>
        <v>1.4</v>
      </c>
      <c r="AI399">
        <f>VLOOKUP($B399,'UPDATE Advanced Stats'!$B$2:$AC$1000,12,0)</f>
        <v>8.6</v>
      </c>
      <c r="AJ399">
        <f>VLOOKUP($B399,'UPDATE Advanced Stats'!$B$2:$AC$1000,13,0)</f>
        <v>5.0999999999999996</v>
      </c>
      <c r="AK399">
        <f>VLOOKUP($B399,'UPDATE Advanced Stats'!$B$2:$AC$1000,14,0)</f>
        <v>8.4</v>
      </c>
      <c r="AL399">
        <f>VLOOKUP($B399,'UPDATE Advanced Stats'!$B$2:$AC$1000,15,0)</f>
        <v>1.5</v>
      </c>
      <c r="AM399">
        <f>VLOOKUP($B399,'UPDATE Advanced Stats'!$B$2:$AC$1000,16,0)</f>
        <v>0.6</v>
      </c>
      <c r="AN399">
        <f>VLOOKUP($B399,'UPDATE Advanced Stats'!$B$2:$AC$1000,17,0)</f>
        <v>13.3</v>
      </c>
      <c r="AO399">
        <f>VLOOKUP($B399,'UPDATE Advanced Stats'!$B$2:$AC$1000,18,0)</f>
        <v>17.2</v>
      </c>
      <c r="AP399">
        <f>VLOOKUP($B399,'UPDATE Advanced Stats'!$B$2:$AC$1000,19,0)</f>
        <v>0</v>
      </c>
      <c r="AQ399">
        <f>VLOOKUP($B399,'UPDATE Advanced Stats'!$B$2:$AC$1000,20,0)</f>
        <v>1.7</v>
      </c>
      <c r="AR399">
        <f>VLOOKUP($B399,'UPDATE Advanced Stats'!$B$2:$AC$1000,21,0)</f>
        <v>0.8</v>
      </c>
      <c r="AS399">
        <f>VLOOKUP($B399,'UPDATE Advanced Stats'!$B$2:$AC$1000,22,0)</f>
        <v>2.5</v>
      </c>
      <c r="AT399">
        <f>VLOOKUP($B399,'UPDATE Advanced Stats'!$B$2:$AC$1000,23,0)</f>
        <v>4.4999999999999998E-2</v>
      </c>
      <c r="AU399">
        <f>VLOOKUP($B399,'UPDATE Advanced Stats'!$B$2:$AC$1000,24,0)</f>
        <v>0</v>
      </c>
      <c r="AV399">
        <f>VLOOKUP($B399,'UPDATE Advanced Stats'!$B$2:$AC$1000,25,0)</f>
        <v>0.4</v>
      </c>
      <c r="AW399">
        <f>VLOOKUP($B399,'UPDATE Advanced Stats'!$B$2:$AC$1000,26,0)</f>
        <v>-1.3</v>
      </c>
      <c r="AX399">
        <f>VLOOKUP($B399,'UPDATE Advanced Stats'!$B$2:$AC$1000,27,0)</f>
        <v>-0.8</v>
      </c>
      <c r="AY399">
        <f>VLOOKUP($B399,'UPDATE Advanced Stats'!$B$2:$AC$1000,28,0)</f>
        <v>0.8</v>
      </c>
    </row>
    <row r="400" spans="1:51">
      <c r="A400">
        <f>'UPDATE Regular Stats'!A401</f>
        <v>312</v>
      </c>
      <c r="B400" t="str">
        <f>'UPDATE Regular Stats'!B401</f>
        <v>Jerel McNeal</v>
      </c>
      <c r="C400" t="str">
        <f>'UPDATE Regular Stats'!C401</f>
        <v>PG</v>
      </c>
      <c r="D400">
        <f>'UPDATE Regular Stats'!D401</f>
        <v>27</v>
      </c>
      <c r="E400" t="str">
        <f>'UPDATE Regular Stats'!E401</f>
        <v>PHO</v>
      </c>
      <c r="F400">
        <f>'UPDATE Regular Stats'!F401</f>
        <v>6</v>
      </c>
      <c r="G400">
        <f>'UPDATE Regular Stats'!G401</f>
        <v>0</v>
      </c>
      <c r="H400">
        <f>'UPDATE Regular Stats'!H401</f>
        <v>6</v>
      </c>
      <c r="I400">
        <f>'UPDATE Regular Stats'!I401</f>
        <v>0.5</v>
      </c>
      <c r="J400">
        <f>'UPDATE Regular Stats'!J401</f>
        <v>1.8</v>
      </c>
      <c r="K400">
        <f>'UPDATE Regular Stats'!K401</f>
        <v>0.27300000000000002</v>
      </c>
      <c r="L400">
        <f>'UPDATE Regular Stats'!L401</f>
        <v>0.2</v>
      </c>
      <c r="M400">
        <f>'UPDATE Regular Stats'!M401</f>
        <v>0.3</v>
      </c>
      <c r="N400">
        <f>'UPDATE Regular Stats'!N401</f>
        <v>0.5</v>
      </c>
      <c r="O400">
        <f>'UPDATE Regular Stats'!O401</f>
        <v>0.3</v>
      </c>
      <c r="P400">
        <f>'UPDATE Regular Stats'!P401</f>
        <v>1.5</v>
      </c>
      <c r="Q400">
        <f>'UPDATE Regular Stats'!Q401</f>
        <v>0.222</v>
      </c>
      <c r="R400">
        <f>'UPDATE Regular Stats'!R401</f>
        <v>0.3</v>
      </c>
      <c r="S400">
        <f>'UPDATE Regular Stats'!S401</f>
        <v>0.3</v>
      </c>
      <c r="T400">
        <f>'UPDATE Regular Stats'!T401</f>
        <v>1</v>
      </c>
      <c r="U400">
        <f>'UPDATE Regular Stats'!U401</f>
        <v>0</v>
      </c>
      <c r="V400">
        <f>'UPDATE Regular Stats'!V401</f>
        <v>0.5</v>
      </c>
      <c r="W400">
        <f>'UPDATE Regular Stats'!W401</f>
        <v>0.5</v>
      </c>
      <c r="X400">
        <f>'UPDATE Regular Stats'!X401</f>
        <v>0.3</v>
      </c>
      <c r="Y400">
        <f>'UPDATE Regular Stats'!Y401</f>
        <v>0.5</v>
      </c>
      <c r="Z400">
        <f>'UPDATE Regular Stats'!Z401</f>
        <v>0.2</v>
      </c>
      <c r="AA400">
        <f>'UPDATE Regular Stats'!AA401</f>
        <v>0.8</v>
      </c>
      <c r="AB400">
        <f>'UPDATE Regular Stats'!AB401</f>
        <v>0.8</v>
      </c>
      <c r="AC400">
        <f>'UPDATE Regular Stats'!AC401</f>
        <v>1.5</v>
      </c>
      <c r="AD400">
        <f>VLOOKUP($B400,'UPDATE Advanced Stats'!$B$2:$AC$1000,7,0)</f>
        <v>1.2</v>
      </c>
      <c r="AE400">
        <f>VLOOKUP($B400,'UPDATE Advanced Stats'!$B$2:$AC$1000,8,0)</f>
        <v>0.379</v>
      </c>
      <c r="AF400">
        <f>VLOOKUP($B400,'UPDATE Advanced Stats'!$B$2:$AC$1000,9,0)</f>
        <v>0.182</v>
      </c>
      <c r="AG400">
        <f>VLOOKUP($B400,'UPDATE Advanced Stats'!$B$2:$AC$1000,10,0)</f>
        <v>0.182</v>
      </c>
      <c r="AH400">
        <f>VLOOKUP($B400,'UPDATE Advanced Stats'!$B$2:$AC$1000,11,0)</f>
        <v>0</v>
      </c>
      <c r="AI400">
        <f>VLOOKUP($B400,'UPDATE Advanced Stats'!$B$2:$AC$1000,12,0)</f>
        <v>9.1999999999999993</v>
      </c>
      <c r="AJ400">
        <f>VLOOKUP($B400,'UPDATE Advanced Stats'!$B$2:$AC$1000,13,0)</f>
        <v>4.5999999999999996</v>
      </c>
      <c r="AK400">
        <f>VLOOKUP($B400,'UPDATE Advanced Stats'!$B$2:$AC$1000,14,0)</f>
        <v>7.8</v>
      </c>
      <c r="AL400">
        <f>VLOOKUP($B400,'UPDATE Advanced Stats'!$B$2:$AC$1000,15,0)</f>
        <v>4.2</v>
      </c>
      <c r="AM400">
        <f>VLOOKUP($B400,'UPDATE Advanced Stats'!$B$2:$AC$1000,16,0)</f>
        <v>2.1</v>
      </c>
      <c r="AN400">
        <f>VLOOKUP($B400,'UPDATE Advanced Stats'!$B$2:$AC$1000,17,0)</f>
        <v>29.6</v>
      </c>
      <c r="AO400">
        <f>VLOOKUP($B400,'UPDATE Advanced Stats'!$B$2:$AC$1000,18,0)</f>
        <v>20.6</v>
      </c>
      <c r="AP400">
        <f>VLOOKUP($B400,'UPDATE Advanced Stats'!$B$2:$AC$1000,19,0)</f>
        <v>0</v>
      </c>
      <c r="AQ400">
        <f>VLOOKUP($B400,'UPDATE Advanced Stats'!$B$2:$AC$1000,20,0)</f>
        <v>-0.2</v>
      </c>
      <c r="AR400">
        <f>VLOOKUP($B400,'UPDATE Advanced Stats'!$B$2:$AC$1000,21,0)</f>
        <v>0.1</v>
      </c>
      <c r="AS400">
        <f>VLOOKUP($B400,'UPDATE Advanced Stats'!$B$2:$AC$1000,22,0)</f>
        <v>-0.1</v>
      </c>
      <c r="AT400">
        <f>VLOOKUP($B400,'UPDATE Advanced Stats'!$B$2:$AC$1000,23,0)</f>
        <v>-0.14899999999999999</v>
      </c>
      <c r="AU400">
        <f>VLOOKUP($B400,'UPDATE Advanced Stats'!$B$2:$AC$1000,24,0)</f>
        <v>0</v>
      </c>
      <c r="AV400">
        <f>VLOOKUP($B400,'UPDATE Advanced Stats'!$B$2:$AC$1000,25,0)</f>
        <v>-10.199999999999999</v>
      </c>
      <c r="AW400">
        <f>VLOOKUP($B400,'UPDATE Advanced Stats'!$B$2:$AC$1000,26,0)</f>
        <v>1.7</v>
      </c>
      <c r="AX400">
        <f>VLOOKUP($B400,'UPDATE Advanced Stats'!$B$2:$AC$1000,27,0)</f>
        <v>-8.5</v>
      </c>
      <c r="AY400">
        <f>VLOOKUP($B400,'UPDATE Advanced Stats'!$B$2:$AC$1000,28,0)</f>
        <v>-0.1</v>
      </c>
    </row>
    <row r="401" spans="1:51">
      <c r="A401">
        <f>'UPDATE Regular Stats'!A402</f>
        <v>313</v>
      </c>
      <c r="B401" t="str">
        <f>'UPDATE Regular Stats'!B402</f>
        <v>Josh McRoberts</v>
      </c>
      <c r="C401" t="str">
        <f>'UPDATE Regular Stats'!C402</f>
        <v>PF</v>
      </c>
      <c r="D401">
        <f>'UPDATE Regular Stats'!D402</f>
        <v>27</v>
      </c>
      <c r="E401" t="str">
        <f>'UPDATE Regular Stats'!E402</f>
        <v>MIA</v>
      </c>
      <c r="F401">
        <f>'UPDATE Regular Stats'!F402</f>
        <v>17</v>
      </c>
      <c r="G401">
        <f>'UPDATE Regular Stats'!G402</f>
        <v>4</v>
      </c>
      <c r="H401">
        <f>'UPDATE Regular Stats'!H402</f>
        <v>17.399999999999999</v>
      </c>
      <c r="I401">
        <f>'UPDATE Regular Stats'!I402</f>
        <v>1.6</v>
      </c>
      <c r="J401">
        <f>'UPDATE Regular Stats'!J402</f>
        <v>3.1</v>
      </c>
      <c r="K401">
        <f>'UPDATE Regular Stats'!K402</f>
        <v>0.52800000000000002</v>
      </c>
      <c r="L401">
        <f>'UPDATE Regular Stats'!L402</f>
        <v>0.5</v>
      </c>
      <c r="M401">
        <f>'UPDATE Regular Stats'!M402</f>
        <v>1.1000000000000001</v>
      </c>
      <c r="N401">
        <f>'UPDATE Regular Stats'!N402</f>
        <v>0.42099999999999999</v>
      </c>
      <c r="O401">
        <f>'UPDATE Regular Stats'!O402</f>
        <v>1.2</v>
      </c>
      <c r="P401">
        <f>'UPDATE Regular Stats'!P402</f>
        <v>2</v>
      </c>
      <c r="Q401">
        <f>'UPDATE Regular Stats'!Q402</f>
        <v>0.58799999999999997</v>
      </c>
      <c r="R401">
        <f>'UPDATE Regular Stats'!R402</f>
        <v>0.5</v>
      </c>
      <c r="S401">
        <f>'UPDATE Regular Stats'!S402</f>
        <v>0.8</v>
      </c>
      <c r="T401">
        <f>'UPDATE Regular Stats'!T402</f>
        <v>0.61499999999999999</v>
      </c>
      <c r="U401">
        <f>'UPDATE Regular Stats'!U402</f>
        <v>0.4</v>
      </c>
      <c r="V401">
        <f>'UPDATE Regular Stats'!V402</f>
        <v>2.2000000000000002</v>
      </c>
      <c r="W401">
        <f>'UPDATE Regular Stats'!W402</f>
        <v>2.6</v>
      </c>
      <c r="X401">
        <f>'UPDATE Regular Stats'!X402</f>
        <v>1.9</v>
      </c>
      <c r="Y401">
        <f>'UPDATE Regular Stats'!Y402</f>
        <v>0.7</v>
      </c>
      <c r="Z401">
        <f>'UPDATE Regular Stats'!Z402</f>
        <v>0.2</v>
      </c>
      <c r="AA401">
        <f>'UPDATE Regular Stats'!AA402</f>
        <v>1.3</v>
      </c>
      <c r="AB401">
        <f>'UPDATE Regular Stats'!AB402</f>
        <v>2.4</v>
      </c>
      <c r="AC401">
        <f>'UPDATE Regular Stats'!AC402</f>
        <v>4.2</v>
      </c>
      <c r="AD401">
        <f>VLOOKUP($B401,'UPDATE Advanced Stats'!$B$2:$AC$1000,7,0)</f>
        <v>10.199999999999999</v>
      </c>
      <c r="AE401">
        <f>VLOOKUP($B401,'UPDATE Advanced Stats'!$B$2:$AC$1000,8,0)</f>
        <v>0.61299999999999999</v>
      </c>
      <c r="AF401">
        <f>VLOOKUP($B401,'UPDATE Advanced Stats'!$B$2:$AC$1000,9,0)</f>
        <v>0.35799999999999998</v>
      </c>
      <c r="AG401">
        <f>VLOOKUP($B401,'UPDATE Advanced Stats'!$B$2:$AC$1000,10,0)</f>
        <v>0.245</v>
      </c>
      <c r="AH401">
        <f>VLOOKUP($B401,'UPDATE Advanced Stats'!$B$2:$AC$1000,11,0)</f>
        <v>2.9</v>
      </c>
      <c r="AI401">
        <f>VLOOKUP($B401,'UPDATE Advanced Stats'!$B$2:$AC$1000,12,0)</f>
        <v>15.1</v>
      </c>
      <c r="AJ401">
        <f>VLOOKUP($B401,'UPDATE Advanced Stats'!$B$2:$AC$1000,13,0)</f>
        <v>9.1</v>
      </c>
      <c r="AK401">
        <f>VLOOKUP($B401,'UPDATE Advanced Stats'!$B$2:$AC$1000,14,0)</f>
        <v>17.5</v>
      </c>
      <c r="AL401">
        <f>VLOOKUP($B401,'UPDATE Advanced Stats'!$B$2:$AC$1000,15,0)</f>
        <v>2.1</v>
      </c>
      <c r="AM401">
        <f>VLOOKUP($B401,'UPDATE Advanced Stats'!$B$2:$AC$1000,16,0)</f>
        <v>0.9</v>
      </c>
      <c r="AN401">
        <f>VLOOKUP($B401,'UPDATE Advanced Stats'!$B$2:$AC$1000,17,0)</f>
        <v>27.3</v>
      </c>
      <c r="AO401">
        <f>VLOOKUP($B401,'UPDATE Advanced Stats'!$B$2:$AC$1000,18,0)</f>
        <v>12.8</v>
      </c>
      <c r="AP401">
        <f>VLOOKUP($B401,'UPDATE Advanced Stats'!$B$2:$AC$1000,19,0)</f>
        <v>0</v>
      </c>
      <c r="AQ401">
        <f>VLOOKUP($B401,'UPDATE Advanced Stats'!$B$2:$AC$1000,20,0)</f>
        <v>0.1</v>
      </c>
      <c r="AR401">
        <f>VLOOKUP($B401,'UPDATE Advanced Stats'!$B$2:$AC$1000,21,0)</f>
        <v>0.3</v>
      </c>
      <c r="AS401">
        <f>VLOOKUP($B401,'UPDATE Advanced Stats'!$B$2:$AC$1000,22,0)</f>
        <v>0.4</v>
      </c>
      <c r="AT401">
        <f>VLOOKUP($B401,'UPDATE Advanced Stats'!$B$2:$AC$1000,23,0)</f>
        <v>7.0000000000000007E-2</v>
      </c>
      <c r="AU401">
        <f>VLOOKUP($B401,'UPDATE Advanced Stats'!$B$2:$AC$1000,24,0)</f>
        <v>0</v>
      </c>
      <c r="AV401">
        <f>VLOOKUP($B401,'UPDATE Advanced Stats'!$B$2:$AC$1000,25,0)</f>
        <v>-1.7</v>
      </c>
      <c r="AW401">
        <f>VLOOKUP($B401,'UPDATE Advanced Stats'!$B$2:$AC$1000,26,0)</f>
        <v>0.6</v>
      </c>
      <c r="AX401">
        <f>VLOOKUP($B401,'UPDATE Advanced Stats'!$B$2:$AC$1000,27,0)</f>
        <v>-1.1000000000000001</v>
      </c>
      <c r="AY401">
        <f>VLOOKUP($B401,'UPDATE Advanced Stats'!$B$2:$AC$1000,28,0)</f>
        <v>0.1</v>
      </c>
    </row>
    <row r="402" spans="1:51">
      <c r="A402">
        <f>'UPDATE Regular Stats'!A403</f>
        <v>314</v>
      </c>
      <c r="B402" t="str">
        <f>'UPDATE Regular Stats'!B403</f>
        <v>Jodie Meeks</v>
      </c>
      <c r="C402" t="str">
        <f>'UPDATE Regular Stats'!C403</f>
        <v>SG</v>
      </c>
      <c r="D402">
        <f>'UPDATE Regular Stats'!D403</f>
        <v>27</v>
      </c>
      <c r="E402" t="str">
        <f>'UPDATE Regular Stats'!E403</f>
        <v>DET</v>
      </c>
      <c r="F402">
        <f>'UPDATE Regular Stats'!F403</f>
        <v>60</v>
      </c>
      <c r="G402">
        <f>'UPDATE Regular Stats'!G403</f>
        <v>0</v>
      </c>
      <c r="H402">
        <f>'UPDATE Regular Stats'!H403</f>
        <v>24.4</v>
      </c>
      <c r="I402">
        <f>'UPDATE Regular Stats'!I403</f>
        <v>3.7</v>
      </c>
      <c r="J402">
        <f>'UPDATE Regular Stats'!J403</f>
        <v>8.9</v>
      </c>
      <c r="K402">
        <f>'UPDATE Regular Stats'!K403</f>
        <v>0.41599999999999998</v>
      </c>
      <c r="L402">
        <f>'UPDATE Regular Stats'!L403</f>
        <v>1.2</v>
      </c>
      <c r="M402">
        <f>'UPDATE Regular Stats'!M403</f>
        <v>3.5</v>
      </c>
      <c r="N402">
        <f>'UPDATE Regular Stats'!N403</f>
        <v>0.34899999999999998</v>
      </c>
      <c r="O402">
        <f>'UPDATE Regular Stats'!O403</f>
        <v>2.5</v>
      </c>
      <c r="P402">
        <f>'UPDATE Regular Stats'!P403</f>
        <v>5.4</v>
      </c>
      <c r="Q402">
        <f>'UPDATE Regular Stats'!Q403</f>
        <v>0.46</v>
      </c>
      <c r="R402">
        <f>'UPDATE Regular Stats'!R403</f>
        <v>2.4</v>
      </c>
      <c r="S402">
        <f>'UPDATE Regular Stats'!S403</f>
        <v>2.7</v>
      </c>
      <c r="T402">
        <f>'UPDATE Regular Stats'!T403</f>
        <v>0.90600000000000003</v>
      </c>
      <c r="U402">
        <f>'UPDATE Regular Stats'!U403</f>
        <v>0.2</v>
      </c>
      <c r="V402">
        <f>'UPDATE Regular Stats'!V403</f>
        <v>1.5</v>
      </c>
      <c r="W402">
        <f>'UPDATE Regular Stats'!W403</f>
        <v>1.7</v>
      </c>
      <c r="X402">
        <f>'UPDATE Regular Stats'!X403</f>
        <v>1.3</v>
      </c>
      <c r="Y402">
        <f>'UPDATE Regular Stats'!Y403</f>
        <v>1</v>
      </c>
      <c r="Z402">
        <f>'UPDATE Regular Stats'!Z403</f>
        <v>0.1</v>
      </c>
      <c r="AA402">
        <f>'UPDATE Regular Stats'!AA403</f>
        <v>1</v>
      </c>
      <c r="AB402">
        <f>'UPDATE Regular Stats'!AB403</f>
        <v>1.3</v>
      </c>
      <c r="AC402">
        <f>'UPDATE Regular Stats'!AC403</f>
        <v>11.1</v>
      </c>
      <c r="AD402">
        <f>VLOOKUP($B402,'UPDATE Advanced Stats'!$B$2:$AC$1000,7,0)</f>
        <v>14.1</v>
      </c>
      <c r="AE402">
        <f>VLOOKUP($B402,'UPDATE Advanced Stats'!$B$2:$AC$1000,8,0)</f>
        <v>0.54800000000000004</v>
      </c>
      <c r="AF402">
        <f>VLOOKUP($B402,'UPDATE Advanced Stats'!$B$2:$AC$1000,9,0)</f>
        <v>0.39700000000000002</v>
      </c>
      <c r="AG402">
        <f>VLOOKUP($B402,'UPDATE Advanced Stats'!$B$2:$AC$1000,10,0)</f>
        <v>0.3</v>
      </c>
      <c r="AH402">
        <f>VLOOKUP($B402,'UPDATE Advanced Stats'!$B$2:$AC$1000,11,0)</f>
        <v>0.9</v>
      </c>
      <c r="AI402">
        <f>VLOOKUP($B402,'UPDATE Advanced Stats'!$B$2:$AC$1000,12,0)</f>
        <v>7.1</v>
      </c>
      <c r="AJ402">
        <f>VLOOKUP($B402,'UPDATE Advanced Stats'!$B$2:$AC$1000,13,0)</f>
        <v>3.9</v>
      </c>
      <c r="AK402">
        <f>VLOOKUP($B402,'UPDATE Advanced Stats'!$B$2:$AC$1000,14,0)</f>
        <v>8.8000000000000007</v>
      </c>
      <c r="AL402">
        <f>VLOOKUP($B402,'UPDATE Advanced Stats'!$B$2:$AC$1000,15,0)</f>
        <v>2.1</v>
      </c>
      <c r="AM402">
        <f>VLOOKUP($B402,'UPDATE Advanced Stats'!$B$2:$AC$1000,16,0)</f>
        <v>0.3</v>
      </c>
      <c r="AN402">
        <f>VLOOKUP($B402,'UPDATE Advanced Stats'!$B$2:$AC$1000,17,0)</f>
        <v>8.6</v>
      </c>
      <c r="AO402">
        <f>VLOOKUP($B402,'UPDATE Advanced Stats'!$B$2:$AC$1000,18,0)</f>
        <v>20.100000000000001</v>
      </c>
      <c r="AP402">
        <f>VLOOKUP($B402,'UPDATE Advanced Stats'!$B$2:$AC$1000,19,0)</f>
        <v>0</v>
      </c>
      <c r="AQ402">
        <f>VLOOKUP($B402,'UPDATE Advanced Stats'!$B$2:$AC$1000,20,0)</f>
        <v>2.2000000000000002</v>
      </c>
      <c r="AR402">
        <f>VLOOKUP($B402,'UPDATE Advanced Stats'!$B$2:$AC$1000,21,0)</f>
        <v>0.9</v>
      </c>
      <c r="AS402">
        <f>VLOOKUP($B402,'UPDATE Advanced Stats'!$B$2:$AC$1000,22,0)</f>
        <v>3.1</v>
      </c>
      <c r="AT402">
        <f>VLOOKUP($B402,'UPDATE Advanced Stats'!$B$2:$AC$1000,23,0)</f>
        <v>0.10299999999999999</v>
      </c>
      <c r="AU402">
        <f>VLOOKUP($B402,'UPDATE Advanced Stats'!$B$2:$AC$1000,24,0)</f>
        <v>0</v>
      </c>
      <c r="AV402">
        <f>VLOOKUP($B402,'UPDATE Advanced Stats'!$B$2:$AC$1000,25,0)</f>
        <v>0.7</v>
      </c>
      <c r="AW402">
        <f>VLOOKUP($B402,'UPDATE Advanced Stats'!$B$2:$AC$1000,26,0)</f>
        <v>-1.6</v>
      </c>
      <c r="AX402">
        <f>VLOOKUP($B402,'UPDATE Advanced Stats'!$B$2:$AC$1000,27,0)</f>
        <v>-0.9</v>
      </c>
      <c r="AY402">
        <f>VLOOKUP($B402,'UPDATE Advanced Stats'!$B$2:$AC$1000,28,0)</f>
        <v>0.4</v>
      </c>
    </row>
    <row r="403" spans="1:51">
      <c r="A403">
        <f>'UPDATE Regular Stats'!A404</f>
        <v>315</v>
      </c>
      <c r="B403" t="str">
        <f>'UPDATE Regular Stats'!B404</f>
        <v>Gal Mekel</v>
      </c>
      <c r="C403" t="str">
        <f>'UPDATE Regular Stats'!C404</f>
        <v>PG</v>
      </c>
      <c r="D403">
        <f>'UPDATE Regular Stats'!D404</f>
        <v>26</v>
      </c>
      <c r="E403" t="str">
        <f>'UPDATE Regular Stats'!E404</f>
        <v>NOP</v>
      </c>
      <c r="F403">
        <f>'UPDATE Regular Stats'!F404</f>
        <v>4</v>
      </c>
      <c r="G403">
        <f>'UPDATE Regular Stats'!G404</f>
        <v>0</v>
      </c>
      <c r="H403">
        <f>'UPDATE Regular Stats'!H404</f>
        <v>10.8</v>
      </c>
      <c r="I403">
        <f>'UPDATE Regular Stats'!I404</f>
        <v>0.8</v>
      </c>
      <c r="J403">
        <f>'UPDATE Regular Stats'!J404</f>
        <v>5</v>
      </c>
      <c r="K403">
        <f>'UPDATE Regular Stats'!K404</f>
        <v>0.15</v>
      </c>
      <c r="L403">
        <f>'UPDATE Regular Stats'!L404</f>
        <v>0</v>
      </c>
      <c r="M403">
        <f>'UPDATE Regular Stats'!M404</f>
        <v>0.8</v>
      </c>
      <c r="N403">
        <f>'UPDATE Regular Stats'!N404</f>
        <v>0</v>
      </c>
      <c r="O403">
        <f>'UPDATE Regular Stats'!O404</f>
        <v>0.8</v>
      </c>
      <c r="P403">
        <f>'UPDATE Regular Stats'!P404</f>
        <v>4.3</v>
      </c>
      <c r="Q403">
        <f>'UPDATE Regular Stats'!Q404</f>
        <v>0.17599999999999999</v>
      </c>
      <c r="R403">
        <f>'UPDATE Regular Stats'!R404</f>
        <v>0</v>
      </c>
      <c r="S403">
        <f>'UPDATE Regular Stats'!S404</f>
        <v>0</v>
      </c>
      <c r="T403">
        <f>'UPDATE Regular Stats'!T404</f>
        <v>0</v>
      </c>
      <c r="U403">
        <f>'UPDATE Regular Stats'!U404</f>
        <v>0</v>
      </c>
      <c r="V403">
        <f>'UPDATE Regular Stats'!V404</f>
        <v>0.3</v>
      </c>
      <c r="W403">
        <f>'UPDATE Regular Stats'!W404</f>
        <v>0.3</v>
      </c>
      <c r="X403">
        <f>'UPDATE Regular Stats'!X404</f>
        <v>3.3</v>
      </c>
      <c r="Y403">
        <f>'UPDATE Regular Stats'!Y404</f>
        <v>0.5</v>
      </c>
      <c r="Z403">
        <f>'UPDATE Regular Stats'!Z404</f>
        <v>0</v>
      </c>
      <c r="AA403">
        <f>'UPDATE Regular Stats'!AA404</f>
        <v>0.5</v>
      </c>
      <c r="AB403">
        <f>'UPDATE Regular Stats'!AB404</f>
        <v>0.3</v>
      </c>
      <c r="AC403">
        <f>'UPDATE Regular Stats'!AC404</f>
        <v>1.5</v>
      </c>
      <c r="AD403">
        <f>VLOOKUP($B403,'UPDATE Advanced Stats'!$B$2:$AC$1000,7,0)</f>
        <v>0.5</v>
      </c>
      <c r="AE403">
        <f>VLOOKUP($B403,'UPDATE Advanced Stats'!$B$2:$AC$1000,8,0)</f>
        <v>0.15</v>
      </c>
      <c r="AF403">
        <f>VLOOKUP($B403,'UPDATE Advanced Stats'!$B$2:$AC$1000,9,0)</f>
        <v>0.15</v>
      </c>
      <c r="AG403">
        <f>VLOOKUP($B403,'UPDATE Advanced Stats'!$B$2:$AC$1000,10,0)</f>
        <v>0</v>
      </c>
      <c r="AH403">
        <f>VLOOKUP($B403,'UPDATE Advanced Stats'!$B$2:$AC$1000,11,0)</f>
        <v>0</v>
      </c>
      <c r="AI403">
        <f>VLOOKUP($B403,'UPDATE Advanced Stats'!$B$2:$AC$1000,12,0)</f>
        <v>2.6</v>
      </c>
      <c r="AJ403">
        <f>VLOOKUP($B403,'UPDATE Advanced Stats'!$B$2:$AC$1000,13,0)</f>
        <v>1.3</v>
      </c>
      <c r="AK403">
        <f>VLOOKUP($B403,'UPDATE Advanced Stats'!$B$2:$AC$1000,14,0)</f>
        <v>42.2</v>
      </c>
      <c r="AL403">
        <f>VLOOKUP($B403,'UPDATE Advanced Stats'!$B$2:$AC$1000,15,0)</f>
        <v>2.4</v>
      </c>
      <c r="AM403">
        <f>VLOOKUP($B403,'UPDATE Advanced Stats'!$B$2:$AC$1000,16,0)</f>
        <v>0</v>
      </c>
      <c r="AN403">
        <f>VLOOKUP($B403,'UPDATE Advanced Stats'!$B$2:$AC$1000,17,0)</f>
        <v>9.1</v>
      </c>
      <c r="AO403">
        <f>VLOOKUP($B403,'UPDATE Advanced Stats'!$B$2:$AC$1000,18,0)</f>
        <v>23.3</v>
      </c>
      <c r="AP403">
        <f>VLOOKUP($B403,'UPDATE Advanced Stats'!$B$2:$AC$1000,19,0)</f>
        <v>0</v>
      </c>
      <c r="AQ403">
        <f>VLOOKUP($B403,'UPDATE Advanced Stats'!$B$2:$AC$1000,20,0)</f>
        <v>-0.2</v>
      </c>
      <c r="AR403">
        <f>VLOOKUP($B403,'UPDATE Advanced Stats'!$B$2:$AC$1000,21,0)</f>
        <v>0</v>
      </c>
      <c r="AS403">
        <f>VLOOKUP($B403,'UPDATE Advanced Stats'!$B$2:$AC$1000,22,0)</f>
        <v>-0.2</v>
      </c>
      <c r="AT403">
        <f>VLOOKUP($B403,'UPDATE Advanced Stats'!$B$2:$AC$1000,23,0)</f>
        <v>-0.23799999999999999</v>
      </c>
      <c r="AU403">
        <f>VLOOKUP($B403,'UPDATE Advanced Stats'!$B$2:$AC$1000,24,0)</f>
        <v>0</v>
      </c>
      <c r="AV403">
        <f>VLOOKUP($B403,'UPDATE Advanced Stats'!$B$2:$AC$1000,25,0)</f>
        <v>-10.3</v>
      </c>
      <c r="AW403">
        <f>VLOOKUP($B403,'UPDATE Advanced Stats'!$B$2:$AC$1000,26,0)</f>
        <v>-6.3</v>
      </c>
      <c r="AX403">
        <f>VLOOKUP($B403,'UPDATE Advanced Stats'!$B$2:$AC$1000,27,0)</f>
        <v>-16.600000000000001</v>
      </c>
      <c r="AY403">
        <f>VLOOKUP($B403,'UPDATE Advanced Stats'!$B$2:$AC$1000,28,0)</f>
        <v>-0.2</v>
      </c>
    </row>
    <row r="404" spans="1:51">
      <c r="A404">
        <f>'UPDATE Regular Stats'!A405</f>
        <v>316</v>
      </c>
      <c r="B404" t="str">
        <f>'UPDATE Regular Stats'!B405</f>
        <v>Khris Middleton</v>
      </c>
      <c r="C404" t="str">
        <f>'UPDATE Regular Stats'!C405</f>
        <v>PF</v>
      </c>
      <c r="D404">
        <f>'UPDATE Regular Stats'!D405</f>
        <v>23</v>
      </c>
      <c r="E404" t="str">
        <f>'UPDATE Regular Stats'!E405</f>
        <v>MIL</v>
      </c>
      <c r="F404">
        <f>'UPDATE Regular Stats'!F405</f>
        <v>79</v>
      </c>
      <c r="G404">
        <f>'UPDATE Regular Stats'!G405</f>
        <v>58</v>
      </c>
      <c r="H404">
        <f>'UPDATE Regular Stats'!H405</f>
        <v>30.1</v>
      </c>
      <c r="I404">
        <f>'UPDATE Regular Stats'!I405</f>
        <v>5.0999999999999996</v>
      </c>
      <c r="J404">
        <f>'UPDATE Regular Stats'!J405</f>
        <v>11</v>
      </c>
      <c r="K404">
        <f>'UPDATE Regular Stats'!K405</f>
        <v>0.46700000000000003</v>
      </c>
      <c r="L404">
        <f>'UPDATE Regular Stats'!L405</f>
        <v>1.4</v>
      </c>
      <c r="M404">
        <f>'UPDATE Regular Stats'!M405</f>
        <v>3.4</v>
      </c>
      <c r="N404">
        <f>'UPDATE Regular Stats'!N405</f>
        <v>0.40699999999999997</v>
      </c>
      <c r="O404">
        <f>'UPDATE Regular Stats'!O405</f>
        <v>3.8</v>
      </c>
      <c r="P404">
        <f>'UPDATE Regular Stats'!P405</f>
        <v>7.6</v>
      </c>
      <c r="Q404">
        <f>'UPDATE Regular Stats'!Q405</f>
        <v>0.49399999999999999</v>
      </c>
      <c r="R404">
        <f>'UPDATE Regular Stats'!R405</f>
        <v>1.7</v>
      </c>
      <c r="S404">
        <f>'UPDATE Regular Stats'!S405</f>
        <v>2</v>
      </c>
      <c r="T404">
        <f>'UPDATE Regular Stats'!T405</f>
        <v>0.85899999999999999</v>
      </c>
      <c r="U404">
        <f>'UPDATE Regular Stats'!U405</f>
        <v>0.6</v>
      </c>
      <c r="V404">
        <f>'UPDATE Regular Stats'!V405</f>
        <v>3.8</v>
      </c>
      <c r="W404">
        <f>'UPDATE Regular Stats'!W405</f>
        <v>4.4000000000000004</v>
      </c>
      <c r="X404">
        <f>'UPDATE Regular Stats'!X405</f>
        <v>2.2999999999999998</v>
      </c>
      <c r="Y404">
        <f>'UPDATE Regular Stats'!Y405</f>
        <v>1.5</v>
      </c>
      <c r="Z404">
        <f>'UPDATE Regular Stats'!Z405</f>
        <v>0.1</v>
      </c>
      <c r="AA404">
        <f>'UPDATE Regular Stats'!AA405</f>
        <v>1.4</v>
      </c>
      <c r="AB404">
        <f>'UPDATE Regular Stats'!AB405</f>
        <v>2.2999999999999998</v>
      </c>
      <c r="AC404">
        <f>'UPDATE Regular Stats'!AC405</f>
        <v>13.4</v>
      </c>
      <c r="AD404">
        <f>VLOOKUP($B404,'UPDATE Advanced Stats'!$B$2:$AC$1000,7,0)</f>
        <v>15.6</v>
      </c>
      <c r="AE404">
        <f>VLOOKUP($B404,'UPDATE Advanced Stats'!$B$2:$AC$1000,8,0)</f>
        <v>0.56299999999999994</v>
      </c>
      <c r="AF404">
        <f>VLOOKUP($B404,'UPDATE Advanced Stats'!$B$2:$AC$1000,9,0)</f>
        <v>0.308</v>
      </c>
      <c r="AG404">
        <f>VLOOKUP($B404,'UPDATE Advanced Stats'!$B$2:$AC$1000,10,0)</f>
        <v>0.18</v>
      </c>
      <c r="AH404">
        <f>VLOOKUP($B404,'UPDATE Advanced Stats'!$B$2:$AC$1000,11,0)</f>
        <v>2.2999999999999998</v>
      </c>
      <c r="AI404">
        <f>VLOOKUP($B404,'UPDATE Advanced Stats'!$B$2:$AC$1000,12,0)</f>
        <v>14.3</v>
      </c>
      <c r="AJ404">
        <f>VLOOKUP($B404,'UPDATE Advanced Stats'!$B$2:$AC$1000,13,0)</f>
        <v>8.4</v>
      </c>
      <c r="AK404">
        <f>VLOOKUP($B404,'UPDATE Advanced Stats'!$B$2:$AC$1000,14,0)</f>
        <v>12.7</v>
      </c>
      <c r="AL404">
        <f>VLOOKUP($B404,'UPDATE Advanced Stats'!$B$2:$AC$1000,15,0)</f>
        <v>2.6</v>
      </c>
      <c r="AM404">
        <f>VLOOKUP($B404,'UPDATE Advanced Stats'!$B$2:$AC$1000,16,0)</f>
        <v>0.4</v>
      </c>
      <c r="AN404">
        <f>VLOOKUP($B404,'UPDATE Advanced Stats'!$B$2:$AC$1000,17,0)</f>
        <v>10.8</v>
      </c>
      <c r="AO404">
        <f>VLOOKUP($B404,'UPDATE Advanced Stats'!$B$2:$AC$1000,18,0)</f>
        <v>19.899999999999999</v>
      </c>
      <c r="AP404">
        <f>VLOOKUP($B404,'UPDATE Advanced Stats'!$B$2:$AC$1000,19,0)</f>
        <v>0</v>
      </c>
      <c r="AQ404">
        <f>VLOOKUP($B404,'UPDATE Advanced Stats'!$B$2:$AC$1000,20,0)</f>
        <v>3.2</v>
      </c>
      <c r="AR404">
        <f>VLOOKUP($B404,'UPDATE Advanced Stats'!$B$2:$AC$1000,21,0)</f>
        <v>3.5</v>
      </c>
      <c r="AS404">
        <f>VLOOKUP($B404,'UPDATE Advanced Stats'!$B$2:$AC$1000,22,0)</f>
        <v>6.7</v>
      </c>
      <c r="AT404">
        <f>VLOOKUP($B404,'UPDATE Advanced Stats'!$B$2:$AC$1000,23,0)</f>
        <v>0.13500000000000001</v>
      </c>
      <c r="AU404">
        <f>VLOOKUP($B404,'UPDATE Advanced Stats'!$B$2:$AC$1000,24,0)</f>
        <v>0</v>
      </c>
      <c r="AV404">
        <f>VLOOKUP($B404,'UPDATE Advanced Stats'!$B$2:$AC$1000,25,0)</f>
        <v>0.9</v>
      </c>
      <c r="AW404">
        <f>VLOOKUP($B404,'UPDATE Advanced Stats'!$B$2:$AC$1000,26,0)</f>
        <v>0.5</v>
      </c>
      <c r="AX404">
        <f>VLOOKUP($B404,'UPDATE Advanced Stats'!$B$2:$AC$1000,27,0)</f>
        <v>1.4</v>
      </c>
      <c r="AY404">
        <f>VLOOKUP($B404,'UPDATE Advanced Stats'!$B$2:$AC$1000,28,0)</f>
        <v>2</v>
      </c>
    </row>
    <row r="405" spans="1:51">
      <c r="A405">
        <f>'UPDATE Regular Stats'!A406</f>
        <v>317</v>
      </c>
      <c r="B405" t="str">
        <f>'UPDATE Regular Stats'!B406</f>
        <v>C.J. Miles</v>
      </c>
      <c r="C405" t="str">
        <f>'UPDATE Regular Stats'!C406</f>
        <v>SG</v>
      </c>
      <c r="D405">
        <f>'UPDATE Regular Stats'!D406</f>
        <v>27</v>
      </c>
      <c r="E405" t="str">
        <f>'UPDATE Regular Stats'!E406</f>
        <v>IND</v>
      </c>
      <c r="F405">
        <f>'UPDATE Regular Stats'!F406</f>
        <v>70</v>
      </c>
      <c r="G405">
        <f>'UPDATE Regular Stats'!G406</f>
        <v>40</v>
      </c>
      <c r="H405">
        <f>'UPDATE Regular Stats'!H406</f>
        <v>26.3</v>
      </c>
      <c r="I405">
        <f>'UPDATE Regular Stats'!I406</f>
        <v>4.7</v>
      </c>
      <c r="J405">
        <f>'UPDATE Regular Stats'!J406</f>
        <v>11.8</v>
      </c>
      <c r="K405">
        <f>'UPDATE Regular Stats'!K406</f>
        <v>0.39800000000000002</v>
      </c>
      <c r="L405">
        <f>'UPDATE Regular Stats'!L406</f>
        <v>2.2000000000000002</v>
      </c>
      <c r="M405">
        <f>'UPDATE Regular Stats'!M406</f>
        <v>6.4</v>
      </c>
      <c r="N405">
        <f>'UPDATE Regular Stats'!N406</f>
        <v>0.34499999999999997</v>
      </c>
      <c r="O405">
        <f>'UPDATE Regular Stats'!O406</f>
        <v>2.5</v>
      </c>
      <c r="P405">
        <f>'UPDATE Regular Stats'!P406</f>
        <v>5.4</v>
      </c>
      <c r="Q405">
        <f>'UPDATE Regular Stats'!Q406</f>
        <v>0.45900000000000002</v>
      </c>
      <c r="R405">
        <f>'UPDATE Regular Stats'!R406</f>
        <v>1.9</v>
      </c>
      <c r="S405">
        <f>'UPDATE Regular Stats'!S406</f>
        <v>2.2999999999999998</v>
      </c>
      <c r="T405">
        <f>'UPDATE Regular Stats'!T406</f>
        <v>0.80700000000000005</v>
      </c>
      <c r="U405">
        <f>'UPDATE Regular Stats'!U406</f>
        <v>0.3</v>
      </c>
      <c r="V405">
        <f>'UPDATE Regular Stats'!V406</f>
        <v>2.8</v>
      </c>
      <c r="W405">
        <f>'UPDATE Regular Stats'!W406</f>
        <v>3.1</v>
      </c>
      <c r="X405">
        <f>'UPDATE Regular Stats'!X406</f>
        <v>1.1000000000000001</v>
      </c>
      <c r="Y405">
        <f>'UPDATE Regular Stats'!Y406</f>
        <v>0.9</v>
      </c>
      <c r="Z405">
        <f>'UPDATE Regular Stats'!Z406</f>
        <v>0.4</v>
      </c>
      <c r="AA405">
        <f>'UPDATE Regular Stats'!AA406</f>
        <v>1</v>
      </c>
      <c r="AB405">
        <f>'UPDATE Regular Stats'!AB406</f>
        <v>1.9</v>
      </c>
      <c r="AC405">
        <f>'UPDATE Regular Stats'!AC406</f>
        <v>13.5</v>
      </c>
      <c r="AD405">
        <f>VLOOKUP($B405,'UPDATE Advanced Stats'!$B$2:$AC$1000,7,0)</f>
        <v>14.1</v>
      </c>
      <c r="AE405">
        <f>VLOOKUP($B405,'UPDATE Advanced Stats'!$B$2:$AC$1000,8,0)</f>
        <v>0.52500000000000002</v>
      </c>
      <c r="AF405">
        <f>VLOOKUP($B405,'UPDATE Advanced Stats'!$B$2:$AC$1000,9,0)</f>
        <v>0.53900000000000003</v>
      </c>
      <c r="AG405">
        <f>VLOOKUP($B405,'UPDATE Advanced Stats'!$B$2:$AC$1000,10,0)</f>
        <v>0.19500000000000001</v>
      </c>
      <c r="AH405">
        <f>VLOOKUP($B405,'UPDATE Advanced Stats'!$B$2:$AC$1000,11,0)</f>
        <v>1.1000000000000001</v>
      </c>
      <c r="AI405">
        <f>VLOOKUP($B405,'UPDATE Advanced Stats'!$B$2:$AC$1000,12,0)</f>
        <v>11.7</v>
      </c>
      <c r="AJ405">
        <f>VLOOKUP($B405,'UPDATE Advanced Stats'!$B$2:$AC$1000,13,0)</f>
        <v>6.4</v>
      </c>
      <c r="AK405">
        <f>VLOOKUP($B405,'UPDATE Advanced Stats'!$B$2:$AC$1000,14,0)</f>
        <v>7.1</v>
      </c>
      <c r="AL405">
        <f>VLOOKUP($B405,'UPDATE Advanced Stats'!$B$2:$AC$1000,15,0)</f>
        <v>1.7</v>
      </c>
      <c r="AM405">
        <f>VLOOKUP($B405,'UPDATE Advanced Stats'!$B$2:$AC$1000,16,0)</f>
        <v>1.1000000000000001</v>
      </c>
      <c r="AN405">
        <f>VLOOKUP($B405,'UPDATE Advanced Stats'!$B$2:$AC$1000,17,0)</f>
        <v>7.5</v>
      </c>
      <c r="AO405">
        <f>VLOOKUP($B405,'UPDATE Advanced Stats'!$B$2:$AC$1000,18,0)</f>
        <v>23.9</v>
      </c>
      <c r="AP405">
        <f>VLOOKUP($B405,'UPDATE Advanced Stats'!$B$2:$AC$1000,19,0)</f>
        <v>0</v>
      </c>
      <c r="AQ405">
        <f>VLOOKUP($B405,'UPDATE Advanced Stats'!$B$2:$AC$1000,20,0)</f>
        <v>1.3</v>
      </c>
      <c r="AR405">
        <f>VLOOKUP($B405,'UPDATE Advanced Stats'!$B$2:$AC$1000,21,0)</f>
        <v>2.2999999999999998</v>
      </c>
      <c r="AS405">
        <f>VLOOKUP($B405,'UPDATE Advanced Stats'!$B$2:$AC$1000,22,0)</f>
        <v>3.6</v>
      </c>
      <c r="AT405">
        <f>VLOOKUP($B405,'UPDATE Advanced Stats'!$B$2:$AC$1000,23,0)</f>
        <v>9.2999999999999999E-2</v>
      </c>
      <c r="AU405">
        <f>VLOOKUP($B405,'UPDATE Advanced Stats'!$B$2:$AC$1000,24,0)</f>
        <v>0</v>
      </c>
      <c r="AV405">
        <f>VLOOKUP($B405,'UPDATE Advanced Stats'!$B$2:$AC$1000,25,0)</f>
        <v>1</v>
      </c>
      <c r="AW405">
        <f>VLOOKUP($B405,'UPDATE Advanced Stats'!$B$2:$AC$1000,26,0)</f>
        <v>-1.3</v>
      </c>
      <c r="AX405">
        <f>VLOOKUP($B405,'UPDATE Advanced Stats'!$B$2:$AC$1000,27,0)</f>
        <v>-0.3</v>
      </c>
      <c r="AY405">
        <f>VLOOKUP($B405,'UPDATE Advanced Stats'!$B$2:$AC$1000,28,0)</f>
        <v>0.8</v>
      </c>
    </row>
    <row r="406" spans="1:51">
      <c r="A406">
        <f>'UPDATE Regular Stats'!A407</f>
        <v>318</v>
      </c>
      <c r="B406" t="str">
        <f>'UPDATE Regular Stats'!B407</f>
        <v>Andre Miller</v>
      </c>
      <c r="C406" t="str">
        <f>'UPDATE Regular Stats'!C407</f>
        <v>PG</v>
      </c>
      <c r="D406">
        <f>'UPDATE Regular Stats'!D407</f>
        <v>38</v>
      </c>
      <c r="E406" t="str">
        <f>'UPDATE Regular Stats'!E407</f>
        <v>TOT</v>
      </c>
      <c r="F406">
        <f>'UPDATE Regular Stats'!F407</f>
        <v>81</v>
      </c>
      <c r="G406">
        <f>'UPDATE Regular Stats'!G407</f>
        <v>0</v>
      </c>
      <c r="H406">
        <f>'UPDATE Regular Stats'!H407</f>
        <v>15.5</v>
      </c>
      <c r="I406">
        <f>'UPDATE Regular Stats'!I407</f>
        <v>1.8</v>
      </c>
      <c r="J406">
        <f>'UPDATE Regular Stats'!J407</f>
        <v>3.6</v>
      </c>
      <c r="K406">
        <f>'UPDATE Regular Stats'!K407</f>
        <v>0.5</v>
      </c>
      <c r="L406">
        <f>'UPDATE Regular Stats'!L407</f>
        <v>0.1</v>
      </c>
      <c r="M406">
        <f>'UPDATE Regular Stats'!M407</f>
        <v>0.4</v>
      </c>
      <c r="N406">
        <f>'UPDATE Regular Stats'!N407</f>
        <v>0.20599999999999999</v>
      </c>
      <c r="O406">
        <f>'UPDATE Regular Stats'!O407</f>
        <v>1.7</v>
      </c>
      <c r="P406">
        <f>'UPDATE Regular Stats'!P407</f>
        <v>3.2</v>
      </c>
      <c r="Q406">
        <f>'UPDATE Regular Stats'!Q407</f>
        <v>0.53900000000000003</v>
      </c>
      <c r="R406">
        <f>'UPDATE Regular Stats'!R407</f>
        <v>0.7</v>
      </c>
      <c r="S406">
        <f>'UPDATE Regular Stats'!S407</f>
        <v>1</v>
      </c>
      <c r="T406">
        <f>'UPDATE Regular Stats'!T407</f>
        <v>0.753</v>
      </c>
      <c r="U406">
        <f>'UPDATE Regular Stats'!U407</f>
        <v>0.5</v>
      </c>
      <c r="V406">
        <f>'UPDATE Regular Stats'!V407</f>
        <v>1.4</v>
      </c>
      <c r="W406">
        <f>'UPDATE Regular Stats'!W407</f>
        <v>1.9</v>
      </c>
      <c r="X406">
        <f>'UPDATE Regular Stats'!X407</f>
        <v>3.5</v>
      </c>
      <c r="Y406">
        <f>'UPDATE Regular Stats'!Y407</f>
        <v>0.4</v>
      </c>
      <c r="Z406">
        <f>'UPDATE Regular Stats'!Z407</f>
        <v>0.1</v>
      </c>
      <c r="AA406">
        <f>'UPDATE Regular Stats'!AA407</f>
        <v>1.3</v>
      </c>
      <c r="AB406">
        <f>'UPDATE Regular Stats'!AB407</f>
        <v>1.3</v>
      </c>
      <c r="AC406">
        <f>'UPDATE Regular Stats'!AC407</f>
        <v>4.4000000000000004</v>
      </c>
      <c r="AD406">
        <f>VLOOKUP($B406,'UPDATE Advanced Stats'!$B$2:$AC$1000,7,0)</f>
        <v>13.3</v>
      </c>
      <c r="AE406">
        <f>VLOOKUP($B406,'UPDATE Advanced Stats'!$B$2:$AC$1000,8,0)</f>
        <v>0.54800000000000004</v>
      </c>
      <c r="AF406">
        <f>VLOOKUP($B406,'UPDATE Advanced Stats'!$B$2:$AC$1000,9,0)</f>
        <v>0.11700000000000001</v>
      </c>
      <c r="AG406">
        <f>VLOOKUP($B406,'UPDATE Advanced Stats'!$B$2:$AC$1000,10,0)</f>
        <v>0.26600000000000001</v>
      </c>
      <c r="AH406">
        <f>VLOOKUP($B406,'UPDATE Advanced Stats'!$B$2:$AC$1000,11,0)</f>
        <v>3.4</v>
      </c>
      <c r="AI406">
        <f>VLOOKUP($B406,'UPDATE Advanced Stats'!$B$2:$AC$1000,12,0)</f>
        <v>10.199999999999999</v>
      </c>
      <c r="AJ406">
        <f>VLOOKUP($B406,'UPDATE Advanced Stats'!$B$2:$AC$1000,13,0)</f>
        <v>6.9</v>
      </c>
      <c r="AK406">
        <f>VLOOKUP($B406,'UPDATE Advanced Stats'!$B$2:$AC$1000,14,0)</f>
        <v>34.5</v>
      </c>
      <c r="AL406">
        <f>VLOOKUP($B406,'UPDATE Advanced Stats'!$B$2:$AC$1000,15,0)</f>
        <v>1.3</v>
      </c>
      <c r="AM406">
        <f>VLOOKUP($B406,'UPDATE Advanced Stats'!$B$2:$AC$1000,16,0)</f>
        <v>0.4</v>
      </c>
      <c r="AN406">
        <f>VLOOKUP($B406,'UPDATE Advanced Stats'!$B$2:$AC$1000,17,0)</f>
        <v>24.3</v>
      </c>
      <c r="AO406">
        <f>VLOOKUP($B406,'UPDATE Advanced Stats'!$B$2:$AC$1000,18,0)</f>
        <v>15.3</v>
      </c>
      <c r="AP406">
        <f>VLOOKUP($B406,'UPDATE Advanced Stats'!$B$2:$AC$1000,19,0)</f>
        <v>0</v>
      </c>
      <c r="AQ406">
        <f>VLOOKUP($B406,'UPDATE Advanced Stats'!$B$2:$AC$1000,20,0)</f>
        <v>1.4</v>
      </c>
      <c r="AR406">
        <f>VLOOKUP($B406,'UPDATE Advanced Stats'!$B$2:$AC$1000,21,0)</f>
        <v>0.8</v>
      </c>
      <c r="AS406">
        <f>VLOOKUP($B406,'UPDATE Advanced Stats'!$B$2:$AC$1000,22,0)</f>
        <v>2.2000000000000002</v>
      </c>
      <c r="AT406">
        <f>VLOOKUP($B406,'UPDATE Advanced Stats'!$B$2:$AC$1000,23,0)</f>
        <v>8.4000000000000005E-2</v>
      </c>
      <c r="AU406">
        <f>VLOOKUP($B406,'UPDATE Advanced Stats'!$B$2:$AC$1000,24,0)</f>
        <v>0</v>
      </c>
      <c r="AV406">
        <f>VLOOKUP($B406,'UPDATE Advanced Stats'!$B$2:$AC$1000,25,0)</f>
        <v>-1.2</v>
      </c>
      <c r="AW406">
        <f>VLOOKUP($B406,'UPDATE Advanced Stats'!$B$2:$AC$1000,26,0)</f>
        <v>-1.8</v>
      </c>
      <c r="AX406">
        <f>VLOOKUP($B406,'UPDATE Advanced Stats'!$B$2:$AC$1000,27,0)</f>
        <v>-3</v>
      </c>
      <c r="AY406">
        <f>VLOOKUP($B406,'UPDATE Advanced Stats'!$B$2:$AC$1000,28,0)</f>
        <v>-0.3</v>
      </c>
    </row>
    <row r="407" spans="1:51">
      <c r="A407">
        <f>'UPDATE Regular Stats'!A408</f>
        <v>318</v>
      </c>
      <c r="B407" t="str">
        <f>'UPDATE Regular Stats'!B408</f>
        <v>Andre Miller</v>
      </c>
      <c r="C407" t="str">
        <f>'UPDATE Regular Stats'!C408</f>
        <v>PG</v>
      </c>
      <c r="D407">
        <f>'UPDATE Regular Stats'!D408</f>
        <v>38</v>
      </c>
      <c r="E407" t="str">
        <f>'UPDATE Regular Stats'!E408</f>
        <v>WAS</v>
      </c>
      <c r="F407">
        <f>'UPDATE Regular Stats'!F408</f>
        <v>51</v>
      </c>
      <c r="G407">
        <f>'UPDATE Regular Stats'!G408</f>
        <v>0</v>
      </c>
      <c r="H407">
        <f>'UPDATE Regular Stats'!H408</f>
        <v>12.4</v>
      </c>
      <c r="I407">
        <f>'UPDATE Regular Stats'!I408</f>
        <v>1.5</v>
      </c>
      <c r="J407">
        <f>'UPDATE Regular Stats'!J408</f>
        <v>2.8</v>
      </c>
      <c r="K407">
        <f>'UPDATE Regular Stats'!K408</f>
        <v>0.54200000000000004</v>
      </c>
      <c r="L407">
        <f>'UPDATE Regular Stats'!L408</f>
        <v>0</v>
      </c>
      <c r="M407">
        <f>'UPDATE Regular Stats'!M408</f>
        <v>0.2</v>
      </c>
      <c r="N407">
        <f>'UPDATE Regular Stats'!N408</f>
        <v>0.125</v>
      </c>
      <c r="O407">
        <f>'UPDATE Regular Stats'!O408</f>
        <v>1.5</v>
      </c>
      <c r="P407">
        <f>'UPDATE Regular Stats'!P408</f>
        <v>2.6</v>
      </c>
      <c r="Q407">
        <f>'UPDATE Regular Stats'!Q408</f>
        <v>0.56699999999999995</v>
      </c>
      <c r="R407">
        <f>'UPDATE Regular Stats'!R408</f>
        <v>0.5</v>
      </c>
      <c r="S407">
        <f>'UPDATE Regular Stats'!S408</f>
        <v>0.8</v>
      </c>
      <c r="T407">
        <f>'UPDATE Regular Stats'!T408</f>
        <v>0.71799999999999997</v>
      </c>
      <c r="U407">
        <f>'UPDATE Regular Stats'!U408</f>
        <v>0.4</v>
      </c>
      <c r="V407">
        <f>'UPDATE Regular Stats'!V408</f>
        <v>1.1000000000000001</v>
      </c>
      <c r="W407">
        <f>'UPDATE Regular Stats'!W408</f>
        <v>1.5</v>
      </c>
      <c r="X407">
        <f>'UPDATE Regular Stats'!X408</f>
        <v>2.8</v>
      </c>
      <c r="Y407">
        <f>'UPDATE Regular Stats'!Y408</f>
        <v>0.3</v>
      </c>
      <c r="Z407">
        <f>'UPDATE Regular Stats'!Z408</f>
        <v>0</v>
      </c>
      <c r="AA407">
        <f>'UPDATE Regular Stats'!AA408</f>
        <v>0.9</v>
      </c>
      <c r="AB407">
        <f>'UPDATE Regular Stats'!AB408</f>
        <v>1.1000000000000001</v>
      </c>
      <c r="AC407">
        <f>'UPDATE Regular Stats'!AC408</f>
        <v>3.6</v>
      </c>
      <c r="AD407">
        <f>VLOOKUP($B407,'UPDATE Advanced Stats'!$B$2:$AC$1000,7,0)</f>
        <v>13.3</v>
      </c>
      <c r="AE407">
        <f>VLOOKUP($B407,'UPDATE Advanced Stats'!$B$2:$AC$1000,8,0)</f>
        <v>0.54800000000000004</v>
      </c>
      <c r="AF407">
        <f>VLOOKUP($B407,'UPDATE Advanced Stats'!$B$2:$AC$1000,9,0)</f>
        <v>0.11700000000000001</v>
      </c>
      <c r="AG407">
        <f>VLOOKUP($B407,'UPDATE Advanced Stats'!$B$2:$AC$1000,10,0)</f>
        <v>0.26600000000000001</v>
      </c>
      <c r="AH407">
        <f>VLOOKUP($B407,'UPDATE Advanced Stats'!$B$2:$AC$1000,11,0)</f>
        <v>3.4</v>
      </c>
      <c r="AI407">
        <f>VLOOKUP($B407,'UPDATE Advanced Stats'!$B$2:$AC$1000,12,0)</f>
        <v>10.199999999999999</v>
      </c>
      <c r="AJ407">
        <f>VLOOKUP($B407,'UPDATE Advanced Stats'!$B$2:$AC$1000,13,0)</f>
        <v>6.9</v>
      </c>
      <c r="AK407">
        <f>VLOOKUP($B407,'UPDATE Advanced Stats'!$B$2:$AC$1000,14,0)</f>
        <v>34.5</v>
      </c>
      <c r="AL407">
        <f>VLOOKUP($B407,'UPDATE Advanced Stats'!$B$2:$AC$1000,15,0)</f>
        <v>1.3</v>
      </c>
      <c r="AM407">
        <f>VLOOKUP($B407,'UPDATE Advanced Stats'!$B$2:$AC$1000,16,0)</f>
        <v>0.4</v>
      </c>
      <c r="AN407">
        <f>VLOOKUP($B407,'UPDATE Advanced Stats'!$B$2:$AC$1000,17,0)</f>
        <v>24.3</v>
      </c>
      <c r="AO407">
        <f>VLOOKUP($B407,'UPDATE Advanced Stats'!$B$2:$AC$1000,18,0)</f>
        <v>15.3</v>
      </c>
      <c r="AP407">
        <f>VLOOKUP($B407,'UPDATE Advanced Stats'!$B$2:$AC$1000,19,0)</f>
        <v>0</v>
      </c>
      <c r="AQ407">
        <f>VLOOKUP($B407,'UPDATE Advanced Stats'!$B$2:$AC$1000,20,0)</f>
        <v>1.4</v>
      </c>
      <c r="AR407">
        <f>VLOOKUP($B407,'UPDATE Advanced Stats'!$B$2:$AC$1000,21,0)</f>
        <v>0.8</v>
      </c>
      <c r="AS407">
        <f>VLOOKUP($B407,'UPDATE Advanced Stats'!$B$2:$AC$1000,22,0)</f>
        <v>2.2000000000000002</v>
      </c>
      <c r="AT407">
        <f>VLOOKUP($B407,'UPDATE Advanced Stats'!$B$2:$AC$1000,23,0)</f>
        <v>8.4000000000000005E-2</v>
      </c>
      <c r="AU407">
        <f>VLOOKUP($B407,'UPDATE Advanced Stats'!$B$2:$AC$1000,24,0)</f>
        <v>0</v>
      </c>
      <c r="AV407">
        <f>VLOOKUP($B407,'UPDATE Advanced Stats'!$B$2:$AC$1000,25,0)</f>
        <v>-1.2</v>
      </c>
      <c r="AW407">
        <f>VLOOKUP($B407,'UPDATE Advanced Stats'!$B$2:$AC$1000,26,0)</f>
        <v>-1.8</v>
      </c>
      <c r="AX407">
        <f>VLOOKUP($B407,'UPDATE Advanced Stats'!$B$2:$AC$1000,27,0)</f>
        <v>-3</v>
      </c>
      <c r="AY407">
        <f>VLOOKUP($B407,'UPDATE Advanced Stats'!$B$2:$AC$1000,28,0)</f>
        <v>-0.3</v>
      </c>
    </row>
    <row r="408" spans="1:51">
      <c r="A408">
        <f>'UPDATE Regular Stats'!A409</f>
        <v>318</v>
      </c>
      <c r="B408" t="str">
        <f>'UPDATE Regular Stats'!B409</f>
        <v>Andre Miller</v>
      </c>
      <c r="C408" t="str">
        <f>'UPDATE Regular Stats'!C409</f>
        <v>PG</v>
      </c>
      <c r="D408">
        <f>'UPDATE Regular Stats'!D409</f>
        <v>38</v>
      </c>
      <c r="E408" t="str">
        <f>'UPDATE Regular Stats'!E409</f>
        <v>SAC</v>
      </c>
      <c r="F408">
        <f>'UPDATE Regular Stats'!F409</f>
        <v>30</v>
      </c>
      <c r="G408">
        <f>'UPDATE Regular Stats'!G409</f>
        <v>0</v>
      </c>
      <c r="H408">
        <f>'UPDATE Regular Stats'!H409</f>
        <v>20.7</v>
      </c>
      <c r="I408">
        <f>'UPDATE Regular Stats'!I409</f>
        <v>2.2999999999999998</v>
      </c>
      <c r="J408">
        <f>'UPDATE Regular Stats'!J409</f>
        <v>4.9000000000000004</v>
      </c>
      <c r="K408">
        <f>'UPDATE Regular Stats'!K409</f>
        <v>0.45900000000000002</v>
      </c>
      <c r="L408">
        <f>'UPDATE Regular Stats'!L409</f>
        <v>0.2</v>
      </c>
      <c r="M408">
        <f>'UPDATE Regular Stats'!M409</f>
        <v>0.9</v>
      </c>
      <c r="N408">
        <f>'UPDATE Regular Stats'!N409</f>
        <v>0.23100000000000001</v>
      </c>
      <c r="O408">
        <f>'UPDATE Regular Stats'!O409</f>
        <v>2.1</v>
      </c>
      <c r="P408">
        <f>'UPDATE Regular Stats'!P409</f>
        <v>4.0999999999999996</v>
      </c>
      <c r="Q408">
        <f>'UPDATE Regular Stats'!Q409</f>
        <v>0.50800000000000001</v>
      </c>
      <c r="R408">
        <f>'UPDATE Regular Stats'!R409</f>
        <v>1</v>
      </c>
      <c r="S408">
        <f>'UPDATE Regular Stats'!S409</f>
        <v>1.3</v>
      </c>
      <c r="T408">
        <f>'UPDATE Regular Stats'!T409</f>
        <v>0.78900000000000003</v>
      </c>
      <c r="U408">
        <f>'UPDATE Regular Stats'!U409</f>
        <v>0.5</v>
      </c>
      <c r="V408">
        <f>'UPDATE Regular Stats'!V409</f>
        <v>2</v>
      </c>
      <c r="W408">
        <f>'UPDATE Regular Stats'!W409</f>
        <v>2.5</v>
      </c>
      <c r="X408">
        <f>'UPDATE Regular Stats'!X409</f>
        <v>4.7</v>
      </c>
      <c r="Y408">
        <f>'UPDATE Regular Stats'!Y409</f>
        <v>0.6</v>
      </c>
      <c r="Z408">
        <f>'UPDATE Regular Stats'!Z409</f>
        <v>0.1</v>
      </c>
      <c r="AA408">
        <f>'UPDATE Regular Stats'!AA409</f>
        <v>1.9</v>
      </c>
      <c r="AB408">
        <f>'UPDATE Regular Stats'!AB409</f>
        <v>1.6</v>
      </c>
      <c r="AC408">
        <f>'UPDATE Regular Stats'!AC409</f>
        <v>5.7</v>
      </c>
      <c r="AD408">
        <f>VLOOKUP($B408,'UPDATE Advanced Stats'!$B$2:$AC$1000,7,0)</f>
        <v>13.3</v>
      </c>
      <c r="AE408">
        <f>VLOOKUP($B408,'UPDATE Advanced Stats'!$B$2:$AC$1000,8,0)</f>
        <v>0.54800000000000004</v>
      </c>
      <c r="AF408">
        <f>VLOOKUP($B408,'UPDATE Advanced Stats'!$B$2:$AC$1000,9,0)</f>
        <v>0.11700000000000001</v>
      </c>
      <c r="AG408">
        <f>VLOOKUP($B408,'UPDATE Advanced Stats'!$B$2:$AC$1000,10,0)</f>
        <v>0.26600000000000001</v>
      </c>
      <c r="AH408">
        <f>VLOOKUP($B408,'UPDATE Advanced Stats'!$B$2:$AC$1000,11,0)</f>
        <v>3.4</v>
      </c>
      <c r="AI408">
        <f>VLOOKUP($B408,'UPDATE Advanced Stats'!$B$2:$AC$1000,12,0)</f>
        <v>10.199999999999999</v>
      </c>
      <c r="AJ408">
        <f>VLOOKUP($B408,'UPDATE Advanced Stats'!$B$2:$AC$1000,13,0)</f>
        <v>6.9</v>
      </c>
      <c r="AK408">
        <f>VLOOKUP($B408,'UPDATE Advanced Stats'!$B$2:$AC$1000,14,0)</f>
        <v>34.5</v>
      </c>
      <c r="AL408">
        <f>VLOOKUP($B408,'UPDATE Advanced Stats'!$B$2:$AC$1000,15,0)</f>
        <v>1.3</v>
      </c>
      <c r="AM408">
        <f>VLOOKUP($B408,'UPDATE Advanced Stats'!$B$2:$AC$1000,16,0)</f>
        <v>0.4</v>
      </c>
      <c r="AN408">
        <f>VLOOKUP($B408,'UPDATE Advanced Stats'!$B$2:$AC$1000,17,0)</f>
        <v>24.3</v>
      </c>
      <c r="AO408">
        <f>VLOOKUP($B408,'UPDATE Advanced Stats'!$B$2:$AC$1000,18,0)</f>
        <v>15.3</v>
      </c>
      <c r="AP408">
        <f>VLOOKUP($B408,'UPDATE Advanced Stats'!$B$2:$AC$1000,19,0)</f>
        <v>0</v>
      </c>
      <c r="AQ408">
        <f>VLOOKUP($B408,'UPDATE Advanced Stats'!$B$2:$AC$1000,20,0)</f>
        <v>1.4</v>
      </c>
      <c r="AR408">
        <f>VLOOKUP($B408,'UPDATE Advanced Stats'!$B$2:$AC$1000,21,0)</f>
        <v>0.8</v>
      </c>
      <c r="AS408">
        <f>VLOOKUP($B408,'UPDATE Advanced Stats'!$B$2:$AC$1000,22,0)</f>
        <v>2.2000000000000002</v>
      </c>
      <c r="AT408">
        <f>VLOOKUP($B408,'UPDATE Advanced Stats'!$B$2:$AC$1000,23,0)</f>
        <v>8.4000000000000005E-2</v>
      </c>
      <c r="AU408">
        <f>VLOOKUP($B408,'UPDATE Advanced Stats'!$B$2:$AC$1000,24,0)</f>
        <v>0</v>
      </c>
      <c r="AV408">
        <f>VLOOKUP($B408,'UPDATE Advanced Stats'!$B$2:$AC$1000,25,0)</f>
        <v>-1.2</v>
      </c>
      <c r="AW408">
        <f>VLOOKUP($B408,'UPDATE Advanced Stats'!$B$2:$AC$1000,26,0)</f>
        <v>-1.8</v>
      </c>
      <c r="AX408">
        <f>VLOOKUP($B408,'UPDATE Advanced Stats'!$B$2:$AC$1000,27,0)</f>
        <v>-3</v>
      </c>
      <c r="AY408">
        <f>VLOOKUP($B408,'UPDATE Advanced Stats'!$B$2:$AC$1000,28,0)</f>
        <v>-0.3</v>
      </c>
    </row>
    <row r="409" spans="1:51">
      <c r="A409">
        <f>'UPDATE Regular Stats'!A410</f>
        <v>319</v>
      </c>
      <c r="B409" t="str">
        <f>'UPDATE Regular Stats'!B410</f>
        <v>Darius Miller</v>
      </c>
      <c r="C409" t="str">
        <f>'UPDATE Regular Stats'!C410</f>
        <v>SF</v>
      </c>
      <c r="D409">
        <f>'UPDATE Regular Stats'!D410</f>
        <v>24</v>
      </c>
      <c r="E409" t="str">
        <f>'UPDATE Regular Stats'!E410</f>
        <v>NOP</v>
      </c>
      <c r="F409">
        <f>'UPDATE Regular Stats'!F410</f>
        <v>5</v>
      </c>
      <c r="G409">
        <f>'UPDATE Regular Stats'!G410</f>
        <v>1</v>
      </c>
      <c r="H409">
        <f>'UPDATE Regular Stats'!H410</f>
        <v>8.6</v>
      </c>
      <c r="I409">
        <f>'UPDATE Regular Stats'!I410</f>
        <v>0.2</v>
      </c>
      <c r="J409">
        <f>'UPDATE Regular Stats'!J410</f>
        <v>1.4</v>
      </c>
      <c r="K409">
        <f>'UPDATE Regular Stats'!K410</f>
        <v>0.14299999999999999</v>
      </c>
      <c r="L409">
        <f>'UPDATE Regular Stats'!L410</f>
        <v>0</v>
      </c>
      <c r="M409">
        <f>'UPDATE Regular Stats'!M410</f>
        <v>0.2</v>
      </c>
      <c r="N409">
        <f>'UPDATE Regular Stats'!N410</f>
        <v>0</v>
      </c>
      <c r="O409">
        <f>'UPDATE Regular Stats'!O410</f>
        <v>0.2</v>
      </c>
      <c r="P409">
        <f>'UPDATE Regular Stats'!P410</f>
        <v>1.2</v>
      </c>
      <c r="Q409">
        <f>'UPDATE Regular Stats'!Q410</f>
        <v>0.16700000000000001</v>
      </c>
      <c r="R409">
        <f>'UPDATE Regular Stats'!R410</f>
        <v>0</v>
      </c>
      <c r="S409">
        <f>'UPDATE Regular Stats'!S410</f>
        <v>0</v>
      </c>
      <c r="T409">
        <f>'UPDATE Regular Stats'!T410</f>
        <v>0</v>
      </c>
      <c r="U409">
        <f>'UPDATE Regular Stats'!U410</f>
        <v>0</v>
      </c>
      <c r="V409">
        <f>'UPDATE Regular Stats'!V410</f>
        <v>0.2</v>
      </c>
      <c r="W409">
        <f>'UPDATE Regular Stats'!W410</f>
        <v>0.2</v>
      </c>
      <c r="X409">
        <f>'UPDATE Regular Stats'!X410</f>
        <v>0.4</v>
      </c>
      <c r="Y409">
        <f>'UPDATE Regular Stats'!Y410</f>
        <v>0.2</v>
      </c>
      <c r="Z409">
        <f>'UPDATE Regular Stats'!Z410</f>
        <v>0</v>
      </c>
      <c r="AA409">
        <f>'UPDATE Regular Stats'!AA410</f>
        <v>0.2</v>
      </c>
      <c r="AB409">
        <f>'UPDATE Regular Stats'!AB410</f>
        <v>1.6</v>
      </c>
      <c r="AC409">
        <f>'UPDATE Regular Stats'!AC410</f>
        <v>0.4</v>
      </c>
      <c r="AD409">
        <f>VLOOKUP($B409,'UPDATE Advanced Stats'!$B$2:$AC$1000,7,0)</f>
        <v>-5.0999999999999996</v>
      </c>
      <c r="AE409">
        <f>VLOOKUP($B409,'UPDATE Advanced Stats'!$B$2:$AC$1000,8,0)</f>
        <v>0.14299999999999999</v>
      </c>
      <c r="AF409">
        <f>VLOOKUP($B409,'UPDATE Advanced Stats'!$B$2:$AC$1000,9,0)</f>
        <v>0.14299999999999999</v>
      </c>
      <c r="AG409">
        <f>VLOOKUP($B409,'UPDATE Advanced Stats'!$B$2:$AC$1000,10,0)</f>
        <v>0</v>
      </c>
      <c r="AH409">
        <f>VLOOKUP($B409,'UPDATE Advanced Stats'!$B$2:$AC$1000,11,0)</f>
        <v>0</v>
      </c>
      <c r="AI409">
        <f>VLOOKUP($B409,'UPDATE Advanced Stats'!$B$2:$AC$1000,12,0)</f>
        <v>2.6</v>
      </c>
      <c r="AJ409">
        <f>VLOOKUP($B409,'UPDATE Advanced Stats'!$B$2:$AC$1000,13,0)</f>
        <v>1.3</v>
      </c>
      <c r="AK409">
        <f>VLOOKUP($B409,'UPDATE Advanced Stats'!$B$2:$AC$1000,14,0)</f>
        <v>6.1</v>
      </c>
      <c r="AL409">
        <f>VLOOKUP($B409,'UPDATE Advanced Stats'!$B$2:$AC$1000,15,0)</f>
        <v>1.2</v>
      </c>
      <c r="AM409">
        <f>VLOOKUP($B409,'UPDATE Advanced Stats'!$B$2:$AC$1000,16,0)</f>
        <v>0</v>
      </c>
      <c r="AN409">
        <f>VLOOKUP($B409,'UPDATE Advanced Stats'!$B$2:$AC$1000,17,0)</f>
        <v>12.5</v>
      </c>
      <c r="AO409">
        <f>VLOOKUP($B409,'UPDATE Advanced Stats'!$B$2:$AC$1000,18,0)</f>
        <v>8.5</v>
      </c>
      <c r="AP409">
        <f>VLOOKUP($B409,'UPDATE Advanced Stats'!$B$2:$AC$1000,19,0)</f>
        <v>0</v>
      </c>
      <c r="AQ409">
        <f>VLOOKUP($B409,'UPDATE Advanced Stats'!$B$2:$AC$1000,20,0)</f>
        <v>-0.1</v>
      </c>
      <c r="AR409">
        <f>VLOOKUP($B409,'UPDATE Advanced Stats'!$B$2:$AC$1000,21,0)</f>
        <v>0</v>
      </c>
      <c r="AS409">
        <f>VLOOKUP($B409,'UPDATE Advanced Stats'!$B$2:$AC$1000,22,0)</f>
        <v>-0.1</v>
      </c>
      <c r="AT409">
        <f>VLOOKUP($B409,'UPDATE Advanced Stats'!$B$2:$AC$1000,23,0)</f>
        <v>-0.122</v>
      </c>
      <c r="AU409">
        <f>VLOOKUP($B409,'UPDATE Advanced Stats'!$B$2:$AC$1000,24,0)</f>
        <v>0</v>
      </c>
      <c r="AV409">
        <f>VLOOKUP($B409,'UPDATE Advanced Stats'!$B$2:$AC$1000,25,0)</f>
        <v>-8.4</v>
      </c>
      <c r="AW409">
        <f>VLOOKUP($B409,'UPDATE Advanced Stats'!$B$2:$AC$1000,26,0)</f>
        <v>-1.5</v>
      </c>
      <c r="AX409">
        <f>VLOOKUP($B409,'UPDATE Advanced Stats'!$B$2:$AC$1000,27,0)</f>
        <v>-9.9</v>
      </c>
      <c r="AY409">
        <f>VLOOKUP($B409,'UPDATE Advanced Stats'!$B$2:$AC$1000,28,0)</f>
        <v>-0.1</v>
      </c>
    </row>
    <row r="410" spans="1:51">
      <c r="A410">
        <f>'UPDATE Regular Stats'!A411</f>
        <v>320</v>
      </c>
      <c r="B410" t="str">
        <f>'UPDATE Regular Stats'!B411</f>
        <v>Mike Miller</v>
      </c>
      <c r="C410" t="str">
        <f>'UPDATE Regular Stats'!C411</f>
        <v>SF</v>
      </c>
      <c r="D410">
        <f>'UPDATE Regular Stats'!D411</f>
        <v>34</v>
      </c>
      <c r="E410" t="str">
        <f>'UPDATE Regular Stats'!E411</f>
        <v>CLE</v>
      </c>
      <c r="F410">
        <f>'UPDATE Regular Stats'!F411</f>
        <v>52</v>
      </c>
      <c r="G410">
        <f>'UPDATE Regular Stats'!G411</f>
        <v>15</v>
      </c>
      <c r="H410">
        <f>'UPDATE Regular Stats'!H411</f>
        <v>13.5</v>
      </c>
      <c r="I410">
        <f>'UPDATE Regular Stats'!I411</f>
        <v>0.7</v>
      </c>
      <c r="J410">
        <f>'UPDATE Regular Stats'!J411</f>
        <v>2.2000000000000002</v>
      </c>
      <c r="K410">
        <f>'UPDATE Regular Stats'!K411</f>
        <v>0.32500000000000001</v>
      </c>
      <c r="L410">
        <f>'UPDATE Regular Stats'!L411</f>
        <v>0.6</v>
      </c>
      <c r="M410">
        <f>'UPDATE Regular Stats'!M411</f>
        <v>1.9</v>
      </c>
      <c r="N410">
        <f>'UPDATE Regular Stats'!N411</f>
        <v>0.32700000000000001</v>
      </c>
      <c r="O410">
        <f>'UPDATE Regular Stats'!O411</f>
        <v>0.1</v>
      </c>
      <c r="P410">
        <f>'UPDATE Regular Stats'!P411</f>
        <v>0.3</v>
      </c>
      <c r="Q410">
        <f>'UPDATE Regular Stats'!Q411</f>
        <v>0.313</v>
      </c>
      <c r="R410">
        <f>'UPDATE Regular Stats'!R411</f>
        <v>0.1</v>
      </c>
      <c r="S410">
        <f>'UPDATE Regular Stats'!S411</f>
        <v>0.1</v>
      </c>
      <c r="T410">
        <f>'UPDATE Regular Stats'!T411</f>
        <v>0.75</v>
      </c>
      <c r="U410">
        <f>'UPDATE Regular Stats'!U411</f>
        <v>0.1</v>
      </c>
      <c r="V410">
        <f>'UPDATE Regular Stats'!V411</f>
        <v>1.7</v>
      </c>
      <c r="W410">
        <f>'UPDATE Regular Stats'!W411</f>
        <v>1.8</v>
      </c>
      <c r="X410">
        <f>'UPDATE Regular Stats'!X411</f>
        <v>0.9</v>
      </c>
      <c r="Y410">
        <f>'UPDATE Regular Stats'!Y411</f>
        <v>0.3</v>
      </c>
      <c r="Z410">
        <f>'UPDATE Regular Stats'!Z411</f>
        <v>0.1</v>
      </c>
      <c r="AA410">
        <f>'UPDATE Regular Stats'!AA411</f>
        <v>0.4</v>
      </c>
      <c r="AB410">
        <f>'UPDATE Regular Stats'!AB411</f>
        <v>1.4</v>
      </c>
      <c r="AC410">
        <f>'UPDATE Regular Stats'!AC411</f>
        <v>2.1</v>
      </c>
      <c r="AD410">
        <f>VLOOKUP($B410,'UPDATE Advanced Stats'!$B$2:$AC$1000,7,0)</f>
        <v>4.5999999999999996</v>
      </c>
      <c r="AE410">
        <f>VLOOKUP($B410,'UPDATE Advanced Stats'!$B$2:$AC$1000,8,0)</f>
        <v>0.47099999999999997</v>
      </c>
      <c r="AF410">
        <f>VLOOKUP($B410,'UPDATE Advanced Stats'!$B$2:$AC$1000,9,0)</f>
        <v>0.86</v>
      </c>
      <c r="AG410">
        <f>VLOOKUP($B410,'UPDATE Advanced Stats'!$B$2:$AC$1000,10,0)</f>
        <v>3.5000000000000003E-2</v>
      </c>
      <c r="AH410">
        <f>VLOOKUP($B410,'UPDATE Advanced Stats'!$B$2:$AC$1000,11,0)</f>
        <v>0.7</v>
      </c>
      <c r="AI410">
        <f>VLOOKUP($B410,'UPDATE Advanced Stats'!$B$2:$AC$1000,12,0)</f>
        <v>14</v>
      </c>
      <c r="AJ410">
        <f>VLOOKUP($B410,'UPDATE Advanced Stats'!$B$2:$AC$1000,13,0)</f>
        <v>7.4</v>
      </c>
      <c r="AK410">
        <f>VLOOKUP($B410,'UPDATE Advanced Stats'!$B$2:$AC$1000,14,0)</f>
        <v>9</v>
      </c>
      <c r="AL410">
        <f>VLOOKUP($B410,'UPDATE Advanced Stats'!$B$2:$AC$1000,15,0)</f>
        <v>1</v>
      </c>
      <c r="AM410">
        <f>VLOOKUP($B410,'UPDATE Advanced Stats'!$B$2:$AC$1000,16,0)</f>
        <v>0.5</v>
      </c>
      <c r="AN410">
        <f>VLOOKUP($B410,'UPDATE Advanced Stats'!$B$2:$AC$1000,17,0)</f>
        <v>16.600000000000001</v>
      </c>
      <c r="AO410">
        <f>VLOOKUP($B410,'UPDATE Advanced Stats'!$B$2:$AC$1000,18,0)</f>
        <v>8.9</v>
      </c>
      <c r="AP410">
        <f>VLOOKUP($B410,'UPDATE Advanced Stats'!$B$2:$AC$1000,19,0)</f>
        <v>0</v>
      </c>
      <c r="AQ410">
        <f>VLOOKUP($B410,'UPDATE Advanced Stats'!$B$2:$AC$1000,20,0)</f>
        <v>-0.1</v>
      </c>
      <c r="AR410">
        <f>VLOOKUP($B410,'UPDATE Advanced Stats'!$B$2:$AC$1000,21,0)</f>
        <v>0.5</v>
      </c>
      <c r="AS410">
        <f>VLOOKUP($B410,'UPDATE Advanced Stats'!$B$2:$AC$1000,22,0)</f>
        <v>0.4</v>
      </c>
      <c r="AT410">
        <f>VLOOKUP($B410,'UPDATE Advanced Stats'!$B$2:$AC$1000,23,0)</f>
        <v>2.8000000000000001E-2</v>
      </c>
      <c r="AU410">
        <f>VLOOKUP($B410,'UPDATE Advanced Stats'!$B$2:$AC$1000,24,0)</f>
        <v>0</v>
      </c>
      <c r="AV410">
        <f>VLOOKUP($B410,'UPDATE Advanced Stats'!$B$2:$AC$1000,25,0)</f>
        <v>-2.6</v>
      </c>
      <c r="AW410">
        <f>VLOOKUP($B410,'UPDATE Advanced Stats'!$B$2:$AC$1000,26,0)</f>
        <v>-0.3</v>
      </c>
      <c r="AX410">
        <f>VLOOKUP($B410,'UPDATE Advanced Stats'!$B$2:$AC$1000,27,0)</f>
        <v>-3</v>
      </c>
      <c r="AY410">
        <f>VLOOKUP($B410,'UPDATE Advanced Stats'!$B$2:$AC$1000,28,0)</f>
        <v>-0.2</v>
      </c>
    </row>
    <row r="411" spans="1:51">
      <c r="A411" t="str">
        <f>'UPDATE Regular Stats'!A412</f>
        <v>Rk</v>
      </c>
      <c r="B411" t="str">
        <f>'UPDATE Regular Stats'!B412</f>
        <v>Player</v>
      </c>
      <c r="C411" t="str">
        <f>'UPDATE Regular Stats'!C412</f>
        <v>Pos</v>
      </c>
      <c r="D411" t="str">
        <f>'UPDATE Regular Stats'!D412</f>
        <v>Age</v>
      </c>
      <c r="E411" t="str">
        <f>'UPDATE Regular Stats'!E412</f>
        <v>Tm</v>
      </c>
      <c r="F411" t="str">
        <f>'UPDATE Regular Stats'!F412</f>
        <v>G</v>
      </c>
      <c r="G411" t="str">
        <f>'UPDATE Regular Stats'!G412</f>
        <v>GS</v>
      </c>
      <c r="H411" t="str">
        <f>'UPDATE Regular Stats'!H412</f>
        <v>MP</v>
      </c>
      <c r="I411" t="str">
        <f>'UPDATE Regular Stats'!I412</f>
        <v>FG</v>
      </c>
      <c r="J411" t="str">
        <f>'UPDATE Regular Stats'!J412</f>
        <v>FGA</v>
      </c>
      <c r="K411" t="str">
        <f>'UPDATE Regular Stats'!K412</f>
        <v>FG%</v>
      </c>
      <c r="L411" t="str">
        <f>'UPDATE Regular Stats'!L412</f>
        <v>3P</v>
      </c>
      <c r="M411" t="str">
        <f>'UPDATE Regular Stats'!M412</f>
        <v>3PA</v>
      </c>
      <c r="N411" t="str">
        <f>'UPDATE Regular Stats'!N412</f>
        <v>3P</v>
      </c>
      <c r="O411" t="str">
        <f>'UPDATE Regular Stats'!O412</f>
        <v>2P</v>
      </c>
      <c r="P411" t="str">
        <f>'UPDATE Regular Stats'!P412</f>
        <v>2PA</v>
      </c>
      <c r="Q411" t="str">
        <f>'UPDATE Regular Stats'!Q412</f>
        <v>2P</v>
      </c>
      <c r="R411" t="str">
        <f>'UPDATE Regular Stats'!R412</f>
        <v>FT</v>
      </c>
      <c r="S411" t="str">
        <f>'UPDATE Regular Stats'!S412</f>
        <v>FTA</v>
      </c>
      <c r="T411" t="str">
        <f>'UPDATE Regular Stats'!T412</f>
        <v>FT%</v>
      </c>
      <c r="U411" t="str">
        <f>'UPDATE Regular Stats'!U412</f>
        <v>ORB</v>
      </c>
      <c r="V411" t="str">
        <f>'UPDATE Regular Stats'!V412</f>
        <v>DRB</v>
      </c>
      <c r="W411" t="str">
        <f>'UPDATE Regular Stats'!W412</f>
        <v>TRB</v>
      </c>
      <c r="X411" t="str">
        <f>'UPDATE Regular Stats'!X412</f>
        <v>AST</v>
      </c>
      <c r="Y411" t="str">
        <f>'UPDATE Regular Stats'!Y412</f>
        <v>STL</v>
      </c>
      <c r="Z411" t="str">
        <f>'UPDATE Regular Stats'!Z412</f>
        <v>BLK</v>
      </c>
      <c r="AA411" t="str">
        <f>'UPDATE Regular Stats'!AA412</f>
        <v>TOV</v>
      </c>
      <c r="AB411" t="str">
        <f>'UPDATE Regular Stats'!AB412</f>
        <v>PF</v>
      </c>
      <c r="AC411" t="str">
        <f>'UPDATE Regular Stats'!AC412</f>
        <v>PTS</v>
      </c>
      <c r="AD411" t="str">
        <f>VLOOKUP($B411,'UPDATE Advanced Stats'!$B$2:$AC$1000,7,0)</f>
        <v>PER</v>
      </c>
      <c r="AE411" t="str">
        <f>VLOOKUP($B411,'UPDATE Advanced Stats'!$B$2:$AC$1000,8,0)</f>
        <v>TS%</v>
      </c>
      <c r="AF411" t="str">
        <f>VLOOKUP($B411,'UPDATE Advanced Stats'!$B$2:$AC$1000,9,0)</f>
        <v>3PAr</v>
      </c>
      <c r="AG411" t="str">
        <f>VLOOKUP($B411,'UPDATE Advanced Stats'!$B$2:$AC$1000,10,0)</f>
        <v>FTr</v>
      </c>
      <c r="AH411" t="str">
        <f>VLOOKUP($B411,'UPDATE Advanced Stats'!$B$2:$AC$1000,11,0)</f>
        <v>ORB%</v>
      </c>
      <c r="AI411" t="str">
        <f>VLOOKUP($B411,'UPDATE Advanced Stats'!$B$2:$AC$1000,12,0)</f>
        <v>DRB%</v>
      </c>
      <c r="AJ411" t="str">
        <f>VLOOKUP($B411,'UPDATE Advanced Stats'!$B$2:$AC$1000,13,0)</f>
        <v>TRB%</v>
      </c>
      <c r="AK411" t="str">
        <f>VLOOKUP($B411,'UPDATE Advanced Stats'!$B$2:$AC$1000,14,0)</f>
        <v>AST%</v>
      </c>
      <c r="AL411" t="str">
        <f>VLOOKUP($B411,'UPDATE Advanced Stats'!$B$2:$AC$1000,15,0)</f>
        <v>STL%</v>
      </c>
      <c r="AM411" t="str">
        <f>VLOOKUP($B411,'UPDATE Advanced Stats'!$B$2:$AC$1000,16,0)</f>
        <v>BLK%</v>
      </c>
      <c r="AN411" t="str">
        <f>VLOOKUP($B411,'UPDATE Advanced Stats'!$B$2:$AC$1000,17,0)</f>
        <v>TOV%</v>
      </c>
      <c r="AO411" t="str">
        <f>VLOOKUP($B411,'UPDATE Advanced Stats'!$B$2:$AC$1000,18,0)</f>
        <v>USG%</v>
      </c>
      <c r="AP411">
        <f>VLOOKUP($B411,'UPDATE Advanced Stats'!$B$2:$AC$1000,19,0)</f>
        <v>0</v>
      </c>
      <c r="AQ411" t="str">
        <f>VLOOKUP($B411,'UPDATE Advanced Stats'!$B$2:$AC$1000,20,0)</f>
        <v>OWS</v>
      </c>
      <c r="AR411" t="str">
        <f>VLOOKUP($B411,'UPDATE Advanced Stats'!$B$2:$AC$1000,21,0)</f>
        <v>DWS</v>
      </c>
      <c r="AS411" t="str">
        <f>VLOOKUP($B411,'UPDATE Advanced Stats'!$B$2:$AC$1000,22,0)</f>
        <v>WS</v>
      </c>
      <c r="AT411" t="str">
        <f>VLOOKUP($B411,'UPDATE Advanced Stats'!$B$2:$AC$1000,23,0)</f>
        <v>WS/48</v>
      </c>
      <c r="AU411">
        <f>VLOOKUP($B411,'UPDATE Advanced Stats'!$B$2:$AC$1000,24,0)</f>
        <v>0</v>
      </c>
      <c r="AV411" t="str">
        <f>VLOOKUP($B411,'UPDATE Advanced Stats'!$B$2:$AC$1000,25,0)</f>
        <v>OBPM</v>
      </c>
      <c r="AW411" t="str">
        <f>VLOOKUP($B411,'UPDATE Advanced Stats'!$B$2:$AC$1000,26,0)</f>
        <v>DBPM</v>
      </c>
      <c r="AX411" t="str">
        <f>VLOOKUP($B411,'UPDATE Advanced Stats'!$B$2:$AC$1000,27,0)</f>
        <v>BPM</v>
      </c>
      <c r="AY411" t="str">
        <f>VLOOKUP($B411,'UPDATE Advanced Stats'!$B$2:$AC$1000,28,0)</f>
        <v>VORP</v>
      </c>
    </row>
    <row r="412" spans="1:51">
      <c r="A412">
        <f>'UPDATE Regular Stats'!A413</f>
        <v>321</v>
      </c>
      <c r="B412" t="str">
        <f>'UPDATE Regular Stats'!B413</f>
        <v>Quincy Miller</v>
      </c>
      <c r="C412" t="str">
        <f>'UPDATE Regular Stats'!C413</f>
        <v>PF</v>
      </c>
      <c r="D412">
        <f>'UPDATE Regular Stats'!D413</f>
        <v>22</v>
      </c>
      <c r="E412" t="str">
        <f>'UPDATE Regular Stats'!E413</f>
        <v>TOT</v>
      </c>
      <c r="F412">
        <f>'UPDATE Regular Stats'!F413</f>
        <v>10</v>
      </c>
      <c r="G412">
        <f>'UPDATE Regular Stats'!G413</f>
        <v>0</v>
      </c>
      <c r="H412">
        <f>'UPDATE Regular Stats'!H413</f>
        <v>11.9</v>
      </c>
      <c r="I412">
        <f>'UPDATE Regular Stats'!I413</f>
        <v>0.9</v>
      </c>
      <c r="J412">
        <f>'UPDATE Regular Stats'!J413</f>
        <v>3.8</v>
      </c>
      <c r="K412">
        <f>'UPDATE Regular Stats'!K413</f>
        <v>0.23699999999999999</v>
      </c>
      <c r="L412">
        <f>'UPDATE Regular Stats'!L413</f>
        <v>0.3</v>
      </c>
      <c r="M412">
        <f>'UPDATE Regular Stats'!M413</f>
        <v>1.8</v>
      </c>
      <c r="N412">
        <f>'UPDATE Regular Stats'!N413</f>
        <v>0.16700000000000001</v>
      </c>
      <c r="O412">
        <f>'UPDATE Regular Stats'!O413</f>
        <v>0.6</v>
      </c>
      <c r="P412">
        <f>'UPDATE Regular Stats'!P413</f>
        <v>2</v>
      </c>
      <c r="Q412">
        <f>'UPDATE Regular Stats'!Q413</f>
        <v>0.3</v>
      </c>
      <c r="R412">
        <f>'UPDATE Regular Stats'!R413</f>
        <v>0.8</v>
      </c>
      <c r="S412">
        <f>'UPDATE Regular Stats'!S413</f>
        <v>1.1000000000000001</v>
      </c>
      <c r="T412">
        <f>'UPDATE Regular Stats'!T413</f>
        <v>0.72699999999999998</v>
      </c>
      <c r="U412">
        <f>'UPDATE Regular Stats'!U413</f>
        <v>0.4</v>
      </c>
      <c r="V412">
        <f>'UPDATE Regular Stats'!V413</f>
        <v>1.6</v>
      </c>
      <c r="W412">
        <f>'UPDATE Regular Stats'!W413</f>
        <v>2</v>
      </c>
      <c r="X412">
        <f>'UPDATE Regular Stats'!X413</f>
        <v>0.8</v>
      </c>
      <c r="Y412">
        <f>'UPDATE Regular Stats'!Y413</f>
        <v>0.7</v>
      </c>
      <c r="Z412">
        <f>'UPDATE Regular Stats'!Z413</f>
        <v>0.5</v>
      </c>
      <c r="AA412">
        <f>'UPDATE Regular Stats'!AA413</f>
        <v>0.5</v>
      </c>
      <c r="AB412">
        <f>'UPDATE Regular Stats'!AB413</f>
        <v>0.9</v>
      </c>
      <c r="AC412">
        <f>'UPDATE Regular Stats'!AC413</f>
        <v>2.9</v>
      </c>
      <c r="AD412">
        <f>VLOOKUP($B412,'UPDATE Advanced Stats'!$B$2:$AC$1000,7,0)</f>
        <v>7.4</v>
      </c>
      <c r="AE412">
        <f>VLOOKUP($B412,'UPDATE Advanced Stats'!$B$2:$AC$1000,8,0)</f>
        <v>0.33800000000000002</v>
      </c>
      <c r="AF412">
        <f>VLOOKUP($B412,'UPDATE Advanced Stats'!$B$2:$AC$1000,9,0)</f>
        <v>0.47399999999999998</v>
      </c>
      <c r="AG412">
        <f>VLOOKUP($B412,'UPDATE Advanced Stats'!$B$2:$AC$1000,10,0)</f>
        <v>0.28899999999999998</v>
      </c>
      <c r="AH412">
        <f>VLOOKUP($B412,'UPDATE Advanced Stats'!$B$2:$AC$1000,11,0)</f>
        <v>3.7</v>
      </c>
      <c r="AI412">
        <f>VLOOKUP($B412,'UPDATE Advanced Stats'!$B$2:$AC$1000,12,0)</f>
        <v>14.9</v>
      </c>
      <c r="AJ412">
        <f>VLOOKUP($B412,'UPDATE Advanced Stats'!$B$2:$AC$1000,13,0)</f>
        <v>9.4</v>
      </c>
      <c r="AK412">
        <f>VLOOKUP($B412,'UPDATE Advanced Stats'!$B$2:$AC$1000,14,0)</f>
        <v>9.8000000000000007</v>
      </c>
      <c r="AL412">
        <f>VLOOKUP($B412,'UPDATE Advanced Stats'!$B$2:$AC$1000,15,0)</f>
        <v>3</v>
      </c>
      <c r="AM412">
        <f>VLOOKUP($B412,'UPDATE Advanced Stats'!$B$2:$AC$1000,16,0)</f>
        <v>3.3</v>
      </c>
      <c r="AN412">
        <f>VLOOKUP($B412,'UPDATE Advanced Stats'!$B$2:$AC$1000,17,0)</f>
        <v>10.5</v>
      </c>
      <c r="AO412">
        <f>VLOOKUP($B412,'UPDATE Advanced Stats'!$B$2:$AC$1000,18,0)</f>
        <v>17.8</v>
      </c>
      <c r="AP412">
        <f>VLOOKUP($B412,'UPDATE Advanced Stats'!$B$2:$AC$1000,19,0)</f>
        <v>0</v>
      </c>
      <c r="AQ412">
        <f>VLOOKUP($B412,'UPDATE Advanced Stats'!$B$2:$AC$1000,20,0)</f>
        <v>-0.2</v>
      </c>
      <c r="AR412">
        <f>VLOOKUP($B412,'UPDATE Advanced Stats'!$B$2:$AC$1000,21,0)</f>
        <v>0.2</v>
      </c>
      <c r="AS412">
        <f>VLOOKUP($B412,'UPDATE Advanced Stats'!$B$2:$AC$1000,22,0)</f>
        <v>-0.1</v>
      </c>
      <c r="AT412">
        <f>VLOOKUP($B412,'UPDATE Advanced Stats'!$B$2:$AC$1000,23,0)</f>
        <v>-0.03</v>
      </c>
      <c r="AU412">
        <f>VLOOKUP($B412,'UPDATE Advanced Stats'!$B$2:$AC$1000,24,0)</f>
        <v>0</v>
      </c>
      <c r="AV412">
        <f>VLOOKUP($B412,'UPDATE Advanced Stats'!$B$2:$AC$1000,25,0)</f>
        <v>-5</v>
      </c>
      <c r="AW412">
        <f>VLOOKUP($B412,'UPDATE Advanced Stats'!$B$2:$AC$1000,26,0)</f>
        <v>1.3</v>
      </c>
      <c r="AX412">
        <f>VLOOKUP($B412,'UPDATE Advanced Stats'!$B$2:$AC$1000,27,0)</f>
        <v>-3.7</v>
      </c>
      <c r="AY412">
        <f>VLOOKUP($B412,'UPDATE Advanced Stats'!$B$2:$AC$1000,28,0)</f>
        <v>-0.1</v>
      </c>
    </row>
    <row r="413" spans="1:51">
      <c r="A413">
        <f>'UPDATE Regular Stats'!A414</f>
        <v>321</v>
      </c>
      <c r="B413" t="str">
        <f>'UPDATE Regular Stats'!B414</f>
        <v>Quincy Miller</v>
      </c>
      <c r="C413" t="str">
        <f>'UPDATE Regular Stats'!C414</f>
        <v>PF</v>
      </c>
      <c r="D413">
        <f>'UPDATE Regular Stats'!D414</f>
        <v>22</v>
      </c>
      <c r="E413" t="str">
        <f>'UPDATE Regular Stats'!E414</f>
        <v>SAC</v>
      </c>
      <c r="F413">
        <f>'UPDATE Regular Stats'!F414</f>
        <v>6</v>
      </c>
      <c r="G413">
        <f>'UPDATE Regular Stats'!G414</f>
        <v>0</v>
      </c>
      <c r="H413">
        <f>'UPDATE Regular Stats'!H414</f>
        <v>10.199999999999999</v>
      </c>
      <c r="I413">
        <f>'UPDATE Regular Stats'!I414</f>
        <v>0.7</v>
      </c>
      <c r="J413">
        <f>'UPDATE Regular Stats'!J414</f>
        <v>3</v>
      </c>
      <c r="K413">
        <f>'UPDATE Regular Stats'!K414</f>
        <v>0.222</v>
      </c>
      <c r="L413">
        <f>'UPDATE Regular Stats'!L414</f>
        <v>0.2</v>
      </c>
      <c r="M413">
        <f>'UPDATE Regular Stats'!M414</f>
        <v>1.2</v>
      </c>
      <c r="N413">
        <f>'UPDATE Regular Stats'!N414</f>
        <v>0.14299999999999999</v>
      </c>
      <c r="O413">
        <f>'UPDATE Regular Stats'!O414</f>
        <v>0.5</v>
      </c>
      <c r="P413">
        <f>'UPDATE Regular Stats'!P414</f>
        <v>1.8</v>
      </c>
      <c r="Q413">
        <f>'UPDATE Regular Stats'!Q414</f>
        <v>0.27300000000000002</v>
      </c>
      <c r="R413">
        <f>'UPDATE Regular Stats'!R414</f>
        <v>1.3</v>
      </c>
      <c r="S413">
        <f>'UPDATE Regular Stats'!S414</f>
        <v>1.8</v>
      </c>
      <c r="T413">
        <f>'UPDATE Regular Stats'!T414</f>
        <v>0.72699999999999998</v>
      </c>
      <c r="U413">
        <f>'UPDATE Regular Stats'!U414</f>
        <v>0.3</v>
      </c>
      <c r="V413">
        <f>'UPDATE Regular Stats'!V414</f>
        <v>1.7</v>
      </c>
      <c r="W413">
        <f>'UPDATE Regular Stats'!W414</f>
        <v>2</v>
      </c>
      <c r="X413">
        <f>'UPDATE Regular Stats'!X414</f>
        <v>0.5</v>
      </c>
      <c r="Y413">
        <f>'UPDATE Regular Stats'!Y414</f>
        <v>1</v>
      </c>
      <c r="Z413">
        <f>'UPDATE Regular Stats'!Z414</f>
        <v>0.5</v>
      </c>
      <c r="AA413">
        <f>'UPDATE Regular Stats'!AA414</f>
        <v>0.5</v>
      </c>
      <c r="AB413">
        <f>'UPDATE Regular Stats'!AB414</f>
        <v>0.7</v>
      </c>
      <c r="AC413">
        <f>'UPDATE Regular Stats'!AC414</f>
        <v>2.8</v>
      </c>
      <c r="AD413">
        <f>VLOOKUP($B413,'UPDATE Advanced Stats'!$B$2:$AC$1000,7,0)</f>
        <v>7.4</v>
      </c>
      <c r="AE413">
        <f>VLOOKUP($B413,'UPDATE Advanced Stats'!$B$2:$AC$1000,8,0)</f>
        <v>0.33800000000000002</v>
      </c>
      <c r="AF413">
        <f>VLOOKUP($B413,'UPDATE Advanced Stats'!$B$2:$AC$1000,9,0)</f>
        <v>0.47399999999999998</v>
      </c>
      <c r="AG413">
        <f>VLOOKUP($B413,'UPDATE Advanced Stats'!$B$2:$AC$1000,10,0)</f>
        <v>0.28899999999999998</v>
      </c>
      <c r="AH413">
        <f>VLOOKUP($B413,'UPDATE Advanced Stats'!$B$2:$AC$1000,11,0)</f>
        <v>3.7</v>
      </c>
      <c r="AI413">
        <f>VLOOKUP($B413,'UPDATE Advanced Stats'!$B$2:$AC$1000,12,0)</f>
        <v>14.9</v>
      </c>
      <c r="AJ413">
        <f>VLOOKUP($B413,'UPDATE Advanced Stats'!$B$2:$AC$1000,13,0)</f>
        <v>9.4</v>
      </c>
      <c r="AK413">
        <f>VLOOKUP($B413,'UPDATE Advanced Stats'!$B$2:$AC$1000,14,0)</f>
        <v>9.8000000000000007</v>
      </c>
      <c r="AL413">
        <f>VLOOKUP($B413,'UPDATE Advanced Stats'!$B$2:$AC$1000,15,0)</f>
        <v>3</v>
      </c>
      <c r="AM413">
        <f>VLOOKUP($B413,'UPDATE Advanced Stats'!$B$2:$AC$1000,16,0)</f>
        <v>3.3</v>
      </c>
      <c r="AN413">
        <f>VLOOKUP($B413,'UPDATE Advanced Stats'!$B$2:$AC$1000,17,0)</f>
        <v>10.5</v>
      </c>
      <c r="AO413">
        <f>VLOOKUP($B413,'UPDATE Advanced Stats'!$B$2:$AC$1000,18,0)</f>
        <v>17.8</v>
      </c>
      <c r="AP413">
        <f>VLOOKUP($B413,'UPDATE Advanced Stats'!$B$2:$AC$1000,19,0)</f>
        <v>0</v>
      </c>
      <c r="AQ413">
        <f>VLOOKUP($B413,'UPDATE Advanced Stats'!$B$2:$AC$1000,20,0)</f>
        <v>-0.2</v>
      </c>
      <c r="AR413">
        <f>VLOOKUP($B413,'UPDATE Advanced Stats'!$B$2:$AC$1000,21,0)</f>
        <v>0.2</v>
      </c>
      <c r="AS413">
        <f>VLOOKUP($B413,'UPDATE Advanced Stats'!$B$2:$AC$1000,22,0)</f>
        <v>-0.1</v>
      </c>
      <c r="AT413">
        <f>VLOOKUP($B413,'UPDATE Advanced Stats'!$B$2:$AC$1000,23,0)</f>
        <v>-0.03</v>
      </c>
      <c r="AU413">
        <f>VLOOKUP($B413,'UPDATE Advanced Stats'!$B$2:$AC$1000,24,0)</f>
        <v>0</v>
      </c>
      <c r="AV413">
        <f>VLOOKUP($B413,'UPDATE Advanced Stats'!$B$2:$AC$1000,25,0)</f>
        <v>-5</v>
      </c>
      <c r="AW413">
        <f>VLOOKUP($B413,'UPDATE Advanced Stats'!$B$2:$AC$1000,26,0)</f>
        <v>1.3</v>
      </c>
      <c r="AX413">
        <f>VLOOKUP($B413,'UPDATE Advanced Stats'!$B$2:$AC$1000,27,0)</f>
        <v>-3.7</v>
      </c>
      <c r="AY413">
        <f>VLOOKUP($B413,'UPDATE Advanced Stats'!$B$2:$AC$1000,28,0)</f>
        <v>-0.1</v>
      </c>
    </row>
    <row r="414" spans="1:51">
      <c r="A414">
        <f>'UPDATE Regular Stats'!A415</f>
        <v>321</v>
      </c>
      <c r="B414" t="str">
        <f>'UPDATE Regular Stats'!B415</f>
        <v>Quincy Miller</v>
      </c>
      <c r="C414" t="str">
        <f>'UPDATE Regular Stats'!C415</f>
        <v>PF</v>
      </c>
      <c r="D414">
        <f>'UPDATE Regular Stats'!D415</f>
        <v>22</v>
      </c>
      <c r="E414" t="str">
        <f>'UPDATE Regular Stats'!E415</f>
        <v>DET</v>
      </c>
      <c r="F414">
        <f>'UPDATE Regular Stats'!F415</f>
        <v>4</v>
      </c>
      <c r="G414">
        <f>'UPDATE Regular Stats'!G415</f>
        <v>0</v>
      </c>
      <c r="H414">
        <f>'UPDATE Regular Stats'!H415</f>
        <v>14.5</v>
      </c>
      <c r="I414">
        <f>'UPDATE Regular Stats'!I415</f>
        <v>1.3</v>
      </c>
      <c r="J414">
        <f>'UPDATE Regular Stats'!J415</f>
        <v>5</v>
      </c>
      <c r="K414">
        <f>'UPDATE Regular Stats'!K415</f>
        <v>0.25</v>
      </c>
      <c r="L414">
        <f>'UPDATE Regular Stats'!L415</f>
        <v>0.5</v>
      </c>
      <c r="M414">
        <f>'UPDATE Regular Stats'!M415</f>
        <v>2.8</v>
      </c>
      <c r="N414">
        <f>'UPDATE Regular Stats'!N415</f>
        <v>0.182</v>
      </c>
      <c r="O414">
        <f>'UPDATE Regular Stats'!O415</f>
        <v>0.8</v>
      </c>
      <c r="P414">
        <f>'UPDATE Regular Stats'!P415</f>
        <v>2.2999999999999998</v>
      </c>
      <c r="Q414">
        <f>'UPDATE Regular Stats'!Q415</f>
        <v>0.33300000000000002</v>
      </c>
      <c r="R414">
        <f>'UPDATE Regular Stats'!R415</f>
        <v>0</v>
      </c>
      <c r="S414">
        <f>'UPDATE Regular Stats'!S415</f>
        <v>0</v>
      </c>
      <c r="T414">
        <f>'UPDATE Regular Stats'!T415</f>
        <v>0</v>
      </c>
      <c r="U414">
        <f>'UPDATE Regular Stats'!U415</f>
        <v>0.5</v>
      </c>
      <c r="V414">
        <f>'UPDATE Regular Stats'!V415</f>
        <v>1.5</v>
      </c>
      <c r="W414">
        <f>'UPDATE Regular Stats'!W415</f>
        <v>2</v>
      </c>
      <c r="X414">
        <f>'UPDATE Regular Stats'!X415</f>
        <v>1.3</v>
      </c>
      <c r="Y414">
        <f>'UPDATE Regular Stats'!Y415</f>
        <v>0.3</v>
      </c>
      <c r="Z414">
        <f>'UPDATE Regular Stats'!Z415</f>
        <v>0.5</v>
      </c>
      <c r="AA414">
        <f>'UPDATE Regular Stats'!AA415</f>
        <v>0.5</v>
      </c>
      <c r="AB414">
        <f>'UPDATE Regular Stats'!AB415</f>
        <v>1.3</v>
      </c>
      <c r="AC414">
        <f>'UPDATE Regular Stats'!AC415</f>
        <v>3</v>
      </c>
      <c r="AD414">
        <f>VLOOKUP($B414,'UPDATE Advanced Stats'!$B$2:$AC$1000,7,0)</f>
        <v>7.4</v>
      </c>
      <c r="AE414">
        <f>VLOOKUP($B414,'UPDATE Advanced Stats'!$B$2:$AC$1000,8,0)</f>
        <v>0.33800000000000002</v>
      </c>
      <c r="AF414">
        <f>VLOOKUP($B414,'UPDATE Advanced Stats'!$B$2:$AC$1000,9,0)</f>
        <v>0.47399999999999998</v>
      </c>
      <c r="AG414">
        <f>VLOOKUP($B414,'UPDATE Advanced Stats'!$B$2:$AC$1000,10,0)</f>
        <v>0.28899999999999998</v>
      </c>
      <c r="AH414">
        <f>VLOOKUP($B414,'UPDATE Advanced Stats'!$B$2:$AC$1000,11,0)</f>
        <v>3.7</v>
      </c>
      <c r="AI414">
        <f>VLOOKUP($B414,'UPDATE Advanced Stats'!$B$2:$AC$1000,12,0)</f>
        <v>14.9</v>
      </c>
      <c r="AJ414">
        <f>VLOOKUP($B414,'UPDATE Advanced Stats'!$B$2:$AC$1000,13,0)</f>
        <v>9.4</v>
      </c>
      <c r="AK414">
        <f>VLOOKUP($B414,'UPDATE Advanced Stats'!$B$2:$AC$1000,14,0)</f>
        <v>9.8000000000000007</v>
      </c>
      <c r="AL414">
        <f>VLOOKUP($B414,'UPDATE Advanced Stats'!$B$2:$AC$1000,15,0)</f>
        <v>3</v>
      </c>
      <c r="AM414">
        <f>VLOOKUP($B414,'UPDATE Advanced Stats'!$B$2:$AC$1000,16,0)</f>
        <v>3.3</v>
      </c>
      <c r="AN414">
        <f>VLOOKUP($B414,'UPDATE Advanced Stats'!$B$2:$AC$1000,17,0)</f>
        <v>10.5</v>
      </c>
      <c r="AO414">
        <f>VLOOKUP($B414,'UPDATE Advanced Stats'!$B$2:$AC$1000,18,0)</f>
        <v>17.8</v>
      </c>
      <c r="AP414">
        <f>VLOOKUP($B414,'UPDATE Advanced Stats'!$B$2:$AC$1000,19,0)</f>
        <v>0</v>
      </c>
      <c r="AQ414">
        <f>VLOOKUP($B414,'UPDATE Advanced Stats'!$B$2:$AC$1000,20,0)</f>
        <v>-0.2</v>
      </c>
      <c r="AR414">
        <f>VLOOKUP($B414,'UPDATE Advanced Stats'!$B$2:$AC$1000,21,0)</f>
        <v>0.2</v>
      </c>
      <c r="AS414">
        <f>VLOOKUP($B414,'UPDATE Advanced Stats'!$B$2:$AC$1000,22,0)</f>
        <v>-0.1</v>
      </c>
      <c r="AT414">
        <f>VLOOKUP($B414,'UPDATE Advanced Stats'!$B$2:$AC$1000,23,0)</f>
        <v>-0.03</v>
      </c>
      <c r="AU414">
        <f>VLOOKUP($B414,'UPDATE Advanced Stats'!$B$2:$AC$1000,24,0)</f>
        <v>0</v>
      </c>
      <c r="AV414">
        <f>VLOOKUP($B414,'UPDATE Advanced Stats'!$B$2:$AC$1000,25,0)</f>
        <v>-5</v>
      </c>
      <c r="AW414">
        <f>VLOOKUP($B414,'UPDATE Advanced Stats'!$B$2:$AC$1000,26,0)</f>
        <v>1.3</v>
      </c>
      <c r="AX414">
        <f>VLOOKUP($B414,'UPDATE Advanced Stats'!$B$2:$AC$1000,27,0)</f>
        <v>-3.7</v>
      </c>
      <c r="AY414">
        <f>VLOOKUP($B414,'UPDATE Advanced Stats'!$B$2:$AC$1000,28,0)</f>
        <v>-0.1</v>
      </c>
    </row>
    <row r="415" spans="1:51">
      <c r="A415">
        <f>'UPDATE Regular Stats'!A416</f>
        <v>322</v>
      </c>
      <c r="B415" t="str">
        <f>'UPDATE Regular Stats'!B416</f>
        <v>Patrick Mills</v>
      </c>
      <c r="C415" t="str">
        <f>'UPDATE Regular Stats'!C416</f>
        <v>PG</v>
      </c>
      <c r="D415">
        <f>'UPDATE Regular Stats'!D416</f>
        <v>26</v>
      </c>
      <c r="E415" t="str">
        <f>'UPDATE Regular Stats'!E416</f>
        <v>SAS</v>
      </c>
      <c r="F415">
        <f>'UPDATE Regular Stats'!F416</f>
        <v>51</v>
      </c>
      <c r="G415">
        <f>'UPDATE Regular Stats'!G416</f>
        <v>0</v>
      </c>
      <c r="H415">
        <f>'UPDATE Regular Stats'!H416</f>
        <v>15.7</v>
      </c>
      <c r="I415">
        <f>'UPDATE Regular Stats'!I416</f>
        <v>2.5</v>
      </c>
      <c r="J415">
        <f>'UPDATE Regular Stats'!J416</f>
        <v>6.6</v>
      </c>
      <c r="K415">
        <f>'UPDATE Regular Stats'!K416</f>
        <v>0.38100000000000001</v>
      </c>
      <c r="L415">
        <f>'UPDATE Regular Stats'!L416</f>
        <v>1.2</v>
      </c>
      <c r="M415">
        <f>'UPDATE Regular Stats'!M416</f>
        <v>3.6</v>
      </c>
      <c r="N415">
        <f>'UPDATE Regular Stats'!N416</f>
        <v>0.34100000000000003</v>
      </c>
      <c r="O415">
        <f>'UPDATE Regular Stats'!O416</f>
        <v>1.3</v>
      </c>
      <c r="P415">
        <f>'UPDATE Regular Stats'!P416</f>
        <v>3</v>
      </c>
      <c r="Q415">
        <f>'UPDATE Regular Stats'!Q416</f>
        <v>0.42899999999999999</v>
      </c>
      <c r="R415">
        <f>'UPDATE Regular Stats'!R416</f>
        <v>0.6</v>
      </c>
      <c r="S415">
        <f>'UPDATE Regular Stats'!S416</f>
        <v>0.8</v>
      </c>
      <c r="T415">
        <f>'UPDATE Regular Stats'!T416</f>
        <v>0.82499999999999996</v>
      </c>
      <c r="U415">
        <f>'UPDATE Regular Stats'!U416</f>
        <v>0.4</v>
      </c>
      <c r="V415">
        <f>'UPDATE Regular Stats'!V416</f>
        <v>1.1000000000000001</v>
      </c>
      <c r="W415">
        <f>'UPDATE Regular Stats'!W416</f>
        <v>1.5</v>
      </c>
      <c r="X415">
        <f>'UPDATE Regular Stats'!X416</f>
        <v>1.7</v>
      </c>
      <c r="Y415">
        <f>'UPDATE Regular Stats'!Y416</f>
        <v>0.5</v>
      </c>
      <c r="Z415">
        <f>'UPDATE Regular Stats'!Z416</f>
        <v>0</v>
      </c>
      <c r="AA415">
        <f>'UPDATE Regular Stats'!AA416</f>
        <v>0.7</v>
      </c>
      <c r="AB415">
        <f>'UPDATE Regular Stats'!AB416</f>
        <v>1.1000000000000001</v>
      </c>
      <c r="AC415">
        <f>'UPDATE Regular Stats'!AC416</f>
        <v>6.9</v>
      </c>
      <c r="AD415">
        <f>VLOOKUP($B415,'UPDATE Advanced Stats'!$B$2:$AC$1000,7,0)</f>
        <v>13</v>
      </c>
      <c r="AE415">
        <f>VLOOKUP($B415,'UPDATE Advanced Stats'!$B$2:$AC$1000,8,0)</f>
        <v>0.496</v>
      </c>
      <c r="AF415">
        <f>VLOOKUP($B415,'UPDATE Advanced Stats'!$B$2:$AC$1000,9,0)</f>
        <v>0.54200000000000004</v>
      </c>
      <c r="AG415">
        <f>VLOOKUP($B415,'UPDATE Advanced Stats'!$B$2:$AC$1000,10,0)</f>
        <v>0.11899999999999999</v>
      </c>
      <c r="AH415">
        <f>VLOOKUP($B415,'UPDATE Advanced Stats'!$B$2:$AC$1000,11,0)</f>
        <v>3</v>
      </c>
      <c r="AI415">
        <f>VLOOKUP($B415,'UPDATE Advanced Stats'!$B$2:$AC$1000,12,0)</f>
        <v>7.5</v>
      </c>
      <c r="AJ415">
        <f>VLOOKUP($B415,'UPDATE Advanced Stats'!$B$2:$AC$1000,13,0)</f>
        <v>5.3</v>
      </c>
      <c r="AK415">
        <f>VLOOKUP($B415,'UPDATE Advanced Stats'!$B$2:$AC$1000,14,0)</f>
        <v>16.899999999999999</v>
      </c>
      <c r="AL415">
        <f>VLOOKUP($B415,'UPDATE Advanced Stats'!$B$2:$AC$1000,15,0)</f>
        <v>1.8</v>
      </c>
      <c r="AM415">
        <f>VLOOKUP($B415,'UPDATE Advanced Stats'!$B$2:$AC$1000,16,0)</f>
        <v>0.2</v>
      </c>
      <c r="AN415">
        <f>VLOOKUP($B415,'UPDATE Advanced Stats'!$B$2:$AC$1000,17,0)</f>
        <v>9</v>
      </c>
      <c r="AO415">
        <f>VLOOKUP($B415,'UPDATE Advanced Stats'!$B$2:$AC$1000,18,0)</f>
        <v>22.1</v>
      </c>
      <c r="AP415">
        <f>VLOOKUP($B415,'UPDATE Advanced Stats'!$B$2:$AC$1000,19,0)</f>
        <v>0</v>
      </c>
      <c r="AQ415">
        <f>VLOOKUP($B415,'UPDATE Advanced Stats'!$B$2:$AC$1000,20,0)</f>
        <v>0.6</v>
      </c>
      <c r="AR415">
        <f>VLOOKUP($B415,'UPDATE Advanced Stats'!$B$2:$AC$1000,21,0)</f>
        <v>0.9</v>
      </c>
      <c r="AS415">
        <f>VLOOKUP($B415,'UPDATE Advanced Stats'!$B$2:$AC$1000,22,0)</f>
        <v>1.4</v>
      </c>
      <c r="AT415">
        <f>VLOOKUP($B415,'UPDATE Advanced Stats'!$B$2:$AC$1000,23,0)</f>
        <v>8.6999999999999994E-2</v>
      </c>
      <c r="AU415">
        <f>VLOOKUP($B415,'UPDATE Advanced Stats'!$B$2:$AC$1000,24,0)</f>
        <v>0</v>
      </c>
      <c r="AV415">
        <f>VLOOKUP($B415,'UPDATE Advanced Stats'!$B$2:$AC$1000,25,0)</f>
        <v>1</v>
      </c>
      <c r="AW415">
        <f>VLOOKUP($B415,'UPDATE Advanced Stats'!$B$2:$AC$1000,26,0)</f>
        <v>-1.8</v>
      </c>
      <c r="AX415">
        <f>VLOOKUP($B415,'UPDATE Advanced Stats'!$B$2:$AC$1000,27,0)</f>
        <v>-0.7</v>
      </c>
      <c r="AY415">
        <f>VLOOKUP($B415,'UPDATE Advanced Stats'!$B$2:$AC$1000,28,0)</f>
        <v>0.3</v>
      </c>
    </row>
    <row r="416" spans="1:51">
      <c r="A416">
        <f>'UPDATE Regular Stats'!A417</f>
        <v>323</v>
      </c>
      <c r="B416" t="str">
        <f>'UPDATE Regular Stats'!B417</f>
        <v>Elijah Millsap</v>
      </c>
      <c r="C416" t="str">
        <f>'UPDATE Regular Stats'!C417</f>
        <v>SG</v>
      </c>
      <c r="D416">
        <f>'UPDATE Regular Stats'!D417</f>
        <v>27</v>
      </c>
      <c r="E416" t="str">
        <f>'UPDATE Regular Stats'!E417</f>
        <v>UTA</v>
      </c>
      <c r="F416">
        <f>'UPDATE Regular Stats'!F417</f>
        <v>47</v>
      </c>
      <c r="G416">
        <f>'UPDATE Regular Stats'!G417</f>
        <v>5</v>
      </c>
      <c r="H416">
        <f>'UPDATE Regular Stats'!H417</f>
        <v>19.7</v>
      </c>
      <c r="I416">
        <f>'UPDATE Regular Stats'!I417</f>
        <v>1.7</v>
      </c>
      <c r="J416">
        <f>'UPDATE Regular Stats'!J417</f>
        <v>5.0999999999999996</v>
      </c>
      <c r="K416">
        <f>'UPDATE Regular Stats'!K417</f>
        <v>0.34</v>
      </c>
      <c r="L416">
        <f>'UPDATE Regular Stats'!L417</f>
        <v>0.6</v>
      </c>
      <c r="M416">
        <f>'UPDATE Regular Stats'!M417</f>
        <v>1.9</v>
      </c>
      <c r="N416">
        <f>'UPDATE Regular Stats'!N417</f>
        <v>0.311</v>
      </c>
      <c r="O416">
        <f>'UPDATE Regular Stats'!O417</f>
        <v>1.1000000000000001</v>
      </c>
      <c r="P416">
        <f>'UPDATE Regular Stats'!P417</f>
        <v>3.1</v>
      </c>
      <c r="Q416">
        <f>'UPDATE Regular Stats'!Q417</f>
        <v>0.35799999999999998</v>
      </c>
      <c r="R416">
        <f>'UPDATE Regular Stats'!R417</f>
        <v>1.2</v>
      </c>
      <c r="S416">
        <f>'UPDATE Regular Stats'!S417</f>
        <v>1.8</v>
      </c>
      <c r="T416">
        <f>'UPDATE Regular Stats'!T417</f>
        <v>0.67400000000000004</v>
      </c>
      <c r="U416">
        <f>'UPDATE Regular Stats'!U417</f>
        <v>0.6</v>
      </c>
      <c r="V416">
        <f>'UPDATE Regular Stats'!V417</f>
        <v>2.6</v>
      </c>
      <c r="W416">
        <f>'UPDATE Regular Stats'!W417</f>
        <v>3.2</v>
      </c>
      <c r="X416">
        <f>'UPDATE Regular Stats'!X417</f>
        <v>1.2</v>
      </c>
      <c r="Y416">
        <f>'UPDATE Regular Stats'!Y417</f>
        <v>1.2</v>
      </c>
      <c r="Z416">
        <f>'UPDATE Regular Stats'!Z417</f>
        <v>0.3</v>
      </c>
      <c r="AA416">
        <f>'UPDATE Regular Stats'!AA417</f>
        <v>1.4</v>
      </c>
      <c r="AB416">
        <f>'UPDATE Regular Stats'!AB417</f>
        <v>2.6</v>
      </c>
      <c r="AC416">
        <f>'UPDATE Regular Stats'!AC417</f>
        <v>5.3</v>
      </c>
      <c r="AD416">
        <f>VLOOKUP($B416,'UPDATE Advanced Stats'!$B$2:$AC$1000,7,0)</f>
        <v>7.9</v>
      </c>
      <c r="AE416">
        <f>VLOOKUP($B416,'UPDATE Advanced Stats'!$B$2:$AC$1000,8,0)</f>
        <v>0.45</v>
      </c>
      <c r="AF416">
        <f>VLOOKUP($B416,'UPDATE Advanced Stats'!$B$2:$AC$1000,9,0)</f>
        <v>0.378</v>
      </c>
      <c r="AG416">
        <f>VLOOKUP($B416,'UPDATE Advanced Stats'!$B$2:$AC$1000,10,0)</f>
        <v>0.36099999999999999</v>
      </c>
      <c r="AH416">
        <f>VLOOKUP($B416,'UPDATE Advanced Stats'!$B$2:$AC$1000,11,0)</f>
        <v>3.5</v>
      </c>
      <c r="AI416">
        <f>VLOOKUP($B416,'UPDATE Advanced Stats'!$B$2:$AC$1000,12,0)</f>
        <v>15.2</v>
      </c>
      <c r="AJ416">
        <f>VLOOKUP($B416,'UPDATE Advanced Stats'!$B$2:$AC$1000,13,0)</f>
        <v>9.4</v>
      </c>
      <c r="AK416">
        <f>VLOOKUP($B416,'UPDATE Advanced Stats'!$B$2:$AC$1000,14,0)</f>
        <v>9.6999999999999993</v>
      </c>
      <c r="AL416">
        <f>VLOOKUP($B416,'UPDATE Advanced Stats'!$B$2:$AC$1000,15,0)</f>
        <v>3.2</v>
      </c>
      <c r="AM416">
        <f>VLOOKUP($B416,'UPDATE Advanced Stats'!$B$2:$AC$1000,16,0)</f>
        <v>1.4</v>
      </c>
      <c r="AN416">
        <f>VLOOKUP($B416,'UPDATE Advanced Stats'!$B$2:$AC$1000,17,0)</f>
        <v>19.5</v>
      </c>
      <c r="AO416">
        <f>VLOOKUP($B416,'UPDATE Advanced Stats'!$B$2:$AC$1000,18,0)</f>
        <v>17</v>
      </c>
      <c r="AP416">
        <f>VLOOKUP($B416,'UPDATE Advanced Stats'!$B$2:$AC$1000,19,0)</f>
        <v>0</v>
      </c>
      <c r="AQ416">
        <f>VLOOKUP($B416,'UPDATE Advanced Stats'!$B$2:$AC$1000,20,0)</f>
        <v>-1</v>
      </c>
      <c r="AR416">
        <f>VLOOKUP($B416,'UPDATE Advanced Stats'!$B$2:$AC$1000,21,0)</f>
        <v>1.4</v>
      </c>
      <c r="AS416">
        <f>VLOOKUP($B416,'UPDATE Advanced Stats'!$B$2:$AC$1000,22,0)</f>
        <v>0.4</v>
      </c>
      <c r="AT416">
        <f>VLOOKUP($B416,'UPDATE Advanced Stats'!$B$2:$AC$1000,23,0)</f>
        <v>0.02</v>
      </c>
      <c r="AU416">
        <f>VLOOKUP($B416,'UPDATE Advanced Stats'!$B$2:$AC$1000,24,0)</f>
        <v>0</v>
      </c>
      <c r="AV416">
        <f>VLOOKUP($B416,'UPDATE Advanced Stats'!$B$2:$AC$1000,25,0)</f>
        <v>-3.5</v>
      </c>
      <c r="AW416">
        <f>VLOOKUP($B416,'UPDATE Advanced Stats'!$B$2:$AC$1000,26,0)</f>
        <v>1.9</v>
      </c>
      <c r="AX416">
        <f>VLOOKUP($B416,'UPDATE Advanced Stats'!$B$2:$AC$1000,27,0)</f>
        <v>-1.6</v>
      </c>
      <c r="AY416">
        <f>VLOOKUP($B416,'UPDATE Advanced Stats'!$B$2:$AC$1000,28,0)</f>
        <v>0.1</v>
      </c>
    </row>
    <row r="417" spans="1:51">
      <c r="A417">
        <f>'UPDATE Regular Stats'!A418</f>
        <v>324</v>
      </c>
      <c r="B417" t="str">
        <f>'UPDATE Regular Stats'!B418</f>
        <v>Paul Millsap</v>
      </c>
      <c r="C417" t="str">
        <f>'UPDATE Regular Stats'!C418</f>
        <v>PF</v>
      </c>
      <c r="D417">
        <f>'UPDATE Regular Stats'!D418</f>
        <v>29</v>
      </c>
      <c r="E417" t="str">
        <f>'UPDATE Regular Stats'!E418</f>
        <v>ATL</v>
      </c>
      <c r="F417">
        <f>'UPDATE Regular Stats'!F418</f>
        <v>73</v>
      </c>
      <c r="G417">
        <f>'UPDATE Regular Stats'!G418</f>
        <v>73</v>
      </c>
      <c r="H417">
        <f>'UPDATE Regular Stats'!H418</f>
        <v>32.700000000000003</v>
      </c>
      <c r="I417">
        <f>'UPDATE Regular Stats'!I418</f>
        <v>6.1</v>
      </c>
      <c r="J417">
        <f>'UPDATE Regular Stats'!J418</f>
        <v>12.7</v>
      </c>
      <c r="K417">
        <f>'UPDATE Regular Stats'!K418</f>
        <v>0.47599999999999998</v>
      </c>
      <c r="L417">
        <f>'UPDATE Regular Stats'!L418</f>
        <v>1.1000000000000001</v>
      </c>
      <c r="M417">
        <f>'UPDATE Regular Stats'!M418</f>
        <v>3</v>
      </c>
      <c r="N417">
        <f>'UPDATE Regular Stats'!N418</f>
        <v>0.35599999999999998</v>
      </c>
      <c r="O417">
        <f>'UPDATE Regular Stats'!O418</f>
        <v>5</v>
      </c>
      <c r="P417">
        <f>'UPDATE Regular Stats'!P418</f>
        <v>9.8000000000000007</v>
      </c>
      <c r="Q417">
        <f>'UPDATE Regular Stats'!Q418</f>
        <v>0.51300000000000001</v>
      </c>
      <c r="R417">
        <f>'UPDATE Regular Stats'!R418</f>
        <v>3.5</v>
      </c>
      <c r="S417">
        <f>'UPDATE Regular Stats'!S418</f>
        <v>4.5999999999999996</v>
      </c>
      <c r="T417">
        <f>'UPDATE Regular Stats'!T418</f>
        <v>0.75700000000000001</v>
      </c>
      <c r="U417">
        <f>'UPDATE Regular Stats'!U418</f>
        <v>1.9</v>
      </c>
      <c r="V417">
        <f>'UPDATE Regular Stats'!V418</f>
        <v>5.9</v>
      </c>
      <c r="W417">
        <f>'UPDATE Regular Stats'!W418</f>
        <v>7.8</v>
      </c>
      <c r="X417">
        <f>'UPDATE Regular Stats'!X418</f>
        <v>3.1</v>
      </c>
      <c r="Y417">
        <f>'UPDATE Regular Stats'!Y418</f>
        <v>1.8</v>
      </c>
      <c r="Z417">
        <f>'UPDATE Regular Stats'!Z418</f>
        <v>0.9</v>
      </c>
      <c r="AA417">
        <f>'UPDATE Regular Stats'!AA418</f>
        <v>2.2999999999999998</v>
      </c>
      <c r="AB417">
        <f>'UPDATE Regular Stats'!AB418</f>
        <v>2.8</v>
      </c>
      <c r="AC417">
        <f>'UPDATE Regular Stats'!AC418</f>
        <v>16.7</v>
      </c>
      <c r="AD417">
        <f>VLOOKUP($B417,'UPDATE Advanced Stats'!$B$2:$AC$1000,7,0)</f>
        <v>20.100000000000001</v>
      </c>
      <c r="AE417">
        <f>VLOOKUP($B417,'UPDATE Advanced Stats'!$B$2:$AC$1000,8,0)</f>
        <v>0.56499999999999995</v>
      </c>
      <c r="AF417">
        <f>VLOOKUP($B417,'UPDATE Advanced Stats'!$B$2:$AC$1000,9,0)</f>
        <v>0.23200000000000001</v>
      </c>
      <c r="AG417">
        <f>VLOOKUP($B417,'UPDATE Advanced Stats'!$B$2:$AC$1000,10,0)</f>
        <v>0.36199999999999999</v>
      </c>
      <c r="AH417">
        <f>VLOOKUP($B417,'UPDATE Advanced Stats'!$B$2:$AC$1000,11,0)</f>
        <v>6.9</v>
      </c>
      <c r="AI417">
        <f>VLOOKUP($B417,'UPDATE Advanced Stats'!$B$2:$AC$1000,12,0)</f>
        <v>20</v>
      </c>
      <c r="AJ417">
        <f>VLOOKUP($B417,'UPDATE Advanced Stats'!$B$2:$AC$1000,13,0)</f>
        <v>13.6</v>
      </c>
      <c r="AK417">
        <f>VLOOKUP($B417,'UPDATE Advanced Stats'!$B$2:$AC$1000,14,0)</f>
        <v>15.4</v>
      </c>
      <c r="AL417">
        <f>VLOOKUP($B417,'UPDATE Advanced Stats'!$B$2:$AC$1000,15,0)</f>
        <v>2.8</v>
      </c>
      <c r="AM417">
        <f>VLOOKUP($B417,'UPDATE Advanced Stats'!$B$2:$AC$1000,16,0)</f>
        <v>2.4</v>
      </c>
      <c r="AN417">
        <f>VLOOKUP($B417,'UPDATE Advanced Stats'!$B$2:$AC$1000,17,0)</f>
        <v>13.3</v>
      </c>
      <c r="AO417">
        <f>VLOOKUP($B417,'UPDATE Advanced Stats'!$B$2:$AC$1000,18,0)</f>
        <v>23.8</v>
      </c>
      <c r="AP417">
        <f>VLOOKUP($B417,'UPDATE Advanced Stats'!$B$2:$AC$1000,19,0)</f>
        <v>0</v>
      </c>
      <c r="AQ417">
        <f>VLOOKUP($B417,'UPDATE Advanced Stats'!$B$2:$AC$1000,20,0)</f>
        <v>4</v>
      </c>
      <c r="AR417">
        <f>VLOOKUP($B417,'UPDATE Advanced Stats'!$B$2:$AC$1000,21,0)</f>
        <v>4.3</v>
      </c>
      <c r="AS417">
        <f>VLOOKUP($B417,'UPDATE Advanced Stats'!$B$2:$AC$1000,22,0)</f>
        <v>8.3000000000000007</v>
      </c>
      <c r="AT417">
        <f>VLOOKUP($B417,'UPDATE Advanced Stats'!$B$2:$AC$1000,23,0)</f>
        <v>0.16700000000000001</v>
      </c>
      <c r="AU417">
        <f>VLOOKUP($B417,'UPDATE Advanced Stats'!$B$2:$AC$1000,24,0)</f>
        <v>0</v>
      </c>
      <c r="AV417">
        <f>VLOOKUP($B417,'UPDATE Advanced Stats'!$B$2:$AC$1000,25,0)</f>
        <v>1.6</v>
      </c>
      <c r="AW417">
        <f>VLOOKUP($B417,'UPDATE Advanced Stats'!$B$2:$AC$1000,26,0)</f>
        <v>2.6</v>
      </c>
      <c r="AX417">
        <f>VLOOKUP($B417,'UPDATE Advanced Stats'!$B$2:$AC$1000,27,0)</f>
        <v>4.2</v>
      </c>
      <c r="AY417">
        <f>VLOOKUP($B417,'UPDATE Advanced Stats'!$B$2:$AC$1000,28,0)</f>
        <v>3.7</v>
      </c>
    </row>
    <row r="418" spans="1:51">
      <c r="A418">
        <f>'UPDATE Regular Stats'!A419</f>
        <v>325</v>
      </c>
      <c r="B418" t="str">
        <f>'UPDATE Regular Stats'!B419</f>
        <v>Nikola Mirotic</v>
      </c>
      <c r="C418" t="str">
        <f>'UPDATE Regular Stats'!C419</f>
        <v>PF</v>
      </c>
      <c r="D418">
        <f>'UPDATE Regular Stats'!D419</f>
        <v>23</v>
      </c>
      <c r="E418" t="str">
        <f>'UPDATE Regular Stats'!E419</f>
        <v>CHI</v>
      </c>
      <c r="F418">
        <f>'UPDATE Regular Stats'!F419</f>
        <v>82</v>
      </c>
      <c r="G418">
        <f>'UPDATE Regular Stats'!G419</f>
        <v>3</v>
      </c>
      <c r="H418">
        <f>'UPDATE Regular Stats'!H419</f>
        <v>20.2</v>
      </c>
      <c r="I418">
        <f>'UPDATE Regular Stats'!I419</f>
        <v>3.1</v>
      </c>
      <c r="J418">
        <f>'UPDATE Regular Stats'!J419</f>
        <v>7.6</v>
      </c>
      <c r="K418">
        <f>'UPDATE Regular Stats'!K419</f>
        <v>0.40500000000000003</v>
      </c>
      <c r="L418">
        <f>'UPDATE Regular Stats'!L419</f>
        <v>1.2</v>
      </c>
      <c r="M418">
        <f>'UPDATE Regular Stats'!M419</f>
        <v>3.8</v>
      </c>
      <c r="N418">
        <f>'UPDATE Regular Stats'!N419</f>
        <v>0.316</v>
      </c>
      <c r="O418">
        <f>'UPDATE Regular Stats'!O419</f>
        <v>1.9</v>
      </c>
      <c r="P418">
        <f>'UPDATE Regular Stats'!P419</f>
        <v>3.8</v>
      </c>
      <c r="Q418">
        <f>'UPDATE Regular Stats'!Q419</f>
        <v>0.495</v>
      </c>
      <c r="R418">
        <f>'UPDATE Regular Stats'!R419</f>
        <v>2.8</v>
      </c>
      <c r="S418">
        <f>'UPDATE Regular Stats'!S419</f>
        <v>3.5</v>
      </c>
      <c r="T418">
        <f>'UPDATE Regular Stats'!T419</f>
        <v>0.80300000000000005</v>
      </c>
      <c r="U418">
        <f>'UPDATE Regular Stats'!U419</f>
        <v>0.8</v>
      </c>
      <c r="V418">
        <f>'UPDATE Regular Stats'!V419</f>
        <v>4.2</v>
      </c>
      <c r="W418">
        <f>'UPDATE Regular Stats'!W419</f>
        <v>4.9000000000000004</v>
      </c>
      <c r="X418">
        <f>'UPDATE Regular Stats'!X419</f>
        <v>1.2</v>
      </c>
      <c r="Y418">
        <f>'UPDATE Regular Stats'!Y419</f>
        <v>0.7</v>
      </c>
      <c r="Z418">
        <f>'UPDATE Regular Stats'!Z419</f>
        <v>0.7</v>
      </c>
      <c r="AA418">
        <f>'UPDATE Regular Stats'!AA419</f>
        <v>1.1000000000000001</v>
      </c>
      <c r="AB418">
        <f>'UPDATE Regular Stats'!AB419</f>
        <v>2.1</v>
      </c>
      <c r="AC418">
        <f>'UPDATE Regular Stats'!AC419</f>
        <v>10.199999999999999</v>
      </c>
      <c r="AD418">
        <f>VLOOKUP($B418,'UPDATE Advanced Stats'!$B$2:$AC$1000,7,0)</f>
        <v>17.899999999999999</v>
      </c>
      <c r="AE418">
        <f>VLOOKUP($B418,'UPDATE Advanced Stats'!$B$2:$AC$1000,8,0)</f>
        <v>0.55600000000000005</v>
      </c>
      <c r="AF418">
        <f>VLOOKUP($B418,'UPDATE Advanced Stats'!$B$2:$AC$1000,9,0)</f>
        <v>0.502</v>
      </c>
      <c r="AG418">
        <f>VLOOKUP($B418,'UPDATE Advanced Stats'!$B$2:$AC$1000,10,0)</f>
        <v>0.45500000000000002</v>
      </c>
      <c r="AH418">
        <f>VLOOKUP($B418,'UPDATE Advanced Stats'!$B$2:$AC$1000,11,0)</f>
        <v>4.3</v>
      </c>
      <c r="AI418">
        <f>VLOOKUP($B418,'UPDATE Advanced Stats'!$B$2:$AC$1000,12,0)</f>
        <v>21.8</v>
      </c>
      <c r="AJ418">
        <f>VLOOKUP($B418,'UPDATE Advanced Stats'!$B$2:$AC$1000,13,0)</f>
        <v>13.3</v>
      </c>
      <c r="AK418">
        <f>VLOOKUP($B418,'UPDATE Advanced Stats'!$B$2:$AC$1000,14,0)</f>
        <v>9.6999999999999993</v>
      </c>
      <c r="AL418">
        <f>VLOOKUP($B418,'UPDATE Advanced Stats'!$B$2:$AC$1000,15,0)</f>
        <v>1.7</v>
      </c>
      <c r="AM418">
        <f>VLOOKUP($B418,'UPDATE Advanced Stats'!$B$2:$AC$1000,16,0)</f>
        <v>2.4</v>
      </c>
      <c r="AN418">
        <f>VLOOKUP($B418,'UPDATE Advanced Stats'!$B$2:$AC$1000,17,0)</f>
        <v>10.6</v>
      </c>
      <c r="AO418">
        <f>VLOOKUP($B418,'UPDATE Advanced Stats'!$B$2:$AC$1000,18,0)</f>
        <v>22.8</v>
      </c>
      <c r="AP418">
        <f>VLOOKUP($B418,'UPDATE Advanced Stats'!$B$2:$AC$1000,19,0)</f>
        <v>0</v>
      </c>
      <c r="AQ418">
        <f>VLOOKUP($B418,'UPDATE Advanced Stats'!$B$2:$AC$1000,20,0)</f>
        <v>3</v>
      </c>
      <c r="AR418">
        <f>VLOOKUP($B418,'UPDATE Advanced Stats'!$B$2:$AC$1000,21,0)</f>
        <v>2.7</v>
      </c>
      <c r="AS418">
        <f>VLOOKUP($B418,'UPDATE Advanced Stats'!$B$2:$AC$1000,22,0)</f>
        <v>5.7</v>
      </c>
      <c r="AT418">
        <f>VLOOKUP($B418,'UPDATE Advanced Stats'!$B$2:$AC$1000,23,0)</f>
        <v>0.16500000000000001</v>
      </c>
      <c r="AU418">
        <f>VLOOKUP($B418,'UPDATE Advanced Stats'!$B$2:$AC$1000,24,0)</f>
        <v>0</v>
      </c>
      <c r="AV418">
        <f>VLOOKUP($B418,'UPDATE Advanced Stats'!$B$2:$AC$1000,25,0)</f>
        <v>1.2</v>
      </c>
      <c r="AW418">
        <f>VLOOKUP($B418,'UPDATE Advanced Stats'!$B$2:$AC$1000,26,0)</f>
        <v>0</v>
      </c>
      <c r="AX418">
        <f>VLOOKUP($B418,'UPDATE Advanced Stats'!$B$2:$AC$1000,27,0)</f>
        <v>1.2</v>
      </c>
      <c r="AY418">
        <f>VLOOKUP($B418,'UPDATE Advanced Stats'!$B$2:$AC$1000,28,0)</f>
        <v>1.3</v>
      </c>
    </row>
    <row r="419" spans="1:51">
      <c r="A419">
        <f>'UPDATE Regular Stats'!A420</f>
        <v>326</v>
      </c>
      <c r="B419" t="str">
        <f>'UPDATE Regular Stats'!B420</f>
        <v>Nazr Mohammed</v>
      </c>
      <c r="C419" t="str">
        <f>'UPDATE Regular Stats'!C420</f>
        <v>C</v>
      </c>
      <c r="D419">
        <f>'UPDATE Regular Stats'!D420</f>
        <v>37</v>
      </c>
      <c r="E419" t="str">
        <f>'UPDATE Regular Stats'!E420</f>
        <v>CHI</v>
      </c>
      <c r="F419">
        <f>'UPDATE Regular Stats'!F420</f>
        <v>23</v>
      </c>
      <c r="G419">
        <f>'UPDATE Regular Stats'!G420</f>
        <v>0</v>
      </c>
      <c r="H419">
        <f>'UPDATE Regular Stats'!H420</f>
        <v>5.6</v>
      </c>
      <c r="I419">
        <f>'UPDATE Regular Stats'!I420</f>
        <v>0.6</v>
      </c>
      <c r="J419">
        <f>'UPDATE Regular Stats'!J420</f>
        <v>1.3</v>
      </c>
      <c r="K419">
        <f>'UPDATE Regular Stats'!K420</f>
        <v>0.433</v>
      </c>
      <c r="L419">
        <f>'UPDATE Regular Stats'!L420</f>
        <v>0</v>
      </c>
      <c r="M419">
        <f>'UPDATE Regular Stats'!M420</f>
        <v>0</v>
      </c>
      <c r="N419">
        <f>'UPDATE Regular Stats'!N420</f>
        <v>0</v>
      </c>
      <c r="O419">
        <f>'UPDATE Regular Stats'!O420</f>
        <v>0.6</v>
      </c>
      <c r="P419">
        <f>'UPDATE Regular Stats'!P420</f>
        <v>1.3</v>
      </c>
      <c r="Q419">
        <f>'UPDATE Regular Stats'!Q420</f>
        <v>0.433</v>
      </c>
      <c r="R419">
        <f>'UPDATE Regular Stats'!R420</f>
        <v>0</v>
      </c>
      <c r="S419">
        <f>'UPDATE Regular Stats'!S420</f>
        <v>0.1</v>
      </c>
      <c r="T419">
        <f>'UPDATE Regular Stats'!T420</f>
        <v>0.33300000000000002</v>
      </c>
      <c r="U419">
        <f>'UPDATE Regular Stats'!U420</f>
        <v>0.5</v>
      </c>
      <c r="V419">
        <f>'UPDATE Regular Stats'!V420</f>
        <v>1.2</v>
      </c>
      <c r="W419">
        <f>'UPDATE Regular Stats'!W420</f>
        <v>1.7</v>
      </c>
      <c r="X419">
        <f>'UPDATE Regular Stats'!X420</f>
        <v>0.1</v>
      </c>
      <c r="Y419">
        <f>'UPDATE Regular Stats'!Y420</f>
        <v>0.2</v>
      </c>
      <c r="Z419">
        <f>'UPDATE Regular Stats'!Z420</f>
        <v>0.2</v>
      </c>
      <c r="AA419">
        <f>'UPDATE Regular Stats'!AA420</f>
        <v>0.3</v>
      </c>
      <c r="AB419">
        <f>'UPDATE Regular Stats'!AB420</f>
        <v>0.7</v>
      </c>
      <c r="AC419">
        <f>'UPDATE Regular Stats'!AC420</f>
        <v>1.2</v>
      </c>
      <c r="AD419">
        <f>VLOOKUP($B419,'UPDATE Advanced Stats'!$B$2:$AC$1000,7,0)</f>
        <v>8.6999999999999993</v>
      </c>
      <c r="AE419">
        <f>VLOOKUP($B419,'UPDATE Advanced Stats'!$B$2:$AC$1000,8,0)</f>
        <v>0.43099999999999999</v>
      </c>
      <c r="AF419">
        <f>VLOOKUP($B419,'UPDATE Advanced Stats'!$B$2:$AC$1000,9,0)</f>
        <v>0</v>
      </c>
      <c r="AG419">
        <f>VLOOKUP($B419,'UPDATE Advanced Stats'!$B$2:$AC$1000,10,0)</f>
        <v>0.1</v>
      </c>
      <c r="AH419">
        <f>VLOOKUP($B419,'UPDATE Advanced Stats'!$B$2:$AC$1000,11,0)</f>
        <v>9.6</v>
      </c>
      <c r="AI419">
        <f>VLOOKUP($B419,'UPDATE Advanced Stats'!$B$2:$AC$1000,12,0)</f>
        <v>22.3</v>
      </c>
      <c r="AJ419">
        <f>VLOOKUP($B419,'UPDATE Advanced Stats'!$B$2:$AC$1000,13,0)</f>
        <v>16.100000000000001</v>
      </c>
      <c r="AK419">
        <f>VLOOKUP($B419,'UPDATE Advanced Stats'!$B$2:$AC$1000,14,0)</f>
        <v>3.6</v>
      </c>
      <c r="AL419">
        <f>VLOOKUP($B419,'UPDATE Advanced Stats'!$B$2:$AC$1000,15,0)</f>
        <v>1.6</v>
      </c>
      <c r="AM419">
        <f>VLOOKUP($B419,'UPDATE Advanced Stats'!$B$2:$AC$1000,16,0)</f>
        <v>2.8</v>
      </c>
      <c r="AN419">
        <f>VLOOKUP($B419,'UPDATE Advanced Stats'!$B$2:$AC$1000,17,0)</f>
        <v>18.3</v>
      </c>
      <c r="AO419">
        <f>VLOOKUP($B419,'UPDATE Advanced Stats'!$B$2:$AC$1000,18,0)</f>
        <v>13.4</v>
      </c>
      <c r="AP419">
        <f>VLOOKUP($B419,'UPDATE Advanced Stats'!$B$2:$AC$1000,19,0)</f>
        <v>0</v>
      </c>
      <c r="AQ419">
        <f>VLOOKUP($B419,'UPDATE Advanced Stats'!$B$2:$AC$1000,20,0)</f>
        <v>-0.1</v>
      </c>
      <c r="AR419">
        <f>VLOOKUP($B419,'UPDATE Advanced Stats'!$B$2:$AC$1000,21,0)</f>
        <v>0.2</v>
      </c>
      <c r="AS419">
        <f>VLOOKUP($B419,'UPDATE Advanced Stats'!$B$2:$AC$1000,22,0)</f>
        <v>0.1</v>
      </c>
      <c r="AT419">
        <f>VLOOKUP($B419,'UPDATE Advanced Stats'!$B$2:$AC$1000,23,0)</f>
        <v>0.04</v>
      </c>
      <c r="AU419">
        <f>VLOOKUP($B419,'UPDATE Advanced Stats'!$B$2:$AC$1000,24,0)</f>
        <v>0</v>
      </c>
      <c r="AV419">
        <f>VLOOKUP($B419,'UPDATE Advanced Stats'!$B$2:$AC$1000,25,0)</f>
        <v>-6.1</v>
      </c>
      <c r="AW419">
        <f>VLOOKUP($B419,'UPDATE Advanced Stats'!$B$2:$AC$1000,26,0)</f>
        <v>0.9</v>
      </c>
      <c r="AX419">
        <f>VLOOKUP($B419,'UPDATE Advanced Stats'!$B$2:$AC$1000,27,0)</f>
        <v>-5.3</v>
      </c>
      <c r="AY419">
        <f>VLOOKUP($B419,'UPDATE Advanced Stats'!$B$2:$AC$1000,28,0)</f>
        <v>-0.1</v>
      </c>
    </row>
    <row r="420" spans="1:51">
      <c r="A420">
        <f>'UPDATE Regular Stats'!A421</f>
        <v>327</v>
      </c>
      <c r="B420" t="str">
        <f>'UPDATE Regular Stats'!B421</f>
        <v>Greg Monroe</v>
      </c>
      <c r="C420" t="str">
        <f>'UPDATE Regular Stats'!C421</f>
        <v>PF</v>
      </c>
      <c r="D420">
        <f>'UPDATE Regular Stats'!D421</f>
        <v>24</v>
      </c>
      <c r="E420" t="str">
        <f>'UPDATE Regular Stats'!E421</f>
        <v>DET</v>
      </c>
      <c r="F420">
        <f>'UPDATE Regular Stats'!F421</f>
        <v>69</v>
      </c>
      <c r="G420">
        <f>'UPDATE Regular Stats'!G421</f>
        <v>57</v>
      </c>
      <c r="H420">
        <f>'UPDATE Regular Stats'!H421</f>
        <v>31</v>
      </c>
      <c r="I420">
        <f>'UPDATE Regular Stats'!I421</f>
        <v>6.1</v>
      </c>
      <c r="J420">
        <f>'UPDATE Regular Stats'!J421</f>
        <v>12.4</v>
      </c>
      <c r="K420">
        <f>'UPDATE Regular Stats'!K421</f>
        <v>0.496</v>
      </c>
      <c r="L420">
        <f>'UPDATE Regular Stats'!L421</f>
        <v>0</v>
      </c>
      <c r="M420">
        <f>'UPDATE Regular Stats'!M421</f>
        <v>0</v>
      </c>
      <c r="N420">
        <f>'UPDATE Regular Stats'!N421</f>
        <v>0</v>
      </c>
      <c r="O420">
        <f>'UPDATE Regular Stats'!O421</f>
        <v>6.1</v>
      </c>
      <c r="P420">
        <f>'UPDATE Regular Stats'!P421</f>
        <v>12.4</v>
      </c>
      <c r="Q420">
        <f>'UPDATE Regular Stats'!Q421</f>
        <v>0.496</v>
      </c>
      <c r="R420">
        <f>'UPDATE Regular Stats'!R421</f>
        <v>3.7</v>
      </c>
      <c r="S420">
        <f>'UPDATE Regular Stats'!S421</f>
        <v>4.9000000000000004</v>
      </c>
      <c r="T420">
        <f>'UPDATE Regular Stats'!T421</f>
        <v>0.75</v>
      </c>
      <c r="U420">
        <f>'UPDATE Regular Stats'!U421</f>
        <v>3.3</v>
      </c>
      <c r="V420">
        <f>'UPDATE Regular Stats'!V421</f>
        <v>6.9</v>
      </c>
      <c r="W420">
        <f>'UPDATE Regular Stats'!W421</f>
        <v>10.199999999999999</v>
      </c>
      <c r="X420">
        <f>'UPDATE Regular Stats'!X421</f>
        <v>2.1</v>
      </c>
      <c r="Y420">
        <f>'UPDATE Regular Stats'!Y421</f>
        <v>1.1000000000000001</v>
      </c>
      <c r="Z420">
        <f>'UPDATE Regular Stats'!Z421</f>
        <v>0.5</v>
      </c>
      <c r="AA420">
        <f>'UPDATE Regular Stats'!AA421</f>
        <v>2.2000000000000002</v>
      </c>
      <c r="AB420">
        <f>'UPDATE Regular Stats'!AB421</f>
        <v>2.1</v>
      </c>
      <c r="AC420">
        <f>'UPDATE Regular Stats'!AC421</f>
        <v>15.9</v>
      </c>
      <c r="AD420">
        <f>VLOOKUP($B420,'UPDATE Advanced Stats'!$B$2:$AC$1000,7,0)</f>
        <v>21.2</v>
      </c>
      <c r="AE420">
        <f>VLOOKUP($B420,'UPDATE Advanced Stats'!$B$2:$AC$1000,8,0)</f>
        <v>0.54900000000000004</v>
      </c>
      <c r="AF420">
        <f>VLOOKUP($B420,'UPDATE Advanced Stats'!$B$2:$AC$1000,9,0)</f>
        <v>0</v>
      </c>
      <c r="AG420">
        <f>VLOOKUP($B420,'UPDATE Advanced Stats'!$B$2:$AC$1000,10,0)</f>
        <v>0.39400000000000002</v>
      </c>
      <c r="AH420">
        <f>VLOOKUP($B420,'UPDATE Advanced Stats'!$B$2:$AC$1000,11,0)</f>
        <v>11.2</v>
      </c>
      <c r="AI420">
        <f>VLOOKUP($B420,'UPDATE Advanced Stats'!$B$2:$AC$1000,12,0)</f>
        <v>25.1</v>
      </c>
      <c r="AJ420">
        <f>VLOOKUP($B420,'UPDATE Advanced Stats'!$B$2:$AC$1000,13,0)</f>
        <v>17.899999999999999</v>
      </c>
      <c r="AK420">
        <f>VLOOKUP($B420,'UPDATE Advanced Stats'!$B$2:$AC$1000,14,0)</f>
        <v>11.7</v>
      </c>
      <c r="AL420">
        <f>VLOOKUP($B420,'UPDATE Advanced Stats'!$B$2:$AC$1000,15,0)</f>
        <v>1.9</v>
      </c>
      <c r="AM420">
        <f>VLOOKUP($B420,'UPDATE Advanced Stats'!$B$2:$AC$1000,16,0)</f>
        <v>1.3</v>
      </c>
      <c r="AN420">
        <f>VLOOKUP($B420,'UPDATE Advanced Stats'!$B$2:$AC$1000,17,0)</f>
        <v>13</v>
      </c>
      <c r="AO420">
        <f>VLOOKUP($B420,'UPDATE Advanced Stats'!$B$2:$AC$1000,18,0)</f>
        <v>23.9</v>
      </c>
      <c r="AP420">
        <f>VLOOKUP($B420,'UPDATE Advanced Stats'!$B$2:$AC$1000,19,0)</f>
        <v>0</v>
      </c>
      <c r="AQ420">
        <f>VLOOKUP($B420,'UPDATE Advanced Stats'!$B$2:$AC$1000,20,0)</f>
        <v>4</v>
      </c>
      <c r="AR420">
        <f>VLOOKUP($B420,'UPDATE Advanced Stats'!$B$2:$AC$1000,21,0)</f>
        <v>2.8</v>
      </c>
      <c r="AS420">
        <f>VLOOKUP($B420,'UPDATE Advanced Stats'!$B$2:$AC$1000,22,0)</f>
        <v>6.8</v>
      </c>
      <c r="AT420">
        <f>VLOOKUP($B420,'UPDATE Advanced Stats'!$B$2:$AC$1000,23,0)</f>
        <v>0.153</v>
      </c>
      <c r="AU420">
        <f>VLOOKUP($B420,'UPDATE Advanced Stats'!$B$2:$AC$1000,24,0)</f>
        <v>0</v>
      </c>
      <c r="AV420">
        <f>VLOOKUP($B420,'UPDATE Advanced Stats'!$B$2:$AC$1000,25,0)</f>
        <v>0.6</v>
      </c>
      <c r="AW420">
        <f>VLOOKUP($B420,'UPDATE Advanced Stats'!$B$2:$AC$1000,26,0)</f>
        <v>1.3</v>
      </c>
      <c r="AX420">
        <f>VLOOKUP($B420,'UPDATE Advanced Stats'!$B$2:$AC$1000,27,0)</f>
        <v>1.9</v>
      </c>
      <c r="AY420">
        <f>VLOOKUP($B420,'UPDATE Advanced Stats'!$B$2:$AC$1000,28,0)</f>
        <v>2.1</v>
      </c>
    </row>
    <row r="421" spans="1:51">
      <c r="A421">
        <f>'UPDATE Regular Stats'!A422</f>
        <v>328</v>
      </c>
      <c r="B421" t="str">
        <f>'UPDATE Regular Stats'!B422</f>
        <v>E'Twaun Moore</v>
      </c>
      <c r="C421" t="str">
        <f>'UPDATE Regular Stats'!C422</f>
        <v>SG</v>
      </c>
      <c r="D421">
        <f>'UPDATE Regular Stats'!D422</f>
        <v>25</v>
      </c>
      <c r="E421" t="str">
        <f>'UPDATE Regular Stats'!E422</f>
        <v>CHI</v>
      </c>
      <c r="F421">
        <f>'UPDATE Regular Stats'!F422</f>
        <v>56</v>
      </c>
      <c r="G421">
        <f>'UPDATE Regular Stats'!G422</f>
        <v>0</v>
      </c>
      <c r="H421">
        <f>'UPDATE Regular Stats'!H422</f>
        <v>9</v>
      </c>
      <c r="I421">
        <f>'UPDATE Regular Stats'!I422</f>
        <v>1.1000000000000001</v>
      </c>
      <c r="J421">
        <f>'UPDATE Regular Stats'!J422</f>
        <v>2.5</v>
      </c>
      <c r="K421">
        <f>'UPDATE Regular Stats'!K422</f>
        <v>0.44600000000000001</v>
      </c>
      <c r="L421">
        <f>'UPDATE Regular Stats'!L422</f>
        <v>0.2</v>
      </c>
      <c r="M421">
        <f>'UPDATE Regular Stats'!M422</f>
        <v>0.7</v>
      </c>
      <c r="N421">
        <f>'UPDATE Regular Stats'!N422</f>
        <v>0.34200000000000003</v>
      </c>
      <c r="O421">
        <f>'UPDATE Regular Stats'!O422</f>
        <v>0.9</v>
      </c>
      <c r="P421">
        <f>'UPDATE Regular Stats'!P422</f>
        <v>1.8</v>
      </c>
      <c r="Q421">
        <f>'UPDATE Regular Stats'!Q422</f>
        <v>0.48499999999999999</v>
      </c>
      <c r="R421">
        <f>'UPDATE Regular Stats'!R422</f>
        <v>0.2</v>
      </c>
      <c r="S421">
        <f>'UPDATE Regular Stats'!S422</f>
        <v>0.4</v>
      </c>
      <c r="T421">
        <f>'UPDATE Regular Stats'!T422</f>
        <v>0.6</v>
      </c>
      <c r="U421">
        <f>'UPDATE Regular Stats'!U422</f>
        <v>0.2</v>
      </c>
      <c r="V421">
        <f>'UPDATE Regular Stats'!V422</f>
        <v>0.6</v>
      </c>
      <c r="W421">
        <f>'UPDATE Regular Stats'!W422</f>
        <v>0.8</v>
      </c>
      <c r="X421">
        <f>'UPDATE Regular Stats'!X422</f>
        <v>0.6</v>
      </c>
      <c r="Y421">
        <f>'UPDATE Regular Stats'!Y422</f>
        <v>0.4</v>
      </c>
      <c r="Z421">
        <f>'UPDATE Regular Stats'!Z422</f>
        <v>0.1</v>
      </c>
      <c r="AA421">
        <f>'UPDATE Regular Stats'!AA422</f>
        <v>0.3</v>
      </c>
      <c r="AB421">
        <f>'UPDATE Regular Stats'!AB422</f>
        <v>0.8</v>
      </c>
      <c r="AC421">
        <f>'UPDATE Regular Stats'!AC422</f>
        <v>2.7</v>
      </c>
      <c r="AD421">
        <f>VLOOKUP($B421,'UPDATE Advanced Stats'!$B$2:$AC$1000,7,0)</f>
        <v>10.3</v>
      </c>
      <c r="AE421">
        <f>VLOOKUP($B421,'UPDATE Advanced Stats'!$B$2:$AC$1000,8,0)</f>
        <v>0.504</v>
      </c>
      <c r="AF421">
        <f>VLOOKUP($B421,'UPDATE Advanced Stats'!$B$2:$AC$1000,9,0)</f>
        <v>0.27300000000000002</v>
      </c>
      <c r="AG421">
        <f>VLOOKUP($B421,'UPDATE Advanced Stats'!$B$2:$AC$1000,10,0)</f>
        <v>0.14399999999999999</v>
      </c>
      <c r="AH421">
        <f>VLOOKUP($B421,'UPDATE Advanced Stats'!$B$2:$AC$1000,11,0)</f>
        <v>2.7</v>
      </c>
      <c r="AI421">
        <f>VLOOKUP($B421,'UPDATE Advanced Stats'!$B$2:$AC$1000,12,0)</f>
        <v>7.1</v>
      </c>
      <c r="AJ421">
        <f>VLOOKUP($B421,'UPDATE Advanced Stats'!$B$2:$AC$1000,13,0)</f>
        <v>5</v>
      </c>
      <c r="AK421">
        <f>VLOOKUP($B421,'UPDATE Advanced Stats'!$B$2:$AC$1000,14,0)</f>
        <v>10.4</v>
      </c>
      <c r="AL421">
        <f>VLOOKUP($B421,'UPDATE Advanced Stats'!$B$2:$AC$1000,15,0)</f>
        <v>2.1</v>
      </c>
      <c r="AM421">
        <f>VLOOKUP($B421,'UPDATE Advanced Stats'!$B$2:$AC$1000,16,0)</f>
        <v>0.9</v>
      </c>
      <c r="AN421">
        <f>VLOOKUP($B421,'UPDATE Advanced Stats'!$B$2:$AC$1000,17,0)</f>
        <v>8.6999999999999993</v>
      </c>
      <c r="AO421">
        <f>VLOOKUP($B421,'UPDATE Advanced Stats'!$B$2:$AC$1000,18,0)</f>
        <v>14.4</v>
      </c>
      <c r="AP421">
        <f>VLOOKUP($B421,'UPDATE Advanced Stats'!$B$2:$AC$1000,19,0)</f>
        <v>0</v>
      </c>
      <c r="AQ421">
        <f>VLOOKUP($B421,'UPDATE Advanced Stats'!$B$2:$AC$1000,20,0)</f>
        <v>0.3</v>
      </c>
      <c r="AR421">
        <f>VLOOKUP($B421,'UPDATE Advanced Stats'!$B$2:$AC$1000,21,0)</f>
        <v>0.5</v>
      </c>
      <c r="AS421">
        <f>VLOOKUP($B421,'UPDATE Advanced Stats'!$B$2:$AC$1000,22,0)</f>
        <v>0.8</v>
      </c>
      <c r="AT421">
        <f>VLOOKUP($B421,'UPDATE Advanced Stats'!$B$2:$AC$1000,23,0)</f>
        <v>0.08</v>
      </c>
      <c r="AU421">
        <f>VLOOKUP($B421,'UPDATE Advanced Stats'!$B$2:$AC$1000,24,0)</f>
        <v>0</v>
      </c>
      <c r="AV421">
        <f>VLOOKUP($B421,'UPDATE Advanced Stats'!$B$2:$AC$1000,25,0)</f>
        <v>-1.8</v>
      </c>
      <c r="AW421">
        <f>VLOOKUP($B421,'UPDATE Advanced Stats'!$B$2:$AC$1000,26,0)</f>
        <v>-0.6</v>
      </c>
      <c r="AX421">
        <f>VLOOKUP($B421,'UPDATE Advanced Stats'!$B$2:$AC$1000,27,0)</f>
        <v>-2.5</v>
      </c>
      <c r="AY421">
        <f>VLOOKUP($B421,'UPDATE Advanced Stats'!$B$2:$AC$1000,28,0)</f>
        <v>-0.1</v>
      </c>
    </row>
    <row r="422" spans="1:51">
      <c r="A422">
        <f>'UPDATE Regular Stats'!A423</f>
        <v>329</v>
      </c>
      <c r="B422" t="str">
        <f>'UPDATE Regular Stats'!B423</f>
        <v>Eric Moreland</v>
      </c>
      <c r="C422" t="str">
        <f>'UPDATE Regular Stats'!C423</f>
        <v>PF</v>
      </c>
      <c r="D422">
        <f>'UPDATE Regular Stats'!D423</f>
        <v>23</v>
      </c>
      <c r="E422" t="str">
        <f>'UPDATE Regular Stats'!E423</f>
        <v>SAC</v>
      </c>
      <c r="F422">
        <f>'UPDATE Regular Stats'!F423</f>
        <v>3</v>
      </c>
      <c r="G422">
        <f>'UPDATE Regular Stats'!G423</f>
        <v>0</v>
      </c>
      <c r="H422">
        <f>'UPDATE Regular Stats'!H423</f>
        <v>0.7</v>
      </c>
      <c r="I422">
        <f>'UPDATE Regular Stats'!I423</f>
        <v>0.3</v>
      </c>
      <c r="J422">
        <f>'UPDATE Regular Stats'!J423</f>
        <v>0.3</v>
      </c>
      <c r="K422">
        <f>'UPDATE Regular Stats'!K423</f>
        <v>1</v>
      </c>
      <c r="L422">
        <f>'UPDATE Regular Stats'!L423</f>
        <v>0</v>
      </c>
      <c r="M422">
        <f>'UPDATE Regular Stats'!M423</f>
        <v>0</v>
      </c>
      <c r="N422">
        <f>'UPDATE Regular Stats'!N423</f>
        <v>0</v>
      </c>
      <c r="O422">
        <f>'UPDATE Regular Stats'!O423</f>
        <v>0.3</v>
      </c>
      <c r="P422">
        <f>'UPDATE Regular Stats'!P423</f>
        <v>0.3</v>
      </c>
      <c r="Q422">
        <f>'UPDATE Regular Stats'!Q423</f>
        <v>1</v>
      </c>
      <c r="R422">
        <f>'UPDATE Regular Stats'!R423</f>
        <v>0</v>
      </c>
      <c r="S422">
        <f>'UPDATE Regular Stats'!S423</f>
        <v>0</v>
      </c>
      <c r="T422">
        <f>'UPDATE Regular Stats'!T423</f>
        <v>0</v>
      </c>
      <c r="U422">
        <f>'UPDATE Regular Stats'!U423</f>
        <v>0</v>
      </c>
      <c r="V422">
        <f>'UPDATE Regular Stats'!V423</f>
        <v>0.3</v>
      </c>
      <c r="W422">
        <f>'UPDATE Regular Stats'!W423</f>
        <v>0.3</v>
      </c>
      <c r="X422">
        <f>'UPDATE Regular Stats'!X423</f>
        <v>0</v>
      </c>
      <c r="Y422">
        <f>'UPDATE Regular Stats'!Y423</f>
        <v>0</v>
      </c>
      <c r="Z422">
        <f>'UPDATE Regular Stats'!Z423</f>
        <v>0</v>
      </c>
      <c r="AA422">
        <f>'UPDATE Regular Stats'!AA423</f>
        <v>0</v>
      </c>
      <c r="AB422">
        <f>'UPDATE Regular Stats'!AB423</f>
        <v>0.3</v>
      </c>
      <c r="AC422">
        <f>'UPDATE Regular Stats'!AC423</f>
        <v>0.7</v>
      </c>
      <c r="AD422">
        <f>VLOOKUP($B422,'UPDATE Advanced Stats'!$B$2:$AC$1000,7,0)</f>
        <v>40.799999999999997</v>
      </c>
      <c r="AE422">
        <f>VLOOKUP($B422,'UPDATE Advanced Stats'!$B$2:$AC$1000,8,0)</f>
        <v>1</v>
      </c>
      <c r="AF422">
        <f>VLOOKUP($B422,'UPDATE Advanced Stats'!$B$2:$AC$1000,9,0)</f>
        <v>0</v>
      </c>
      <c r="AG422">
        <f>VLOOKUP($B422,'UPDATE Advanced Stats'!$B$2:$AC$1000,10,0)</f>
        <v>0</v>
      </c>
      <c r="AH422">
        <f>VLOOKUP($B422,'UPDATE Advanced Stats'!$B$2:$AC$1000,11,0)</f>
        <v>0</v>
      </c>
      <c r="AI422">
        <f>VLOOKUP($B422,'UPDATE Advanced Stats'!$B$2:$AC$1000,12,0)</f>
        <v>54.8</v>
      </c>
      <c r="AJ422">
        <f>VLOOKUP($B422,'UPDATE Advanced Stats'!$B$2:$AC$1000,13,0)</f>
        <v>28.4</v>
      </c>
      <c r="AK422">
        <f>VLOOKUP($B422,'UPDATE Advanced Stats'!$B$2:$AC$1000,14,0)</f>
        <v>0</v>
      </c>
      <c r="AL422">
        <f>VLOOKUP($B422,'UPDATE Advanced Stats'!$B$2:$AC$1000,15,0)</f>
        <v>0</v>
      </c>
      <c r="AM422">
        <f>VLOOKUP($B422,'UPDATE Advanced Stats'!$B$2:$AC$1000,16,0)</f>
        <v>0</v>
      </c>
      <c r="AN422">
        <f>VLOOKUP($B422,'UPDATE Advanced Stats'!$B$2:$AC$1000,17,0)</f>
        <v>0</v>
      </c>
      <c r="AO422">
        <f>VLOOKUP($B422,'UPDATE Advanced Stats'!$B$2:$AC$1000,18,0)</f>
        <v>22</v>
      </c>
      <c r="AP422">
        <f>VLOOKUP($B422,'UPDATE Advanced Stats'!$B$2:$AC$1000,19,0)</f>
        <v>0</v>
      </c>
      <c r="AQ422">
        <f>VLOOKUP($B422,'UPDATE Advanced Stats'!$B$2:$AC$1000,20,0)</f>
        <v>0</v>
      </c>
      <c r="AR422">
        <f>VLOOKUP($B422,'UPDATE Advanced Stats'!$B$2:$AC$1000,21,0)</f>
        <v>0</v>
      </c>
      <c r="AS422">
        <f>VLOOKUP($B422,'UPDATE Advanced Stats'!$B$2:$AC$1000,22,0)</f>
        <v>0</v>
      </c>
      <c r="AT422">
        <f>VLOOKUP($B422,'UPDATE Advanced Stats'!$B$2:$AC$1000,23,0)</f>
        <v>0.43099999999999999</v>
      </c>
      <c r="AU422">
        <f>VLOOKUP($B422,'UPDATE Advanced Stats'!$B$2:$AC$1000,24,0)</f>
        <v>0</v>
      </c>
      <c r="AV422">
        <f>VLOOKUP($B422,'UPDATE Advanced Stats'!$B$2:$AC$1000,25,0)</f>
        <v>5.8</v>
      </c>
      <c r="AW422">
        <f>VLOOKUP($B422,'UPDATE Advanced Stats'!$B$2:$AC$1000,26,0)</f>
        <v>-10.199999999999999</v>
      </c>
      <c r="AX422">
        <f>VLOOKUP($B422,'UPDATE Advanced Stats'!$B$2:$AC$1000,27,0)</f>
        <v>-4.5</v>
      </c>
      <c r="AY422">
        <f>VLOOKUP($B422,'UPDATE Advanced Stats'!$B$2:$AC$1000,28,0)</f>
        <v>0</v>
      </c>
    </row>
    <row r="423" spans="1:51">
      <c r="A423">
        <f>'UPDATE Regular Stats'!A424</f>
        <v>330</v>
      </c>
      <c r="B423" t="str">
        <f>'UPDATE Regular Stats'!B424</f>
        <v>Darius Morris</v>
      </c>
      <c r="C423" t="str">
        <f>'UPDATE Regular Stats'!C424</f>
        <v>PG</v>
      </c>
      <c r="D423">
        <f>'UPDATE Regular Stats'!D424</f>
        <v>24</v>
      </c>
      <c r="E423" t="str">
        <f>'UPDATE Regular Stats'!E424</f>
        <v>BRK</v>
      </c>
      <c r="F423">
        <f>'UPDATE Regular Stats'!F424</f>
        <v>38</v>
      </c>
      <c r="G423">
        <f>'UPDATE Regular Stats'!G424</f>
        <v>0</v>
      </c>
      <c r="H423">
        <f>'UPDATE Regular Stats'!H424</f>
        <v>7.9</v>
      </c>
      <c r="I423">
        <f>'UPDATE Regular Stats'!I424</f>
        <v>0.9</v>
      </c>
      <c r="J423">
        <f>'UPDATE Regular Stats'!J424</f>
        <v>2.8</v>
      </c>
      <c r="K423">
        <f>'UPDATE Regular Stats'!K424</f>
        <v>0.34</v>
      </c>
      <c r="L423">
        <f>'UPDATE Regular Stats'!L424</f>
        <v>0.2</v>
      </c>
      <c r="M423">
        <f>'UPDATE Regular Stats'!M424</f>
        <v>0.9</v>
      </c>
      <c r="N423">
        <f>'UPDATE Regular Stats'!N424</f>
        <v>0.21199999999999999</v>
      </c>
      <c r="O423">
        <f>'UPDATE Regular Stats'!O424</f>
        <v>0.8</v>
      </c>
      <c r="P423">
        <f>'UPDATE Regular Stats'!P424</f>
        <v>1.9</v>
      </c>
      <c r="Q423">
        <f>'UPDATE Regular Stats'!Q424</f>
        <v>0.39700000000000002</v>
      </c>
      <c r="R423">
        <f>'UPDATE Regular Stats'!R424</f>
        <v>0.1</v>
      </c>
      <c r="S423">
        <f>'UPDATE Regular Stats'!S424</f>
        <v>0.2</v>
      </c>
      <c r="T423">
        <f>'UPDATE Regular Stats'!T424</f>
        <v>0.44400000000000001</v>
      </c>
      <c r="U423">
        <f>'UPDATE Regular Stats'!U424</f>
        <v>0.2</v>
      </c>
      <c r="V423">
        <f>'UPDATE Regular Stats'!V424</f>
        <v>0.5</v>
      </c>
      <c r="W423">
        <f>'UPDATE Regular Stats'!W424</f>
        <v>0.7</v>
      </c>
      <c r="X423">
        <f>'UPDATE Regular Stats'!X424</f>
        <v>1.3</v>
      </c>
      <c r="Y423">
        <f>'UPDATE Regular Stats'!Y424</f>
        <v>0.2</v>
      </c>
      <c r="Z423">
        <f>'UPDATE Regular Stats'!Z424</f>
        <v>0</v>
      </c>
      <c r="AA423">
        <f>'UPDATE Regular Stats'!AA424</f>
        <v>0.6</v>
      </c>
      <c r="AB423">
        <f>'UPDATE Regular Stats'!AB424</f>
        <v>0.5</v>
      </c>
      <c r="AC423">
        <f>'UPDATE Regular Stats'!AC424</f>
        <v>2.2000000000000002</v>
      </c>
      <c r="AD423">
        <f>VLOOKUP($B423,'UPDATE Advanced Stats'!$B$2:$AC$1000,7,0)</f>
        <v>6.7</v>
      </c>
      <c r="AE423">
        <f>VLOOKUP($B423,'UPDATE Advanced Stats'!$B$2:$AC$1000,8,0)</f>
        <v>0.377</v>
      </c>
      <c r="AF423">
        <f>VLOOKUP($B423,'UPDATE Advanced Stats'!$B$2:$AC$1000,9,0)</f>
        <v>0.311</v>
      </c>
      <c r="AG423">
        <f>VLOOKUP($B423,'UPDATE Advanced Stats'!$B$2:$AC$1000,10,0)</f>
        <v>8.5000000000000006E-2</v>
      </c>
      <c r="AH423">
        <f>VLOOKUP($B423,'UPDATE Advanced Stats'!$B$2:$AC$1000,11,0)</f>
        <v>2.6</v>
      </c>
      <c r="AI423">
        <f>VLOOKUP($B423,'UPDATE Advanced Stats'!$B$2:$AC$1000,12,0)</f>
        <v>7.5</v>
      </c>
      <c r="AJ423">
        <f>VLOOKUP($B423,'UPDATE Advanced Stats'!$B$2:$AC$1000,13,0)</f>
        <v>5.0999999999999996</v>
      </c>
      <c r="AK423">
        <f>VLOOKUP($B423,'UPDATE Advanced Stats'!$B$2:$AC$1000,14,0)</f>
        <v>24.7</v>
      </c>
      <c r="AL423">
        <f>VLOOKUP($B423,'UPDATE Advanced Stats'!$B$2:$AC$1000,15,0)</f>
        <v>1.6</v>
      </c>
      <c r="AM423">
        <f>VLOOKUP($B423,'UPDATE Advanced Stats'!$B$2:$AC$1000,16,0)</f>
        <v>0</v>
      </c>
      <c r="AN423">
        <f>VLOOKUP($B423,'UPDATE Advanced Stats'!$B$2:$AC$1000,17,0)</f>
        <v>16</v>
      </c>
      <c r="AO423">
        <f>VLOOKUP($B423,'UPDATE Advanced Stats'!$B$2:$AC$1000,18,0)</f>
        <v>20</v>
      </c>
      <c r="AP423">
        <f>VLOOKUP($B423,'UPDATE Advanced Stats'!$B$2:$AC$1000,19,0)</f>
        <v>0</v>
      </c>
      <c r="AQ423">
        <f>VLOOKUP($B423,'UPDATE Advanced Stats'!$B$2:$AC$1000,20,0)</f>
        <v>-0.5</v>
      </c>
      <c r="AR423">
        <f>VLOOKUP($B423,'UPDATE Advanced Stats'!$B$2:$AC$1000,21,0)</f>
        <v>0.1</v>
      </c>
      <c r="AS423">
        <f>VLOOKUP($B423,'UPDATE Advanced Stats'!$B$2:$AC$1000,22,0)</f>
        <v>-0.4</v>
      </c>
      <c r="AT423">
        <f>VLOOKUP($B423,'UPDATE Advanced Stats'!$B$2:$AC$1000,23,0)</f>
        <v>-6.8000000000000005E-2</v>
      </c>
      <c r="AU423">
        <f>VLOOKUP($B423,'UPDATE Advanced Stats'!$B$2:$AC$1000,24,0)</f>
        <v>0</v>
      </c>
      <c r="AV423">
        <f>VLOOKUP($B423,'UPDATE Advanced Stats'!$B$2:$AC$1000,25,0)</f>
        <v>-4.4000000000000004</v>
      </c>
      <c r="AW423">
        <f>VLOOKUP($B423,'UPDATE Advanced Stats'!$B$2:$AC$1000,26,0)</f>
        <v>-2.8</v>
      </c>
      <c r="AX423">
        <f>VLOOKUP($B423,'UPDATE Advanced Stats'!$B$2:$AC$1000,27,0)</f>
        <v>-7.2</v>
      </c>
      <c r="AY423">
        <f>VLOOKUP($B423,'UPDATE Advanced Stats'!$B$2:$AC$1000,28,0)</f>
        <v>-0.4</v>
      </c>
    </row>
    <row r="424" spans="1:51">
      <c r="A424">
        <f>'UPDATE Regular Stats'!A425</f>
        <v>331</v>
      </c>
      <c r="B424" t="str">
        <f>'UPDATE Regular Stats'!B425</f>
        <v>Marcus Morris</v>
      </c>
      <c r="C424" t="str">
        <f>'UPDATE Regular Stats'!C425</f>
        <v>PF</v>
      </c>
      <c r="D424">
        <f>'UPDATE Regular Stats'!D425</f>
        <v>25</v>
      </c>
      <c r="E424" t="str">
        <f>'UPDATE Regular Stats'!E425</f>
        <v>PHO</v>
      </c>
      <c r="F424">
        <f>'UPDATE Regular Stats'!F425</f>
        <v>81</v>
      </c>
      <c r="G424">
        <f>'UPDATE Regular Stats'!G425</f>
        <v>35</v>
      </c>
      <c r="H424">
        <f>'UPDATE Regular Stats'!H425</f>
        <v>25.2</v>
      </c>
      <c r="I424">
        <f>'UPDATE Regular Stats'!I425</f>
        <v>4.0999999999999996</v>
      </c>
      <c r="J424">
        <f>'UPDATE Regular Stats'!J425</f>
        <v>9.4</v>
      </c>
      <c r="K424">
        <f>'UPDATE Regular Stats'!K425</f>
        <v>0.434</v>
      </c>
      <c r="L424">
        <f>'UPDATE Regular Stats'!L425</f>
        <v>1.4</v>
      </c>
      <c r="M424">
        <f>'UPDATE Regular Stats'!M425</f>
        <v>3.9</v>
      </c>
      <c r="N424">
        <f>'UPDATE Regular Stats'!N425</f>
        <v>0.35799999999999998</v>
      </c>
      <c r="O424">
        <f>'UPDATE Regular Stats'!O425</f>
        <v>2.7</v>
      </c>
      <c r="P424">
        <f>'UPDATE Regular Stats'!P425</f>
        <v>5.6</v>
      </c>
      <c r="Q424">
        <f>'UPDATE Regular Stats'!Q425</f>
        <v>0.48699999999999999</v>
      </c>
      <c r="R424">
        <f>'UPDATE Regular Stats'!R425</f>
        <v>0.9</v>
      </c>
      <c r="S424">
        <f>'UPDATE Regular Stats'!S425</f>
        <v>1.4</v>
      </c>
      <c r="T424">
        <f>'UPDATE Regular Stats'!T425</f>
        <v>0.628</v>
      </c>
      <c r="U424">
        <f>'UPDATE Regular Stats'!U425</f>
        <v>0.9</v>
      </c>
      <c r="V424">
        <f>'UPDATE Regular Stats'!V425</f>
        <v>3.9</v>
      </c>
      <c r="W424">
        <f>'UPDATE Regular Stats'!W425</f>
        <v>4.8</v>
      </c>
      <c r="X424">
        <f>'UPDATE Regular Stats'!X425</f>
        <v>1.6</v>
      </c>
      <c r="Y424">
        <f>'UPDATE Regular Stats'!Y425</f>
        <v>0.8</v>
      </c>
      <c r="Z424">
        <f>'UPDATE Regular Stats'!Z425</f>
        <v>0.2</v>
      </c>
      <c r="AA424">
        <f>'UPDATE Regular Stats'!AA425</f>
        <v>0.9</v>
      </c>
      <c r="AB424">
        <f>'UPDATE Regular Stats'!AB425</f>
        <v>2.2999999999999998</v>
      </c>
      <c r="AC424">
        <f>'UPDATE Regular Stats'!AC425</f>
        <v>10.4</v>
      </c>
      <c r="AD424">
        <f>VLOOKUP($B424,'UPDATE Advanced Stats'!$B$2:$AC$1000,7,0)</f>
        <v>13.7</v>
      </c>
      <c r="AE424">
        <f>VLOOKUP($B424,'UPDATE Advanced Stats'!$B$2:$AC$1000,8,0)</f>
        <v>0.52</v>
      </c>
      <c r="AF424">
        <f>VLOOKUP($B424,'UPDATE Advanced Stats'!$B$2:$AC$1000,9,0)</f>
        <v>0.41</v>
      </c>
      <c r="AG424">
        <f>VLOOKUP($B424,'UPDATE Advanced Stats'!$B$2:$AC$1000,10,0)</f>
        <v>0.14799999999999999</v>
      </c>
      <c r="AH424">
        <f>VLOOKUP($B424,'UPDATE Advanced Stats'!$B$2:$AC$1000,11,0)</f>
        <v>3.9</v>
      </c>
      <c r="AI424">
        <f>VLOOKUP($B424,'UPDATE Advanced Stats'!$B$2:$AC$1000,12,0)</f>
        <v>16.899999999999999</v>
      </c>
      <c r="AJ424">
        <f>VLOOKUP($B424,'UPDATE Advanced Stats'!$B$2:$AC$1000,13,0)</f>
        <v>10.3</v>
      </c>
      <c r="AK424">
        <f>VLOOKUP($B424,'UPDATE Advanced Stats'!$B$2:$AC$1000,14,0)</f>
        <v>10.199999999999999</v>
      </c>
      <c r="AL424">
        <f>VLOOKUP($B424,'UPDATE Advanced Stats'!$B$2:$AC$1000,15,0)</f>
        <v>1.5</v>
      </c>
      <c r="AM424">
        <f>VLOOKUP($B424,'UPDATE Advanced Stats'!$B$2:$AC$1000,16,0)</f>
        <v>0.6</v>
      </c>
      <c r="AN424">
        <f>VLOOKUP($B424,'UPDATE Advanced Stats'!$B$2:$AC$1000,17,0)</f>
        <v>8.1999999999999993</v>
      </c>
      <c r="AO424">
        <f>VLOOKUP($B424,'UPDATE Advanced Stats'!$B$2:$AC$1000,18,0)</f>
        <v>19</v>
      </c>
      <c r="AP424">
        <f>VLOOKUP($B424,'UPDATE Advanced Stats'!$B$2:$AC$1000,19,0)</f>
        <v>0</v>
      </c>
      <c r="AQ424">
        <f>VLOOKUP($B424,'UPDATE Advanced Stats'!$B$2:$AC$1000,20,0)</f>
        <v>2.2000000000000002</v>
      </c>
      <c r="AR424">
        <f>VLOOKUP($B424,'UPDATE Advanced Stats'!$B$2:$AC$1000,21,0)</f>
        <v>1.8</v>
      </c>
      <c r="AS424">
        <f>VLOOKUP($B424,'UPDATE Advanced Stats'!$B$2:$AC$1000,22,0)</f>
        <v>4</v>
      </c>
      <c r="AT424">
        <f>VLOOKUP($B424,'UPDATE Advanced Stats'!$B$2:$AC$1000,23,0)</f>
        <v>9.2999999999999999E-2</v>
      </c>
      <c r="AU424">
        <f>VLOOKUP($B424,'UPDATE Advanced Stats'!$B$2:$AC$1000,24,0)</f>
        <v>0</v>
      </c>
      <c r="AV424">
        <f>VLOOKUP($B424,'UPDATE Advanced Stats'!$B$2:$AC$1000,25,0)</f>
        <v>0.2</v>
      </c>
      <c r="AW424">
        <f>VLOOKUP($B424,'UPDATE Advanced Stats'!$B$2:$AC$1000,26,0)</f>
        <v>-0.6</v>
      </c>
      <c r="AX424">
        <f>VLOOKUP($B424,'UPDATE Advanced Stats'!$B$2:$AC$1000,27,0)</f>
        <v>-0.4</v>
      </c>
      <c r="AY424">
        <f>VLOOKUP($B424,'UPDATE Advanced Stats'!$B$2:$AC$1000,28,0)</f>
        <v>0.8</v>
      </c>
    </row>
    <row r="425" spans="1:51">
      <c r="A425">
        <f>'UPDATE Regular Stats'!A426</f>
        <v>332</v>
      </c>
      <c r="B425" t="str">
        <f>'UPDATE Regular Stats'!B426</f>
        <v>Markieff Morris</v>
      </c>
      <c r="C425" t="str">
        <f>'UPDATE Regular Stats'!C426</f>
        <v>PF</v>
      </c>
      <c r="D425">
        <f>'UPDATE Regular Stats'!D426</f>
        <v>25</v>
      </c>
      <c r="E425" t="str">
        <f>'UPDATE Regular Stats'!E426</f>
        <v>PHO</v>
      </c>
      <c r="F425">
        <f>'UPDATE Regular Stats'!F426</f>
        <v>82</v>
      </c>
      <c r="G425">
        <f>'UPDATE Regular Stats'!G426</f>
        <v>82</v>
      </c>
      <c r="H425">
        <f>'UPDATE Regular Stats'!H426</f>
        <v>31.5</v>
      </c>
      <c r="I425">
        <f>'UPDATE Regular Stats'!I426</f>
        <v>6.2</v>
      </c>
      <c r="J425">
        <f>'UPDATE Regular Stats'!J426</f>
        <v>13.4</v>
      </c>
      <c r="K425">
        <f>'UPDATE Regular Stats'!K426</f>
        <v>0.46500000000000002</v>
      </c>
      <c r="L425">
        <f>'UPDATE Regular Stats'!L426</f>
        <v>0.7</v>
      </c>
      <c r="M425">
        <f>'UPDATE Regular Stats'!M426</f>
        <v>2.2000000000000002</v>
      </c>
      <c r="N425">
        <f>'UPDATE Regular Stats'!N426</f>
        <v>0.318</v>
      </c>
      <c r="O425">
        <f>'UPDATE Regular Stats'!O426</f>
        <v>5.5</v>
      </c>
      <c r="P425">
        <f>'UPDATE Regular Stats'!P426</f>
        <v>11.2</v>
      </c>
      <c r="Q425">
        <f>'UPDATE Regular Stats'!Q426</f>
        <v>0.49399999999999999</v>
      </c>
      <c r="R425">
        <f>'UPDATE Regular Stats'!R426</f>
        <v>2.2000000000000002</v>
      </c>
      <c r="S425">
        <f>'UPDATE Regular Stats'!S426</f>
        <v>2.8</v>
      </c>
      <c r="T425">
        <f>'UPDATE Regular Stats'!T426</f>
        <v>0.76300000000000001</v>
      </c>
      <c r="U425">
        <f>'UPDATE Regular Stats'!U426</f>
        <v>1.3</v>
      </c>
      <c r="V425">
        <f>'UPDATE Regular Stats'!V426</f>
        <v>4.8</v>
      </c>
      <c r="W425">
        <f>'UPDATE Regular Stats'!W426</f>
        <v>6.2</v>
      </c>
      <c r="X425">
        <f>'UPDATE Regular Stats'!X426</f>
        <v>2.2999999999999998</v>
      </c>
      <c r="Y425">
        <f>'UPDATE Regular Stats'!Y426</f>
        <v>1.2</v>
      </c>
      <c r="Z425">
        <f>'UPDATE Regular Stats'!Z426</f>
        <v>0.5</v>
      </c>
      <c r="AA425">
        <f>'UPDATE Regular Stats'!AA426</f>
        <v>2.1</v>
      </c>
      <c r="AB425">
        <f>'UPDATE Regular Stats'!AB426</f>
        <v>3</v>
      </c>
      <c r="AC425">
        <f>'UPDATE Regular Stats'!AC426</f>
        <v>15.3</v>
      </c>
      <c r="AD425">
        <f>VLOOKUP($B425,'UPDATE Advanced Stats'!$B$2:$AC$1000,7,0)</f>
        <v>15.8</v>
      </c>
      <c r="AE425">
        <f>VLOOKUP($B425,'UPDATE Advanced Stats'!$B$2:$AC$1000,8,0)</f>
        <v>0.52300000000000002</v>
      </c>
      <c r="AF425">
        <f>VLOOKUP($B425,'UPDATE Advanced Stats'!$B$2:$AC$1000,9,0)</f>
        <v>0.16300000000000001</v>
      </c>
      <c r="AG425">
        <f>VLOOKUP($B425,'UPDATE Advanced Stats'!$B$2:$AC$1000,10,0)</f>
        <v>0.21099999999999999</v>
      </c>
      <c r="AH425">
        <f>VLOOKUP($B425,'UPDATE Advanced Stats'!$B$2:$AC$1000,11,0)</f>
        <v>4.5999999999999996</v>
      </c>
      <c r="AI425">
        <f>VLOOKUP($B425,'UPDATE Advanced Stats'!$B$2:$AC$1000,12,0)</f>
        <v>17</v>
      </c>
      <c r="AJ425">
        <f>VLOOKUP($B425,'UPDATE Advanced Stats'!$B$2:$AC$1000,13,0)</f>
        <v>10.7</v>
      </c>
      <c r="AK425">
        <f>VLOOKUP($B425,'UPDATE Advanced Stats'!$B$2:$AC$1000,14,0)</f>
        <v>12.4</v>
      </c>
      <c r="AL425">
        <f>VLOOKUP($B425,'UPDATE Advanced Stats'!$B$2:$AC$1000,15,0)</f>
        <v>2</v>
      </c>
      <c r="AM425">
        <f>VLOOKUP($B425,'UPDATE Advanced Stats'!$B$2:$AC$1000,16,0)</f>
        <v>1.2</v>
      </c>
      <c r="AN425">
        <f>VLOOKUP($B425,'UPDATE Advanced Stats'!$B$2:$AC$1000,17,0)</f>
        <v>12.4</v>
      </c>
      <c r="AO425">
        <f>VLOOKUP($B425,'UPDATE Advanced Stats'!$B$2:$AC$1000,18,0)</f>
        <v>23.3</v>
      </c>
      <c r="AP425">
        <f>VLOOKUP($B425,'UPDATE Advanced Stats'!$B$2:$AC$1000,19,0)</f>
        <v>0</v>
      </c>
      <c r="AQ425">
        <f>VLOOKUP($B425,'UPDATE Advanced Stats'!$B$2:$AC$1000,20,0)</f>
        <v>1.8</v>
      </c>
      <c r="AR425">
        <f>VLOOKUP($B425,'UPDATE Advanced Stats'!$B$2:$AC$1000,21,0)</f>
        <v>2.7</v>
      </c>
      <c r="AS425">
        <f>VLOOKUP($B425,'UPDATE Advanced Stats'!$B$2:$AC$1000,22,0)</f>
        <v>4.5999999999999996</v>
      </c>
      <c r="AT425">
        <f>VLOOKUP($B425,'UPDATE Advanced Stats'!$B$2:$AC$1000,23,0)</f>
        <v>8.5000000000000006E-2</v>
      </c>
      <c r="AU425">
        <f>VLOOKUP($B425,'UPDATE Advanced Stats'!$B$2:$AC$1000,24,0)</f>
        <v>0</v>
      </c>
      <c r="AV425">
        <f>VLOOKUP($B425,'UPDATE Advanced Stats'!$B$2:$AC$1000,25,0)</f>
        <v>-0.7</v>
      </c>
      <c r="AW425">
        <f>VLOOKUP($B425,'UPDATE Advanced Stats'!$B$2:$AC$1000,26,0)</f>
        <v>0.5</v>
      </c>
      <c r="AX425">
        <f>VLOOKUP($B425,'UPDATE Advanced Stats'!$B$2:$AC$1000,27,0)</f>
        <v>-0.2</v>
      </c>
      <c r="AY425">
        <f>VLOOKUP($B425,'UPDATE Advanced Stats'!$B$2:$AC$1000,28,0)</f>
        <v>1.2</v>
      </c>
    </row>
    <row r="426" spans="1:51">
      <c r="A426">
        <f>'UPDATE Regular Stats'!A427</f>
        <v>333</v>
      </c>
      <c r="B426" t="str">
        <f>'UPDATE Regular Stats'!B427</f>
        <v>Anthony Morrow</v>
      </c>
      <c r="C426" t="str">
        <f>'UPDATE Regular Stats'!C427</f>
        <v>SG</v>
      </c>
      <c r="D426">
        <f>'UPDATE Regular Stats'!D427</f>
        <v>29</v>
      </c>
      <c r="E426" t="str">
        <f>'UPDATE Regular Stats'!E427</f>
        <v>OKC</v>
      </c>
      <c r="F426">
        <f>'UPDATE Regular Stats'!F427</f>
        <v>74</v>
      </c>
      <c r="G426">
        <f>'UPDATE Regular Stats'!G427</f>
        <v>0</v>
      </c>
      <c r="H426">
        <f>'UPDATE Regular Stats'!H427</f>
        <v>24.4</v>
      </c>
      <c r="I426">
        <f>'UPDATE Regular Stats'!I427</f>
        <v>3.9</v>
      </c>
      <c r="J426">
        <f>'UPDATE Regular Stats'!J427</f>
        <v>8.3000000000000007</v>
      </c>
      <c r="K426">
        <f>'UPDATE Regular Stats'!K427</f>
        <v>0.46300000000000002</v>
      </c>
      <c r="L426">
        <f>'UPDATE Regular Stats'!L427</f>
        <v>1.9</v>
      </c>
      <c r="M426">
        <f>'UPDATE Regular Stats'!M427</f>
        <v>4.4000000000000004</v>
      </c>
      <c r="N426">
        <f>'UPDATE Regular Stats'!N427</f>
        <v>0.434</v>
      </c>
      <c r="O426">
        <f>'UPDATE Regular Stats'!O427</f>
        <v>1.9</v>
      </c>
      <c r="P426">
        <f>'UPDATE Regular Stats'!P427</f>
        <v>3.9</v>
      </c>
      <c r="Q426">
        <f>'UPDATE Regular Stats'!Q427</f>
        <v>0.497</v>
      </c>
      <c r="R426">
        <f>'UPDATE Regular Stats'!R427</f>
        <v>1.1000000000000001</v>
      </c>
      <c r="S426">
        <f>'UPDATE Regular Stats'!S427</f>
        <v>1.2</v>
      </c>
      <c r="T426">
        <f>'UPDATE Regular Stats'!T427</f>
        <v>0.88800000000000001</v>
      </c>
      <c r="U426">
        <f>'UPDATE Regular Stats'!U427</f>
        <v>0.5</v>
      </c>
      <c r="V426">
        <f>'UPDATE Regular Stats'!V427</f>
        <v>2.1</v>
      </c>
      <c r="W426">
        <f>'UPDATE Regular Stats'!W427</f>
        <v>2.6</v>
      </c>
      <c r="X426">
        <f>'UPDATE Regular Stats'!X427</f>
        <v>0.8</v>
      </c>
      <c r="Y426">
        <f>'UPDATE Regular Stats'!Y427</f>
        <v>0.7</v>
      </c>
      <c r="Z426">
        <f>'UPDATE Regular Stats'!Z427</f>
        <v>0.1</v>
      </c>
      <c r="AA426">
        <f>'UPDATE Regular Stats'!AA427</f>
        <v>0.5</v>
      </c>
      <c r="AB426">
        <f>'UPDATE Regular Stats'!AB427</f>
        <v>1.8</v>
      </c>
      <c r="AC426">
        <f>'UPDATE Regular Stats'!AC427</f>
        <v>10.7</v>
      </c>
      <c r="AD426">
        <f>VLOOKUP($B426,'UPDATE Advanced Stats'!$B$2:$AC$1000,7,0)</f>
        <v>14.8</v>
      </c>
      <c r="AE426">
        <f>VLOOKUP($B426,'UPDATE Advanced Stats'!$B$2:$AC$1000,8,0)</f>
        <v>0.60399999999999998</v>
      </c>
      <c r="AF426">
        <f>VLOOKUP($B426,'UPDATE Advanced Stats'!$B$2:$AC$1000,9,0)</f>
        <v>0.52800000000000002</v>
      </c>
      <c r="AG426">
        <f>VLOOKUP($B426,'UPDATE Advanced Stats'!$B$2:$AC$1000,10,0)</f>
        <v>0.14499999999999999</v>
      </c>
      <c r="AH426">
        <f>VLOOKUP($B426,'UPDATE Advanced Stats'!$B$2:$AC$1000,11,0)</f>
        <v>2.4</v>
      </c>
      <c r="AI426">
        <f>VLOOKUP($B426,'UPDATE Advanced Stats'!$B$2:$AC$1000,12,0)</f>
        <v>9.1</v>
      </c>
      <c r="AJ426">
        <f>VLOOKUP($B426,'UPDATE Advanced Stats'!$B$2:$AC$1000,13,0)</f>
        <v>5.8</v>
      </c>
      <c r="AK426">
        <f>VLOOKUP($B426,'UPDATE Advanced Stats'!$B$2:$AC$1000,14,0)</f>
        <v>5.2</v>
      </c>
      <c r="AL426">
        <f>VLOOKUP($B426,'UPDATE Advanced Stats'!$B$2:$AC$1000,15,0)</f>
        <v>1.5</v>
      </c>
      <c r="AM426">
        <f>VLOOKUP($B426,'UPDATE Advanced Stats'!$B$2:$AC$1000,16,0)</f>
        <v>0.5</v>
      </c>
      <c r="AN426">
        <f>VLOOKUP($B426,'UPDATE Advanced Stats'!$B$2:$AC$1000,17,0)</f>
        <v>5.5</v>
      </c>
      <c r="AO426">
        <f>VLOOKUP($B426,'UPDATE Advanced Stats'!$B$2:$AC$1000,18,0)</f>
        <v>16.5</v>
      </c>
      <c r="AP426">
        <f>VLOOKUP($B426,'UPDATE Advanced Stats'!$B$2:$AC$1000,19,0)</f>
        <v>0</v>
      </c>
      <c r="AQ426">
        <f>VLOOKUP($B426,'UPDATE Advanced Stats'!$B$2:$AC$1000,20,0)</f>
        <v>4.4000000000000004</v>
      </c>
      <c r="AR426">
        <f>VLOOKUP($B426,'UPDATE Advanced Stats'!$B$2:$AC$1000,21,0)</f>
        <v>1.2</v>
      </c>
      <c r="AS426">
        <f>VLOOKUP($B426,'UPDATE Advanced Stats'!$B$2:$AC$1000,22,0)</f>
        <v>5.7</v>
      </c>
      <c r="AT426">
        <f>VLOOKUP($B426,'UPDATE Advanced Stats'!$B$2:$AC$1000,23,0)</f>
        <v>0.151</v>
      </c>
      <c r="AU426">
        <f>VLOOKUP($B426,'UPDATE Advanced Stats'!$B$2:$AC$1000,24,0)</f>
        <v>0</v>
      </c>
      <c r="AV426">
        <f>VLOOKUP($B426,'UPDATE Advanced Stats'!$B$2:$AC$1000,25,0)</f>
        <v>2.4</v>
      </c>
      <c r="AW426">
        <f>VLOOKUP($B426,'UPDATE Advanced Stats'!$B$2:$AC$1000,26,0)</f>
        <v>-1.8</v>
      </c>
      <c r="AX426">
        <f>VLOOKUP($B426,'UPDATE Advanced Stats'!$B$2:$AC$1000,27,0)</f>
        <v>0.6</v>
      </c>
      <c r="AY426">
        <f>VLOOKUP($B426,'UPDATE Advanced Stats'!$B$2:$AC$1000,28,0)</f>
        <v>1.2</v>
      </c>
    </row>
    <row r="427" spans="1:51">
      <c r="A427">
        <f>'UPDATE Regular Stats'!A428</f>
        <v>334</v>
      </c>
      <c r="B427" t="str">
        <f>'UPDATE Regular Stats'!B428</f>
        <v>Donatas Motiejunas</v>
      </c>
      <c r="C427" t="str">
        <f>'UPDATE Regular Stats'!C428</f>
        <v>PF</v>
      </c>
      <c r="D427">
        <f>'UPDATE Regular Stats'!D428</f>
        <v>24</v>
      </c>
      <c r="E427" t="str">
        <f>'UPDATE Regular Stats'!E428</f>
        <v>HOU</v>
      </c>
      <c r="F427">
        <f>'UPDATE Regular Stats'!F428</f>
        <v>71</v>
      </c>
      <c r="G427">
        <f>'UPDATE Regular Stats'!G428</f>
        <v>62</v>
      </c>
      <c r="H427">
        <f>'UPDATE Regular Stats'!H428</f>
        <v>28.7</v>
      </c>
      <c r="I427">
        <f>'UPDATE Regular Stats'!I428</f>
        <v>5</v>
      </c>
      <c r="J427">
        <f>'UPDATE Regular Stats'!J428</f>
        <v>9.9</v>
      </c>
      <c r="K427">
        <f>'UPDATE Regular Stats'!K428</f>
        <v>0.504</v>
      </c>
      <c r="L427">
        <f>'UPDATE Regular Stats'!L428</f>
        <v>0.7</v>
      </c>
      <c r="M427">
        <f>'UPDATE Regular Stats'!M428</f>
        <v>1.9</v>
      </c>
      <c r="N427">
        <f>'UPDATE Regular Stats'!N428</f>
        <v>0.36799999999999999</v>
      </c>
      <c r="O427">
        <f>'UPDATE Regular Stats'!O428</f>
        <v>4.3</v>
      </c>
      <c r="P427">
        <f>'UPDATE Regular Stats'!P428</f>
        <v>8</v>
      </c>
      <c r="Q427">
        <f>'UPDATE Regular Stats'!Q428</f>
        <v>0.53600000000000003</v>
      </c>
      <c r="R427">
        <f>'UPDATE Regular Stats'!R428</f>
        <v>1.4</v>
      </c>
      <c r="S427">
        <f>'UPDATE Regular Stats'!S428</f>
        <v>2.2999999999999998</v>
      </c>
      <c r="T427">
        <f>'UPDATE Regular Stats'!T428</f>
        <v>0.60199999999999998</v>
      </c>
      <c r="U427">
        <f>'UPDATE Regular Stats'!U428</f>
        <v>1.9</v>
      </c>
      <c r="V427">
        <f>'UPDATE Regular Stats'!V428</f>
        <v>4</v>
      </c>
      <c r="W427">
        <f>'UPDATE Regular Stats'!W428</f>
        <v>5.9</v>
      </c>
      <c r="X427">
        <f>'UPDATE Regular Stats'!X428</f>
        <v>1.8</v>
      </c>
      <c r="Y427">
        <f>'UPDATE Regular Stats'!Y428</f>
        <v>0.8</v>
      </c>
      <c r="Z427">
        <f>'UPDATE Regular Stats'!Z428</f>
        <v>0.5</v>
      </c>
      <c r="AA427">
        <f>'UPDATE Regular Stats'!AA428</f>
        <v>1.7</v>
      </c>
      <c r="AB427">
        <f>'UPDATE Regular Stats'!AB428</f>
        <v>2.9</v>
      </c>
      <c r="AC427">
        <f>'UPDATE Regular Stats'!AC428</f>
        <v>12</v>
      </c>
      <c r="AD427">
        <f>VLOOKUP($B427,'UPDATE Advanced Stats'!$B$2:$AC$1000,7,0)</f>
        <v>14.4</v>
      </c>
      <c r="AE427">
        <f>VLOOKUP($B427,'UPDATE Advanced Stats'!$B$2:$AC$1000,8,0)</f>
        <v>0.55300000000000005</v>
      </c>
      <c r="AF427">
        <f>VLOOKUP($B427,'UPDATE Advanced Stats'!$B$2:$AC$1000,9,0)</f>
        <v>0.19</v>
      </c>
      <c r="AG427">
        <f>VLOOKUP($B427,'UPDATE Advanced Stats'!$B$2:$AC$1000,10,0)</f>
        <v>0.23699999999999999</v>
      </c>
      <c r="AH427">
        <f>VLOOKUP($B427,'UPDATE Advanced Stats'!$B$2:$AC$1000,11,0)</f>
        <v>7.4</v>
      </c>
      <c r="AI427">
        <f>VLOOKUP($B427,'UPDATE Advanced Stats'!$B$2:$AC$1000,12,0)</f>
        <v>15.4</v>
      </c>
      <c r="AJ427">
        <f>VLOOKUP($B427,'UPDATE Advanced Stats'!$B$2:$AC$1000,13,0)</f>
        <v>11.4</v>
      </c>
      <c r="AK427">
        <f>VLOOKUP($B427,'UPDATE Advanced Stats'!$B$2:$AC$1000,14,0)</f>
        <v>10.8</v>
      </c>
      <c r="AL427">
        <f>VLOOKUP($B427,'UPDATE Advanced Stats'!$B$2:$AC$1000,15,0)</f>
        <v>1.4</v>
      </c>
      <c r="AM427">
        <f>VLOOKUP($B427,'UPDATE Advanced Stats'!$B$2:$AC$1000,16,0)</f>
        <v>1.3</v>
      </c>
      <c r="AN427">
        <f>VLOOKUP($B427,'UPDATE Advanced Stats'!$B$2:$AC$1000,17,0)</f>
        <v>13.7</v>
      </c>
      <c r="AO427">
        <f>VLOOKUP($B427,'UPDATE Advanced Stats'!$B$2:$AC$1000,18,0)</f>
        <v>19.100000000000001</v>
      </c>
      <c r="AP427">
        <f>VLOOKUP($B427,'UPDATE Advanced Stats'!$B$2:$AC$1000,19,0)</f>
        <v>0</v>
      </c>
      <c r="AQ427">
        <f>VLOOKUP($B427,'UPDATE Advanced Stats'!$B$2:$AC$1000,20,0)</f>
        <v>2.4</v>
      </c>
      <c r="AR427">
        <f>VLOOKUP($B427,'UPDATE Advanced Stats'!$B$2:$AC$1000,21,0)</f>
        <v>2.2999999999999998</v>
      </c>
      <c r="AS427">
        <f>VLOOKUP($B427,'UPDATE Advanced Stats'!$B$2:$AC$1000,22,0)</f>
        <v>4.7</v>
      </c>
      <c r="AT427">
        <f>VLOOKUP($B427,'UPDATE Advanced Stats'!$B$2:$AC$1000,23,0)</f>
        <v>0.11</v>
      </c>
      <c r="AU427">
        <f>VLOOKUP($B427,'UPDATE Advanced Stats'!$B$2:$AC$1000,24,0)</f>
        <v>0</v>
      </c>
      <c r="AV427">
        <f>VLOOKUP($B427,'UPDATE Advanced Stats'!$B$2:$AC$1000,25,0)</f>
        <v>-0.6</v>
      </c>
      <c r="AW427">
        <f>VLOOKUP($B427,'UPDATE Advanced Stats'!$B$2:$AC$1000,26,0)</f>
        <v>0.5</v>
      </c>
      <c r="AX427">
        <f>VLOOKUP($B427,'UPDATE Advanced Stats'!$B$2:$AC$1000,27,0)</f>
        <v>-0.1</v>
      </c>
      <c r="AY427">
        <f>VLOOKUP($B427,'UPDATE Advanced Stats'!$B$2:$AC$1000,28,0)</f>
        <v>1</v>
      </c>
    </row>
    <row r="428" spans="1:51">
      <c r="A428">
        <f>'UPDATE Regular Stats'!A429</f>
        <v>335</v>
      </c>
      <c r="B428" t="str">
        <f>'UPDATE Regular Stats'!B429</f>
        <v>Timofey Mozgov</v>
      </c>
      <c r="C428" t="str">
        <f>'UPDATE Regular Stats'!C429</f>
        <v>C</v>
      </c>
      <c r="D428">
        <f>'UPDATE Regular Stats'!D429</f>
        <v>28</v>
      </c>
      <c r="E428" t="str">
        <f>'UPDATE Regular Stats'!E429</f>
        <v>TOT</v>
      </c>
      <c r="F428">
        <f>'UPDATE Regular Stats'!F429</f>
        <v>81</v>
      </c>
      <c r="G428">
        <f>'UPDATE Regular Stats'!G429</f>
        <v>80</v>
      </c>
      <c r="H428">
        <f>'UPDATE Regular Stats'!H429</f>
        <v>25.2</v>
      </c>
      <c r="I428">
        <f>'UPDATE Regular Stats'!I429</f>
        <v>3.9</v>
      </c>
      <c r="J428">
        <f>'UPDATE Regular Stats'!J429</f>
        <v>7</v>
      </c>
      <c r="K428">
        <f>'UPDATE Regular Stats'!K429</f>
        <v>0.55500000000000005</v>
      </c>
      <c r="L428">
        <f>'UPDATE Regular Stats'!L429</f>
        <v>0</v>
      </c>
      <c r="M428">
        <f>'UPDATE Regular Stats'!M429</f>
        <v>0.1</v>
      </c>
      <c r="N428">
        <f>'UPDATE Regular Stats'!N429</f>
        <v>0.33300000000000002</v>
      </c>
      <c r="O428">
        <f>'UPDATE Regular Stats'!O429</f>
        <v>3.9</v>
      </c>
      <c r="P428">
        <f>'UPDATE Regular Stats'!P429</f>
        <v>6.9</v>
      </c>
      <c r="Q428">
        <f>'UPDATE Regular Stats'!Q429</f>
        <v>0.55700000000000005</v>
      </c>
      <c r="R428">
        <f>'UPDATE Regular Stats'!R429</f>
        <v>1.9</v>
      </c>
      <c r="S428">
        <f>'UPDATE Regular Stats'!S429</f>
        <v>2.7</v>
      </c>
      <c r="T428">
        <f>'UPDATE Regular Stats'!T429</f>
        <v>0.71799999999999997</v>
      </c>
      <c r="U428">
        <f>'UPDATE Regular Stats'!U429</f>
        <v>2.5</v>
      </c>
      <c r="V428">
        <f>'UPDATE Regular Stats'!V429</f>
        <v>4.8</v>
      </c>
      <c r="W428">
        <f>'UPDATE Regular Stats'!W429</f>
        <v>7.3</v>
      </c>
      <c r="X428">
        <f>'UPDATE Regular Stats'!X429</f>
        <v>0.7</v>
      </c>
      <c r="Y428">
        <f>'UPDATE Regular Stats'!Y429</f>
        <v>0.4</v>
      </c>
      <c r="Z428">
        <f>'UPDATE Regular Stats'!Z429</f>
        <v>1.2</v>
      </c>
      <c r="AA428">
        <f>'UPDATE Regular Stats'!AA429</f>
        <v>1.4</v>
      </c>
      <c r="AB428">
        <f>'UPDATE Regular Stats'!AB429</f>
        <v>2.8</v>
      </c>
      <c r="AC428">
        <f>'UPDATE Regular Stats'!AC429</f>
        <v>9.6999999999999993</v>
      </c>
      <c r="AD428">
        <f>VLOOKUP($B428,'UPDATE Advanced Stats'!$B$2:$AC$1000,7,0)</f>
        <v>16.600000000000001</v>
      </c>
      <c r="AE428">
        <f>VLOOKUP($B428,'UPDATE Advanced Stats'!$B$2:$AC$1000,8,0)</f>
        <v>0.59399999999999997</v>
      </c>
      <c r="AF428">
        <f>VLOOKUP($B428,'UPDATE Advanced Stats'!$B$2:$AC$1000,9,0)</f>
        <v>1.0999999999999999E-2</v>
      </c>
      <c r="AG428">
        <f>VLOOKUP($B428,'UPDATE Advanced Stats'!$B$2:$AC$1000,10,0)</f>
        <v>0.38200000000000001</v>
      </c>
      <c r="AH428">
        <f>VLOOKUP($B428,'UPDATE Advanced Stats'!$B$2:$AC$1000,11,0)</f>
        <v>11</v>
      </c>
      <c r="AI428">
        <f>VLOOKUP($B428,'UPDATE Advanced Stats'!$B$2:$AC$1000,12,0)</f>
        <v>21.4</v>
      </c>
      <c r="AJ428">
        <f>VLOOKUP($B428,'UPDATE Advanced Stats'!$B$2:$AC$1000,13,0)</f>
        <v>16.100000000000001</v>
      </c>
      <c r="AK428">
        <f>VLOOKUP($B428,'UPDATE Advanced Stats'!$B$2:$AC$1000,14,0)</f>
        <v>4.3</v>
      </c>
      <c r="AL428">
        <f>VLOOKUP($B428,'UPDATE Advanced Stats'!$B$2:$AC$1000,15,0)</f>
        <v>0.8</v>
      </c>
      <c r="AM428">
        <f>VLOOKUP($B428,'UPDATE Advanced Stats'!$B$2:$AC$1000,16,0)</f>
        <v>3.7</v>
      </c>
      <c r="AN428">
        <f>VLOOKUP($B428,'UPDATE Advanced Stats'!$B$2:$AC$1000,17,0)</f>
        <v>14.9</v>
      </c>
      <c r="AO428">
        <f>VLOOKUP($B428,'UPDATE Advanced Stats'!$B$2:$AC$1000,18,0)</f>
        <v>16.899999999999999</v>
      </c>
      <c r="AP428">
        <f>VLOOKUP($B428,'UPDATE Advanced Stats'!$B$2:$AC$1000,19,0)</f>
        <v>0</v>
      </c>
      <c r="AQ428">
        <f>VLOOKUP($B428,'UPDATE Advanced Stats'!$B$2:$AC$1000,20,0)</f>
        <v>3.5</v>
      </c>
      <c r="AR428">
        <f>VLOOKUP($B428,'UPDATE Advanced Stats'!$B$2:$AC$1000,21,0)</f>
        <v>2.2000000000000002</v>
      </c>
      <c r="AS428">
        <f>VLOOKUP($B428,'UPDATE Advanced Stats'!$B$2:$AC$1000,22,0)</f>
        <v>5.7</v>
      </c>
      <c r="AT428">
        <f>VLOOKUP($B428,'UPDATE Advanced Stats'!$B$2:$AC$1000,23,0)</f>
        <v>0.13300000000000001</v>
      </c>
      <c r="AU428">
        <f>VLOOKUP($B428,'UPDATE Advanced Stats'!$B$2:$AC$1000,24,0)</f>
        <v>0</v>
      </c>
      <c r="AV428">
        <f>VLOOKUP($B428,'UPDATE Advanced Stats'!$B$2:$AC$1000,25,0)</f>
        <v>-1.2</v>
      </c>
      <c r="AW428">
        <f>VLOOKUP($B428,'UPDATE Advanced Stats'!$B$2:$AC$1000,26,0)</f>
        <v>0.8</v>
      </c>
      <c r="AX428">
        <f>VLOOKUP($B428,'UPDATE Advanced Stats'!$B$2:$AC$1000,27,0)</f>
        <v>-0.4</v>
      </c>
      <c r="AY428">
        <f>VLOOKUP($B428,'UPDATE Advanced Stats'!$B$2:$AC$1000,28,0)</f>
        <v>0.8</v>
      </c>
    </row>
    <row r="429" spans="1:51">
      <c r="A429">
        <f>'UPDATE Regular Stats'!A430</f>
        <v>335</v>
      </c>
      <c r="B429" t="str">
        <f>'UPDATE Regular Stats'!B430</f>
        <v>Timofey Mozgov</v>
      </c>
      <c r="C429" t="str">
        <f>'UPDATE Regular Stats'!C430</f>
        <v>C</v>
      </c>
      <c r="D429">
        <f>'UPDATE Regular Stats'!D430</f>
        <v>28</v>
      </c>
      <c r="E429" t="str">
        <f>'UPDATE Regular Stats'!E430</f>
        <v>DEN</v>
      </c>
      <c r="F429">
        <f>'UPDATE Regular Stats'!F430</f>
        <v>35</v>
      </c>
      <c r="G429">
        <f>'UPDATE Regular Stats'!G430</f>
        <v>35</v>
      </c>
      <c r="H429">
        <f>'UPDATE Regular Stats'!H430</f>
        <v>25.6</v>
      </c>
      <c r="I429">
        <f>'UPDATE Regular Stats'!I430</f>
        <v>3.3</v>
      </c>
      <c r="J429">
        <f>'UPDATE Regular Stats'!J430</f>
        <v>6.6</v>
      </c>
      <c r="K429">
        <f>'UPDATE Regular Stats'!K430</f>
        <v>0.504</v>
      </c>
      <c r="L429">
        <f>'UPDATE Regular Stats'!L430</f>
        <v>0.1</v>
      </c>
      <c r="M429">
        <f>'UPDATE Regular Stats'!M430</f>
        <v>0.2</v>
      </c>
      <c r="N429">
        <f>'UPDATE Regular Stats'!N430</f>
        <v>0.33300000000000002</v>
      </c>
      <c r="O429">
        <f>'UPDATE Regular Stats'!O430</f>
        <v>3.3</v>
      </c>
      <c r="P429">
        <f>'UPDATE Regular Stats'!P430</f>
        <v>6.5</v>
      </c>
      <c r="Q429">
        <f>'UPDATE Regular Stats'!Q430</f>
        <v>0.50900000000000001</v>
      </c>
      <c r="R429">
        <f>'UPDATE Regular Stats'!R430</f>
        <v>1.8</v>
      </c>
      <c r="S429">
        <f>'UPDATE Regular Stats'!S430</f>
        <v>2.5</v>
      </c>
      <c r="T429">
        <f>'UPDATE Regular Stats'!T430</f>
        <v>0.73299999999999998</v>
      </c>
      <c r="U429">
        <f>'UPDATE Regular Stats'!U430</f>
        <v>2.6</v>
      </c>
      <c r="V429">
        <f>'UPDATE Regular Stats'!V430</f>
        <v>5.2</v>
      </c>
      <c r="W429">
        <f>'UPDATE Regular Stats'!W430</f>
        <v>7.8</v>
      </c>
      <c r="X429">
        <f>'UPDATE Regular Stats'!X430</f>
        <v>0.5</v>
      </c>
      <c r="Y429">
        <f>'UPDATE Regular Stats'!Y430</f>
        <v>0.4</v>
      </c>
      <c r="Z429">
        <f>'UPDATE Regular Stats'!Z430</f>
        <v>1.2</v>
      </c>
      <c r="AA429">
        <f>'UPDATE Regular Stats'!AA430</f>
        <v>1.3</v>
      </c>
      <c r="AB429">
        <f>'UPDATE Regular Stats'!AB430</f>
        <v>3.3</v>
      </c>
      <c r="AC429">
        <f>'UPDATE Regular Stats'!AC430</f>
        <v>8.5</v>
      </c>
      <c r="AD429">
        <f>VLOOKUP($B429,'UPDATE Advanced Stats'!$B$2:$AC$1000,7,0)</f>
        <v>16.600000000000001</v>
      </c>
      <c r="AE429">
        <f>VLOOKUP($B429,'UPDATE Advanced Stats'!$B$2:$AC$1000,8,0)</f>
        <v>0.59399999999999997</v>
      </c>
      <c r="AF429">
        <f>VLOOKUP($B429,'UPDATE Advanced Stats'!$B$2:$AC$1000,9,0)</f>
        <v>1.0999999999999999E-2</v>
      </c>
      <c r="AG429">
        <f>VLOOKUP($B429,'UPDATE Advanced Stats'!$B$2:$AC$1000,10,0)</f>
        <v>0.38200000000000001</v>
      </c>
      <c r="AH429">
        <f>VLOOKUP($B429,'UPDATE Advanced Stats'!$B$2:$AC$1000,11,0)</f>
        <v>11</v>
      </c>
      <c r="AI429">
        <f>VLOOKUP($B429,'UPDATE Advanced Stats'!$B$2:$AC$1000,12,0)</f>
        <v>21.4</v>
      </c>
      <c r="AJ429">
        <f>VLOOKUP($B429,'UPDATE Advanced Stats'!$B$2:$AC$1000,13,0)</f>
        <v>16.100000000000001</v>
      </c>
      <c r="AK429">
        <f>VLOOKUP($B429,'UPDATE Advanced Stats'!$B$2:$AC$1000,14,0)</f>
        <v>4.3</v>
      </c>
      <c r="AL429">
        <f>VLOOKUP($B429,'UPDATE Advanced Stats'!$B$2:$AC$1000,15,0)</f>
        <v>0.8</v>
      </c>
      <c r="AM429">
        <f>VLOOKUP($B429,'UPDATE Advanced Stats'!$B$2:$AC$1000,16,0)</f>
        <v>3.7</v>
      </c>
      <c r="AN429">
        <f>VLOOKUP($B429,'UPDATE Advanced Stats'!$B$2:$AC$1000,17,0)</f>
        <v>14.9</v>
      </c>
      <c r="AO429">
        <f>VLOOKUP($B429,'UPDATE Advanced Stats'!$B$2:$AC$1000,18,0)</f>
        <v>16.899999999999999</v>
      </c>
      <c r="AP429">
        <f>VLOOKUP($B429,'UPDATE Advanced Stats'!$B$2:$AC$1000,19,0)</f>
        <v>0</v>
      </c>
      <c r="AQ429">
        <f>VLOOKUP($B429,'UPDATE Advanced Stats'!$B$2:$AC$1000,20,0)</f>
        <v>3.5</v>
      </c>
      <c r="AR429">
        <f>VLOOKUP($B429,'UPDATE Advanced Stats'!$B$2:$AC$1000,21,0)</f>
        <v>2.2000000000000002</v>
      </c>
      <c r="AS429">
        <f>VLOOKUP($B429,'UPDATE Advanced Stats'!$B$2:$AC$1000,22,0)</f>
        <v>5.7</v>
      </c>
      <c r="AT429">
        <f>VLOOKUP($B429,'UPDATE Advanced Stats'!$B$2:$AC$1000,23,0)</f>
        <v>0.13300000000000001</v>
      </c>
      <c r="AU429">
        <f>VLOOKUP($B429,'UPDATE Advanced Stats'!$B$2:$AC$1000,24,0)</f>
        <v>0</v>
      </c>
      <c r="AV429">
        <f>VLOOKUP($B429,'UPDATE Advanced Stats'!$B$2:$AC$1000,25,0)</f>
        <v>-1.2</v>
      </c>
      <c r="AW429">
        <f>VLOOKUP($B429,'UPDATE Advanced Stats'!$B$2:$AC$1000,26,0)</f>
        <v>0.8</v>
      </c>
      <c r="AX429">
        <f>VLOOKUP($B429,'UPDATE Advanced Stats'!$B$2:$AC$1000,27,0)</f>
        <v>-0.4</v>
      </c>
      <c r="AY429">
        <f>VLOOKUP($B429,'UPDATE Advanced Stats'!$B$2:$AC$1000,28,0)</f>
        <v>0.8</v>
      </c>
    </row>
    <row r="430" spans="1:51">
      <c r="A430">
        <f>'UPDATE Regular Stats'!A431</f>
        <v>335</v>
      </c>
      <c r="B430" t="str">
        <f>'UPDATE Regular Stats'!B431</f>
        <v>Timofey Mozgov</v>
      </c>
      <c r="C430" t="str">
        <f>'UPDATE Regular Stats'!C431</f>
        <v>C</v>
      </c>
      <c r="D430">
        <f>'UPDATE Regular Stats'!D431</f>
        <v>28</v>
      </c>
      <c r="E430" t="str">
        <f>'UPDATE Regular Stats'!E431</f>
        <v>CLE</v>
      </c>
      <c r="F430">
        <f>'UPDATE Regular Stats'!F431</f>
        <v>46</v>
      </c>
      <c r="G430">
        <f>'UPDATE Regular Stats'!G431</f>
        <v>45</v>
      </c>
      <c r="H430">
        <f>'UPDATE Regular Stats'!H431</f>
        <v>25</v>
      </c>
      <c r="I430">
        <f>'UPDATE Regular Stats'!I431</f>
        <v>4.3</v>
      </c>
      <c r="J430">
        <f>'UPDATE Regular Stats'!J431</f>
        <v>7.3</v>
      </c>
      <c r="K430">
        <f>'UPDATE Regular Stats'!K431</f>
        <v>0.59</v>
      </c>
      <c r="L430">
        <f>'UPDATE Regular Stats'!L431</f>
        <v>0</v>
      </c>
      <c r="M430">
        <f>'UPDATE Regular Stats'!M431</f>
        <v>0</v>
      </c>
      <c r="N430">
        <f>'UPDATE Regular Stats'!N431</f>
        <v>0</v>
      </c>
      <c r="O430">
        <f>'UPDATE Regular Stats'!O431</f>
        <v>4.3</v>
      </c>
      <c r="P430">
        <f>'UPDATE Regular Stats'!P431</f>
        <v>7.3</v>
      </c>
      <c r="Q430">
        <f>'UPDATE Regular Stats'!Q431</f>
        <v>0.59</v>
      </c>
      <c r="R430">
        <f>'UPDATE Regular Stats'!R431</f>
        <v>2</v>
      </c>
      <c r="S430">
        <f>'UPDATE Regular Stats'!S431</f>
        <v>2.8</v>
      </c>
      <c r="T430">
        <f>'UPDATE Regular Stats'!T431</f>
        <v>0.70799999999999996</v>
      </c>
      <c r="U430">
        <f>'UPDATE Regular Stats'!U431</f>
        <v>2.4</v>
      </c>
      <c r="V430">
        <f>'UPDATE Regular Stats'!V431</f>
        <v>4.5</v>
      </c>
      <c r="W430">
        <f>'UPDATE Regular Stats'!W431</f>
        <v>6.9</v>
      </c>
      <c r="X430">
        <f>'UPDATE Regular Stats'!X431</f>
        <v>0.8</v>
      </c>
      <c r="Y430">
        <f>'UPDATE Regular Stats'!Y431</f>
        <v>0.4</v>
      </c>
      <c r="Z430">
        <f>'UPDATE Regular Stats'!Z431</f>
        <v>1.2</v>
      </c>
      <c r="AA430">
        <f>'UPDATE Regular Stats'!AA431</f>
        <v>1.5</v>
      </c>
      <c r="AB430">
        <f>'UPDATE Regular Stats'!AB431</f>
        <v>2.5</v>
      </c>
      <c r="AC430">
        <f>'UPDATE Regular Stats'!AC431</f>
        <v>10.6</v>
      </c>
      <c r="AD430">
        <f>VLOOKUP($B430,'UPDATE Advanced Stats'!$B$2:$AC$1000,7,0)</f>
        <v>16.600000000000001</v>
      </c>
      <c r="AE430">
        <f>VLOOKUP($B430,'UPDATE Advanced Stats'!$B$2:$AC$1000,8,0)</f>
        <v>0.59399999999999997</v>
      </c>
      <c r="AF430">
        <f>VLOOKUP($B430,'UPDATE Advanced Stats'!$B$2:$AC$1000,9,0)</f>
        <v>1.0999999999999999E-2</v>
      </c>
      <c r="AG430">
        <f>VLOOKUP($B430,'UPDATE Advanced Stats'!$B$2:$AC$1000,10,0)</f>
        <v>0.38200000000000001</v>
      </c>
      <c r="AH430">
        <f>VLOOKUP($B430,'UPDATE Advanced Stats'!$B$2:$AC$1000,11,0)</f>
        <v>11</v>
      </c>
      <c r="AI430">
        <f>VLOOKUP($B430,'UPDATE Advanced Stats'!$B$2:$AC$1000,12,0)</f>
        <v>21.4</v>
      </c>
      <c r="AJ430">
        <f>VLOOKUP($B430,'UPDATE Advanced Stats'!$B$2:$AC$1000,13,0)</f>
        <v>16.100000000000001</v>
      </c>
      <c r="AK430">
        <f>VLOOKUP($B430,'UPDATE Advanced Stats'!$B$2:$AC$1000,14,0)</f>
        <v>4.3</v>
      </c>
      <c r="AL430">
        <f>VLOOKUP($B430,'UPDATE Advanced Stats'!$B$2:$AC$1000,15,0)</f>
        <v>0.8</v>
      </c>
      <c r="AM430">
        <f>VLOOKUP($B430,'UPDATE Advanced Stats'!$B$2:$AC$1000,16,0)</f>
        <v>3.7</v>
      </c>
      <c r="AN430">
        <f>VLOOKUP($B430,'UPDATE Advanced Stats'!$B$2:$AC$1000,17,0)</f>
        <v>14.9</v>
      </c>
      <c r="AO430">
        <f>VLOOKUP($B430,'UPDATE Advanced Stats'!$B$2:$AC$1000,18,0)</f>
        <v>16.899999999999999</v>
      </c>
      <c r="AP430">
        <f>VLOOKUP($B430,'UPDATE Advanced Stats'!$B$2:$AC$1000,19,0)</f>
        <v>0</v>
      </c>
      <c r="AQ430">
        <f>VLOOKUP($B430,'UPDATE Advanced Stats'!$B$2:$AC$1000,20,0)</f>
        <v>3.5</v>
      </c>
      <c r="AR430">
        <f>VLOOKUP($B430,'UPDATE Advanced Stats'!$B$2:$AC$1000,21,0)</f>
        <v>2.2000000000000002</v>
      </c>
      <c r="AS430">
        <f>VLOOKUP($B430,'UPDATE Advanced Stats'!$B$2:$AC$1000,22,0)</f>
        <v>5.7</v>
      </c>
      <c r="AT430">
        <f>VLOOKUP($B430,'UPDATE Advanced Stats'!$B$2:$AC$1000,23,0)</f>
        <v>0.13300000000000001</v>
      </c>
      <c r="AU430">
        <f>VLOOKUP($B430,'UPDATE Advanced Stats'!$B$2:$AC$1000,24,0)</f>
        <v>0</v>
      </c>
      <c r="AV430">
        <f>VLOOKUP($B430,'UPDATE Advanced Stats'!$B$2:$AC$1000,25,0)</f>
        <v>-1.2</v>
      </c>
      <c r="AW430">
        <f>VLOOKUP($B430,'UPDATE Advanced Stats'!$B$2:$AC$1000,26,0)</f>
        <v>0.8</v>
      </c>
      <c r="AX430">
        <f>VLOOKUP($B430,'UPDATE Advanced Stats'!$B$2:$AC$1000,27,0)</f>
        <v>-0.4</v>
      </c>
      <c r="AY430">
        <f>VLOOKUP($B430,'UPDATE Advanced Stats'!$B$2:$AC$1000,28,0)</f>
        <v>0.8</v>
      </c>
    </row>
    <row r="431" spans="1:51">
      <c r="A431">
        <f>'UPDATE Regular Stats'!A432</f>
        <v>336</v>
      </c>
      <c r="B431" t="str">
        <f>'UPDATE Regular Stats'!B432</f>
        <v>Shabazz Muhammad</v>
      </c>
      <c r="C431" t="str">
        <f>'UPDATE Regular Stats'!C432</f>
        <v>SG</v>
      </c>
      <c r="D431">
        <f>'UPDATE Regular Stats'!D432</f>
        <v>22</v>
      </c>
      <c r="E431" t="str">
        <f>'UPDATE Regular Stats'!E432</f>
        <v>MIN</v>
      </c>
      <c r="F431">
        <f>'UPDATE Regular Stats'!F432</f>
        <v>38</v>
      </c>
      <c r="G431">
        <f>'UPDATE Regular Stats'!G432</f>
        <v>13</v>
      </c>
      <c r="H431">
        <f>'UPDATE Regular Stats'!H432</f>
        <v>22.8</v>
      </c>
      <c r="I431">
        <f>'UPDATE Regular Stats'!I432</f>
        <v>5.0999999999999996</v>
      </c>
      <c r="J431">
        <f>'UPDATE Regular Stats'!J432</f>
        <v>10.4</v>
      </c>
      <c r="K431">
        <f>'UPDATE Regular Stats'!K432</f>
        <v>0.48899999999999999</v>
      </c>
      <c r="L431">
        <f>'UPDATE Regular Stats'!L432</f>
        <v>0.5</v>
      </c>
      <c r="M431">
        <f>'UPDATE Regular Stats'!M432</f>
        <v>1.3</v>
      </c>
      <c r="N431">
        <f>'UPDATE Regular Stats'!N432</f>
        <v>0.39200000000000002</v>
      </c>
      <c r="O431">
        <f>'UPDATE Regular Stats'!O432</f>
        <v>4.5999999999999996</v>
      </c>
      <c r="P431">
        <f>'UPDATE Regular Stats'!P432</f>
        <v>9.1</v>
      </c>
      <c r="Q431">
        <f>'UPDATE Regular Stats'!Q432</f>
        <v>0.503</v>
      </c>
      <c r="R431">
        <f>'UPDATE Regular Stats'!R432</f>
        <v>2.7</v>
      </c>
      <c r="S431">
        <f>'UPDATE Regular Stats'!S432</f>
        <v>3.8</v>
      </c>
      <c r="T431">
        <f>'UPDATE Regular Stats'!T432</f>
        <v>0.71699999999999997</v>
      </c>
      <c r="U431">
        <f>'UPDATE Regular Stats'!U432</f>
        <v>1.7</v>
      </c>
      <c r="V431">
        <f>'UPDATE Regular Stats'!V432</f>
        <v>2.4</v>
      </c>
      <c r="W431">
        <f>'UPDATE Regular Stats'!W432</f>
        <v>4.0999999999999996</v>
      </c>
      <c r="X431">
        <f>'UPDATE Regular Stats'!X432</f>
        <v>1.2</v>
      </c>
      <c r="Y431">
        <f>'UPDATE Regular Stats'!Y432</f>
        <v>0.5</v>
      </c>
      <c r="Z431">
        <f>'UPDATE Regular Stats'!Z432</f>
        <v>0.2</v>
      </c>
      <c r="AA431">
        <f>'UPDATE Regular Stats'!AA432</f>
        <v>0.9</v>
      </c>
      <c r="AB431">
        <f>'UPDATE Regular Stats'!AB432</f>
        <v>1.3</v>
      </c>
      <c r="AC431">
        <f>'UPDATE Regular Stats'!AC432</f>
        <v>13.5</v>
      </c>
      <c r="AD431">
        <f>VLOOKUP($B431,'UPDATE Advanced Stats'!$B$2:$AC$1000,7,0)</f>
        <v>19.899999999999999</v>
      </c>
      <c r="AE431">
        <f>VLOOKUP($B431,'UPDATE Advanced Stats'!$B$2:$AC$1000,8,0)</f>
        <v>0.55600000000000005</v>
      </c>
      <c r="AF431">
        <f>VLOOKUP($B431,'UPDATE Advanced Stats'!$B$2:$AC$1000,9,0)</f>
        <v>0.128</v>
      </c>
      <c r="AG431">
        <f>VLOOKUP($B431,'UPDATE Advanced Stats'!$B$2:$AC$1000,10,0)</f>
        <v>0.36499999999999999</v>
      </c>
      <c r="AH431">
        <f>VLOOKUP($B431,'UPDATE Advanced Stats'!$B$2:$AC$1000,11,0)</f>
        <v>8.1</v>
      </c>
      <c r="AI431">
        <f>VLOOKUP($B431,'UPDATE Advanced Stats'!$B$2:$AC$1000,12,0)</f>
        <v>12.4</v>
      </c>
      <c r="AJ431">
        <f>VLOOKUP($B431,'UPDATE Advanced Stats'!$B$2:$AC$1000,13,0)</f>
        <v>10.199999999999999</v>
      </c>
      <c r="AK431">
        <f>VLOOKUP($B431,'UPDATE Advanced Stats'!$B$2:$AC$1000,14,0)</f>
        <v>9.6</v>
      </c>
      <c r="AL431">
        <f>VLOOKUP($B431,'UPDATE Advanced Stats'!$B$2:$AC$1000,15,0)</f>
        <v>1.1000000000000001</v>
      </c>
      <c r="AM431">
        <f>VLOOKUP($B431,'UPDATE Advanced Stats'!$B$2:$AC$1000,16,0)</f>
        <v>0.6</v>
      </c>
      <c r="AN431">
        <f>VLOOKUP($B431,'UPDATE Advanced Stats'!$B$2:$AC$1000,17,0)</f>
        <v>7.1</v>
      </c>
      <c r="AO431">
        <f>VLOOKUP($B431,'UPDATE Advanced Stats'!$B$2:$AC$1000,18,0)</f>
        <v>25.3</v>
      </c>
      <c r="AP431">
        <f>VLOOKUP($B431,'UPDATE Advanced Stats'!$B$2:$AC$1000,19,0)</f>
        <v>0</v>
      </c>
      <c r="AQ431">
        <f>VLOOKUP($B431,'UPDATE Advanced Stats'!$B$2:$AC$1000,20,0)</f>
        <v>2.1</v>
      </c>
      <c r="AR431">
        <f>VLOOKUP($B431,'UPDATE Advanced Stats'!$B$2:$AC$1000,21,0)</f>
        <v>-0.1</v>
      </c>
      <c r="AS431">
        <f>VLOOKUP($B431,'UPDATE Advanced Stats'!$B$2:$AC$1000,22,0)</f>
        <v>2</v>
      </c>
      <c r="AT431">
        <f>VLOOKUP($B431,'UPDATE Advanced Stats'!$B$2:$AC$1000,23,0)</f>
        <v>0.11</v>
      </c>
      <c r="AU431">
        <f>VLOOKUP($B431,'UPDATE Advanced Stats'!$B$2:$AC$1000,24,0)</f>
        <v>0</v>
      </c>
      <c r="AV431">
        <f>VLOOKUP($B431,'UPDATE Advanced Stats'!$B$2:$AC$1000,25,0)</f>
        <v>2</v>
      </c>
      <c r="AW431">
        <f>VLOOKUP($B431,'UPDATE Advanced Stats'!$B$2:$AC$1000,26,0)</f>
        <v>-3.8</v>
      </c>
      <c r="AX431">
        <f>VLOOKUP($B431,'UPDATE Advanced Stats'!$B$2:$AC$1000,27,0)</f>
        <v>-1.8</v>
      </c>
      <c r="AY431">
        <f>VLOOKUP($B431,'UPDATE Advanced Stats'!$B$2:$AC$1000,28,0)</f>
        <v>0</v>
      </c>
    </row>
    <row r="432" spans="1:51">
      <c r="A432">
        <f>'UPDATE Regular Stats'!A433</f>
        <v>337</v>
      </c>
      <c r="B432" t="str">
        <f>'UPDATE Regular Stats'!B433</f>
        <v>Toure' Murry</v>
      </c>
      <c r="C432" t="str">
        <f>'UPDATE Regular Stats'!C433</f>
        <v>SG-PG</v>
      </c>
      <c r="D432">
        <f>'UPDATE Regular Stats'!D433</f>
        <v>25</v>
      </c>
      <c r="E432" t="str">
        <f>'UPDATE Regular Stats'!E433</f>
        <v>TOT</v>
      </c>
      <c r="F432">
        <f>'UPDATE Regular Stats'!F433</f>
        <v>5</v>
      </c>
      <c r="G432">
        <f>'UPDATE Regular Stats'!G433</f>
        <v>0</v>
      </c>
      <c r="H432">
        <f>'UPDATE Regular Stats'!H433</f>
        <v>3.6</v>
      </c>
      <c r="I432">
        <f>'UPDATE Regular Stats'!I433</f>
        <v>0.4</v>
      </c>
      <c r="J432">
        <f>'UPDATE Regular Stats'!J433</f>
        <v>1</v>
      </c>
      <c r="K432">
        <f>'UPDATE Regular Stats'!K433</f>
        <v>0.4</v>
      </c>
      <c r="L432">
        <f>'UPDATE Regular Stats'!L433</f>
        <v>0</v>
      </c>
      <c r="M432">
        <f>'UPDATE Regular Stats'!M433</f>
        <v>0</v>
      </c>
      <c r="N432">
        <f>'UPDATE Regular Stats'!N433</f>
        <v>0</v>
      </c>
      <c r="O432">
        <f>'UPDATE Regular Stats'!O433</f>
        <v>0.4</v>
      </c>
      <c r="P432">
        <f>'UPDATE Regular Stats'!P433</f>
        <v>1</v>
      </c>
      <c r="Q432">
        <f>'UPDATE Regular Stats'!Q433</f>
        <v>0.4</v>
      </c>
      <c r="R432">
        <f>'UPDATE Regular Stats'!R433</f>
        <v>0.4</v>
      </c>
      <c r="S432">
        <f>'UPDATE Regular Stats'!S433</f>
        <v>0.4</v>
      </c>
      <c r="T432">
        <f>'UPDATE Regular Stats'!T433</f>
        <v>1</v>
      </c>
      <c r="U432">
        <f>'UPDATE Regular Stats'!U433</f>
        <v>0.2</v>
      </c>
      <c r="V432">
        <f>'UPDATE Regular Stats'!V433</f>
        <v>0</v>
      </c>
      <c r="W432">
        <f>'UPDATE Regular Stats'!W433</f>
        <v>0.2</v>
      </c>
      <c r="X432">
        <f>'UPDATE Regular Stats'!X433</f>
        <v>0.2</v>
      </c>
      <c r="Y432">
        <f>'UPDATE Regular Stats'!Y433</f>
        <v>0.2</v>
      </c>
      <c r="Z432">
        <f>'UPDATE Regular Stats'!Z433</f>
        <v>0</v>
      </c>
      <c r="AA432">
        <f>'UPDATE Regular Stats'!AA433</f>
        <v>0.8</v>
      </c>
      <c r="AB432">
        <f>'UPDATE Regular Stats'!AB433</f>
        <v>0.4</v>
      </c>
      <c r="AC432">
        <f>'UPDATE Regular Stats'!AC433</f>
        <v>1.2</v>
      </c>
      <c r="AD432">
        <f>VLOOKUP($B432,'UPDATE Advanced Stats'!$B$2:$AC$1000,7,0)</f>
        <v>1.1000000000000001</v>
      </c>
      <c r="AE432">
        <f>VLOOKUP($B432,'UPDATE Advanced Stats'!$B$2:$AC$1000,8,0)</f>
        <v>0.51</v>
      </c>
      <c r="AF432">
        <f>VLOOKUP($B432,'UPDATE Advanced Stats'!$B$2:$AC$1000,9,0)</f>
        <v>0</v>
      </c>
      <c r="AG432">
        <f>VLOOKUP($B432,'UPDATE Advanced Stats'!$B$2:$AC$1000,10,0)</f>
        <v>0.4</v>
      </c>
      <c r="AH432">
        <f>VLOOKUP($B432,'UPDATE Advanced Stats'!$B$2:$AC$1000,11,0)</f>
        <v>6.4</v>
      </c>
      <c r="AI432">
        <f>VLOOKUP($B432,'UPDATE Advanced Stats'!$B$2:$AC$1000,12,0)</f>
        <v>0</v>
      </c>
      <c r="AJ432">
        <f>VLOOKUP($B432,'UPDATE Advanced Stats'!$B$2:$AC$1000,13,0)</f>
        <v>3.1</v>
      </c>
      <c r="AK432">
        <f>VLOOKUP($B432,'UPDATE Advanced Stats'!$B$2:$AC$1000,14,0)</f>
        <v>8.3000000000000007</v>
      </c>
      <c r="AL432">
        <f>VLOOKUP($B432,'UPDATE Advanced Stats'!$B$2:$AC$1000,15,0)</f>
        <v>2.8</v>
      </c>
      <c r="AM432">
        <f>VLOOKUP($B432,'UPDATE Advanced Stats'!$B$2:$AC$1000,16,0)</f>
        <v>0</v>
      </c>
      <c r="AN432">
        <f>VLOOKUP($B432,'UPDATE Advanced Stats'!$B$2:$AC$1000,17,0)</f>
        <v>40.5</v>
      </c>
      <c r="AO432">
        <f>VLOOKUP($B432,'UPDATE Advanced Stats'!$B$2:$AC$1000,18,0)</f>
        <v>24.9</v>
      </c>
      <c r="AP432">
        <f>VLOOKUP($B432,'UPDATE Advanced Stats'!$B$2:$AC$1000,19,0)</f>
        <v>0</v>
      </c>
      <c r="AQ432">
        <f>VLOOKUP($B432,'UPDATE Advanced Stats'!$B$2:$AC$1000,20,0)</f>
        <v>-0.1</v>
      </c>
      <c r="AR432">
        <f>VLOOKUP($B432,'UPDATE Advanced Stats'!$B$2:$AC$1000,21,0)</f>
        <v>0</v>
      </c>
      <c r="AS432">
        <f>VLOOKUP($B432,'UPDATE Advanced Stats'!$B$2:$AC$1000,22,0)</f>
        <v>-0.1</v>
      </c>
      <c r="AT432">
        <f>VLOOKUP($B432,'UPDATE Advanced Stats'!$B$2:$AC$1000,23,0)</f>
        <v>-0.17100000000000001</v>
      </c>
      <c r="AU432">
        <f>VLOOKUP($B432,'UPDATE Advanced Stats'!$B$2:$AC$1000,24,0)</f>
        <v>0</v>
      </c>
      <c r="AV432">
        <f>VLOOKUP($B432,'UPDATE Advanced Stats'!$B$2:$AC$1000,25,0)</f>
        <v>-10</v>
      </c>
      <c r="AW432">
        <f>VLOOKUP($B432,'UPDATE Advanced Stats'!$B$2:$AC$1000,26,0)</f>
        <v>-1.2</v>
      </c>
      <c r="AX432">
        <f>VLOOKUP($B432,'UPDATE Advanced Stats'!$B$2:$AC$1000,27,0)</f>
        <v>-11.2</v>
      </c>
      <c r="AY432">
        <f>VLOOKUP($B432,'UPDATE Advanced Stats'!$B$2:$AC$1000,28,0)</f>
        <v>0</v>
      </c>
    </row>
    <row r="433" spans="1:51">
      <c r="A433">
        <f>'UPDATE Regular Stats'!A434</f>
        <v>337</v>
      </c>
      <c r="B433" t="str">
        <f>'UPDATE Regular Stats'!B434</f>
        <v>Toure' Murry</v>
      </c>
      <c r="C433" t="str">
        <f>'UPDATE Regular Stats'!C434</f>
        <v>PG</v>
      </c>
      <c r="D433">
        <f>'UPDATE Regular Stats'!D434</f>
        <v>25</v>
      </c>
      <c r="E433" t="str">
        <f>'UPDATE Regular Stats'!E434</f>
        <v>UTA</v>
      </c>
      <c r="F433">
        <f>'UPDATE Regular Stats'!F434</f>
        <v>1</v>
      </c>
      <c r="G433">
        <f>'UPDATE Regular Stats'!G434</f>
        <v>0</v>
      </c>
      <c r="H433">
        <f>'UPDATE Regular Stats'!H434</f>
        <v>1</v>
      </c>
      <c r="I433">
        <f>'UPDATE Regular Stats'!I434</f>
        <v>0</v>
      </c>
      <c r="J433">
        <f>'UPDATE Regular Stats'!J434</f>
        <v>1</v>
      </c>
      <c r="K433">
        <f>'UPDATE Regular Stats'!K434</f>
        <v>0</v>
      </c>
      <c r="L433">
        <f>'UPDATE Regular Stats'!L434</f>
        <v>0</v>
      </c>
      <c r="M433">
        <f>'UPDATE Regular Stats'!M434</f>
        <v>0</v>
      </c>
      <c r="N433">
        <f>'UPDATE Regular Stats'!N434</f>
        <v>0</v>
      </c>
      <c r="O433">
        <f>'UPDATE Regular Stats'!O434</f>
        <v>0</v>
      </c>
      <c r="P433">
        <f>'UPDATE Regular Stats'!P434</f>
        <v>1</v>
      </c>
      <c r="Q433">
        <f>'UPDATE Regular Stats'!Q434</f>
        <v>0</v>
      </c>
      <c r="R433">
        <f>'UPDATE Regular Stats'!R434</f>
        <v>0</v>
      </c>
      <c r="S433">
        <f>'UPDATE Regular Stats'!S434</f>
        <v>0</v>
      </c>
      <c r="T433">
        <f>'UPDATE Regular Stats'!T434</f>
        <v>0</v>
      </c>
      <c r="U433">
        <f>'UPDATE Regular Stats'!U434</f>
        <v>0</v>
      </c>
      <c r="V433">
        <f>'UPDATE Regular Stats'!V434</f>
        <v>0</v>
      </c>
      <c r="W433">
        <f>'UPDATE Regular Stats'!W434</f>
        <v>0</v>
      </c>
      <c r="X433">
        <f>'UPDATE Regular Stats'!X434</f>
        <v>0</v>
      </c>
      <c r="Y433">
        <f>'UPDATE Regular Stats'!Y434</f>
        <v>0</v>
      </c>
      <c r="Z433">
        <f>'UPDATE Regular Stats'!Z434</f>
        <v>0</v>
      </c>
      <c r="AA433">
        <f>'UPDATE Regular Stats'!AA434</f>
        <v>0</v>
      </c>
      <c r="AB433">
        <f>'UPDATE Regular Stats'!AB434</f>
        <v>0</v>
      </c>
      <c r="AC433">
        <f>'UPDATE Regular Stats'!AC434</f>
        <v>0</v>
      </c>
      <c r="AD433">
        <f>VLOOKUP($B433,'UPDATE Advanced Stats'!$B$2:$AC$1000,7,0)</f>
        <v>1.1000000000000001</v>
      </c>
      <c r="AE433">
        <f>VLOOKUP($B433,'UPDATE Advanced Stats'!$B$2:$AC$1000,8,0)</f>
        <v>0.51</v>
      </c>
      <c r="AF433">
        <f>VLOOKUP($B433,'UPDATE Advanced Stats'!$B$2:$AC$1000,9,0)</f>
        <v>0</v>
      </c>
      <c r="AG433">
        <f>VLOOKUP($B433,'UPDATE Advanced Stats'!$B$2:$AC$1000,10,0)</f>
        <v>0.4</v>
      </c>
      <c r="AH433">
        <f>VLOOKUP($B433,'UPDATE Advanced Stats'!$B$2:$AC$1000,11,0)</f>
        <v>6.4</v>
      </c>
      <c r="AI433">
        <f>VLOOKUP($B433,'UPDATE Advanced Stats'!$B$2:$AC$1000,12,0)</f>
        <v>0</v>
      </c>
      <c r="AJ433">
        <f>VLOOKUP($B433,'UPDATE Advanced Stats'!$B$2:$AC$1000,13,0)</f>
        <v>3.1</v>
      </c>
      <c r="AK433">
        <f>VLOOKUP($B433,'UPDATE Advanced Stats'!$B$2:$AC$1000,14,0)</f>
        <v>8.3000000000000007</v>
      </c>
      <c r="AL433">
        <f>VLOOKUP($B433,'UPDATE Advanced Stats'!$B$2:$AC$1000,15,0)</f>
        <v>2.8</v>
      </c>
      <c r="AM433">
        <f>VLOOKUP($B433,'UPDATE Advanced Stats'!$B$2:$AC$1000,16,0)</f>
        <v>0</v>
      </c>
      <c r="AN433">
        <f>VLOOKUP($B433,'UPDATE Advanced Stats'!$B$2:$AC$1000,17,0)</f>
        <v>40.5</v>
      </c>
      <c r="AO433">
        <f>VLOOKUP($B433,'UPDATE Advanced Stats'!$B$2:$AC$1000,18,0)</f>
        <v>24.9</v>
      </c>
      <c r="AP433">
        <f>VLOOKUP($B433,'UPDATE Advanced Stats'!$B$2:$AC$1000,19,0)</f>
        <v>0</v>
      </c>
      <c r="AQ433">
        <f>VLOOKUP($B433,'UPDATE Advanced Stats'!$B$2:$AC$1000,20,0)</f>
        <v>-0.1</v>
      </c>
      <c r="AR433">
        <f>VLOOKUP($B433,'UPDATE Advanced Stats'!$B$2:$AC$1000,21,0)</f>
        <v>0</v>
      </c>
      <c r="AS433">
        <f>VLOOKUP($B433,'UPDATE Advanced Stats'!$B$2:$AC$1000,22,0)</f>
        <v>-0.1</v>
      </c>
      <c r="AT433">
        <f>VLOOKUP($B433,'UPDATE Advanced Stats'!$B$2:$AC$1000,23,0)</f>
        <v>-0.17100000000000001</v>
      </c>
      <c r="AU433">
        <f>VLOOKUP($B433,'UPDATE Advanced Stats'!$B$2:$AC$1000,24,0)</f>
        <v>0</v>
      </c>
      <c r="AV433">
        <f>VLOOKUP($B433,'UPDATE Advanced Stats'!$B$2:$AC$1000,25,0)</f>
        <v>-10</v>
      </c>
      <c r="AW433">
        <f>VLOOKUP($B433,'UPDATE Advanced Stats'!$B$2:$AC$1000,26,0)</f>
        <v>-1.2</v>
      </c>
      <c r="AX433">
        <f>VLOOKUP($B433,'UPDATE Advanced Stats'!$B$2:$AC$1000,27,0)</f>
        <v>-11.2</v>
      </c>
      <c r="AY433">
        <f>VLOOKUP($B433,'UPDATE Advanced Stats'!$B$2:$AC$1000,28,0)</f>
        <v>0</v>
      </c>
    </row>
    <row r="434" spans="1:51">
      <c r="A434">
        <f>'UPDATE Regular Stats'!A435</f>
        <v>337</v>
      </c>
      <c r="B434" t="str">
        <f>'UPDATE Regular Stats'!B435</f>
        <v>Toure' Murry</v>
      </c>
      <c r="C434" t="str">
        <f>'UPDATE Regular Stats'!C435</f>
        <v>SG</v>
      </c>
      <c r="D434">
        <f>'UPDATE Regular Stats'!D435</f>
        <v>25</v>
      </c>
      <c r="E434" t="str">
        <f>'UPDATE Regular Stats'!E435</f>
        <v>WAS</v>
      </c>
      <c r="F434">
        <f>'UPDATE Regular Stats'!F435</f>
        <v>4</v>
      </c>
      <c r="G434">
        <f>'UPDATE Regular Stats'!G435</f>
        <v>0</v>
      </c>
      <c r="H434">
        <f>'UPDATE Regular Stats'!H435</f>
        <v>4.3</v>
      </c>
      <c r="I434">
        <f>'UPDATE Regular Stats'!I435</f>
        <v>0.5</v>
      </c>
      <c r="J434">
        <f>'UPDATE Regular Stats'!J435</f>
        <v>1</v>
      </c>
      <c r="K434">
        <f>'UPDATE Regular Stats'!K435</f>
        <v>0.5</v>
      </c>
      <c r="L434">
        <f>'UPDATE Regular Stats'!L435</f>
        <v>0</v>
      </c>
      <c r="M434">
        <f>'UPDATE Regular Stats'!M435</f>
        <v>0</v>
      </c>
      <c r="N434">
        <f>'UPDATE Regular Stats'!N435</f>
        <v>0</v>
      </c>
      <c r="O434">
        <f>'UPDATE Regular Stats'!O435</f>
        <v>0.5</v>
      </c>
      <c r="P434">
        <f>'UPDATE Regular Stats'!P435</f>
        <v>1</v>
      </c>
      <c r="Q434">
        <f>'UPDATE Regular Stats'!Q435</f>
        <v>0.5</v>
      </c>
      <c r="R434">
        <f>'UPDATE Regular Stats'!R435</f>
        <v>0.5</v>
      </c>
      <c r="S434">
        <f>'UPDATE Regular Stats'!S435</f>
        <v>0.5</v>
      </c>
      <c r="T434">
        <f>'UPDATE Regular Stats'!T435</f>
        <v>1</v>
      </c>
      <c r="U434">
        <f>'UPDATE Regular Stats'!U435</f>
        <v>0.3</v>
      </c>
      <c r="V434">
        <f>'UPDATE Regular Stats'!V435</f>
        <v>0</v>
      </c>
      <c r="W434">
        <f>'UPDATE Regular Stats'!W435</f>
        <v>0.3</v>
      </c>
      <c r="X434">
        <f>'UPDATE Regular Stats'!X435</f>
        <v>0.3</v>
      </c>
      <c r="Y434">
        <f>'UPDATE Regular Stats'!Y435</f>
        <v>0.3</v>
      </c>
      <c r="Z434">
        <f>'UPDATE Regular Stats'!Z435</f>
        <v>0</v>
      </c>
      <c r="AA434">
        <f>'UPDATE Regular Stats'!AA435</f>
        <v>1</v>
      </c>
      <c r="AB434">
        <f>'UPDATE Regular Stats'!AB435</f>
        <v>0.5</v>
      </c>
      <c r="AC434">
        <f>'UPDATE Regular Stats'!AC435</f>
        <v>1.5</v>
      </c>
      <c r="AD434">
        <f>VLOOKUP($B434,'UPDATE Advanced Stats'!$B$2:$AC$1000,7,0)</f>
        <v>1.1000000000000001</v>
      </c>
      <c r="AE434">
        <f>VLOOKUP($B434,'UPDATE Advanced Stats'!$B$2:$AC$1000,8,0)</f>
        <v>0.51</v>
      </c>
      <c r="AF434">
        <f>VLOOKUP($B434,'UPDATE Advanced Stats'!$B$2:$AC$1000,9,0)</f>
        <v>0</v>
      </c>
      <c r="AG434">
        <f>VLOOKUP($B434,'UPDATE Advanced Stats'!$B$2:$AC$1000,10,0)</f>
        <v>0.4</v>
      </c>
      <c r="AH434">
        <f>VLOOKUP($B434,'UPDATE Advanced Stats'!$B$2:$AC$1000,11,0)</f>
        <v>6.4</v>
      </c>
      <c r="AI434">
        <f>VLOOKUP($B434,'UPDATE Advanced Stats'!$B$2:$AC$1000,12,0)</f>
        <v>0</v>
      </c>
      <c r="AJ434">
        <f>VLOOKUP($B434,'UPDATE Advanced Stats'!$B$2:$AC$1000,13,0)</f>
        <v>3.1</v>
      </c>
      <c r="AK434">
        <f>VLOOKUP($B434,'UPDATE Advanced Stats'!$B$2:$AC$1000,14,0)</f>
        <v>8.3000000000000007</v>
      </c>
      <c r="AL434">
        <f>VLOOKUP($B434,'UPDATE Advanced Stats'!$B$2:$AC$1000,15,0)</f>
        <v>2.8</v>
      </c>
      <c r="AM434">
        <f>VLOOKUP($B434,'UPDATE Advanced Stats'!$B$2:$AC$1000,16,0)</f>
        <v>0</v>
      </c>
      <c r="AN434">
        <f>VLOOKUP($B434,'UPDATE Advanced Stats'!$B$2:$AC$1000,17,0)</f>
        <v>40.5</v>
      </c>
      <c r="AO434">
        <f>VLOOKUP($B434,'UPDATE Advanced Stats'!$B$2:$AC$1000,18,0)</f>
        <v>24.9</v>
      </c>
      <c r="AP434">
        <f>VLOOKUP($B434,'UPDATE Advanced Stats'!$B$2:$AC$1000,19,0)</f>
        <v>0</v>
      </c>
      <c r="AQ434">
        <f>VLOOKUP($B434,'UPDATE Advanced Stats'!$B$2:$AC$1000,20,0)</f>
        <v>-0.1</v>
      </c>
      <c r="AR434">
        <f>VLOOKUP($B434,'UPDATE Advanced Stats'!$B$2:$AC$1000,21,0)</f>
        <v>0</v>
      </c>
      <c r="AS434">
        <f>VLOOKUP($B434,'UPDATE Advanced Stats'!$B$2:$AC$1000,22,0)</f>
        <v>-0.1</v>
      </c>
      <c r="AT434">
        <f>VLOOKUP($B434,'UPDATE Advanced Stats'!$B$2:$AC$1000,23,0)</f>
        <v>-0.17100000000000001</v>
      </c>
      <c r="AU434">
        <f>VLOOKUP($B434,'UPDATE Advanced Stats'!$B$2:$AC$1000,24,0)</f>
        <v>0</v>
      </c>
      <c r="AV434">
        <f>VLOOKUP($B434,'UPDATE Advanced Stats'!$B$2:$AC$1000,25,0)</f>
        <v>-10</v>
      </c>
      <c r="AW434">
        <f>VLOOKUP($B434,'UPDATE Advanced Stats'!$B$2:$AC$1000,26,0)</f>
        <v>-1.2</v>
      </c>
      <c r="AX434">
        <f>VLOOKUP($B434,'UPDATE Advanced Stats'!$B$2:$AC$1000,27,0)</f>
        <v>-11.2</v>
      </c>
      <c r="AY434">
        <f>VLOOKUP($B434,'UPDATE Advanced Stats'!$B$2:$AC$1000,28,0)</f>
        <v>0</v>
      </c>
    </row>
    <row r="435" spans="1:51">
      <c r="A435">
        <f>'UPDATE Regular Stats'!A436</f>
        <v>338</v>
      </c>
      <c r="B435" t="str">
        <f>'UPDATE Regular Stats'!B436</f>
        <v>Mike Muscala</v>
      </c>
      <c r="C435" t="str">
        <f>'UPDATE Regular Stats'!C436</f>
        <v>PF</v>
      </c>
      <c r="D435">
        <f>'UPDATE Regular Stats'!D436</f>
        <v>23</v>
      </c>
      <c r="E435" t="str">
        <f>'UPDATE Regular Stats'!E436</f>
        <v>ATL</v>
      </c>
      <c r="F435">
        <f>'UPDATE Regular Stats'!F436</f>
        <v>40</v>
      </c>
      <c r="G435">
        <f>'UPDATE Regular Stats'!G436</f>
        <v>8</v>
      </c>
      <c r="H435">
        <f>'UPDATE Regular Stats'!H436</f>
        <v>12.6</v>
      </c>
      <c r="I435">
        <f>'UPDATE Regular Stats'!I436</f>
        <v>2.1</v>
      </c>
      <c r="J435">
        <f>'UPDATE Regular Stats'!J436</f>
        <v>3.8</v>
      </c>
      <c r="K435">
        <f>'UPDATE Regular Stats'!K436</f>
        <v>0.55000000000000004</v>
      </c>
      <c r="L435">
        <f>'UPDATE Regular Stats'!L436</f>
        <v>0.2</v>
      </c>
      <c r="M435">
        <f>'UPDATE Regular Stats'!M436</f>
        <v>0.6</v>
      </c>
      <c r="N435">
        <f>'UPDATE Regular Stats'!N436</f>
        <v>0.40899999999999997</v>
      </c>
      <c r="O435">
        <f>'UPDATE Regular Stats'!O436</f>
        <v>1.9</v>
      </c>
      <c r="P435">
        <f>'UPDATE Regular Stats'!P436</f>
        <v>3.2</v>
      </c>
      <c r="Q435">
        <f>'UPDATE Regular Stats'!Q436</f>
        <v>0.57399999999999995</v>
      </c>
      <c r="R435">
        <f>'UPDATE Regular Stats'!R436</f>
        <v>0.6</v>
      </c>
      <c r="S435">
        <f>'UPDATE Regular Stats'!S436</f>
        <v>0.6</v>
      </c>
      <c r="T435">
        <f>'UPDATE Regular Stats'!T436</f>
        <v>0.88</v>
      </c>
      <c r="U435">
        <f>'UPDATE Regular Stats'!U436</f>
        <v>1.3</v>
      </c>
      <c r="V435">
        <f>'UPDATE Regular Stats'!V436</f>
        <v>1.7</v>
      </c>
      <c r="W435">
        <f>'UPDATE Regular Stats'!W436</f>
        <v>3</v>
      </c>
      <c r="X435">
        <f>'UPDATE Regular Stats'!X436</f>
        <v>0.6</v>
      </c>
      <c r="Y435">
        <f>'UPDATE Regular Stats'!Y436</f>
        <v>0.4</v>
      </c>
      <c r="Z435">
        <f>'UPDATE Regular Stats'!Z436</f>
        <v>0.5</v>
      </c>
      <c r="AA435">
        <f>'UPDATE Regular Stats'!AA436</f>
        <v>0.5</v>
      </c>
      <c r="AB435">
        <f>'UPDATE Regular Stats'!AB436</f>
        <v>1.3</v>
      </c>
      <c r="AC435">
        <f>'UPDATE Regular Stats'!AC436</f>
        <v>4.9000000000000004</v>
      </c>
      <c r="AD435">
        <f>VLOOKUP($B435,'UPDATE Advanced Stats'!$B$2:$AC$1000,7,0)</f>
        <v>18</v>
      </c>
      <c r="AE435">
        <f>VLOOKUP($B435,'UPDATE Advanced Stats'!$B$2:$AC$1000,8,0)</f>
        <v>0.60799999999999998</v>
      </c>
      <c r="AF435">
        <f>VLOOKUP($B435,'UPDATE Advanced Stats'!$B$2:$AC$1000,9,0)</f>
        <v>0.14599999999999999</v>
      </c>
      <c r="AG435">
        <f>VLOOKUP($B435,'UPDATE Advanced Stats'!$B$2:$AC$1000,10,0)</f>
        <v>0.16600000000000001</v>
      </c>
      <c r="AH435">
        <f>VLOOKUP($B435,'UPDATE Advanced Stats'!$B$2:$AC$1000,11,0)</f>
        <v>12.2</v>
      </c>
      <c r="AI435">
        <f>VLOOKUP($B435,'UPDATE Advanced Stats'!$B$2:$AC$1000,12,0)</f>
        <v>14.8</v>
      </c>
      <c r="AJ435">
        <f>VLOOKUP($B435,'UPDATE Advanced Stats'!$B$2:$AC$1000,13,0)</f>
        <v>13.5</v>
      </c>
      <c r="AK435">
        <f>VLOOKUP($B435,'UPDATE Advanced Stats'!$B$2:$AC$1000,14,0)</f>
        <v>8</v>
      </c>
      <c r="AL435">
        <f>VLOOKUP($B435,'UPDATE Advanced Stats'!$B$2:$AC$1000,15,0)</f>
        <v>1.6</v>
      </c>
      <c r="AM435">
        <f>VLOOKUP($B435,'UPDATE Advanced Stats'!$B$2:$AC$1000,16,0)</f>
        <v>3.2</v>
      </c>
      <c r="AN435">
        <f>VLOOKUP($B435,'UPDATE Advanced Stats'!$B$2:$AC$1000,17,0)</f>
        <v>11.5</v>
      </c>
      <c r="AO435">
        <f>VLOOKUP($B435,'UPDATE Advanced Stats'!$B$2:$AC$1000,18,0)</f>
        <v>16.7</v>
      </c>
      <c r="AP435">
        <f>VLOOKUP($B435,'UPDATE Advanced Stats'!$B$2:$AC$1000,19,0)</f>
        <v>0</v>
      </c>
      <c r="AQ435">
        <f>VLOOKUP($B435,'UPDATE Advanced Stats'!$B$2:$AC$1000,20,0)</f>
        <v>1.2</v>
      </c>
      <c r="AR435">
        <f>VLOOKUP($B435,'UPDATE Advanced Stats'!$B$2:$AC$1000,21,0)</f>
        <v>0.7</v>
      </c>
      <c r="AS435">
        <f>VLOOKUP($B435,'UPDATE Advanced Stats'!$B$2:$AC$1000,22,0)</f>
        <v>1.9</v>
      </c>
      <c r="AT435">
        <f>VLOOKUP($B435,'UPDATE Advanced Stats'!$B$2:$AC$1000,23,0)</f>
        <v>0.17899999999999999</v>
      </c>
      <c r="AU435">
        <f>VLOOKUP($B435,'UPDATE Advanced Stats'!$B$2:$AC$1000,24,0)</f>
        <v>0</v>
      </c>
      <c r="AV435">
        <f>VLOOKUP($B435,'UPDATE Advanced Stats'!$B$2:$AC$1000,25,0)</f>
        <v>0.8</v>
      </c>
      <c r="AW435">
        <f>VLOOKUP($B435,'UPDATE Advanced Stats'!$B$2:$AC$1000,26,0)</f>
        <v>0.9</v>
      </c>
      <c r="AX435">
        <f>VLOOKUP($B435,'UPDATE Advanced Stats'!$B$2:$AC$1000,27,0)</f>
        <v>1.7</v>
      </c>
      <c r="AY435">
        <f>VLOOKUP($B435,'UPDATE Advanced Stats'!$B$2:$AC$1000,28,0)</f>
        <v>0.5</v>
      </c>
    </row>
    <row r="436" spans="1:51">
      <c r="A436">
        <f>'UPDATE Regular Stats'!A437</f>
        <v>339</v>
      </c>
      <c r="B436" t="str">
        <f>'UPDATE Regular Stats'!B437</f>
        <v>Shabazz Napier</v>
      </c>
      <c r="C436" t="str">
        <f>'UPDATE Regular Stats'!C437</f>
        <v>PG</v>
      </c>
      <c r="D436">
        <f>'UPDATE Regular Stats'!D437</f>
        <v>23</v>
      </c>
      <c r="E436" t="str">
        <f>'UPDATE Regular Stats'!E437</f>
        <v>MIA</v>
      </c>
      <c r="F436">
        <f>'UPDATE Regular Stats'!F437</f>
        <v>51</v>
      </c>
      <c r="G436">
        <f>'UPDATE Regular Stats'!G437</f>
        <v>10</v>
      </c>
      <c r="H436">
        <f>'UPDATE Regular Stats'!H437</f>
        <v>19.8</v>
      </c>
      <c r="I436">
        <f>'UPDATE Regular Stats'!I437</f>
        <v>1.7</v>
      </c>
      <c r="J436">
        <f>'UPDATE Regular Stats'!J437</f>
        <v>4.5</v>
      </c>
      <c r="K436">
        <f>'UPDATE Regular Stats'!K437</f>
        <v>0.38200000000000001</v>
      </c>
      <c r="L436">
        <f>'UPDATE Regular Stats'!L437</f>
        <v>0.8</v>
      </c>
      <c r="M436">
        <f>'UPDATE Regular Stats'!M437</f>
        <v>2.2999999999999998</v>
      </c>
      <c r="N436">
        <f>'UPDATE Regular Stats'!N437</f>
        <v>0.36399999999999999</v>
      </c>
      <c r="O436">
        <f>'UPDATE Regular Stats'!O437</f>
        <v>0.9</v>
      </c>
      <c r="P436">
        <f>'UPDATE Regular Stats'!P437</f>
        <v>2.2000000000000002</v>
      </c>
      <c r="Q436">
        <f>'UPDATE Regular Stats'!Q437</f>
        <v>0.4</v>
      </c>
      <c r="R436">
        <f>'UPDATE Regular Stats'!R437</f>
        <v>0.9</v>
      </c>
      <c r="S436">
        <f>'UPDATE Regular Stats'!S437</f>
        <v>1.1000000000000001</v>
      </c>
      <c r="T436">
        <f>'UPDATE Regular Stats'!T437</f>
        <v>0.78600000000000003</v>
      </c>
      <c r="U436">
        <f>'UPDATE Regular Stats'!U437</f>
        <v>0.3</v>
      </c>
      <c r="V436">
        <f>'UPDATE Regular Stats'!V437</f>
        <v>1.9</v>
      </c>
      <c r="W436">
        <f>'UPDATE Regular Stats'!W437</f>
        <v>2.2000000000000002</v>
      </c>
      <c r="X436">
        <f>'UPDATE Regular Stats'!X437</f>
        <v>2.5</v>
      </c>
      <c r="Y436">
        <f>'UPDATE Regular Stats'!Y437</f>
        <v>0.8</v>
      </c>
      <c r="Z436">
        <f>'UPDATE Regular Stats'!Z437</f>
        <v>0.1</v>
      </c>
      <c r="AA436">
        <f>'UPDATE Regular Stats'!AA437</f>
        <v>1.6</v>
      </c>
      <c r="AB436">
        <f>'UPDATE Regular Stats'!AB437</f>
        <v>1.5</v>
      </c>
      <c r="AC436">
        <f>'UPDATE Regular Stats'!AC437</f>
        <v>5.0999999999999996</v>
      </c>
      <c r="AD436">
        <f>VLOOKUP($B436,'UPDATE Advanced Stats'!$B$2:$AC$1000,7,0)</f>
        <v>9.3000000000000007</v>
      </c>
      <c r="AE436">
        <f>VLOOKUP($B436,'UPDATE Advanced Stats'!$B$2:$AC$1000,8,0)</f>
        <v>0.51700000000000002</v>
      </c>
      <c r="AF436">
        <f>VLOOKUP($B436,'UPDATE Advanced Stats'!$B$2:$AC$1000,9,0)</f>
        <v>0.51800000000000002</v>
      </c>
      <c r="AG436">
        <f>VLOOKUP($B436,'UPDATE Advanced Stats'!$B$2:$AC$1000,10,0)</f>
        <v>0.246</v>
      </c>
      <c r="AH436">
        <f>VLOOKUP($B436,'UPDATE Advanced Stats'!$B$2:$AC$1000,11,0)</f>
        <v>2.1</v>
      </c>
      <c r="AI436">
        <f>VLOOKUP($B436,'UPDATE Advanced Stats'!$B$2:$AC$1000,12,0)</f>
        <v>11.2</v>
      </c>
      <c r="AJ436">
        <f>VLOOKUP($B436,'UPDATE Advanced Stats'!$B$2:$AC$1000,13,0)</f>
        <v>6.7</v>
      </c>
      <c r="AK436">
        <f>VLOOKUP($B436,'UPDATE Advanced Stats'!$B$2:$AC$1000,14,0)</f>
        <v>19.899999999999999</v>
      </c>
      <c r="AL436">
        <f>VLOOKUP($B436,'UPDATE Advanced Stats'!$B$2:$AC$1000,15,0)</f>
        <v>2.1</v>
      </c>
      <c r="AM436">
        <f>VLOOKUP($B436,'UPDATE Advanced Stats'!$B$2:$AC$1000,16,0)</f>
        <v>0.3</v>
      </c>
      <c r="AN436">
        <f>VLOOKUP($B436,'UPDATE Advanced Stats'!$B$2:$AC$1000,17,0)</f>
        <v>24.3</v>
      </c>
      <c r="AO436">
        <f>VLOOKUP($B436,'UPDATE Advanced Stats'!$B$2:$AC$1000,18,0)</f>
        <v>15.5</v>
      </c>
      <c r="AP436">
        <f>VLOOKUP($B436,'UPDATE Advanced Stats'!$B$2:$AC$1000,19,0)</f>
        <v>0</v>
      </c>
      <c r="AQ436">
        <f>VLOOKUP($B436,'UPDATE Advanced Stats'!$B$2:$AC$1000,20,0)</f>
        <v>-0.3</v>
      </c>
      <c r="AR436">
        <f>VLOOKUP($B436,'UPDATE Advanced Stats'!$B$2:$AC$1000,21,0)</f>
        <v>0.8</v>
      </c>
      <c r="AS436">
        <f>VLOOKUP($B436,'UPDATE Advanced Stats'!$B$2:$AC$1000,22,0)</f>
        <v>0.5</v>
      </c>
      <c r="AT436">
        <f>VLOOKUP($B436,'UPDATE Advanced Stats'!$B$2:$AC$1000,23,0)</f>
        <v>2.4E-2</v>
      </c>
      <c r="AU436">
        <f>VLOOKUP($B436,'UPDATE Advanced Stats'!$B$2:$AC$1000,24,0)</f>
        <v>0</v>
      </c>
      <c r="AV436">
        <f>VLOOKUP($B436,'UPDATE Advanced Stats'!$B$2:$AC$1000,25,0)</f>
        <v>-2</v>
      </c>
      <c r="AW436">
        <f>VLOOKUP($B436,'UPDATE Advanced Stats'!$B$2:$AC$1000,26,0)</f>
        <v>-0.6</v>
      </c>
      <c r="AX436">
        <f>VLOOKUP($B436,'UPDATE Advanced Stats'!$B$2:$AC$1000,27,0)</f>
        <v>-2.6</v>
      </c>
      <c r="AY436">
        <f>VLOOKUP($B436,'UPDATE Advanced Stats'!$B$2:$AC$1000,28,0)</f>
        <v>-0.2</v>
      </c>
    </row>
    <row r="437" spans="1:51">
      <c r="A437">
        <f>'UPDATE Regular Stats'!A438</f>
        <v>340</v>
      </c>
      <c r="B437" t="str">
        <f>'UPDATE Regular Stats'!B438</f>
        <v>Gary Neal</v>
      </c>
      <c r="C437" t="str">
        <f>'UPDATE Regular Stats'!C438</f>
        <v>SG</v>
      </c>
      <c r="D437">
        <f>'UPDATE Regular Stats'!D438</f>
        <v>30</v>
      </c>
      <c r="E437" t="str">
        <f>'UPDATE Regular Stats'!E438</f>
        <v>TOT</v>
      </c>
      <c r="F437">
        <f>'UPDATE Regular Stats'!F438</f>
        <v>54</v>
      </c>
      <c r="G437">
        <f>'UPDATE Regular Stats'!G438</f>
        <v>1</v>
      </c>
      <c r="H437">
        <f>'UPDATE Regular Stats'!H438</f>
        <v>22.1</v>
      </c>
      <c r="I437">
        <f>'UPDATE Regular Stats'!I438</f>
        <v>3.5</v>
      </c>
      <c r="J437">
        <f>'UPDATE Regular Stats'!J438</f>
        <v>9.3000000000000007</v>
      </c>
      <c r="K437">
        <f>'UPDATE Regular Stats'!K438</f>
        <v>0.374</v>
      </c>
      <c r="L437">
        <f>'UPDATE Regular Stats'!L438</f>
        <v>0.9</v>
      </c>
      <c r="M437">
        <f>'UPDATE Regular Stats'!M438</f>
        <v>3</v>
      </c>
      <c r="N437">
        <f>'UPDATE Regular Stats'!N438</f>
        <v>0.30499999999999999</v>
      </c>
      <c r="O437">
        <f>'UPDATE Regular Stats'!O438</f>
        <v>2.6</v>
      </c>
      <c r="P437">
        <f>'UPDATE Regular Stats'!P438</f>
        <v>6.3</v>
      </c>
      <c r="Q437">
        <f>'UPDATE Regular Stats'!Q438</f>
        <v>0.40699999999999997</v>
      </c>
      <c r="R437">
        <f>'UPDATE Regular Stats'!R438</f>
        <v>2.2000000000000002</v>
      </c>
      <c r="S437">
        <f>'UPDATE Regular Stats'!S438</f>
        <v>2.5</v>
      </c>
      <c r="T437">
        <f>'UPDATE Regular Stats'!T438</f>
        <v>0.86699999999999999</v>
      </c>
      <c r="U437">
        <f>'UPDATE Regular Stats'!U438</f>
        <v>0.3</v>
      </c>
      <c r="V437">
        <f>'UPDATE Regular Stats'!V438</f>
        <v>2.1</v>
      </c>
      <c r="W437">
        <f>'UPDATE Regular Stats'!W438</f>
        <v>2.4</v>
      </c>
      <c r="X437">
        <f>'UPDATE Regular Stats'!X438</f>
        <v>1.9</v>
      </c>
      <c r="Y437">
        <f>'UPDATE Regular Stats'!Y438</f>
        <v>0.4</v>
      </c>
      <c r="Z437">
        <f>'UPDATE Regular Stats'!Z438</f>
        <v>0</v>
      </c>
      <c r="AA437">
        <f>'UPDATE Regular Stats'!AA438</f>
        <v>1.2</v>
      </c>
      <c r="AB437">
        <f>'UPDATE Regular Stats'!AB438</f>
        <v>1.6</v>
      </c>
      <c r="AC437">
        <f>'UPDATE Regular Stats'!AC438</f>
        <v>10.1</v>
      </c>
      <c r="AD437">
        <f>VLOOKUP($B437,'UPDATE Advanced Stats'!$B$2:$AC$1000,7,0)</f>
        <v>11.1</v>
      </c>
      <c r="AE437">
        <f>VLOOKUP($B437,'UPDATE Advanced Stats'!$B$2:$AC$1000,8,0)</f>
        <v>0.48299999999999998</v>
      </c>
      <c r="AF437">
        <f>VLOOKUP($B437,'UPDATE Advanced Stats'!$B$2:$AC$1000,9,0)</f>
        <v>0.32600000000000001</v>
      </c>
      <c r="AG437">
        <f>VLOOKUP($B437,'UPDATE Advanced Stats'!$B$2:$AC$1000,10,0)</f>
        <v>0.26800000000000002</v>
      </c>
      <c r="AH437">
        <f>VLOOKUP($B437,'UPDATE Advanced Stats'!$B$2:$AC$1000,11,0)</f>
        <v>1.3</v>
      </c>
      <c r="AI437">
        <f>VLOOKUP($B437,'UPDATE Advanced Stats'!$B$2:$AC$1000,12,0)</f>
        <v>11</v>
      </c>
      <c r="AJ437">
        <f>VLOOKUP($B437,'UPDATE Advanced Stats'!$B$2:$AC$1000,13,0)</f>
        <v>6</v>
      </c>
      <c r="AK437">
        <f>VLOOKUP($B437,'UPDATE Advanced Stats'!$B$2:$AC$1000,14,0)</f>
        <v>14.5</v>
      </c>
      <c r="AL437">
        <f>VLOOKUP($B437,'UPDATE Advanced Stats'!$B$2:$AC$1000,15,0)</f>
        <v>1</v>
      </c>
      <c r="AM437">
        <f>VLOOKUP($B437,'UPDATE Advanced Stats'!$B$2:$AC$1000,16,0)</f>
        <v>0.1</v>
      </c>
      <c r="AN437">
        <f>VLOOKUP($B437,'UPDATE Advanced Stats'!$B$2:$AC$1000,17,0)</f>
        <v>10.4</v>
      </c>
      <c r="AO437">
        <f>VLOOKUP($B437,'UPDATE Advanced Stats'!$B$2:$AC$1000,18,0)</f>
        <v>23.8</v>
      </c>
      <c r="AP437">
        <f>VLOOKUP($B437,'UPDATE Advanced Stats'!$B$2:$AC$1000,19,0)</f>
        <v>0</v>
      </c>
      <c r="AQ437">
        <f>VLOOKUP($B437,'UPDATE Advanced Stats'!$B$2:$AC$1000,20,0)</f>
        <v>-0.2</v>
      </c>
      <c r="AR437">
        <f>VLOOKUP($B437,'UPDATE Advanced Stats'!$B$2:$AC$1000,21,0)</f>
        <v>0.8</v>
      </c>
      <c r="AS437">
        <f>VLOOKUP($B437,'UPDATE Advanced Stats'!$B$2:$AC$1000,22,0)</f>
        <v>0.6</v>
      </c>
      <c r="AT437">
        <f>VLOOKUP($B437,'UPDATE Advanced Stats'!$B$2:$AC$1000,23,0)</f>
        <v>2.1999999999999999E-2</v>
      </c>
      <c r="AU437">
        <f>VLOOKUP($B437,'UPDATE Advanced Stats'!$B$2:$AC$1000,24,0)</f>
        <v>0</v>
      </c>
      <c r="AV437">
        <f>VLOOKUP($B437,'UPDATE Advanced Stats'!$B$2:$AC$1000,25,0)</f>
        <v>-1.7</v>
      </c>
      <c r="AW437">
        <f>VLOOKUP($B437,'UPDATE Advanced Stats'!$B$2:$AC$1000,26,0)</f>
        <v>-2.6</v>
      </c>
      <c r="AX437">
        <f>VLOOKUP($B437,'UPDATE Advanced Stats'!$B$2:$AC$1000,27,0)</f>
        <v>-4.3</v>
      </c>
      <c r="AY437">
        <f>VLOOKUP($B437,'UPDATE Advanced Stats'!$B$2:$AC$1000,28,0)</f>
        <v>-0.7</v>
      </c>
    </row>
    <row r="438" spans="1:51">
      <c r="A438">
        <f>'UPDATE Regular Stats'!A439</f>
        <v>340</v>
      </c>
      <c r="B438" t="str">
        <f>'UPDATE Regular Stats'!B439</f>
        <v>Gary Neal</v>
      </c>
      <c r="C438" t="str">
        <f>'UPDATE Regular Stats'!C439</f>
        <v>SG</v>
      </c>
      <c r="D438">
        <f>'UPDATE Regular Stats'!D439</f>
        <v>30</v>
      </c>
      <c r="E438" t="str">
        <f>'UPDATE Regular Stats'!E439</f>
        <v>CHO</v>
      </c>
      <c r="F438">
        <f>'UPDATE Regular Stats'!F439</f>
        <v>43</v>
      </c>
      <c r="G438">
        <f>'UPDATE Regular Stats'!G439</f>
        <v>0</v>
      </c>
      <c r="H438">
        <f>'UPDATE Regular Stats'!H439</f>
        <v>21.7</v>
      </c>
      <c r="I438">
        <f>'UPDATE Regular Stats'!I439</f>
        <v>3.3</v>
      </c>
      <c r="J438">
        <f>'UPDATE Regular Stats'!J439</f>
        <v>9.3000000000000007</v>
      </c>
      <c r="K438">
        <f>'UPDATE Regular Stats'!K439</f>
        <v>0.35899999999999999</v>
      </c>
      <c r="L438">
        <f>'UPDATE Regular Stats'!L439</f>
        <v>0.9</v>
      </c>
      <c r="M438">
        <f>'UPDATE Regular Stats'!M439</f>
        <v>3.1</v>
      </c>
      <c r="N438">
        <f>'UPDATE Regular Stats'!N439</f>
        <v>0.29299999999999998</v>
      </c>
      <c r="O438">
        <f>'UPDATE Regular Stats'!O439</f>
        <v>2.4</v>
      </c>
      <c r="P438">
        <f>'UPDATE Regular Stats'!P439</f>
        <v>6.2</v>
      </c>
      <c r="Q438">
        <f>'UPDATE Regular Stats'!Q439</f>
        <v>0.39200000000000002</v>
      </c>
      <c r="R438">
        <f>'UPDATE Regular Stats'!R439</f>
        <v>2</v>
      </c>
      <c r="S438">
        <f>'UPDATE Regular Stats'!S439</f>
        <v>2.4</v>
      </c>
      <c r="T438">
        <f>'UPDATE Regular Stats'!T439</f>
        <v>0.86299999999999999</v>
      </c>
      <c r="U438">
        <f>'UPDATE Regular Stats'!U439</f>
        <v>0.3</v>
      </c>
      <c r="V438">
        <f>'UPDATE Regular Stats'!V439</f>
        <v>1.9</v>
      </c>
      <c r="W438">
        <f>'UPDATE Regular Stats'!W439</f>
        <v>2.2000000000000002</v>
      </c>
      <c r="X438">
        <f>'UPDATE Regular Stats'!X439</f>
        <v>1.9</v>
      </c>
      <c r="Y438">
        <f>'UPDATE Regular Stats'!Y439</f>
        <v>0.4</v>
      </c>
      <c r="Z438">
        <f>'UPDATE Regular Stats'!Z439</f>
        <v>0</v>
      </c>
      <c r="AA438">
        <f>'UPDATE Regular Stats'!AA439</f>
        <v>1.3</v>
      </c>
      <c r="AB438">
        <f>'UPDATE Regular Stats'!AB439</f>
        <v>1.6</v>
      </c>
      <c r="AC438">
        <f>'UPDATE Regular Stats'!AC439</f>
        <v>9.6</v>
      </c>
      <c r="AD438">
        <f>VLOOKUP($B438,'UPDATE Advanced Stats'!$B$2:$AC$1000,7,0)</f>
        <v>11.1</v>
      </c>
      <c r="AE438">
        <f>VLOOKUP($B438,'UPDATE Advanced Stats'!$B$2:$AC$1000,8,0)</f>
        <v>0.48299999999999998</v>
      </c>
      <c r="AF438">
        <f>VLOOKUP($B438,'UPDATE Advanced Stats'!$B$2:$AC$1000,9,0)</f>
        <v>0.32600000000000001</v>
      </c>
      <c r="AG438">
        <f>VLOOKUP($B438,'UPDATE Advanced Stats'!$B$2:$AC$1000,10,0)</f>
        <v>0.26800000000000002</v>
      </c>
      <c r="AH438">
        <f>VLOOKUP($B438,'UPDATE Advanced Stats'!$B$2:$AC$1000,11,0)</f>
        <v>1.3</v>
      </c>
      <c r="AI438">
        <f>VLOOKUP($B438,'UPDATE Advanced Stats'!$B$2:$AC$1000,12,0)</f>
        <v>11</v>
      </c>
      <c r="AJ438">
        <f>VLOOKUP($B438,'UPDATE Advanced Stats'!$B$2:$AC$1000,13,0)</f>
        <v>6</v>
      </c>
      <c r="AK438">
        <f>VLOOKUP($B438,'UPDATE Advanced Stats'!$B$2:$AC$1000,14,0)</f>
        <v>14.5</v>
      </c>
      <c r="AL438">
        <f>VLOOKUP($B438,'UPDATE Advanced Stats'!$B$2:$AC$1000,15,0)</f>
        <v>1</v>
      </c>
      <c r="AM438">
        <f>VLOOKUP($B438,'UPDATE Advanced Stats'!$B$2:$AC$1000,16,0)</f>
        <v>0.1</v>
      </c>
      <c r="AN438">
        <f>VLOOKUP($B438,'UPDATE Advanced Stats'!$B$2:$AC$1000,17,0)</f>
        <v>10.4</v>
      </c>
      <c r="AO438">
        <f>VLOOKUP($B438,'UPDATE Advanced Stats'!$B$2:$AC$1000,18,0)</f>
        <v>23.8</v>
      </c>
      <c r="AP438">
        <f>VLOOKUP($B438,'UPDATE Advanced Stats'!$B$2:$AC$1000,19,0)</f>
        <v>0</v>
      </c>
      <c r="AQ438">
        <f>VLOOKUP($B438,'UPDATE Advanced Stats'!$B$2:$AC$1000,20,0)</f>
        <v>-0.2</v>
      </c>
      <c r="AR438">
        <f>VLOOKUP($B438,'UPDATE Advanced Stats'!$B$2:$AC$1000,21,0)</f>
        <v>0.8</v>
      </c>
      <c r="AS438">
        <f>VLOOKUP($B438,'UPDATE Advanced Stats'!$B$2:$AC$1000,22,0)</f>
        <v>0.6</v>
      </c>
      <c r="AT438">
        <f>VLOOKUP($B438,'UPDATE Advanced Stats'!$B$2:$AC$1000,23,0)</f>
        <v>2.1999999999999999E-2</v>
      </c>
      <c r="AU438">
        <f>VLOOKUP($B438,'UPDATE Advanced Stats'!$B$2:$AC$1000,24,0)</f>
        <v>0</v>
      </c>
      <c r="AV438">
        <f>VLOOKUP($B438,'UPDATE Advanced Stats'!$B$2:$AC$1000,25,0)</f>
        <v>-1.7</v>
      </c>
      <c r="AW438">
        <f>VLOOKUP($B438,'UPDATE Advanced Stats'!$B$2:$AC$1000,26,0)</f>
        <v>-2.6</v>
      </c>
      <c r="AX438">
        <f>VLOOKUP($B438,'UPDATE Advanced Stats'!$B$2:$AC$1000,27,0)</f>
        <v>-4.3</v>
      </c>
      <c r="AY438">
        <f>VLOOKUP($B438,'UPDATE Advanced Stats'!$B$2:$AC$1000,28,0)</f>
        <v>-0.7</v>
      </c>
    </row>
    <row r="439" spans="1:51">
      <c r="A439">
        <f>'UPDATE Regular Stats'!A440</f>
        <v>340</v>
      </c>
      <c r="B439" t="str">
        <f>'UPDATE Regular Stats'!B440</f>
        <v>Gary Neal</v>
      </c>
      <c r="C439" t="str">
        <f>'UPDATE Regular Stats'!C440</f>
        <v>SG</v>
      </c>
      <c r="D439">
        <f>'UPDATE Regular Stats'!D440</f>
        <v>30</v>
      </c>
      <c r="E439" t="str">
        <f>'UPDATE Regular Stats'!E440</f>
        <v>MIN</v>
      </c>
      <c r="F439">
        <f>'UPDATE Regular Stats'!F440</f>
        <v>11</v>
      </c>
      <c r="G439">
        <f>'UPDATE Regular Stats'!G440</f>
        <v>1</v>
      </c>
      <c r="H439">
        <f>'UPDATE Regular Stats'!H440</f>
        <v>23.8</v>
      </c>
      <c r="I439">
        <f>'UPDATE Regular Stats'!I440</f>
        <v>4.0999999999999996</v>
      </c>
      <c r="J439">
        <f>'UPDATE Regular Stats'!J440</f>
        <v>9.5</v>
      </c>
      <c r="K439">
        <f>'UPDATE Regular Stats'!K440</f>
        <v>0.42899999999999999</v>
      </c>
      <c r="L439">
        <f>'UPDATE Regular Stats'!L440</f>
        <v>1</v>
      </c>
      <c r="M439">
        <f>'UPDATE Regular Stats'!M440</f>
        <v>2.8</v>
      </c>
      <c r="N439">
        <f>'UPDATE Regular Stats'!N440</f>
        <v>0.35499999999999998</v>
      </c>
      <c r="O439">
        <f>'UPDATE Regular Stats'!O440</f>
        <v>3.1</v>
      </c>
      <c r="P439">
        <f>'UPDATE Regular Stats'!P440</f>
        <v>6.7</v>
      </c>
      <c r="Q439">
        <f>'UPDATE Regular Stats'!Q440</f>
        <v>0.45900000000000002</v>
      </c>
      <c r="R439">
        <f>'UPDATE Regular Stats'!R440</f>
        <v>2.6</v>
      </c>
      <c r="S439">
        <f>'UPDATE Regular Stats'!S440</f>
        <v>3</v>
      </c>
      <c r="T439">
        <f>'UPDATE Regular Stats'!T440</f>
        <v>0.879</v>
      </c>
      <c r="U439">
        <f>'UPDATE Regular Stats'!U440</f>
        <v>0</v>
      </c>
      <c r="V439">
        <f>'UPDATE Regular Stats'!V440</f>
        <v>3.2</v>
      </c>
      <c r="W439">
        <f>'UPDATE Regular Stats'!W440</f>
        <v>3.2</v>
      </c>
      <c r="X439">
        <f>'UPDATE Regular Stats'!X440</f>
        <v>1.8</v>
      </c>
      <c r="Y439">
        <f>'UPDATE Regular Stats'!Y440</f>
        <v>0.6</v>
      </c>
      <c r="Z439">
        <f>'UPDATE Regular Stats'!Z440</f>
        <v>0</v>
      </c>
      <c r="AA439">
        <f>'UPDATE Regular Stats'!AA440</f>
        <v>0.9</v>
      </c>
      <c r="AB439">
        <f>'UPDATE Regular Stats'!AB440</f>
        <v>1.6</v>
      </c>
      <c r="AC439">
        <f>'UPDATE Regular Stats'!AC440</f>
        <v>11.8</v>
      </c>
      <c r="AD439">
        <f>VLOOKUP($B439,'UPDATE Advanced Stats'!$B$2:$AC$1000,7,0)</f>
        <v>11.1</v>
      </c>
      <c r="AE439">
        <f>VLOOKUP($B439,'UPDATE Advanced Stats'!$B$2:$AC$1000,8,0)</f>
        <v>0.48299999999999998</v>
      </c>
      <c r="AF439">
        <f>VLOOKUP($B439,'UPDATE Advanced Stats'!$B$2:$AC$1000,9,0)</f>
        <v>0.32600000000000001</v>
      </c>
      <c r="AG439">
        <f>VLOOKUP($B439,'UPDATE Advanced Stats'!$B$2:$AC$1000,10,0)</f>
        <v>0.26800000000000002</v>
      </c>
      <c r="AH439">
        <f>VLOOKUP($B439,'UPDATE Advanced Stats'!$B$2:$AC$1000,11,0)</f>
        <v>1.3</v>
      </c>
      <c r="AI439">
        <f>VLOOKUP($B439,'UPDATE Advanced Stats'!$B$2:$AC$1000,12,0)</f>
        <v>11</v>
      </c>
      <c r="AJ439">
        <f>VLOOKUP($B439,'UPDATE Advanced Stats'!$B$2:$AC$1000,13,0)</f>
        <v>6</v>
      </c>
      <c r="AK439">
        <f>VLOOKUP($B439,'UPDATE Advanced Stats'!$B$2:$AC$1000,14,0)</f>
        <v>14.5</v>
      </c>
      <c r="AL439">
        <f>VLOOKUP($B439,'UPDATE Advanced Stats'!$B$2:$AC$1000,15,0)</f>
        <v>1</v>
      </c>
      <c r="AM439">
        <f>VLOOKUP($B439,'UPDATE Advanced Stats'!$B$2:$AC$1000,16,0)</f>
        <v>0.1</v>
      </c>
      <c r="AN439">
        <f>VLOOKUP($B439,'UPDATE Advanced Stats'!$B$2:$AC$1000,17,0)</f>
        <v>10.4</v>
      </c>
      <c r="AO439">
        <f>VLOOKUP($B439,'UPDATE Advanced Stats'!$B$2:$AC$1000,18,0)</f>
        <v>23.8</v>
      </c>
      <c r="AP439">
        <f>VLOOKUP($B439,'UPDATE Advanced Stats'!$B$2:$AC$1000,19,0)</f>
        <v>0</v>
      </c>
      <c r="AQ439">
        <f>VLOOKUP($B439,'UPDATE Advanced Stats'!$B$2:$AC$1000,20,0)</f>
        <v>-0.2</v>
      </c>
      <c r="AR439">
        <f>VLOOKUP($B439,'UPDATE Advanced Stats'!$B$2:$AC$1000,21,0)</f>
        <v>0.8</v>
      </c>
      <c r="AS439">
        <f>VLOOKUP($B439,'UPDATE Advanced Stats'!$B$2:$AC$1000,22,0)</f>
        <v>0.6</v>
      </c>
      <c r="AT439">
        <f>VLOOKUP($B439,'UPDATE Advanced Stats'!$B$2:$AC$1000,23,0)</f>
        <v>2.1999999999999999E-2</v>
      </c>
      <c r="AU439">
        <f>VLOOKUP($B439,'UPDATE Advanced Stats'!$B$2:$AC$1000,24,0)</f>
        <v>0</v>
      </c>
      <c r="AV439">
        <f>VLOOKUP($B439,'UPDATE Advanced Stats'!$B$2:$AC$1000,25,0)</f>
        <v>-1.7</v>
      </c>
      <c r="AW439">
        <f>VLOOKUP($B439,'UPDATE Advanced Stats'!$B$2:$AC$1000,26,0)</f>
        <v>-2.6</v>
      </c>
      <c r="AX439">
        <f>VLOOKUP($B439,'UPDATE Advanced Stats'!$B$2:$AC$1000,27,0)</f>
        <v>-4.3</v>
      </c>
      <c r="AY439">
        <f>VLOOKUP($B439,'UPDATE Advanced Stats'!$B$2:$AC$1000,28,0)</f>
        <v>-0.7</v>
      </c>
    </row>
    <row r="440" spans="1:51">
      <c r="A440" t="str">
        <f>'UPDATE Regular Stats'!A441</f>
        <v>Rk</v>
      </c>
      <c r="B440" t="str">
        <f>'UPDATE Regular Stats'!B441</f>
        <v>Player</v>
      </c>
      <c r="C440" t="str">
        <f>'UPDATE Regular Stats'!C441</f>
        <v>Pos</v>
      </c>
      <c r="D440" t="str">
        <f>'UPDATE Regular Stats'!D441</f>
        <v>Age</v>
      </c>
      <c r="E440" t="str">
        <f>'UPDATE Regular Stats'!E441</f>
        <v>Tm</v>
      </c>
      <c r="F440" t="str">
        <f>'UPDATE Regular Stats'!F441</f>
        <v>G</v>
      </c>
      <c r="G440" t="str">
        <f>'UPDATE Regular Stats'!G441</f>
        <v>GS</v>
      </c>
      <c r="H440" t="str">
        <f>'UPDATE Regular Stats'!H441</f>
        <v>MP</v>
      </c>
      <c r="I440" t="str">
        <f>'UPDATE Regular Stats'!I441</f>
        <v>FG</v>
      </c>
      <c r="J440" t="str">
        <f>'UPDATE Regular Stats'!J441</f>
        <v>FGA</v>
      </c>
      <c r="K440" t="str">
        <f>'UPDATE Regular Stats'!K441</f>
        <v>FG%</v>
      </c>
      <c r="L440" t="str">
        <f>'UPDATE Regular Stats'!L441</f>
        <v>3P</v>
      </c>
      <c r="M440" t="str">
        <f>'UPDATE Regular Stats'!M441</f>
        <v>3PA</v>
      </c>
      <c r="N440" t="str">
        <f>'UPDATE Regular Stats'!N441</f>
        <v>3P</v>
      </c>
      <c r="O440" t="str">
        <f>'UPDATE Regular Stats'!O441</f>
        <v>2P</v>
      </c>
      <c r="P440" t="str">
        <f>'UPDATE Regular Stats'!P441</f>
        <v>2PA</v>
      </c>
      <c r="Q440" t="str">
        <f>'UPDATE Regular Stats'!Q441</f>
        <v>2P</v>
      </c>
      <c r="R440" t="str">
        <f>'UPDATE Regular Stats'!R441</f>
        <v>FT</v>
      </c>
      <c r="S440" t="str">
        <f>'UPDATE Regular Stats'!S441</f>
        <v>FTA</v>
      </c>
      <c r="T440" t="str">
        <f>'UPDATE Regular Stats'!T441</f>
        <v>FT%</v>
      </c>
      <c r="U440" t="str">
        <f>'UPDATE Regular Stats'!U441</f>
        <v>ORB</v>
      </c>
      <c r="V440" t="str">
        <f>'UPDATE Regular Stats'!V441</f>
        <v>DRB</v>
      </c>
      <c r="W440" t="str">
        <f>'UPDATE Regular Stats'!W441</f>
        <v>TRB</v>
      </c>
      <c r="X440" t="str">
        <f>'UPDATE Regular Stats'!X441</f>
        <v>AST</v>
      </c>
      <c r="Y440" t="str">
        <f>'UPDATE Regular Stats'!Y441</f>
        <v>STL</v>
      </c>
      <c r="Z440" t="str">
        <f>'UPDATE Regular Stats'!Z441</f>
        <v>BLK</v>
      </c>
      <c r="AA440" t="str">
        <f>'UPDATE Regular Stats'!AA441</f>
        <v>TOV</v>
      </c>
      <c r="AB440" t="str">
        <f>'UPDATE Regular Stats'!AB441</f>
        <v>PF</v>
      </c>
      <c r="AC440" t="str">
        <f>'UPDATE Regular Stats'!AC441</f>
        <v>PTS</v>
      </c>
      <c r="AD440" t="str">
        <f>VLOOKUP($B440,'UPDATE Advanced Stats'!$B$2:$AC$1000,7,0)</f>
        <v>PER</v>
      </c>
      <c r="AE440" t="str">
        <f>VLOOKUP($B440,'UPDATE Advanced Stats'!$B$2:$AC$1000,8,0)</f>
        <v>TS%</v>
      </c>
      <c r="AF440" t="str">
        <f>VLOOKUP($B440,'UPDATE Advanced Stats'!$B$2:$AC$1000,9,0)</f>
        <v>3PAr</v>
      </c>
      <c r="AG440" t="str">
        <f>VLOOKUP($B440,'UPDATE Advanced Stats'!$B$2:$AC$1000,10,0)</f>
        <v>FTr</v>
      </c>
      <c r="AH440" t="str">
        <f>VLOOKUP($B440,'UPDATE Advanced Stats'!$B$2:$AC$1000,11,0)</f>
        <v>ORB%</v>
      </c>
      <c r="AI440" t="str">
        <f>VLOOKUP($B440,'UPDATE Advanced Stats'!$B$2:$AC$1000,12,0)</f>
        <v>DRB%</v>
      </c>
      <c r="AJ440" t="str">
        <f>VLOOKUP($B440,'UPDATE Advanced Stats'!$B$2:$AC$1000,13,0)</f>
        <v>TRB%</v>
      </c>
      <c r="AK440" t="str">
        <f>VLOOKUP($B440,'UPDATE Advanced Stats'!$B$2:$AC$1000,14,0)</f>
        <v>AST%</v>
      </c>
      <c r="AL440" t="str">
        <f>VLOOKUP($B440,'UPDATE Advanced Stats'!$B$2:$AC$1000,15,0)</f>
        <v>STL%</v>
      </c>
      <c r="AM440" t="str">
        <f>VLOOKUP($B440,'UPDATE Advanced Stats'!$B$2:$AC$1000,16,0)</f>
        <v>BLK%</v>
      </c>
      <c r="AN440" t="str">
        <f>VLOOKUP($B440,'UPDATE Advanced Stats'!$B$2:$AC$1000,17,0)</f>
        <v>TOV%</v>
      </c>
      <c r="AO440" t="str">
        <f>VLOOKUP($B440,'UPDATE Advanced Stats'!$B$2:$AC$1000,18,0)</f>
        <v>USG%</v>
      </c>
      <c r="AP440">
        <f>VLOOKUP($B440,'UPDATE Advanced Stats'!$B$2:$AC$1000,19,0)</f>
        <v>0</v>
      </c>
      <c r="AQ440" t="str">
        <f>VLOOKUP($B440,'UPDATE Advanced Stats'!$B$2:$AC$1000,20,0)</f>
        <v>OWS</v>
      </c>
      <c r="AR440" t="str">
        <f>VLOOKUP($B440,'UPDATE Advanced Stats'!$B$2:$AC$1000,21,0)</f>
        <v>DWS</v>
      </c>
      <c r="AS440" t="str">
        <f>VLOOKUP($B440,'UPDATE Advanced Stats'!$B$2:$AC$1000,22,0)</f>
        <v>WS</v>
      </c>
      <c r="AT440" t="str">
        <f>VLOOKUP($B440,'UPDATE Advanced Stats'!$B$2:$AC$1000,23,0)</f>
        <v>WS/48</v>
      </c>
      <c r="AU440">
        <f>VLOOKUP($B440,'UPDATE Advanced Stats'!$B$2:$AC$1000,24,0)</f>
        <v>0</v>
      </c>
      <c r="AV440" t="str">
        <f>VLOOKUP($B440,'UPDATE Advanced Stats'!$B$2:$AC$1000,25,0)</f>
        <v>OBPM</v>
      </c>
      <c r="AW440" t="str">
        <f>VLOOKUP($B440,'UPDATE Advanced Stats'!$B$2:$AC$1000,26,0)</f>
        <v>DBPM</v>
      </c>
      <c r="AX440" t="str">
        <f>VLOOKUP($B440,'UPDATE Advanced Stats'!$B$2:$AC$1000,27,0)</f>
        <v>BPM</v>
      </c>
      <c r="AY440" t="str">
        <f>VLOOKUP($B440,'UPDATE Advanced Stats'!$B$2:$AC$1000,28,0)</f>
        <v>VORP</v>
      </c>
    </row>
    <row r="441" spans="1:51">
      <c r="A441">
        <f>'UPDATE Regular Stats'!A442</f>
        <v>341</v>
      </c>
      <c r="B441" t="str">
        <f>'UPDATE Regular Stats'!B442</f>
        <v>Jameer Nelson</v>
      </c>
      <c r="C441" t="str">
        <f>'UPDATE Regular Stats'!C442</f>
        <v>PG</v>
      </c>
      <c r="D441">
        <f>'UPDATE Regular Stats'!D442</f>
        <v>32</v>
      </c>
      <c r="E441" t="str">
        <f>'UPDATE Regular Stats'!E442</f>
        <v>TOT</v>
      </c>
      <c r="F441">
        <f>'UPDATE Regular Stats'!F442</f>
        <v>63</v>
      </c>
      <c r="G441">
        <f>'UPDATE Regular Stats'!G442</f>
        <v>29</v>
      </c>
      <c r="H441">
        <f>'UPDATE Regular Stats'!H442</f>
        <v>22.3</v>
      </c>
      <c r="I441">
        <f>'UPDATE Regular Stats'!I442</f>
        <v>3.3</v>
      </c>
      <c r="J441">
        <f>'UPDATE Regular Stats'!J442</f>
        <v>8</v>
      </c>
      <c r="K441">
        <f>'UPDATE Regular Stats'!K442</f>
        <v>0.40699999999999997</v>
      </c>
      <c r="L441">
        <f>'UPDATE Regular Stats'!L442</f>
        <v>1.4</v>
      </c>
      <c r="M441">
        <f>'UPDATE Regular Stats'!M442</f>
        <v>4.0999999999999996</v>
      </c>
      <c r="N441">
        <f>'UPDATE Regular Stats'!N442</f>
        <v>0.34499999999999997</v>
      </c>
      <c r="O441">
        <f>'UPDATE Regular Stats'!O442</f>
        <v>1.8</v>
      </c>
      <c r="P441">
        <f>'UPDATE Regular Stats'!P442</f>
        <v>3.9</v>
      </c>
      <c r="Q441">
        <f>'UPDATE Regular Stats'!Q442</f>
        <v>0.47199999999999998</v>
      </c>
      <c r="R441">
        <f>'UPDATE Regular Stats'!R442</f>
        <v>0.4</v>
      </c>
      <c r="S441">
        <f>'UPDATE Regular Stats'!S442</f>
        <v>0.6</v>
      </c>
      <c r="T441">
        <f>'UPDATE Regular Stats'!T442</f>
        <v>0.66700000000000004</v>
      </c>
      <c r="U441">
        <f>'UPDATE Regular Stats'!U442</f>
        <v>0.5</v>
      </c>
      <c r="V441">
        <f>'UPDATE Regular Stats'!V442</f>
        <v>1.8</v>
      </c>
      <c r="W441">
        <f>'UPDATE Regular Stats'!W442</f>
        <v>2.2999999999999998</v>
      </c>
      <c r="X441">
        <f>'UPDATE Regular Stats'!X442</f>
        <v>4</v>
      </c>
      <c r="Y441">
        <f>'UPDATE Regular Stats'!Y442</f>
        <v>0.7</v>
      </c>
      <c r="Z441">
        <f>'UPDATE Regular Stats'!Z442</f>
        <v>0.1</v>
      </c>
      <c r="AA441">
        <f>'UPDATE Regular Stats'!AA442</f>
        <v>1.7</v>
      </c>
      <c r="AB441">
        <f>'UPDATE Regular Stats'!AB442</f>
        <v>2.2000000000000002</v>
      </c>
      <c r="AC441">
        <f>'UPDATE Regular Stats'!AC442</f>
        <v>8.3000000000000007</v>
      </c>
      <c r="AD441">
        <f>VLOOKUP($B441,'UPDATE Advanced Stats'!$B$2:$AC$1000,7,0)</f>
        <v>12.1</v>
      </c>
      <c r="AE441">
        <f>VLOOKUP($B441,'UPDATE Advanced Stats'!$B$2:$AC$1000,8,0)</f>
        <v>0.503</v>
      </c>
      <c r="AF441">
        <f>VLOOKUP($B441,'UPDATE Advanced Stats'!$B$2:$AC$1000,9,0)</f>
        <v>0.51200000000000001</v>
      </c>
      <c r="AG441">
        <f>VLOOKUP($B441,'UPDATE Advanced Stats'!$B$2:$AC$1000,10,0)</f>
        <v>7.0999999999999994E-2</v>
      </c>
      <c r="AH441">
        <f>VLOOKUP($B441,'UPDATE Advanced Stats'!$B$2:$AC$1000,11,0)</f>
        <v>2.5</v>
      </c>
      <c r="AI441">
        <f>VLOOKUP($B441,'UPDATE Advanced Stats'!$B$2:$AC$1000,12,0)</f>
        <v>8.9</v>
      </c>
      <c r="AJ441">
        <f>VLOOKUP($B441,'UPDATE Advanced Stats'!$B$2:$AC$1000,13,0)</f>
        <v>5.7</v>
      </c>
      <c r="AK441">
        <f>VLOOKUP($B441,'UPDATE Advanced Stats'!$B$2:$AC$1000,14,0)</f>
        <v>27.8</v>
      </c>
      <c r="AL441">
        <f>VLOOKUP($B441,'UPDATE Advanced Stats'!$B$2:$AC$1000,15,0)</f>
        <v>1.7</v>
      </c>
      <c r="AM441">
        <f>VLOOKUP($B441,'UPDATE Advanced Stats'!$B$2:$AC$1000,16,0)</f>
        <v>0.3</v>
      </c>
      <c r="AN441">
        <f>VLOOKUP($B441,'UPDATE Advanced Stats'!$B$2:$AC$1000,17,0)</f>
        <v>17.3</v>
      </c>
      <c r="AO441">
        <f>VLOOKUP($B441,'UPDATE Advanced Stats'!$B$2:$AC$1000,18,0)</f>
        <v>19.5</v>
      </c>
      <c r="AP441">
        <f>VLOOKUP($B441,'UPDATE Advanced Stats'!$B$2:$AC$1000,19,0)</f>
        <v>0</v>
      </c>
      <c r="AQ441">
        <f>VLOOKUP($B441,'UPDATE Advanced Stats'!$B$2:$AC$1000,20,0)</f>
        <v>0.6</v>
      </c>
      <c r="AR441">
        <f>VLOOKUP($B441,'UPDATE Advanced Stats'!$B$2:$AC$1000,21,0)</f>
        <v>0.8</v>
      </c>
      <c r="AS441">
        <f>VLOOKUP($B441,'UPDATE Advanced Stats'!$B$2:$AC$1000,22,0)</f>
        <v>1.4</v>
      </c>
      <c r="AT441">
        <f>VLOOKUP($B441,'UPDATE Advanced Stats'!$B$2:$AC$1000,23,0)</f>
        <v>4.7E-2</v>
      </c>
      <c r="AU441">
        <f>VLOOKUP($B441,'UPDATE Advanced Stats'!$B$2:$AC$1000,24,0)</f>
        <v>0</v>
      </c>
      <c r="AV441">
        <f>VLOOKUP($B441,'UPDATE Advanced Stats'!$B$2:$AC$1000,25,0)</f>
        <v>0.6</v>
      </c>
      <c r="AW441">
        <f>VLOOKUP($B441,'UPDATE Advanced Stats'!$B$2:$AC$1000,26,0)</f>
        <v>-1.6</v>
      </c>
      <c r="AX441">
        <f>VLOOKUP($B441,'UPDATE Advanced Stats'!$B$2:$AC$1000,27,0)</f>
        <v>-1</v>
      </c>
      <c r="AY441">
        <f>VLOOKUP($B441,'UPDATE Advanced Stats'!$B$2:$AC$1000,28,0)</f>
        <v>0.4</v>
      </c>
    </row>
    <row r="442" spans="1:51">
      <c r="A442">
        <f>'UPDATE Regular Stats'!A443</f>
        <v>341</v>
      </c>
      <c r="B442" t="str">
        <f>'UPDATE Regular Stats'!B443</f>
        <v>Jameer Nelson</v>
      </c>
      <c r="C442" t="str">
        <f>'UPDATE Regular Stats'!C443</f>
        <v>PG</v>
      </c>
      <c r="D442">
        <f>'UPDATE Regular Stats'!D443</f>
        <v>32</v>
      </c>
      <c r="E442" t="str">
        <f>'UPDATE Regular Stats'!E443</f>
        <v>DAL</v>
      </c>
      <c r="F442">
        <f>'UPDATE Regular Stats'!F443</f>
        <v>23</v>
      </c>
      <c r="G442">
        <f>'UPDATE Regular Stats'!G443</f>
        <v>23</v>
      </c>
      <c r="H442">
        <f>'UPDATE Regular Stats'!H443</f>
        <v>25.4</v>
      </c>
      <c r="I442">
        <f>'UPDATE Regular Stats'!I443</f>
        <v>2.7</v>
      </c>
      <c r="J442">
        <f>'UPDATE Regular Stats'!J443</f>
        <v>7.1</v>
      </c>
      <c r="K442">
        <f>'UPDATE Regular Stats'!K443</f>
        <v>0.374</v>
      </c>
      <c r="L442">
        <f>'UPDATE Regular Stats'!L443</f>
        <v>1.7</v>
      </c>
      <c r="M442">
        <f>'UPDATE Regular Stats'!M443</f>
        <v>4.5</v>
      </c>
      <c r="N442">
        <f>'UPDATE Regular Stats'!N443</f>
        <v>0.36899999999999999</v>
      </c>
      <c r="O442">
        <f>'UPDATE Regular Stats'!O443</f>
        <v>1</v>
      </c>
      <c r="P442">
        <f>'UPDATE Regular Stats'!P443</f>
        <v>2.6</v>
      </c>
      <c r="Q442">
        <f>'UPDATE Regular Stats'!Q443</f>
        <v>0.38300000000000001</v>
      </c>
      <c r="R442">
        <f>'UPDATE Regular Stats'!R443</f>
        <v>0.3</v>
      </c>
      <c r="S442">
        <f>'UPDATE Regular Stats'!S443</f>
        <v>0.3</v>
      </c>
      <c r="T442">
        <f>'UPDATE Regular Stats'!T443</f>
        <v>0.875</v>
      </c>
      <c r="U442">
        <f>'UPDATE Regular Stats'!U443</f>
        <v>0.6</v>
      </c>
      <c r="V442">
        <f>'UPDATE Regular Stats'!V443</f>
        <v>2.1</v>
      </c>
      <c r="W442">
        <f>'UPDATE Regular Stats'!W443</f>
        <v>2.7</v>
      </c>
      <c r="X442">
        <f>'UPDATE Regular Stats'!X443</f>
        <v>4.0999999999999996</v>
      </c>
      <c r="Y442">
        <f>'UPDATE Regular Stats'!Y443</f>
        <v>0.7</v>
      </c>
      <c r="Z442">
        <f>'UPDATE Regular Stats'!Z443</f>
        <v>0.1</v>
      </c>
      <c r="AA442">
        <f>'UPDATE Regular Stats'!AA443</f>
        <v>1.7</v>
      </c>
      <c r="AB442">
        <f>'UPDATE Regular Stats'!AB443</f>
        <v>2.2999999999999998</v>
      </c>
      <c r="AC442">
        <f>'UPDATE Regular Stats'!AC443</f>
        <v>7.3</v>
      </c>
      <c r="AD442">
        <f>VLOOKUP($B442,'UPDATE Advanced Stats'!$B$2:$AC$1000,7,0)</f>
        <v>12.1</v>
      </c>
      <c r="AE442">
        <f>VLOOKUP($B442,'UPDATE Advanced Stats'!$B$2:$AC$1000,8,0)</f>
        <v>0.503</v>
      </c>
      <c r="AF442">
        <f>VLOOKUP($B442,'UPDATE Advanced Stats'!$B$2:$AC$1000,9,0)</f>
        <v>0.51200000000000001</v>
      </c>
      <c r="AG442">
        <f>VLOOKUP($B442,'UPDATE Advanced Stats'!$B$2:$AC$1000,10,0)</f>
        <v>7.0999999999999994E-2</v>
      </c>
      <c r="AH442">
        <f>VLOOKUP($B442,'UPDATE Advanced Stats'!$B$2:$AC$1000,11,0)</f>
        <v>2.5</v>
      </c>
      <c r="AI442">
        <f>VLOOKUP($B442,'UPDATE Advanced Stats'!$B$2:$AC$1000,12,0)</f>
        <v>8.9</v>
      </c>
      <c r="AJ442">
        <f>VLOOKUP($B442,'UPDATE Advanced Stats'!$B$2:$AC$1000,13,0)</f>
        <v>5.7</v>
      </c>
      <c r="AK442">
        <f>VLOOKUP($B442,'UPDATE Advanced Stats'!$B$2:$AC$1000,14,0)</f>
        <v>27.8</v>
      </c>
      <c r="AL442">
        <f>VLOOKUP($B442,'UPDATE Advanced Stats'!$B$2:$AC$1000,15,0)</f>
        <v>1.7</v>
      </c>
      <c r="AM442">
        <f>VLOOKUP($B442,'UPDATE Advanced Stats'!$B$2:$AC$1000,16,0)</f>
        <v>0.3</v>
      </c>
      <c r="AN442">
        <f>VLOOKUP($B442,'UPDATE Advanced Stats'!$B$2:$AC$1000,17,0)</f>
        <v>17.3</v>
      </c>
      <c r="AO442">
        <f>VLOOKUP($B442,'UPDATE Advanced Stats'!$B$2:$AC$1000,18,0)</f>
        <v>19.5</v>
      </c>
      <c r="AP442">
        <f>VLOOKUP($B442,'UPDATE Advanced Stats'!$B$2:$AC$1000,19,0)</f>
        <v>0</v>
      </c>
      <c r="AQ442">
        <f>VLOOKUP($B442,'UPDATE Advanced Stats'!$B$2:$AC$1000,20,0)</f>
        <v>0.6</v>
      </c>
      <c r="AR442">
        <f>VLOOKUP($B442,'UPDATE Advanced Stats'!$B$2:$AC$1000,21,0)</f>
        <v>0.8</v>
      </c>
      <c r="AS442">
        <f>VLOOKUP($B442,'UPDATE Advanced Stats'!$B$2:$AC$1000,22,0)</f>
        <v>1.4</v>
      </c>
      <c r="AT442">
        <f>VLOOKUP($B442,'UPDATE Advanced Stats'!$B$2:$AC$1000,23,0)</f>
        <v>4.7E-2</v>
      </c>
      <c r="AU442">
        <f>VLOOKUP($B442,'UPDATE Advanced Stats'!$B$2:$AC$1000,24,0)</f>
        <v>0</v>
      </c>
      <c r="AV442">
        <f>VLOOKUP($B442,'UPDATE Advanced Stats'!$B$2:$AC$1000,25,0)</f>
        <v>0.6</v>
      </c>
      <c r="AW442">
        <f>VLOOKUP($B442,'UPDATE Advanced Stats'!$B$2:$AC$1000,26,0)</f>
        <v>-1.6</v>
      </c>
      <c r="AX442">
        <f>VLOOKUP($B442,'UPDATE Advanced Stats'!$B$2:$AC$1000,27,0)</f>
        <v>-1</v>
      </c>
      <c r="AY442">
        <f>VLOOKUP($B442,'UPDATE Advanced Stats'!$B$2:$AC$1000,28,0)</f>
        <v>0.4</v>
      </c>
    </row>
    <row r="443" spans="1:51">
      <c r="A443">
        <f>'UPDATE Regular Stats'!A444</f>
        <v>341</v>
      </c>
      <c r="B443" t="str">
        <f>'UPDATE Regular Stats'!B444</f>
        <v>Jameer Nelson</v>
      </c>
      <c r="C443" t="str">
        <f>'UPDATE Regular Stats'!C444</f>
        <v>PG</v>
      </c>
      <c r="D443">
        <f>'UPDATE Regular Stats'!D444</f>
        <v>32</v>
      </c>
      <c r="E443" t="str">
        <f>'UPDATE Regular Stats'!E444</f>
        <v>BOS</v>
      </c>
      <c r="F443">
        <f>'UPDATE Regular Stats'!F444</f>
        <v>6</v>
      </c>
      <c r="G443">
        <f>'UPDATE Regular Stats'!G444</f>
        <v>1</v>
      </c>
      <c r="H443">
        <f>'UPDATE Regular Stats'!H444</f>
        <v>20.2</v>
      </c>
      <c r="I443">
        <f>'UPDATE Regular Stats'!I444</f>
        <v>1.5</v>
      </c>
      <c r="J443">
        <f>'UPDATE Regular Stats'!J444</f>
        <v>6.8</v>
      </c>
      <c r="K443">
        <f>'UPDATE Regular Stats'!K444</f>
        <v>0.22</v>
      </c>
      <c r="L443">
        <f>'UPDATE Regular Stats'!L444</f>
        <v>0.8</v>
      </c>
      <c r="M443">
        <f>'UPDATE Regular Stats'!M444</f>
        <v>4.2</v>
      </c>
      <c r="N443">
        <f>'UPDATE Regular Stats'!N444</f>
        <v>0.2</v>
      </c>
      <c r="O443">
        <f>'UPDATE Regular Stats'!O444</f>
        <v>0.7</v>
      </c>
      <c r="P443">
        <f>'UPDATE Regular Stats'!P444</f>
        <v>2.7</v>
      </c>
      <c r="Q443">
        <f>'UPDATE Regular Stats'!Q444</f>
        <v>0.25</v>
      </c>
      <c r="R443">
        <f>'UPDATE Regular Stats'!R444</f>
        <v>1</v>
      </c>
      <c r="S443">
        <f>'UPDATE Regular Stats'!S444</f>
        <v>1.5</v>
      </c>
      <c r="T443">
        <f>'UPDATE Regular Stats'!T444</f>
        <v>0.66700000000000004</v>
      </c>
      <c r="U443">
        <f>'UPDATE Regular Stats'!U444</f>
        <v>0.5</v>
      </c>
      <c r="V443">
        <f>'UPDATE Regular Stats'!V444</f>
        <v>2.2999999999999998</v>
      </c>
      <c r="W443">
        <f>'UPDATE Regular Stats'!W444</f>
        <v>2.8</v>
      </c>
      <c r="X443">
        <f>'UPDATE Regular Stats'!X444</f>
        <v>5.5</v>
      </c>
      <c r="Y443">
        <f>'UPDATE Regular Stats'!Y444</f>
        <v>1.2</v>
      </c>
      <c r="Z443">
        <f>'UPDATE Regular Stats'!Z444</f>
        <v>0</v>
      </c>
      <c r="AA443">
        <f>'UPDATE Regular Stats'!AA444</f>
        <v>1.5</v>
      </c>
      <c r="AB443">
        <f>'UPDATE Regular Stats'!AB444</f>
        <v>2.2000000000000002</v>
      </c>
      <c r="AC443">
        <f>'UPDATE Regular Stats'!AC444</f>
        <v>4.8</v>
      </c>
      <c r="AD443">
        <f>VLOOKUP($B443,'UPDATE Advanced Stats'!$B$2:$AC$1000,7,0)</f>
        <v>12.1</v>
      </c>
      <c r="AE443">
        <f>VLOOKUP($B443,'UPDATE Advanced Stats'!$B$2:$AC$1000,8,0)</f>
        <v>0.503</v>
      </c>
      <c r="AF443">
        <f>VLOOKUP($B443,'UPDATE Advanced Stats'!$B$2:$AC$1000,9,0)</f>
        <v>0.51200000000000001</v>
      </c>
      <c r="AG443">
        <f>VLOOKUP($B443,'UPDATE Advanced Stats'!$B$2:$AC$1000,10,0)</f>
        <v>7.0999999999999994E-2</v>
      </c>
      <c r="AH443">
        <f>VLOOKUP($B443,'UPDATE Advanced Stats'!$B$2:$AC$1000,11,0)</f>
        <v>2.5</v>
      </c>
      <c r="AI443">
        <f>VLOOKUP($B443,'UPDATE Advanced Stats'!$B$2:$AC$1000,12,0)</f>
        <v>8.9</v>
      </c>
      <c r="AJ443">
        <f>VLOOKUP($B443,'UPDATE Advanced Stats'!$B$2:$AC$1000,13,0)</f>
        <v>5.7</v>
      </c>
      <c r="AK443">
        <f>VLOOKUP($B443,'UPDATE Advanced Stats'!$B$2:$AC$1000,14,0)</f>
        <v>27.8</v>
      </c>
      <c r="AL443">
        <f>VLOOKUP($B443,'UPDATE Advanced Stats'!$B$2:$AC$1000,15,0)</f>
        <v>1.7</v>
      </c>
      <c r="AM443">
        <f>VLOOKUP($B443,'UPDATE Advanced Stats'!$B$2:$AC$1000,16,0)</f>
        <v>0.3</v>
      </c>
      <c r="AN443">
        <f>VLOOKUP($B443,'UPDATE Advanced Stats'!$B$2:$AC$1000,17,0)</f>
        <v>17.3</v>
      </c>
      <c r="AO443">
        <f>VLOOKUP($B443,'UPDATE Advanced Stats'!$B$2:$AC$1000,18,0)</f>
        <v>19.5</v>
      </c>
      <c r="AP443">
        <f>VLOOKUP($B443,'UPDATE Advanced Stats'!$B$2:$AC$1000,19,0)</f>
        <v>0</v>
      </c>
      <c r="AQ443">
        <f>VLOOKUP($B443,'UPDATE Advanced Stats'!$B$2:$AC$1000,20,0)</f>
        <v>0.6</v>
      </c>
      <c r="AR443">
        <f>VLOOKUP($B443,'UPDATE Advanced Stats'!$B$2:$AC$1000,21,0)</f>
        <v>0.8</v>
      </c>
      <c r="AS443">
        <f>VLOOKUP($B443,'UPDATE Advanced Stats'!$B$2:$AC$1000,22,0)</f>
        <v>1.4</v>
      </c>
      <c r="AT443">
        <f>VLOOKUP($B443,'UPDATE Advanced Stats'!$B$2:$AC$1000,23,0)</f>
        <v>4.7E-2</v>
      </c>
      <c r="AU443">
        <f>VLOOKUP($B443,'UPDATE Advanced Stats'!$B$2:$AC$1000,24,0)</f>
        <v>0</v>
      </c>
      <c r="AV443">
        <f>VLOOKUP($B443,'UPDATE Advanced Stats'!$B$2:$AC$1000,25,0)</f>
        <v>0.6</v>
      </c>
      <c r="AW443">
        <f>VLOOKUP($B443,'UPDATE Advanced Stats'!$B$2:$AC$1000,26,0)</f>
        <v>-1.6</v>
      </c>
      <c r="AX443">
        <f>VLOOKUP($B443,'UPDATE Advanced Stats'!$B$2:$AC$1000,27,0)</f>
        <v>-1</v>
      </c>
      <c r="AY443">
        <f>VLOOKUP($B443,'UPDATE Advanced Stats'!$B$2:$AC$1000,28,0)</f>
        <v>0.4</v>
      </c>
    </row>
    <row r="444" spans="1:51">
      <c r="A444">
        <f>'UPDATE Regular Stats'!A445</f>
        <v>341</v>
      </c>
      <c r="B444" t="str">
        <f>'UPDATE Regular Stats'!B445</f>
        <v>Jameer Nelson</v>
      </c>
      <c r="C444" t="str">
        <f>'UPDATE Regular Stats'!C445</f>
        <v>PG</v>
      </c>
      <c r="D444">
        <f>'UPDATE Regular Stats'!D445</f>
        <v>32</v>
      </c>
      <c r="E444" t="str">
        <f>'UPDATE Regular Stats'!E445</f>
        <v>DEN</v>
      </c>
      <c r="F444">
        <f>'UPDATE Regular Stats'!F445</f>
        <v>34</v>
      </c>
      <c r="G444">
        <f>'UPDATE Regular Stats'!G445</f>
        <v>5</v>
      </c>
      <c r="H444">
        <f>'UPDATE Regular Stats'!H445</f>
        <v>20.6</v>
      </c>
      <c r="I444">
        <f>'UPDATE Regular Stats'!I445</f>
        <v>4</v>
      </c>
      <c r="J444">
        <f>'UPDATE Regular Stats'!J445</f>
        <v>8.8000000000000007</v>
      </c>
      <c r="K444">
        <f>'UPDATE Regular Stats'!K445</f>
        <v>0.45</v>
      </c>
      <c r="L444">
        <f>'UPDATE Regular Stats'!L445</f>
        <v>1.4</v>
      </c>
      <c r="M444">
        <f>'UPDATE Regular Stats'!M445</f>
        <v>3.8</v>
      </c>
      <c r="N444">
        <f>'UPDATE Regular Stats'!N445</f>
        <v>0.35399999999999998</v>
      </c>
      <c r="O444">
        <f>'UPDATE Regular Stats'!O445</f>
        <v>2.6</v>
      </c>
      <c r="P444">
        <f>'UPDATE Regular Stats'!P445</f>
        <v>5</v>
      </c>
      <c r="Q444">
        <f>'UPDATE Regular Stats'!Q445</f>
        <v>0.52400000000000002</v>
      </c>
      <c r="R444">
        <f>'UPDATE Regular Stats'!R445</f>
        <v>0.3</v>
      </c>
      <c r="S444">
        <f>'UPDATE Regular Stats'!S445</f>
        <v>0.6</v>
      </c>
      <c r="T444">
        <f>'UPDATE Regular Stats'!T445</f>
        <v>0.57899999999999996</v>
      </c>
      <c r="U444">
        <f>'UPDATE Regular Stats'!U445</f>
        <v>0.5</v>
      </c>
      <c r="V444">
        <f>'UPDATE Regular Stats'!V445</f>
        <v>1.5</v>
      </c>
      <c r="W444">
        <f>'UPDATE Regular Stats'!W445</f>
        <v>1.9</v>
      </c>
      <c r="X444">
        <f>'UPDATE Regular Stats'!X445</f>
        <v>3.7</v>
      </c>
      <c r="Y444">
        <f>'UPDATE Regular Stats'!Y445</f>
        <v>0.7</v>
      </c>
      <c r="Z444">
        <f>'UPDATE Regular Stats'!Z445</f>
        <v>0.1</v>
      </c>
      <c r="AA444">
        <f>'UPDATE Regular Stats'!AA445</f>
        <v>1.8</v>
      </c>
      <c r="AB444">
        <f>'UPDATE Regular Stats'!AB445</f>
        <v>2.1</v>
      </c>
      <c r="AC444">
        <f>'UPDATE Regular Stats'!AC445</f>
        <v>9.6</v>
      </c>
      <c r="AD444">
        <f>VLOOKUP($B444,'UPDATE Advanced Stats'!$B$2:$AC$1000,7,0)</f>
        <v>12.1</v>
      </c>
      <c r="AE444">
        <f>VLOOKUP($B444,'UPDATE Advanced Stats'!$B$2:$AC$1000,8,0)</f>
        <v>0.503</v>
      </c>
      <c r="AF444">
        <f>VLOOKUP($B444,'UPDATE Advanced Stats'!$B$2:$AC$1000,9,0)</f>
        <v>0.51200000000000001</v>
      </c>
      <c r="AG444">
        <f>VLOOKUP($B444,'UPDATE Advanced Stats'!$B$2:$AC$1000,10,0)</f>
        <v>7.0999999999999994E-2</v>
      </c>
      <c r="AH444">
        <f>VLOOKUP($B444,'UPDATE Advanced Stats'!$B$2:$AC$1000,11,0)</f>
        <v>2.5</v>
      </c>
      <c r="AI444">
        <f>VLOOKUP($B444,'UPDATE Advanced Stats'!$B$2:$AC$1000,12,0)</f>
        <v>8.9</v>
      </c>
      <c r="AJ444">
        <f>VLOOKUP($B444,'UPDATE Advanced Stats'!$B$2:$AC$1000,13,0)</f>
        <v>5.7</v>
      </c>
      <c r="AK444">
        <f>VLOOKUP($B444,'UPDATE Advanced Stats'!$B$2:$AC$1000,14,0)</f>
        <v>27.8</v>
      </c>
      <c r="AL444">
        <f>VLOOKUP($B444,'UPDATE Advanced Stats'!$B$2:$AC$1000,15,0)</f>
        <v>1.7</v>
      </c>
      <c r="AM444">
        <f>VLOOKUP($B444,'UPDATE Advanced Stats'!$B$2:$AC$1000,16,0)</f>
        <v>0.3</v>
      </c>
      <c r="AN444">
        <f>VLOOKUP($B444,'UPDATE Advanced Stats'!$B$2:$AC$1000,17,0)</f>
        <v>17.3</v>
      </c>
      <c r="AO444">
        <f>VLOOKUP($B444,'UPDATE Advanced Stats'!$B$2:$AC$1000,18,0)</f>
        <v>19.5</v>
      </c>
      <c r="AP444">
        <f>VLOOKUP($B444,'UPDATE Advanced Stats'!$B$2:$AC$1000,19,0)</f>
        <v>0</v>
      </c>
      <c r="AQ444">
        <f>VLOOKUP($B444,'UPDATE Advanced Stats'!$B$2:$AC$1000,20,0)</f>
        <v>0.6</v>
      </c>
      <c r="AR444">
        <f>VLOOKUP($B444,'UPDATE Advanced Stats'!$B$2:$AC$1000,21,0)</f>
        <v>0.8</v>
      </c>
      <c r="AS444">
        <f>VLOOKUP($B444,'UPDATE Advanced Stats'!$B$2:$AC$1000,22,0)</f>
        <v>1.4</v>
      </c>
      <c r="AT444">
        <f>VLOOKUP($B444,'UPDATE Advanced Stats'!$B$2:$AC$1000,23,0)</f>
        <v>4.7E-2</v>
      </c>
      <c r="AU444">
        <f>VLOOKUP($B444,'UPDATE Advanced Stats'!$B$2:$AC$1000,24,0)</f>
        <v>0</v>
      </c>
      <c r="AV444">
        <f>VLOOKUP($B444,'UPDATE Advanced Stats'!$B$2:$AC$1000,25,0)</f>
        <v>0.6</v>
      </c>
      <c r="AW444">
        <f>VLOOKUP($B444,'UPDATE Advanced Stats'!$B$2:$AC$1000,26,0)</f>
        <v>-1.6</v>
      </c>
      <c r="AX444">
        <f>VLOOKUP($B444,'UPDATE Advanced Stats'!$B$2:$AC$1000,27,0)</f>
        <v>-1</v>
      </c>
      <c r="AY444">
        <f>VLOOKUP($B444,'UPDATE Advanced Stats'!$B$2:$AC$1000,28,0)</f>
        <v>0.4</v>
      </c>
    </row>
    <row r="445" spans="1:51">
      <c r="A445">
        <f>'UPDATE Regular Stats'!A446</f>
        <v>342</v>
      </c>
      <c r="B445" t="str">
        <f>'UPDATE Regular Stats'!B446</f>
        <v>Andrew Nicholson</v>
      </c>
      <c r="C445" t="str">
        <f>'UPDATE Regular Stats'!C446</f>
        <v>PF</v>
      </c>
      <c r="D445">
        <f>'UPDATE Regular Stats'!D446</f>
        <v>25</v>
      </c>
      <c r="E445" t="str">
        <f>'UPDATE Regular Stats'!E446</f>
        <v>ORL</v>
      </c>
      <c r="F445">
        <f>'UPDATE Regular Stats'!F446</f>
        <v>40</v>
      </c>
      <c r="G445">
        <f>'UPDATE Regular Stats'!G446</f>
        <v>3</v>
      </c>
      <c r="H445">
        <f>'UPDATE Regular Stats'!H446</f>
        <v>12.3</v>
      </c>
      <c r="I445">
        <f>'UPDATE Regular Stats'!I446</f>
        <v>2.1</v>
      </c>
      <c r="J445">
        <f>'UPDATE Regular Stats'!J446</f>
        <v>4.8</v>
      </c>
      <c r="K445">
        <f>'UPDATE Regular Stats'!K446</f>
        <v>0.437</v>
      </c>
      <c r="L445">
        <f>'UPDATE Regular Stats'!L446</f>
        <v>0.3</v>
      </c>
      <c r="M445">
        <f>'UPDATE Regular Stats'!M446</f>
        <v>1</v>
      </c>
      <c r="N445">
        <f>'UPDATE Regular Stats'!N446</f>
        <v>0.317</v>
      </c>
      <c r="O445">
        <f>'UPDATE Regular Stats'!O446</f>
        <v>1.8</v>
      </c>
      <c r="P445">
        <f>'UPDATE Regular Stats'!P446</f>
        <v>3.7</v>
      </c>
      <c r="Q445">
        <f>'UPDATE Regular Stats'!Q446</f>
        <v>0.47</v>
      </c>
      <c r="R445">
        <f>'UPDATE Regular Stats'!R446</f>
        <v>0.4</v>
      </c>
      <c r="S445">
        <f>'UPDATE Regular Stats'!S446</f>
        <v>0.6</v>
      </c>
      <c r="T445">
        <f>'UPDATE Regular Stats'!T446</f>
        <v>0.6</v>
      </c>
      <c r="U445">
        <f>'UPDATE Regular Stats'!U446</f>
        <v>0.4</v>
      </c>
      <c r="V445">
        <f>'UPDATE Regular Stats'!V446</f>
        <v>1.6</v>
      </c>
      <c r="W445">
        <f>'UPDATE Regular Stats'!W446</f>
        <v>2.1</v>
      </c>
      <c r="X445">
        <f>'UPDATE Regular Stats'!X446</f>
        <v>0.6</v>
      </c>
      <c r="Y445">
        <f>'UPDATE Regular Stats'!Y446</f>
        <v>0.2</v>
      </c>
      <c r="Z445">
        <f>'UPDATE Regular Stats'!Z446</f>
        <v>0.3</v>
      </c>
      <c r="AA445">
        <f>'UPDATE Regular Stats'!AA446</f>
        <v>0.6</v>
      </c>
      <c r="AB445">
        <f>'UPDATE Regular Stats'!AB446</f>
        <v>1.3</v>
      </c>
      <c r="AC445">
        <f>'UPDATE Regular Stats'!AC446</f>
        <v>4.9000000000000004</v>
      </c>
      <c r="AD445">
        <f>VLOOKUP($B445,'UPDATE Advanced Stats'!$B$2:$AC$1000,7,0)</f>
        <v>10.3</v>
      </c>
      <c r="AE445">
        <f>VLOOKUP($B445,'UPDATE Advanced Stats'!$B$2:$AC$1000,8,0)</f>
        <v>0.48299999999999998</v>
      </c>
      <c r="AF445">
        <f>VLOOKUP($B445,'UPDATE Advanced Stats'!$B$2:$AC$1000,9,0)</f>
        <v>0.216</v>
      </c>
      <c r="AG445">
        <f>VLOOKUP($B445,'UPDATE Advanced Stats'!$B$2:$AC$1000,10,0)</f>
        <v>0.13200000000000001</v>
      </c>
      <c r="AH445">
        <f>VLOOKUP($B445,'UPDATE Advanced Stats'!$B$2:$AC$1000,11,0)</f>
        <v>3.8</v>
      </c>
      <c r="AI445">
        <f>VLOOKUP($B445,'UPDATE Advanced Stats'!$B$2:$AC$1000,12,0)</f>
        <v>15.2</v>
      </c>
      <c r="AJ445">
        <f>VLOOKUP($B445,'UPDATE Advanced Stats'!$B$2:$AC$1000,13,0)</f>
        <v>9.4</v>
      </c>
      <c r="AK445">
        <f>VLOOKUP($B445,'UPDATE Advanced Stats'!$B$2:$AC$1000,14,0)</f>
        <v>7.3</v>
      </c>
      <c r="AL445">
        <f>VLOOKUP($B445,'UPDATE Advanced Stats'!$B$2:$AC$1000,15,0)</f>
        <v>0.6</v>
      </c>
      <c r="AM445">
        <f>VLOOKUP($B445,'UPDATE Advanced Stats'!$B$2:$AC$1000,16,0)</f>
        <v>2</v>
      </c>
      <c r="AN445">
        <f>VLOOKUP($B445,'UPDATE Advanced Stats'!$B$2:$AC$1000,17,0)</f>
        <v>10.7</v>
      </c>
      <c r="AO445">
        <f>VLOOKUP($B445,'UPDATE Advanced Stats'!$B$2:$AC$1000,18,0)</f>
        <v>20.8</v>
      </c>
      <c r="AP445">
        <f>VLOOKUP($B445,'UPDATE Advanced Stats'!$B$2:$AC$1000,19,0)</f>
        <v>0</v>
      </c>
      <c r="AQ445">
        <f>VLOOKUP($B445,'UPDATE Advanced Stats'!$B$2:$AC$1000,20,0)</f>
        <v>-0.2</v>
      </c>
      <c r="AR445">
        <f>VLOOKUP($B445,'UPDATE Advanced Stats'!$B$2:$AC$1000,21,0)</f>
        <v>0.3</v>
      </c>
      <c r="AS445">
        <f>VLOOKUP($B445,'UPDATE Advanced Stats'!$B$2:$AC$1000,22,0)</f>
        <v>0.1</v>
      </c>
      <c r="AT445">
        <f>VLOOKUP($B445,'UPDATE Advanced Stats'!$B$2:$AC$1000,23,0)</f>
        <v>7.0000000000000001E-3</v>
      </c>
      <c r="AU445">
        <f>VLOOKUP($B445,'UPDATE Advanced Stats'!$B$2:$AC$1000,24,0)</f>
        <v>0</v>
      </c>
      <c r="AV445">
        <f>VLOOKUP($B445,'UPDATE Advanced Stats'!$B$2:$AC$1000,25,0)</f>
        <v>-4</v>
      </c>
      <c r="AW445">
        <f>VLOOKUP($B445,'UPDATE Advanced Stats'!$B$2:$AC$1000,26,0)</f>
        <v>-2.1</v>
      </c>
      <c r="AX445">
        <f>VLOOKUP($B445,'UPDATE Advanced Stats'!$B$2:$AC$1000,27,0)</f>
        <v>-6.2</v>
      </c>
      <c r="AY445">
        <f>VLOOKUP($B445,'UPDATE Advanced Stats'!$B$2:$AC$1000,28,0)</f>
        <v>-0.5</v>
      </c>
    </row>
    <row r="446" spans="1:51">
      <c r="A446">
        <f>'UPDATE Regular Stats'!A447</f>
        <v>343</v>
      </c>
      <c r="B446" t="str">
        <f>'UPDATE Regular Stats'!B447</f>
        <v>Joakim Noah</v>
      </c>
      <c r="C446" t="str">
        <f>'UPDATE Regular Stats'!C447</f>
        <v>C</v>
      </c>
      <c r="D446">
        <f>'UPDATE Regular Stats'!D447</f>
        <v>29</v>
      </c>
      <c r="E446" t="str">
        <f>'UPDATE Regular Stats'!E447</f>
        <v>CHI</v>
      </c>
      <c r="F446">
        <f>'UPDATE Regular Stats'!F447</f>
        <v>67</v>
      </c>
      <c r="G446">
        <f>'UPDATE Regular Stats'!G447</f>
        <v>67</v>
      </c>
      <c r="H446">
        <f>'UPDATE Regular Stats'!H447</f>
        <v>30.6</v>
      </c>
      <c r="I446">
        <f>'UPDATE Regular Stats'!I447</f>
        <v>2.8</v>
      </c>
      <c r="J446">
        <f>'UPDATE Regular Stats'!J447</f>
        <v>6.4</v>
      </c>
      <c r="K446">
        <f>'UPDATE Regular Stats'!K447</f>
        <v>0.44500000000000001</v>
      </c>
      <c r="L446">
        <f>'UPDATE Regular Stats'!L447</f>
        <v>0</v>
      </c>
      <c r="M446">
        <f>'UPDATE Regular Stats'!M447</f>
        <v>0</v>
      </c>
      <c r="N446">
        <f>'UPDATE Regular Stats'!N447</f>
        <v>0</v>
      </c>
      <c r="O446">
        <f>'UPDATE Regular Stats'!O447</f>
        <v>2.8</v>
      </c>
      <c r="P446">
        <f>'UPDATE Regular Stats'!P447</f>
        <v>6.3</v>
      </c>
      <c r="Q446">
        <f>'UPDATE Regular Stats'!Q447</f>
        <v>0.44700000000000001</v>
      </c>
      <c r="R446">
        <f>'UPDATE Regular Stats'!R447</f>
        <v>1.6</v>
      </c>
      <c r="S446">
        <f>'UPDATE Regular Stats'!S447</f>
        <v>2.6</v>
      </c>
      <c r="T446">
        <f>'UPDATE Regular Stats'!T447</f>
        <v>0.60299999999999998</v>
      </c>
      <c r="U446">
        <f>'UPDATE Regular Stats'!U447</f>
        <v>3.3</v>
      </c>
      <c r="V446">
        <f>'UPDATE Regular Stats'!V447</f>
        <v>6.4</v>
      </c>
      <c r="W446">
        <f>'UPDATE Regular Stats'!W447</f>
        <v>9.6</v>
      </c>
      <c r="X446">
        <f>'UPDATE Regular Stats'!X447</f>
        <v>4.7</v>
      </c>
      <c r="Y446">
        <f>'UPDATE Regular Stats'!Y447</f>
        <v>0.7</v>
      </c>
      <c r="Z446">
        <f>'UPDATE Regular Stats'!Z447</f>
        <v>1.1000000000000001</v>
      </c>
      <c r="AA446">
        <f>'UPDATE Regular Stats'!AA447</f>
        <v>1.8</v>
      </c>
      <c r="AB446">
        <f>'UPDATE Regular Stats'!AB447</f>
        <v>3</v>
      </c>
      <c r="AC446">
        <f>'UPDATE Regular Stats'!AC447</f>
        <v>7.2</v>
      </c>
      <c r="AD446">
        <f>VLOOKUP($B446,'UPDATE Advanced Stats'!$B$2:$AC$1000,7,0)</f>
        <v>15.3</v>
      </c>
      <c r="AE446">
        <f>VLOOKUP($B446,'UPDATE Advanced Stats'!$B$2:$AC$1000,8,0)</f>
        <v>0.48199999999999998</v>
      </c>
      <c r="AF446">
        <f>VLOOKUP($B446,'UPDATE Advanced Stats'!$B$2:$AC$1000,9,0)</f>
        <v>5.0000000000000001E-3</v>
      </c>
      <c r="AG446">
        <f>VLOOKUP($B446,'UPDATE Advanced Stats'!$B$2:$AC$1000,10,0)</f>
        <v>0.40699999999999997</v>
      </c>
      <c r="AH446">
        <f>VLOOKUP($B446,'UPDATE Advanced Stats'!$B$2:$AC$1000,11,0)</f>
        <v>11.9</v>
      </c>
      <c r="AI446">
        <f>VLOOKUP($B446,'UPDATE Advanced Stats'!$B$2:$AC$1000,12,0)</f>
        <v>22.1</v>
      </c>
      <c r="AJ446">
        <f>VLOOKUP($B446,'UPDATE Advanced Stats'!$B$2:$AC$1000,13,0)</f>
        <v>17.100000000000001</v>
      </c>
      <c r="AK446">
        <f>VLOOKUP($B446,'UPDATE Advanced Stats'!$B$2:$AC$1000,14,0)</f>
        <v>23</v>
      </c>
      <c r="AL446">
        <f>VLOOKUP($B446,'UPDATE Advanced Stats'!$B$2:$AC$1000,15,0)</f>
        <v>1.2</v>
      </c>
      <c r="AM446">
        <f>VLOOKUP($B446,'UPDATE Advanced Stats'!$B$2:$AC$1000,16,0)</f>
        <v>2.6</v>
      </c>
      <c r="AN446">
        <f>VLOOKUP($B446,'UPDATE Advanced Stats'!$B$2:$AC$1000,17,0)</f>
        <v>19.600000000000001</v>
      </c>
      <c r="AO446">
        <f>VLOOKUP($B446,'UPDATE Advanced Stats'!$B$2:$AC$1000,18,0)</f>
        <v>13.7</v>
      </c>
      <c r="AP446">
        <f>VLOOKUP($B446,'UPDATE Advanced Stats'!$B$2:$AC$1000,19,0)</f>
        <v>0</v>
      </c>
      <c r="AQ446">
        <f>VLOOKUP($B446,'UPDATE Advanced Stats'!$B$2:$AC$1000,20,0)</f>
        <v>2.4</v>
      </c>
      <c r="AR446">
        <f>VLOOKUP($B446,'UPDATE Advanced Stats'!$B$2:$AC$1000,21,0)</f>
        <v>3.1</v>
      </c>
      <c r="AS446">
        <f>VLOOKUP($B446,'UPDATE Advanced Stats'!$B$2:$AC$1000,22,0)</f>
        <v>5.6</v>
      </c>
      <c r="AT446">
        <f>VLOOKUP($B446,'UPDATE Advanced Stats'!$B$2:$AC$1000,23,0)</f>
        <v>0.13</v>
      </c>
      <c r="AU446">
        <f>VLOOKUP($B446,'UPDATE Advanced Stats'!$B$2:$AC$1000,24,0)</f>
        <v>0</v>
      </c>
      <c r="AV446">
        <f>VLOOKUP($B446,'UPDATE Advanced Stats'!$B$2:$AC$1000,25,0)</f>
        <v>-0.2</v>
      </c>
      <c r="AW446">
        <f>VLOOKUP($B446,'UPDATE Advanced Stats'!$B$2:$AC$1000,26,0)</f>
        <v>3.6</v>
      </c>
      <c r="AX446">
        <f>VLOOKUP($B446,'UPDATE Advanced Stats'!$B$2:$AC$1000,27,0)</f>
        <v>3.4</v>
      </c>
      <c r="AY446">
        <f>VLOOKUP($B446,'UPDATE Advanced Stats'!$B$2:$AC$1000,28,0)</f>
        <v>2.8</v>
      </c>
    </row>
    <row r="447" spans="1:51">
      <c r="A447">
        <f>'UPDATE Regular Stats'!A448</f>
        <v>344</v>
      </c>
      <c r="B447" t="str">
        <f>'UPDATE Regular Stats'!B448</f>
        <v>Nerlens Noel</v>
      </c>
      <c r="C447" t="str">
        <f>'UPDATE Regular Stats'!C448</f>
        <v>PF</v>
      </c>
      <c r="D447">
        <f>'UPDATE Regular Stats'!D448</f>
        <v>20</v>
      </c>
      <c r="E447" t="str">
        <f>'UPDATE Regular Stats'!E448</f>
        <v>PHI</v>
      </c>
      <c r="F447">
        <f>'UPDATE Regular Stats'!F448</f>
        <v>75</v>
      </c>
      <c r="G447">
        <f>'UPDATE Regular Stats'!G448</f>
        <v>71</v>
      </c>
      <c r="H447">
        <f>'UPDATE Regular Stats'!H448</f>
        <v>30.8</v>
      </c>
      <c r="I447">
        <f>'UPDATE Regular Stats'!I448</f>
        <v>4</v>
      </c>
      <c r="J447">
        <f>'UPDATE Regular Stats'!J448</f>
        <v>8.6999999999999993</v>
      </c>
      <c r="K447">
        <f>'UPDATE Regular Stats'!K448</f>
        <v>0.46200000000000002</v>
      </c>
      <c r="L447">
        <f>'UPDATE Regular Stats'!L448</f>
        <v>0</v>
      </c>
      <c r="M447">
        <f>'UPDATE Regular Stats'!M448</f>
        <v>0</v>
      </c>
      <c r="N447">
        <f>'UPDATE Regular Stats'!N448</f>
        <v>0</v>
      </c>
      <c r="O447">
        <f>'UPDATE Regular Stats'!O448</f>
        <v>4</v>
      </c>
      <c r="P447">
        <f>'UPDATE Regular Stats'!P448</f>
        <v>8.6999999999999993</v>
      </c>
      <c r="Q447">
        <f>'UPDATE Regular Stats'!Q448</f>
        <v>0.46200000000000002</v>
      </c>
      <c r="R447">
        <f>'UPDATE Regular Stats'!R448</f>
        <v>1.9</v>
      </c>
      <c r="S447">
        <f>'UPDATE Regular Stats'!S448</f>
        <v>3.1</v>
      </c>
      <c r="T447">
        <f>'UPDATE Regular Stats'!T448</f>
        <v>0.60899999999999999</v>
      </c>
      <c r="U447">
        <f>'UPDATE Regular Stats'!U448</f>
        <v>2.5</v>
      </c>
      <c r="V447">
        <f>'UPDATE Regular Stats'!V448</f>
        <v>5.7</v>
      </c>
      <c r="W447">
        <f>'UPDATE Regular Stats'!W448</f>
        <v>8.1</v>
      </c>
      <c r="X447">
        <f>'UPDATE Regular Stats'!X448</f>
        <v>1.7</v>
      </c>
      <c r="Y447">
        <f>'UPDATE Regular Stats'!Y448</f>
        <v>1.8</v>
      </c>
      <c r="Z447">
        <f>'UPDATE Regular Stats'!Z448</f>
        <v>1.9</v>
      </c>
      <c r="AA447">
        <f>'UPDATE Regular Stats'!AA448</f>
        <v>1.9</v>
      </c>
      <c r="AB447">
        <f>'UPDATE Regular Stats'!AB448</f>
        <v>2.8</v>
      </c>
      <c r="AC447">
        <f>'UPDATE Regular Stats'!AC448</f>
        <v>9.9</v>
      </c>
      <c r="AD447">
        <f>VLOOKUP($B447,'UPDATE Advanced Stats'!$B$2:$AC$1000,7,0)</f>
        <v>15</v>
      </c>
      <c r="AE447">
        <f>VLOOKUP($B447,'UPDATE Advanced Stats'!$B$2:$AC$1000,8,0)</f>
        <v>0.49299999999999999</v>
      </c>
      <c r="AF447">
        <f>VLOOKUP($B447,'UPDATE Advanced Stats'!$B$2:$AC$1000,9,0)</f>
        <v>0</v>
      </c>
      <c r="AG447">
        <f>VLOOKUP($B447,'UPDATE Advanced Stats'!$B$2:$AC$1000,10,0)</f>
        <v>0.35199999999999998</v>
      </c>
      <c r="AH447">
        <f>VLOOKUP($B447,'UPDATE Advanced Stats'!$B$2:$AC$1000,11,0)</f>
        <v>8.3000000000000007</v>
      </c>
      <c r="AI447">
        <f>VLOOKUP($B447,'UPDATE Advanced Stats'!$B$2:$AC$1000,12,0)</f>
        <v>21</v>
      </c>
      <c r="AJ447">
        <f>VLOOKUP($B447,'UPDATE Advanced Stats'!$B$2:$AC$1000,13,0)</f>
        <v>14.3</v>
      </c>
      <c r="AK447">
        <f>VLOOKUP($B447,'UPDATE Advanced Stats'!$B$2:$AC$1000,14,0)</f>
        <v>9.8000000000000007</v>
      </c>
      <c r="AL447">
        <f>VLOOKUP($B447,'UPDATE Advanced Stats'!$B$2:$AC$1000,15,0)</f>
        <v>2.9</v>
      </c>
      <c r="AM447">
        <f>VLOOKUP($B447,'UPDATE Advanced Stats'!$B$2:$AC$1000,16,0)</f>
        <v>5</v>
      </c>
      <c r="AN447">
        <f>VLOOKUP($B447,'UPDATE Advanced Stats'!$B$2:$AC$1000,17,0)</f>
        <v>16.2</v>
      </c>
      <c r="AO447">
        <f>VLOOKUP($B447,'UPDATE Advanced Stats'!$B$2:$AC$1000,18,0)</f>
        <v>17</v>
      </c>
      <c r="AP447">
        <f>VLOOKUP($B447,'UPDATE Advanced Stats'!$B$2:$AC$1000,19,0)</f>
        <v>0</v>
      </c>
      <c r="AQ447">
        <f>VLOOKUP($B447,'UPDATE Advanced Stats'!$B$2:$AC$1000,20,0)</f>
        <v>-0.2</v>
      </c>
      <c r="AR447">
        <f>VLOOKUP($B447,'UPDATE Advanced Stats'!$B$2:$AC$1000,21,0)</f>
        <v>4.2</v>
      </c>
      <c r="AS447">
        <f>VLOOKUP($B447,'UPDATE Advanced Stats'!$B$2:$AC$1000,22,0)</f>
        <v>4</v>
      </c>
      <c r="AT447">
        <f>VLOOKUP($B447,'UPDATE Advanced Stats'!$B$2:$AC$1000,23,0)</f>
        <v>8.3000000000000004E-2</v>
      </c>
      <c r="AU447">
        <f>VLOOKUP($B447,'UPDATE Advanced Stats'!$B$2:$AC$1000,24,0)</f>
        <v>0</v>
      </c>
      <c r="AV447">
        <f>VLOOKUP($B447,'UPDATE Advanced Stats'!$B$2:$AC$1000,25,0)</f>
        <v>-3.7</v>
      </c>
      <c r="AW447">
        <f>VLOOKUP($B447,'UPDATE Advanced Stats'!$B$2:$AC$1000,26,0)</f>
        <v>4.5</v>
      </c>
      <c r="AX447">
        <f>VLOOKUP($B447,'UPDATE Advanced Stats'!$B$2:$AC$1000,27,0)</f>
        <v>0.8</v>
      </c>
      <c r="AY447">
        <f>VLOOKUP($B447,'UPDATE Advanced Stats'!$B$2:$AC$1000,28,0)</f>
        <v>1.6</v>
      </c>
    </row>
    <row r="448" spans="1:51">
      <c r="A448">
        <f>'UPDATE Regular Stats'!A449</f>
        <v>345</v>
      </c>
      <c r="B448" t="str">
        <f>'UPDATE Regular Stats'!B449</f>
        <v>Lucas Nogueira</v>
      </c>
      <c r="C448" t="str">
        <f>'UPDATE Regular Stats'!C449</f>
        <v>C</v>
      </c>
      <c r="D448">
        <f>'UPDATE Regular Stats'!D449</f>
        <v>22</v>
      </c>
      <c r="E448" t="str">
        <f>'UPDATE Regular Stats'!E449</f>
        <v>TOR</v>
      </c>
      <c r="F448">
        <f>'UPDATE Regular Stats'!F449</f>
        <v>6</v>
      </c>
      <c r="G448">
        <f>'UPDATE Regular Stats'!G449</f>
        <v>0</v>
      </c>
      <c r="H448">
        <f>'UPDATE Regular Stats'!H449</f>
        <v>3.8</v>
      </c>
      <c r="I448">
        <f>'UPDATE Regular Stats'!I449</f>
        <v>0.3</v>
      </c>
      <c r="J448">
        <f>'UPDATE Regular Stats'!J449</f>
        <v>1.3</v>
      </c>
      <c r="K448">
        <f>'UPDATE Regular Stats'!K449</f>
        <v>0.25</v>
      </c>
      <c r="L448">
        <f>'UPDATE Regular Stats'!L449</f>
        <v>0</v>
      </c>
      <c r="M448">
        <f>'UPDATE Regular Stats'!M449</f>
        <v>0</v>
      </c>
      <c r="N448">
        <f>'UPDATE Regular Stats'!N449</f>
        <v>0</v>
      </c>
      <c r="O448">
        <f>'UPDATE Regular Stats'!O449</f>
        <v>0.3</v>
      </c>
      <c r="P448">
        <f>'UPDATE Regular Stats'!P449</f>
        <v>1.3</v>
      </c>
      <c r="Q448">
        <f>'UPDATE Regular Stats'!Q449</f>
        <v>0.25</v>
      </c>
      <c r="R448">
        <f>'UPDATE Regular Stats'!R449</f>
        <v>0.3</v>
      </c>
      <c r="S448">
        <f>'UPDATE Regular Stats'!S449</f>
        <v>0.7</v>
      </c>
      <c r="T448">
        <f>'UPDATE Regular Stats'!T449</f>
        <v>0.5</v>
      </c>
      <c r="U448">
        <f>'UPDATE Regular Stats'!U449</f>
        <v>0.3</v>
      </c>
      <c r="V448">
        <f>'UPDATE Regular Stats'!V449</f>
        <v>1.5</v>
      </c>
      <c r="W448">
        <f>'UPDATE Regular Stats'!W449</f>
        <v>1.8</v>
      </c>
      <c r="X448">
        <f>'UPDATE Regular Stats'!X449</f>
        <v>0.2</v>
      </c>
      <c r="Y448">
        <f>'UPDATE Regular Stats'!Y449</f>
        <v>0.3</v>
      </c>
      <c r="Z448">
        <f>'UPDATE Regular Stats'!Z449</f>
        <v>0</v>
      </c>
      <c r="AA448">
        <f>'UPDATE Regular Stats'!AA449</f>
        <v>0.3</v>
      </c>
      <c r="AB448">
        <f>'UPDATE Regular Stats'!AB449</f>
        <v>1</v>
      </c>
      <c r="AC448">
        <f>'UPDATE Regular Stats'!AC449</f>
        <v>1</v>
      </c>
      <c r="AD448">
        <f>VLOOKUP($B448,'UPDATE Advanced Stats'!$B$2:$AC$1000,7,0)</f>
        <v>5.2</v>
      </c>
      <c r="AE448">
        <f>VLOOKUP($B448,'UPDATE Advanced Stats'!$B$2:$AC$1000,8,0)</f>
        <v>0.307</v>
      </c>
      <c r="AF448">
        <f>VLOOKUP($B448,'UPDATE Advanced Stats'!$B$2:$AC$1000,9,0)</f>
        <v>0</v>
      </c>
      <c r="AG448">
        <f>VLOOKUP($B448,'UPDATE Advanced Stats'!$B$2:$AC$1000,10,0)</f>
        <v>0.5</v>
      </c>
      <c r="AH448">
        <f>VLOOKUP($B448,'UPDATE Advanced Stats'!$B$2:$AC$1000,11,0)</f>
        <v>10</v>
      </c>
      <c r="AI448">
        <f>VLOOKUP($B448,'UPDATE Advanced Stats'!$B$2:$AC$1000,12,0)</f>
        <v>45.1</v>
      </c>
      <c r="AJ448">
        <f>VLOOKUP($B448,'UPDATE Advanced Stats'!$B$2:$AC$1000,13,0)</f>
        <v>27.6</v>
      </c>
      <c r="AK448">
        <f>VLOOKUP($B448,'UPDATE Advanced Stats'!$B$2:$AC$1000,14,0)</f>
        <v>6.2</v>
      </c>
      <c r="AL448">
        <f>VLOOKUP($B448,'UPDATE Advanced Stats'!$B$2:$AC$1000,15,0)</f>
        <v>4.5</v>
      </c>
      <c r="AM448">
        <f>VLOOKUP($B448,'UPDATE Advanced Stats'!$B$2:$AC$1000,16,0)</f>
        <v>0</v>
      </c>
      <c r="AN448">
        <f>VLOOKUP($B448,'UPDATE Advanced Stats'!$B$2:$AC$1000,17,0)</f>
        <v>17</v>
      </c>
      <c r="AO448">
        <f>VLOOKUP($B448,'UPDATE Advanced Stats'!$B$2:$AC$1000,18,0)</f>
        <v>23.1</v>
      </c>
      <c r="AP448">
        <f>VLOOKUP($B448,'UPDATE Advanced Stats'!$B$2:$AC$1000,19,0)</f>
        <v>0</v>
      </c>
      <c r="AQ448">
        <f>VLOOKUP($B448,'UPDATE Advanced Stats'!$B$2:$AC$1000,20,0)</f>
        <v>-0.1</v>
      </c>
      <c r="AR448">
        <f>VLOOKUP($B448,'UPDATE Advanced Stats'!$B$2:$AC$1000,21,0)</f>
        <v>0.1</v>
      </c>
      <c r="AS448">
        <f>VLOOKUP($B448,'UPDATE Advanced Stats'!$B$2:$AC$1000,22,0)</f>
        <v>0</v>
      </c>
      <c r="AT448">
        <f>VLOOKUP($B448,'UPDATE Advanced Stats'!$B$2:$AC$1000,23,0)</f>
        <v>-7.0999999999999994E-2</v>
      </c>
      <c r="AU448">
        <f>VLOOKUP($B448,'UPDATE Advanced Stats'!$B$2:$AC$1000,24,0)</f>
        <v>0</v>
      </c>
      <c r="AV448">
        <f>VLOOKUP($B448,'UPDATE Advanced Stats'!$B$2:$AC$1000,25,0)</f>
        <v>-11</v>
      </c>
      <c r="AW448">
        <f>VLOOKUP($B448,'UPDATE Advanced Stats'!$B$2:$AC$1000,26,0)</f>
        <v>0.7</v>
      </c>
      <c r="AX448">
        <f>VLOOKUP($B448,'UPDATE Advanced Stats'!$B$2:$AC$1000,27,0)</f>
        <v>-10.3</v>
      </c>
      <c r="AY448">
        <f>VLOOKUP($B448,'UPDATE Advanced Stats'!$B$2:$AC$1000,28,0)</f>
        <v>0</v>
      </c>
    </row>
    <row r="449" spans="1:51">
      <c r="A449">
        <f>'UPDATE Regular Stats'!A450</f>
        <v>346</v>
      </c>
      <c r="B449" t="str">
        <f>'UPDATE Regular Stats'!B450</f>
        <v>Steve Novak</v>
      </c>
      <c r="C449" t="str">
        <f>'UPDATE Regular Stats'!C450</f>
        <v>SF-PF</v>
      </c>
      <c r="D449">
        <f>'UPDATE Regular Stats'!D450</f>
        <v>31</v>
      </c>
      <c r="E449" t="str">
        <f>'UPDATE Regular Stats'!E450</f>
        <v>TOT</v>
      </c>
      <c r="F449">
        <f>'UPDATE Regular Stats'!F450</f>
        <v>35</v>
      </c>
      <c r="G449">
        <f>'UPDATE Regular Stats'!G450</f>
        <v>0</v>
      </c>
      <c r="H449">
        <f>'UPDATE Regular Stats'!H450</f>
        <v>5.6</v>
      </c>
      <c r="I449">
        <f>'UPDATE Regular Stats'!I450</f>
        <v>0.6</v>
      </c>
      <c r="J449">
        <f>'UPDATE Regular Stats'!J450</f>
        <v>1.6</v>
      </c>
      <c r="K449">
        <f>'UPDATE Regular Stats'!K450</f>
        <v>0.39300000000000002</v>
      </c>
      <c r="L449">
        <f>'UPDATE Regular Stats'!L450</f>
        <v>0.5</v>
      </c>
      <c r="M449">
        <f>'UPDATE Regular Stats'!M450</f>
        <v>1.4</v>
      </c>
      <c r="N449">
        <f>'UPDATE Regular Stats'!N450</f>
        <v>0.39600000000000002</v>
      </c>
      <c r="O449">
        <f>'UPDATE Regular Stats'!O450</f>
        <v>0.1</v>
      </c>
      <c r="P449">
        <f>'UPDATE Regular Stats'!P450</f>
        <v>0.2</v>
      </c>
      <c r="Q449">
        <f>'UPDATE Regular Stats'!Q450</f>
        <v>0.375</v>
      </c>
      <c r="R449">
        <f>'UPDATE Regular Stats'!R450</f>
        <v>0</v>
      </c>
      <c r="S449">
        <f>'UPDATE Regular Stats'!S450</f>
        <v>0.1</v>
      </c>
      <c r="T449">
        <f>'UPDATE Regular Stats'!T450</f>
        <v>0</v>
      </c>
      <c r="U449">
        <f>'UPDATE Regular Stats'!U450</f>
        <v>0.1</v>
      </c>
      <c r="V449">
        <f>'UPDATE Regular Stats'!V450</f>
        <v>0.6</v>
      </c>
      <c r="W449">
        <f>'UPDATE Regular Stats'!W450</f>
        <v>0.6</v>
      </c>
      <c r="X449">
        <f>'UPDATE Regular Stats'!X450</f>
        <v>0.3</v>
      </c>
      <c r="Y449">
        <f>'UPDATE Regular Stats'!Y450</f>
        <v>0</v>
      </c>
      <c r="Z449">
        <f>'UPDATE Regular Stats'!Z450</f>
        <v>0.1</v>
      </c>
      <c r="AA449">
        <f>'UPDATE Regular Stats'!AA450</f>
        <v>0.1</v>
      </c>
      <c r="AB449">
        <f>'UPDATE Regular Stats'!AB450</f>
        <v>0.7</v>
      </c>
      <c r="AC449">
        <f>'UPDATE Regular Stats'!AC450</f>
        <v>1.8</v>
      </c>
      <c r="AD449">
        <f>VLOOKUP($B449,'UPDATE Advanced Stats'!$B$2:$AC$1000,7,0)</f>
        <v>8.6</v>
      </c>
      <c r="AE449">
        <f>VLOOKUP($B449,'UPDATE Advanced Stats'!$B$2:$AC$1000,8,0)</f>
        <v>0.55400000000000005</v>
      </c>
      <c r="AF449">
        <f>VLOOKUP($B449,'UPDATE Advanced Stats'!$B$2:$AC$1000,9,0)</f>
        <v>0.85699999999999998</v>
      </c>
      <c r="AG449">
        <f>VLOOKUP($B449,'UPDATE Advanced Stats'!$B$2:$AC$1000,10,0)</f>
        <v>3.5999999999999997E-2</v>
      </c>
      <c r="AH449">
        <f>VLOOKUP($B449,'UPDATE Advanced Stats'!$B$2:$AC$1000,11,0)</f>
        <v>1.1000000000000001</v>
      </c>
      <c r="AI449">
        <f>VLOOKUP($B449,'UPDATE Advanced Stats'!$B$2:$AC$1000,12,0)</f>
        <v>11.4</v>
      </c>
      <c r="AJ449">
        <f>VLOOKUP($B449,'UPDATE Advanced Stats'!$B$2:$AC$1000,13,0)</f>
        <v>6.3</v>
      </c>
      <c r="AK449">
        <f>VLOOKUP($B449,'UPDATE Advanced Stats'!$B$2:$AC$1000,14,0)</f>
        <v>8.6</v>
      </c>
      <c r="AL449">
        <f>VLOOKUP($B449,'UPDATE Advanced Stats'!$B$2:$AC$1000,15,0)</f>
        <v>0</v>
      </c>
      <c r="AM449">
        <f>VLOOKUP($B449,'UPDATE Advanced Stats'!$B$2:$AC$1000,16,0)</f>
        <v>0.8</v>
      </c>
      <c r="AN449">
        <f>VLOOKUP($B449,'UPDATE Advanced Stats'!$B$2:$AC$1000,17,0)</f>
        <v>8.1</v>
      </c>
      <c r="AO449">
        <f>VLOOKUP($B449,'UPDATE Advanced Stats'!$B$2:$AC$1000,18,0)</f>
        <v>14.1</v>
      </c>
      <c r="AP449">
        <f>VLOOKUP($B449,'UPDATE Advanced Stats'!$B$2:$AC$1000,19,0)</f>
        <v>0</v>
      </c>
      <c r="AQ449">
        <f>VLOOKUP($B449,'UPDATE Advanced Stats'!$B$2:$AC$1000,20,0)</f>
        <v>0.2</v>
      </c>
      <c r="AR449">
        <f>VLOOKUP($B449,'UPDATE Advanced Stats'!$B$2:$AC$1000,21,0)</f>
        <v>0.1</v>
      </c>
      <c r="AS449">
        <f>VLOOKUP($B449,'UPDATE Advanced Stats'!$B$2:$AC$1000,22,0)</f>
        <v>0.3</v>
      </c>
      <c r="AT449">
        <f>VLOOKUP($B449,'UPDATE Advanced Stats'!$B$2:$AC$1000,23,0)</f>
        <v>7.4999999999999997E-2</v>
      </c>
      <c r="AU449">
        <f>VLOOKUP($B449,'UPDATE Advanced Stats'!$B$2:$AC$1000,24,0)</f>
        <v>0</v>
      </c>
      <c r="AV449">
        <f>VLOOKUP($B449,'UPDATE Advanced Stats'!$B$2:$AC$1000,25,0)</f>
        <v>-0.2</v>
      </c>
      <c r="AW449">
        <f>VLOOKUP($B449,'UPDATE Advanced Stats'!$B$2:$AC$1000,26,0)</f>
        <v>-3.2</v>
      </c>
      <c r="AX449">
        <f>VLOOKUP($B449,'UPDATE Advanced Stats'!$B$2:$AC$1000,27,0)</f>
        <v>-3.4</v>
      </c>
      <c r="AY449">
        <f>VLOOKUP($B449,'UPDATE Advanced Stats'!$B$2:$AC$1000,28,0)</f>
        <v>-0.1</v>
      </c>
    </row>
    <row r="450" spans="1:51">
      <c r="A450">
        <f>'UPDATE Regular Stats'!A451</f>
        <v>346</v>
      </c>
      <c r="B450" t="str">
        <f>'UPDATE Regular Stats'!B451</f>
        <v>Steve Novak</v>
      </c>
      <c r="C450" t="str">
        <f>'UPDATE Regular Stats'!C451</f>
        <v>SF</v>
      </c>
      <c r="D450">
        <f>'UPDATE Regular Stats'!D451</f>
        <v>31</v>
      </c>
      <c r="E450" t="str">
        <f>'UPDATE Regular Stats'!E451</f>
        <v>UTA</v>
      </c>
      <c r="F450">
        <f>'UPDATE Regular Stats'!F451</f>
        <v>22</v>
      </c>
      <c r="G450">
        <f>'UPDATE Regular Stats'!G451</f>
        <v>0</v>
      </c>
      <c r="H450">
        <f>'UPDATE Regular Stats'!H451</f>
        <v>5</v>
      </c>
      <c r="I450">
        <f>'UPDATE Regular Stats'!I451</f>
        <v>0.7</v>
      </c>
      <c r="J450">
        <f>'UPDATE Regular Stats'!J451</f>
        <v>1.6</v>
      </c>
      <c r="K450">
        <f>'UPDATE Regular Stats'!K451</f>
        <v>0.45700000000000002</v>
      </c>
      <c r="L450">
        <f>'UPDATE Regular Stats'!L451</f>
        <v>0.7</v>
      </c>
      <c r="M450">
        <f>'UPDATE Regular Stats'!M451</f>
        <v>1.5</v>
      </c>
      <c r="N450">
        <f>'UPDATE Regular Stats'!N451</f>
        <v>0.48499999999999999</v>
      </c>
      <c r="O450">
        <f>'UPDATE Regular Stats'!O451</f>
        <v>0</v>
      </c>
      <c r="P450">
        <f>'UPDATE Regular Stats'!P451</f>
        <v>0.1</v>
      </c>
      <c r="Q450">
        <f>'UPDATE Regular Stats'!Q451</f>
        <v>0</v>
      </c>
      <c r="R450">
        <f>'UPDATE Regular Stats'!R451</f>
        <v>0</v>
      </c>
      <c r="S450">
        <f>'UPDATE Regular Stats'!S451</f>
        <v>0.1</v>
      </c>
      <c r="T450">
        <f>'UPDATE Regular Stats'!T451</f>
        <v>0</v>
      </c>
      <c r="U450">
        <f>'UPDATE Regular Stats'!U451</f>
        <v>0</v>
      </c>
      <c r="V450">
        <f>'UPDATE Regular Stats'!V451</f>
        <v>0.7</v>
      </c>
      <c r="W450">
        <f>'UPDATE Regular Stats'!W451</f>
        <v>0.7</v>
      </c>
      <c r="X450">
        <f>'UPDATE Regular Stats'!X451</f>
        <v>0.3</v>
      </c>
      <c r="Y450">
        <f>'UPDATE Regular Stats'!Y451</f>
        <v>0</v>
      </c>
      <c r="Z450">
        <f>'UPDATE Regular Stats'!Z451</f>
        <v>0</v>
      </c>
      <c r="AA450">
        <f>'UPDATE Regular Stats'!AA451</f>
        <v>0.1</v>
      </c>
      <c r="AB450">
        <f>'UPDATE Regular Stats'!AB451</f>
        <v>0.6</v>
      </c>
      <c r="AC450">
        <f>'UPDATE Regular Stats'!AC451</f>
        <v>2.2000000000000002</v>
      </c>
      <c r="AD450">
        <f>VLOOKUP($B450,'UPDATE Advanced Stats'!$B$2:$AC$1000,7,0)</f>
        <v>8.6</v>
      </c>
      <c r="AE450">
        <f>VLOOKUP($B450,'UPDATE Advanced Stats'!$B$2:$AC$1000,8,0)</f>
        <v>0.55400000000000005</v>
      </c>
      <c r="AF450">
        <f>VLOOKUP($B450,'UPDATE Advanced Stats'!$B$2:$AC$1000,9,0)</f>
        <v>0.85699999999999998</v>
      </c>
      <c r="AG450">
        <f>VLOOKUP($B450,'UPDATE Advanced Stats'!$B$2:$AC$1000,10,0)</f>
        <v>3.5999999999999997E-2</v>
      </c>
      <c r="AH450">
        <f>VLOOKUP($B450,'UPDATE Advanced Stats'!$B$2:$AC$1000,11,0)</f>
        <v>1.1000000000000001</v>
      </c>
      <c r="AI450">
        <f>VLOOKUP($B450,'UPDATE Advanced Stats'!$B$2:$AC$1000,12,0)</f>
        <v>11.4</v>
      </c>
      <c r="AJ450">
        <f>VLOOKUP($B450,'UPDATE Advanced Stats'!$B$2:$AC$1000,13,0)</f>
        <v>6.3</v>
      </c>
      <c r="AK450">
        <f>VLOOKUP($B450,'UPDATE Advanced Stats'!$B$2:$AC$1000,14,0)</f>
        <v>8.6</v>
      </c>
      <c r="AL450">
        <f>VLOOKUP($B450,'UPDATE Advanced Stats'!$B$2:$AC$1000,15,0)</f>
        <v>0</v>
      </c>
      <c r="AM450">
        <f>VLOOKUP($B450,'UPDATE Advanced Stats'!$B$2:$AC$1000,16,0)</f>
        <v>0.8</v>
      </c>
      <c r="AN450">
        <f>VLOOKUP($B450,'UPDATE Advanced Stats'!$B$2:$AC$1000,17,0)</f>
        <v>8.1</v>
      </c>
      <c r="AO450">
        <f>VLOOKUP($B450,'UPDATE Advanced Stats'!$B$2:$AC$1000,18,0)</f>
        <v>14.1</v>
      </c>
      <c r="AP450">
        <f>VLOOKUP($B450,'UPDATE Advanced Stats'!$B$2:$AC$1000,19,0)</f>
        <v>0</v>
      </c>
      <c r="AQ450">
        <f>VLOOKUP($B450,'UPDATE Advanced Stats'!$B$2:$AC$1000,20,0)</f>
        <v>0.2</v>
      </c>
      <c r="AR450">
        <f>VLOOKUP($B450,'UPDATE Advanced Stats'!$B$2:$AC$1000,21,0)</f>
        <v>0.1</v>
      </c>
      <c r="AS450">
        <f>VLOOKUP($B450,'UPDATE Advanced Stats'!$B$2:$AC$1000,22,0)</f>
        <v>0.3</v>
      </c>
      <c r="AT450">
        <f>VLOOKUP($B450,'UPDATE Advanced Stats'!$B$2:$AC$1000,23,0)</f>
        <v>7.4999999999999997E-2</v>
      </c>
      <c r="AU450">
        <f>VLOOKUP($B450,'UPDATE Advanced Stats'!$B$2:$AC$1000,24,0)</f>
        <v>0</v>
      </c>
      <c r="AV450">
        <f>VLOOKUP($B450,'UPDATE Advanced Stats'!$B$2:$AC$1000,25,0)</f>
        <v>-0.2</v>
      </c>
      <c r="AW450">
        <f>VLOOKUP($B450,'UPDATE Advanced Stats'!$B$2:$AC$1000,26,0)</f>
        <v>-3.2</v>
      </c>
      <c r="AX450">
        <f>VLOOKUP($B450,'UPDATE Advanced Stats'!$B$2:$AC$1000,27,0)</f>
        <v>-3.4</v>
      </c>
      <c r="AY450">
        <f>VLOOKUP($B450,'UPDATE Advanced Stats'!$B$2:$AC$1000,28,0)</f>
        <v>-0.1</v>
      </c>
    </row>
    <row r="451" spans="1:51">
      <c r="A451">
        <f>'UPDATE Regular Stats'!A452</f>
        <v>346</v>
      </c>
      <c r="B451" t="str">
        <f>'UPDATE Regular Stats'!B452</f>
        <v>Steve Novak</v>
      </c>
      <c r="C451" t="str">
        <f>'UPDATE Regular Stats'!C452</f>
        <v>PF</v>
      </c>
      <c r="D451">
        <f>'UPDATE Regular Stats'!D452</f>
        <v>31</v>
      </c>
      <c r="E451" t="str">
        <f>'UPDATE Regular Stats'!E452</f>
        <v>OKC</v>
      </c>
      <c r="F451">
        <f>'UPDATE Regular Stats'!F452</f>
        <v>13</v>
      </c>
      <c r="G451">
        <f>'UPDATE Regular Stats'!G452</f>
        <v>0</v>
      </c>
      <c r="H451">
        <f>'UPDATE Regular Stats'!H452</f>
        <v>6.8</v>
      </c>
      <c r="I451">
        <f>'UPDATE Regular Stats'!I452</f>
        <v>0.5</v>
      </c>
      <c r="J451">
        <f>'UPDATE Regular Stats'!J452</f>
        <v>1.6</v>
      </c>
      <c r="K451">
        <f>'UPDATE Regular Stats'!K452</f>
        <v>0.28599999999999998</v>
      </c>
      <c r="L451">
        <f>'UPDATE Regular Stats'!L452</f>
        <v>0.2</v>
      </c>
      <c r="M451">
        <f>'UPDATE Regular Stats'!M452</f>
        <v>1.2</v>
      </c>
      <c r="N451">
        <f>'UPDATE Regular Stats'!N452</f>
        <v>0.2</v>
      </c>
      <c r="O451">
        <f>'UPDATE Regular Stats'!O452</f>
        <v>0.2</v>
      </c>
      <c r="P451">
        <f>'UPDATE Regular Stats'!P452</f>
        <v>0.5</v>
      </c>
      <c r="Q451">
        <f>'UPDATE Regular Stats'!Q452</f>
        <v>0.5</v>
      </c>
      <c r="R451">
        <f>'UPDATE Regular Stats'!R452</f>
        <v>0</v>
      </c>
      <c r="S451">
        <f>'UPDATE Regular Stats'!S452</f>
        <v>0</v>
      </c>
      <c r="T451">
        <f>'UPDATE Regular Stats'!T452</f>
        <v>0</v>
      </c>
      <c r="U451">
        <f>'UPDATE Regular Stats'!U452</f>
        <v>0.1</v>
      </c>
      <c r="V451">
        <f>'UPDATE Regular Stats'!V452</f>
        <v>0.4</v>
      </c>
      <c r="W451">
        <f>'UPDATE Regular Stats'!W452</f>
        <v>0.5</v>
      </c>
      <c r="X451">
        <f>'UPDATE Regular Stats'!X452</f>
        <v>0.4</v>
      </c>
      <c r="Y451">
        <f>'UPDATE Regular Stats'!Y452</f>
        <v>0</v>
      </c>
      <c r="Z451">
        <f>'UPDATE Regular Stats'!Z452</f>
        <v>0.1</v>
      </c>
      <c r="AA451">
        <f>'UPDATE Regular Stats'!AA452</f>
        <v>0.2</v>
      </c>
      <c r="AB451">
        <f>'UPDATE Regular Stats'!AB452</f>
        <v>0.8</v>
      </c>
      <c r="AC451">
        <f>'UPDATE Regular Stats'!AC452</f>
        <v>1.2</v>
      </c>
      <c r="AD451">
        <f>VLOOKUP($B451,'UPDATE Advanced Stats'!$B$2:$AC$1000,7,0)</f>
        <v>8.6</v>
      </c>
      <c r="AE451">
        <f>VLOOKUP($B451,'UPDATE Advanced Stats'!$B$2:$AC$1000,8,0)</f>
        <v>0.55400000000000005</v>
      </c>
      <c r="AF451">
        <f>VLOOKUP($B451,'UPDATE Advanced Stats'!$B$2:$AC$1000,9,0)</f>
        <v>0.85699999999999998</v>
      </c>
      <c r="AG451">
        <f>VLOOKUP($B451,'UPDATE Advanced Stats'!$B$2:$AC$1000,10,0)</f>
        <v>3.5999999999999997E-2</v>
      </c>
      <c r="AH451">
        <f>VLOOKUP($B451,'UPDATE Advanced Stats'!$B$2:$AC$1000,11,0)</f>
        <v>1.1000000000000001</v>
      </c>
      <c r="AI451">
        <f>VLOOKUP($B451,'UPDATE Advanced Stats'!$B$2:$AC$1000,12,0)</f>
        <v>11.4</v>
      </c>
      <c r="AJ451">
        <f>VLOOKUP($B451,'UPDATE Advanced Stats'!$B$2:$AC$1000,13,0)</f>
        <v>6.3</v>
      </c>
      <c r="AK451">
        <f>VLOOKUP($B451,'UPDATE Advanced Stats'!$B$2:$AC$1000,14,0)</f>
        <v>8.6</v>
      </c>
      <c r="AL451">
        <f>VLOOKUP($B451,'UPDATE Advanced Stats'!$B$2:$AC$1000,15,0)</f>
        <v>0</v>
      </c>
      <c r="AM451">
        <f>VLOOKUP($B451,'UPDATE Advanced Stats'!$B$2:$AC$1000,16,0)</f>
        <v>0.8</v>
      </c>
      <c r="AN451">
        <f>VLOOKUP($B451,'UPDATE Advanced Stats'!$B$2:$AC$1000,17,0)</f>
        <v>8.1</v>
      </c>
      <c r="AO451">
        <f>VLOOKUP($B451,'UPDATE Advanced Stats'!$B$2:$AC$1000,18,0)</f>
        <v>14.1</v>
      </c>
      <c r="AP451">
        <f>VLOOKUP($B451,'UPDATE Advanced Stats'!$B$2:$AC$1000,19,0)</f>
        <v>0</v>
      </c>
      <c r="AQ451">
        <f>VLOOKUP($B451,'UPDATE Advanced Stats'!$B$2:$AC$1000,20,0)</f>
        <v>0.2</v>
      </c>
      <c r="AR451">
        <f>VLOOKUP($B451,'UPDATE Advanced Stats'!$B$2:$AC$1000,21,0)</f>
        <v>0.1</v>
      </c>
      <c r="AS451">
        <f>VLOOKUP($B451,'UPDATE Advanced Stats'!$B$2:$AC$1000,22,0)</f>
        <v>0.3</v>
      </c>
      <c r="AT451">
        <f>VLOOKUP($B451,'UPDATE Advanced Stats'!$B$2:$AC$1000,23,0)</f>
        <v>7.4999999999999997E-2</v>
      </c>
      <c r="AU451">
        <f>VLOOKUP($B451,'UPDATE Advanced Stats'!$B$2:$AC$1000,24,0)</f>
        <v>0</v>
      </c>
      <c r="AV451">
        <f>VLOOKUP($B451,'UPDATE Advanced Stats'!$B$2:$AC$1000,25,0)</f>
        <v>-0.2</v>
      </c>
      <c r="AW451">
        <f>VLOOKUP($B451,'UPDATE Advanced Stats'!$B$2:$AC$1000,26,0)</f>
        <v>-3.2</v>
      </c>
      <c r="AX451">
        <f>VLOOKUP($B451,'UPDATE Advanced Stats'!$B$2:$AC$1000,27,0)</f>
        <v>-3.4</v>
      </c>
      <c r="AY451">
        <f>VLOOKUP($B451,'UPDATE Advanced Stats'!$B$2:$AC$1000,28,0)</f>
        <v>-0.1</v>
      </c>
    </row>
    <row r="452" spans="1:51">
      <c r="A452">
        <f>'UPDATE Regular Stats'!A453</f>
        <v>347</v>
      </c>
      <c r="B452" t="str">
        <f>'UPDATE Regular Stats'!B453</f>
        <v>Dirk Nowitzki</v>
      </c>
      <c r="C452" t="str">
        <f>'UPDATE Regular Stats'!C453</f>
        <v>PF</v>
      </c>
      <c r="D452">
        <f>'UPDATE Regular Stats'!D453</f>
        <v>36</v>
      </c>
      <c r="E452" t="str">
        <f>'UPDATE Regular Stats'!E453</f>
        <v>DAL</v>
      </c>
      <c r="F452">
        <f>'UPDATE Regular Stats'!F453</f>
        <v>77</v>
      </c>
      <c r="G452">
        <f>'UPDATE Regular Stats'!G453</f>
        <v>77</v>
      </c>
      <c r="H452">
        <f>'UPDATE Regular Stats'!H453</f>
        <v>29.6</v>
      </c>
      <c r="I452">
        <f>'UPDATE Regular Stats'!I453</f>
        <v>6.3</v>
      </c>
      <c r="J452">
        <f>'UPDATE Regular Stats'!J453</f>
        <v>13.8</v>
      </c>
      <c r="K452">
        <f>'UPDATE Regular Stats'!K453</f>
        <v>0.45900000000000002</v>
      </c>
      <c r="L452">
        <f>'UPDATE Regular Stats'!L453</f>
        <v>1.4</v>
      </c>
      <c r="M452">
        <f>'UPDATE Regular Stats'!M453</f>
        <v>3.6</v>
      </c>
      <c r="N452">
        <f>'UPDATE Regular Stats'!N453</f>
        <v>0.38</v>
      </c>
      <c r="O452">
        <f>'UPDATE Regular Stats'!O453</f>
        <v>5</v>
      </c>
      <c r="P452">
        <f>'UPDATE Regular Stats'!P453</f>
        <v>10.199999999999999</v>
      </c>
      <c r="Q452">
        <f>'UPDATE Regular Stats'!Q453</f>
        <v>0.48599999999999999</v>
      </c>
      <c r="R452">
        <f>'UPDATE Regular Stats'!R453</f>
        <v>3.3</v>
      </c>
      <c r="S452">
        <f>'UPDATE Regular Stats'!S453</f>
        <v>3.8</v>
      </c>
      <c r="T452">
        <f>'UPDATE Regular Stats'!T453</f>
        <v>0.88200000000000001</v>
      </c>
      <c r="U452">
        <f>'UPDATE Regular Stats'!U453</f>
        <v>0.6</v>
      </c>
      <c r="V452">
        <f>'UPDATE Regular Stats'!V453</f>
        <v>5.4</v>
      </c>
      <c r="W452">
        <f>'UPDATE Regular Stats'!W453</f>
        <v>5.9</v>
      </c>
      <c r="X452">
        <f>'UPDATE Regular Stats'!X453</f>
        <v>1.9</v>
      </c>
      <c r="Y452">
        <f>'UPDATE Regular Stats'!Y453</f>
        <v>0.5</v>
      </c>
      <c r="Z452">
        <f>'UPDATE Regular Stats'!Z453</f>
        <v>0.4</v>
      </c>
      <c r="AA452">
        <f>'UPDATE Regular Stats'!AA453</f>
        <v>1.1000000000000001</v>
      </c>
      <c r="AB452">
        <f>'UPDATE Regular Stats'!AB453</f>
        <v>2.1</v>
      </c>
      <c r="AC452">
        <f>'UPDATE Regular Stats'!AC453</f>
        <v>17.3</v>
      </c>
      <c r="AD452">
        <f>VLOOKUP($B452,'UPDATE Advanced Stats'!$B$2:$AC$1000,7,0)</f>
        <v>19.2</v>
      </c>
      <c r="AE452">
        <f>VLOOKUP($B452,'UPDATE Advanced Stats'!$B$2:$AC$1000,8,0)</f>
        <v>0.56000000000000005</v>
      </c>
      <c r="AF452">
        <f>VLOOKUP($B452,'UPDATE Advanced Stats'!$B$2:$AC$1000,9,0)</f>
        <v>0.25800000000000001</v>
      </c>
      <c r="AG452">
        <f>VLOOKUP($B452,'UPDATE Advanced Stats'!$B$2:$AC$1000,10,0)</f>
        <v>0.27200000000000002</v>
      </c>
      <c r="AH452">
        <f>VLOOKUP($B452,'UPDATE Advanced Stats'!$B$2:$AC$1000,11,0)</f>
        <v>2.1</v>
      </c>
      <c r="AI452">
        <f>VLOOKUP($B452,'UPDATE Advanced Stats'!$B$2:$AC$1000,12,0)</f>
        <v>19.899999999999999</v>
      </c>
      <c r="AJ452">
        <f>VLOOKUP($B452,'UPDATE Advanced Stats'!$B$2:$AC$1000,13,0)</f>
        <v>11</v>
      </c>
      <c r="AK452">
        <f>VLOOKUP($B452,'UPDATE Advanced Stats'!$B$2:$AC$1000,14,0)</f>
        <v>10.4</v>
      </c>
      <c r="AL452">
        <f>VLOOKUP($B452,'UPDATE Advanced Stats'!$B$2:$AC$1000,15,0)</f>
        <v>0.9</v>
      </c>
      <c r="AM452">
        <f>VLOOKUP($B452,'UPDATE Advanced Stats'!$B$2:$AC$1000,16,0)</f>
        <v>1.2</v>
      </c>
      <c r="AN452">
        <f>VLOOKUP($B452,'UPDATE Advanced Stats'!$B$2:$AC$1000,17,0)</f>
        <v>6.5</v>
      </c>
      <c r="AO452">
        <f>VLOOKUP($B452,'UPDATE Advanced Stats'!$B$2:$AC$1000,18,0)</f>
        <v>24.9</v>
      </c>
      <c r="AP452">
        <f>VLOOKUP($B452,'UPDATE Advanced Stats'!$B$2:$AC$1000,19,0)</f>
        <v>0</v>
      </c>
      <c r="AQ452">
        <f>VLOOKUP($B452,'UPDATE Advanced Stats'!$B$2:$AC$1000,20,0)</f>
        <v>5.2</v>
      </c>
      <c r="AR452">
        <f>VLOOKUP($B452,'UPDATE Advanced Stats'!$B$2:$AC$1000,21,0)</f>
        <v>2</v>
      </c>
      <c r="AS452">
        <f>VLOOKUP($B452,'UPDATE Advanced Stats'!$B$2:$AC$1000,22,0)</f>
        <v>7.2</v>
      </c>
      <c r="AT452">
        <f>VLOOKUP($B452,'UPDATE Advanced Stats'!$B$2:$AC$1000,23,0)</f>
        <v>0.152</v>
      </c>
      <c r="AU452">
        <f>VLOOKUP($B452,'UPDATE Advanced Stats'!$B$2:$AC$1000,24,0)</f>
        <v>0</v>
      </c>
      <c r="AV452">
        <f>VLOOKUP($B452,'UPDATE Advanced Stats'!$B$2:$AC$1000,25,0)</f>
        <v>1.7</v>
      </c>
      <c r="AW452">
        <f>VLOOKUP($B452,'UPDATE Advanced Stats'!$B$2:$AC$1000,26,0)</f>
        <v>-1</v>
      </c>
      <c r="AX452">
        <f>VLOOKUP($B452,'UPDATE Advanced Stats'!$B$2:$AC$1000,27,0)</f>
        <v>0.7</v>
      </c>
      <c r="AY452">
        <f>VLOOKUP($B452,'UPDATE Advanced Stats'!$B$2:$AC$1000,28,0)</f>
        <v>1.5</v>
      </c>
    </row>
    <row r="453" spans="1:51">
      <c r="A453">
        <f>'UPDATE Regular Stats'!A454</f>
        <v>348</v>
      </c>
      <c r="B453" t="str">
        <f>'UPDATE Regular Stats'!B454</f>
        <v>Jusuf Nurkic</v>
      </c>
      <c r="C453" t="str">
        <f>'UPDATE Regular Stats'!C454</f>
        <v>C</v>
      </c>
      <c r="D453">
        <f>'UPDATE Regular Stats'!D454</f>
        <v>20</v>
      </c>
      <c r="E453" t="str">
        <f>'UPDATE Regular Stats'!E454</f>
        <v>DEN</v>
      </c>
      <c r="F453">
        <f>'UPDATE Regular Stats'!F454</f>
        <v>62</v>
      </c>
      <c r="G453">
        <f>'UPDATE Regular Stats'!G454</f>
        <v>27</v>
      </c>
      <c r="H453">
        <f>'UPDATE Regular Stats'!H454</f>
        <v>17.8</v>
      </c>
      <c r="I453">
        <f>'UPDATE Regular Stats'!I454</f>
        <v>2.8</v>
      </c>
      <c r="J453">
        <f>'UPDATE Regular Stats'!J454</f>
        <v>6.2</v>
      </c>
      <c r="K453">
        <f>'UPDATE Regular Stats'!K454</f>
        <v>0.44600000000000001</v>
      </c>
      <c r="L453">
        <f>'UPDATE Regular Stats'!L454</f>
        <v>0</v>
      </c>
      <c r="M453">
        <f>'UPDATE Regular Stats'!M454</f>
        <v>0</v>
      </c>
      <c r="N453">
        <f>'UPDATE Regular Stats'!N454</f>
        <v>0</v>
      </c>
      <c r="O453">
        <f>'UPDATE Regular Stats'!O454</f>
        <v>2.8</v>
      </c>
      <c r="P453">
        <f>'UPDATE Regular Stats'!P454</f>
        <v>6.1</v>
      </c>
      <c r="Q453">
        <f>'UPDATE Regular Stats'!Q454</f>
        <v>0.44900000000000001</v>
      </c>
      <c r="R453">
        <f>'UPDATE Regular Stats'!R454</f>
        <v>1.4</v>
      </c>
      <c r="S453">
        <f>'UPDATE Regular Stats'!S454</f>
        <v>2.1</v>
      </c>
      <c r="T453">
        <f>'UPDATE Regular Stats'!T454</f>
        <v>0.63600000000000001</v>
      </c>
      <c r="U453">
        <f>'UPDATE Regular Stats'!U454</f>
        <v>2</v>
      </c>
      <c r="V453">
        <f>'UPDATE Regular Stats'!V454</f>
        <v>4.0999999999999996</v>
      </c>
      <c r="W453">
        <f>'UPDATE Regular Stats'!W454</f>
        <v>6.2</v>
      </c>
      <c r="X453">
        <f>'UPDATE Regular Stats'!X454</f>
        <v>0.8</v>
      </c>
      <c r="Y453">
        <f>'UPDATE Regular Stats'!Y454</f>
        <v>0.8</v>
      </c>
      <c r="Z453">
        <f>'UPDATE Regular Stats'!Z454</f>
        <v>1.1000000000000001</v>
      </c>
      <c r="AA453">
        <f>'UPDATE Regular Stats'!AA454</f>
        <v>1.4</v>
      </c>
      <c r="AB453">
        <f>'UPDATE Regular Stats'!AB454</f>
        <v>3.3</v>
      </c>
      <c r="AC453">
        <f>'UPDATE Regular Stats'!AC454</f>
        <v>6.9</v>
      </c>
      <c r="AD453">
        <f>VLOOKUP($B453,'UPDATE Advanced Stats'!$B$2:$AC$1000,7,0)</f>
        <v>14.8</v>
      </c>
      <c r="AE453">
        <f>VLOOKUP($B453,'UPDATE Advanced Stats'!$B$2:$AC$1000,8,0)</f>
        <v>0.48299999999999998</v>
      </c>
      <c r="AF453">
        <f>VLOOKUP($B453,'UPDATE Advanced Stats'!$B$2:$AC$1000,9,0)</f>
        <v>5.0000000000000001E-3</v>
      </c>
      <c r="AG453">
        <f>VLOOKUP($B453,'UPDATE Advanced Stats'!$B$2:$AC$1000,10,0)</f>
        <v>0.34499999999999997</v>
      </c>
      <c r="AH453">
        <f>VLOOKUP($B453,'UPDATE Advanced Stats'!$B$2:$AC$1000,11,0)</f>
        <v>11.8</v>
      </c>
      <c r="AI453">
        <f>VLOOKUP($B453,'UPDATE Advanced Stats'!$B$2:$AC$1000,12,0)</f>
        <v>26.1</v>
      </c>
      <c r="AJ453">
        <f>VLOOKUP($B453,'UPDATE Advanced Stats'!$B$2:$AC$1000,13,0)</f>
        <v>18.7</v>
      </c>
      <c r="AK453">
        <f>VLOOKUP($B453,'UPDATE Advanced Stats'!$B$2:$AC$1000,14,0)</f>
        <v>7.3</v>
      </c>
      <c r="AL453">
        <f>VLOOKUP($B453,'UPDATE Advanced Stats'!$B$2:$AC$1000,15,0)</f>
        <v>2.4</v>
      </c>
      <c r="AM453">
        <f>VLOOKUP($B453,'UPDATE Advanced Stats'!$B$2:$AC$1000,16,0)</f>
        <v>4.8</v>
      </c>
      <c r="AN453">
        <f>VLOOKUP($B453,'UPDATE Advanced Stats'!$B$2:$AC$1000,17,0)</f>
        <v>16.3</v>
      </c>
      <c r="AO453">
        <f>VLOOKUP($B453,'UPDATE Advanced Stats'!$B$2:$AC$1000,18,0)</f>
        <v>20.7</v>
      </c>
      <c r="AP453">
        <f>VLOOKUP($B453,'UPDATE Advanced Stats'!$B$2:$AC$1000,19,0)</f>
        <v>0</v>
      </c>
      <c r="AQ453">
        <f>VLOOKUP($B453,'UPDATE Advanced Stats'!$B$2:$AC$1000,20,0)</f>
        <v>-0.2</v>
      </c>
      <c r="AR453">
        <f>VLOOKUP($B453,'UPDATE Advanced Stats'!$B$2:$AC$1000,21,0)</f>
        <v>1.8</v>
      </c>
      <c r="AS453">
        <f>VLOOKUP($B453,'UPDATE Advanced Stats'!$B$2:$AC$1000,22,0)</f>
        <v>1.6</v>
      </c>
      <c r="AT453">
        <f>VLOOKUP($B453,'UPDATE Advanced Stats'!$B$2:$AC$1000,23,0)</f>
        <v>6.9000000000000006E-2</v>
      </c>
      <c r="AU453">
        <f>VLOOKUP($B453,'UPDATE Advanced Stats'!$B$2:$AC$1000,24,0)</f>
        <v>0</v>
      </c>
      <c r="AV453">
        <f>VLOOKUP($B453,'UPDATE Advanced Stats'!$B$2:$AC$1000,25,0)</f>
        <v>-3.7</v>
      </c>
      <c r="AW453">
        <f>VLOOKUP($B453,'UPDATE Advanced Stats'!$B$2:$AC$1000,26,0)</f>
        <v>3.1</v>
      </c>
      <c r="AX453">
        <f>VLOOKUP($B453,'UPDATE Advanced Stats'!$B$2:$AC$1000,27,0)</f>
        <v>-0.6</v>
      </c>
      <c r="AY453">
        <f>VLOOKUP($B453,'UPDATE Advanced Stats'!$B$2:$AC$1000,28,0)</f>
        <v>0.4</v>
      </c>
    </row>
    <row r="454" spans="1:51">
      <c r="A454">
        <f>'UPDATE Regular Stats'!A455</f>
        <v>349</v>
      </c>
      <c r="B454" t="str">
        <f>'UPDATE Regular Stats'!B455</f>
        <v>Johnny O'Bryant</v>
      </c>
      <c r="C454" t="str">
        <f>'UPDATE Regular Stats'!C455</f>
        <v>PF</v>
      </c>
      <c r="D454">
        <f>'UPDATE Regular Stats'!D455</f>
        <v>21</v>
      </c>
      <c r="E454" t="str">
        <f>'UPDATE Regular Stats'!E455</f>
        <v>MIL</v>
      </c>
      <c r="F454">
        <f>'UPDATE Regular Stats'!F455</f>
        <v>34</v>
      </c>
      <c r="G454">
        <f>'UPDATE Regular Stats'!G455</f>
        <v>15</v>
      </c>
      <c r="H454">
        <f>'UPDATE Regular Stats'!H455</f>
        <v>10.8</v>
      </c>
      <c r="I454">
        <f>'UPDATE Regular Stats'!I455</f>
        <v>1.3</v>
      </c>
      <c r="J454">
        <f>'UPDATE Regular Stats'!J455</f>
        <v>3.5</v>
      </c>
      <c r="K454">
        <f>'UPDATE Regular Stats'!K455</f>
        <v>0.36699999999999999</v>
      </c>
      <c r="L454">
        <f>'UPDATE Regular Stats'!L455</f>
        <v>0</v>
      </c>
      <c r="M454">
        <f>'UPDATE Regular Stats'!M455</f>
        <v>0</v>
      </c>
      <c r="N454">
        <f>'UPDATE Regular Stats'!N455</f>
        <v>0</v>
      </c>
      <c r="O454">
        <f>'UPDATE Regular Stats'!O455</f>
        <v>1.3</v>
      </c>
      <c r="P454">
        <f>'UPDATE Regular Stats'!P455</f>
        <v>3.5</v>
      </c>
      <c r="Q454">
        <f>'UPDATE Regular Stats'!Q455</f>
        <v>0.36699999999999999</v>
      </c>
      <c r="R454">
        <f>'UPDATE Regular Stats'!R455</f>
        <v>0.4</v>
      </c>
      <c r="S454">
        <f>'UPDATE Regular Stats'!S455</f>
        <v>0.8</v>
      </c>
      <c r="T454">
        <f>'UPDATE Regular Stats'!T455</f>
        <v>0.44400000000000001</v>
      </c>
      <c r="U454">
        <f>'UPDATE Regular Stats'!U455</f>
        <v>0.8</v>
      </c>
      <c r="V454">
        <f>'UPDATE Regular Stats'!V455</f>
        <v>1.1000000000000001</v>
      </c>
      <c r="W454">
        <f>'UPDATE Regular Stats'!W455</f>
        <v>1.9</v>
      </c>
      <c r="X454">
        <f>'UPDATE Regular Stats'!X455</f>
        <v>0.5</v>
      </c>
      <c r="Y454">
        <f>'UPDATE Regular Stats'!Y455</f>
        <v>0.1</v>
      </c>
      <c r="Z454">
        <f>'UPDATE Regular Stats'!Z455</f>
        <v>0.1</v>
      </c>
      <c r="AA454">
        <f>'UPDATE Regular Stats'!AA455</f>
        <v>0.7</v>
      </c>
      <c r="AB454">
        <f>'UPDATE Regular Stats'!AB455</f>
        <v>1.3</v>
      </c>
      <c r="AC454">
        <f>'UPDATE Regular Stats'!AC455</f>
        <v>2.9</v>
      </c>
      <c r="AD454">
        <f>VLOOKUP($B454,'UPDATE Advanced Stats'!$B$2:$AC$1000,7,0)</f>
        <v>3.8</v>
      </c>
      <c r="AE454">
        <f>VLOOKUP($B454,'UPDATE Advanced Stats'!$B$2:$AC$1000,8,0)</f>
        <v>0.379</v>
      </c>
      <c r="AF454">
        <f>VLOOKUP($B454,'UPDATE Advanced Stats'!$B$2:$AC$1000,9,0)</f>
        <v>0</v>
      </c>
      <c r="AG454">
        <f>VLOOKUP($B454,'UPDATE Advanced Stats'!$B$2:$AC$1000,10,0)</f>
        <v>0.22500000000000001</v>
      </c>
      <c r="AH454">
        <f>VLOOKUP($B454,'UPDATE Advanced Stats'!$B$2:$AC$1000,11,0)</f>
        <v>8.1999999999999993</v>
      </c>
      <c r="AI454">
        <f>VLOOKUP($B454,'UPDATE Advanced Stats'!$B$2:$AC$1000,12,0)</f>
        <v>11.7</v>
      </c>
      <c r="AJ454">
        <f>VLOOKUP($B454,'UPDATE Advanced Stats'!$B$2:$AC$1000,13,0)</f>
        <v>10</v>
      </c>
      <c r="AK454">
        <f>VLOOKUP($B454,'UPDATE Advanced Stats'!$B$2:$AC$1000,14,0)</f>
        <v>7.1</v>
      </c>
      <c r="AL454">
        <f>VLOOKUP($B454,'UPDATE Advanced Stats'!$B$2:$AC$1000,15,0)</f>
        <v>0.7</v>
      </c>
      <c r="AM454">
        <f>VLOOKUP($B454,'UPDATE Advanced Stats'!$B$2:$AC$1000,16,0)</f>
        <v>0.9</v>
      </c>
      <c r="AN454">
        <f>VLOOKUP($B454,'UPDATE Advanced Stats'!$B$2:$AC$1000,17,0)</f>
        <v>15.9</v>
      </c>
      <c r="AO454">
        <f>VLOOKUP($B454,'UPDATE Advanced Stats'!$B$2:$AC$1000,18,0)</f>
        <v>19.2</v>
      </c>
      <c r="AP454">
        <f>VLOOKUP($B454,'UPDATE Advanced Stats'!$B$2:$AC$1000,19,0)</f>
        <v>0</v>
      </c>
      <c r="AQ454">
        <f>VLOOKUP($B454,'UPDATE Advanced Stats'!$B$2:$AC$1000,20,0)</f>
        <v>-0.8</v>
      </c>
      <c r="AR454">
        <f>VLOOKUP($B454,'UPDATE Advanced Stats'!$B$2:$AC$1000,21,0)</f>
        <v>0.3</v>
      </c>
      <c r="AS454">
        <f>VLOOKUP($B454,'UPDATE Advanced Stats'!$B$2:$AC$1000,22,0)</f>
        <v>-0.5</v>
      </c>
      <c r="AT454">
        <f>VLOOKUP($B454,'UPDATE Advanced Stats'!$B$2:$AC$1000,23,0)</f>
        <v>-6.3E-2</v>
      </c>
      <c r="AU454">
        <f>VLOOKUP($B454,'UPDATE Advanced Stats'!$B$2:$AC$1000,24,0)</f>
        <v>0</v>
      </c>
      <c r="AV454">
        <f>VLOOKUP($B454,'UPDATE Advanced Stats'!$B$2:$AC$1000,25,0)</f>
        <v>-7.5</v>
      </c>
      <c r="AW454">
        <f>VLOOKUP($B454,'UPDATE Advanced Stats'!$B$2:$AC$1000,26,0)</f>
        <v>-1.6</v>
      </c>
      <c r="AX454">
        <f>VLOOKUP($B454,'UPDATE Advanced Stats'!$B$2:$AC$1000,27,0)</f>
        <v>-9</v>
      </c>
      <c r="AY454">
        <f>VLOOKUP($B454,'UPDATE Advanced Stats'!$B$2:$AC$1000,28,0)</f>
        <v>-0.7</v>
      </c>
    </row>
    <row r="455" spans="1:51">
      <c r="A455">
        <f>'UPDATE Regular Stats'!A456</f>
        <v>350</v>
      </c>
      <c r="B455" t="str">
        <f>'UPDATE Regular Stats'!B456</f>
        <v>Kyle O'Quinn</v>
      </c>
      <c r="C455" t="str">
        <f>'UPDATE Regular Stats'!C456</f>
        <v>PF</v>
      </c>
      <c r="D455">
        <f>'UPDATE Regular Stats'!D456</f>
        <v>24</v>
      </c>
      <c r="E455" t="str">
        <f>'UPDATE Regular Stats'!E456</f>
        <v>ORL</v>
      </c>
      <c r="F455">
        <f>'UPDATE Regular Stats'!F456</f>
        <v>51</v>
      </c>
      <c r="G455">
        <f>'UPDATE Regular Stats'!G456</f>
        <v>17</v>
      </c>
      <c r="H455">
        <f>'UPDATE Regular Stats'!H456</f>
        <v>16.2</v>
      </c>
      <c r="I455">
        <f>'UPDATE Regular Stats'!I456</f>
        <v>2.2999999999999998</v>
      </c>
      <c r="J455">
        <f>'UPDATE Regular Stats'!J456</f>
        <v>4.7</v>
      </c>
      <c r="K455">
        <f>'UPDATE Regular Stats'!K456</f>
        <v>0.49199999999999999</v>
      </c>
      <c r="L455">
        <f>'UPDATE Regular Stats'!L456</f>
        <v>0.2</v>
      </c>
      <c r="M455">
        <f>'UPDATE Regular Stats'!M456</f>
        <v>0.8</v>
      </c>
      <c r="N455">
        <f>'UPDATE Regular Stats'!N456</f>
        <v>0.27900000000000003</v>
      </c>
      <c r="O455">
        <f>'UPDATE Regular Stats'!O456</f>
        <v>2.1</v>
      </c>
      <c r="P455">
        <f>'UPDATE Regular Stats'!P456</f>
        <v>3.9</v>
      </c>
      <c r="Q455">
        <f>'UPDATE Regular Stats'!Q456</f>
        <v>0.53800000000000003</v>
      </c>
      <c r="R455">
        <f>'UPDATE Regular Stats'!R456</f>
        <v>0.9</v>
      </c>
      <c r="S455">
        <f>'UPDATE Regular Stats'!S456</f>
        <v>1.1000000000000001</v>
      </c>
      <c r="T455">
        <f>'UPDATE Regular Stats'!T456</f>
        <v>0.77200000000000002</v>
      </c>
      <c r="U455">
        <f>'UPDATE Regular Stats'!U456</f>
        <v>0.9</v>
      </c>
      <c r="V455">
        <f>'UPDATE Regular Stats'!V456</f>
        <v>3</v>
      </c>
      <c r="W455">
        <f>'UPDATE Regular Stats'!W456</f>
        <v>3.9</v>
      </c>
      <c r="X455">
        <f>'UPDATE Regular Stats'!X456</f>
        <v>1.2</v>
      </c>
      <c r="Y455">
        <f>'UPDATE Regular Stats'!Y456</f>
        <v>0.6</v>
      </c>
      <c r="Z455">
        <f>'UPDATE Regular Stats'!Z456</f>
        <v>0.8</v>
      </c>
      <c r="AA455">
        <f>'UPDATE Regular Stats'!AA456</f>
        <v>1.1000000000000001</v>
      </c>
      <c r="AB455">
        <f>'UPDATE Regular Stats'!AB456</f>
        <v>2.2000000000000002</v>
      </c>
      <c r="AC455">
        <f>'UPDATE Regular Stats'!AC456</f>
        <v>5.8</v>
      </c>
      <c r="AD455">
        <f>VLOOKUP($B455,'UPDATE Advanced Stats'!$B$2:$AC$1000,7,0)</f>
        <v>14.8</v>
      </c>
      <c r="AE455">
        <f>VLOOKUP($B455,'UPDATE Advanced Stats'!$B$2:$AC$1000,8,0)</f>
        <v>0.55000000000000004</v>
      </c>
      <c r="AF455">
        <f>VLOOKUP($B455,'UPDATE Advanced Stats'!$B$2:$AC$1000,9,0)</f>
        <v>0.17799999999999999</v>
      </c>
      <c r="AG455">
        <f>VLOOKUP($B455,'UPDATE Advanced Stats'!$B$2:$AC$1000,10,0)</f>
        <v>0.23599999999999999</v>
      </c>
      <c r="AH455">
        <f>VLOOKUP($B455,'UPDATE Advanced Stats'!$B$2:$AC$1000,11,0)</f>
        <v>6.2</v>
      </c>
      <c r="AI455">
        <f>VLOOKUP($B455,'UPDATE Advanced Stats'!$B$2:$AC$1000,12,0)</f>
        <v>21.4</v>
      </c>
      <c r="AJ455">
        <f>VLOOKUP($B455,'UPDATE Advanced Stats'!$B$2:$AC$1000,13,0)</f>
        <v>13.6</v>
      </c>
      <c r="AK455">
        <f>VLOOKUP($B455,'UPDATE Advanced Stats'!$B$2:$AC$1000,14,0)</f>
        <v>11.3</v>
      </c>
      <c r="AL455">
        <f>VLOOKUP($B455,'UPDATE Advanced Stats'!$B$2:$AC$1000,15,0)</f>
        <v>1.9</v>
      </c>
      <c r="AM455">
        <f>VLOOKUP($B455,'UPDATE Advanced Stats'!$B$2:$AC$1000,16,0)</f>
        <v>3.8</v>
      </c>
      <c r="AN455">
        <f>VLOOKUP($B455,'UPDATE Advanced Stats'!$B$2:$AC$1000,17,0)</f>
        <v>17.100000000000001</v>
      </c>
      <c r="AO455">
        <f>VLOOKUP($B455,'UPDATE Advanced Stats'!$B$2:$AC$1000,18,0)</f>
        <v>17.7</v>
      </c>
      <c r="AP455">
        <f>VLOOKUP($B455,'UPDATE Advanced Stats'!$B$2:$AC$1000,19,0)</f>
        <v>0</v>
      </c>
      <c r="AQ455">
        <f>VLOOKUP($B455,'UPDATE Advanced Stats'!$B$2:$AC$1000,20,0)</f>
        <v>0.5</v>
      </c>
      <c r="AR455">
        <f>VLOOKUP($B455,'UPDATE Advanced Stats'!$B$2:$AC$1000,21,0)</f>
        <v>1.1000000000000001</v>
      </c>
      <c r="AS455">
        <f>VLOOKUP($B455,'UPDATE Advanced Stats'!$B$2:$AC$1000,22,0)</f>
        <v>1.6</v>
      </c>
      <c r="AT455">
        <f>VLOOKUP($B455,'UPDATE Advanced Stats'!$B$2:$AC$1000,23,0)</f>
        <v>9.0999999999999998E-2</v>
      </c>
      <c r="AU455">
        <f>VLOOKUP($B455,'UPDATE Advanced Stats'!$B$2:$AC$1000,24,0)</f>
        <v>0</v>
      </c>
      <c r="AV455">
        <f>VLOOKUP($B455,'UPDATE Advanced Stats'!$B$2:$AC$1000,25,0)</f>
        <v>-2.1</v>
      </c>
      <c r="AW455">
        <f>VLOOKUP($B455,'UPDATE Advanced Stats'!$B$2:$AC$1000,26,0)</f>
        <v>2</v>
      </c>
      <c r="AX455">
        <f>VLOOKUP($B455,'UPDATE Advanced Stats'!$B$2:$AC$1000,27,0)</f>
        <v>-0.2</v>
      </c>
      <c r="AY455">
        <f>VLOOKUP($B455,'UPDATE Advanced Stats'!$B$2:$AC$1000,28,0)</f>
        <v>0.4</v>
      </c>
    </row>
    <row r="456" spans="1:51">
      <c r="A456">
        <f>'UPDATE Regular Stats'!A457</f>
        <v>351</v>
      </c>
      <c r="B456" t="str">
        <f>'UPDATE Regular Stats'!B457</f>
        <v>Victor Oladipo</v>
      </c>
      <c r="C456" t="str">
        <f>'UPDATE Regular Stats'!C457</f>
        <v>PG</v>
      </c>
      <c r="D456">
        <f>'UPDATE Regular Stats'!D457</f>
        <v>22</v>
      </c>
      <c r="E456" t="str">
        <f>'UPDATE Regular Stats'!E457</f>
        <v>ORL</v>
      </c>
      <c r="F456">
        <f>'UPDATE Regular Stats'!F457</f>
        <v>72</v>
      </c>
      <c r="G456">
        <f>'UPDATE Regular Stats'!G457</f>
        <v>71</v>
      </c>
      <c r="H456">
        <f>'UPDATE Regular Stats'!H457</f>
        <v>35.700000000000003</v>
      </c>
      <c r="I456">
        <f>'UPDATE Regular Stats'!I457</f>
        <v>6.6</v>
      </c>
      <c r="J456">
        <f>'UPDATE Regular Stats'!J457</f>
        <v>15.1</v>
      </c>
      <c r="K456">
        <f>'UPDATE Regular Stats'!K457</f>
        <v>0.436</v>
      </c>
      <c r="L456">
        <f>'UPDATE Regular Stats'!L457</f>
        <v>1.2</v>
      </c>
      <c r="M456">
        <f>'UPDATE Regular Stats'!M457</f>
        <v>3.4</v>
      </c>
      <c r="N456">
        <f>'UPDATE Regular Stats'!N457</f>
        <v>0.33900000000000002</v>
      </c>
      <c r="O456">
        <f>'UPDATE Regular Stats'!O457</f>
        <v>5.4</v>
      </c>
      <c r="P456">
        <f>'UPDATE Regular Stats'!P457</f>
        <v>11.6</v>
      </c>
      <c r="Q456">
        <f>'UPDATE Regular Stats'!Q457</f>
        <v>0.46400000000000002</v>
      </c>
      <c r="R456">
        <f>'UPDATE Regular Stats'!R457</f>
        <v>3.6</v>
      </c>
      <c r="S456">
        <f>'UPDATE Regular Stats'!S457</f>
        <v>4.4000000000000004</v>
      </c>
      <c r="T456">
        <f>'UPDATE Regular Stats'!T457</f>
        <v>0.81899999999999995</v>
      </c>
      <c r="U456">
        <f>'UPDATE Regular Stats'!U457</f>
        <v>0.7</v>
      </c>
      <c r="V456">
        <f>'UPDATE Regular Stats'!V457</f>
        <v>3.5</v>
      </c>
      <c r="W456">
        <f>'UPDATE Regular Stats'!W457</f>
        <v>4.2</v>
      </c>
      <c r="X456">
        <f>'UPDATE Regular Stats'!X457</f>
        <v>4.0999999999999996</v>
      </c>
      <c r="Y456">
        <f>'UPDATE Regular Stats'!Y457</f>
        <v>1.7</v>
      </c>
      <c r="Z456">
        <f>'UPDATE Regular Stats'!Z457</f>
        <v>0.3</v>
      </c>
      <c r="AA456">
        <f>'UPDATE Regular Stats'!AA457</f>
        <v>2.8</v>
      </c>
      <c r="AB456">
        <f>'UPDATE Regular Stats'!AB457</f>
        <v>2.6</v>
      </c>
      <c r="AC456">
        <f>'UPDATE Regular Stats'!AC457</f>
        <v>17.899999999999999</v>
      </c>
      <c r="AD456">
        <f>VLOOKUP($B456,'UPDATE Advanced Stats'!$B$2:$AC$1000,7,0)</f>
        <v>15.9</v>
      </c>
      <c r="AE456">
        <f>VLOOKUP($B456,'UPDATE Advanced Stats'!$B$2:$AC$1000,8,0)</f>
        <v>0.52700000000000002</v>
      </c>
      <c r="AF456">
        <f>VLOOKUP($B456,'UPDATE Advanced Stats'!$B$2:$AC$1000,9,0)</f>
        <v>0.22800000000000001</v>
      </c>
      <c r="AG456">
        <f>VLOOKUP($B456,'UPDATE Advanced Stats'!$B$2:$AC$1000,10,0)</f>
        <v>0.29499999999999998</v>
      </c>
      <c r="AH456">
        <f>VLOOKUP($B456,'UPDATE Advanced Stats'!$B$2:$AC$1000,11,0)</f>
        <v>2.2000000000000002</v>
      </c>
      <c r="AI456">
        <f>VLOOKUP($B456,'UPDATE Advanced Stats'!$B$2:$AC$1000,12,0)</f>
        <v>11.2</v>
      </c>
      <c r="AJ456">
        <f>VLOOKUP($B456,'UPDATE Advanced Stats'!$B$2:$AC$1000,13,0)</f>
        <v>6.6</v>
      </c>
      <c r="AK456">
        <f>VLOOKUP($B456,'UPDATE Advanced Stats'!$B$2:$AC$1000,14,0)</f>
        <v>19.3</v>
      </c>
      <c r="AL456">
        <f>VLOOKUP($B456,'UPDATE Advanced Stats'!$B$2:$AC$1000,15,0)</f>
        <v>2.4</v>
      </c>
      <c r="AM456">
        <f>VLOOKUP($B456,'UPDATE Advanced Stats'!$B$2:$AC$1000,16,0)</f>
        <v>0.6</v>
      </c>
      <c r="AN456">
        <f>VLOOKUP($B456,'UPDATE Advanced Stats'!$B$2:$AC$1000,17,0)</f>
        <v>14.3</v>
      </c>
      <c r="AO456">
        <f>VLOOKUP($B456,'UPDATE Advanced Stats'!$B$2:$AC$1000,18,0)</f>
        <v>25.2</v>
      </c>
      <c r="AP456">
        <f>VLOOKUP($B456,'UPDATE Advanced Stats'!$B$2:$AC$1000,19,0)</f>
        <v>0</v>
      </c>
      <c r="AQ456">
        <f>VLOOKUP($B456,'UPDATE Advanced Stats'!$B$2:$AC$1000,20,0)</f>
        <v>1.5</v>
      </c>
      <c r="AR456">
        <f>VLOOKUP($B456,'UPDATE Advanced Stats'!$B$2:$AC$1000,21,0)</f>
        <v>2</v>
      </c>
      <c r="AS456">
        <f>VLOOKUP($B456,'UPDATE Advanced Stats'!$B$2:$AC$1000,22,0)</f>
        <v>3.5</v>
      </c>
      <c r="AT456">
        <f>VLOOKUP($B456,'UPDATE Advanced Stats'!$B$2:$AC$1000,23,0)</f>
        <v>6.5000000000000002E-2</v>
      </c>
      <c r="AU456">
        <f>VLOOKUP($B456,'UPDATE Advanced Stats'!$B$2:$AC$1000,24,0)</f>
        <v>0</v>
      </c>
      <c r="AV456">
        <f>VLOOKUP($B456,'UPDATE Advanced Stats'!$B$2:$AC$1000,25,0)</f>
        <v>0.5</v>
      </c>
      <c r="AW456">
        <f>VLOOKUP($B456,'UPDATE Advanced Stats'!$B$2:$AC$1000,26,0)</f>
        <v>-0.5</v>
      </c>
      <c r="AX456">
        <f>VLOOKUP($B456,'UPDATE Advanced Stats'!$B$2:$AC$1000,27,0)</f>
        <v>0</v>
      </c>
      <c r="AY456">
        <f>VLOOKUP($B456,'UPDATE Advanced Stats'!$B$2:$AC$1000,28,0)</f>
        <v>1.3</v>
      </c>
    </row>
    <row r="457" spans="1:51">
      <c r="A457">
        <f>'UPDATE Regular Stats'!A458</f>
        <v>352</v>
      </c>
      <c r="B457" t="str">
        <f>'UPDATE Regular Stats'!B458</f>
        <v>Kelly Olynyk</v>
      </c>
      <c r="C457" t="str">
        <f>'UPDATE Regular Stats'!C458</f>
        <v>C</v>
      </c>
      <c r="D457">
        <f>'UPDATE Regular Stats'!D458</f>
        <v>23</v>
      </c>
      <c r="E457" t="str">
        <f>'UPDATE Regular Stats'!E458</f>
        <v>BOS</v>
      </c>
      <c r="F457">
        <f>'UPDATE Regular Stats'!F458</f>
        <v>64</v>
      </c>
      <c r="G457">
        <f>'UPDATE Regular Stats'!G458</f>
        <v>13</v>
      </c>
      <c r="H457">
        <f>'UPDATE Regular Stats'!H458</f>
        <v>22.2</v>
      </c>
      <c r="I457">
        <f>'UPDATE Regular Stats'!I458</f>
        <v>3.9</v>
      </c>
      <c r="J457">
        <f>'UPDATE Regular Stats'!J458</f>
        <v>8.3000000000000007</v>
      </c>
      <c r="K457">
        <f>'UPDATE Regular Stats'!K458</f>
        <v>0.47499999999999998</v>
      </c>
      <c r="L457">
        <f>'UPDATE Regular Stats'!L458</f>
        <v>1</v>
      </c>
      <c r="M457">
        <f>'UPDATE Regular Stats'!M458</f>
        <v>2.7</v>
      </c>
      <c r="N457">
        <f>'UPDATE Regular Stats'!N458</f>
        <v>0.34899999999999998</v>
      </c>
      <c r="O457">
        <f>'UPDATE Regular Stats'!O458</f>
        <v>3</v>
      </c>
      <c r="P457">
        <f>'UPDATE Regular Stats'!P458</f>
        <v>5.5</v>
      </c>
      <c r="Q457">
        <f>'UPDATE Regular Stats'!Q458</f>
        <v>0.53800000000000003</v>
      </c>
      <c r="R457">
        <f>'UPDATE Regular Stats'!R458</f>
        <v>1.5</v>
      </c>
      <c r="S457">
        <f>'UPDATE Regular Stats'!S458</f>
        <v>2.1</v>
      </c>
      <c r="T457">
        <f>'UPDATE Regular Stats'!T458</f>
        <v>0.68400000000000005</v>
      </c>
      <c r="U457">
        <f>'UPDATE Regular Stats'!U458</f>
        <v>1.5</v>
      </c>
      <c r="V457">
        <f>'UPDATE Regular Stats'!V458</f>
        <v>3.3</v>
      </c>
      <c r="W457">
        <f>'UPDATE Regular Stats'!W458</f>
        <v>4.8</v>
      </c>
      <c r="X457">
        <f>'UPDATE Regular Stats'!X458</f>
        <v>1.7</v>
      </c>
      <c r="Y457">
        <f>'UPDATE Regular Stats'!Y458</f>
        <v>1</v>
      </c>
      <c r="Z457">
        <f>'UPDATE Regular Stats'!Z458</f>
        <v>0.6</v>
      </c>
      <c r="AA457">
        <f>'UPDATE Regular Stats'!AA458</f>
        <v>1.5</v>
      </c>
      <c r="AB457">
        <f>'UPDATE Regular Stats'!AB458</f>
        <v>3.3</v>
      </c>
      <c r="AC457">
        <f>'UPDATE Regular Stats'!AC458</f>
        <v>10.3</v>
      </c>
      <c r="AD457">
        <f>VLOOKUP($B457,'UPDATE Advanced Stats'!$B$2:$AC$1000,7,0)</f>
        <v>15.9</v>
      </c>
      <c r="AE457">
        <f>VLOOKUP($B457,'UPDATE Advanced Stats'!$B$2:$AC$1000,8,0)</f>
        <v>0.55800000000000005</v>
      </c>
      <c r="AF457">
        <f>VLOOKUP($B457,'UPDATE Advanced Stats'!$B$2:$AC$1000,9,0)</f>
        <v>0.33100000000000002</v>
      </c>
      <c r="AG457">
        <f>VLOOKUP($B457,'UPDATE Advanced Stats'!$B$2:$AC$1000,10,0)</f>
        <v>0.25800000000000001</v>
      </c>
      <c r="AH457">
        <f>VLOOKUP($B457,'UPDATE Advanced Stats'!$B$2:$AC$1000,11,0)</f>
        <v>7.1</v>
      </c>
      <c r="AI457">
        <f>VLOOKUP($B457,'UPDATE Advanced Stats'!$B$2:$AC$1000,12,0)</f>
        <v>16.5</v>
      </c>
      <c r="AJ457">
        <f>VLOOKUP($B457,'UPDATE Advanced Stats'!$B$2:$AC$1000,13,0)</f>
        <v>11.7</v>
      </c>
      <c r="AK457">
        <f>VLOOKUP($B457,'UPDATE Advanced Stats'!$B$2:$AC$1000,14,0)</f>
        <v>12.2</v>
      </c>
      <c r="AL457">
        <f>VLOOKUP($B457,'UPDATE Advanced Stats'!$B$2:$AC$1000,15,0)</f>
        <v>2.2999999999999998</v>
      </c>
      <c r="AM457">
        <f>VLOOKUP($B457,'UPDATE Advanced Stats'!$B$2:$AC$1000,16,0)</f>
        <v>2.1</v>
      </c>
      <c r="AN457">
        <f>VLOOKUP($B457,'UPDATE Advanced Stats'!$B$2:$AC$1000,17,0)</f>
        <v>14.3</v>
      </c>
      <c r="AO457">
        <f>VLOOKUP($B457,'UPDATE Advanced Stats'!$B$2:$AC$1000,18,0)</f>
        <v>21.1</v>
      </c>
      <c r="AP457">
        <f>VLOOKUP($B457,'UPDATE Advanced Stats'!$B$2:$AC$1000,19,0)</f>
        <v>0</v>
      </c>
      <c r="AQ457">
        <f>VLOOKUP($B457,'UPDATE Advanced Stats'!$B$2:$AC$1000,20,0)</f>
        <v>1.5</v>
      </c>
      <c r="AR457">
        <f>VLOOKUP($B457,'UPDATE Advanced Stats'!$B$2:$AC$1000,21,0)</f>
        <v>2.1</v>
      </c>
      <c r="AS457">
        <f>VLOOKUP($B457,'UPDATE Advanced Stats'!$B$2:$AC$1000,22,0)</f>
        <v>3.6</v>
      </c>
      <c r="AT457">
        <f>VLOOKUP($B457,'UPDATE Advanced Stats'!$B$2:$AC$1000,23,0)</f>
        <v>0.121</v>
      </c>
      <c r="AU457">
        <f>VLOOKUP($B457,'UPDATE Advanced Stats'!$B$2:$AC$1000,24,0)</f>
        <v>0</v>
      </c>
      <c r="AV457">
        <f>VLOOKUP($B457,'UPDATE Advanced Stats'!$B$2:$AC$1000,25,0)</f>
        <v>0.7</v>
      </c>
      <c r="AW457">
        <f>VLOOKUP($B457,'UPDATE Advanced Stats'!$B$2:$AC$1000,26,0)</f>
        <v>1.4</v>
      </c>
      <c r="AX457">
        <f>VLOOKUP($B457,'UPDATE Advanced Stats'!$B$2:$AC$1000,27,0)</f>
        <v>2.1</v>
      </c>
      <c r="AY457">
        <f>VLOOKUP($B457,'UPDATE Advanced Stats'!$B$2:$AC$1000,28,0)</f>
        <v>1.5</v>
      </c>
    </row>
    <row r="458" spans="1:51">
      <c r="A458">
        <f>'UPDATE Regular Stats'!A459</f>
        <v>353</v>
      </c>
      <c r="B458" t="str">
        <f>'UPDATE Regular Stats'!B459</f>
        <v>Arinze Onuaku</v>
      </c>
      <c r="C458" t="str">
        <f>'UPDATE Regular Stats'!C459</f>
        <v>C</v>
      </c>
      <c r="D458">
        <f>'UPDATE Regular Stats'!D459</f>
        <v>27</v>
      </c>
      <c r="E458" t="str">
        <f>'UPDATE Regular Stats'!E459</f>
        <v>MIN</v>
      </c>
      <c r="F458">
        <f>'UPDATE Regular Stats'!F459</f>
        <v>6</v>
      </c>
      <c r="G458">
        <f>'UPDATE Regular Stats'!G459</f>
        <v>1</v>
      </c>
      <c r="H458">
        <f>'UPDATE Regular Stats'!H459</f>
        <v>11.3</v>
      </c>
      <c r="I458">
        <f>'UPDATE Regular Stats'!I459</f>
        <v>2</v>
      </c>
      <c r="J458">
        <f>'UPDATE Regular Stats'!J459</f>
        <v>2.2999999999999998</v>
      </c>
      <c r="K458">
        <f>'UPDATE Regular Stats'!K459</f>
        <v>0.85699999999999998</v>
      </c>
      <c r="L458">
        <f>'UPDATE Regular Stats'!L459</f>
        <v>0</v>
      </c>
      <c r="M458">
        <f>'UPDATE Regular Stats'!M459</f>
        <v>0</v>
      </c>
      <c r="N458">
        <f>'UPDATE Regular Stats'!N459</f>
        <v>0</v>
      </c>
      <c r="O458">
        <f>'UPDATE Regular Stats'!O459</f>
        <v>2</v>
      </c>
      <c r="P458">
        <f>'UPDATE Regular Stats'!P459</f>
        <v>2.2999999999999998</v>
      </c>
      <c r="Q458">
        <f>'UPDATE Regular Stats'!Q459</f>
        <v>0.85699999999999998</v>
      </c>
      <c r="R458">
        <f>'UPDATE Regular Stats'!R459</f>
        <v>0.5</v>
      </c>
      <c r="S458">
        <f>'UPDATE Regular Stats'!S459</f>
        <v>1.3</v>
      </c>
      <c r="T458">
        <f>'UPDATE Regular Stats'!T459</f>
        <v>0.375</v>
      </c>
      <c r="U458">
        <f>'UPDATE Regular Stats'!U459</f>
        <v>1.2</v>
      </c>
      <c r="V458">
        <f>'UPDATE Regular Stats'!V459</f>
        <v>2.2999999999999998</v>
      </c>
      <c r="W458">
        <f>'UPDATE Regular Stats'!W459</f>
        <v>3.5</v>
      </c>
      <c r="X458">
        <f>'UPDATE Regular Stats'!X459</f>
        <v>0.7</v>
      </c>
      <c r="Y458">
        <f>'UPDATE Regular Stats'!Y459</f>
        <v>0.2</v>
      </c>
      <c r="Z458">
        <f>'UPDATE Regular Stats'!Z459</f>
        <v>0.5</v>
      </c>
      <c r="AA458">
        <f>'UPDATE Regular Stats'!AA459</f>
        <v>0.3</v>
      </c>
      <c r="AB458">
        <f>'UPDATE Regular Stats'!AB459</f>
        <v>1</v>
      </c>
      <c r="AC458">
        <f>'UPDATE Regular Stats'!AC459</f>
        <v>4.5</v>
      </c>
      <c r="AD458">
        <f>VLOOKUP($B458,'UPDATE Advanced Stats'!$B$2:$AC$1000,7,0)</f>
        <v>22.8</v>
      </c>
      <c r="AE458">
        <f>VLOOKUP($B458,'UPDATE Advanced Stats'!$B$2:$AC$1000,8,0)</f>
        <v>0.77100000000000002</v>
      </c>
      <c r="AF458">
        <f>VLOOKUP($B458,'UPDATE Advanced Stats'!$B$2:$AC$1000,9,0)</f>
        <v>0</v>
      </c>
      <c r="AG458">
        <f>VLOOKUP($B458,'UPDATE Advanced Stats'!$B$2:$AC$1000,10,0)</f>
        <v>0.57099999999999995</v>
      </c>
      <c r="AH458">
        <f>VLOOKUP($B458,'UPDATE Advanced Stats'!$B$2:$AC$1000,11,0)</f>
        <v>11.4</v>
      </c>
      <c r="AI458">
        <f>VLOOKUP($B458,'UPDATE Advanced Stats'!$B$2:$AC$1000,12,0)</f>
        <v>24.3</v>
      </c>
      <c r="AJ458">
        <f>VLOOKUP($B458,'UPDATE Advanced Stats'!$B$2:$AC$1000,13,0)</f>
        <v>17.7</v>
      </c>
      <c r="AK458">
        <f>VLOOKUP($B458,'UPDATE Advanced Stats'!$B$2:$AC$1000,14,0)</f>
        <v>10.199999999999999</v>
      </c>
      <c r="AL458">
        <f>VLOOKUP($B458,'UPDATE Advanced Stats'!$B$2:$AC$1000,15,0)</f>
        <v>0.7</v>
      </c>
      <c r="AM458">
        <f>VLOOKUP($B458,'UPDATE Advanced Stats'!$B$2:$AC$1000,16,0)</f>
        <v>3.5</v>
      </c>
      <c r="AN458">
        <f>VLOOKUP($B458,'UPDATE Advanced Stats'!$B$2:$AC$1000,17,0)</f>
        <v>10.199999999999999</v>
      </c>
      <c r="AO458">
        <f>VLOOKUP($B458,'UPDATE Advanced Stats'!$B$2:$AC$1000,18,0)</f>
        <v>12.7</v>
      </c>
      <c r="AP458">
        <f>VLOOKUP($B458,'UPDATE Advanced Stats'!$B$2:$AC$1000,19,0)</f>
        <v>0</v>
      </c>
      <c r="AQ458">
        <f>VLOOKUP($B458,'UPDATE Advanced Stats'!$B$2:$AC$1000,20,0)</f>
        <v>0.2</v>
      </c>
      <c r="AR458">
        <f>VLOOKUP($B458,'UPDATE Advanced Stats'!$B$2:$AC$1000,21,0)</f>
        <v>0</v>
      </c>
      <c r="AS458">
        <f>VLOOKUP($B458,'UPDATE Advanced Stats'!$B$2:$AC$1000,22,0)</f>
        <v>0.3</v>
      </c>
      <c r="AT458">
        <f>VLOOKUP($B458,'UPDATE Advanced Stats'!$B$2:$AC$1000,23,0)</f>
        <v>0.19700000000000001</v>
      </c>
      <c r="AU458">
        <f>VLOOKUP($B458,'UPDATE Advanced Stats'!$B$2:$AC$1000,24,0)</f>
        <v>0</v>
      </c>
      <c r="AV458">
        <f>VLOOKUP($B458,'UPDATE Advanced Stats'!$B$2:$AC$1000,25,0)</f>
        <v>2.5</v>
      </c>
      <c r="AW458">
        <f>VLOOKUP($B458,'UPDATE Advanced Stats'!$B$2:$AC$1000,26,0)</f>
        <v>-0.2</v>
      </c>
      <c r="AX458">
        <f>VLOOKUP($B458,'UPDATE Advanced Stats'!$B$2:$AC$1000,27,0)</f>
        <v>2.2999999999999998</v>
      </c>
      <c r="AY458">
        <f>VLOOKUP($B458,'UPDATE Advanced Stats'!$B$2:$AC$1000,28,0)</f>
        <v>0.1</v>
      </c>
    </row>
    <row r="459" spans="1:51">
      <c r="A459">
        <f>'UPDATE Regular Stats'!A460</f>
        <v>354</v>
      </c>
      <c r="B459" t="str">
        <f>'UPDATE Regular Stats'!B460</f>
        <v>Zaza Pachulia</v>
      </c>
      <c r="C459" t="str">
        <f>'UPDATE Regular Stats'!C460</f>
        <v>C</v>
      </c>
      <c r="D459">
        <f>'UPDATE Regular Stats'!D460</f>
        <v>30</v>
      </c>
      <c r="E459" t="str">
        <f>'UPDATE Regular Stats'!E460</f>
        <v>MIL</v>
      </c>
      <c r="F459">
        <f>'UPDATE Regular Stats'!F460</f>
        <v>73</v>
      </c>
      <c r="G459">
        <f>'UPDATE Regular Stats'!G460</f>
        <v>45</v>
      </c>
      <c r="H459">
        <f>'UPDATE Regular Stats'!H460</f>
        <v>23.7</v>
      </c>
      <c r="I459">
        <f>'UPDATE Regular Stats'!I460</f>
        <v>3.3</v>
      </c>
      <c r="J459">
        <f>'UPDATE Regular Stats'!J460</f>
        <v>7.2</v>
      </c>
      <c r="K459">
        <f>'UPDATE Regular Stats'!K460</f>
        <v>0.45400000000000001</v>
      </c>
      <c r="L459">
        <f>'UPDATE Regular Stats'!L460</f>
        <v>0</v>
      </c>
      <c r="M459">
        <f>'UPDATE Regular Stats'!M460</f>
        <v>0</v>
      </c>
      <c r="N459">
        <f>'UPDATE Regular Stats'!N460</f>
        <v>0</v>
      </c>
      <c r="O459">
        <f>'UPDATE Regular Stats'!O460</f>
        <v>3.3</v>
      </c>
      <c r="P459">
        <f>'UPDATE Regular Stats'!P460</f>
        <v>7.2</v>
      </c>
      <c r="Q459">
        <f>'UPDATE Regular Stats'!Q460</f>
        <v>0.45600000000000002</v>
      </c>
      <c r="R459">
        <f>'UPDATE Regular Stats'!R460</f>
        <v>1.7</v>
      </c>
      <c r="S459">
        <f>'UPDATE Regular Stats'!S460</f>
        <v>2.2000000000000002</v>
      </c>
      <c r="T459">
        <f>'UPDATE Regular Stats'!T460</f>
        <v>0.78800000000000003</v>
      </c>
      <c r="U459">
        <f>'UPDATE Regular Stats'!U460</f>
        <v>2.7</v>
      </c>
      <c r="V459">
        <f>'UPDATE Regular Stats'!V460</f>
        <v>4.2</v>
      </c>
      <c r="W459">
        <f>'UPDATE Regular Stats'!W460</f>
        <v>6.8</v>
      </c>
      <c r="X459">
        <f>'UPDATE Regular Stats'!X460</f>
        <v>2.4</v>
      </c>
      <c r="Y459">
        <f>'UPDATE Regular Stats'!Y460</f>
        <v>1.1000000000000001</v>
      </c>
      <c r="Z459">
        <f>'UPDATE Regular Stats'!Z460</f>
        <v>0.3</v>
      </c>
      <c r="AA459">
        <f>'UPDATE Regular Stats'!AA460</f>
        <v>1.8</v>
      </c>
      <c r="AB459">
        <f>'UPDATE Regular Stats'!AB460</f>
        <v>2.2999999999999998</v>
      </c>
      <c r="AC459">
        <f>'UPDATE Regular Stats'!AC460</f>
        <v>8.3000000000000007</v>
      </c>
      <c r="AD459">
        <f>VLOOKUP($B459,'UPDATE Advanced Stats'!$B$2:$AC$1000,7,0)</f>
        <v>15.6</v>
      </c>
      <c r="AE459">
        <f>VLOOKUP($B459,'UPDATE Advanced Stats'!$B$2:$AC$1000,8,0)</f>
        <v>0.50600000000000001</v>
      </c>
      <c r="AF459">
        <f>VLOOKUP($B459,'UPDATE Advanced Stats'!$B$2:$AC$1000,9,0)</f>
        <v>6.0000000000000001E-3</v>
      </c>
      <c r="AG459">
        <f>VLOOKUP($B459,'UPDATE Advanced Stats'!$B$2:$AC$1000,10,0)</f>
        <v>0.30199999999999999</v>
      </c>
      <c r="AH459">
        <f>VLOOKUP($B459,'UPDATE Advanced Stats'!$B$2:$AC$1000,11,0)</f>
        <v>13.1</v>
      </c>
      <c r="AI459">
        <f>VLOOKUP($B459,'UPDATE Advanced Stats'!$B$2:$AC$1000,12,0)</f>
        <v>19.899999999999999</v>
      </c>
      <c r="AJ459">
        <f>VLOOKUP($B459,'UPDATE Advanced Stats'!$B$2:$AC$1000,13,0)</f>
        <v>16.5</v>
      </c>
      <c r="AK459">
        <f>VLOOKUP($B459,'UPDATE Advanced Stats'!$B$2:$AC$1000,14,0)</f>
        <v>16.2</v>
      </c>
      <c r="AL459">
        <f>VLOOKUP($B459,'UPDATE Advanced Stats'!$B$2:$AC$1000,15,0)</f>
        <v>2.4</v>
      </c>
      <c r="AM459">
        <f>VLOOKUP($B459,'UPDATE Advanced Stats'!$B$2:$AC$1000,16,0)</f>
        <v>1</v>
      </c>
      <c r="AN459">
        <f>VLOOKUP($B459,'UPDATE Advanced Stats'!$B$2:$AC$1000,17,0)</f>
        <v>18.2</v>
      </c>
      <c r="AO459">
        <f>VLOOKUP($B459,'UPDATE Advanced Stats'!$B$2:$AC$1000,18,0)</f>
        <v>19.100000000000001</v>
      </c>
      <c r="AP459">
        <f>VLOOKUP($B459,'UPDATE Advanced Stats'!$B$2:$AC$1000,19,0)</f>
        <v>0</v>
      </c>
      <c r="AQ459">
        <f>VLOOKUP($B459,'UPDATE Advanced Stats'!$B$2:$AC$1000,20,0)</f>
        <v>1.3</v>
      </c>
      <c r="AR459">
        <f>VLOOKUP($B459,'UPDATE Advanced Stats'!$B$2:$AC$1000,21,0)</f>
        <v>2.9</v>
      </c>
      <c r="AS459">
        <f>VLOOKUP($B459,'UPDATE Advanced Stats'!$B$2:$AC$1000,22,0)</f>
        <v>4.2</v>
      </c>
      <c r="AT459">
        <f>VLOOKUP($B459,'UPDATE Advanced Stats'!$B$2:$AC$1000,23,0)</f>
        <v>0.11600000000000001</v>
      </c>
      <c r="AU459">
        <f>VLOOKUP($B459,'UPDATE Advanced Stats'!$B$2:$AC$1000,24,0)</f>
        <v>0</v>
      </c>
      <c r="AV459">
        <f>VLOOKUP($B459,'UPDATE Advanced Stats'!$B$2:$AC$1000,25,0)</f>
        <v>-0.9</v>
      </c>
      <c r="AW459">
        <f>VLOOKUP($B459,'UPDATE Advanced Stats'!$B$2:$AC$1000,26,0)</f>
        <v>2.2000000000000002</v>
      </c>
      <c r="AX459">
        <f>VLOOKUP($B459,'UPDATE Advanced Stats'!$B$2:$AC$1000,27,0)</f>
        <v>1.4</v>
      </c>
      <c r="AY459">
        <f>VLOOKUP($B459,'UPDATE Advanced Stats'!$B$2:$AC$1000,28,0)</f>
        <v>1.5</v>
      </c>
    </row>
    <row r="460" spans="1:51">
      <c r="A460">
        <f>'UPDATE Regular Stats'!A461</f>
        <v>355</v>
      </c>
      <c r="B460" t="str">
        <f>'UPDATE Regular Stats'!B461</f>
        <v>Kostas Papanikolaou</v>
      </c>
      <c r="C460" t="str">
        <f>'UPDATE Regular Stats'!C461</f>
        <v>SF</v>
      </c>
      <c r="D460">
        <f>'UPDATE Regular Stats'!D461</f>
        <v>24</v>
      </c>
      <c r="E460" t="str">
        <f>'UPDATE Regular Stats'!E461</f>
        <v>HOU</v>
      </c>
      <c r="F460">
        <f>'UPDATE Regular Stats'!F461</f>
        <v>43</v>
      </c>
      <c r="G460">
        <f>'UPDATE Regular Stats'!G461</f>
        <v>1</v>
      </c>
      <c r="H460">
        <f>'UPDATE Regular Stats'!H461</f>
        <v>18.5</v>
      </c>
      <c r="I460">
        <f>'UPDATE Regular Stats'!I461</f>
        <v>1.6</v>
      </c>
      <c r="J460">
        <f>'UPDATE Regular Stats'!J461</f>
        <v>4.5999999999999996</v>
      </c>
      <c r="K460">
        <f>'UPDATE Regular Stats'!K461</f>
        <v>0.35</v>
      </c>
      <c r="L460">
        <f>'UPDATE Regular Stats'!L461</f>
        <v>0.7</v>
      </c>
      <c r="M460">
        <f>'UPDATE Regular Stats'!M461</f>
        <v>2.5</v>
      </c>
      <c r="N460">
        <f>'UPDATE Regular Stats'!N461</f>
        <v>0.29199999999999998</v>
      </c>
      <c r="O460">
        <f>'UPDATE Regular Stats'!O461</f>
        <v>0.9</v>
      </c>
      <c r="P460">
        <f>'UPDATE Regular Stats'!P461</f>
        <v>2.1</v>
      </c>
      <c r="Q460">
        <f>'UPDATE Regular Stats'!Q461</f>
        <v>0.41799999999999998</v>
      </c>
      <c r="R460">
        <f>'UPDATE Regular Stats'!R461</f>
        <v>0.3</v>
      </c>
      <c r="S460">
        <f>'UPDATE Regular Stats'!S461</f>
        <v>0.4</v>
      </c>
      <c r="T460">
        <f>'UPDATE Regular Stats'!T461</f>
        <v>0.72199999999999998</v>
      </c>
      <c r="U460">
        <f>'UPDATE Regular Stats'!U461</f>
        <v>0.9</v>
      </c>
      <c r="V460">
        <f>'UPDATE Regular Stats'!V461</f>
        <v>1.8</v>
      </c>
      <c r="W460">
        <f>'UPDATE Regular Stats'!W461</f>
        <v>2.7</v>
      </c>
      <c r="X460">
        <f>'UPDATE Regular Stats'!X461</f>
        <v>2</v>
      </c>
      <c r="Y460">
        <f>'UPDATE Regular Stats'!Y461</f>
        <v>0.7</v>
      </c>
      <c r="Z460">
        <f>'UPDATE Regular Stats'!Z461</f>
        <v>0.3</v>
      </c>
      <c r="AA460">
        <f>'UPDATE Regular Stats'!AA461</f>
        <v>1.3</v>
      </c>
      <c r="AB460">
        <f>'UPDATE Regular Stats'!AB461</f>
        <v>1.7</v>
      </c>
      <c r="AC460">
        <f>'UPDATE Regular Stats'!AC461</f>
        <v>4.2</v>
      </c>
      <c r="AD460">
        <f>VLOOKUP($B460,'UPDATE Advanced Stats'!$B$2:$AC$1000,7,0)</f>
        <v>7.8</v>
      </c>
      <c r="AE460">
        <f>VLOOKUP($B460,'UPDATE Advanced Stats'!$B$2:$AC$1000,8,0)</f>
        <v>0.44400000000000001</v>
      </c>
      <c r="AF460">
        <f>VLOOKUP($B460,'UPDATE Advanced Stats'!$B$2:$AC$1000,9,0)</f>
        <v>0.53800000000000003</v>
      </c>
      <c r="AG460">
        <f>VLOOKUP($B460,'UPDATE Advanced Stats'!$B$2:$AC$1000,10,0)</f>
        <v>9.0999999999999998E-2</v>
      </c>
      <c r="AH460">
        <f>VLOOKUP($B460,'UPDATE Advanced Stats'!$B$2:$AC$1000,11,0)</f>
        <v>5.4</v>
      </c>
      <c r="AI460">
        <f>VLOOKUP($B460,'UPDATE Advanced Stats'!$B$2:$AC$1000,12,0)</f>
        <v>10.9</v>
      </c>
      <c r="AJ460">
        <f>VLOOKUP($B460,'UPDATE Advanced Stats'!$B$2:$AC$1000,13,0)</f>
        <v>8.1999999999999993</v>
      </c>
      <c r="AK460">
        <f>VLOOKUP($B460,'UPDATE Advanced Stats'!$B$2:$AC$1000,14,0)</f>
        <v>15.8</v>
      </c>
      <c r="AL460">
        <f>VLOOKUP($B460,'UPDATE Advanced Stats'!$B$2:$AC$1000,15,0)</f>
        <v>1.8</v>
      </c>
      <c r="AM460">
        <f>VLOOKUP($B460,'UPDATE Advanced Stats'!$B$2:$AC$1000,16,0)</f>
        <v>1.3</v>
      </c>
      <c r="AN460">
        <f>VLOOKUP($B460,'UPDATE Advanced Stats'!$B$2:$AC$1000,17,0)</f>
        <v>21.2</v>
      </c>
      <c r="AO460">
        <f>VLOOKUP($B460,'UPDATE Advanced Stats'!$B$2:$AC$1000,18,0)</f>
        <v>14.2</v>
      </c>
      <c r="AP460">
        <f>VLOOKUP($B460,'UPDATE Advanced Stats'!$B$2:$AC$1000,19,0)</f>
        <v>0</v>
      </c>
      <c r="AQ460">
        <f>VLOOKUP($B460,'UPDATE Advanced Stats'!$B$2:$AC$1000,20,0)</f>
        <v>-0.4</v>
      </c>
      <c r="AR460">
        <f>VLOOKUP($B460,'UPDATE Advanced Stats'!$B$2:$AC$1000,21,0)</f>
        <v>0.9</v>
      </c>
      <c r="AS460">
        <f>VLOOKUP($B460,'UPDATE Advanced Stats'!$B$2:$AC$1000,22,0)</f>
        <v>0.5</v>
      </c>
      <c r="AT460">
        <f>VLOOKUP($B460,'UPDATE Advanced Stats'!$B$2:$AC$1000,23,0)</f>
        <v>2.9000000000000001E-2</v>
      </c>
      <c r="AU460">
        <f>VLOOKUP($B460,'UPDATE Advanced Stats'!$B$2:$AC$1000,24,0)</f>
        <v>0</v>
      </c>
      <c r="AV460">
        <f>VLOOKUP($B460,'UPDATE Advanced Stats'!$B$2:$AC$1000,25,0)</f>
        <v>-3</v>
      </c>
      <c r="AW460">
        <f>VLOOKUP($B460,'UPDATE Advanced Stats'!$B$2:$AC$1000,26,0)</f>
        <v>0.7</v>
      </c>
      <c r="AX460">
        <f>VLOOKUP($B460,'UPDATE Advanced Stats'!$B$2:$AC$1000,27,0)</f>
        <v>-2.2999999999999998</v>
      </c>
      <c r="AY460">
        <f>VLOOKUP($B460,'UPDATE Advanced Stats'!$B$2:$AC$1000,28,0)</f>
        <v>-0.1</v>
      </c>
    </row>
    <row r="461" spans="1:51">
      <c r="A461">
        <f>'UPDATE Regular Stats'!A462</f>
        <v>356</v>
      </c>
      <c r="B461" t="str">
        <f>'UPDATE Regular Stats'!B462</f>
        <v>Jannero Pargo</v>
      </c>
      <c r="C461" t="str">
        <f>'UPDATE Regular Stats'!C462</f>
        <v>PG</v>
      </c>
      <c r="D461">
        <f>'UPDATE Regular Stats'!D462</f>
        <v>35</v>
      </c>
      <c r="E461" t="str">
        <f>'UPDATE Regular Stats'!E462</f>
        <v>CHO</v>
      </c>
      <c r="F461">
        <f>'UPDATE Regular Stats'!F462</f>
        <v>9</v>
      </c>
      <c r="G461">
        <f>'UPDATE Regular Stats'!G462</f>
        <v>0</v>
      </c>
      <c r="H461">
        <f>'UPDATE Regular Stats'!H462</f>
        <v>8.1</v>
      </c>
      <c r="I461">
        <f>'UPDATE Regular Stats'!I462</f>
        <v>1.7</v>
      </c>
      <c r="J461">
        <f>'UPDATE Regular Stats'!J462</f>
        <v>3.9</v>
      </c>
      <c r="K461">
        <f>'UPDATE Regular Stats'!K462</f>
        <v>0.42899999999999999</v>
      </c>
      <c r="L461">
        <f>'UPDATE Regular Stats'!L462</f>
        <v>1</v>
      </c>
      <c r="M461">
        <f>'UPDATE Regular Stats'!M462</f>
        <v>2.4</v>
      </c>
      <c r="N461">
        <f>'UPDATE Regular Stats'!N462</f>
        <v>0.40899999999999997</v>
      </c>
      <c r="O461">
        <f>'UPDATE Regular Stats'!O462</f>
        <v>0.7</v>
      </c>
      <c r="P461">
        <f>'UPDATE Regular Stats'!P462</f>
        <v>1.4</v>
      </c>
      <c r="Q461">
        <f>'UPDATE Regular Stats'!Q462</f>
        <v>0.46200000000000002</v>
      </c>
      <c r="R461">
        <f>'UPDATE Regular Stats'!R462</f>
        <v>0.2</v>
      </c>
      <c r="S461">
        <f>'UPDATE Regular Stats'!S462</f>
        <v>0.2</v>
      </c>
      <c r="T461">
        <f>'UPDATE Regular Stats'!T462</f>
        <v>1</v>
      </c>
      <c r="U461">
        <f>'UPDATE Regular Stats'!U462</f>
        <v>0</v>
      </c>
      <c r="V461">
        <f>'UPDATE Regular Stats'!V462</f>
        <v>0.3</v>
      </c>
      <c r="W461">
        <f>'UPDATE Regular Stats'!W462</f>
        <v>0.3</v>
      </c>
      <c r="X461">
        <f>'UPDATE Regular Stats'!X462</f>
        <v>0.9</v>
      </c>
      <c r="Y461">
        <f>'UPDATE Regular Stats'!Y462</f>
        <v>0</v>
      </c>
      <c r="Z461">
        <f>'UPDATE Regular Stats'!Z462</f>
        <v>0</v>
      </c>
      <c r="AA461">
        <f>'UPDATE Regular Stats'!AA462</f>
        <v>0.3</v>
      </c>
      <c r="AB461">
        <f>'UPDATE Regular Stats'!AB462</f>
        <v>0.9</v>
      </c>
      <c r="AC461">
        <f>'UPDATE Regular Stats'!AC462</f>
        <v>4.5999999999999996</v>
      </c>
      <c r="AD461">
        <f>VLOOKUP($B461,'UPDATE Advanced Stats'!$B$2:$AC$1000,7,0)</f>
        <v>14.9</v>
      </c>
      <c r="AE461">
        <f>VLOOKUP($B461,'UPDATE Advanced Stats'!$B$2:$AC$1000,8,0)</f>
        <v>0.57099999999999995</v>
      </c>
      <c r="AF461">
        <f>VLOOKUP($B461,'UPDATE Advanced Stats'!$B$2:$AC$1000,9,0)</f>
        <v>0.629</v>
      </c>
      <c r="AG461">
        <f>VLOOKUP($B461,'UPDATE Advanced Stats'!$B$2:$AC$1000,10,0)</f>
        <v>5.7000000000000002E-2</v>
      </c>
      <c r="AH461">
        <f>VLOOKUP($B461,'UPDATE Advanced Stats'!$B$2:$AC$1000,11,0)</f>
        <v>0</v>
      </c>
      <c r="AI461">
        <f>VLOOKUP($B461,'UPDATE Advanced Stats'!$B$2:$AC$1000,12,0)</f>
        <v>4.5999999999999996</v>
      </c>
      <c r="AJ461">
        <f>VLOOKUP($B461,'UPDATE Advanced Stats'!$B$2:$AC$1000,13,0)</f>
        <v>2.2999999999999998</v>
      </c>
      <c r="AK461">
        <f>VLOOKUP($B461,'UPDATE Advanced Stats'!$B$2:$AC$1000,14,0)</f>
        <v>20.8</v>
      </c>
      <c r="AL461">
        <f>VLOOKUP($B461,'UPDATE Advanced Stats'!$B$2:$AC$1000,15,0)</f>
        <v>0</v>
      </c>
      <c r="AM461">
        <f>VLOOKUP($B461,'UPDATE Advanced Stats'!$B$2:$AC$1000,16,0)</f>
        <v>0</v>
      </c>
      <c r="AN461">
        <f>VLOOKUP($B461,'UPDATE Advanced Stats'!$B$2:$AC$1000,17,0)</f>
        <v>7.7</v>
      </c>
      <c r="AO461">
        <f>VLOOKUP($B461,'UPDATE Advanced Stats'!$B$2:$AC$1000,18,0)</f>
        <v>24.3</v>
      </c>
      <c r="AP461">
        <f>VLOOKUP($B461,'UPDATE Advanced Stats'!$B$2:$AC$1000,19,0)</f>
        <v>0</v>
      </c>
      <c r="AQ461">
        <f>VLOOKUP($B461,'UPDATE Advanced Stats'!$B$2:$AC$1000,20,0)</f>
        <v>0.1</v>
      </c>
      <c r="AR461">
        <f>VLOOKUP($B461,'UPDATE Advanced Stats'!$B$2:$AC$1000,21,0)</f>
        <v>0</v>
      </c>
      <c r="AS461">
        <f>VLOOKUP($B461,'UPDATE Advanced Stats'!$B$2:$AC$1000,22,0)</f>
        <v>0.2</v>
      </c>
      <c r="AT461">
        <f>VLOOKUP($B461,'UPDATE Advanced Stats'!$B$2:$AC$1000,23,0)</f>
        <v>0.112</v>
      </c>
      <c r="AU461">
        <f>VLOOKUP($B461,'UPDATE Advanced Stats'!$B$2:$AC$1000,24,0)</f>
        <v>0</v>
      </c>
      <c r="AV461">
        <f>VLOOKUP($B461,'UPDATE Advanced Stats'!$B$2:$AC$1000,25,0)</f>
        <v>3</v>
      </c>
      <c r="AW461">
        <f>VLOOKUP($B461,'UPDATE Advanced Stats'!$B$2:$AC$1000,26,0)</f>
        <v>-6.1</v>
      </c>
      <c r="AX461">
        <f>VLOOKUP($B461,'UPDATE Advanced Stats'!$B$2:$AC$1000,27,0)</f>
        <v>-3.2</v>
      </c>
      <c r="AY461">
        <f>VLOOKUP($B461,'UPDATE Advanced Stats'!$B$2:$AC$1000,28,0)</f>
        <v>0</v>
      </c>
    </row>
    <row r="462" spans="1:51">
      <c r="A462">
        <f>'UPDATE Regular Stats'!A463</f>
        <v>357</v>
      </c>
      <c r="B462" t="str">
        <f>'UPDATE Regular Stats'!B463</f>
        <v>Jabari Parker</v>
      </c>
      <c r="C462" t="str">
        <f>'UPDATE Regular Stats'!C463</f>
        <v>SF</v>
      </c>
      <c r="D462">
        <f>'UPDATE Regular Stats'!D463</f>
        <v>19</v>
      </c>
      <c r="E462" t="str">
        <f>'UPDATE Regular Stats'!E463</f>
        <v>MIL</v>
      </c>
      <c r="F462">
        <f>'UPDATE Regular Stats'!F463</f>
        <v>25</v>
      </c>
      <c r="G462">
        <f>'UPDATE Regular Stats'!G463</f>
        <v>25</v>
      </c>
      <c r="H462">
        <f>'UPDATE Regular Stats'!H463</f>
        <v>29.5</v>
      </c>
      <c r="I462">
        <f>'UPDATE Regular Stats'!I463</f>
        <v>5.2</v>
      </c>
      <c r="J462">
        <f>'UPDATE Regular Stats'!J463</f>
        <v>10.5</v>
      </c>
      <c r="K462">
        <f>'UPDATE Regular Stats'!K463</f>
        <v>0.49</v>
      </c>
      <c r="L462">
        <f>'UPDATE Regular Stats'!L463</f>
        <v>0.2</v>
      </c>
      <c r="M462">
        <f>'UPDATE Regular Stats'!M463</f>
        <v>0.6</v>
      </c>
      <c r="N462">
        <f>'UPDATE Regular Stats'!N463</f>
        <v>0.25</v>
      </c>
      <c r="O462">
        <f>'UPDATE Regular Stats'!O463</f>
        <v>5</v>
      </c>
      <c r="P462">
        <f>'UPDATE Regular Stats'!P463</f>
        <v>9.9</v>
      </c>
      <c r="Q462">
        <f>'UPDATE Regular Stats'!Q463</f>
        <v>0.50600000000000001</v>
      </c>
      <c r="R462">
        <f>'UPDATE Regular Stats'!R463</f>
        <v>1.8</v>
      </c>
      <c r="S462">
        <f>'UPDATE Regular Stats'!S463</f>
        <v>2.6</v>
      </c>
      <c r="T462">
        <f>'UPDATE Regular Stats'!T463</f>
        <v>0.69699999999999995</v>
      </c>
      <c r="U462">
        <f>'UPDATE Regular Stats'!U463</f>
        <v>2</v>
      </c>
      <c r="V462">
        <f>'UPDATE Regular Stats'!V463</f>
        <v>3.5</v>
      </c>
      <c r="W462">
        <f>'UPDATE Regular Stats'!W463</f>
        <v>5.5</v>
      </c>
      <c r="X462">
        <f>'UPDATE Regular Stats'!X463</f>
        <v>1.7</v>
      </c>
      <c r="Y462">
        <f>'UPDATE Regular Stats'!Y463</f>
        <v>1.2</v>
      </c>
      <c r="Z462">
        <f>'UPDATE Regular Stats'!Z463</f>
        <v>0.2</v>
      </c>
      <c r="AA462">
        <f>'UPDATE Regular Stats'!AA463</f>
        <v>1.9</v>
      </c>
      <c r="AB462">
        <f>'UPDATE Regular Stats'!AB463</f>
        <v>1.7</v>
      </c>
      <c r="AC462">
        <f>'UPDATE Regular Stats'!AC463</f>
        <v>12.3</v>
      </c>
      <c r="AD462">
        <f>VLOOKUP($B462,'UPDATE Advanced Stats'!$B$2:$AC$1000,7,0)</f>
        <v>14.5</v>
      </c>
      <c r="AE462">
        <f>VLOOKUP($B462,'UPDATE Advanced Stats'!$B$2:$AC$1000,8,0)</f>
        <v>0.52700000000000002</v>
      </c>
      <c r="AF462">
        <f>VLOOKUP($B462,'UPDATE Advanced Stats'!$B$2:$AC$1000,9,0)</f>
        <v>6.0999999999999999E-2</v>
      </c>
      <c r="AG462">
        <f>VLOOKUP($B462,'UPDATE Advanced Stats'!$B$2:$AC$1000,10,0)</f>
        <v>0.251</v>
      </c>
      <c r="AH462">
        <f>VLOOKUP($B462,'UPDATE Advanced Stats'!$B$2:$AC$1000,11,0)</f>
        <v>7.8</v>
      </c>
      <c r="AI462">
        <f>VLOOKUP($B462,'UPDATE Advanced Stats'!$B$2:$AC$1000,12,0)</f>
        <v>13.5</v>
      </c>
      <c r="AJ462">
        <f>VLOOKUP($B462,'UPDATE Advanced Stats'!$B$2:$AC$1000,13,0)</f>
        <v>10.7</v>
      </c>
      <c r="AK462">
        <f>VLOOKUP($B462,'UPDATE Advanced Stats'!$B$2:$AC$1000,14,0)</f>
        <v>9.5</v>
      </c>
      <c r="AL462">
        <f>VLOOKUP($B462,'UPDATE Advanced Stats'!$B$2:$AC$1000,15,0)</f>
        <v>2.1</v>
      </c>
      <c r="AM462">
        <f>VLOOKUP($B462,'UPDATE Advanced Stats'!$B$2:$AC$1000,16,0)</f>
        <v>0.6</v>
      </c>
      <c r="AN462">
        <f>VLOOKUP($B462,'UPDATE Advanced Stats'!$B$2:$AC$1000,17,0)</f>
        <v>13.9</v>
      </c>
      <c r="AO462">
        <f>VLOOKUP($B462,'UPDATE Advanced Stats'!$B$2:$AC$1000,18,0)</f>
        <v>20.7</v>
      </c>
      <c r="AP462">
        <f>VLOOKUP($B462,'UPDATE Advanced Stats'!$B$2:$AC$1000,19,0)</f>
        <v>0</v>
      </c>
      <c r="AQ462">
        <f>VLOOKUP($B462,'UPDATE Advanced Stats'!$B$2:$AC$1000,20,0)</f>
        <v>0.4</v>
      </c>
      <c r="AR462">
        <f>VLOOKUP($B462,'UPDATE Advanced Stats'!$B$2:$AC$1000,21,0)</f>
        <v>1</v>
      </c>
      <c r="AS462">
        <f>VLOOKUP($B462,'UPDATE Advanced Stats'!$B$2:$AC$1000,22,0)</f>
        <v>1.3</v>
      </c>
      <c r="AT462">
        <f>VLOOKUP($B462,'UPDATE Advanced Stats'!$B$2:$AC$1000,23,0)</f>
        <v>8.7999999999999995E-2</v>
      </c>
      <c r="AU462">
        <f>VLOOKUP($B462,'UPDATE Advanced Stats'!$B$2:$AC$1000,24,0)</f>
        <v>0</v>
      </c>
      <c r="AV462">
        <f>VLOOKUP($B462,'UPDATE Advanced Stats'!$B$2:$AC$1000,25,0)</f>
        <v>-1.4</v>
      </c>
      <c r="AW462">
        <f>VLOOKUP($B462,'UPDATE Advanced Stats'!$B$2:$AC$1000,26,0)</f>
        <v>0.2</v>
      </c>
      <c r="AX462">
        <f>VLOOKUP($B462,'UPDATE Advanced Stats'!$B$2:$AC$1000,27,0)</f>
        <v>-1.2</v>
      </c>
      <c r="AY462">
        <f>VLOOKUP($B462,'UPDATE Advanced Stats'!$B$2:$AC$1000,28,0)</f>
        <v>0.1</v>
      </c>
    </row>
    <row r="463" spans="1:51">
      <c r="A463">
        <f>'UPDATE Regular Stats'!A464</f>
        <v>358</v>
      </c>
      <c r="B463" t="str">
        <f>'UPDATE Regular Stats'!B464</f>
        <v>Tony Parker</v>
      </c>
      <c r="C463" t="str">
        <f>'UPDATE Regular Stats'!C464</f>
        <v>PG</v>
      </c>
      <c r="D463">
        <f>'UPDATE Regular Stats'!D464</f>
        <v>32</v>
      </c>
      <c r="E463" t="str">
        <f>'UPDATE Regular Stats'!E464</f>
        <v>SAS</v>
      </c>
      <c r="F463">
        <f>'UPDATE Regular Stats'!F464</f>
        <v>68</v>
      </c>
      <c r="G463">
        <f>'UPDATE Regular Stats'!G464</f>
        <v>68</v>
      </c>
      <c r="H463">
        <f>'UPDATE Regular Stats'!H464</f>
        <v>28.7</v>
      </c>
      <c r="I463">
        <f>'UPDATE Regular Stats'!I464</f>
        <v>5.9</v>
      </c>
      <c r="J463">
        <f>'UPDATE Regular Stats'!J464</f>
        <v>12.2</v>
      </c>
      <c r="K463">
        <f>'UPDATE Regular Stats'!K464</f>
        <v>0.48599999999999999</v>
      </c>
      <c r="L463">
        <f>'UPDATE Regular Stats'!L464</f>
        <v>0.6</v>
      </c>
      <c r="M463">
        <f>'UPDATE Regular Stats'!M464</f>
        <v>1.3</v>
      </c>
      <c r="N463">
        <f>'UPDATE Regular Stats'!N464</f>
        <v>0.42699999999999999</v>
      </c>
      <c r="O463">
        <f>'UPDATE Regular Stats'!O464</f>
        <v>5.4</v>
      </c>
      <c r="P463">
        <f>'UPDATE Regular Stats'!P464</f>
        <v>10.9</v>
      </c>
      <c r="Q463">
        <f>'UPDATE Regular Stats'!Q464</f>
        <v>0.49299999999999999</v>
      </c>
      <c r="R463">
        <f>'UPDATE Regular Stats'!R464</f>
        <v>1.9</v>
      </c>
      <c r="S463">
        <f>'UPDATE Regular Stats'!S464</f>
        <v>2.4</v>
      </c>
      <c r="T463">
        <f>'UPDATE Regular Stats'!T464</f>
        <v>0.78300000000000003</v>
      </c>
      <c r="U463">
        <f>'UPDATE Regular Stats'!U464</f>
        <v>0.2</v>
      </c>
      <c r="V463">
        <f>'UPDATE Regular Stats'!V464</f>
        <v>1.7</v>
      </c>
      <c r="W463">
        <f>'UPDATE Regular Stats'!W464</f>
        <v>1.9</v>
      </c>
      <c r="X463">
        <f>'UPDATE Regular Stats'!X464</f>
        <v>4.9000000000000004</v>
      </c>
      <c r="Y463">
        <f>'UPDATE Regular Stats'!Y464</f>
        <v>0.6</v>
      </c>
      <c r="Z463">
        <f>'UPDATE Regular Stats'!Z464</f>
        <v>0</v>
      </c>
      <c r="AA463">
        <f>'UPDATE Regular Stats'!AA464</f>
        <v>2.1</v>
      </c>
      <c r="AB463">
        <f>'UPDATE Regular Stats'!AB464</f>
        <v>1.6</v>
      </c>
      <c r="AC463">
        <f>'UPDATE Regular Stats'!AC464</f>
        <v>14.4</v>
      </c>
      <c r="AD463">
        <f>VLOOKUP($B463,'UPDATE Advanced Stats'!$B$2:$AC$1000,7,0)</f>
        <v>15.9</v>
      </c>
      <c r="AE463">
        <f>VLOOKUP($B463,'UPDATE Advanced Stats'!$B$2:$AC$1000,8,0)</f>
        <v>0.53900000000000003</v>
      </c>
      <c r="AF463">
        <f>VLOOKUP($B463,'UPDATE Advanced Stats'!$B$2:$AC$1000,9,0)</f>
        <v>0.107</v>
      </c>
      <c r="AG463">
        <f>VLOOKUP($B463,'UPDATE Advanced Stats'!$B$2:$AC$1000,10,0)</f>
        <v>0.2</v>
      </c>
      <c r="AH463">
        <f>VLOOKUP($B463,'UPDATE Advanced Stats'!$B$2:$AC$1000,11,0)</f>
        <v>0.9</v>
      </c>
      <c r="AI463">
        <f>VLOOKUP($B463,'UPDATE Advanced Stats'!$B$2:$AC$1000,12,0)</f>
        <v>6.5</v>
      </c>
      <c r="AJ463">
        <f>VLOOKUP($B463,'UPDATE Advanced Stats'!$B$2:$AC$1000,13,0)</f>
        <v>3.7</v>
      </c>
      <c r="AK463">
        <f>VLOOKUP($B463,'UPDATE Advanced Stats'!$B$2:$AC$1000,14,0)</f>
        <v>28.7</v>
      </c>
      <c r="AL463">
        <f>VLOOKUP($B463,'UPDATE Advanced Stats'!$B$2:$AC$1000,15,0)</f>
        <v>1.2</v>
      </c>
      <c r="AM463">
        <f>VLOOKUP($B463,'UPDATE Advanced Stats'!$B$2:$AC$1000,16,0)</f>
        <v>0.1</v>
      </c>
      <c r="AN463">
        <f>VLOOKUP($B463,'UPDATE Advanced Stats'!$B$2:$AC$1000,17,0)</f>
        <v>13.9</v>
      </c>
      <c r="AO463">
        <f>VLOOKUP($B463,'UPDATE Advanced Stats'!$B$2:$AC$1000,18,0)</f>
        <v>24.5</v>
      </c>
      <c r="AP463">
        <f>VLOOKUP($B463,'UPDATE Advanced Stats'!$B$2:$AC$1000,19,0)</f>
        <v>0</v>
      </c>
      <c r="AQ463">
        <f>VLOOKUP($B463,'UPDATE Advanced Stats'!$B$2:$AC$1000,20,0)</f>
        <v>2.4</v>
      </c>
      <c r="AR463">
        <f>VLOOKUP($B463,'UPDATE Advanced Stats'!$B$2:$AC$1000,21,0)</f>
        <v>1.7</v>
      </c>
      <c r="AS463">
        <f>VLOOKUP($B463,'UPDATE Advanced Stats'!$B$2:$AC$1000,22,0)</f>
        <v>4.0999999999999996</v>
      </c>
      <c r="AT463">
        <f>VLOOKUP($B463,'UPDATE Advanced Stats'!$B$2:$AC$1000,23,0)</f>
        <v>0.1</v>
      </c>
      <c r="AU463">
        <f>VLOOKUP($B463,'UPDATE Advanced Stats'!$B$2:$AC$1000,24,0)</f>
        <v>0</v>
      </c>
      <c r="AV463">
        <f>VLOOKUP($B463,'UPDATE Advanced Stats'!$B$2:$AC$1000,25,0)</f>
        <v>0.2</v>
      </c>
      <c r="AW463">
        <f>VLOOKUP($B463,'UPDATE Advanced Stats'!$B$2:$AC$1000,26,0)</f>
        <v>-2.2000000000000002</v>
      </c>
      <c r="AX463">
        <f>VLOOKUP($B463,'UPDATE Advanced Stats'!$B$2:$AC$1000,27,0)</f>
        <v>-2</v>
      </c>
      <c r="AY463">
        <f>VLOOKUP($B463,'UPDATE Advanced Stats'!$B$2:$AC$1000,28,0)</f>
        <v>0</v>
      </c>
    </row>
    <row r="464" spans="1:51">
      <c r="A464">
        <f>'UPDATE Regular Stats'!A465</f>
        <v>359</v>
      </c>
      <c r="B464" t="str">
        <f>'UPDATE Regular Stats'!B465</f>
        <v>Chandler Parsons</v>
      </c>
      <c r="C464" t="str">
        <f>'UPDATE Regular Stats'!C465</f>
        <v>SF</v>
      </c>
      <c r="D464">
        <f>'UPDATE Regular Stats'!D465</f>
        <v>26</v>
      </c>
      <c r="E464" t="str">
        <f>'UPDATE Regular Stats'!E465</f>
        <v>DAL</v>
      </c>
      <c r="F464">
        <f>'UPDATE Regular Stats'!F465</f>
        <v>66</v>
      </c>
      <c r="G464">
        <f>'UPDATE Regular Stats'!G465</f>
        <v>66</v>
      </c>
      <c r="H464">
        <f>'UPDATE Regular Stats'!H465</f>
        <v>33.1</v>
      </c>
      <c r="I464">
        <f>'UPDATE Regular Stats'!I465</f>
        <v>5.8</v>
      </c>
      <c r="J464">
        <f>'UPDATE Regular Stats'!J465</f>
        <v>12.6</v>
      </c>
      <c r="K464">
        <f>'UPDATE Regular Stats'!K465</f>
        <v>0.46200000000000002</v>
      </c>
      <c r="L464">
        <f>'UPDATE Regular Stats'!L465</f>
        <v>2</v>
      </c>
      <c r="M464">
        <f>'UPDATE Regular Stats'!M465</f>
        <v>5.3</v>
      </c>
      <c r="N464">
        <f>'UPDATE Regular Stats'!N465</f>
        <v>0.38</v>
      </c>
      <c r="O464">
        <f>'UPDATE Regular Stats'!O465</f>
        <v>3.8</v>
      </c>
      <c r="P464">
        <f>'UPDATE Regular Stats'!P465</f>
        <v>7.3</v>
      </c>
      <c r="Q464">
        <f>'UPDATE Regular Stats'!Q465</f>
        <v>0.52100000000000002</v>
      </c>
      <c r="R464">
        <f>'UPDATE Regular Stats'!R465</f>
        <v>2.1</v>
      </c>
      <c r="S464">
        <f>'UPDATE Regular Stats'!S465</f>
        <v>2.9</v>
      </c>
      <c r="T464">
        <f>'UPDATE Regular Stats'!T465</f>
        <v>0.72</v>
      </c>
      <c r="U464">
        <f>'UPDATE Regular Stats'!U465</f>
        <v>1</v>
      </c>
      <c r="V464">
        <f>'UPDATE Regular Stats'!V465</f>
        <v>3.9</v>
      </c>
      <c r="W464">
        <f>'UPDATE Regular Stats'!W465</f>
        <v>4.9000000000000004</v>
      </c>
      <c r="X464">
        <f>'UPDATE Regular Stats'!X465</f>
        <v>2.4</v>
      </c>
      <c r="Y464">
        <f>'UPDATE Regular Stats'!Y465</f>
        <v>1</v>
      </c>
      <c r="Z464">
        <f>'UPDATE Regular Stats'!Z465</f>
        <v>0.3</v>
      </c>
      <c r="AA464">
        <f>'UPDATE Regular Stats'!AA465</f>
        <v>1.5</v>
      </c>
      <c r="AB464">
        <f>'UPDATE Regular Stats'!AB465</f>
        <v>2.1</v>
      </c>
      <c r="AC464">
        <f>'UPDATE Regular Stats'!AC465</f>
        <v>15.7</v>
      </c>
      <c r="AD464">
        <f>VLOOKUP($B464,'UPDATE Advanced Stats'!$B$2:$AC$1000,7,0)</f>
        <v>16.3</v>
      </c>
      <c r="AE464">
        <f>VLOOKUP($B464,'UPDATE Advanced Stats'!$B$2:$AC$1000,8,0)</f>
        <v>0.56699999999999995</v>
      </c>
      <c r="AF464">
        <f>VLOOKUP($B464,'UPDATE Advanced Stats'!$B$2:$AC$1000,9,0)</f>
        <v>0.41899999999999998</v>
      </c>
      <c r="AG464">
        <f>VLOOKUP($B464,'UPDATE Advanced Stats'!$B$2:$AC$1000,10,0)</f>
        <v>0.23300000000000001</v>
      </c>
      <c r="AH464">
        <f>VLOOKUP($B464,'UPDATE Advanced Stats'!$B$2:$AC$1000,11,0)</f>
        <v>3.2</v>
      </c>
      <c r="AI464">
        <f>VLOOKUP($B464,'UPDATE Advanced Stats'!$B$2:$AC$1000,12,0)</f>
        <v>13</v>
      </c>
      <c r="AJ464">
        <f>VLOOKUP($B464,'UPDATE Advanced Stats'!$B$2:$AC$1000,13,0)</f>
        <v>8.1</v>
      </c>
      <c r="AK464">
        <f>VLOOKUP($B464,'UPDATE Advanced Stats'!$B$2:$AC$1000,14,0)</f>
        <v>11.4</v>
      </c>
      <c r="AL464">
        <f>VLOOKUP($B464,'UPDATE Advanced Stats'!$B$2:$AC$1000,15,0)</f>
        <v>1.6</v>
      </c>
      <c r="AM464">
        <f>VLOOKUP($B464,'UPDATE Advanced Stats'!$B$2:$AC$1000,16,0)</f>
        <v>0.7</v>
      </c>
      <c r="AN464">
        <f>VLOOKUP($B464,'UPDATE Advanced Stats'!$B$2:$AC$1000,17,0)</f>
        <v>9.5</v>
      </c>
      <c r="AO464">
        <f>VLOOKUP($B464,'UPDATE Advanced Stats'!$B$2:$AC$1000,18,0)</f>
        <v>20.6</v>
      </c>
      <c r="AP464">
        <f>VLOOKUP($B464,'UPDATE Advanced Stats'!$B$2:$AC$1000,19,0)</f>
        <v>0</v>
      </c>
      <c r="AQ464">
        <f>VLOOKUP($B464,'UPDATE Advanced Stats'!$B$2:$AC$1000,20,0)</f>
        <v>3.8</v>
      </c>
      <c r="AR464">
        <f>VLOOKUP($B464,'UPDATE Advanced Stats'!$B$2:$AC$1000,21,0)</f>
        <v>1.7</v>
      </c>
      <c r="AS464">
        <f>VLOOKUP($B464,'UPDATE Advanced Stats'!$B$2:$AC$1000,22,0)</f>
        <v>5.5</v>
      </c>
      <c r="AT464">
        <f>VLOOKUP($B464,'UPDATE Advanced Stats'!$B$2:$AC$1000,23,0)</f>
        <v>0.121</v>
      </c>
      <c r="AU464">
        <f>VLOOKUP($B464,'UPDATE Advanced Stats'!$B$2:$AC$1000,24,0)</f>
        <v>0</v>
      </c>
      <c r="AV464">
        <f>VLOOKUP($B464,'UPDATE Advanced Stats'!$B$2:$AC$1000,25,0)</f>
        <v>2.7</v>
      </c>
      <c r="AW464">
        <f>VLOOKUP($B464,'UPDATE Advanced Stats'!$B$2:$AC$1000,26,0)</f>
        <v>-0.2</v>
      </c>
      <c r="AX464">
        <f>VLOOKUP($B464,'UPDATE Advanced Stats'!$B$2:$AC$1000,27,0)</f>
        <v>2.5</v>
      </c>
      <c r="AY464">
        <f>VLOOKUP($B464,'UPDATE Advanced Stats'!$B$2:$AC$1000,28,0)</f>
        <v>2.5</v>
      </c>
    </row>
    <row r="465" spans="1:51">
      <c r="A465">
        <f>'UPDATE Regular Stats'!A466</f>
        <v>360</v>
      </c>
      <c r="B465" t="str">
        <f>'UPDATE Regular Stats'!B466</f>
        <v>Patrick Patterson</v>
      </c>
      <c r="C465" t="str">
        <f>'UPDATE Regular Stats'!C466</f>
        <v>PF</v>
      </c>
      <c r="D465">
        <f>'UPDATE Regular Stats'!D466</f>
        <v>25</v>
      </c>
      <c r="E465" t="str">
        <f>'UPDATE Regular Stats'!E466</f>
        <v>TOR</v>
      </c>
      <c r="F465">
        <f>'UPDATE Regular Stats'!F466</f>
        <v>81</v>
      </c>
      <c r="G465">
        <f>'UPDATE Regular Stats'!G466</f>
        <v>4</v>
      </c>
      <c r="H465">
        <f>'UPDATE Regular Stats'!H466</f>
        <v>26.6</v>
      </c>
      <c r="I465">
        <f>'UPDATE Regular Stats'!I466</f>
        <v>3</v>
      </c>
      <c r="J465">
        <f>'UPDATE Regular Stats'!J466</f>
        <v>6.6</v>
      </c>
      <c r="K465">
        <f>'UPDATE Regular Stats'!K466</f>
        <v>0.44900000000000001</v>
      </c>
      <c r="L465">
        <f>'UPDATE Regular Stats'!L466</f>
        <v>1.3</v>
      </c>
      <c r="M465">
        <f>'UPDATE Regular Stats'!M466</f>
        <v>3.5</v>
      </c>
      <c r="N465">
        <f>'UPDATE Regular Stats'!N466</f>
        <v>0.371</v>
      </c>
      <c r="O465">
        <f>'UPDATE Regular Stats'!O466</f>
        <v>1.7</v>
      </c>
      <c r="P465">
        <f>'UPDATE Regular Stats'!P466</f>
        <v>3.1</v>
      </c>
      <c r="Q465">
        <f>'UPDATE Regular Stats'!Q466</f>
        <v>0.53600000000000003</v>
      </c>
      <c r="R465">
        <f>'UPDATE Regular Stats'!R466</f>
        <v>0.8</v>
      </c>
      <c r="S465">
        <f>'UPDATE Regular Stats'!S466</f>
        <v>1</v>
      </c>
      <c r="T465">
        <f>'UPDATE Regular Stats'!T466</f>
        <v>0.78800000000000003</v>
      </c>
      <c r="U465">
        <f>'UPDATE Regular Stats'!U466</f>
        <v>1.6</v>
      </c>
      <c r="V465">
        <f>'UPDATE Regular Stats'!V466</f>
        <v>3.8</v>
      </c>
      <c r="W465">
        <f>'UPDATE Regular Stats'!W466</f>
        <v>5.3</v>
      </c>
      <c r="X465">
        <f>'UPDATE Regular Stats'!X466</f>
        <v>1.9</v>
      </c>
      <c r="Y465">
        <f>'UPDATE Regular Stats'!Y466</f>
        <v>0.7</v>
      </c>
      <c r="Z465">
        <f>'UPDATE Regular Stats'!Z466</f>
        <v>0.5</v>
      </c>
      <c r="AA465">
        <f>'UPDATE Regular Stats'!AA466</f>
        <v>0.7</v>
      </c>
      <c r="AB465">
        <f>'UPDATE Regular Stats'!AB466</f>
        <v>1.8</v>
      </c>
      <c r="AC465">
        <f>'UPDATE Regular Stats'!AC466</f>
        <v>8</v>
      </c>
      <c r="AD465">
        <f>VLOOKUP($B465,'UPDATE Advanced Stats'!$B$2:$AC$1000,7,0)</f>
        <v>14.6</v>
      </c>
      <c r="AE465">
        <f>VLOOKUP($B465,'UPDATE Advanced Stats'!$B$2:$AC$1000,8,0)</f>
        <v>0.56799999999999995</v>
      </c>
      <c r="AF465">
        <f>VLOOKUP($B465,'UPDATE Advanced Stats'!$B$2:$AC$1000,9,0)</f>
        <v>0.52900000000000003</v>
      </c>
      <c r="AG465">
        <f>VLOOKUP($B465,'UPDATE Advanced Stats'!$B$2:$AC$1000,10,0)</f>
        <v>0.15</v>
      </c>
      <c r="AH465">
        <f>VLOOKUP($B465,'UPDATE Advanced Stats'!$B$2:$AC$1000,11,0)</f>
        <v>6.8</v>
      </c>
      <c r="AI465">
        <f>VLOOKUP($B465,'UPDATE Advanced Stats'!$B$2:$AC$1000,12,0)</f>
        <v>16.3</v>
      </c>
      <c r="AJ465">
        <f>VLOOKUP($B465,'UPDATE Advanced Stats'!$B$2:$AC$1000,13,0)</f>
        <v>11.6</v>
      </c>
      <c r="AK465">
        <f>VLOOKUP($B465,'UPDATE Advanced Stats'!$B$2:$AC$1000,14,0)</f>
        <v>10.7</v>
      </c>
      <c r="AL465">
        <f>VLOOKUP($B465,'UPDATE Advanced Stats'!$B$2:$AC$1000,15,0)</f>
        <v>1.4</v>
      </c>
      <c r="AM465">
        <f>VLOOKUP($B465,'UPDATE Advanced Stats'!$B$2:$AC$1000,16,0)</f>
        <v>1.6</v>
      </c>
      <c r="AN465">
        <f>VLOOKUP($B465,'UPDATE Advanced Stats'!$B$2:$AC$1000,17,0)</f>
        <v>8.6999999999999993</v>
      </c>
      <c r="AO465">
        <f>VLOOKUP($B465,'UPDATE Advanced Stats'!$B$2:$AC$1000,18,0)</f>
        <v>13.1</v>
      </c>
      <c r="AP465">
        <f>VLOOKUP($B465,'UPDATE Advanced Stats'!$B$2:$AC$1000,19,0)</f>
        <v>0</v>
      </c>
      <c r="AQ465">
        <f>VLOOKUP($B465,'UPDATE Advanced Stats'!$B$2:$AC$1000,20,0)</f>
        <v>4.4000000000000004</v>
      </c>
      <c r="AR465">
        <f>VLOOKUP($B465,'UPDATE Advanced Stats'!$B$2:$AC$1000,21,0)</f>
        <v>1.7</v>
      </c>
      <c r="AS465">
        <f>VLOOKUP($B465,'UPDATE Advanced Stats'!$B$2:$AC$1000,22,0)</f>
        <v>6.1</v>
      </c>
      <c r="AT465">
        <f>VLOOKUP($B465,'UPDATE Advanced Stats'!$B$2:$AC$1000,23,0)</f>
        <v>0.13700000000000001</v>
      </c>
      <c r="AU465">
        <f>VLOOKUP($B465,'UPDATE Advanced Stats'!$B$2:$AC$1000,24,0)</f>
        <v>0</v>
      </c>
      <c r="AV465">
        <f>VLOOKUP($B465,'UPDATE Advanced Stats'!$B$2:$AC$1000,25,0)</f>
        <v>2.5</v>
      </c>
      <c r="AW465">
        <f>VLOOKUP($B465,'UPDATE Advanced Stats'!$B$2:$AC$1000,26,0)</f>
        <v>0.7</v>
      </c>
      <c r="AX465">
        <f>VLOOKUP($B465,'UPDATE Advanced Stats'!$B$2:$AC$1000,27,0)</f>
        <v>3.2</v>
      </c>
      <c r="AY465">
        <f>VLOOKUP($B465,'UPDATE Advanced Stats'!$B$2:$AC$1000,28,0)</f>
        <v>2.8</v>
      </c>
    </row>
    <row r="466" spans="1:51">
      <c r="A466" t="str">
        <f>'UPDATE Regular Stats'!A467</f>
        <v>Rk</v>
      </c>
      <c r="B466" t="str">
        <f>'UPDATE Regular Stats'!B467</f>
        <v>Player</v>
      </c>
      <c r="C466" t="str">
        <f>'UPDATE Regular Stats'!C467</f>
        <v>Pos</v>
      </c>
      <c r="D466" t="str">
        <f>'UPDATE Regular Stats'!D467</f>
        <v>Age</v>
      </c>
      <c r="E466" t="str">
        <f>'UPDATE Regular Stats'!E467</f>
        <v>Tm</v>
      </c>
      <c r="F466" t="str">
        <f>'UPDATE Regular Stats'!F467</f>
        <v>G</v>
      </c>
      <c r="G466" t="str">
        <f>'UPDATE Regular Stats'!G467</f>
        <v>GS</v>
      </c>
      <c r="H466" t="str">
        <f>'UPDATE Regular Stats'!H467</f>
        <v>MP</v>
      </c>
      <c r="I466" t="str">
        <f>'UPDATE Regular Stats'!I467</f>
        <v>FG</v>
      </c>
      <c r="J466" t="str">
        <f>'UPDATE Regular Stats'!J467</f>
        <v>FGA</v>
      </c>
      <c r="K466" t="str">
        <f>'UPDATE Regular Stats'!K467</f>
        <v>FG%</v>
      </c>
      <c r="L466" t="str">
        <f>'UPDATE Regular Stats'!L467</f>
        <v>3P</v>
      </c>
      <c r="M466" t="str">
        <f>'UPDATE Regular Stats'!M467</f>
        <v>3PA</v>
      </c>
      <c r="N466" t="str">
        <f>'UPDATE Regular Stats'!N467</f>
        <v>3P</v>
      </c>
      <c r="O466" t="str">
        <f>'UPDATE Regular Stats'!O467</f>
        <v>2P</v>
      </c>
      <c r="P466" t="str">
        <f>'UPDATE Regular Stats'!P467</f>
        <v>2PA</v>
      </c>
      <c r="Q466" t="str">
        <f>'UPDATE Regular Stats'!Q467</f>
        <v>2P</v>
      </c>
      <c r="R466" t="str">
        <f>'UPDATE Regular Stats'!R467</f>
        <v>FT</v>
      </c>
      <c r="S466" t="str">
        <f>'UPDATE Regular Stats'!S467</f>
        <v>FTA</v>
      </c>
      <c r="T466" t="str">
        <f>'UPDATE Regular Stats'!T467</f>
        <v>FT%</v>
      </c>
      <c r="U466" t="str">
        <f>'UPDATE Regular Stats'!U467</f>
        <v>ORB</v>
      </c>
      <c r="V466" t="str">
        <f>'UPDATE Regular Stats'!V467</f>
        <v>DRB</v>
      </c>
      <c r="W466" t="str">
        <f>'UPDATE Regular Stats'!W467</f>
        <v>TRB</v>
      </c>
      <c r="X466" t="str">
        <f>'UPDATE Regular Stats'!X467</f>
        <v>AST</v>
      </c>
      <c r="Y466" t="str">
        <f>'UPDATE Regular Stats'!Y467</f>
        <v>STL</v>
      </c>
      <c r="Z466" t="str">
        <f>'UPDATE Regular Stats'!Z467</f>
        <v>BLK</v>
      </c>
      <c r="AA466" t="str">
        <f>'UPDATE Regular Stats'!AA467</f>
        <v>TOV</v>
      </c>
      <c r="AB466" t="str">
        <f>'UPDATE Regular Stats'!AB467</f>
        <v>PF</v>
      </c>
      <c r="AC466" t="str">
        <f>'UPDATE Regular Stats'!AC467</f>
        <v>PTS</v>
      </c>
      <c r="AD466" t="str">
        <f>VLOOKUP($B466,'UPDATE Advanced Stats'!$B$2:$AC$1000,7,0)</f>
        <v>PER</v>
      </c>
      <c r="AE466" t="str">
        <f>VLOOKUP($B466,'UPDATE Advanced Stats'!$B$2:$AC$1000,8,0)</f>
        <v>TS%</v>
      </c>
      <c r="AF466" t="str">
        <f>VLOOKUP($B466,'UPDATE Advanced Stats'!$B$2:$AC$1000,9,0)</f>
        <v>3PAr</v>
      </c>
      <c r="AG466" t="str">
        <f>VLOOKUP($B466,'UPDATE Advanced Stats'!$B$2:$AC$1000,10,0)</f>
        <v>FTr</v>
      </c>
      <c r="AH466" t="str">
        <f>VLOOKUP($B466,'UPDATE Advanced Stats'!$B$2:$AC$1000,11,0)</f>
        <v>ORB%</v>
      </c>
      <c r="AI466" t="str">
        <f>VLOOKUP($B466,'UPDATE Advanced Stats'!$B$2:$AC$1000,12,0)</f>
        <v>DRB%</v>
      </c>
      <c r="AJ466" t="str">
        <f>VLOOKUP($B466,'UPDATE Advanced Stats'!$B$2:$AC$1000,13,0)</f>
        <v>TRB%</v>
      </c>
      <c r="AK466" t="str">
        <f>VLOOKUP($B466,'UPDATE Advanced Stats'!$B$2:$AC$1000,14,0)</f>
        <v>AST%</v>
      </c>
      <c r="AL466" t="str">
        <f>VLOOKUP($B466,'UPDATE Advanced Stats'!$B$2:$AC$1000,15,0)</f>
        <v>STL%</v>
      </c>
      <c r="AM466" t="str">
        <f>VLOOKUP($B466,'UPDATE Advanced Stats'!$B$2:$AC$1000,16,0)</f>
        <v>BLK%</v>
      </c>
      <c r="AN466" t="str">
        <f>VLOOKUP($B466,'UPDATE Advanced Stats'!$B$2:$AC$1000,17,0)</f>
        <v>TOV%</v>
      </c>
      <c r="AO466" t="str">
        <f>VLOOKUP($B466,'UPDATE Advanced Stats'!$B$2:$AC$1000,18,0)</f>
        <v>USG%</v>
      </c>
      <c r="AP466">
        <f>VLOOKUP($B466,'UPDATE Advanced Stats'!$B$2:$AC$1000,19,0)</f>
        <v>0</v>
      </c>
      <c r="AQ466" t="str">
        <f>VLOOKUP($B466,'UPDATE Advanced Stats'!$B$2:$AC$1000,20,0)</f>
        <v>OWS</v>
      </c>
      <c r="AR466" t="str">
        <f>VLOOKUP($B466,'UPDATE Advanced Stats'!$B$2:$AC$1000,21,0)</f>
        <v>DWS</v>
      </c>
      <c r="AS466" t="str">
        <f>VLOOKUP($B466,'UPDATE Advanced Stats'!$B$2:$AC$1000,22,0)</f>
        <v>WS</v>
      </c>
      <c r="AT466" t="str">
        <f>VLOOKUP($B466,'UPDATE Advanced Stats'!$B$2:$AC$1000,23,0)</f>
        <v>WS/48</v>
      </c>
      <c r="AU466">
        <f>VLOOKUP($B466,'UPDATE Advanced Stats'!$B$2:$AC$1000,24,0)</f>
        <v>0</v>
      </c>
      <c r="AV466" t="str">
        <f>VLOOKUP($B466,'UPDATE Advanced Stats'!$B$2:$AC$1000,25,0)</f>
        <v>OBPM</v>
      </c>
      <c r="AW466" t="str">
        <f>VLOOKUP($B466,'UPDATE Advanced Stats'!$B$2:$AC$1000,26,0)</f>
        <v>DBPM</v>
      </c>
      <c r="AX466" t="str">
        <f>VLOOKUP($B466,'UPDATE Advanced Stats'!$B$2:$AC$1000,27,0)</f>
        <v>BPM</v>
      </c>
      <c r="AY466" t="str">
        <f>VLOOKUP($B466,'UPDATE Advanced Stats'!$B$2:$AC$1000,28,0)</f>
        <v>VORP</v>
      </c>
    </row>
    <row r="467" spans="1:51">
      <c r="A467">
        <f>'UPDATE Regular Stats'!A468</f>
        <v>361</v>
      </c>
      <c r="B467" t="str">
        <f>'UPDATE Regular Stats'!B468</f>
        <v>Chris Paul</v>
      </c>
      <c r="C467" t="str">
        <f>'UPDATE Regular Stats'!C468</f>
        <v>PG</v>
      </c>
      <c r="D467">
        <f>'UPDATE Regular Stats'!D468</f>
        <v>29</v>
      </c>
      <c r="E467" t="str">
        <f>'UPDATE Regular Stats'!E468</f>
        <v>LAC</v>
      </c>
      <c r="F467">
        <f>'UPDATE Regular Stats'!F468</f>
        <v>82</v>
      </c>
      <c r="G467">
        <f>'UPDATE Regular Stats'!G468</f>
        <v>82</v>
      </c>
      <c r="H467">
        <f>'UPDATE Regular Stats'!H468</f>
        <v>34.799999999999997</v>
      </c>
      <c r="I467">
        <f>'UPDATE Regular Stats'!I468</f>
        <v>6.9</v>
      </c>
      <c r="J467">
        <f>'UPDATE Regular Stats'!J468</f>
        <v>14.3</v>
      </c>
      <c r="K467">
        <f>'UPDATE Regular Stats'!K468</f>
        <v>0.48499999999999999</v>
      </c>
      <c r="L467">
        <f>'UPDATE Regular Stats'!L468</f>
        <v>1.7</v>
      </c>
      <c r="M467">
        <f>'UPDATE Regular Stats'!M468</f>
        <v>4.3</v>
      </c>
      <c r="N467">
        <f>'UPDATE Regular Stats'!N468</f>
        <v>0.39800000000000002</v>
      </c>
      <c r="O467">
        <f>'UPDATE Regular Stats'!O468</f>
        <v>5.2</v>
      </c>
      <c r="P467">
        <f>'UPDATE Regular Stats'!P468</f>
        <v>10</v>
      </c>
      <c r="Q467">
        <f>'UPDATE Regular Stats'!Q468</f>
        <v>0.52300000000000002</v>
      </c>
      <c r="R467">
        <f>'UPDATE Regular Stats'!R468</f>
        <v>3.5</v>
      </c>
      <c r="S467">
        <f>'UPDATE Regular Stats'!S468</f>
        <v>3.9</v>
      </c>
      <c r="T467">
        <f>'UPDATE Regular Stats'!T468</f>
        <v>0.9</v>
      </c>
      <c r="U467">
        <f>'UPDATE Regular Stats'!U468</f>
        <v>0.6</v>
      </c>
      <c r="V467">
        <f>'UPDATE Regular Stats'!V468</f>
        <v>4</v>
      </c>
      <c r="W467">
        <f>'UPDATE Regular Stats'!W468</f>
        <v>4.5999999999999996</v>
      </c>
      <c r="X467">
        <f>'UPDATE Regular Stats'!X468</f>
        <v>10.199999999999999</v>
      </c>
      <c r="Y467">
        <f>'UPDATE Regular Stats'!Y468</f>
        <v>1.9</v>
      </c>
      <c r="Z467">
        <f>'UPDATE Regular Stats'!Z468</f>
        <v>0.2</v>
      </c>
      <c r="AA467">
        <f>'UPDATE Regular Stats'!AA468</f>
        <v>2.2999999999999998</v>
      </c>
      <c r="AB467">
        <f>'UPDATE Regular Stats'!AB468</f>
        <v>2.5</v>
      </c>
      <c r="AC467">
        <f>'UPDATE Regular Stats'!AC468</f>
        <v>19.100000000000001</v>
      </c>
      <c r="AD467">
        <f>VLOOKUP($B467,'UPDATE Advanced Stats'!$B$2:$AC$1000,7,0)</f>
        <v>26</v>
      </c>
      <c r="AE467">
        <f>VLOOKUP($B467,'UPDATE Advanced Stats'!$B$2:$AC$1000,8,0)</f>
        <v>0.59599999999999997</v>
      </c>
      <c r="AF467">
        <f>VLOOKUP($B467,'UPDATE Advanced Stats'!$B$2:$AC$1000,9,0)</f>
        <v>0.29799999999999999</v>
      </c>
      <c r="AG467">
        <f>VLOOKUP($B467,'UPDATE Advanced Stats'!$B$2:$AC$1000,10,0)</f>
        <v>0.27400000000000002</v>
      </c>
      <c r="AH467">
        <f>VLOOKUP($B467,'UPDATE Advanced Stats'!$B$2:$AC$1000,11,0)</f>
        <v>2.1</v>
      </c>
      <c r="AI467">
        <f>VLOOKUP($B467,'UPDATE Advanced Stats'!$B$2:$AC$1000,12,0)</f>
        <v>12.5</v>
      </c>
      <c r="AJ467">
        <f>VLOOKUP($B467,'UPDATE Advanced Stats'!$B$2:$AC$1000,13,0)</f>
        <v>7.4</v>
      </c>
      <c r="AK467">
        <f>VLOOKUP($B467,'UPDATE Advanced Stats'!$B$2:$AC$1000,14,0)</f>
        <v>47.4</v>
      </c>
      <c r="AL467">
        <f>VLOOKUP($B467,'UPDATE Advanced Stats'!$B$2:$AC$1000,15,0)</f>
        <v>2.8</v>
      </c>
      <c r="AM467">
        <f>VLOOKUP($B467,'UPDATE Advanced Stats'!$B$2:$AC$1000,16,0)</f>
        <v>0.4</v>
      </c>
      <c r="AN467">
        <f>VLOOKUP($B467,'UPDATE Advanced Stats'!$B$2:$AC$1000,17,0)</f>
        <v>12.7</v>
      </c>
      <c r="AO467">
        <f>VLOOKUP($B467,'UPDATE Advanced Stats'!$B$2:$AC$1000,18,0)</f>
        <v>23.7</v>
      </c>
      <c r="AP467">
        <f>VLOOKUP($B467,'UPDATE Advanced Stats'!$B$2:$AC$1000,19,0)</f>
        <v>0</v>
      </c>
      <c r="AQ467">
        <f>VLOOKUP($B467,'UPDATE Advanced Stats'!$B$2:$AC$1000,20,0)</f>
        <v>12.9</v>
      </c>
      <c r="AR467">
        <f>VLOOKUP($B467,'UPDATE Advanced Stats'!$B$2:$AC$1000,21,0)</f>
        <v>3.2</v>
      </c>
      <c r="AS467">
        <f>VLOOKUP($B467,'UPDATE Advanced Stats'!$B$2:$AC$1000,22,0)</f>
        <v>16.100000000000001</v>
      </c>
      <c r="AT467">
        <f>VLOOKUP($B467,'UPDATE Advanced Stats'!$B$2:$AC$1000,23,0)</f>
        <v>0.27</v>
      </c>
      <c r="AU467">
        <f>VLOOKUP($B467,'UPDATE Advanced Stats'!$B$2:$AC$1000,24,0)</f>
        <v>0</v>
      </c>
      <c r="AV467">
        <f>VLOOKUP($B467,'UPDATE Advanced Stats'!$B$2:$AC$1000,25,0)</f>
        <v>7.5</v>
      </c>
      <c r="AW467">
        <f>VLOOKUP($B467,'UPDATE Advanced Stats'!$B$2:$AC$1000,26,0)</f>
        <v>0</v>
      </c>
      <c r="AX467">
        <f>VLOOKUP($B467,'UPDATE Advanced Stats'!$B$2:$AC$1000,27,0)</f>
        <v>7.5</v>
      </c>
      <c r="AY467">
        <f>VLOOKUP($B467,'UPDATE Advanced Stats'!$B$2:$AC$1000,28,0)</f>
        <v>6.9</v>
      </c>
    </row>
    <row r="468" spans="1:51">
      <c r="A468">
        <f>'UPDATE Regular Stats'!A469</f>
        <v>362</v>
      </c>
      <c r="B468" t="str">
        <f>'UPDATE Regular Stats'!B469</f>
        <v>Adreian Payne</v>
      </c>
      <c r="C468" t="str">
        <f>'UPDATE Regular Stats'!C469</f>
        <v>PF</v>
      </c>
      <c r="D468">
        <f>'UPDATE Regular Stats'!D469</f>
        <v>23</v>
      </c>
      <c r="E468" t="str">
        <f>'UPDATE Regular Stats'!E469</f>
        <v>TOT</v>
      </c>
      <c r="F468">
        <f>'UPDATE Regular Stats'!F469</f>
        <v>32</v>
      </c>
      <c r="G468">
        <f>'UPDATE Regular Stats'!G469</f>
        <v>22</v>
      </c>
      <c r="H468">
        <f>'UPDATE Regular Stats'!H469</f>
        <v>23.1</v>
      </c>
      <c r="I468">
        <f>'UPDATE Regular Stats'!I469</f>
        <v>2.8</v>
      </c>
      <c r="J468">
        <f>'UPDATE Regular Stats'!J469</f>
        <v>6.9</v>
      </c>
      <c r="K468">
        <f>'UPDATE Regular Stats'!K469</f>
        <v>0.41399999999999998</v>
      </c>
      <c r="L468">
        <f>'UPDATE Regular Stats'!L469</f>
        <v>0</v>
      </c>
      <c r="M468">
        <f>'UPDATE Regular Stats'!M469</f>
        <v>0.3</v>
      </c>
      <c r="N468">
        <f>'UPDATE Regular Stats'!N469</f>
        <v>0.111</v>
      </c>
      <c r="O468">
        <f>'UPDATE Regular Stats'!O469</f>
        <v>2.8</v>
      </c>
      <c r="P468">
        <f>'UPDATE Regular Stats'!P469</f>
        <v>6.6</v>
      </c>
      <c r="Q468">
        <f>'UPDATE Regular Stats'!Q469</f>
        <v>0.42699999999999999</v>
      </c>
      <c r="R468">
        <f>'UPDATE Regular Stats'!R469</f>
        <v>0.9</v>
      </c>
      <c r="S468">
        <f>'UPDATE Regular Stats'!S469</f>
        <v>1.4</v>
      </c>
      <c r="T468">
        <f>'UPDATE Regular Stats'!T469</f>
        <v>0.65200000000000002</v>
      </c>
      <c r="U468">
        <f>'UPDATE Regular Stats'!U469</f>
        <v>1.5</v>
      </c>
      <c r="V468">
        <f>'UPDATE Regular Stats'!V469</f>
        <v>3.6</v>
      </c>
      <c r="W468">
        <f>'UPDATE Regular Stats'!W469</f>
        <v>5.0999999999999996</v>
      </c>
      <c r="X468">
        <f>'UPDATE Regular Stats'!X469</f>
        <v>0.9</v>
      </c>
      <c r="Y468">
        <f>'UPDATE Regular Stats'!Y469</f>
        <v>0.6</v>
      </c>
      <c r="Z468">
        <f>'UPDATE Regular Stats'!Z469</f>
        <v>0.3</v>
      </c>
      <c r="AA468">
        <f>'UPDATE Regular Stats'!AA469</f>
        <v>1.4</v>
      </c>
      <c r="AB468">
        <f>'UPDATE Regular Stats'!AB469</f>
        <v>2.8</v>
      </c>
      <c r="AC468">
        <f>'UPDATE Regular Stats'!AC469</f>
        <v>6.7</v>
      </c>
      <c r="AD468">
        <f>VLOOKUP($B468,'UPDATE Advanced Stats'!$B$2:$AC$1000,7,0)</f>
        <v>7.7</v>
      </c>
      <c r="AE468">
        <f>VLOOKUP($B468,'UPDATE Advanced Stats'!$B$2:$AC$1000,8,0)</f>
        <v>0.443</v>
      </c>
      <c r="AF468">
        <f>VLOOKUP($B468,'UPDATE Advanced Stats'!$B$2:$AC$1000,9,0)</f>
        <v>4.1000000000000002E-2</v>
      </c>
      <c r="AG468">
        <f>VLOOKUP($B468,'UPDATE Advanced Stats'!$B$2:$AC$1000,10,0)</f>
        <v>0.20899999999999999</v>
      </c>
      <c r="AH468">
        <f>VLOOKUP($B468,'UPDATE Advanced Stats'!$B$2:$AC$1000,11,0)</f>
        <v>7.2</v>
      </c>
      <c r="AI468">
        <f>VLOOKUP($B468,'UPDATE Advanced Stats'!$B$2:$AC$1000,12,0)</f>
        <v>18.2</v>
      </c>
      <c r="AJ468">
        <f>VLOOKUP($B468,'UPDATE Advanced Stats'!$B$2:$AC$1000,13,0)</f>
        <v>12.5</v>
      </c>
      <c r="AK468">
        <f>VLOOKUP($B468,'UPDATE Advanced Stats'!$B$2:$AC$1000,14,0)</f>
        <v>6.4</v>
      </c>
      <c r="AL468">
        <f>VLOOKUP($B468,'UPDATE Advanced Stats'!$B$2:$AC$1000,15,0)</f>
        <v>1.3</v>
      </c>
      <c r="AM468">
        <f>VLOOKUP($B468,'UPDATE Advanced Stats'!$B$2:$AC$1000,16,0)</f>
        <v>1</v>
      </c>
      <c r="AN468">
        <f>VLOOKUP($B468,'UPDATE Advanced Stats'!$B$2:$AC$1000,17,0)</f>
        <v>15.5</v>
      </c>
      <c r="AO468">
        <f>VLOOKUP($B468,'UPDATE Advanced Stats'!$B$2:$AC$1000,18,0)</f>
        <v>17</v>
      </c>
      <c r="AP468">
        <f>VLOOKUP($B468,'UPDATE Advanced Stats'!$B$2:$AC$1000,19,0)</f>
        <v>0</v>
      </c>
      <c r="AQ468">
        <f>VLOOKUP($B468,'UPDATE Advanced Stats'!$B$2:$AC$1000,20,0)</f>
        <v>-0.7</v>
      </c>
      <c r="AR468">
        <f>VLOOKUP($B468,'UPDATE Advanced Stats'!$B$2:$AC$1000,21,0)</f>
        <v>0.2</v>
      </c>
      <c r="AS468">
        <f>VLOOKUP($B468,'UPDATE Advanced Stats'!$B$2:$AC$1000,22,0)</f>
        <v>-0.5</v>
      </c>
      <c r="AT468">
        <f>VLOOKUP($B468,'UPDATE Advanced Stats'!$B$2:$AC$1000,23,0)</f>
        <v>-3.3000000000000002E-2</v>
      </c>
      <c r="AU468">
        <f>VLOOKUP($B468,'UPDATE Advanced Stats'!$B$2:$AC$1000,24,0)</f>
        <v>0</v>
      </c>
      <c r="AV468">
        <f>VLOOKUP($B468,'UPDATE Advanced Stats'!$B$2:$AC$1000,25,0)</f>
        <v>-4.5999999999999996</v>
      </c>
      <c r="AW468">
        <f>VLOOKUP($B468,'UPDATE Advanced Stats'!$B$2:$AC$1000,26,0)</f>
        <v>-1.3</v>
      </c>
      <c r="AX468">
        <f>VLOOKUP($B468,'UPDATE Advanced Stats'!$B$2:$AC$1000,27,0)</f>
        <v>-5.9</v>
      </c>
      <c r="AY468">
        <f>VLOOKUP($B468,'UPDATE Advanced Stats'!$B$2:$AC$1000,28,0)</f>
        <v>-0.7</v>
      </c>
    </row>
    <row r="469" spans="1:51">
      <c r="A469">
        <f>'UPDATE Regular Stats'!A470</f>
        <v>362</v>
      </c>
      <c r="B469" t="str">
        <f>'UPDATE Regular Stats'!B470</f>
        <v>Adreian Payne</v>
      </c>
      <c r="C469" t="str">
        <f>'UPDATE Regular Stats'!C470</f>
        <v>PF</v>
      </c>
      <c r="D469">
        <f>'UPDATE Regular Stats'!D470</f>
        <v>23</v>
      </c>
      <c r="E469" t="str">
        <f>'UPDATE Regular Stats'!E470</f>
        <v>ATL</v>
      </c>
      <c r="F469">
        <f>'UPDATE Regular Stats'!F470</f>
        <v>3</v>
      </c>
      <c r="G469">
        <f>'UPDATE Regular Stats'!G470</f>
        <v>0</v>
      </c>
      <c r="H469">
        <f>'UPDATE Regular Stats'!H470</f>
        <v>6.3</v>
      </c>
      <c r="I469">
        <f>'UPDATE Regular Stats'!I470</f>
        <v>0.7</v>
      </c>
      <c r="J469">
        <f>'UPDATE Regular Stats'!J470</f>
        <v>2.2999999999999998</v>
      </c>
      <c r="K469">
        <f>'UPDATE Regular Stats'!K470</f>
        <v>0.28599999999999998</v>
      </c>
      <c r="L469">
        <f>'UPDATE Regular Stats'!L470</f>
        <v>0</v>
      </c>
      <c r="M469">
        <f>'UPDATE Regular Stats'!M470</f>
        <v>0.3</v>
      </c>
      <c r="N469">
        <f>'UPDATE Regular Stats'!N470</f>
        <v>0</v>
      </c>
      <c r="O469">
        <f>'UPDATE Regular Stats'!O470</f>
        <v>0.7</v>
      </c>
      <c r="P469">
        <f>'UPDATE Regular Stats'!P470</f>
        <v>2</v>
      </c>
      <c r="Q469">
        <f>'UPDATE Regular Stats'!Q470</f>
        <v>0.33300000000000002</v>
      </c>
      <c r="R469">
        <f>'UPDATE Regular Stats'!R470</f>
        <v>0.3</v>
      </c>
      <c r="S469">
        <f>'UPDATE Regular Stats'!S470</f>
        <v>0.7</v>
      </c>
      <c r="T469">
        <f>'UPDATE Regular Stats'!T470</f>
        <v>0.5</v>
      </c>
      <c r="U469">
        <f>'UPDATE Regular Stats'!U470</f>
        <v>0.3</v>
      </c>
      <c r="V469">
        <f>'UPDATE Regular Stats'!V470</f>
        <v>1</v>
      </c>
      <c r="W469">
        <f>'UPDATE Regular Stats'!W470</f>
        <v>1.3</v>
      </c>
      <c r="X469">
        <f>'UPDATE Regular Stats'!X470</f>
        <v>0</v>
      </c>
      <c r="Y469">
        <f>'UPDATE Regular Stats'!Y470</f>
        <v>0.3</v>
      </c>
      <c r="Z469">
        <f>'UPDATE Regular Stats'!Z470</f>
        <v>0</v>
      </c>
      <c r="AA469">
        <f>'UPDATE Regular Stats'!AA470</f>
        <v>0</v>
      </c>
      <c r="AB469">
        <f>'UPDATE Regular Stats'!AB470</f>
        <v>1.3</v>
      </c>
      <c r="AC469">
        <f>'UPDATE Regular Stats'!AC470</f>
        <v>1.7</v>
      </c>
      <c r="AD469">
        <f>VLOOKUP($B469,'UPDATE Advanced Stats'!$B$2:$AC$1000,7,0)</f>
        <v>7.7</v>
      </c>
      <c r="AE469">
        <f>VLOOKUP($B469,'UPDATE Advanced Stats'!$B$2:$AC$1000,8,0)</f>
        <v>0.443</v>
      </c>
      <c r="AF469">
        <f>VLOOKUP($B469,'UPDATE Advanced Stats'!$B$2:$AC$1000,9,0)</f>
        <v>4.1000000000000002E-2</v>
      </c>
      <c r="AG469">
        <f>VLOOKUP($B469,'UPDATE Advanced Stats'!$B$2:$AC$1000,10,0)</f>
        <v>0.20899999999999999</v>
      </c>
      <c r="AH469">
        <f>VLOOKUP($B469,'UPDATE Advanced Stats'!$B$2:$AC$1000,11,0)</f>
        <v>7.2</v>
      </c>
      <c r="AI469">
        <f>VLOOKUP($B469,'UPDATE Advanced Stats'!$B$2:$AC$1000,12,0)</f>
        <v>18.2</v>
      </c>
      <c r="AJ469">
        <f>VLOOKUP($B469,'UPDATE Advanced Stats'!$B$2:$AC$1000,13,0)</f>
        <v>12.5</v>
      </c>
      <c r="AK469">
        <f>VLOOKUP($B469,'UPDATE Advanced Stats'!$B$2:$AC$1000,14,0)</f>
        <v>6.4</v>
      </c>
      <c r="AL469">
        <f>VLOOKUP($B469,'UPDATE Advanced Stats'!$B$2:$AC$1000,15,0)</f>
        <v>1.3</v>
      </c>
      <c r="AM469">
        <f>VLOOKUP($B469,'UPDATE Advanced Stats'!$B$2:$AC$1000,16,0)</f>
        <v>1</v>
      </c>
      <c r="AN469">
        <f>VLOOKUP($B469,'UPDATE Advanced Stats'!$B$2:$AC$1000,17,0)</f>
        <v>15.5</v>
      </c>
      <c r="AO469">
        <f>VLOOKUP($B469,'UPDATE Advanced Stats'!$B$2:$AC$1000,18,0)</f>
        <v>17</v>
      </c>
      <c r="AP469">
        <f>VLOOKUP($B469,'UPDATE Advanced Stats'!$B$2:$AC$1000,19,0)</f>
        <v>0</v>
      </c>
      <c r="AQ469">
        <f>VLOOKUP($B469,'UPDATE Advanced Stats'!$B$2:$AC$1000,20,0)</f>
        <v>-0.7</v>
      </c>
      <c r="AR469">
        <f>VLOOKUP($B469,'UPDATE Advanced Stats'!$B$2:$AC$1000,21,0)</f>
        <v>0.2</v>
      </c>
      <c r="AS469">
        <f>VLOOKUP($B469,'UPDATE Advanced Stats'!$B$2:$AC$1000,22,0)</f>
        <v>-0.5</v>
      </c>
      <c r="AT469">
        <f>VLOOKUP($B469,'UPDATE Advanced Stats'!$B$2:$AC$1000,23,0)</f>
        <v>-3.3000000000000002E-2</v>
      </c>
      <c r="AU469">
        <f>VLOOKUP($B469,'UPDATE Advanced Stats'!$B$2:$AC$1000,24,0)</f>
        <v>0</v>
      </c>
      <c r="AV469">
        <f>VLOOKUP($B469,'UPDATE Advanced Stats'!$B$2:$AC$1000,25,0)</f>
        <v>-4.5999999999999996</v>
      </c>
      <c r="AW469">
        <f>VLOOKUP($B469,'UPDATE Advanced Stats'!$B$2:$AC$1000,26,0)</f>
        <v>-1.3</v>
      </c>
      <c r="AX469">
        <f>VLOOKUP($B469,'UPDATE Advanced Stats'!$B$2:$AC$1000,27,0)</f>
        <v>-5.9</v>
      </c>
      <c r="AY469">
        <f>VLOOKUP($B469,'UPDATE Advanced Stats'!$B$2:$AC$1000,28,0)</f>
        <v>-0.7</v>
      </c>
    </row>
    <row r="470" spans="1:51">
      <c r="A470">
        <f>'UPDATE Regular Stats'!A471</f>
        <v>362</v>
      </c>
      <c r="B470" t="str">
        <f>'UPDATE Regular Stats'!B471</f>
        <v>Adreian Payne</v>
      </c>
      <c r="C470" t="str">
        <f>'UPDATE Regular Stats'!C471</f>
        <v>PF</v>
      </c>
      <c r="D470">
        <f>'UPDATE Regular Stats'!D471</f>
        <v>23</v>
      </c>
      <c r="E470" t="str">
        <f>'UPDATE Regular Stats'!E471</f>
        <v>MIN</v>
      </c>
      <c r="F470">
        <f>'UPDATE Regular Stats'!F471</f>
        <v>29</v>
      </c>
      <c r="G470">
        <f>'UPDATE Regular Stats'!G471</f>
        <v>22</v>
      </c>
      <c r="H470">
        <f>'UPDATE Regular Stats'!H471</f>
        <v>24.8</v>
      </c>
      <c r="I470">
        <f>'UPDATE Regular Stats'!I471</f>
        <v>3.1</v>
      </c>
      <c r="J470">
        <f>'UPDATE Regular Stats'!J471</f>
        <v>7.3</v>
      </c>
      <c r="K470">
        <f>'UPDATE Regular Stats'!K471</f>
        <v>0.41799999999999998</v>
      </c>
      <c r="L470">
        <f>'UPDATE Regular Stats'!L471</f>
        <v>0</v>
      </c>
      <c r="M470">
        <f>'UPDATE Regular Stats'!M471</f>
        <v>0.3</v>
      </c>
      <c r="N470">
        <f>'UPDATE Regular Stats'!N471</f>
        <v>0.125</v>
      </c>
      <c r="O470">
        <f>'UPDATE Regular Stats'!O471</f>
        <v>3</v>
      </c>
      <c r="P470">
        <f>'UPDATE Regular Stats'!P471</f>
        <v>7.1</v>
      </c>
      <c r="Q470">
        <f>'UPDATE Regular Stats'!Q471</f>
        <v>0.42899999999999999</v>
      </c>
      <c r="R470">
        <f>'UPDATE Regular Stats'!R471</f>
        <v>1</v>
      </c>
      <c r="S470">
        <f>'UPDATE Regular Stats'!S471</f>
        <v>1.5</v>
      </c>
      <c r="T470">
        <f>'UPDATE Regular Stats'!T471</f>
        <v>0.65900000000000003</v>
      </c>
      <c r="U470">
        <f>'UPDATE Regular Stats'!U471</f>
        <v>1.6</v>
      </c>
      <c r="V470">
        <f>'UPDATE Regular Stats'!V471</f>
        <v>3.8</v>
      </c>
      <c r="W470">
        <f>'UPDATE Regular Stats'!W471</f>
        <v>5.4</v>
      </c>
      <c r="X470">
        <f>'UPDATE Regular Stats'!X471</f>
        <v>1</v>
      </c>
      <c r="Y470">
        <f>'UPDATE Regular Stats'!Y471</f>
        <v>0.6</v>
      </c>
      <c r="Z470">
        <f>'UPDATE Regular Stats'!Z471</f>
        <v>0.3</v>
      </c>
      <c r="AA470">
        <f>'UPDATE Regular Stats'!AA471</f>
        <v>1.5</v>
      </c>
      <c r="AB470">
        <f>'UPDATE Regular Stats'!AB471</f>
        <v>2.9</v>
      </c>
      <c r="AC470">
        <f>'UPDATE Regular Stats'!AC471</f>
        <v>7.2</v>
      </c>
      <c r="AD470">
        <f>VLOOKUP($B470,'UPDATE Advanced Stats'!$B$2:$AC$1000,7,0)</f>
        <v>7.7</v>
      </c>
      <c r="AE470">
        <f>VLOOKUP($B470,'UPDATE Advanced Stats'!$B$2:$AC$1000,8,0)</f>
        <v>0.443</v>
      </c>
      <c r="AF470">
        <f>VLOOKUP($B470,'UPDATE Advanced Stats'!$B$2:$AC$1000,9,0)</f>
        <v>4.1000000000000002E-2</v>
      </c>
      <c r="AG470">
        <f>VLOOKUP($B470,'UPDATE Advanced Stats'!$B$2:$AC$1000,10,0)</f>
        <v>0.20899999999999999</v>
      </c>
      <c r="AH470">
        <f>VLOOKUP($B470,'UPDATE Advanced Stats'!$B$2:$AC$1000,11,0)</f>
        <v>7.2</v>
      </c>
      <c r="AI470">
        <f>VLOOKUP($B470,'UPDATE Advanced Stats'!$B$2:$AC$1000,12,0)</f>
        <v>18.2</v>
      </c>
      <c r="AJ470">
        <f>VLOOKUP($B470,'UPDATE Advanced Stats'!$B$2:$AC$1000,13,0)</f>
        <v>12.5</v>
      </c>
      <c r="AK470">
        <f>VLOOKUP($B470,'UPDATE Advanced Stats'!$B$2:$AC$1000,14,0)</f>
        <v>6.4</v>
      </c>
      <c r="AL470">
        <f>VLOOKUP($B470,'UPDATE Advanced Stats'!$B$2:$AC$1000,15,0)</f>
        <v>1.3</v>
      </c>
      <c r="AM470">
        <f>VLOOKUP($B470,'UPDATE Advanced Stats'!$B$2:$AC$1000,16,0)</f>
        <v>1</v>
      </c>
      <c r="AN470">
        <f>VLOOKUP($B470,'UPDATE Advanced Stats'!$B$2:$AC$1000,17,0)</f>
        <v>15.5</v>
      </c>
      <c r="AO470">
        <f>VLOOKUP($B470,'UPDATE Advanced Stats'!$B$2:$AC$1000,18,0)</f>
        <v>17</v>
      </c>
      <c r="AP470">
        <f>VLOOKUP($B470,'UPDATE Advanced Stats'!$B$2:$AC$1000,19,0)</f>
        <v>0</v>
      </c>
      <c r="AQ470">
        <f>VLOOKUP($B470,'UPDATE Advanced Stats'!$B$2:$AC$1000,20,0)</f>
        <v>-0.7</v>
      </c>
      <c r="AR470">
        <f>VLOOKUP($B470,'UPDATE Advanced Stats'!$B$2:$AC$1000,21,0)</f>
        <v>0.2</v>
      </c>
      <c r="AS470">
        <f>VLOOKUP($B470,'UPDATE Advanced Stats'!$B$2:$AC$1000,22,0)</f>
        <v>-0.5</v>
      </c>
      <c r="AT470">
        <f>VLOOKUP($B470,'UPDATE Advanced Stats'!$B$2:$AC$1000,23,0)</f>
        <v>-3.3000000000000002E-2</v>
      </c>
      <c r="AU470">
        <f>VLOOKUP($B470,'UPDATE Advanced Stats'!$B$2:$AC$1000,24,0)</f>
        <v>0</v>
      </c>
      <c r="AV470">
        <f>VLOOKUP($B470,'UPDATE Advanced Stats'!$B$2:$AC$1000,25,0)</f>
        <v>-4.5999999999999996</v>
      </c>
      <c r="AW470">
        <f>VLOOKUP($B470,'UPDATE Advanced Stats'!$B$2:$AC$1000,26,0)</f>
        <v>-1.3</v>
      </c>
      <c r="AX470">
        <f>VLOOKUP($B470,'UPDATE Advanced Stats'!$B$2:$AC$1000,27,0)</f>
        <v>-5.9</v>
      </c>
      <c r="AY470">
        <f>VLOOKUP($B470,'UPDATE Advanced Stats'!$B$2:$AC$1000,28,0)</f>
        <v>-0.7</v>
      </c>
    </row>
    <row r="471" spans="1:51">
      <c r="A471">
        <f>'UPDATE Regular Stats'!A472</f>
        <v>363</v>
      </c>
      <c r="B471" t="str">
        <f>'UPDATE Regular Stats'!B472</f>
        <v>Elfrid Payton</v>
      </c>
      <c r="C471" t="str">
        <f>'UPDATE Regular Stats'!C472</f>
        <v>PG</v>
      </c>
      <c r="D471">
        <f>'UPDATE Regular Stats'!D472</f>
        <v>20</v>
      </c>
      <c r="E471" t="str">
        <f>'UPDATE Regular Stats'!E472</f>
        <v>ORL</v>
      </c>
      <c r="F471">
        <f>'UPDATE Regular Stats'!F472</f>
        <v>82</v>
      </c>
      <c r="G471">
        <f>'UPDATE Regular Stats'!G472</f>
        <v>63</v>
      </c>
      <c r="H471">
        <f>'UPDATE Regular Stats'!H472</f>
        <v>30.4</v>
      </c>
      <c r="I471">
        <f>'UPDATE Regular Stats'!I472</f>
        <v>3.7</v>
      </c>
      <c r="J471">
        <f>'UPDATE Regular Stats'!J472</f>
        <v>8.6</v>
      </c>
      <c r="K471">
        <f>'UPDATE Regular Stats'!K472</f>
        <v>0.42499999999999999</v>
      </c>
      <c r="L471">
        <f>'UPDATE Regular Stats'!L472</f>
        <v>0.1</v>
      </c>
      <c r="M471">
        <f>'UPDATE Regular Stats'!M472</f>
        <v>0.5</v>
      </c>
      <c r="N471">
        <f>'UPDATE Regular Stats'!N472</f>
        <v>0.26200000000000001</v>
      </c>
      <c r="O471">
        <f>'UPDATE Regular Stats'!O472</f>
        <v>3.5</v>
      </c>
      <c r="P471">
        <f>'UPDATE Regular Stats'!P472</f>
        <v>8.1</v>
      </c>
      <c r="Q471">
        <f>'UPDATE Regular Stats'!Q472</f>
        <v>0.435</v>
      </c>
      <c r="R471">
        <f>'UPDATE Regular Stats'!R472</f>
        <v>1.4</v>
      </c>
      <c r="S471">
        <f>'UPDATE Regular Stats'!S472</f>
        <v>2.6</v>
      </c>
      <c r="T471">
        <f>'UPDATE Regular Stats'!T472</f>
        <v>0.55100000000000005</v>
      </c>
      <c r="U471">
        <f>'UPDATE Regular Stats'!U472</f>
        <v>1.3</v>
      </c>
      <c r="V471">
        <f>'UPDATE Regular Stats'!V472</f>
        <v>3</v>
      </c>
      <c r="W471">
        <f>'UPDATE Regular Stats'!W472</f>
        <v>4.3</v>
      </c>
      <c r="X471">
        <f>'UPDATE Regular Stats'!X472</f>
        <v>6.5</v>
      </c>
      <c r="Y471">
        <f>'UPDATE Regular Stats'!Y472</f>
        <v>1.7</v>
      </c>
      <c r="Z471">
        <f>'UPDATE Regular Stats'!Z472</f>
        <v>0.2</v>
      </c>
      <c r="AA471">
        <f>'UPDATE Regular Stats'!AA472</f>
        <v>2.5</v>
      </c>
      <c r="AB471">
        <f>'UPDATE Regular Stats'!AB472</f>
        <v>2.4</v>
      </c>
      <c r="AC471">
        <f>'UPDATE Regular Stats'!AC472</f>
        <v>8.9</v>
      </c>
      <c r="AD471">
        <f>VLOOKUP($B471,'UPDATE Advanced Stats'!$B$2:$AC$1000,7,0)</f>
        <v>13.8</v>
      </c>
      <c r="AE471">
        <f>VLOOKUP($B471,'UPDATE Advanced Stats'!$B$2:$AC$1000,8,0)</f>
        <v>0.45600000000000002</v>
      </c>
      <c r="AF471">
        <f>VLOOKUP($B471,'UPDATE Advanced Stats'!$B$2:$AC$1000,9,0)</f>
        <v>5.8999999999999997E-2</v>
      </c>
      <c r="AG471">
        <f>VLOOKUP($B471,'UPDATE Advanced Stats'!$B$2:$AC$1000,10,0)</f>
        <v>0.30199999999999999</v>
      </c>
      <c r="AH471">
        <f>VLOOKUP($B471,'UPDATE Advanced Stats'!$B$2:$AC$1000,11,0)</f>
        <v>4.8</v>
      </c>
      <c r="AI471">
        <f>VLOOKUP($B471,'UPDATE Advanced Stats'!$B$2:$AC$1000,12,0)</f>
        <v>11.2</v>
      </c>
      <c r="AJ471">
        <f>VLOOKUP($B471,'UPDATE Advanced Stats'!$B$2:$AC$1000,13,0)</f>
        <v>7.9</v>
      </c>
      <c r="AK471">
        <f>VLOOKUP($B471,'UPDATE Advanced Stats'!$B$2:$AC$1000,14,0)</f>
        <v>32.6</v>
      </c>
      <c r="AL471">
        <f>VLOOKUP($B471,'UPDATE Advanced Stats'!$B$2:$AC$1000,15,0)</f>
        <v>2.9</v>
      </c>
      <c r="AM471">
        <f>VLOOKUP($B471,'UPDATE Advanced Stats'!$B$2:$AC$1000,16,0)</f>
        <v>0.7</v>
      </c>
      <c r="AN471">
        <f>VLOOKUP($B471,'UPDATE Advanced Stats'!$B$2:$AC$1000,17,0)</f>
        <v>20.2</v>
      </c>
      <c r="AO471">
        <f>VLOOKUP($B471,'UPDATE Advanced Stats'!$B$2:$AC$1000,18,0)</f>
        <v>18.3</v>
      </c>
      <c r="AP471">
        <f>VLOOKUP($B471,'UPDATE Advanced Stats'!$B$2:$AC$1000,19,0)</f>
        <v>0</v>
      </c>
      <c r="AQ471">
        <f>VLOOKUP($B471,'UPDATE Advanced Stats'!$B$2:$AC$1000,20,0)</f>
        <v>0</v>
      </c>
      <c r="AR471">
        <f>VLOOKUP($B471,'UPDATE Advanced Stats'!$B$2:$AC$1000,21,0)</f>
        <v>2.2999999999999998</v>
      </c>
      <c r="AS471">
        <f>VLOOKUP($B471,'UPDATE Advanced Stats'!$B$2:$AC$1000,22,0)</f>
        <v>2.2999999999999998</v>
      </c>
      <c r="AT471">
        <f>VLOOKUP($B471,'UPDATE Advanced Stats'!$B$2:$AC$1000,23,0)</f>
        <v>4.3999999999999997E-2</v>
      </c>
      <c r="AU471">
        <f>VLOOKUP($B471,'UPDATE Advanced Stats'!$B$2:$AC$1000,24,0)</f>
        <v>0</v>
      </c>
      <c r="AV471">
        <f>VLOOKUP($B471,'UPDATE Advanced Stats'!$B$2:$AC$1000,25,0)</f>
        <v>-1.5</v>
      </c>
      <c r="AW471">
        <f>VLOOKUP($B471,'UPDATE Advanced Stats'!$B$2:$AC$1000,26,0)</f>
        <v>0.8</v>
      </c>
      <c r="AX471">
        <f>VLOOKUP($B471,'UPDATE Advanced Stats'!$B$2:$AC$1000,27,0)</f>
        <v>-0.7</v>
      </c>
      <c r="AY471">
        <f>VLOOKUP($B471,'UPDATE Advanced Stats'!$B$2:$AC$1000,28,0)</f>
        <v>0.8</v>
      </c>
    </row>
    <row r="472" spans="1:51">
      <c r="A472">
        <f>'UPDATE Regular Stats'!A473</f>
        <v>364</v>
      </c>
      <c r="B472" t="str">
        <f>'UPDATE Regular Stats'!B473</f>
        <v>Nikola Pekovic</v>
      </c>
      <c r="C472" t="str">
        <f>'UPDATE Regular Stats'!C473</f>
        <v>C</v>
      </c>
      <c r="D472">
        <f>'UPDATE Regular Stats'!D473</f>
        <v>29</v>
      </c>
      <c r="E472" t="str">
        <f>'UPDATE Regular Stats'!E473</f>
        <v>MIN</v>
      </c>
      <c r="F472">
        <f>'UPDATE Regular Stats'!F473</f>
        <v>31</v>
      </c>
      <c r="G472">
        <f>'UPDATE Regular Stats'!G473</f>
        <v>29</v>
      </c>
      <c r="H472">
        <f>'UPDATE Regular Stats'!H473</f>
        <v>26.3</v>
      </c>
      <c r="I472">
        <f>'UPDATE Regular Stats'!I473</f>
        <v>4.5</v>
      </c>
      <c r="J472">
        <f>'UPDATE Regular Stats'!J473</f>
        <v>10.6</v>
      </c>
      <c r="K472">
        <f>'UPDATE Regular Stats'!K473</f>
        <v>0.42399999999999999</v>
      </c>
      <c r="L472">
        <f>'UPDATE Regular Stats'!L473</f>
        <v>0</v>
      </c>
      <c r="M472">
        <f>'UPDATE Regular Stats'!M473</f>
        <v>0</v>
      </c>
      <c r="N472">
        <f>'UPDATE Regular Stats'!N473</f>
        <v>0</v>
      </c>
      <c r="O472">
        <f>'UPDATE Regular Stats'!O473</f>
        <v>4.5</v>
      </c>
      <c r="P472">
        <f>'UPDATE Regular Stats'!P473</f>
        <v>10.6</v>
      </c>
      <c r="Q472">
        <f>'UPDATE Regular Stats'!Q473</f>
        <v>0.42399999999999999</v>
      </c>
      <c r="R472">
        <f>'UPDATE Regular Stats'!R473</f>
        <v>3.5</v>
      </c>
      <c r="S472">
        <f>'UPDATE Regular Stats'!S473</f>
        <v>4.2</v>
      </c>
      <c r="T472">
        <f>'UPDATE Regular Stats'!T473</f>
        <v>0.83699999999999997</v>
      </c>
      <c r="U472">
        <f>'UPDATE Regular Stats'!U473</f>
        <v>2.9</v>
      </c>
      <c r="V472">
        <f>'UPDATE Regular Stats'!V473</f>
        <v>4.7</v>
      </c>
      <c r="W472">
        <f>'UPDATE Regular Stats'!W473</f>
        <v>7.5</v>
      </c>
      <c r="X472">
        <f>'UPDATE Regular Stats'!X473</f>
        <v>0.9</v>
      </c>
      <c r="Y472">
        <f>'UPDATE Regular Stats'!Y473</f>
        <v>0.6</v>
      </c>
      <c r="Z472">
        <f>'UPDATE Regular Stats'!Z473</f>
        <v>0.4</v>
      </c>
      <c r="AA472">
        <f>'UPDATE Regular Stats'!AA473</f>
        <v>1.4</v>
      </c>
      <c r="AB472">
        <f>'UPDATE Regular Stats'!AB473</f>
        <v>1.9</v>
      </c>
      <c r="AC472">
        <f>'UPDATE Regular Stats'!AC473</f>
        <v>12.5</v>
      </c>
      <c r="AD472">
        <f>VLOOKUP($B472,'UPDATE Advanced Stats'!$B$2:$AC$1000,7,0)</f>
        <v>16.600000000000001</v>
      </c>
      <c r="AE472">
        <f>VLOOKUP($B472,'UPDATE Advanced Stats'!$B$2:$AC$1000,8,0)</f>
        <v>0.502</v>
      </c>
      <c r="AF472">
        <f>VLOOKUP($B472,'UPDATE Advanced Stats'!$B$2:$AC$1000,9,0)</f>
        <v>0</v>
      </c>
      <c r="AG472">
        <f>VLOOKUP($B472,'UPDATE Advanced Stats'!$B$2:$AC$1000,10,0)</f>
        <v>0.39300000000000002</v>
      </c>
      <c r="AH472">
        <f>VLOOKUP($B472,'UPDATE Advanced Stats'!$B$2:$AC$1000,11,0)</f>
        <v>12.1</v>
      </c>
      <c r="AI472">
        <f>VLOOKUP($B472,'UPDATE Advanced Stats'!$B$2:$AC$1000,12,0)</f>
        <v>21</v>
      </c>
      <c r="AJ472">
        <f>VLOOKUP($B472,'UPDATE Advanced Stats'!$B$2:$AC$1000,13,0)</f>
        <v>16.399999999999999</v>
      </c>
      <c r="AK472">
        <f>VLOOKUP($B472,'UPDATE Advanced Stats'!$B$2:$AC$1000,14,0)</f>
        <v>5.7</v>
      </c>
      <c r="AL472">
        <f>VLOOKUP($B472,'UPDATE Advanced Stats'!$B$2:$AC$1000,15,0)</f>
        <v>1.2</v>
      </c>
      <c r="AM472">
        <f>VLOOKUP($B472,'UPDATE Advanced Stats'!$B$2:$AC$1000,16,0)</f>
        <v>1.2</v>
      </c>
      <c r="AN472">
        <f>VLOOKUP($B472,'UPDATE Advanced Stats'!$B$2:$AC$1000,17,0)</f>
        <v>9.8000000000000007</v>
      </c>
      <c r="AO472">
        <f>VLOOKUP($B472,'UPDATE Advanced Stats'!$B$2:$AC$1000,18,0)</f>
        <v>23.1</v>
      </c>
      <c r="AP472">
        <f>VLOOKUP($B472,'UPDATE Advanced Stats'!$B$2:$AC$1000,19,0)</f>
        <v>0</v>
      </c>
      <c r="AQ472">
        <f>VLOOKUP($B472,'UPDATE Advanced Stats'!$B$2:$AC$1000,20,0)</f>
        <v>0.9</v>
      </c>
      <c r="AR472">
        <f>VLOOKUP($B472,'UPDATE Advanced Stats'!$B$2:$AC$1000,21,0)</f>
        <v>0.2</v>
      </c>
      <c r="AS472">
        <f>VLOOKUP($B472,'UPDATE Advanced Stats'!$B$2:$AC$1000,22,0)</f>
        <v>1.2</v>
      </c>
      <c r="AT472">
        <f>VLOOKUP($B472,'UPDATE Advanced Stats'!$B$2:$AC$1000,23,0)</f>
        <v>6.9000000000000006E-2</v>
      </c>
      <c r="AU472">
        <f>VLOOKUP($B472,'UPDATE Advanced Stats'!$B$2:$AC$1000,24,0)</f>
        <v>0</v>
      </c>
      <c r="AV472">
        <f>VLOOKUP($B472,'UPDATE Advanced Stats'!$B$2:$AC$1000,25,0)</f>
        <v>-1.7</v>
      </c>
      <c r="AW472">
        <f>VLOOKUP($B472,'UPDATE Advanced Stats'!$B$2:$AC$1000,26,0)</f>
        <v>-2.8</v>
      </c>
      <c r="AX472">
        <f>VLOOKUP($B472,'UPDATE Advanced Stats'!$B$2:$AC$1000,27,0)</f>
        <v>-4.5</v>
      </c>
      <c r="AY472">
        <f>VLOOKUP($B472,'UPDATE Advanced Stats'!$B$2:$AC$1000,28,0)</f>
        <v>-0.5</v>
      </c>
    </row>
    <row r="473" spans="1:51">
      <c r="A473">
        <f>'UPDATE Regular Stats'!A474</f>
        <v>365</v>
      </c>
      <c r="B473" t="str">
        <f>'UPDATE Regular Stats'!B474</f>
        <v>Kendrick Perkins</v>
      </c>
      <c r="C473" t="str">
        <f>'UPDATE Regular Stats'!C474</f>
        <v>C</v>
      </c>
      <c r="D473">
        <f>'UPDATE Regular Stats'!D474</f>
        <v>30</v>
      </c>
      <c r="E473" t="str">
        <f>'UPDATE Regular Stats'!E474</f>
        <v>TOT</v>
      </c>
      <c r="F473">
        <f>'UPDATE Regular Stats'!F474</f>
        <v>68</v>
      </c>
      <c r="G473">
        <f>'UPDATE Regular Stats'!G474</f>
        <v>3</v>
      </c>
      <c r="H473">
        <f>'UPDATE Regular Stats'!H474</f>
        <v>16.899999999999999</v>
      </c>
      <c r="I473">
        <f>'UPDATE Regular Stats'!I474</f>
        <v>1.5</v>
      </c>
      <c r="J473">
        <f>'UPDATE Regular Stats'!J474</f>
        <v>3.3</v>
      </c>
      <c r="K473">
        <f>'UPDATE Regular Stats'!K474</f>
        <v>0.44900000000000001</v>
      </c>
      <c r="L473">
        <f>'UPDATE Regular Stats'!L474</f>
        <v>0</v>
      </c>
      <c r="M473">
        <f>'UPDATE Regular Stats'!M474</f>
        <v>0</v>
      </c>
      <c r="N473">
        <f>'UPDATE Regular Stats'!N474</f>
        <v>0</v>
      </c>
      <c r="O473">
        <f>'UPDATE Regular Stats'!O474</f>
        <v>1.5</v>
      </c>
      <c r="P473">
        <f>'UPDATE Regular Stats'!P474</f>
        <v>3.3</v>
      </c>
      <c r="Q473">
        <f>'UPDATE Regular Stats'!Q474</f>
        <v>0.45100000000000001</v>
      </c>
      <c r="R473">
        <f>'UPDATE Regular Stats'!R474</f>
        <v>0.6</v>
      </c>
      <c r="S473">
        <f>'UPDATE Regular Stats'!S474</f>
        <v>1.2</v>
      </c>
      <c r="T473">
        <f>'UPDATE Regular Stats'!T474</f>
        <v>0.50600000000000001</v>
      </c>
      <c r="U473">
        <f>'UPDATE Regular Stats'!U474</f>
        <v>1.3</v>
      </c>
      <c r="V473">
        <f>'UPDATE Regular Stats'!V474</f>
        <v>3.4</v>
      </c>
      <c r="W473">
        <f>'UPDATE Regular Stats'!W474</f>
        <v>4.7</v>
      </c>
      <c r="X473">
        <f>'UPDATE Regular Stats'!X474</f>
        <v>0.8</v>
      </c>
      <c r="Y473">
        <f>'UPDATE Regular Stats'!Y474</f>
        <v>0.2</v>
      </c>
      <c r="Z473">
        <f>'UPDATE Regular Stats'!Z474</f>
        <v>0.6</v>
      </c>
      <c r="AA473">
        <f>'UPDATE Regular Stats'!AA474</f>
        <v>1.4</v>
      </c>
      <c r="AB473">
        <f>'UPDATE Regular Stats'!AB474</f>
        <v>2.4</v>
      </c>
      <c r="AC473">
        <f>'UPDATE Regular Stats'!AC474</f>
        <v>3.6</v>
      </c>
      <c r="AD473">
        <f>VLOOKUP($B473,'UPDATE Advanced Stats'!$B$2:$AC$1000,7,0)</f>
        <v>7</v>
      </c>
      <c r="AE473">
        <f>VLOOKUP($B473,'UPDATE Advanced Stats'!$B$2:$AC$1000,8,0)</f>
        <v>0.46700000000000003</v>
      </c>
      <c r="AF473">
        <f>VLOOKUP($B473,'UPDATE Advanced Stats'!$B$2:$AC$1000,9,0)</f>
        <v>4.0000000000000001E-3</v>
      </c>
      <c r="AG473">
        <f>VLOOKUP($B473,'UPDATE Advanced Stats'!$B$2:$AC$1000,10,0)</f>
        <v>0.36599999999999999</v>
      </c>
      <c r="AH473">
        <f>VLOOKUP($B473,'UPDATE Advanced Stats'!$B$2:$AC$1000,11,0)</f>
        <v>8.6999999999999993</v>
      </c>
      <c r="AI473">
        <f>VLOOKUP($B473,'UPDATE Advanced Stats'!$B$2:$AC$1000,12,0)</f>
        <v>21.2</v>
      </c>
      <c r="AJ473">
        <f>VLOOKUP($B473,'UPDATE Advanced Stats'!$B$2:$AC$1000,13,0)</f>
        <v>15.1</v>
      </c>
      <c r="AK473">
        <f>VLOOKUP($B473,'UPDATE Advanced Stats'!$B$2:$AC$1000,14,0)</f>
        <v>6.3</v>
      </c>
      <c r="AL473">
        <f>VLOOKUP($B473,'UPDATE Advanced Stats'!$B$2:$AC$1000,15,0)</f>
        <v>0.7</v>
      </c>
      <c r="AM473">
        <f>VLOOKUP($B473,'UPDATE Advanced Stats'!$B$2:$AC$1000,16,0)</f>
        <v>2.9</v>
      </c>
      <c r="AN473">
        <f>VLOOKUP($B473,'UPDATE Advanced Stats'!$B$2:$AC$1000,17,0)</f>
        <v>26.5</v>
      </c>
      <c r="AO473">
        <f>VLOOKUP($B473,'UPDATE Advanced Stats'!$B$2:$AC$1000,18,0)</f>
        <v>13.6</v>
      </c>
      <c r="AP473">
        <f>VLOOKUP($B473,'UPDATE Advanced Stats'!$B$2:$AC$1000,19,0)</f>
        <v>0</v>
      </c>
      <c r="AQ473">
        <f>VLOOKUP($B473,'UPDATE Advanced Stats'!$B$2:$AC$1000,20,0)</f>
        <v>-1.2</v>
      </c>
      <c r="AR473">
        <f>VLOOKUP($B473,'UPDATE Advanced Stats'!$B$2:$AC$1000,21,0)</f>
        <v>1.3</v>
      </c>
      <c r="AS473">
        <f>VLOOKUP($B473,'UPDATE Advanced Stats'!$B$2:$AC$1000,22,0)</f>
        <v>0.1</v>
      </c>
      <c r="AT473">
        <f>VLOOKUP($B473,'UPDATE Advanced Stats'!$B$2:$AC$1000,23,0)</f>
        <v>6.0000000000000001E-3</v>
      </c>
      <c r="AU473">
        <f>VLOOKUP($B473,'UPDATE Advanced Stats'!$B$2:$AC$1000,24,0)</f>
        <v>0</v>
      </c>
      <c r="AV473">
        <f>VLOOKUP($B473,'UPDATE Advanced Stats'!$B$2:$AC$1000,25,0)</f>
        <v>-5.5</v>
      </c>
      <c r="AW473">
        <f>VLOOKUP($B473,'UPDATE Advanced Stats'!$B$2:$AC$1000,26,0)</f>
        <v>1.3</v>
      </c>
      <c r="AX473">
        <f>VLOOKUP($B473,'UPDATE Advanced Stats'!$B$2:$AC$1000,27,0)</f>
        <v>-4.2</v>
      </c>
      <c r="AY473">
        <f>VLOOKUP($B473,'UPDATE Advanced Stats'!$B$2:$AC$1000,28,0)</f>
        <v>-0.6</v>
      </c>
    </row>
    <row r="474" spans="1:51">
      <c r="A474">
        <f>'UPDATE Regular Stats'!A475</f>
        <v>365</v>
      </c>
      <c r="B474" t="str">
        <f>'UPDATE Regular Stats'!B475</f>
        <v>Kendrick Perkins</v>
      </c>
      <c r="C474" t="str">
        <f>'UPDATE Regular Stats'!C475</f>
        <v>C</v>
      </c>
      <c r="D474">
        <f>'UPDATE Regular Stats'!D475</f>
        <v>30</v>
      </c>
      <c r="E474" t="str">
        <f>'UPDATE Regular Stats'!E475</f>
        <v>OKC</v>
      </c>
      <c r="F474">
        <f>'UPDATE Regular Stats'!F475</f>
        <v>51</v>
      </c>
      <c r="G474">
        <f>'UPDATE Regular Stats'!G475</f>
        <v>3</v>
      </c>
      <c r="H474">
        <f>'UPDATE Regular Stats'!H475</f>
        <v>19.2</v>
      </c>
      <c r="I474">
        <f>'UPDATE Regular Stats'!I475</f>
        <v>1.6</v>
      </c>
      <c r="J474">
        <f>'UPDATE Regular Stats'!J475</f>
        <v>3.6</v>
      </c>
      <c r="K474">
        <f>'UPDATE Regular Stats'!K475</f>
        <v>0.441</v>
      </c>
      <c r="L474">
        <f>'UPDATE Regular Stats'!L475</f>
        <v>0</v>
      </c>
      <c r="M474">
        <f>'UPDATE Regular Stats'!M475</f>
        <v>0</v>
      </c>
      <c r="N474">
        <f>'UPDATE Regular Stats'!N475</f>
        <v>0</v>
      </c>
      <c r="O474">
        <f>'UPDATE Regular Stats'!O475</f>
        <v>1.6</v>
      </c>
      <c r="P474">
        <f>'UPDATE Regular Stats'!P475</f>
        <v>3.6</v>
      </c>
      <c r="Q474">
        <f>'UPDATE Regular Stats'!Q475</f>
        <v>0.443</v>
      </c>
      <c r="R474">
        <f>'UPDATE Regular Stats'!R475</f>
        <v>0.7</v>
      </c>
      <c r="S474">
        <f>'UPDATE Regular Stats'!S475</f>
        <v>1.5</v>
      </c>
      <c r="T474">
        <f>'UPDATE Regular Stats'!T475</f>
        <v>0.50700000000000001</v>
      </c>
      <c r="U474">
        <f>'UPDATE Regular Stats'!U475</f>
        <v>1.6</v>
      </c>
      <c r="V474">
        <f>'UPDATE Regular Stats'!V475</f>
        <v>3.9</v>
      </c>
      <c r="W474">
        <f>'UPDATE Regular Stats'!W475</f>
        <v>5.5</v>
      </c>
      <c r="X474">
        <f>'UPDATE Regular Stats'!X475</f>
        <v>0.8</v>
      </c>
      <c r="Y474">
        <f>'UPDATE Regular Stats'!Y475</f>
        <v>0.3</v>
      </c>
      <c r="Z474">
        <f>'UPDATE Regular Stats'!Z475</f>
        <v>0.7</v>
      </c>
      <c r="AA474">
        <f>'UPDATE Regular Stats'!AA475</f>
        <v>1.5</v>
      </c>
      <c r="AB474">
        <f>'UPDATE Regular Stats'!AB475</f>
        <v>2.6</v>
      </c>
      <c r="AC474">
        <f>'UPDATE Regular Stats'!AC475</f>
        <v>4</v>
      </c>
      <c r="AD474">
        <f>VLOOKUP($B474,'UPDATE Advanced Stats'!$B$2:$AC$1000,7,0)</f>
        <v>7</v>
      </c>
      <c r="AE474">
        <f>VLOOKUP($B474,'UPDATE Advanced Stats'!$B$2:$AC$1000,8,0)</f>
        <v>0.46700000000000003</v>
      </c>
      <c r="AF474">
        <f>VLOOKUP($B474,'UPDATE Advanced Stats'!$B$2:$AC$1000,9,0)</f>
        <v>4.0000000000000001E-3</v>
      </c>
      <c r="AG474">
        <f>VLOOKUP($B474,'UPDATE Advanced Stats'!$B$2:$AC$1000,10,0)</f>
        <v>0.36599999999999999</v>
      </c>
      <c r="AH474">
        <f>VLOOKUP($B474,'UPDATE Advanced Stats'!$B$2:$AC$1000,11,0)</f>
        <v>8.6999999999999993</v>
      </c>
      <c r="AI474">
        <f>VLOOKUP($B474,'UPDATE Advanced Stats'!$B$2:$AC$1000,12,0)</f>
        <v>21.2</v>
      </c>
      <c r="AJ474">
        <f>VLOOKUP($B474,'UPDATE Advanced Stats'!$B$2:$AC$1000,13,0)</f>
        <v>15.1</v>
      </c>
      <c r="AK474">
        <f>VLOOKUP($B474,'UPDATE Advanced Stats'!$B$2:$AC$1000,14,0)</f>
        <v>6.3</v>
      </c>
      <c r="AL474">
        <f>VLOOKUP($B474,'UPDATE Advanced Stats'!$B$2:$AC$1000,15,0)</f>
        <v>0.7</v>
      </c>
      <c r="AM474">
        <f>VLOOKUP($B474,'UPDATE Advanced Stats'!$B$2:$AC$1000,16,0)</f>
        <v>2.9</v>
      </c>
      <c r="AN474">
        <f>VLOOKUP($B474,'UPDATE Advanced Stats'!$B$2:$AC$1000,17,0)</f>
        <v>26.5</v>
      </c>
      <c r="AO474">
        <f>VLOOKUP($B474,'UPDATE Advanced Stats'!$B$2:$AC$1000,18,0)</f>
        <v>13.6</v>
      </c>
      <c r="AP474">
        <f>VLOOKUP($B474,'UPDATE Advanced Stats'!$B$2:$AC$1000,19,0)</f>
        <v>0</v>
      </c>
      <c r="AQ474">
        <f>VLOOKUP($B474,'UPDATE Advanced Stats'!$B$2:$AC$1000,20,0)</f>
        <v>-1.2</v>
      </c>
      <c r="AR474">
        <f>VLOOKUP($B474,'UPDATE Advanced Stats'!$B$2:$AC$1000,21,0)</f>
        <v>1.3</v>
      </c>
      <c r="AS474">
        <f>VLOOKUP($B474,'UPDATE Advanced Stats'!$B$2:$AC$1000,22,0)</f>
        <v>0.1</v>
      </c>
      <c r="AT474">
        <f>VLOOKUP($B474,'UPDATE Advanced Stats'!$B$2:$AC$1000,23,0)</f>
        <v>6.0000000000000001E-3</v>
      </c>
      <c r="AU474">
        <f>VLOOKUP($B474,'UPDATE Advanced Stats'!$B$2:$AC$1000,24,0)</f>
        <v>0</v>
      </c>
      <c r="AV474">
        <f>VLOOKUP($B474,'UPDATE Advanced Stats'!$B$2:$AC$1000,25,0)</f>
        <v>-5.5</v>
      </c>
      <c r="AW474">
        <f>VLOOKUP($B474,'UPDATE Advanced Stats'!$B$2:$AC$1000,26,0)</f>
        <v>1.3</v>
      </c>
      <c r="AX474">
        <f>VLOOKUP($B474,'UPDATE Advanced Stats'!$B$2:$AC$1000,27,0)</f>
        <v>-4.2</v>
      </c>
      <c r="AY474">
        <f>VLOOKUP($B474,'UPDATE Advanced Stats'!$B$2:$AC$1000,28,0)</f>
        <v>-0.6</v>
      </c>
    </row>
    <row r="475" spans="1:51">
      <c r="A475">
        <f>'UPDATE Regular Stats'!A476</f>
        <v>365</v>
      </c>
      <c r="B475" t="str">
        <f>'UPDATE Regular Stats'!B476</f>
        <v>Kendrick Perkins</v>
      </c>
      <c r="C475" t="str">
        <f>'UPDATE Regular Stats'!C476</f>
        <v>C</v>
      </c>
      <c r="D475">
        <f>'UPDATE Regular Stats'!D476</f>
        <v>30</v>
      </c>
      <c r="E475" t="str">
        <f>'UPDATE Regular Stats'!E476</f>
        <v>CLE</v>
      </c>
      <c r="F475">
        <f>'UPDATE Regular Stats'!F476</f>
        <v>17</v>
      </c>
      <c r="G475">
        <f>'UPDATE Regular Stats'!G476</f>
        <v>0</v>
      </c>
      <c r="H475">
        <f>'UPDATE Regular Stats'!H476</f>
        <v>9.8000000000000007</v>
      </c>
      <c r="I475">
        <f>'UPDATE Regular Stats'!I476</f>
        <v>1.2</v>
      </c>
      <c r="J475">
        <f>'UPDATE Regular Stats'!J476</f>
        <v>2.4</v>
      </c>
      <c r="K475">
        <f>'UPDATE Regular Stats'!K476</f>
        <v>0.48799999999999999</v>
      </c>
      <c r="L475">
        <f>'UPDATE Regular Stats'!L476</f>
        <v>0</v>
      </c>
      <c r="M475">
        <f>'UPDATE Regular Stats'!M476</f>
        <v>0</v>
      </c>
      <c r="N475">
        <f>'UPDATE Regular Stats'!N476</f>
        <v>0</v>
      </c>
      <c r="O475">
        <f>'UPDATE Regular Stats'!O476</f>
        <v>1.2</v>
      </c>
      <c r="P475">
        <f>'UPDATE Regular Stats'!P476</f>
        <v>2.4</v>
      </c>
      <c r="Q475">
        <f>'UPDATE Regular Stats'!Q476</f>
        <v>0.48799999999999999</v>
      </c>
      <c r="R475">
        <f>'UPDATE Regular Stats'!R476</f>
        <v>0.2</v>
      </c>
      <c r="S475">
        <f>'UPDATE Regular Stats'!S476</f>
        <v>0.5</v>
      </c>
      <c r="T475">
        <f>'UPDATE Regular Stats'!T476</f>
        <v>0.5</v>
      </c>
      <c r="U475">
        <f>'UPDATE Regular Stats'!U476</f>
        <v>0.6</v>
      </c>
      <c r="V475">
        <f>'UPDATE Regular Stats'!V476</f>
        <v>1.8</v>
      </c>
      <c r="W475">
        <f>'UPDATE Regular Stats'!W476</f>
        <v>2.4</v>
      </c>
      <c r="X475">
        <f>'UPDATE Regular Stats'!X476</f>
        <v>0.5</v>
      </c>
      <c r="Y475">
        <f>'UPDATE Regular Stats'!Y476</f>
        <v>0.1</v>
      </c>
      <c r="Z475">
        <f>'UPDATE Regular Stats'!Z476</f>
        <v>0.2</v>
      </c>
      <c r="AA475">
        <f>'UPDATE Regular Stats'!AA476</f>
        <v>1.2</v>
      </c>
      <c r="AB475">
        <f>'UPDATE Regular Stats'!AB476</f>
        <v>1.6</v>
      </c>
      <c r="AC475">
        <f>'UPDATE Regular Stats'!AC476</f>
        <v>2.6</v>
      </c>
      <c r="AD475">
        <f>VLOOKUP($B475,'UPDATE Advanced Stats'!$B$2:$AC$1000,7,0)</f>
        <v>7</v>
      </c>
      <c r="AE475">
        <f>VLOOKUP($B475,'UPDATE Advanced Stats'!$B$2:$AC$1000,8,0)</f>
        <v>0.46700000000000003</v>
      </c>
      <c r="AF475">
        <f>VLOOKUP($B475,'UPDATE Advanced Stats'!$B$2:$AC$1000,9,0)</f>
        <v>4.0000000000000001E-3</v>
      </c>
      <c r="AG475">
        <f>VLOOKUP($B475,'UPDATE Advanced Stats'!$B$2:$AC$1000,10,0)</f>
        <v>0.36599999999999999</v>
      </c>
      <c r="AH475">
        <f>VLOOKUP($B475,'UPDATE Advanced Stats'!$B$2:$AC$1000,11,0)</f>
        <v>8.6999999999999993</v>
      </c>
      <c r="AI475">
        <f>VLOOKUP($B475,'UPDATE Advanced Stats'!$B$2:$AC$1000,12,0)</f>
        <v>21.2</v>
      </c>
      <c r="AJ475">
        <f>VLOOKUP($B475,'UPDATE Advanced Stats'!$B$2:$AC$1000,13,0)</f>
        <v>15.1</v>
      </c>
      <c r="AK475">
        <f>VLOOKUP($B475,'UPDATE Advanced Stats'!$B$2:$AC$1000,14,0)</f>
        <v>6.3</v>
      </c>
      <c r="AL475">
        <f>VLOOKUP($B475,'UPDATE Advanced Stats'!$B$2:$AC$1000,15,0)</f>
        <v>0.7</v>
      </c>
      <c r="AM475">
        <f>VLOOKUP($B475,'UPDATE Advanced Stats'!$B$2:$AC$1000,16,0)</f>
        <v>2.9</v>
      </c>
      <c r="AN475">
        <f>VLOOKUP($B475,'UPDATE Advanced Stats'!$B$2:$AC$1000,17,0)</f>
        <v>26.5</v>
      </c>
      <c r="AO475">
        <f>VLOOKUP($B475,'UPDATE Advanced Stats'!$B$2:$AC$1000,18,0)</f>
        <v>13.6</v>
      </c>
      <c r="AP475">
        <f>VLOOKUP($B475,'UPDATE Advanced Stats'!$B$2:$AC$1000,19,0)</f>
        <v>0</v>
      </c>
      <c r="AQ475">
        <f>VLOOKUP($B475,'UPDATE Advanced Stats'!$B$2:$AC$1000,20,0)</f>
        <v>-1.2</v>
      </c>
      <c r="AR475">
        <f>VLOOKUP($B475,'UPDATE Advanced Stats'!$B$2:$AC$1000,21,0)</f>
        <v>1.3</v>
      </c>
      <c r="AS475">
        <f>VLOOKUP($B475,'UPDATE Advanced Stats'!$B$2:$AC$1000,22,0)</f>
        <v>0.1</v>
      </c>
      <c r="AT475">
        <f>VLOOKUP($B475,'UPDATE Advanced Stats'!$B$2:$AC$1000,23,0)</f>
        <v>6.0000000000000001E-3</v>
      </c>
      <c r="AU475">
        <f>VLOOKUP($B475,'UPDATE Advanced Stats'!$B$2:$AC$1000,24,0)</f>
        <v>0</v>
      </c>
      <c r="AV475">
        <f>VLOOKUP($B475,'UPDATE Advanced Stats'!$B$2:$AC$1000,25,0)</f>
        <v>-5.5</v>
      </c>
      <c r="AW475">
        <f>VLOOKUP($B475,'UPDATE Advanced Stats'!$B$2:$AC$1000,26,0)</f>
        <v>1.3</v>
      </c>
      <c r="AX475">
        <f>VLOOKUP($B475,'UPDATE Advanced Stats'!$B$2:$AC$1000,27,0)</f>
        <v>-4.2</v>
      </c>
      <c r="AY475">
        <f>VLOOKUP($B475,'UPDATE Advanced Stats'!$B$2:$AC$1000,28,0)</f>
        <v>-0.6</v>
      </c>
    </row>
    <row r="476" spans="1:51">
      <c r="A476">
        <f>'UPDATE Regular Stats'!A477</f>
        <v>366</v>
      </c>
      <c r="B476" t="str">
        <f>'UPDATE Regular Stats'!B477</f>
        <v>Paul Pierce</v>
      </c>
      <c r="C476" t="str">
        <f>'UPDATE Regular Stats'!C477</f>
        <v>SF</v>
      </c>
      <c r="D476">
        <f>'UPDATE Regular Stats'!D477</f>
        <v>37</v>
      </c>
      <c r="E476" t="str">
        <f>'UPDATE Regular Stats'!E477</f>
        <v>WAS</v>
      </c>
      <c r="F476">
        <f>'UPDATE Regular Stats'!F477</f>
        <v>73</v>
      </c>
      <c r="G476">
        <f>'UPDATE Regular Stats'!G477</f>
        <v>73</v>
      </c>
      <c r="H476">
        <f>'UPDATE Regular Stats'!H477</f>
        <v>26.2</v>
      </c>
      <c r="I476">
        <f>'UPDATE Regular Stats'!I477</f>
        <v>4</v>
      </c>
      <c r="J476">
        <f>'UPDATE Regular Stats'!J477</f>
        <v>9</v>
      </c>
      <c r="K476">
        <f>'UPDATE Regular Stats'!K477</f>
        <v>0.44700000000000001</v>
      </c>
      <c r="L476">
        <f>'UPDATE Regular Stats'!L477</f>
        <v>1.6</v>
      </c>
      <c r="M476">
        <f>'UPDATE Regular Stats'!M477</f>
        <v>4.2</v>
      </c>
      <c r="N476">
        <f>'UPDATE Regular Stats'!N477</f>
        <v>0.38900000000000001</v>
      </c>
      <c r="O476">
        <f>'UPDATE Regular Stats'!O477</f>
        <v>2.4</v>
      </c>
      <c r="P476">
        <f>'UPDATE Regular Stats'!P477</f>
        <v>4.8</v>
      </c>
      <c r="Q476">
        <f>'UPDATE Regular Stats'!Q477</f>
        <v>0.496</v>
      </c>
      <c r="R476">
        <f>'UPDATE Regular Stats'!R477</f>
        <v>2.2000000000000002</v>
      </c>
      <c r="S476">
        <f>'UPDATE Regular Stats'!S477</f>
        <v>2.9</v>
      </c>
      <c r="T476">
        <f>'UPDATE Regular Stats'!T477</f>
        <v>0.78100000000000003</v>
      </c>
      <c r="U476">
        <f>'UPDATE Regular Stats'!U477</f>
        <v>0.6</v>
      </c>
      <c r="V476">
        <f>'UPDATE Regular Stats'!V477</f>
        <v>3.4</v>
      </c>
      <c r="W476">
        <f>'UPDATE Regular Stats'!W477</f>
        <v>4</v>
      </c>
      <c r="X476">
        <f>'UPDATE Regular Stats'!X477</f>
        <v>2</v>
      </c>
      <c r="Y476">
        <f>'UPDATE Regular Stats'!Y477</f>
        <v>0.6</v>
      </c>
      <c r="Z476">
        <f>'UPDATE Regular Stats'!Z477</f>
        <v>0.3</v>
      </c>
      <c r="AA476">
        <f>'UPDATE Regular Stats'!AA477</f>
        <v>1.3</v>
      </c>
      <c r="AB476">
        <f>'UPDATE Regular Stats'!AB477</f>
        <v>2.2000000000000002</v>
      </c>
      <c r="AC476">
        <f>'UPDATE Regular Stats'!AC477</f>
        <v>11.9</v>
      </c>
      <c r="AD476">
        <f>VLOOKUP($B476,'UPDATE Advanced Stats'!$B$2:$AC$1000,7,0)</f>
        <v>15.2</v>
      </c>
      <c r="AE476">
        <f>VLOOKUP($B476,'UPDATE Advanced Stats'!$B$2:$AC$1000,8,0)</f>
        <v>0.57999999999999996</v>
      </c>
      <c r="AF476">
        <f>VLOOKUP($B476,'UPDATE Advanced Stats'!$B$2:$AC$1000,9,0)</f>
        <v>0.46200000000000002</v>
      </c>
      <c r="AG476">
        <f>VLOOKUP($B476,'UPDATE Advanced Stats'!$B$2:$AC$1000,10,0)</f>
        <v>0.32</v>
      </c>
      <c r="AH476">
        <f>VLOOKUP($B476,'UPDATE Advanced Stats'!$B$2:$AC$1000,11,0)</f>
        <v>2.7</v>
      </c>
      <c r="AI476">
        <f>VLOOKUP($B476,'UPDATE Advanced Stats'!$B$2:$AC$1000,12,0)</f>
        <v>14.3</v>
      </c>
      <c r="AJ476">
        <f>VLOOKUP($B476,'UPDATE Advanced Stats'!$B$2:$AC$1000,13,0)</f>
        <v>8.6999999999999993</v>
      </c>
      <c r="AK476">
        <f>VLOOKUP($B476,'UPDATE Advanced Stats'!$B$2:$AC$1000,14,0)</f>
        <v>11.9</v>
      </c>
      <c r="AL476">
        <f>VLOOKUP($B476,'UPDATE Advanced Stats'!$B$2:$AC$1000,15,0)</f>
        <v>1.2</v>
      </c>
      <c r="AM476">
        <f>VLOOKUP($B476,'UPDATE Advanced Stats'!$B$2:$AC$1000,16,0)</f>
        <v>1</v>
      </c>
      <c r="AN476">
        <f>VLOOKUP($B476,'UPDATE Advanced Stats'!$B$2:$AC$1000,17,0)</f>
        <v>10.9</v>
      </c>
      <c r="AO476">
        <f>VLOOKUP($B476,'UPDATE Advanced Stats'!$B$2:$AC$1000,18,0)</f>
        <v>19.899999999999999</v>
      </c>
      <c r="AP476">
        <f>VLOOKUP($B476,'UPDATE Advanced Stats'!$B$2:$AC$1000,19,0)</f>
        <v>0</v>
      </c>
      <c r="AQ476">
        <f>VLOOKUP($B476,'UPDATE Advanced Stats'!$B$2:$AC$1000,20,0)</f>
        <v>3.2</v>
      </c>
      <c r="AR476">
        <f>VLOOKUP($B476,'UPDATE Advanced Stats'!$B$2:$AC$1000,21,0)</f>
        <v>2.2999999999999998</v>
      </c>
      <c r="AS476">
        <f>VLOOKUP($B476,'UPDATE Advanced Stats'!$B$2:$AC$1000,22,0)</f>
        <v>5.5</v>
      </c>
      <c r="AT476">
        <f>VLOOKUP($B476,'UPDATE Advanced Stats'!$B$2:$AC$1000,23,0)</f>
        <v>0.13800000000000001</v>
      </c>
      <c r="AU476">
        <f>VLOOKUP($B476,'UPDATE Advanced Stats'!$B$2:$AC$1000,24,0)</f>
        <v>0</v>
      </c>
      <c r="AV476">
        <f>VLOOKUP($B476,'UPDATE Advanced Stats'!$B$2:$AC$1000,25,0)</f>
        <v>1.7</v>
      </c>
      <c r="AW476">
        <f>VLOOKUP($B476,'UPDATE Advanced Stats'!$B$2:$AC$1000,26,0)</f>
        <v>-0.2</v>
      </c>
      <c r="AX476">
        <f>VLOOKUP($B476,'UPDATE Advanced Stats'!$B$2:$AC$1000,27,0)</f>
        <v>1.5</v>
      </c>
      <c r="AY476">
        <f>VLOOKUP($B476,'UPDATE Advanced Stats'!$B$2:$AC$1000,28,0)</f>
        <v>1.7</v>
      </c>
    </row>
    <row r="477" spans="1:51">
      <c r="A477">
        <f>'UPDATE Regular Stats'!A478</f>
        <v>367</v>
      </c>
      <c r="B477" t="str">
        <f>'UPDATE Regular Stats'!B478</f>
        <v>Mason Plumlee</v>
      </c>
      <c r="C477" t="str">
        <f>'UPDATE Regular Stats'!C478</f>
        <v>C</v>
      </c>
      <c r="D477">
        <f>'UPDATE Regular Stats'!D478</f>
        <v>24</v>
      </c>
      <c r="E477" t="str">
        <f>'UPDATE Regular Stats'!E478</f>
        <v>BRK</v>
      </c>
      <c r="F477">
        <f>'UPDATE Regular Stats'!F478</f>
        <v>82</v>
      </c>
      <c r="G477">
        <f>'UPDATE Regular Stats'!G478</f>
        <v>45</v>
      </c>
      <c r="H477">
        <f>'UPDATE Regular Stats'!H478</f>
        <v>21.3</v>
      </c>
      <c r="I477">
        <f>'UPDATE Regular Stats'!I478</f>
        <v>3.4</v>
      </c>
      <c r="J477">
        <f>'UPDATE Regular Stats'!J478</f>
        <v>6</v>
      </c>
      <c r="K477">
        <f>'UPDATE Regular Stats'!K478</f>
        <v>0.57299999999999995</v>
      </c>
      <c r="L477">
        <f>'UPDATE Regular Stats'!L478</f>
        <v>0</v>
      </c>
      <c r="M477">
        <f>'UPDATE Regular Stats'!M478</f>
        <v>0</v>
      </c>
      <c r="N477">
        <f>'UPDATE Regular Stats'!N478</f>
        <v>0</v>
      </c>
      <c r="O477">
        <f>'UPDATE Regular Stats'!O478</f>
        <v>3.4</v>
      </c>
      <c r="P477">
        <f>'UPDATE Regular Stats'!P478</f>
        <v>5.9</v>
      </c>
      <c r="Q477">
        <f>'UPDATE Regular Stats'!Q478</f>
        <v>0.57599999999999996</v>
      </c>
      <c r="R477">
        <f>'UPDATE Regular Stats'!R478</f>
        <v>1.9</v>
      </c>
      <c r="S477">
        <f>'UPDATE Regular Stats'!S478</f>
        <v>3.9</v>
      </c>
      <c r="T477">
        <f>'UPDATE Regular Stats'!T478</f>
        <v>0.495</v>
      </c>
      <c r="U477">
        <f>'UPDATE Regular Stats'!U478</f>
        <v>2.1</v>
      </c>
      <c r="V477">
        <f>'UPDATE Regular Stats'!V478</f>
        <v>4.0999999999999996</v>
      </c>
      <c r="W477">
        <f>'UPDATE Regular Stats'!W478</f>
        <v>6.2</v>
      </c>
      <c r="X477">
        <f>'UPDATE Regular Stats'!X478</f>
        <v>0.9</v>
      </c>
      <c r="Y477">
        <f>'UPDATE Regular Stats'!Y478</f>
        <v>0.8</v>
      </c>
      <c r="Z477">
        <f>'UPDATE Regular Stats'!Z478</f>
        <v>0.8</v>
      </c>
      <c r="AA477">
        <f>'UPDATE Regular Stats'!AA478</f>
        <v>1.3</v>
      </c>
      <c r="AB477">
        <f>'UPDATE Regular Stats'!AB478</f>
        <v>2.5</v>
      </c>
      <c r="AC477">
        <f>'UPDATE Regular Stats'!AC478</f>
        <v>8.6999999999999993</v>
      </c>
      <c r="AD477">
        <f>VLOOKUP($B477,'UPDATE Advanced Stats'!$B$2:$AC$1000,7,0)</f>
        <v>18</v>
      </c>
      <c r="AE477">
        <f>VLOOKUP($B477,'UPDATE Advanced Stats'!$B$2:$AC$1000,8,0)</f>
        <v>0.56999999999999995</v>
      </c>
      <c r="AF477">
        <f>VLOOKUP($B477,'UPDATE Advanced Stats'!$B$2:$AC$1000,9,0)</f>
        <v>6.0000000000000001E-3</v>
      </c>
      <c r="AG477">
        <f>VLOOKUP($B477,'UPDATE Advanced Stats'!$B$2:$AC$1000,10,0)</f>
        <v>0.64800000000000002</v>
      </c>
      <c r="AH477">
        <f>VLOOKUP($B477,'UPDATE Advanced Stats'!$B$2:$AC$1000,11,0)</f>
        <v>11.3</v>
      </c>
      <c r="AI477">
        <f>VLOOKUP($B477,'UPDATE Advanced Stats'!$B$2:$AC$1000,12,0)</f>
        <v>21.6</v>
      </c>
      <c r="AJ477">
        <f>VLOOKUP($B477,'UPDATE Advanced Stats'!$B$2:$AC$1000,13,0)</f>
        <v>16.5</v>
      </c>
      <c r="AK477">
        <f>VLOOKUP($B477,'UPDATE Advanced Stats'!$B$2:$AC$1000,14,0)</f>
        <v>7</v>
      </c>
      <c r="AL477">
        <f>VLOOKUP($B477,'UPDATE Advanced Stats'!$B$2:$AC$1000,15,0)</f>
        <v>1.9</v>
      </c>
      <c r="AM477">
        <f>VLOOKUP($B477,'UPDATE Advanced Stats'!$B$2:$AC$1000,16,0)</f>
        <v>2.9</v>
      </c>
      <c r="AN477">
        <f>VLOOKUP($B477,'UPDATE Advanced Stats'!$B$2:$AC$1000,17,0)</f>
        <v>14.4</v>
      </c>
      <c r="AO477">
        <f>VLOOKUP($B477,'UPDATE Advanced Stats'!$B$2:$AC$1000,18,0)</f>
        <v>19.2</v>
      </c>
      <c r="AP477">
        <f>VLOOKUP($B477,'UPDATE Advanced Stats'!$B$2:$AC$1000,19,0)</f>
        <v>0</v>
      </c>
      <c r="AQ477">
        <f>VLOOKUP($B477,'UPDATE Advanced Stats'!$B$2:$AC$1000,20,0)</f>
        <v>2.5</v>
      </c>
      <c r="AR477">
        <f>VLOOKUP($B477,'UPDATE Advanced Stats'!$B$2:$AC$1000,21,0)</f>
        <v>2.2999999999999998</v>
      </c>
      <c r="AS477">
        <f>VLOOKUP($B477,'UPDATE Advanced Stats'!$B$2:$AC$1000,22,0)</f>
        <v>4.8</v>
      </c>
      <c r="AT477">
        <f>VLOOKUP($B477,'UPDATE Advanced Stats'!$B$2:$AC$1000,23,0)</f>
        <v>0.13100000000000001</v>
      </c>
      <c r="AU477">
        <f>VLOOKUP($B477,'UPDATE Advanced Stats'!$B$2:$AC$1000,24,0)</f>
        <v>0</v>
      </c>
      <c r="AV477">
        <f>VLOOKUP($B477,'UPDATE Advanced Stats'!$B$2:$AC$1000,25,0)</f>
        <v>-0.5</v>
      </c>
      <c r="AW477">
        <f>VLOOKUP($B477,'UPDATE Advanced Stats'!$B$2:$AC$1000,26,0)</f>
        <v>1.4</v>
      </c>
      <c r="AX477">
        <f>VLOOKUP($B477,'UPDATE Advanced Stats'!$B$2:$AC$1000,27,0)</f>
        <v>0.8</v>
      </c>
      <c r="AY477">
        <f>VLOOKUP($B477,'UPDATE Advanced Stats'!$B$2:$AC$1000,28,0)</f>
        <v>1.2</v>
      </c>
    </row>
    <row r="478" spans="1:51">
      <c r="A478">
        <f>'UPDATE Regular Stats'!A479</f>
        <v>368</v>
      </c>
      <c r="B478" t="str">
        <f>'UPDATE Regular Stats'!B479</f>
        <v>Miles Plumlee</v>
      </c>
      <c r="C478" t="str">
        <f>'UPDATE Regular Stats'!C479</f>
        <v>C</v>
      </c>
      <c r="D478">
        <f>'UPDATE Regular Stats'!D479</f>
        <v>26</v>
      </c>
      <c r="E478" t="str">
        <f>'UPDATE Regular Stats'!E479</f>
        <v>TOT</v>
      </c>
      <c r="F478">
        <f>'UPDATE Regular Stats'!F479</f>
        <v>73</v>
      </c>
      <c r="G478">
        <f>'UPDATE Regular Stats'!G479</f>
        <v>28</v>
      </c>
      <c r="H478">
        <f>'UPDATE Regular Stats'!H479</f>
        <v>16.399999999999999</v>
      </c>
      <c r="I478">
        <f>'UPDATE Regular Stats'!I479</f>
        <v>1.9</v>
      </c>
      <c r="J478">
        <f>'UPDATE Regular Stats'!J479</f>
        <v>3.5</v>
      </c>
      <c r="K478">
        <f>'UPDATE Regular Stats'!K479</f>
        <v>0.53500000000000003</v>
      </c>
      <c r="L478">
        <f>'UPDATE Regular Stats'!L479</f>
        <v>0</v>
      </c>
      <c r="M478">
        <f>'UPDATE Regular Stats'!M479</f>
        <v>0</v>
      </c>
      <c r="N478">
        <f>'UPDATE Regular Stats'!N479</f>
        <v>0</v>
      </c>
      <c r="O478">
        <f>'UPDATE Regular Stats'!O479</f>
        <v>1.9</v>
      </c>
      <c r="P478">
        <f>'UPDATE Regular Stats'!P479</f>
        <v>3.5</v>
      </c>
      <c r="Q478">
        <f>'UPDATE Regular Stats'!Q479</f>
        <v>0.53500000000000003</v>
      </c>
      <c r="R478">
        <f>'UPDATE Regular Stats'!R479</f>
        <v>0.3</v>
      </c>
      <c r="S478">
        <f>'UPDATE Regular Stats'!S479</f>
        <v>0.6</v>
      </c>
      <c r="T478">
        <f>'UPDATE Regular Stats'!T479</f>
        <v>0.47799999999999998</v>
      </c>
      <c r="U478">
        <f>'UPDATE Regular Stats'!U479</f>
        <v>1.5</v>
      </c>
      <c r="V478">
        <f>'UPDATE Regular Stats'!V479</f>
        <v>2.8</v>
      </c>
      <c r="W478">
        <f>'UPDATE Regular Stats'!W479</f>
        <v>4.4000000000000004</v>
      </c>
      <c r="X478">
        <f>'UPDATE Regular Stats'!X479</f>
        <v>0.5</v>
      </c>
      <c r="Y478">
        <f>'UPDATE Regular Stats'!Y479</f>
        <v>0.6</v>
      </c>
      <c r="Z478">
        <f>'UPDATE Regular Stats'!Z479</f>
        <v>0.9</v>
      </c>
      <c r="AA478">
        <f>'UPDATE Regular Stats'!AA479</f>
        <v>0.7</v>
      </c>
      <c r="AB478">
        <f>'UPDATE Regular Stats'!AB479</f>
        <v>1.5</v>
      </c>
      <c r="AC478">
        <f>'UPDATE Regular Stats'!AC479</f>
        <v>4</v>
      </c>
      <c r="AD478">
        <f>VLOOKUP($B478,'UPDATE Advanced Stats'!$B$2:$AC$1000,7,0)</f>
        <v>13.4</v>
      </c>
      <c r="AE478">
        <f>VLOOKUP($B478,'UPDATE Advanced Stats'!$B$2:$AC$1000,8,0)</f>
        <v>0.53600000000000003</v>
      </c>
      <c r="AF478">
        <f>VLOOKUP($B478,'UPDATE Advanced Stats'!$B$2:$AC$1000,9,0)</f>
        <v>0</v>
      </c>
      <c r="AG478">
        <f>VLOOKUP($B478,'UPDATE Advanced Stats'!$B$2:$AC$1000,10,0)</f>
        <v>0.18099999999999999</v>
      </c>
      <c r="AH478">
        <f>VLOOKUP($B478,'UPDATE Advanced Stats'!$B$2:$AC$1000,11,0)</f>
        <v>10.3</v>
      </c>
      <c r="AI478">
        <f>VLOOKUP($B478,'UPDATE Advanced Stats'!$B$2:$AC$1000,12,0)</f>
        <v>19.3</v>
      </c>
      <c r="AJ478">
        <f>VLOOKUP($B478,'UPDATE Advanced Stats'!$B$2:$AC$1000,13,0)</f>
        <v>14.8</v>
      </c>
      <c r="AK478">
        <f>VLOOKUP($B478,'UPDATE Advanced Stats'!$B$2:$AC$1000,14,0)</f>
        <v>4.2</v>
      </c>
      <c r="AL478">
        <f>VLOOKUP($B478,'UPDATE Advanced Stats'!$B$2:$AC$1000,15,0)</f>
        <v>1.7</v>
      </c>
      <c r="AM478">
        <f>VLOOKUP($B478,'UPDATE Advanced Stats'!$B$2:$AC$1000,16,0)</f>
        <v>4.3</v>
      </c>
      <c r="AN478">
        <f>VLOOKUP($B478,'UPDATE Advanced Stats'!$B$2:$AC$1000,17,0)</f>
        <v>15.7</v>
      </c>
      <c r="AO478">
        <f>VLOOKUP($B478,'UPDATE Advanced Stats'!$B$2:$AC$1000,18,0)</f>
        <v>12</v>
      </c>
      <c r="AP478">
        <f>VLOOKUP($B478,'UPDATE Advanced Stats'!$B$2:$AC$1000,19,0)</f>
        <v>0</v>
      </c>
      <c r="AQ478">
        <f>VLOOKUP($B478,'UPDATE Advanced Stats'!$B$2:$AC$1000,20,0)</f>
        <v>0.9</v>
      </c>
      <c r="AR478">
        <f>VLOOKUP($B478,'UPDATE Advanced Stats'!$B$2:$AC$1000,21,0)</f>
        <v>1.7</v>
      </c>
      <c r="AS478">
        <f>VLOOKUP($B478,'UPDATE Advanced Stats'!$B$2:$AC$1000,22,0)</f>
        <v>2.6</v>
      </c>
      <c r="AT478">
        <f>VLOOKUP($B478,'UPDATE Advanced Stats'!$B$2:$AC$1000,23,0)</f>
        <v>0.10299999999999999</v>
      </c>
      <c r="AU478">
        <f>VLOOKUP($B478,'UPDATE Advanced Stats'!$B$2:$AC$1000,24,0)</f>
        <v>0</v>
      </c>
      <c r="AV478">
        <f>VLOOKUP($B478,'UPDATE Advanced Stats'!$B$2:$AC$1000,25,0)</f>
        <v>-2.8</v>
      </c>
      <c r="AW478">
        <f>VLOOKUP($B478,'UPDATE Advanced Stats'!$B$2:$AC$1000,26,0)</f>
        <v>2.5</v>
      </c>
      <c r="AX478">
        <f>VLOOKUP($B478,'UPDATE Advanced Stats'!$B$2:$AC$1000,27,0)</f>
        <v>-0.2</v>
      </c>
      <c r="AY478">
        <f>VLOOKUP($B478,'UPDATE Advanced Stats'!$B$2:$AC$1000,28,0)</f>
        <v>0.5</v>
      </c>
    </row>
    <row r="479" spans="1:51">
      <c r="A479">
        <f>'UPDATE Regular Stats'!A480</f>
        <v>368</v>
      </c>
      <c r="B479" t="str">
        <f>'UPDATE Regular Stats'!B480</f>
        <v>Miles Plumlee</v>
      </c>
      <c r="C479" t="str">
        <f>'UPDATE Regular Stats'!C480</f>
        <v>C</v>
      </c>
      <c r="D479">
        <f>'UPDATE Regular Stats'!D480</f>
        <v>26</v>
      </c>
      <c r="E479" t="str">
        <f>'UPDATE Regular Stats'!E480</f>
        <v>PHO</v>
      </c>
      <c r="F479">
        <f>'UPDATE Regular Stats'!F480</f>
        <v>54</v>
      </c>
      <c r="G479">
        <f>'UPDATE Regular Stats'!G480</f>
        <v>28</v>
      </c>
      <c r="H479">
        <f>'UPDATE Regular Stats'!H480</f>
        <v>18.600000000000001</v>
      </c>
      <c r="I479">
        <f>'UPDATE Regular Stats'!I480</f>
        <v>2</v>
      </c>
      <c r="J479">
        <f>'UPDATE Regular Stats'!J480</f>
        <v>3.6</v>
      </c>
      <c r="K479">
        <f>'UPDATE Regular Stats'!K480</f>
        <v>0.54900000000000004</v>
      </c>
      <c r="L479">
        <f>'UPDATE Regular Stats'!L480</f>
        <v>0</v>
      </c>
      <c r="M479">
        <f>'UPDATE Regular Stats'!M480</f>
        <v>0</v>
      </c>
      <c r="N479">
        <f>'UPDATE Regular Stats'!N480</f>
        <v>0</v>
      </c>
      <c r="O479">
        <f>'UPDATE Regular Stats'!O480</f>
        <v>2</v>
      </c>
      <c r="P479">
        <f>'UPDATE Regular Stats'!P480</f>
        <v>3.6</v>
      </c>
      <c r="Q479">
        <f>'UPDATE Regular Stats'!Q480</f>
        <v>0.54900000000000004</v>
      </c>
      <c r="R479">
        <f>'UPDATE Regular Stats'!R480</f>
        <v>0.4</v>
      </c>
      <c r="S479">
        <f>'UPDATE Regular Stats'!S480</f>
        <v>0.7</v>
      </c>
      <c r="T479">
        <f>'UPDATE Regular Stats'!T480</f>
        <v>0.5</v>
      </c>
      <c r="U479">
        <f>'UPDATE Regular Stats'!U480</f>
        <v>1.8</v>
      </c>
      <c r="V479">
        <f>'UPDATE Regular Stats'!V480</f>
        <v>3.3</v>
      </c>
      <c r="W479">
        <f>'UPDATE Regular Stats'!W480</f>
        <v>5.0999999999999996</v>
      </c>
      <c r="X479">
        <f>'UPDATE Regular Stats'!X480</f>
        <v>0.5</v>
      </c>
      <c r="Y479">
        <f>'UPDATE Regular Stats'!Y480</f>
        <v>0.6</v>
      </c>
      <c r="Z479">
        <f>'UPDATE Regular Stats'!Z480</f>
        <v>1</v>
      </c>
      <c r="AA479">
        <f>'UPDATE Regular Stats'!AA480</f>
        <v>0.8</v>
      </c>
      <c r="AB479">
        <f>'UPDATE Regular Stats'!AB480</f>
        <v>1.8</v>
      </c>
      <c r="AC479">
        <f>'UPDATE Regular Stats'!AC480</f>
        <v>4.3</v>
      </c>
      <c r="AD479">
        <f>VLOOKUP($B479,'UPDATE Advanced Stats'!$B$2:$AC$1000,7,0)</f>
        <v>13.4</v>
      </c>
      <c r="AE479">
        <f>VLOOKUP($B479,'UPDATE Advanced Stats'!$B$2:$AC$1000,8,0)</f>
        <v>0.53600000000000003</v>
      </c>
      <c r="AF479">
        <f>VLOOKUP($B479,'UPDATE Advanced Stats'!$B$2:$AC$1000,9,0)</f>
        <v>0</v>
      </c>
      <c r="AG479">
        <f>VLOOKUP($B479,'UPDATE Advanced Stats'!$B$2:$AC$1000,10,0)</f>
        <v>0.18099999999999999</v>
      </c>
      <c r="AH479">
        <f>VLOOKUP($B479,'UPDATE Advanced Stats'!$B$2:$AC$1000,11,0)</f>
        <v>10.3</v>
      </c>
      <c r="AI479">
        <f>VLOOKUP($B479,'UPDATE Advanced Stats'!$B$2:$AC$1000,12,0)</f>
        <v>19.3</v>
      </c>
      <c r="AJ479">
        <f>VLOOKUP($B479,'UPDATE Advanced Stats'!$B$2:$AC$1000,13,0)</f>
        <v>14.8</v>
      </c>
      <c r="AK479">
        <f>VLOOKUP($B479,'UPDATE Advanced Stats'!$B$2:$AC$1000,14,0)</f>
        <v>4.2</v>
      </c>
      <c r="AL479">
        <f>VLOOKUP($B479,'UPDATE Advanced Stats'!$B$2:$AC$1000,15,0)</f>
        <v>1.7</v>
      </c>
      <c r="AM479">
        <f>VLOOKUP($B479,'UPDATE Advanced Stats'!$B$2:$AC$1000,16,0)</f>
        <v>4.3</v>
      </c>
      <c r="AN479">
        <f>VLOOKUP($B479,'UPDATE Advanced Stats'!$B$2:$AC$1000,17,0)</f>
        <v>15.7</v>
      </c>
      <c r="AO479">
        <f>VLOOKUP($B479,'UPDATE Advanced Stats'!$B$2:$AC$1000,18,0)</f>
        <v>12</v>
      </c>
      <c r="AP479">
        <f>VLOOKUP($B479,'UPDATE Advanced Stats'!$B$2:$AC$1000,19,0)</f>
        <v>0</v>
      </c>
      <c r="AQ479">
        <f>VLOOKUP($B479,'UPDATE Advanced Stats'!$B$2:$AC$1000,20,0)</f>
        <v>0.9</v>
      </c>
      <c r="AR479">
        <f>VLOOKUP($B479,'UPDATE Advanced Stats'!$B$2:$AC$1000,21,0)</f>
        <v>1.7</v>
      </c>
      <c r="AS479">
        <f>VLOOKUP($B479,'UPDATE Advanced Stats'!$B$2:$AC$1000,22,0)</f>
        <v>2.6</v>
      </c>
      <c r="AT479">
        <f>VLOOKUP($B479,'UPDATE Advanced Stats'!$B$2:$AC$1000,23,0)</f>
        <v>0.10299999999999999</v>
      </c>
      <c r="AU479">
        <f>VLOOKUP($B479,'UPDATE Advanced Stats'!$B$2:$AC$1000,24,0)</f>
        <v>0</v>
      </c>
      <c r="AV479">
        <f>VLOOKUP($B479,'UPDATE Advanced Stats'!$B$2:$AC$1000,25,0)</f>
        <v>-2.8</v>
      </c>
      <c r="AW479">
        <f>VLOOKUP($B479,'UPDATE Advanced Stats'!$B$2:$AC$1000,26,0)</f>
        <v>2.5</v>
      </c>
      <c r="AX479">
        <f>VLOOKUP($B479,'UPDATE Advanced Stats'!$B$2:$AC$1000,27,0)</f>
        <v>-0.2</v>
      </c>
      <c r="AY479">
        <f>VLOOKUP($B479,'UPDATE Advanced Stats'!$B$2:$AC$1000,28,0)</f>
        <v>0.5</v>
      </c>
    </row>
    <row r="480" spans="1:51">
      <c r="A480">
        <f>'UPDATE Regular Stats'!A481</f>
        <v>368</v>
      </c>
      <c r="B480" t="str">
        <f>'UPDATE Regular Stats'!B481</f>
        <v>Miles Plumlee</v>
      </c>
      <c r="C480" t="str">
        <f>'UPDATE Regular Stats'!C481</f>
        <v>C</v>
      </c>
      <c r="D480">
        <f>'UPDATE Regular Stats'!D481</f>
        <v>26</v>
      </c>
      <c r="E480" t="str">
        <f>'UPDATE Regular Stats'!E481</f>
        <v>MIL</v>
      </c>
      <c r="F480">
        <f>'UPDATE Regular Stats'!F481</f>
        <v>19</v>
      </c>
      <c r="G480">
        <f>'UPDATE Regular Stats'!G481</f>
        <v>0</v>
      </c>
      <c r="H480">
        <f>'UPDATE Regular Stats'!H481</f>
        <v>9.9</v>
      </c>
      <c r="I480">
        <f>'UPDATE Regular Stats'!I481</f>
        <v>1.5</v>
      </c>
      <c r="J480">
        <f>'UPDATE Regular Stats'!J481</f>
        <v>3.1</v>
      </c>
      <c r="K480">
        <f>'UPDATE Regular Stats'!K481</f>
        <v>0.49199999999999999</v>
      </c>
      <c r="L480">
        <f>'UPDATE Regular Stats'!L481</f>
        <v>0</v>
      </c>
      <c r="M480">
        <f>'UPDATE Regular Stats'!M481</f>
        <v>0</v>
      </c>
      <c r="N480">
        <f>'UPDATE Regular Stats'!N481</f>
        <v>0</v>
      </c>
      <c r="O480">
        <f>'UPDATE Regular Stats'!O481</f>
        <v>1.5</v>
      </c>
      <c r="P480">
        <f>'UPDATE Regular Stats'!P481</f>
        <v>3.1</v>
      </c>
      <c r="Q480">
        <f>'UPDATE Regular Stats'!Q481</f>
        <v>0.49199999999999999</v>
      </c>
      <c r="R480">
        <f>'UPDATE Regular Stats'!R481</f>
        <v>0.2</v>
      </c>
      <c r="S480">
        <f>'UPDATE Regular Stats'!S481</f>
        <v>0.4</v>
      </c>
      <c r="T480">
        <f>'UPDATE Regular Stats'!T481</f>
        <v>0.375</v>
      </c>
      <c r="U480">
        <f>'UPDATE Regular Stats'!U481</f>
        <v>0.9</v>
      </c>
      <c r="V480">
        <f>'UPDATE Regular Stats'!V481</f>
        <v>1.5</v>
      </c>
      <c r="W480">
        <f>'UPDATE Regular Stats'!W481</f>
        <v>2.4</v>
      </c>
      <c r="X480">
        <f>'UPDATE Regular Stats'!X481</f>
        <v>0.4</v>
      </c>
      <c r="Y480">
        <f>'UPDATE Regular Stats'!Y481</f>
        <v>0.3</v>
      </c>
      <c r="Z480">
        <f>'UPDATE Regular Stats'!Z481</f>
        <v>0.6</v>
      </c>
      <c r="AA480">
        <f>'UPDATE Regular Stats'!AA481</f>
        <v>0.3</v>
      </c>
      <c r="AB480">
        <f>'UPDATE Regular Stats'!AB481</f>
        <v>0.6</v>
      </c>
      <c r="AC480">
        <f>'UPDATE Regular Stats'!AC481</f>
        <v>3.2</v>
      </c>
      <c r="AD480">
        <f>VLOOKUP($B480,'UPDATE Advanced Stats'!$B$2:$AC$1000,7,0)</f>
        <v>13.4</v>
      </c>
      <c r="AE480">
        <f>VLOOKUP($B480,'UPDATE Advanced Stats'!$B$2:$AC$1000,8,0)</f>
        <v>0.53600000000000003</v>
      </c>
      <c r="AF480">
        <f>VLOOKUP($B480,'UPDATE Advanced Stats'!$B$2:$AC$1000,9,0)</f>
        <v>0</v>
      </c>
      <c r="AG480">
        <f>VLOOKUP($B480,'UPDATE Advanced Stats'!$B$2:$AC$1000,10,0)</f>
        <v>0.18099999999999999</v>
      </c>
      <c r="AH480">
        <f>VLOOKUP($B480,'UPDATE Advanced Stats'!$B$2:$AC$1000,11,0)</f>
        <v>10.3</v>
      </c>
      <c r="AI480">
        <f>VLOOKUP($B480,'UPDATE Advanced Stats'!$B$2:$AC$1000,12,0)</f>
        <v>19.3</v>
      </c>
      <c r="AJ480">
        <f>VLOOKUP($B480,'UPDATE Advanced Stats'!$B$2:$AC$1000,13,0)</f>
        <v>14.8</v>
      </c>
      <c r="AK480">
        <f>VLOOKUP($B480,'UPDATE Advanced Stats'!$B$2:$AC$1000,14,0)</f>
        <v>4.2</v>
      </c>
      <c r="AL480">
        <f>VLOOKUP($B480,'UPDATE Advanced Stats'!$B$2:$AC$1000,15,0)</f>
        <v>1.7</v>
      </c>
      <c r="AM480">
        <f>VLOOKUP($B480,'UPDATE Advanced Stats'!$B$2:$AC$1000,16,0)</f>
        <v>4.3</v>
      </c>
      <c r="AN480">
        <f>VLOOKUP($B480,'UPDATE Advanced Stats'!$B$2:$AC$1000,17,0)</f>
        <v>15.7</v>
      </c>
      <c r="AO480">
        <f>VLOOKUP($B480,'UPDATE Advanced Stats'!$B$2:$AC$1000,18,0)</f>
        <v>12</v>
      </c>
      <c r="AP480">
        <f>VLOOKUP($B480,'UPDATE Advanced Stats'!$B$2:$AC$1000,19,0)</f>
        <v>0</v>
      </c>
      <c r="AQ480">
        <f>VLOOKUP($B480,'UPDATE Advanced Stats'!$B$2:$AC$1000,20,0)</f>
        <v>0.9</v>
      </c>
      <c r="AR480">
        <f>VLOOKUP($B480,'UPDATE Advanced Stats'!$B$2:$AC$1000,21,0)</f>
        <v>1.7</v>
      </c>
      <c r="AS480">
        <f>VLOOKUP($B480,'UPDATE Advanced Stats'!$B$2:$AC$1000,22,0)</f>
        <v>2.6</v>
      </c>
      <c r="AT480">
        <f>VLOOKUP($B480,'UPDATE Advanced Stats'!$B$2:$AC$1000,23,0)</f>
        <v>0.10299999999999999</v>
      </c>
      <c r="AU480">
        <f>VLOOKUP($B480,'UPDATE Advanced Stats'!$B$2:$AC$1000,24,0)</f>
        <v>0</v>
      </c>
      <c r="AV480">
        <f>VLOOKUP($B480,'UPDATE Advanced Stats'!$B$2:$AC$1000,25,0)</f>
        <v>-2.8</v>
      </c>
      <c r="AW480">
        <f>VLOOKUP($B480,'UPDATE Advanced Stats'!$B$2:$AC$1000,26,0)</f>
        <v>2.5</v>
      </c>
      <c r="AX480">
        <f>VLOOKUP($B480,'UPDATE Advanced Stats'!$B$2:$AC$1000,27,0)</f>
        <v>-0.2</v>
      </c>
      <c r="AY480">
        <f>VLOOKUP($B480,'UPDATE Advanced Stats'!$B$2:$AC$1000,28,0)</f>
        <v>0.5</v>
      </c>
    </row>
    <row r="481" spans="1:51">
      <c r="A481">
        <f>'UPDATE Regular Stats'!A482</f>
        <v>369</v>
      </c>
      <c r="B481" t="str">
        <f>'UPDATE Regular Stats'!B482</f>
        <v>Quincy Pondexter</v>
      </c>
      <c r="C481" t="str">
        <f>'UPDATE Regular Stats'!C482</f>
        <v>SF-SG</v>
      </c>
      <c r="D481">
        <f>'UPDATE Regular Stats'!D482</f>
        <v>26</v>
      </c>
      <c r="E481" t="str">
        <f>'UPDATE Regular Stats'!E482</f>
        <v>TOT</v>
      </c>
      <c r="F481">
        <f>'UPDATE Regular Stats'!F482</f>
        <v>75</v>
      </c>
      <c r="G481">
        <f>'UPDATE Regular Stats'!G482</f>
        <v>30</v>
      </c>
      <c r="H481">
        <f>'UPDATE Regular Stats'!H482</f>
        <v>23.9</v>
      </c>
      <c r="I481">
        <f>'UPDATE Regular Stats'!I482</f>
        <v>2.5</v>
      </c>
      <c r="J481">
        <f>'UPDATE Regular Stats'!J482</f>
        <v>6</v>
      </c>
      <c r="K481">
        <f>'UPDATE Regular Stats'!K482</f>
        <v>0.42099999999999999</v>
      </c>
      <c r="L481">
        <f>'UPDATE Regular Stats'!L482</f>
        <v>1.2</v>
      </c>
      <c r="M481">
        <f>'UPDATE Regular Stats'!M482</f>
        <v>3.3</v>
      </c>
      <c r="N481">
        <f>'UPDATE Regular Stats'!N482</f>
        <v>0.373</v>
      </c>
      <c r="O481">
        <f>'UPDATE Regular Stats'!O482</f>
        <v>1.3</v>
      </c>
      <c r="P481">
        <f>'UPDATE Regular Stats'!P482</f>
        <v>2.7</v>
      </c>
      <c r="Q481">
        <f>'UPDATE Regular Stats'!Q482</f>
        <v>0.47799999999999998</v>
      </c>
      <c r="R481">
        <f>'UPDATE Regular Stats'!R482</f>
        <v>0.9</v>
      </c>
      <c r="S481">
        <f>'UPDATE Regular Stats'!S482</f>
        <v>1.3</v>
      </c>
      <c r="T481">
        <f>'UPDATE Regular Stats'!T482</f>
        <v>0.74</v>
      </c>
      <c r="U481">
        <f>'UPDATE Regular Stats'!U482</f>
        <v>0.7</v>
      </c>
      <c r="V481">
        <f>'UPDATE Regular Stats'!V482</f>
        <v>1.9</v>
      </c>
      <c r="W481">
        <f>'UPDATE Regular Stats'!W482</f>
        <v>2.6</v>
      </c>
      <c r="X481">
        <f>'UPDATE Regular Stats'!X482</f>
        <v>1.3</v>
      </c>
      <c r="Y481">
        <f>'UPDATE Regular Stats'!Y482</f>
        <v>0.3</v>
      </c>
      <c r="Z481">
        <f>'UPDATE Regular Stats'!Z482</f>
        <v>0.3</v>
      </c>
      <c r="AA481">
        <f>'UPDATE Regular Stats'!AA482</f>
        <v>0.7</v>
      </c>
      <c r="AB481">
        <f>'UPDATE Regular Stats'!AB482</f>
        <v>2</v>
      </c>
      <c r="AC481">
        <f>'UPDATE Regular Stats'!AC482</f>
        <v>7.2</v>
      </c>
      <c r="AD481">
        <f>VLOOKUP($B481,'UPDATE Advanced Stats'!$B$2:$AC$1000,7,0)</f>
        <v>9.9</v>
      </c>
      <c r="AE481">
        <f>VLOOKUP($B481,'UPDATE Advanced Stats'!$B$2:$AC$1000,8,0)</f>
        <v>0.55000000000000004</v>
      </c>
      <c r="AF481">
        <f>VLOOKUP($B481,'UPDATE Advanced Stats'!$B$2:$AC$1000,9,0)</f>
        <v>0.54600000000000004</v>
      </c>
      <c r="AG481">
        <f>VLOOKUP($B481,'UPDATE Advanced Stats'!$B$2:$AC$1000,10,0)</f>
        <v>0.215</v>
      </c>
      <c r="AH481">
        <f>VLOOKUP($B481,'UPDATE Advanced Stats'!$B$2:$AC$1000,11,0)</f>
        <v>3.4</v>
      </c>
      <c r="AI481">
        <f>VLOOKUP($B481,'UPDATE Advanced Stats'!$B$2:$AC$1000,12,0)</f>
        <v>9</v>
      </c>
      <c r="AJ481">
        <f>VLOOKUP($B481,'UPDATE Advanced Stats'!$B$2:$AC$1000,13,0)</f>
        <v>6.2</v>
      </c>
      <c r="AK481">
        <f>VLOOKUP($B481,'UPDATE Advanced Stats'!$B$2:$AC$1000,14,0)</f>
        <v>7.7</v>
      </c>
      <c r="AL481">
        <f>VLOOKUP($B481,'UPDATE Advanced Stats'!$B$2:$AC$1000,15,0)</f>
        <v>0.6</v>
      </c>
      <c r="AM481">
        <f>VLOOKUP($B481,'UPDATE Advanced Stats'!$B$2:$AC$1000,16,0)</f>
        <v>1</v>
      </c>
      <c r="AN481">
        <f>VLOOKUP($B481,'UPDATE Advanced Stats'!$B$2:$AC$1000,17,0)</f>
        <v>9.4</v>
      </c>
      <c r="AO481">
        <f>VLOOKUP($B481,'UPDATE Advanced Stats'!$B$2:$AC$1000,18,0)</f>
        <v>13.8</v>
      </c>
      <c r="AP481">
        <f>VLOOKUP($B481,'UPDATE Advanced Stats'!$B$2:$AC$1000,19,0)</f>
        <v>0</v>
      </c>
      <c r="AQ481">
        <f>VLOOKUP($B481,'UPDATE Advanced Stats'!$B$2:$AC$1000,20,0)</f>
        <v>2.1</v>
      </c>
      <c r="AR481">
        <f>VLOOKUP($B481,'UPDATE Advanced Stats'!$B$2:$AC$1000,21,0)</f>
        <v>0.8</v>
      </c>
      <c r="AS481">
        <f>VLOOKUP($B481,'UPDATE Advanced Stats'!$B$2:$AC$1000,22,0)</f>
        <v>2.9</v>
      </c>
      <c r="AT481">
        <f>VLOOKUP($B481,'UPDATE Advanced Stats'!$B$2:$AC$1000,23,0)</f>
        <v>7.8E-2</v>
      </c>
      <c r="AU481">
        <f>VLOOKUP($B481,'UPDATE Advanced Stats'!$B$2:$AC$1000,24,0)</f>
        <v>0</v>
      </c>
      <c r="AV481">
        <f>VLOOKUP($B481,'UPDATE Advanced Stats'!$B$2:$AC$1000,25,0)</f>
        <v>0.5</v>
      </c>
      <c r="AW481">
        <f>VLOOKUP($B481,'UPDATE Advanced Stats'!$B$2:$AC$1000,26,0)</f>
        <v>-1.1000000000000001</v>
      </c>
      <c r="AX481">
        <f>VLOOKUP($B481,'UPDATE Advanced Stats'!$B$2:$AC$1000,27,0)</f>
        <v>-0.7</v>
      </c>
      <c r="AY481">
        <f>VLOOKUP($B481,'UPDATE Advanced Stats'!$B$2:$AC$1000,28,0)</f>
        <v>0.6</v>
      </c>
    </row>
    <row r="482" spans="1:51">
      <c r="A482">
        <f>'UPDATE Regular Stats'!A483</f>
        <v>369</v>
      </c>
      <c r="B482" t="str">
        <f>'UPDATE Regular Stats'!B483</f>
        <v>Quincy Pondexter</v>
      </c>
      <c r="C482" t="str">
        <f>'UPDATE Regular Stats'!C483</f>
        <v>SG</v>
      </c>
      <c r="D482">
        <f>'UPDATE Regular Stats'!D483</f>
        <v>26</v>
      </c>
      <c r="E482" t="str">
        <f>'UPDATE Regular Stats'!E483</f>
        <v>MEM</v>
      </c>
      <c r="F482">
        <f>'UPDATE Regular Stats'!F483</f>
        <v>30</v>
      </c>
      <c r="G482">
        <f>'UPDATE Regular Stats'!G483</f>
        <v>2</v>
      </c>
      <c r="H482">
        <f>'UPDATE Regular Stats'!H483</f>
        <v>18</v>
      </c>
      <c r="I482">
        <f>'UPDATE Regular Stats'!I483</f>
        <v>1.6</v>
      </c>
      <c r="J482">
        <f>'UPDATE Regular Stats'!J483</f>
        <v>4.5</v>
      </c>
      <c r="K482">
        <f>'UPDATE Regular Stats'!K483</f>
        <v>0.35599999999999998</v>
      </c>
      <c r="L482">
        <f>'UPDATE Regular Stats'!L483</f>
        <v>0.6</v>
      </c>
      <c r="M482">
        <f>'UPDATE Regular Stats'!M483</f>
        <v>2.4</v>
      </c>
      <c r="N482">
        <f>'UPDATE Regular Stats'!N483</f>
        <v>0.23300000000000001</v>
      </c>
      <c r="O482">
        <f>'UPDATE Regular Stats'!O483</f>
        <v>1</v>
      </c>
      <c r="P482">
        <f>'UPDATE Regular Stats'!P483</f>
        <v>2.1</v>
      </c>
      <c r="Q482">
        <f>'UPDATE Regular Stats'!Q483</f>
        <v>0.5</v>
      </c>
      <c r="R482">
        <f>'UPDATE Regular Stats'!R483</f>
        <v>0.7</v>
      </c>
      <c r="S482">
        <f>'UPDATE Regular Stats'!S483</f>
        <v>1</v>
      </c>
      <c r="T482">
        <f>'UPDATE Regular Stats'!T483</f>
        <v>0.7</v>
      </c>
      <c r="U482">
        <f>'UPDATE Regular Stats'!U483</f>
        <v>0.7</v>
      </c>
      <c r="V482">
        <f>'UPDATE Regular Stats'!V483</f>
        <v>1.2</v>
      </c>
      <c r="W482">
        <f>'UPDATE Regular Stats'!W483</f>
        <v>1.9</v>
      </c>
      <c r="X482">
        <f>'UPDATE Regular Stats'!X483</f>
        <v>0.9</v>
      </c>
      <c r="Y482">
        <f>'UPDATE Regular Stats'!Y483</f>
        <v>0.2</v>
      </c>
      <c r="Z482">
        <f>'UPDATE Regular Stats'!Z483</f>
        <v>0.2</v>
      </c>
      <c r="AA482">
        <f>'UPDATE Regular Stats'!AA483</f>
        <v>0.3</v>
      </c>
      <c r="AB482">
        <f>'UPDATE Regular Stats'!AB483</f>
        <v>1.6</v>
      </c>
      <c r="AC482">
        <f>'UPDATE Regular Stats'!AC483</f>
        <v>4.5</v>
      </c>
      <c r="AD482">
        <f>VLOOKUP($B482,'UPDATE Advanced Stats'!$B$2:$AC$1000,7,0)</f>
        <v>9.9</v>
      </c>
      <c r="AE482">
        <f>VLOOKUP($B482,'UPDATE Advanced Stats'!$B$2:$AC$1000,8,0)</f>
        <v>0.55000000000000004</v>
      </c>
      <c r="AF482">
        <f>VLOOKUP($B482,'UPDATE Advanced Stats'!$B$2:$AC$1000,9,0)</f>
        <v>0.54600000000000004</v>
      </c>
      <c r="AG482">
        <f>VLOOKUP($B482,'UPDATE Advanced Stats'!$B$2:$AC$1000,10,0)</f>
        <v>0.215</v>
      </c>
      <c r="AH482">
        <f>VLOOKUP($B482,'UPDATE Advanced Stats'!$B$2:$AC$1000,11,0)</f>
        <v>3.4</v>
      </c>
      <c r="AI482">
        <f>VLOOKUP($B482,'UPDATE Advanced Stats'!$B$2:$AC$1000,12,0)</f>
        <v>9</v>
      </c>
      <c r="AJ482">
        <f>VLOOKUP($B482,'UPDATE Advanced Stats'!$B$2:$AC$1000,13,0)</f>
        <v>6.2</v>
      </c>
      <c r="AK482">
        <f>VLOOKUP($B482,'UPDATE Advanced Stats'!$B$2:$AC$1000,14,0)</f>
        <v>7.7</v>
      </c>
      <c r="AL482">
        <f>VLOOKUP($B482,'UPDATE Advanced Stats'!$B$2:$AC$1000,15,0)</f>
        <v>0.6</v>
      </c>
      <c r="AM482">
        <f>VLOOKUP($B482,'UPDATE Advanced Stats'!$B$2:$AC$1000,16,0)</f>
        <v>1</v>
      </c>
      <c r="AN482">
        <f>VLOOKUP($B482,'UPDATE Advanced Stats'!$B$2:$AC$1000,17,0)</f>
        <v>9.4</v>
      </c>
      <c r="AO482">
        <f>VLOOKUP($B482,'UPDATE Advanced Stats'!$B$2:$AC$1000,18,0)</f>
        <v>13.8</v>
      </c>
      <c r="AP482">
        <f>VLOOKUP($B482,'UPDATE Advanced Stats'!$B$2:$AC$1000,19,0)</f>
        <v>0</v>
      </c>
      <c r="AQ482">
        <f>VLOOKUP($B482,'UPDATE Advanced Stats'!$B$2:$AC$1000,20,0)</f>
        <v>2.1</v>
      </c>
      <c r="AR482">
        <f>VLOOKUP($B482,'UPDATE Advanced Stats'!$B$2:$AC$1000,21,0)</f>
        <v>0.8</v>
      </c>
      <c r="AS482">
        <f>VLOOKUP($B482,'UPDATE Advanced Stats'!$B$2:$AC$1000,22,0)</f>
        <v>2.9</v>
      </c>
      <c r="AT482">
        <f>VLOOKUP($B482,'UPDATE Advanced Stats'!$B$2:$AC$1000,23,0)</f>
        <v>7.8E-2</v>
      </c>
      <c r="AU482">
        <f>VLOOKUP($B482,'UPDATE Advanced Stats'!$B$2:$AC$1000,24,0)</f>
        <v>0</v>
      </c>
      <c r="AV482">
        <f>VLOOKUP($B482,'UPDATE Advanced Stats'!$B$2:$AC$1000,25,0)</f>
        <v>0.5</v>
      </c>
      <c r="AW482">
        <f>VLOOKUP($B482,'UPDATE Advanced Stats'!$B$2:$AC$1000,26,0)</f>
        <v>-1.1000000000000001</v>
      </c>
      <c r="AX482">
        <f>VLOOKUP($B482,'UPDATE Advanced Stats'!$B$2:$AC$1000,27,0)</f>
        <v>-0.7</v>
      </c>
      <c r="AY482">
        <f>VLOOKUP($B482,'UPDATE Advanced Stats'!$B$2:$AC$1000,28,0)</f>
        <v>0.6</v>
      </c>
    </row>
    <row r="483" spans="1:51">
      <c r="A483">
        <f>'UPDATE Regular Stats'!A484</f>
        <v>369</v>
      </c>
      <c r="B483" t="str">
        <f>'UPDATE Regular Stats'!B484</f>
        <v>Quincy Pondexter</v>
      </c>
      <c r="C483" t="str">
        <f>'UPDATE Regular Stats'!C484</f>
        <v>SF</v>
      </c>
      <c r="D483">
        <f>'UPDATE Regular Stats'!D484</f>
        <v>26</v>
      </c>
      <c r="E483" t="str">
        <f>'UPDATE Regular Stats'!E484</f>
        <v>NOP</v>
      </c>
      <c r="F483">
        <f>'UPDATE Regular Stats'!F484</f>
        <v>45</v>
      </c>
      <c r="G483">
        <f>'UPDATE Regular Stats'!G484</f>
        <v>28</v>
      </c>
      <c r="H483">
        <f>'UPDATE Regular Stats'!H484</f>
        <v>27.8</v>
      </c>
      <c r="I483">
        <f>'UPDATE Regular Stats'!I484</f>
        <v>3.1</v>
      </c>
      <c r="J483">
        <f>'UPDATE Regular Stats'!J484</f>
        <v>6.9</v>
      </c>
      <c r="K483">
        <f>'UPDATE Regular Stats'!K484</f>
        <v>0.44900000000000001</v>
      </c>
      <c r="L483">
        <f>'UPDATE Regular Stats'!L484</f>
        <v>1.6</v>
      </c>
      <c r="M483">
        <f>'UPDATE Regular Stats'!M484</f>
        <v>3.8</v>
      </c>
      <c r="N483">
        <f>'UPDATE Regular Stats'!N484</f>
        <v>0.433</v>
      </c>
      <c r="O483">
        <f>'UPDATE Regular Stats'!O484</f>
        <v>1.5</v>
      </c>
      <c r="P483">
        <f>'UPDATE Regular Stats'!P484</f>
        <v>3.1</v>
      </c>
      <c r="Q483">
        <f>'UPDATE Regular Stats'!Q484</f>
        <v>0.46800000000000003</v>
      </c>
      <c r="R483">
        <f>'UPDATE Regular Stats'!R484</f>
        <v>1.1000000000000001</v>
      </c>
      <c r="S483">
        <f>'UPDATE Regular Stats'!S484</f>
        <v>1.5</v>
      </c>
      <c r="T483">
        <f>'UPDATE Regular Stats'!T484</f>
        <v>0.75800000000000001</v>
      </c>
      <c r="U483">
        <f>'UPDATE Regular Stats'!U484</f>
        <v>0.7</v>
      </c>
      <c r="V483">
        <f>'UPDATE Regular Stats'!V484</f>
        <v>2.2999999999999998</v>
      </c>
      <c r="W483">
        <f>'UPDATE Regular Stats'!W484</f>
        <v>3.1</v>
      </c>
      <c r="X483">
        <f>'UPDATE Regular Stats'!X484</f>
        <v>1.5</v>
      </c>
      <c r="Y483">
        <f>'UPDATE Regular Stats'!Y484</f>
        <v>0.3</v>
      </c>
      <c r="Z483">
        <f>'UPDATE Regular Stats'!Z484</f>
        <v>0.4</v>
      </c>
      <c r="AA483">
        <f>'UPDATE Regular Stats'!AA484</f>
        <v>0.9</v>
      </c>
      <c r="AB483">
        <f>'UPDATE Regular Stats'!AB484</f>
        <v>2.2999999999999998</v>
      </c>
      <c r="AC483">
        <f>'UPDATE Regular Stats'!AC484</f>
        <v>9</v>
      </c>
      <c r="AD483">
        <f>VLOOKUP($B483,'UPDATE Advanced Stats'!$B$2:$AC$1000,7,0)</f>
        <v>9.9</v>
      </c>
      <c r="AE483">
        <f>VLOOKUP($B483,'UPDATE Advanced Stats'!$B$2:$AC$1000,8,0)</f>
        <v>0.55000000000000004</v>
      </c>
      <c r="AF483">
        <f>VLOOKUP($B483,'UPDATE Advanced Stats'!$B$2:$AC$1000,9,0)</f>
        <v>0.54600000000000004</v>
      </c>
      <c r="AG483">
        <f>VLOOKUP($B483,'UPDATE Advanced Stats'!$B$2:$AC$1000,10,0)</f>
        <v>0.215</v>
      </c>
      <c r="AH483">
        <f>VLOOKUP($B483,'UPDATE Advanced Stats'!$B$2:$AC$1000,11,0)</f>
        <v>3.4</v>
      </c>
      <c r="AI483">
        <f>VLOOKUP($B483,'UPDATE Advanced Stats'!$B$2:$AC$1000,12,0)</f>
        <v>9</v>
      </c>
      <c r="AJ483">
        <f>VLOOKUP($B483,'UPDATE Advanced Stats'!$B$2:$AC$1000,13,0)</f>
        <v>6.2</v>
      </c>
      <c r="AK483">
        <f>VLOOKUP($B483,'UPDATE Advanced Stats'!$B$2:$AC$1000,14,0)</f>
        <v>7.7</v>
      </c>
      <c r="AL483">
        <f>VLOOKUP($B483,'UPDATE Advanced Stats'!$B$2:$AC$1000,15,0)</f>
        <v>0.6</v>
      </c>
      <c r="AM483">
        <f>VLOOKUP($B483,'UPDATE Advanced Stats'!$B$2:$AC$1000,16,0)</f>
        <v>1</v>
      </c>
      <c r="AN483">
        <f>VLOOKUP($B483,'UPDATE Advanced Stats'!$B$2:$AC$1000,17,0)</f>
        <v>9.4</v>
      </c>
      <c r="AO483">
        <f>VLOOKUP($B483,'UPDATE Advanced Stats'!$B$2:$AC$1000,18,0)</f>
        <v>13.8</v>
      </c>
      <c r="AP483">
        <f>VLOOKUP($B483,'UPDATE Advanced Stats'!$B$2:$AC$1000,19,0)</f>
        <v>0</v>
      </c>
      <c r="AQ483">
        <f>VLOOKUP($B483,'UPDATE Advanced Stats'!$B$2:$AC$1000,20,0)</f>
        <v>2.1</v>
      </c>
      <c r="AR483">
        <f>VLOOKUP($B483,'UPDATE Advanced Stats'!$B$2:$AC$1000,21,0)</f>
        <v>0.8</v>
      </c>
      <c r="AS483">
        <f>VLOOKUP($B483,'UPDATE Advanced Stats'!$B$2:$AC$1000,22,0)</f>
        <v>2.9</v>
      </c>
      <c r="AT483">
        <f>VLOOKUP($B483,'UPDATE Advanced Stats'!$B$2:$AC$1000,23,0)</f>
        <v>7.8E-2</v>
      </c>
      <c r="AU483">
        <f>VLOOKUP($B483,'UPDATE Advanced Stats'!$B$2:$AC$1000,24,0)</f>
        <v>0</v>
      </c>
      <c r="AV483">
        <f>VLOOKUP($B483,'UPDATE Advanced Stats'!$B$2:$AC$1000,25,0)</f>
        <v>0.5</v>
      </c>
      <c r="AW483">
        <f>VLOOKUP($B483,'UPDATE Advanced Stats'!$B$2:$AC$1000,26,0)</f>
        <v>-1.1000000000000001</v>
      </c>
      <c r="AX483">
        <f>VLOOKUP($B483,'UPDATE Advanced Stats'!$B$2:$AC$1000,27,0)</f>
        <v>-0.7</v>
      </c>
      <c r="AY483">
        <f>VLOOKUP($B483,'UPDATE Advanced Stats'!$B$2:$AC$1000,28,0)</f>
        <v>0.6</v>
      </c>
    </row>
    <row r="484" spans="1:51">
      <c r="A484">
        <f>'UPDATE Regular Stats'!A485</f>
        <v>370</v>
      </c>
      <c r="B484" t="str">
        <f>'UPDATE Regular Stats'!B485</f>
        <v>Otto Porter</v>
      </c>
      <c r="C484" t="str">
        <f>'UPDATE Regular Stats'!C485</f>
        <v>SF</v>
      </c>
      <c r="D484">
        <f>'UPDATE Regular Stats'!D485</f>
        <v>21</v>
      </c>
      <c r="E484" t="str">
        <f>'UPDATE Regular Stats'!E485</f>
        <v>WAS</v>
      </c>
      <c r="F484">
        <f>'UPDATE Regular Stats'!F485</f>
        <v>74</v>
      </c>
      <c r="G484">
        <f>'UPDATE Regular Stats'!G485</f>
        <v>13</v>
      </c>
      <c r="H484">
        <f>'UPDATE Regular Stats'!H485</f>
        <v>19.399999999999999</v>
      </c>
      <c r="I484">
        <f>'UPDATE Regular Stats'!I485</f>
        <v>2.4</v>
      </c>
      <c r="J484">
        <f>'UPDATE Regular Stats'!J485</f>
        <v>5.3</v>
      </c>
      <c r="K484">
        <f>'UPDATE Regular Stats'!K485</f>
        <v>0.45</v>
      </c>
      <c r="L484">
        <f>'UPDATE Regular Stats'!L485</f>
        <v>0.5</v>
      </c>
      <c r="M484">
        <f>'UPDATE Regular Stats'!M485</f>
        <v>1.4</v>
      </c>
      <c r="N484">
        <f>'UPDATE Regular Stats'!N485</f>
        <v>0.33700000000000002</v>
      </c>
      <c r="O484">
        <f>'UPDATE Regular Stats'!O485</f>
        <v>1.9</v>
      </c>
      <c r="P484">
        <f>'UPDATE Regular Stats'!P485</f>
        <v>3.9</v>
      </c>
      <c r="Q484">
        <f>'UPDATE Regular Stats'!Q485</f>
        <v>0.49099999999999999</v>
      </c>
      <c r="R484">
        <f>'UPDATE Regular Stats'!R485</f>
        <v>0.8</v>
      </c>
      <c r="S484">
        <f>'UPDATE Regular Stats'!S485</f>
        <v>1.1000000000000001</v>
      </c>
      <c r="T484">
        <f>'UPDATE Regular Stats'!T485</f>
        <v>0.73399999999999999</v>
      </c>
      <c r="U484">
        <f>'UPDATE Regular Stats'!U485</f>
        <v>0.9</v>
      </c>
      <c r="V484">
        <f>'UPDATE Regular Stats'!V485</f>
        <v>2</v>
      </c>
      <c r="W484">
        <f>'UPDATE Regular Stats'!W485</f>
        <v>3</v>
      </c>
      <c r="X484">
        <f>'UPDATE Regular Stats'!X485</f>
        <v>0.9</v>
      </c>
      <c r="Y484">
        <f>'UPDATE Regular Stats'!Y485</f>
        <v>0.6</v>
      </c>
      <c r="Z484">
        <f>'UPDATE Regular Stats'!Z485</f>
        <v>0.4</v>
      </c>
      <c r="AA484">
        <f>'UPDATE Regular Stats'!AA485</f>
        <v>0.7</v>
      </c>
      <c r="AB484">
        <f>'UPDATE Regular Stats'!AB485</f>
        <v>1.3</v>
      </c>
      <c r="AC484">
        <f>'UPDATE Regular Stats'!AC485</f>
        <v>6</v>
      </c>
      <c r="AD484">
        <f>VLOOKUP($B484,'UPDATE Advanced Stats'!$B$2:$AC$1000,7,0)</f>
        <v>11.6</v>
      </c>
      <c r="AE484">
        <f>VLOOKUP($B484,'UPDATE Advanced Stats'!$B$2:$AC$1000,8,0)</f>
        <v>0.52300000000000002</v>
      </c>
      <c r="AF484">
        <f>VLOOKUP($B484,'UPDATE Advanced Stats'!$B$2:$AC$1000,9,0)</f>
        <v>0.26600000000000001</v>
      </c>
      <c r="AG484">
        <f>VLOOKUP($B484,'UPDATE Advanced Stats'!$B$2:$AC$1000,10,0)</f>
        <v>0.20200000000000001</v>
      </c>
      <c r="AH484">
        <f>VLOOKUP($B484,'UPDATE Advanced Stats'!$B$2:$AC$1000,11,0)</f>
        <v>5.6</v>
      </c>
      <c r="AI484">
        <f>VLOOKUP($B484,'UPDATE Advanced Stats'!$B$2:$AC$1000,12,0)</f>
        <v>11.6</v>
      </c>
      <c r="AJ484">
        <f>VLOOKUP($B484,'UPDATE Advanced Stats'!$B$2:$AC$1000,13,0)</f>
        <v>8.6999999999999993</v>
      </c>
      <c r="AK484">
        <f>VLOOKUP($B484,'UPDATE Advanced Stats'!$B$2:$AC$1000,14,0)</f>
        <v>6.8</v>
      </c>
      <c r="AL484">
        <f>VLOOKUP($B484,'UPDATE Advanced Stats'!$B$2:$AC$1000,15,0)</f>
        <v>1.6</v>
      </c>
      <c r="AM484">
        <f>VLOOKUP($B484,'UPDATE Advanced Stats'!$B$2:$AC$1000,16,0)</f>
        <v>1.7</v>
      </c>
      <c r="AN484">
        <f>VLOOKUP($B484,'UPDATE Advanced Stats'!$B$2:$AC$1000,17,0)</f>
        <v>10.9</v>
      </c>
      <c r="AO484">
        <f>VLOOKUP($B484,'UPDATE Advanced Stats'!$B$2:$AC$1000,18,0)</f>
        <v>15.1</v>
      </c>
      <c r="AP484">
        <f>VLOOKUP($B484,'UPDATE Advanced Stats'!$B$2:$AC$1000,19,0)</f>
        <v>0</v>
      </c>
      <c r="AQ484">
        <f>VLOOKUP($B484,'UPDATE Advanced Stats'!$B$2:$AC$1000,20,0)</f>
        <v>1</v>
      </c>
      <c r="AR484">
        <f>VLOOKUP($B484,'UPDATE Advanced Stats'!$B$2:$AC$1000,21,0)</f>
        <v>1.8</v>
      </c>
      <c r="AS484">
        <f>VLOOKUP($B484,'UPDATE Advanced Stats'!$B$2:$AC$1000,22,0)</f>
        <v>2.7</v>
      </c>
      <c r="AT484">
        <f>VLOOKUP($B484,'UPDATE Advanced Stats'!$B$2:$AC$1000,23,0)</f>
        <v>9.1999999999999998E-2</v>
      </c>
      <c r="AU484">
        <f>VLOOKUP($B484,'UPDATE Advanced Stats'!$B$2:$AC$1000,24,0)</f>
        <v>0</v>
      </c>
      <c r="AV484">
        <f>VLOOKUP($B484,'UPDATE Advanced Stats'!$B$2:$AC$1000,25,0)</f>
        <v>-1.4</v>
      </c>
      <c r="AW484">
        <f>VLOOKUP($B484,'UPDATE Advanced Stats'!$B$2:$AC$1000,26,0)</f>
        <v>0.9</v>
      </c>
      <c r="AX484">
        <f>VLOOKUP($B484,'UPDATE Advanced Stats'!$B$2:$AC$1000,27,0)</f>
        <v>-0.4</v>
      </c>
      <c r="AY484">
        <f>VLOOKUP($B484,'UPDATE Advanced Stats'!$B$2:$AC$1000,28,0)</f>
        <v>0.6</v>
      </c>
    </row>
    <row r="485" spans="1:51">
      <c r="A485">
        <f>'UPDATE Regular Stats'!A486</f>
        <v>371</v>
      </c>
      <c r="B485" t="str">
        <f>'UPDATE Regular Stats'!B486</f>
        <v>Dwight Powell</v>
      </c>
      <c r="C485" t="str">
        <f>'UPDATE Regular Stats'!C486</f>
        <v>PF</v>
      </c>
      <c r="D485">
        <f>'UPDATE Regular Stats'!D486</f>
        <v>23</v>
      </c>
      <c r="E485" t="str">
        <f>'UPDATE Regular Stats'!E486</f>
        <v>TOT</v>
      </c>
      <c r="F485">
        <f>'UPDATE Regular Stats'!F486</f>
        <v>29</v>
      </c>
      <c r="G485">
        <f>'UPDATE Regular Stats'!G486</f>
        <v>0</v>
      </c>
      <c r="H485">
        <f>'UPDATE Regular Stats'!H486</f>
        <v>8.1</v>
      </c>
      <c r="I485">
        <f>'UPDATE Regular Stats'!I486</f>
        <v>1.1000000000000001</v>
      </c>
      <c r="J485">
        <f>'UPDATE Regular Stats'!J486</f>
        <v>2.2999999999999998</v>
      </c>
      <c r="K485">
        <f>'UPDATE Regular Stats'!K486</f>
        <v>0.46300000000000002</v>
      </c>
      <c r="L485">
        <f>'UPDATE Regular Stats'!L486</f>
        <v>0.1</v>
      </c>
      <c r="M485">
        <f>'UPDATE Regular Stats'!M486</f>
        <v>0.4</v>
      </c>
      <c r="N485">
        <f>'UPDATE Regular Stats'!N486</f>
        <v>0.27300000000000002</v>
      </c>
      <c r="O485">
        <f>'UPDATE Regular Stats'!O486</f>
        <v>1</v>
      </c>
      <c r="P485">
        <f>'UPDATE Regular Stats'!P486</f>
        <v>1.9</v>
      </c>
      <c r="Q485">
        <f>'UPDATE Regular Stats'!Q486</f>
        <v>0.5</v>
      </c>
      <c r="R485">
        <f>'UPDATE Regular Stats'!R486</f>
        <v>0.9</v>
      </c>
      <c r="S485">
        <f>'UPDATE Regular Stats'!S486</f>
        <v>1.1000000000000001</v>
      </c>
      <c r="T485">
        <f>'UPDATE Regular Stats'!T486</f>
        <v>0.75800000000000001</v>
      </c>
      <c r="U485">
        <f>'UPDATE Regular Stats'!U486</f>
        <v>0.6</v>
      </c>
      <c r="V485">
        <f>'UPDATE Regular Stats'!V486</f>
        <v>1.1000000000000001</v>
      </c>
      <c r="W485">
        <f>'UPDATE Regular Stats'!W486</f>
        <v>1.7</v>
      </c>
      <c r="X485">
        <f>'UPDATE Regular Stats'!X486</f>
        <v>0.3</v>
      </c>
      <c r="Y485">
        <f>'UPDATE Regular Stats'!Y486</f>
        <v>0.3</v>
      </c>
      <c r="Z485">
        <f>'UPDATE Regular Stats'!Z486</f>
        <v>0.2</v>
      </c>
      <c r="AA485">
        <f>'UPDATE Regular Stats'!AA486</f>
        <v>0.4</v>
      </c>
      <c r="AB485">
        <f>'UPDATE Regular Stats'!AB486</f>
        <v>1.4</v>
      </c>
      <c r="AC485">
        <f>'UPDATE Regular Stats'!AC486</f>
        <v>3.1</v>
      </c>
      <c r="AD485">
        <f>VLOOKUP($B485,'UPDATE Advanced Stats'!$B$2:$AC$1000,7,0)</f>
        <v>13.8</v>
      </c>
      <c r="AE485">
        <f>VLOOKUP($B485,'UPDATE Advanced Stats'!$B$2:$AC$1000,8,0)</f>
        <v>0.55200000000000005</v>
      </c>
      <c r="AF485">
        <f>VLOOKUP($B485,'UPDATE Advanced Stats'!$B$2:$AC$1000,9,0)</f>
        <v>0.16400000000000001</v>
      </c>
      <c r="AG485">
        <f>VLOOKUP($B485,'UPDATE Advanced Stats'!$B$2:$AC$1000,10,0)</f>
        <v>0.49299999999999999</v>
      </c>
      <c r="AH485">
        <f>VLOOKUP($B485,'UPDATE Advanced Stats'!$B$2:$AC$1000,11,0)</f>
        <v>8.3000000000000007</v>
      </c>
      <c r="AI485">
        <f>VLOOKUP($B485,'UPDATE Advanced Stats'!$B$2:$AC$1000,12,0)</f>
        <v>14.9</v>
      </c>
      <c r="AJ485">
        <f>VLOOKUP($B485,'UPDATE Advanced Stats'!$B$2:$AC$1000,13,0)</f>
        <v>11.6</v>
      </c>
      <c r="AK485">
        <f>VLOOKUP($B485,'UPDATE Advanced Stats'!$B$2:$AC$1000,14,0)</f>
        <v>5.5</v>
      </c>
      <c r="AL485">
        <f>VLOOKUP($B485,'UPDATE Advanced Stats'!$B$2:$AC$1000,15,0)</f>
        <v>1.9</v>
      </c>
      <c r="AM485">
        <f>VLOOKUP($B485,'UPDATE Advanced Stats'!$B$2:$AC$1000,16,0)</f>
        <v>2.1</v>
      </c>
      <c r="AN485">
        <f>VLOOKUP($B485,'UPDATE Advanced Stats'!$B$2:$AC$1000,17,0)</f>
        <v>11.9</v>
      </c>
      <c r="AO485">
        <f>VLOOKUP($B485,'UPDATE Advanced Stats'!$B$2:$AC$1000,18,0)</f>
        <v>17.5</v>
      </c>
      <c r="AP485">
        <f>VLOOKUP($B485,'UPDATE Advanced Stats'!$B$2:$AC$1000,19,0)</f>
        <v>0</v>
      </c>
      <c r="AQ485">
        <f>VLOOKUP($B485,'UPDATE Advanced Stats'!$B$2:$AC$1000,20,0)</f>
        <v>0.3</v>
      </c>
      <c r="AR485">
        <f>VLOOKUP($B485,'UPDATE Advanced Stats'!$B$2:$AC$1000,21,0)</f>
        <v>0.3</v>
      </c>
      <c r="AS485">
        <f>VLOOKUP($B485,'UPDATE Advanced Stats'!$B$2:$AC$1000,22,0)</f>
        <v>0.6</v>
      </c>
      <c r="AT485">
        <f>VLOOKUP($B485,'UPDATE Advanced Stats'!$B$2:$AC$1000,23,0)</f>
        <v>0.122</v>
      </c>
      <c r="AU485">
        <f>VLOOKUP($B485,'UPDATE Advanced Stats'!$B$2:$AC$1000,24,0)</f>
        <v>0</v>
      </c>
      <c r="AV485">
        <f>VLOOKUP($B485,'UPDATE Advanced Stats'!$B$2:$AC$1000,25,0)</f>
        <v>-1</v>
      </c>
      <c r="AW485">
        <f>VLOOKUP($B485,'UPDATE Advanced Stats'!$B$2:$AC$1000,26,0)</f>
        <v>0.1</v>
      </c>
      <c r="AX485">
        <f>VLOOKUP($B485,'UPDATE Advanced Stats'!$B$2:$AC$1000,27,0)</f>
        <v>-0.9</v>
      </c>
      <c r="AY485">
        <f>VLOOKUP($B485,'UPDATE Advanced Stats'!$B$2:$AC$1000,28,0)</f>
        <v>0.1</v>
      </c>
    </row>
    <row r="486" spans="1:51">
      <c r="A486">
        <f>'UPDATE Regular Stats'!A487</f>
        <v>371</v>
      </c>
      <c r="B486" t="str">
        <f>'UPDATE Regular Stats'!B487</f>
        <v>Dwight Powell</v>
      </c>
      <c r="C486" t="str">
        <f>'UPDATE Regular Stats'!C487</f>
        <v>PF</v>
      </c>
      <c r="D486">
        <f>'UPDATE Regular Stats'!D487</f>
        <v>23</v>
      </c>
      <c r="E486" t="str">
        <f>'UPDATE Regular Stats'!E487</f>
        <v>BOS</v>
      </c>
      <c r="F486">
        <f>'UPDATE Regular Stats'!F487</f>
        <v>5</v>
      </c>
      <c r="G486">
        <f>'UPDATE Regular Stats'!G487</f>
        <v>0</v>
      </c>
      <c r="H486">
        <f>'UPDATE Regular Stats'!H487</f>
        <v>1.8</v>
      </c>
      <c r="I486">
        <f>'UPDATE Regular Stats'!I487</f>
        <v>0.8</v>
      </c>
      <c r="J486">
        <f>'UPDATE Regular Stats'!J487</f>
        <v>1</v>
      </c>
      <c r="K486">
        <f>'UPDATE Regular Stats'!K487</f>
        <v>0.8</v>
      </c>
      <c r="L486">
        <f>'UPDATE Regular Stats'!L487</f>
        <v>0</v>
      </c>
      <c r="M486">
        <f>'UPDATE Regular Stats'!M487</f>
        <v>0</v>
      </c>
      <c r="N486">
        <f>'UPDATE Regular Stats'!N487</f>
        <v>0</v>
      </c>
      <c r="O486">
        <f>'UPDATE Regular Stats'!O487</f>
        <v>0.8</v>
      </c>
      <c r="P486">
        <f>'UPDATE Regular Stats'!P487</f>
        <v>1</v>
      </c>
      <c r="Q486">
        <f>'UPDATE Regular Stats'!Q487</f>
        <v>0.8</v>
      </c>
      <c r="R486">
        <f>'UPDATE Regular Stats'!R487</f>
        <v>0.2</v>
      </c>
      <c r="S486">
        <f>'UPDATE Regular Stats'!S487</f>
        <v>0.4</v>
      </c>
      <c r="T486">
        <f>'UPDATE Regular Stats'!T487</f>
        <v>0.5</v>
      </c>
      <c r="U486">
        <f>'UPDATE Regular Stats'!U487</f>
        <v>0</v>
      </c>
      <c r="V486">
        <f>'UPDATE Regular Stats'!V487</f>
        <v>0.2</v>
      </c>
      <c r="W486">
        <f>'UPDATE Regular Stats'!W487</f>
        <v>0.2</v>
      </c>
      <c r="X486">
        <f>'UPDATE Regular Stats'!X487</f>
        <v>0</v>
      </c>
      <c r="Y486">
        <f>'UPDATE Regular Stats'!Y487</f>
        <v>0.4</v>
      </c>
      <c r="Z486">
        <f>'UPDATE Regular Stats'!Z487</f>
        <v>0</v>
      </c>
      <c r="AA486">
        <f>'UPDATE Regular Stats'!AA487</f>
        <v>0.4</v>
      </c>
      <c r="AB486">
        <f>'UPDATE Regular Stats'!AB487</f>
        <v>0.2</v>
      </c>
      <c r="AC486">
        <f>'UPDATE Regular Stats'!AC487</f>
        <v>1.8</v>
      </c>
      <c r="AD486">
        <f>VLOOKUP($B486,'UPDATE Advanced Stats'!$B$2:$AC$1000,7,0)</f>
        <v>13.8</v>
      </c>
      <c r="AE486">
        <f>VLOOKUP($B486,'UPDATE Advanced Stats'!$B$2:$AC$1000,8,0)</f>
        <v>0.55200000000000005</v>
      </c>
      <c r="AF486">
        <f>VLOOKUP($B486,'UPDATE Advanced Stats'!$B$2:$AC$1000,9,0)</f>
        <v>0.16400000000000001</v>
      </c>
      <c r="AG486">
        <f>VLOOKUP($B486,'UPDATE Advanced Stats'!$B$2:$AC$1000,10,0)</f>
        <v>0.49299999999999999</v>
      </c>
      <c r="AH486">
        <f>VLOOKUP($B486,'UPDATE Advanced Stats'!$B$2:$AC$1000,11,0)</f>
        <v>8.3000000000000007</v>
      </c>
      <c r="AI486">
        <f>VLOOKUP($B486,'UPDATE Advanced Stats'!$B$2:$AC$1000,12,0)</f>
        <v>14.9</v>
      </c>
      <c r="AJ486">
        <f>VLOOKUP($B486,'UPDATE Advanced Stats'!$B$2:$AC$1000,13,0)</f>
        <v>11.6</v>
      </c>
      <c r="AK486">
        <f>VLOOKUP($B486,'UPDATE Advanced Stats'!$B$2:$AC$1000,14,0)</f>
        <v>5.5</v>
      </c>
      <c r="AL486">
        <f>VLOOKUP($B486,'UPDATE Advanced Stats'!$B$2:$AC$1000,15,0)</f>
        <v>1.9</v>
      </c>
      <c r="AM486">
        <f>VLOOKUP($B486,'UPDATE Advanced Stats'!$B$2:$AC$1000,16,0)</f>
        <v>2.1</v>
      </c>
      <c r="AN486">
        <f>VLOOKUP($B486,'UPDATE Advanced Stats'!$B$2:$AC$1000,17,0)</f>
        <v>11.9</v>
      </c>
      <c r="AO486">
        <f>VLOOKUP($B486,'UPDATE Advanced Stats'!$B$2:$AC$1000,18,0)</f>
        <v>17.5</v>
      </c>
      <c r="AP486">
        <f>VLOOKUP($B486,'UPDATE Advanced Stats'!$B$2:$AC$1000,19,0)</f>
        <v>0</v>
      </c>
      <c r="AQ486">
        <f>VLOOKUP($B486,'UPDATE Advanced Stats'!$B$2:$AC$1000,20,0)</f>
        <v>0.3</v>
      </c>
      <c r="AR486">
        <f>VLOOKUP($B486,'UPDATE Advanced Stats'!$B$2:$AC$1000,21,0)</f>
        <v>0.3</v>
      </c>
      <c r="AS486">
        <f>VLOOKUP($B486,'UPDATE Advanced Stats'!$B$2:$AC$1000,22,0)</f>
        <v>0.6</v>
      </c>
      <c r="AT486">
        <f>VLOOKUP($B486,'UPDATE Advanced Stats'!$B$2:$AC$1000,23,0)</f>
        <v>0.122</v>
      </c>
      <c r="AU486">
        <f>VLOOKUP($B486,'UPDATE Advanced Stats'!$B$2:$AC$1000,24,0)</f>
        <v>0</v>
      </c>
      <c r="AV486">
        <f>VLOOKUP($B486,'UPDATE Advanced Stats'!$B$2:$AC$1000,25,0)</f>
        <v>-1</v>
      </c>
      <c r="AW486">
        <f>VLOOKUP($B486,'UPDATE Advanced Stats'!$B$2:$AC$1000,26,0)</f>
        <v>0.1</v>
      </c>
      <c r="AX486">
        <f>VLOOKUP($B486,'UPDATE Advanced Stats'!$B$2:$AC$1000,27,0)</f>
        <v>-0.9</v>
      </c>
      <c r="AY486">
        <f>VLOOKUP($B486,'UPDATE Advanced Stats'!$B$2:$AC$1000,28,0)</f>
        <v>0.1</v>
      </c>
    </row>
    <row r="487" spans="1:51">
      <c r="A487">
        <f>'UPDATE Regular Stats'!A488</f>
        <v>371</v>
      </c>
      <c r="B487" t="str">
        <f>'UPDATE Regular Stats'!B488</f>
        <v>Dwight Powell</v>
      </c>
      <c r="C487" t="str">
        <f>'UPDATE Regular Stats'!C488</f>
        <v>PF</v>
      </c>
      <c r="D487">
        <f>'UPDATE Regular Stats'!D488</f>
        <v>23</v>
      </c>
      <c r="E487" t="str">
        <f>'UPDATE Regular Stats'!E488</f>
        <v>DAL</v>
      </c>
      <c r="F487">
        <f>'UPDATE Regular Stats'!F488</f>
        <v>24</v>
      </c>
      <c r="G487">
        <f>'UPDATE Regular Stats'!G488</f>
        <v>0</v>
      </c>
      <c r="H487">
        <f>'UPDATE Regular Stats'!H488</f>
        <v>9.5</v>
      </c>
      <c r="I487">
        <f>'UPDATE Regular Stats'!I488</f>
        <v>1.1000000000000001</v>
      </c>
      <c r="J487">
        <f>'UPDATE Regular Stats'!J488</f>
        <v>2.6</v>
      </c>
      <c r="K487">
        <f>'UPDATE Regular Stats'!K488</f>
        <v>0.435</v>
      </c>
      <c r="L487">
        <f>'UPDATE Regular Stats'!L488</f>
        <v>0.1</v>
      </c>
      <c r="M487">
        <f>'UPDATE Regular Stats'!M488</f>
        <v>0.5</v>
      </c>
      <c r="N487">
        <f>'UPDATE Regular Stats'!N488</f>
        <v>0.27300000000000002</v>
      </c>
      <c r="O487">
        <f>'UPDATE Regular Stats'!O488</f>
        <v>1</v>
      </c>
      <c r="P487">
        <f>'UPDATE Regular Stats'!P488</f>
        <v>2.1</v>
      </c>
      <c r="Q487">
        <f>'UPDATE Regular Stats'!Q488</f>
        <v>0.47099999999999997</v>
      </c>
      <c r="R487">
        <f>'UPDATE Regular Stats'!R488</f>
        <v>1</v>
      </c>
      <c r="S487">
        <f>'UPDATE Regular Stats'!S488</f>
        <v>1.3</v>
      </c>
      <c r="T487">
        <f>'UPDATE Regular Stats'!T488</f>
        <v>0.77400000000000002</v>
      </c>
      <c r="U487">
        <f>'UPDATE Regular Stats'!U488</f>
        <v>0.8</v>
      </c>
      <c r="V487">
        <f>'UPDATE Regular Stats'!V488</f>
        <v>1.3</v>
      </c>
      <c r="W487">
        <f>'UPDATE Regular Stats'!W488</f>
        <v>2</v>
      </c>
      <c r="X487">
        <f>'UPDATE Regular Stats'!X488</f>
        <v>0.4</v>
      </c>
      <c r="Y487">
        <f>'UPDATE Regular Stats'!Y488</f>
        <v>0.3</v>
      </c>
      <c r="Z487">
        <f>'UPDATE Regular Stats'!Z488</f>
        <v>0.3</v>
      </c>
      <c r="AA487">
        <f>'UPDATE Regular Stats'!AA488</f>
        <v>0.4</v>
      </c>
      <c r="AB487">
        <f>'UPDATE Regular Stats'!AB488</f>
        <v>1.6</v>
      </c>
      <c r="AC487">
        <f>'UPDATE Regular Stats'!AC488</f>
        <v>3.4</v>
      </c>
      <c r="AD487">
        <f>VLOOKUP($B487,'UPDATE Advanced Stats'!$B$2:$AC$1000,7,0)</f>
        <v>13.8</v>
      </c>
      <c r="AE487">
        <f>VLOOKUP($B487,'UPDATE Advanced Stats'!$B$2:$AC$1000,8,0)</f>
        <v>0.55200000000000005</v>
      </c>
      <c r="AF487">
        <f>VLOOKUP($B487,'UPDATE Advanced Stats'!$B$2:$AC$1000,9,0)</f>
        <v>0.16400000000000001</v>
      </c>
      <c r="AG487">
        <f>VLOOKUP($B487,'UPDATE Advanced Stats'!$B$2:$AC$1000,10,0)</f>
        <v>0.49299999999999999</v>
      </c>
      <c r="AH487">
        <f>VLOOKUP($B487,'UPDATE Advanced Stats'!$B$2:$AC$1000,11,0)</f>
        <v>8.3000000000000007</v>
      </c>
      <c r="AI487">
        <f>VLOOKUP($B487,'UPDATE Advanced Stats'!$B$2:$AC$1000,12,0)</f>
        <v>14.9</v>
      </c>
      <c r="AJ487">
        <f>VLOOKUP($B487,'UPDATE Advanced Stats'!$B$2:$AC$1000,13,0)</f>
        <v>11.6</v>
      </c>
      <c r="AK487">
        <f>VLOOKUP($B487,'UPDATE Advanced Stats'!$B$2:$AC$1000,14,0)</f>
        <v>5.5</v>
      </c>
      <c r="AL487">
        <f>VLOOKUP($B487,'UPDATE Advanced Stats'!$B$2:$AC$1000,15,0)</f>
        <v>1.9</v>
      </c>
      <c r="AM487">
        <f>VLOOKUP($B487,'UPDATE Advanced Stats'!$B$2:$AC$1000,16,0)</f>
        <v>2.1</v>
      </c>
      <c r="AN487">
        <f>VLOOKUP($B487,'UPDATE Advanced Stats'!$B$2:$AC$1000,17,0)</f>
        <v>11.9</v>
      </c>
      <c r="AO487">
        <f>VLOOKUP($B487,'UPDATE Advanced Stats'!$B$2:$AC$1000,18,0)</f>
        <v>17.5</v>
      </c>
      <c r="AP487">
        <f>VLOOKUP($B487,'UPDATE Advanced Stats'!$B$2:$AC$1000,19,0)</f>
        <v>0</v>
      </c>
      <c r="AQ487">
        <f>VLOOKUP($B487,'UPDATE Advanced Stats'!$B$2:$AC$1000,20,0)</f>
        <v>0.3</v>
      </c>
      <c r="AR487">
        <f>VLOOKUP($B487,'UPDATE Advanced Stats'!$B$2:$AC$1000,21,0)</f>
        <v>0.3</v>
      </c>
      <c r="AS487">
        <f>VLOOKUP($B487,'UPDATE Advanced Stats'!$B$2:$AC$1000,22,0)</f>
        <v>0.6</v>
      </c>
      <c r="AT487">
        <f>VLOOKUP($B487,'UPDATE Advanced Stats'!$B$2:$AC$1000,23,0)</f>
        <v>0.122</v>
      </c>
      <c r="AU487">
        <f>VLOOKUP($B487,'UPDATE Advanced Stats'!$B$2:$AC$1000,24,0)</f>
        <v>0</v>
      </c>
      <c r="AV487">
        <f>VLOOKUP($B487,'UPDATE Advanced Stats'!$B$2:$AC$1000,25,0)</f>
        <v>-1</v>
      </c>
      <c r="AW487">
        <f>VLOOKUP($B487,'UPDATE Advanced Stats'!$B$2:$AC$1000,26,0)</f>
        <v>0.1</v>
      </c>
      <c r="AX487">
        <f>VLOOKUP($B487,'UPDATE Advanced Stats'!$B$2:$AC$1000,27,0)</f>
        <v>-0.9</v>
      </c>
      <c r="AY487">
        <f>VLOOKUP($B487,'UPDATE Advanced Stats'!$B$2:$AC$1000,28,0)</f>
        <v>0.1</v>
      </c>
    </row>
    <row r="488" spans="1:51">
      <c r="A488">
        <f>'UPDATE Regular Stats'!A489</f>
        <v>372</v>
      </c>
      <c r="B488" t="str">
        <f>'UPDATE Regular Stats'!B489</f>
        <v>Phil Pressey</v>
      </c>
      <c r="C488" t="str">
        <f>'UPDATE Regular Stats'!C489</f>
        <v>PG</v>
      </c>
      <c r="D488">
        <f>'UPDATE Regular Stats'!D489</f>
        <v>23</v>
      </c>
      <c r="E488" t="str">
        <f>'UPDATE Regular Stats'!E489</f>
        <v>BOS</v>
      </c>
      <c r="F488">
        <f>'UPDATE Regular Stats'!F489</f>
        <v>50</v>
      </c>
      <c r="G488">
        <f>'UPDATE Regular Stats'!G489</f>
        <v>0</v>
      </c>
      <c r="H488">
        <f>'UPDATE Regular Stats'!H489</f>
        <v>12</v>
      </c>
      <c r="I488">
        <f>'UPDATE Regular Stats'!I489</f>
        <v>1.3</v>
      </c>
      <c r="J488">
        <f>'UPDATE Regular Stats'!J489</f>
        <v>3.5</v>
      </c>
      <c r="K488">
        <f>'UPDATE Regular Stats'!K489</f>
        <v>0.36799999999999999</v>
      </c>
      <c r="L488">
        <f>'UPDATE Regular Stats'!L489</f>
        <v>0.3</v>
      </c>
      <c r="M488">
        <f>'UPDATE Regular Stats'!M489</f>
        <v>1.3</v>
      </c>
      <c r="N488">
        <f>'UPDATE Regular Stats'!N489</f>
        <v>0.246</v>
      </c>
      <c r="O488">
        <f>'UPDATE Regular Stats'!O489</f>
        <v>1</v>
      </c>
      <c r="P488">
        <f>'UPDATE Regular Stats'!P489</f>
        <v>2.2000000000000002</v>
      </c>
      <c r="Q488">
        <f>'UPDATE Regular Stats'!Q489</f>
        <v>0.44</v>
      </c>
      <c r="R488">
        <f>'UPDATE Regular Stats'!R489</f>
        <v>0.7</v>
      </c>
      <c r="S488">
        <f>'UPDATE Regular Stats'!S489</f>
        <v>1</v>
      </c>
      <c r="T488">
        <f>'UPDATE Regular Stats'!T489</f>
        <v>0.67300000000000004</v>
      </c>
      <c r="U488">
        <f>'UPDATE Regular Stats'!U489</f>
        <v>0.3</v>
      </c>
      <c r="V488">
        <f>'UPDATE Regular Stats'!V489</f>
        <v>1.3</v>
      </c>
      <c r="W488">
        <f>'UPDATE Regular Stats'!W489</f>
        <v>1.6</v>
      </c>
      <c r="X488">
        <f>'UPDATE Regular Stats'!X489</f>
        <v>2.2999999999999998</v>
      </c>
      <c r="Y488">
        <f>'UPDATE Regular Stats'!Y489</f>
        <v>0.6</v>
      </c>
      <c r="Z488">
        <f>'UPDATE Regular Stats'!Z489</f>
        <v>0.1</v>
      </c>
      <c r="AA488">
        <f>'UPDATE Regular Stats'!AA489</f>
        <v>0.8</v>
      </c>
      <c r="AB488">
        <f>'UPDATE Regular Stats'!AB489</f>
        <v>1.1000000000000001</v>
      </c>
      <c r="AC488">
        <f>'UPDATE Regular Stats'!AC489</f>
        <v>3.5</v>
      </c>
      <c r="AD488">
        <f>VLOOKUP($B488,'UPDATE Advanced Stats'!$B$2:$AC$1000,7,0)</f>
        <v>11.8</v>
      </c>
      <c r="AE488">
        <f>VLOOKUP($B488,'UPDATE Advanced Stats'!$B$2:$AC$1000,8,0)</f>
        <v>0.45300000000000001</v>
      </c>
      <c r="AF488">
        <f>VLOOKUP($B488,'UPDATE Advanced Stats'!$B$2:$AC$1000,9,0)</f>
        <v>0.374</v>
      </c>
      <c r="AG488">
        <f>VLOOKUP($B488,'UPDATE Advanced Stats'!$B$2:$AC$1000,10,0)</f>
        <v>0.28199999999999997</v>
      </c>
      <c r="AH488">
        <f>VLOOKUP($B488,'UPDATE Advanced Stats'!$B$2:$AC$1000,11,0)</f>
        <v>2.2999999999999998</v>
      </c>
      <c r="AI488">
        <f>VLOOKUP($B488,'UPDATE Advanced Stats'!$B$2:$AC$1000,12,0)</f>
        <v>12.4</v>
      </c>
      <c r="AJ488">
        <f>VLOOKUP($B488,'UPDATE Advanced Stats'!$B$2:$AC$1000,13,0)</f>
        <v>7.3</v>
      </c>
      <c r="AK488">
        <f>VLOOKUP($B488,'UPDATE Advanced Stats'!$B$2:$AC$1000,14,0)</f>
        <v>28</v>
      </c>
      <c r="AL488">
        <f>VLOOKUP($B488,'UPDATE Advanced Stats'!$B$2:$AC$1000,15,0)</f>
        <v>2.5</v>
      </c>
      <c r="AM488">
        <f>VLOOKUP($B488,'UPDATE Advanced Stats'!$B$2:$AC$1000,16,0)</f>
        <v>0.8</v>
      </c>
      <c r="AN488">
        <f>VLOOKUP($B488,'UPDATE Advanced Stats'!$B$2:$AC$1000,17,0)</f>
        <v>17.3</v>
      </c>
      <c r="AO488">
        <f>VLOOKUP($B488,'UPDATE Advanced Stats'!$B$2:$AC$1000,18,0)</f>
        <v>17.3</v>
      </c>
      <c r="AP488">
        <f>VLOOKUP($B488,'UPDATE Advanced Stats'!$B$2:$AC$1000,19,0)</f>
        <v>0</v>
      </c>
      <c r="AQ488">
        <f>VLOOKUP($B488,'UPDATE Advanced Stats'!$B$2:$AC$1000,20,0)</f>
        <v>0</v>
      </c>
      <c r="AR488">
        <f>VLOOKUP($B488,'UPDATE Advanced Stats'!$B$2:$AC$1000,21,0)</f>
        <v>0.7</v>
      </c>
      <c r="AS488">
        <f>VLOOKUP($B488,'UPDATE Advanced Stats'!$B$2:$AC$1000,22,0)</f>
        <v>0.8</v>
      </c>
      <c r="AT488">
        <f>VLOOKUP($B488,'UPDATE Advanced Stats'!$B$2:$AC$1000,23,0)</f>
        <v>0.06</v>
      </c>
      <c r="AU488">
        <f>VLOOKUP($B488,'UPDATE Advanced Stats'!$B$2:$AC$1000,24,0)</f>
        <v>0</v>
      </c>
      <c r="AV488">
        <f>VLOOKUP($B488,'UPDATE Advanced Stats'!$B$2:$AC$1000,25,0)</f>
        <v>-2.2999999999999998</v>
      </c>
      <c r="AW488">
        <f>VLOOKUP($B488,'UPDATE Advanced Stats'!$B$2:$AC$1000,26,0)</f>
        <v>0</v>
      </c>
      <c r="AX488">
        <f>VLOOKUP($B488,'UPDATE Advanced Stats'!$B$2:$AC$1000,27,0)</f>
        <v>-2.2000000000000002</v>
      </c>
      <c r="AY488">
        <f>VLOOKUP($B488,'UPDATE Advanced Stats'!$B$2:$AC$1000,28,0)</f>
        <v>0</v>
      </c>
    </row>
    <row r="489" spans="1:51">
      <c r="A489">
        <f>'UPDATE Regular Stats'!A490</f>
        <v>373</v>
      </c>
      <c r="B489" t="str">
        <f>'UPDATE Regular Stats'!B490</f>
        <v>A.J. Price</v>
      </c>
      <c r="C489" t="str">
        <f>'UPDATE Regular Stats'!C490</f>
        <v>PG</v>
      </c>
      <c r="D489">
        <f>'UPDATE Regular Stats'!D490</f>
        <v>28</v>
      </c>
      <c r="E489" t="str">
        <f>'UPDATE Regular Stats'!E490</f>
        <v>TOT</v>
      </c>
      <c r="F489">
        <f>'UPDATE Regular Stats'!F490</f>
        <v>26</v>
      </c>
      <c r="G489">
        <f>'UPDATE Regular Stats'!G490</f>
        <v>0</v>
      </c>
      <c r="H489">
        <f>'UPDATE Regular Stats'!H490</f>
        <v>12.5</v>
      </c>
      <c r="I489">
        <f>'UPDATE Regular Stats'!I490</f>
        <v>2</v>
      </c>
      <c r="J489">
        <f>'UPDATE Regular Stats'!J490</f>
        <v>5.3</v>
      </c>
      <c r="K489">
        <f>'UPDATE Regular Stats'!K490</f>
        <v>0.372</v>
      </c>
      <c r="L489">
        <f>'UPDATE Regular Stats'!L490</f>
        <v>0.6</v>
      </c>
      <c r="M489">
        <f>'UPDATE Regular Stats'!M490</f>
        <v>2.2000000000000002</v>
      </c>
      <c r="N489">
        <f>'UPDATE Regular Stats'!N490</f>
        <v>0.26300000000000001</v>
      </c>
      <c r="O489">
        <f>'UPDATE Regular Stats'!O490</f>
        <v>1.4</v>
      </c>
      <c r="P489">
        <f>'UPDATE Regular Stats'!P490</f>
        <v>3.1</v>
      </c>
      <c r="Q489">
        <f>'UPDATE Regular Stats'!Q490</f>
        <v>0.45</v>
      </c>
      <c r="R489">
        <f>'UPDATE Regular Stats'!R490</f>
        <v>0.6</v>
      </c>
      <c r="S489">
        <f>'UPDATE Regular Stats'!S490</f>
        <v>0.9</v>
      </c>
      <c r="T489">
        <f>'UPDATE Regular Stats'!T490</f>
        <v>0.66700000000000004</v>
      </c>
      <c r="U489">
        <f>'UPDATE Regular Stats'!U490</f>
        <v>0.2</v>
      </c>
      <c r="V489">
        <f>'UPDATE Regular Stats'!V490</f>
        <v>1</v>
      </c>
      <c r="W489">
        <f>'UPDATE Regular Stats'!W490</f>
        <v>1.2</v>
      </c>
      <c r="X489">
        <f>'UPDATE Regular Stats'!X490</f>
        <v>1.8</v>
      </c>
      <c r="Y489">
        <f>'UPDATE Regular Stats'!Y490</f>
        <v>0.3</v>
      </c>
      <c r="Z489">
        <f>'UPDATE Regular Stats'!Z490</f>
        <v>0</v>
      </c>
      <c r="AA489">
        <f>'UPDATE Regular Stats'!AA490</f>
        <v>0.5</v>
      </c>
      <c r="AB489">
        <f>'UPDATE Regular Stats'!AB490</f>
        <v>0.6</v>
      </c>
      <c r="AC489">
        <f>'UPDATE Regular Stats'!AC490</f>
        <v>5.0999999999999996</v>
      </c>
      <c r="AD489">
        <f>VLOOKUP($B489,'UPDATE Advanced Stats'!$B$2:$AC$1000,7,0)</f>
        <v>12</v>
      </c>
      <c r="AE489">
        <f>VLOOKUP($B489,'UPDATE Advanced Stats'!$B$2:$AC$1000,8,0)</f>
        <v>0.45100000000000001</v>
      </c>
      <c r="AF489">
        <f>VLOOKUP($B489,'UPDATE Advanced Stats'!$B$2:$AC$1000,9,0)</f>
        <v>0.41599999999999998</v>
      </c>
      <c r="AG489">
        <f>VLOOKUP($B489,'UPDATE Advanced Stats'!$B$2:$AC$1000,10,0)</f>
        <v>0.17499999999999999</v>
      </c>
      <c r="AH489">
        <f>VLOOKUP($B489,'UPDATE Advanced Stats'!$B$2:$AC$1000,11,0)</f>
        <v>2.1</v>
      </c>
      <c r="AI489">
        <f>VLOOKUP($B489,'UPDATE Advanced Stats'!$B$2:$AC$1000,12,0)</f>
        <v>8.9</v>
      </c>
      <c r="AJ489">
        <f>VLOOKUP($B489,'UPDATE Advanced Stats'!$B$2:$AC$1000,13,0)</f>
        <v>5.6</v>
      </c>
      <c r="AK489">
        <f>VLOOKUP($B489,'UPDATE Advanced Stats'!$B$2:$AC$1000,14,0)</f>
        <v>23.5</v>
      </c>
      <c r="AL489">
        <f>VLOOKUP($B489,'UPDATE Advanced Stats'!$B$2:$AC$1000,15,0)</f>
        <v>1.1000000000000001</v>
      </c>
      <c r="AM489">
        <f>VLOOKUP($B489,'UPDATE Advanced Stats'!$B$2:$AC$1000,16,0)</f>
        <v>0</v>
      </c>
      <c r="AN489">
        <f>VLOOKUP($B489,'UPDATE Advanced Stats'!$B$2:$AC$1000,17,0)</f>
        <v>8.6999999999999993</v>
      </c>
      <c r="AO489">
        <f>VLOOKUP($B489,'UPDATE Advanced Stats'!$B$2:$AC$1000,18,0)</f>
        <v>22.5</v>
      </c>
      <c r="AP489">
        <f>VLOOKUP($B489,'UPDATE Advanced Stats'!$B$2:$AC$1000,19,0)</f>
        <v>0</v>
      </c>
      <c r="AQ489">
        <f>VLOOKUP($B489,'UPDATE Advanced Stats'!$B$2:$AC$1000,20,0)</f>
        <v>0</v>
      </c>
      <c r="AR489">
        <f>VLOOKUP($B489,'UPDATE Advanced Stats'!$B$2:$AC$1000,21,0)</f>
        <v>0.2</v>
      </c>
      <c r="AS489">
        <f>VLOOKUP($B489,'UPDATE Advanced Stats'!$B$2:$AC$1000,22,0)</f>
        <v>0.3</v>
      </c>
      <c r="AT489">
        <f>VLOOKUP($B489,'UPDATE Advanced Stats'!$B$2:$AC$1000,23,0)</f>
        <v>4.1000000000000002E-2</v>
      </c>
      <c r="AU489">
        <f>VLOOKUP($B489,'UPDATE Advanced Stats'!$B$2:$AC$1000,24,0)</f>
        <v>0</v>
      </c>
      <c r="AV489">
        <f>VLOOKUP($B489,'UPDATE Advanced Stats'!$B$2:$AC$1000,25,0)</f>
        <v>-0.7</v>
      </c>
      <c r="AW489">
        <f>VLOOKUP($B489,'UPDATE Advanced Stats'!$B$2:$AC$1000,26,0)</f>
        <v>-3.1</v>
      </c>
      <c r="AX489">
        <f>VLOOKUP($B489,'UPDATE Advanced Stats'!$B$2:$AC$1000,27,0)</f>
        <v>-3.7</v>
      </c>
      <c r="AY489">
        <f>VLOOKUP($B489,'UPDATE Advanced Stats'!$B$2:$AC$1000,28,0)</f>
        <v>-0.1</v>
      </c>
    </row>
    <row r="490" spans="1:51">
      <c r="A490">
        <f>'UPDATE Regular Stats'!A491</f>
        <v>373</v>
      </c>
      <c r="B490" t="str">
        <f>'UPDATE Regular Stats'!B491</f>
        <v>A.J. Price</v>
      </c>
      <c r="C490" t="str">
        <f>'UPDATE Regular Stats'!C491</f>
        <v>PG</v>
      </c>
      <c r="D490">
        <f>'UPDATE Regular Stats'!D491</f>
        <v>28</v>
      </c>
      <c r="E490" t="str">
        <f>'UPDATE Regular Stats'!E491</f>
        <v>IND</v>
      </c>
      <c r="F490">
        <f>'UPDATE Regular Stats'!F491</f>
        <v>10</v>
      </c>
      <c r="G490">
        <f>'UPDATE Regular Stats'!G491</f>
        <v>0</v>
      </c>
      <c r="H490">
        <f>'UPDATE Regular Stats'!H491</f>
        <v>19.3</v>
      </c>
      <c r="I490">
        <f>'UPDATE Regular Stats'!I491</f>
        <v>3.9</v>
      </c>
      <c r="J490">
        <f>'UPDATE Regular Stats'!J491</f>
        <v>8.9</v>
      </c>
      <c r="K490">
        <f>'UPDATE Regular Stats'!K491</f>
        <v>0.438</v>
      </c>
      <c r="L490">
        <f>'UPDATE Regular Stats'!L491</f>
        <v>1.5</v>
      </c>
      <c r="M490">
        <f>'UPDATE Regular Stats'!M491</f>
        <v>3.9</v>
      </c>
      <c r="N490">
        <f>'UPDATE Regular Stats'!N491</f>
        <v>0.38500000000000001</v>
      </c>
      <c r="O490">
        <f>'UPDATE Regular Stats'!O491</f>
        <v>2.4</v>
      </c>
      <c r="P490">
        <f>'UPDATE Regular Stats'!P491</f>
        <v>5</v>
      </c>
      <c r="Q490">
        <f>'UPDATE Regular Stats'!Q491</f>
        <v>0.48</v>
      </c>
      <c r="R490">
        <f>'UPDATE Regular Stats'!R491</f>
        <v>1.2</v>
      </c>
      <c r="S490">
        <f>'UPDATE Regular Stats'!S491</f>
        <v>1.8</v>
      </c>
      <c r="T490">
        <f>'UPDATE Regular Stats'!T491</f>
        <v>0.66700000000000004</v>
      </c>
      <c r="U490">
        <f>'UPDATE Regular Stats'!U491</f>
        <v>0.2</v>
      </c>
      <c r="V490">
        <f>'UPDATE Regular Stats'!V491</f>
        <v>1.2</v>
      </c>
      <c r="W490">
        <f>'UPDATE Regular Stats'!W491</f>
        <v>1.4</v>
      </c>
      <c r="X490">
        <f>'UPDATE Regular Stats'!X491</f>
        <v>2.7</v>
      </c>
      <c r="Y490">
        <f>'UPDATE Regular Stats'!Y491</f>
        <v>0.4</v>
      </c>
      <c r="Z490">
        <f>'UPDATE Regular Stats'!Z491</f>
        <v>0</v>
      </c>
      <c r="AA490">
        <f>'UPDATE Regular Stats'!AA491</f>
        <v>1</v>
      </c>
      <c r="AB490">
        <f>'UPDATE Regular Stats'!AB491</f>
        <v>0.9</v>
      </c>
      <c r="AC490">
        <f>'UPDATE Regular Stats'!AC491</f>
        <v>10.5</v>
      </c>
      <c r="AD490">
        <f>VLOOKUP($B490,'UPDATE Advanced Stats'!$B$2:$AC$1000,7,0)</f>
        <v>12</v>
      </c>
      <c r="AE490">
        <f>VLOOKUP($B490,'UPDATE Advanced Stats'!$B$2:$AC$1000,8,0)</f>
        <v>0.45100000000000001</v>
      </c>
      <c r="AF490">
        <f>VLOOKUP($B490,'UPDATE Advanced Stats'!$B$2:$AC$1000,9,0)</f>
        <v>0.41599999999999998</v>
      </c>
      <c r="AG490">
        <f>VLOOKUP($B490,'UPDATE Advanced Stats'!$B$2:$AC$1000,10,0)</f>
        <v>0.17499999999999999</v>
      </c>
      <c r="AH490">
        <f>VLOOKUP($B490,'UPDATE Advanced Stats'!$B$2:$AC$1000,11,0)</f>
        <v>2.1</v>
      </c>
      <c r="AI490">
        <f>VLOOKUP($B490,'UPDATE Advanced Stats'!$B$2:$AC$1000,12,0)</f>
        <v>8.9</v>
      </c>
      <c r="AJ490">
        <f>VLOOKUP($B490,'UPDATE Advanced Stats'!$B$2:$AC$1000,13,0)</f>
        <v>5.6</v>
      </c>
      <c r="AK490">
        <f>VLOOKUP($B490,'UPDATE Advanced Stats'!$B$2:$AC$1000,14,0)</f>
        <v>23.5</v>
      </c>
      <c r="AL490">
        <f>VLOOKUP($B490,'UPDATE Advanced Stats'!$B$2:$AC$1000,15,0)</f>
        <v>1.1000000000000001</v>
      </c>
      <c r="AM490">
        <f>VLOOKUP($B490,'UPDATE Advanced Stats'!$B$2:$AC$1000,16,0)</f>
        <v>0</v>
      </c>
      <c r="AN490">
        <f>VLOOKUP($B490,'UPDATE Advanced Stats'!$B$2:$AC$1000,17,0)</f>
        <v>8.6999999999999993</v>
      </c>
      <c r="AO490">
        <f>VLOOKUP($B490,'UPDATE Advanced Stats'!$B$2:$AC$1000,18,0)</f>
        <v>22.5</v>
      </c>
      <c r="AP490">
        <f>VLOOKUP($B490,'UPDATE Advanced Stats'!$B$2:$AC$1000,19,0)</f>
        <v>0</v>
      </c>
      <c r="AQ490">
        <f>VLOOKUP($B490,'UPDATE Advanced Stats'!$B$2:$AC$1000,20,0)</f>
        <v>0</v>
      </c>
      <c r="AR490">
        <f>VLOOKUP($B490,'UPDATE Advanced Stats'!$B$2:$AC$1000,21,0)</f>
        <v>0.2</v>
      </c>
      <c r="AS490">
        <f>VLOOKUP($B490,'UPDATE Advanced Stats'!$B$2:$AC$1000,22,0)</f>
        <v>0.3</v>
      </c>
      <c r="AT490">
        <f>VLOOKUP($B490,'UPDATE Advanced Stats'!$B$2:$AC$1000,23,0)</f>
        <v>4.1000000000000002E-2</v>
      </c>
      <c r="AU490">
        <f>VLOOKUP($B490,'UPDATE Advanced Stats'!$B$2:$AC$1000,24,0)</f>
        <v>0</v>
      </c>
      <c r="AV490">
        <f>VLOOKUP($B490,'UPDATE Advanced Stats'!$B$2:$AC$1000,25,0)</f>
        <v>-0.7</v>
      </c>
      <c r="AW490">
        <f>VLOOKUP($B490,'UPDATE Advanced Stats'!$B$2:$AC$1000,26,0)</f>
        <v>-3.1</v>
      </c>
      <c r="AX490">
        <f>VLOOKUP($B490,'UPDATE Advanced Stats'!$B$2:$AC$1000,27,0)</f>
        <v>-3.7</v>
      </c>
      <c r="AY490">
        <f>VLOOKUP($B490,'UPDATE Advanced Stats'!$B$2:$AC$1000,28,0)</f>
        <v>-0.1</v>
      </c>
    </row>
    <row r="491" spans="1:51">
      <c r="A491">
        <f>'UPDATE Regular Stats'!A492</f>
        <v>373</v>
      </c>
      <c r="B491" t="str">
        <f>'UPDATE Regular Stats'!B492</f>
        <v>A.J. Price</v>
      </c>
      <c r="C491" t="str">
        <f>'UPDATE Regular Stats'!C492</f>
        <v>PG</v>
      </c>
      <c r="D491">
        <f>'UPDATE Regular Stats'!D492</f>
        <v>28</v>
      </c>
      <c r="E491" t="str">
        <f>'UPDATE Regular Stats'!E492</f>
        <v>CLE</v>
      </c>
      <c r="F491">
        <f>'UPDATE Regular Stats'!F492</f>
        <v>11</v>
      </c>
      <c r="G491">
        <f>'UPDATE Regular Stats'!G492</f>
        <v>0</v>
      </c>
      <c r="H491">
        <f>'UPDATE Regular Stats'!H492</f>
        <v>7.9</v>
      </c>
      <c r="I491">
        <f>'UPDATE Regular Stats'!I492</f>
        <v>0.8</v>
      </c>
      <c r="J491">
        <f>'UPDATE Regular Stats'!J492</f>
        <v>3.1</v>
      </c>
      <c r="K491">
        <f>'UPDATE Regular Stats'!K492</f>
        <v>0.26500000000000001</v>
      </c>
      <c r="L491">
        <f>'UPDATE Regular Stats'!L492</f>
        <v>0</v>
      </c>
      <c r="M491">
        <f>'UPDATE Regular Stats'!M492</f>
        <v>1</v>
      </c>
      <c r="N491">
        <f>'UPDATE Regular Stats'!N492</f>
        <v>0</v>
      </c>
      <c r="O491">
        <f>'UPDATE Regular Stats'!O492</f>
        <v>0.8</v>
      </c>
      <c r="P491">
        <f>'UPDATE Regular Stats'!P492</f>
        <v>2.1</v>
      </c>
      <c r="Q491">
        <f>'UPDATE Regular Stats'!Q492</f>
        <v>0.39100000000000001</v>
      </c>
      <c r="R491">
        <f>'UPDATE Regular Stats'!R492</f>
        <v>0.4</v>
      </c>
      <c r="S491">
        <f>'UPDATE Regular Stats'!S492</f>
        <v>0.5</v>
      </c>
      <c r="T491">
        <f>'UPDATE Regular Stats'!T492</f>
        <v>0.66700000000000004</v>
      </c>
      <c r="U491">
        <f>'UPDATE Regular Stats'!U492</f>
        <v>0.4</v>
      </c>
      <c r="V491">
        <f>'UPDATE Regular Stats'!V492</f>
        <v>1</v>
      </c>
      <c r="W491">
        <f>'UPDATE Regular Stats'!W492</f>
        <v>1.4</v>
      </c>
      <c r="X491">
        <f>'UPDATE Regular Stats'!X492</f>
        <v>1.2</v>
      </c>
      <c r="Y491">
        <f>'UPDATE Regular Stats'!Y492</f>
        <v>0.3</v>
      </c>
      <c r="Z491">
        <f>'UPDATE Regular Stats'!Z492</f>
        <v>0</v>
      </c>
      <c r="AA491">
        <f>'UPDATE Regular Stats'!AA492</f>
        <v>0.3</v>
      </c>
      <c r="AB491">
        <f>'UPDATE Regular Stats'!AB492</f>
        <v>0.1</v>
      </c>
      <c r="AC491">
        <f>'UPDATE Regular Stats'!AC492</f>
        <v>2</v>
      </c>
      <c r="AD491">
        <f>VLOOKUP($B491,'UPDATE Advanced Stats'!$B$2:$AC$1000,7,0)</f>
        <v>12</v>
      </c>
      <c r="AE491">
        <f>VLOOKUP($B491,'UPDATE Advanced Stats'!$B$2:$AC$1000,8,0)</f>
        <v>0.45100000000000001</v>
      </c>
      <c r="AF491">
        <f>VLOOKUP($B491,'UPDATE Advanced Stats'!$B$2:$AC$1000,9,0)</f>
        <v>0.41599999999999998</v>
      </c>
      <c r="AG491">
        <f>VLOOKUP($B491,'UPDATE Advanced Stats'!$B$2:$AC$1000,10,0)</f>
        <v>0.17499999999999999</v>
      </c>
      <c r="AH491">
        <f>VLOOKUP($B491,'UPDATE Advanced Stats'!$B$2:$AC$1000,11,0)</f>
        <v>2.1</v>
      </c>
      <c r="AI491">
        <f>VLOOKUP($B491,'UPDATE Advanced Stats'!$B$2:$AC$1000,12,0)</f>
        <v>8.9</v>
      </c>
      <c r="AJ491">
        <f>VLOOKUP($B491,'UPDATE Advanced Stats'!$B$2:$AC$1000,13,0)</f>
        <v>5.6</v>
      </c>
      <c r="AK491">
        <f>VLOOKUP($B491,'UPDATE Advanced Stats'!$B$2:$AC$1000,14,0)</f>
        <v>23.5</v>
      </c>
      <c r="AL491">
        <f>VLOOKUP($B491,'UPDATE Advanced Stats'!$B$2:$AC$1000,15,0)</f>
        <v>1.1000000000000001</v>
      </c>
      <c r="AM491">
        <f>VLOOKUP($B491,'UPDATE Advanced Stats'!$B$2:$AC$1000,16,0)</f>
        <v>0</v>
      </c>
      <c r="AN491">
        <f>VLOOKUP($B491,'UPDATE Advanced Stats'!$B$2:$AC$1000,17,0)</f>
        <v>8.6999999999999993</v>
      </c>
      <c r="AO491">
        <f>VLOOKUP($B491,'UPDATE Advanced Stats'!$B$2:$AC$1000,18,0)</f>
        <v>22.5</v>
      </c>
      <c r="AP491">
        <f>VLOOKUP($B491,'UPDATE Advanced Stats'!$B$2:$AC$1000,19,0)</f>
        <v>0</v>
      </c>
      <c r="AQ491">
        <f>VLOOKUP($B491,'UPDATE Advanced Stats'!$B$2:$AC$1000,20,0)</f>
        <v>0</v>
      </c>
      <c r="AR491">
        <f>VLOOKUP($B491,'UPDATE Advanced Stats'!$B$2:$AC$1000,21,0)</f>
        <v>0.2</v>
      </c>
      <c r="AS491">
        <f>VLOOKUP($B491,'UPDATE Advanced Stats'!$B$2:$AC$1000,22,0)</f>
        <v>0.3</v>
      </c>
      <c r="AT491">
        <f>VLOOKUP($B491,'UPDATE Advanced Stats'!$B$2:$AC$1000,23,0)</f>
        <v>4.1000000000000002E-2</v>
      </c>
      <c r="AU491">
        <f>VLOOKUP($B491,'UPDATE Advanced Stats'!$B$2:$AC$1000,24,0)</f>
        <v>0</v>
      </c>
      <c r="AV491">
        <f>VLOOKUP($B491,'UPDATE Advanced Stats'!$B$2:$AC$1000,25,0)</f>
        <v>-0.7</v>
      </c>
      <c r="AW491">
        <f>VLOOKUP($B491,'UPDATE Advanced Stats'!$B$2:$AC$1000,26,0)</f>
        <v>-3.1</v>
      </c>
      <c r="AX491">
        <f>VLOOKUP($B491,'UPDATE Advanced Stats'!$B$2:$AC$1000,27,0)</f>
        <v>-3.7</v>
      </c>
      <c r="AY491">
        <f>VLOOKUP($B491,'UPDATE Advanced Stats'!$B$2:$AC$1000,28,0)</f>
        <v>-0.1</v>
      </c>
    </row>
    <row r="492" spans="1:51">
      <c r="A492">
        <f>'UPDATE Regular Stats'!A493</f>
        <v>373</v>
      </c>
      <c r="B492" t="str">
        <f>'UPDATE Regular Stats'!B493</f>
        <v>A.J. Price</v>
      </c>
      <c r="C492" t="str">
        <f>'UPDATE Regular Stats'!C493</f>
        <v>PG</v>
      </c>
      <c r="D492">
        <f>'UPDATE Regular Stats'!D493</f>
        <v>28</v>
      </c>
      <c r="E492" t="str">
        <f>'UPDATE Regular Stats'!E493</f>
        <v>PHO</v>
      </c>
      <c r="F492">
        <f>'UPDATE Regular Stats'!F493</f>
        <v>5</v>
      </c>
      <c r="G492">
        <f>'UPDATE Regular Stats'!G493</f>
        <v>0</v>
      </c>
      <c r="H492">
        <f>'UPDATE Regular Stats'!H493</f>
        <v>8.8000000000000007</v>
      </c>
      <c r="I492">
        <f>'UPDATE Regular Stats'!I493</f>
        <v>0.6</v>
      </c>
      <c r="J492">
        <f>'UPDATE Regular Stats'!J493</f>
        <v>2.8</v>
      </c>
      <c r="K492">
        <f>'UPDATE Regular Stats'!K493</f>
        <v>0.214</v>
      </c>
      <c r="L492">
        <f>'UPDATE Regular Stats'!L493</f>
        <v>0</v>
      </c>
      <c r="M492">
        <f>'UPDATE Regular Stats'!M493</f>
        <v>1.4</v>
      </c>
      <c r="N492">
        <f>'UPDATE Regular Stats'!N493</f>
        <v>0</v>
      </c>
      <c r="O492">
        <f>'UPDATE Regular Stats'!O493</f>
        <v>0.6</v>
      </c>
      <c r="P492">
        <f>'UPDATE Regular Stats'!P493</f>
        <v>1.4</v>
      </c>
      <c r="Q492">
        <f>'UPDATE Regular Stats'!Q493</f>
        <v>0.42899999999999999</v>
      </c>
      <c r="R492">
        <f>'UPDATE Regular Stats'!R493</f>
        <v>0</v>
      </c>
      <c r="S492">
        <f>'UPDATE Regular Stats'!S493</f>
        <v>0</v>
      </c>
      <c r="T492">
        <f>'UPDATE Regular Stats'!T493</f>
        <v>0</v>
      </c>
      <c r="U492">
        <f>'UPDATE Regular Stats'!U493</f>
        <v>0</v>
      </c>
      <c r="V492">
        <f>'UPDATE Regular Stats'!V493</f>
        <v>0.6</v>
      </c>
      <c r="W492">
        <f>'UPDATE Regular Stats'!W493</f>
        <v>0.6</v>
      </c>
      <c r="X492">
        <f>'UPDATE Regular Stats'!X493</f>
        <v>1.2</v>
      </c>
      <c r="Y492">
        <f>'UPDATE Regular Stats'!Y493</f>
        <v>0</v>
      </c>
      <c r="Z492">
        <f>'UPDATE Regular Stats'!Z493</f>
        <v>0</v>
      </c>
      <c r="AA492">
        <f>'UPDATE Regular Stats'!AA493</f>
        <v>0.2</v>
      </c>
      <c r="AB492">
        <f>'UPDATE Regular Stats'!AB493</f>
        <v>1</v>
      </c>
      <c r="AC492">
        <f>'UPDATE Regular Stats'!AC493</f>
        <v>1.2</v>
      </c>
      <c r="AD492">
        <f>VLOOKUP($B492,'UPDATE Advanced Stats'!$B$2:$AC$1000,7,0)</f>
        <v>12</v>
      </c>
      <c r="AE492">
        <f>VLOOKUP($B492,'UPDATE Advanced Stats'!$B$2:$AC$1000,8,0)</f>
        <v>0.45100000000000001</v>
      </c>
      <c r="AF492">
        <f>VLOOKUP($B492,'UPDATE Advanced Stats'!$B$2:$AC$1000,9,0)</f>
        <v>0.41599999999999998</v>
      </c>
      <c r="AG492">
        <f>VLOOKUP($B492,'UPDATE Advanced Stats'!$B$2:$AC$1000,10,0)</f>
        <v>0.17499999999999999</v>
      </c>
      <c r="AH492">
        <f>VLOOKUP($B492,'UPDATE Advanced Stats'!$B$2:$AC$1000,11,0)</f>
        <v>2.1</v>
      </c>
      <c r="AI492">
        <f>VLOOKUP($B492,'UPDATE Advanced Stats'!$B$2:$AC$1000,12,0)</f>
        <v>8.9</v>
      </c>
      <c r="AJ492">
        <f>VLOOKUP($B492,'UPDATE Advanced Stats'!$B$2:$AC$1000,13,0)</f>
        <v>5.6</v>
      </c>
      <c r="AK492">
        <f>VLOOKUP($B492,'UPDATE Advanced Stats'!$B$2:$AC$1000,14,0)</f>
        <v>23.5</v>
      </c>
      <c r="AL492">
        <f>VLOOKUP($B492,'UPDATE Advanced Stats'!$B$2:$AC$1000,15,0)</f>
        <v>1.1000000000000001</v>
      </c>
      <c r="AM492">
        <f>VLOOKUP($B492,'UPDATE Advanced Stats'!$B$2:$AC$1000,16,0)</f>
        <v>0</v>
      </c>
      <c r="AN492">
        <f>VLOOKUP($B492,'UPDATE Advanced Stats'!$B$2:$AC$1000,17,0)</f>
        <v>8.6999999999999993</v>
      </c>
      <c r="AO492">
        <f>VLOOKUP($B492,'UPDATE Advanced Stats'!$B$2:$AC$1000,18,0)</f>
        <v>22.5</v>
      </c>
      <c r="AP492">
        <f>VLOOKUP($B492,'UPDATE Advanced Stats'!$B$2:$AC$1000,19,0)</f>
        <v>0</v>
      </c>
      <c r="AQ492">
        <f>VLOOKUP($B492,'UPDATE Advanced Stats'!$B$2:$AC$1000,20,0)</f>
        <v>0</v>
      </c>
      <c r="AR492">
        <f>VLOOKUP($B492,'UPDATE Advanced Stats'!$B$2:$AC$1000,21,0)</f>
        <v>0.2</v>
      </c>
      <c r="AS492">
        <f>VLOOKUP($B492,'UPDATE Advanced Stats'!$B$2:$AC$1000,22,0)</f>
        <v>0.3</v>
      </c>
      <c r="AT492">
        <f>VLOOKUP($B492,'UPDATE Advanced Stats'!$B$2:$AC$1000,23,0)</f>
        <v>4.1000000000000002E-2</v>
      </c>
      <c r="AU492">
        <f>VLOOKUP($B492,'UPDATE Advanced Stats'!$B$2:$AC$1000,24,0)</f>
        <v>0</v>
      </c>
      <c r="AV492">
        <f>VLOOKUP($B492,'UPDATE Advanced Stats'!$B$2:$AC$1000,25,0)</f>
        <v>-0.7</v>
      </c>
      <c r="AW492">
        <f>VLOOKUP($B492,'UPDATE Advanced Stats'!$B$2:$AC$1000,26,0)</f>
        <v>-3.1</v>
      </c>
      <c r="AX492">
        <f>VLOOKUP($B492,'UPDATE Advanced Stats'!$B$2:$AC$1000,27,0)</f>
        <v>-3.7</v>
      </c>
      <c r="AY492">
        <f>VLOOKUP($B492,'UPDATE Advanced Stats'!$B$2:$AC$1000,28,0)</f>
        <v>-0.1</v>
      </c>
    </row>
    <row r="493" spans="1:51">
      <c r="A493">
        <f>'UPDATE Regular Stats'!A494</f>
        <v>374</v>
      </c>
      <c r="B493" t="str">
        <f>'UPDATE Regular Stats'!B494</f>
        <v>Ronnie Price</v>
      </c>
      <c r="C493" t="str">
        <f>'UPDATE Regular Stats'!C494</f>
        <v>PG</v>
      </c>
      <c r="D493">
        <f>'UPDATE Regular Stats'!D494</f>
        <v>31</v>
      </c>
      <c r="E493" t="str">
        <f>'UPDATE Regular Stats'!E494</f>
        <v>LAL</v>
      </c>
      <c r="F493">
        <f>'UPDATE Regular Stats'!F494</f>
        <v>43</v>
      </c>
      <c r="G493">
        <f>'UPDATE Regular Stats'!G494</f>
        <v>20</v>
      </c>
      <c r="H493">
        <f>'UPDATE Regular Stats'!H494</f>
        <v>22.8</v>
      </c>
      <c r="I493">
        <f>'UPDATE Regular Stats'!I494</f>
        <v>1.8</v>
      </c>
      <c r="J493">
        <f>'UPDATE Regular Stats'!J494</f>
        <v>5.2</v>
      </c>
      <c r="K493">
        <f>'UPDATE Regular Stats'!K494</f>
        <v>0.34499999999999997</v>
      </c>
      <c r="L493">
        <f>'UPDATE Regular Stats'!L494</f>
        <v>0.7</v>
      </c>
      <c r="M493">
        <f>'UPDATE Regular Stats'!M494</f>
        <v>2.5</v>
      </c>
      <c r="N493">
        <f>'UPDATE Regular Stats'!N494</f>
        <v>0.28399999999999997</v>
      </c>
      <c r="O493">
        <f>'UPDATE Regular Stats'!O494</f>
        <v>1.1000000000000001</v>
      </c>
      <c r="P493">
        <f>'UPDATE Regular Stats'!P494</f>
        <v>2.7</v>
      </c>
      <c r="Q493">
        <f>'UPDATE Regular Stats'!Q494</f>
        <v>0.40400000000000003</v>
      </c>
      <c r="R493">
        <f>'UPDATE Regular Stats'!R494</f>
        <v>0.8</v>
      </c>
      <c r="S493">
        <f>'UPDATE Regular Stats'!S494</f>
        <v>1</v>
      </c>
      <c r="T493">
        <f>'UPDATE Regular Stats'!T494</f>
        <v>0.8</v>
      </c>
      <c r="U493">
        <f>'UPDATE Regular Stats'!U494</f>
        <v>0.4</v>
      </c>
      <c r="V493">
        <f>'UPDATE Regular Stats'!V494</f>
        <v>1.2</v>
      </c>
      <c r="W493">
        <f>'UPDATE Regular Stats'!W494</f>
        <v>1.6</v>
      </c>
      <c r="X493">
        <f>'UPDATE Regular Stats'!X494</f>
        <v>3.8</v>
      </c>
      <c r="Y493">
        <f>'UPDATE Regular Stats'!Y494</f>
        <v>1.6</v>
      </c>
      <c r="Z493">
        <f>'UPDATE Regular Stats'!Z494</f>
        <v>0.1</v>
      </c>
      <c r="AA493">
        <f>'UPDATE Regular Stats'!AA494</f>
        <v>1.2</v>
      </c>
      <c r="AB493">
        <f>'UPDATE Regular Stats'!AB494</f>
        <v>2.7</v>
      </c>
      <c r="AC493">
        <f>'UPDATE Regular Stats'!AC494</f>
        <v>5.0999999999999996</v>
      </c>
      <c r="AD493">
        <f>VLOOKUP($B493,'UPDATE Advanced Stats'!$B$2:$AC$1000,7,0)</f>
        <v>10.199999999999999</v>
      </c>
      <c r="AE493">
        <f>VLOOKUP($B493,'UPDATE Advanced Stats'!$B$2:$AC$1000,8,0)</f>
        <v>0.45500000000000002</v>
      </c>
      <c r="AF493">
        <f>VLOOKUP($B493,'UPDATE Advanced Stats'!$B$2:$AC$1000,9,0)</f>
        <v>0.48899999999999999</v>
      </c>
      <c r="AG493">
        <f>VLOOKUP($B493,'UPDATE Advanced Stats'!$B$2:$AC$1000,10,0)</f>
        <v>0.20200000000000001</v>
      </c>
      <c r="AH493">
        <f>VLOOKUP($B493,'UPDATE Advanced Stats'!$B$2:$AC$1000,11,0)</f>
        <v>2.1</v>
      </c>
      <c r="AI493">
        <f>VLOOKUP($B493,'UPDATE Advanced Stats'!$B$2:$AC$1000,12,0)</f>
        <v>5.8</v>
      </c>
      <c r="AJ493">
        <f>VLOOKUP($B493,'UPDATE Advanced Stats'!$B$2:$AC$1000,13,0)</f>
        <v>3.9</v>
      </c>
      <c r="AK493">
        <f>VLOOKUP($B493,'UPDATE Advanced Stats'!$B$2:$AC$1000,14,0)</f>
        <v>24.4</v>
      </c>
      <c r="AL493">
        <f>VLOOKUP($B493,'UPDATE Advanced Stats'!$B$2:$AC$1000,15,0)</f>
        <v>3.5</v>
      </c>
      <c r="AM493">
        <f>VLOOKUP($B493,'UPDATE Advanced Stats'!$B$2:$AC$1000,16,0)</f>
        <v>0.3</v>
      </c>
      <c r="AN493">
        <f>VLOOKUP($B493,'UPDATE Advanced Stats'!$B$2:$AC$1000,17,0)</f>
        <v>17.600000000000001</v>
      </c>
      <c r="AO493">
        <f>VLOOKUP($B493,'UPDATE Advanced Stats'!$B$2:$AC$1000,18,0)</f>
        <v>13.4</v>
      </c>
      <c r="AP493">
        <f>VLOOKUP($B493,'UPDATE Advanced Stats'!$B$2:$AC$1000,19,0)</f>
        <v>0</v>
      </c>
      <c r="AQ493">
        <f>VLOOKUP($B493,'UPDATE Advanced Stats'!$B$2:$AC$1000,20,0)</f>
        <v>0.2</v>
      </c>
      <c r="AR493">
        <f>VLOOKUP($B493,'UPDATE Advanced Stats'!$B$2:$AC$1000,21,0)</f>
        <v>0.6</v>
      </c>
      <c r="AS493">
        <f>VLOOKUP($B493,'UPDATE Advanced Stats'!$B$2:$AC$1000,22,0)</f>
        <v>0.7</v>
      </c>
      <c r="AT493">
        <f>VLOOKUP($B493,'UPDATE Advanced Stats'!$B$2:$AC$1000,23,0)</f>
        <v>3.5999999999999997E-2</v>
      </c>
      <c r="AU493">
        <f>VLOOKUP($B493,'UPDATE Advanced Stats'!$B$2:$AC$1000,24,0)</f>
        <v>0</v>
      </c>
      <c r="AV493">
        <f>VLOOKUP($B493,'UPDATE Advanced Stats'!$B$2:$AC$1000,25,0)</f>
        <v>-1</v>
      </c>
      <c r="AW493">
        <f>VLOOKUP($B493,'UPDATE Advanced Stats'!$B$2:$AC$1000,26,0)</f>
        <v>-1</v>
      </c>
      <c r="AX493">
        <f>VLOOKUP($B493,'UPDATE Advanced Stats'!$B$2:$AC$1000,27,0)</f>
        <v>-2</v>
      </c>
      <c r="AY493">
        <f>VLOOKUP($B493,'UPDATE Advanced Stats'!$B$2:$AC$1000,28,0)</f>
        <v>0</v>
      </c>
    </row>
    <row r="494" spans="1:51">
      <c r="A494">
        <f>'UPDATE Regular Stats'!A495</f>
        <v>375</v>
      </c>
      <c r="B494" t="str">
        <f>'UPDATE Regular Stats'!B495</f>
        <v>Pablo Prigioni</v>
      </c>
      <c r="C494" t="str">
        <f>'UPDATE Regular Stats'!C495</f>
        <v>PG</v>
      </c>
      <c r="D494">
        <f>'UPDATE Regular Stats'!D495</f>
        <v>37</v>
      </c>
      <c r="E494" t="str">
        <f>'UPDATE Regular Stats'!E495</f>
        <v>TOT</v>
      </c>
      <c r="F494">
        <f>'UPDATE Regular Stats'!F495</f>
        <v>67</v>
      </c>
      <c r="G494">
        <f>'UPDATE Regular Stats'!G495</f>
        <v>3</v>
      </c>
      <c r="H494">
        <f>'UPDATE Regular Stats'!H495</f>
        <v>17.899999999999999</v>
      </c>
      <c r="I494">
        <f>'UPDATE Regular Stats'!I495</f>
        <v>1.4</v>
      </c>
      <c r="J494">
        <f>'UPDATE Regular Stats'!J495</f>
        <v>3.4</v>
      </c>
      <c r="K494">
        <f>'UPDATE Regular Stats'!K495</f>
        <v>0.39900000000000002</v>
      </c>
      <c r="L494">
        <f>'UPDATE Regular Stats'!L495</f>
        <v>0.9</v>
      </c>
      <c r="M494">
        <f>'UPDATE Regular Stats'!M495</f>
        <v>2.5</v>
      </c>
      <c r="N494">
        <f>'UPDATE Regular Stats'!N495</f>
        <v>0.34300000000000003</v>
      </c>
      <c r="O494">
        <f>'UPDATE Regular Stats'!O495</f>
        <v>0.5</v>
      </c>
      <c r="P494">
        <f>'UPDATE Regular Stats'!P495</f>
        <v>0.9</v>
      </c>
      <c r="Q494">
        <f>'UPDATE Regular Stats'!Q495</f>
        <v>0.54800000000000004</v>
      </c>
      <c r="R494">
        <f>'UPDATE Regular Stats'!R495</f>
        <v>0.5</v>
      </c>
      <c r="S494">
        <f>'UPDATE Regular Stats'!S495</f>
        <v>0.6</v>
      </c>
      <c r="T494">
        <f>'UPDATE Regular Stats'!T495</f>
        <v>0.85399999999999998</v>
      </c>
      <c r="U494">
        <f>'UPDATE Regular Stats'!U495</f>
        <v>0.4</v>
      </c>
      <c r="V494">
        <f>'UPDATE Regular Stats'!V495</f>
        <v>1.3</v>
      </c>
      <c r="W494">
        <f>'UPDATE Regular Stats'!W495</f>
        <v>1.8</v>
      </c>
      <c r="X494">
        <f>'UPDATE Regular Stats'!X495</f>
        <v>2.6</v>
      </c>
      <c r="Y494">
        <f>'UPDATE Regular Stats'!Y495</f>
        <v>1.2</v>
      </c>
      <c r="Z494">
        <f>'UPDATE Regular Stats'!Z495</f>
        <v>0</v>
      </c>
      <c r="AA494">
        <f>'UPDATE Regular Stats'!AA495</f>
        <v>0.9</v>
      </c>
      <c r="AB494">
        <f>'UPDATE Regular Stats'!AB495</f>
        <v>1.3</v>
      </c>
      <c r="AC494">
        <f>'UPDATE Regular Stats'!AC495</f>
        <v>4.0999999999999996</v>
      </c>
      <c r="AD494">
        <f>VLOOKUP($B494,'UPDATE Advanced Stats'!$B$2:$AC$1000,7,0)</f>
        <v>12.2</v>
      </c>
      <c r="AE494">
        <f>VLOOKUP($B494,'UPDATE Advanced Stats'!$B$2:$AC$1000,8,0)</f>
        <v>0.55700000000000005</v>
      </c>
      <c r="AF494">
        <f>VLOOKUP($B494,'UPDATE Advanced Stats'!$B$2:$AC$1000,9,0)</f>
        <v>0.72799999999999998</v>
      </c>
      <c r="AG494">
        <f>VLOOKUP($B494,'UPDATE Advanced Stats'!$B$2:$AC$1000,10,0)</f>
        <v>0.18</v>
      </c>
      <c r="AH494">
        <f>VLOOKUP($B494,'UPDATE Advanced Stats'!$B$2:$AC$1000,11,0)</f>
        <v>2.8</v>
      </c>
      <c r="AI494">
        <f>VLOOKUP($B494,'UPDATE Advanced Stats'!$B$2:$AC$1000,12,0)</f>
        <v>8.6</v>
      </c>
      <c r="AJ494">
        <f>VLOOKUP($B494,'UPDATE Advanced Stats'!$B$2:$AC$1000,13,0)</f>
        <v>5.7</v>
      </c>
      <c r="AK494">
        <f>VLOOKUP($B494,'UPDATE Advanced Stats'!$B$2:$AC$1000,14,0)</f>
        <v>21.5</v>
      </c>
      <c r="AL494">
        <f>VLOOKUP($B494,'UPDATE Advanced Stats'!$B$2:$AC$1000,15,0)</f>
        <v>3.4</v>
      </c>
      <c r="AM494">
        <f>VLOOKUP($B494,'UPDATE Advanced Stats'!$B$2:$AC$1000,16,0)</f>
        <v>0.1</v>
      </c>
      <c r="AN494">
        <f>VLOOKUP($B494,'UPDATE Advanced Stats'!$B$2:$AC$1000,17,0)</f>
        <v>20.100000000000001</v>
      </c>
      <c r="AO494">
        <f>VLOOKUP($B494,'UPDATE Advanced Stats'!$B$2:$AC$1000,18,0)</f>
        <v>11.6</v>
      </c>
      <c r="AP494">
        <f>VLOOKUP($B494,'UPDATE Advanced Stats'!$B$2:$AC$1000,19,0)</f>
        <v>0</v>
      </c>
      <c r="AQ494">
        <f>VLOOKUP($B494,'UPDATE Advanced Stats'!$B$2:$AC$1000,20,0)</f>
        <v>1.3</v>
      </c>
      <c r="AR494">
        <f>VLOOKUP($B494,'UPDATE Advanced Stats'!$B$2:$AC$1000,21,0)</f>
        <v>1</v>
      </c>
      <c r="AS494">
        <f>VLOOKUP($B494,'UPDATE Advanced Stats'!$B$2:$AC$1000,22,0)</f>
        <v>2.2999999999999998</v>
      </c>
      <c r="AT494">
        <f>VLOOKUP($B494,'UPDATE Advanced Stats'!$B$2:$AC$1000,23,0)</f>
        <v>9.1999999999999998E-2</v>
      </c>
      <c r="AU494">
        <f>VLOOKUP($B494,'UPDATE Advanced Stats'!$B$2:$AC$1000,24,0)</f>
        <v>0</v>
      </c>
      <c r="AV494">
        <f>VLOOKUP($B494,'UPDATE Advanced Stats'!$B$2:$AC$1000,25,0)</f>
        <v>0</v>
      </c>
      <c r="AW494">
        <f>VLOOKUP($B494,'UPDATE Advanced Stats'!$B$2:$AC$1000,26,0)</f>
        <v>-0.5</v>
      </c>
      <c r="AX494">
        <f>VLOOKUP($B494,'UPDATE Advanced Stats'!$B$2:$AC$1000,27,0)</f>
        <v>-0.5</v>
      </c>
      <c r="AY494">
        <f>VLOOKUP($B494,'UPDATE Advanced Stats'!$B$2:$AC$1000,28,0)</f>
        <v>0.5</v>
      </c>
    </row>
    <row r="495" spans="1:51">
      <c r="A495">
        <f>'UPDATE Regular Stats'!A496</f>
        <v>375</v>
      </c>
      <c r="B495" t="str">
        <f>'UPDATE Regular Stats'!B496</f>
        <v>Pablo Prigioni</v>
      </c>
      <c r="C495" t="str">
        <f>'UPDATE Regular Stats'!C496</f>
        <v>PG</v>
      </c>
      <c r="D495">
        <f>'UPDATE Regular Stats'!D496</f>
        <v>37</v>
      </c>
      <c r="E495" t="str">
        <f>'UPDATE Regular Stats'!E496</f>
        <v>NYK</v>
      </c>
      <c r="F495">
        <f>'UPDATE Regular Stats'!F496</f>
        <v>43</v>
      </c>
      <c r="G495">
        <f>'UPDATE Regular Stats'!G496</f>
        <v>3</v>
      </c>
      <c r="H495">
        <f>'UPDATE Regular Stats'!H496</f>
        <v>18.5</v>
      </c>
      <c r="I495">
        <f>'UPDATE Regular Stats'!I496</f>
        <v>1.6</v>
      </c>
      <c r="J495">
        <f>'UPDATE Regular Stats'!J496</f>
        <v>3.7</v>
      </c>
      <c r="K495">
        <f>'UPDATE Regular Stats'!K496</f>
        <v>0.42199999999999999</v>
      </c>
      <c r="L495">
        <f>'UPDATE Regular Stats'!L496</f>
        <v>1</v>
      </c>
      <c r="M495">
        <f>'UPDATE Regular Stats'!M496</f>
        <v>2.7</v>
      </c>
      <c r="N495">
        <f>'UPDATE Regular Stats'!N496</f>
        <v>0.374</v>
      </c>
      <c r="O495">
        <f>'UPDATE Regular Stats'!O496</f>
        <v>0.6</v>
      </c>
      <c r="P495">
        <f>'UPDATE Regular Stats'!P496</f>
        <v>1.1000000000000001</v>
      </c>
      <c r="Q495">
        <f>'UPDATE Regular Stats'!Q496</f>
        <v>0.54300000000000004</v>
      </c>
      <c r="R495">
        <f>'UPDATE Regular Stats'!R496</f>
        <v>0.5</v>
      </c>
      <c r="S495">
        <f>'UPDATE Regular Stats'!S496</f>
        <v>0.6</v>
      </c>
      <c r="T495">
        <f>'UPDATE Regular Stats'!T496</f>
        <v>0.84599999999999997</v>
      </c>
      <c r="U495">
        <f>'UPDATE Regular Stats'!U496</f>
        <v>0.4</v>
      </c>
      <c r="V495">
        <f>'UPDATE Regular Stats'!V496</f>
        <v>1.4</v>
      </c>
      <c r="W495">
        <f>'UPDATE Regular Stats'!W496</f>
        <v>1.9</v>
      </c>
      <c r="X495">
        <f>'UPDATE Regular Stats'!X496</f>
        <v>2.4</v>
      </c>
      <c r="Y495">
        <f>'UPDATE Regular Stats'!Y496</f>
        <v>1.2</v>
      </c>
      <c r="Z495">
        <f>'UPDATE Regular Stats'!Z496</f>
        <v>0</v>
      </c>
      <c r="AA495">
        <f>'UPDATE Regular Stats'!AA496</f>
        <v>1.1000000000000001</v>
      </c>
      <c r="AB495">
        <f>'UPDATE Regular Stats'!AB496</f>
        <v>1.2</v>
      </c>
      <c r="AC495">
        <f>'UPDATE Regular Stats'!AC496</f>
        <v>4.7</v>
      </c>
      <c r="AD495">
        <f>VLOOKUP($B495,'UPDATE Advanced Stats'!$B$2:$AC$1000,7,0)</f>
        <v>12.2</v>
      </c>
      <c r="AE495">
        <f>VLOOKUP($B495,'UPDATE Advanced Stats'!$B$2:$AC$1000,8,0)</f>
        <v>0.55700000000000005</v>
      </c>
      <c r="AF495">
        <f>VLOOKUP($B495,'UPDATE Advanced Stats'!$B$2:$AC$1000,9,0)</f>
        <v>0.72799999999999998</v>
      </c>
      <c r="AG495">
        <f>VLOOKUP($B495,'UPDATE Advanced Stats'!$B$2:$AC$1000,10,0)</f>
        <v>0.18</v>
      </c>
      <c r="AH495">
        <f>VLOOKUP($B495,'UPDATE Advanced Stats'!$B$2:$AC$1000,11,0)</f>
        <v>2.8</v>
      </c>
      <c r="AI495">
        <f>VLOOKUP($B495,'UPDATE Advanced Stats'!$B$2:$AC$1000,12,0)</f>
        <v>8.6</v>
      </c>
      <c r="AJ495">
        <f>VLOOKUP($B495,'UPDATE Advanced Stats'!$B$2:$AC$1000,13,0)</f>
        <v>5.7</v>
      </c>
      <c r="AK495">
        <f>VLOOKUP($B495,'UPDATE Advanced Stats'!$B$2:$AC$1000,14,0)</f>
        <v>21.5</v>
      </c>
      <c r="AL495">
        <f>VLOOKUP($B495,'UPDATE Advanced Stats'!$B$2:$AC$1000,15,0)</f>
        <v>3.4</v>
      </c>
      <c r="AM495">
        <f>VLOOKUP($B495,'UPDATE Advanced Stats'!$B$2:$AC$1000,16,0)</f>
        <v>0.1</v>
      </c>
      <c r="AN495">
        <f>VLOOKUP($B495,'UPDATE Advanced Stats'!$B$2:$AC$1000,17,0)</f>
        <v>20.100000000000001</v>
      </c>
      <c r="AO495">
        <f>VLOOKUP($B495,'UPDATE Advanced Stats'!$B$2:$AC$1000,18,0)</f>
        <v>11.6</v>
      </c>
      <c r="AP495">
        <f>VLOOKUP($B495,'UPDATE Advanced Stats'!$B$2:$AC$1000,19,0)</f>
        <v>0</v>
      </c>
      <c r="AQ495">
        <f>VLOOKUP($B495,'UPDATE Advanced Stats'!$B$2:$AC$1000,20,0)</f>
        <v>1.3</v>
      </c>
      <c r="AR495">
        <f>VLOOKUP($B495,'UPDATE Advanced Stats'!$B$2:$AC$1000,21,0)</f>
        <v>1</v>
      </c>
      <c r="AS495">
        <f>VLOOKUP($B495,'UPDATE Advanced Stats'!$B$2:$AC$1000,22,0)</f>
        <v>2.2999999999999998</v>
      </c>
      <c r="AT495">
        <f>VLOOKUP($B495,'UPDATE Advanced Stats'!$B$2:$AC$1000,23,0)</f>
        <v>9.1999999999999998E-2</v>
      </c>
      <c r="AU495">
        <f>VLOOKUP($B495,'UPDATE Advanced Stats'!$B$2:$AC$1000,24,0)</f>
        <v>0</v>
      </c>
      <c r="AV495">
        <f>VLOOKUP($B495,'UPDATE Advanced Stats'!$B$2:$AC$1000,25,0)</f>
        <v>0</v>
      </c>
      <c r="AW495">
        <f>VLOOKUP($B495,'UPDATE Advanced Stats'!$B$2:$AC$1000,26,0)</f>
        <v>-0.5</v>
      </c>
      <c r="AX495">
        <f>VLOOKUP($B495,'UPDATE Advanced Stats'!$B$2:$AC$1000,27,0)</f>
        <v>-0.5</v>
      </c>
      <c r="AY495">
        <f>VLOOKUP($B495,'UPDATE Advanced Stats'!$B$2:$AC$1000,28,0)</f>
        <v>0.5</v>
      </c>
    </row>
    <row r="496" spans="1:51">
      <c r="A496">
        <f>'UPDATE Regular Stats'!A497</f>
        <v>375</v>
      </c>
      <c r="B496" t="str">
        <f>'UPDATE Regular Stats'!B497</f>
        <v>Pablo Prigioni</v>
      </c>
      <c r="C496" t="str">
        <f>'UPDATE Regular Stats'!C497</f>
        <v>PG</v>
      </c>
      <c r="D496">
        <f>'UPDATE Regular Stats'!D497</f>
        <v>37</v>
      </c>
      <c r="E496" t="str">
        <f>'UPDATE Regular Stats'!E497</f>
        <v>HOU</v>
      </c>
      <c r="F496">
        <f>'UPDATE Regular Stats'!F497</f>
        <v>24</v>
      </c>
      <c r="G496">
        <f>'UPDATE Regular Stats'!G497</f>
        <v>0</v>
      </c>
      <c r="H496">
        <f>'UPDATE Regular Stats'!H497</f>
        <v>16.8</v>
      </c>
      <c r="I496">
        <f>'UPDATE Regular Stats'!I497</f>
        <v>1</v>
      </c>
      <c r="J496">
        <f>'UPDATE Regular Stats'!J497</f>
        <v>2.8</v>
      </c>
      <c r="K496">
        <f>'UPDATE Regular Stats'!K497</f>
        <v>0.34300000000000003</v>
      </c>
      <c r="L496">
        <f>'UPDATE Regular Stats'!L497</f>
        <v>0.6</v>
      </c>
      <c r="M496">
        <f>'UPDATE Regular Stats'!M497</f>
        <v>2.1</v>
      </c>
      <c r="N496">
        <f>'UPDATE Regular Stats'!N497</f>
        <v>0.27500000000000002</v>
      </c>
      <c r="O496">
        <f>'UPDATE Regular Stats'!O497</f>
        <v>0.4</v>
      </c>
      <c r="P496">
        <f>'UPDATE Regular Stats'!P497</f>
        <v>0.7</v>
      </c>
      <c r="Q496">
        <f>'UPDATE Regular Stats'!Q497</f>
        <v>0.56299999999999994</v>
      </c>
      <c r="R496">
        <f>'UPDATE Regular Stats'!R497</f>
        <v>0.5</v>
      </c>
      <c r="S496">
        <f>'UPDATE Regular Stats'!S497</f>
        <v>0.6</v>
      </c>
      <c r="T496">
        <f>'UPDATE Regular Stats'!T497</f>
        <v>0.86699999999999999</v>
      </c>
      <c r="U496">
        <f>'UPDATE Regular Stats'!U497</f>
        <v>0.5</v>
      </c>
      <c r="V496">
        <f>'UPDATE Regular Stats'!V497</f>
        <v>1.1000000000000001</v>
      </c>
      <c r="W496">
        <f>'UPDATE Regular Stats'!W497</f>
        <v>1.6</v>
      </c>
      <c r="X496">
        <f>'UPDATE Regular Stats'!X497</f>
        <v>2.8</v>
      </c>
      <c r="Y496">
        <f>'UPDATE Regular Stats'!Y497</f>
        <v>1.1000000000000001</v>
      </c>
      <c r="Z496">
        <f>'UPDATE Regular Stats'!Z497</f>
        <v>0</v>
      </c>
      <c r="AA496">
        <f>'UPDATE Regular Stats'!AA497</f>
        <v>0.6</v>
      </c>
      <c r="AB496">
        <f>'UPDATE Regular Stats'!AB497</f>
        <v>1.5</v>
      </c>
      <c r="AC496">
        <f>'UPDATE Regular Stats'!AC497</f>
        <v>3</v>
      </c>
      <c r="AD496">
        <f>VLOOKUP($B496,'UPDATE Advanced Stats'!$B$2:$AC$1000,7,0)</f>
        <v>12.2</v>
      </c>
      <c r="AE496">
        <f>VLOOKUP($B496,'UPDATE Advanced Stats'!$B$2:$AC$1000,8,0)</f>
        <v>0.55700000000000005</v>
      </c>
      <c r="AF496">
        <f>VLOOKUP($B496,'UPDATE Advanced Stats'!$B$2:$AC$1000,9,0)</f>
        <v>0.72799999999999998</v>
      </c>
      <c r="AG496">
        <f>VLOOKUP($B496,'UPDATE Advanced Stats'!$B$2:$AC$1000,10,0)</f>
        <v>0.18</v>
      </c>
      <c r="AH496">
        <f>VLOOKUP($B496,'UPDATE Advanced Stats'!$B$2:$AC$1000,11,0)</f>
        <v>2.8</v>
      </c>
      <c r="AI496">
        <f>VLOOKUP($B496,'UPDATE Advanced Stats'!$B$2:$AC$1000,12,0)</f>
        <v>8.6</v>
      </c>
      <c r="AJ496">
        <f>VLOOKUP($B496,'UPDATE Advanced Stats'!$B$2:$AC$1000,13,0)</f>
        <v>5.7</v>
      </c>
      <c r="AK496">
        <f>VLOOKUP($B496,'UPDATE Advanced Stats'!$B$2:$AC$1000,14,0)</f>
        <v>21.5</v>
      </c>
      <c r="AL496">
        <f>VLOOKUP($B496,'UPDATE Advanced Stats'!$B$2:$AC$1000,15,0)</f>
        <v>3.4</v>
      </c>
      <c r="AM496">
        <f>VLOOKUP($B496,'UPDATE Advanced Stats'!$B$2:$AC$1000,16,0)</f>
        <v>0.1</v>
      </c>
      <c r="AN496">
        <f>VLOOKUP($B496,'UPDATE Advanced Stats'!$B$2:$AC$1000,17,0)</f>
        <v>20.100000000000001</v>
      </c>
      <c r="AO496">
        <f>VLOOKUP($B496,'UPDATE Advanced Stats'!$B$2:$AC$1000,18,0)</f>
        <v>11.6</v>
      </c>
      <c r="AP496">
        <f>VLOOKUP($B496,'UPDATE Advanced Stats'!$B$2:$AC$1000,19,0)</f>
        <v>0</v>
      </c>
      <c r="AQ496">
        <f>VLOOKUP($B496,'UPDATE Advanced Stats'!$B$2:$AC$1000,20,0)</f>
        <v>1.3</v>
      </c>
      <c r="AR496">
        <f>VLOOKUP($B496,'UPDATE Advanced Stats'!$B$2:$AC$1000,21,0)</f>
        <v>1</v>
      </c>
      <c r="AS496">
        <f>VLOOKUP($B496,'UPDATE Advanced Stats'!$B$2:$AC$1000,22,0)</f>
        <v>2.2999999999999998</v>
      </c>
      <c r="AT496">
        <f>VLOOKUP($B496,'UPDATE Advanced Stats'!$B$2:$AC$1000,23,0)</f>
        <v>9.1999999999999998E-2</v>
      </c>
      <c r="AU496">
        <f>VLOOKUP($B496,'UPDATE Advanced Stats'!$B$2:$AC$1000,24,0)</f>
        <v>0</v>
      </c>
      <c r="AV496">
        <f>VLOOKUP($B496,'UPDATE Advanced Stats'!$B$2:$AC$1000,25,0)</f>
        <v>0</v>
      </c>
      <c r="AW496">
        <f>VLOOKUP($B496,'UPDATE Advanced Stats'!$B$2:$AC$1000,26,0)</f>
        <v>-0.5</v>
      </c>
      <c r="AX496">
        <f>VLOOKUP($B496,'UPDATE Advanced Stats'!$B$2:$AC$1000,27,0)</f>
        <v>-0.5</v>
      </c>
      <c r="AY496">
        <f>VLOOKUP($B496,'UPDATE Advanced Stats'!$B$2:$AC$1000,28,0)</f>
        <v>0.5</v>
      </c>
    </row>
    <row r="497" spans="1:51">
      <c r="A497">
        <f>'UPDATE Regular Stats'!A498</f>
        <v>376</v>
      </c>
      <c r="B497" t="str">
        <f>'UPDATE Regular Stats'!B498</f>
        <v>Tayshaun Prince</v>
      </c>
      <c r="C497" t="str">
        <f>'UPDATE Regular Stats'!C498</f>
        <v>SF</v>
      </c>
      <c r="D497">
        <f>'UPDATE Regular Stats'!D498</f>
        <v>34</v>
      </c>
      <c r="E497" t="str">
        <f>'UPDATE Regular Stats'!E498</f>
        <v>TOT</v>
      </c>
      <c r="F497">
        <f>'UPDATE Regular Stats'!F498</f>
        <v>58</v>
      </c>
      <c r="G497">
        <f>'UPDATE Regular Stats'!G498</f>
        <v>16</v>
      </c>
      <c r="H497">
        <f>'UPDATE Regular Stats'!H498</f>
        <v>24.1</v>
      </c>
      <c r="I497">
        <f>'UPDATE Regular Stats'!I498</f>
        <v>3.1</v>
      </c>
      <c r="J497">
        <f>'UPDATE Regular Stats'!J498</f>
        <v>6.9</v>
      </c>
      <c r="K497">
        <f>'UPDATE Regular Stats'!K498</f>
        <v>0.44</v>
      </c>
      <c r="L497">
        <f>'UPDATE Regular Stats'!L498</f>
        <v>0.5</v>
      </c>
      <c r="M497">
        <f>'UPDATE Regular Stats'!M498</f>
        <v>1.2</v>
      </c>
      <c r="N497">
        <f>'UPDATE Regular Stats'!N498</f>
        <v>0.46300000000000002</v>
      </c>
      <c r="O497">
        <f>'UPDATE Regular Stats'!O498</f>
        <v>2.5</v>
      </c>
      <c r="P497">
        <f>'UPDATE Regular Stats'!P498</f>
        <v>5.8</v>
      </c>
      <c r="Q497">
        <f>'UPDATE Regular Stats'!Q498</f>
        <v>0.436</v>
      </c>
      <c r="R497">
        <f>'UPDATE Regular Stats'!R498</f>
        <v>0.8</v>
      </c>
      <c r="S497">
        <f>'UPDATE Regular Stats'!S498</f>
        <v>1.1000000000000001</v>
      </c>
      <c r="T497">
        <f>'UPDATE Regular Stats'!T498</f>
        <v>0.754</v>
      </c>
      <c r="U497">
        <f>'UPDATE Regular Stats'!U498</f>
        <v>0.9</v>
      </c>
      <c r="V497">
        <f>'UPDATE Regular Stats'!V498</f>
        <v>2.7</v>
      </c>
      <c r="W497">
        <f>'UPDATE Regular Stats'!W498</f>
        <v>3.6</v>
      </c>
      <c r="X497">
        <f>'UPDATE Regular Stats'!X498</f>
        <v>1.6</v>
      </c>
      <c r="Y497">
        <f>'UPDATE Regular Stats'!Y498</f>
        <v>0.5</v>
      </c>
      <c r="Z497">
        <f>'UPDATE Regular Stats'!Z498</f>
        <v>0.3</v>
      </c>
      <c r="AA497">
        <f>'UPDATE Regular Stats'!AA498</f>
        <v>0.6</v>
      </c>
      <c r="AB497">
        <f>'UPDATE Regular Stats'!AB498</f>
        <v>0.9</v>
      </c>
      <c r="AC497">
        <f>'UPDATE Regular Stats'!AC498</f>
        <v>7.5</v>
      </c>
      <c r="AD497">
        <f>VLOOKUP($B497,'UPDATE Advanced Stats'!$B$2:$AC$1000,7,0)</f>
        <v>12</v>
      </c>
      <c r="AE497">
        <f>VLOOKUP($B497,'UPDATE Advanced Stats'!$B$2:$AC$1000,8,0)</f>
        <v>0.504</v>
      </c>
      <c r="AF497">
        <f>VLOOKUP($B497,'UPDATE Advanced Stats'!$B$2:$AC$1000,9,0)</f>
        <v>0.16700000000000001</v>
      </c>
      <c r="AG497">
        <f>VLOOKUP($B497,'UPDATE Advanced Stats'!$B$2:$AC$1000,10,0)</f>
        <v>0.16200000000000001</v>
      </c>
      <c r="AH497">
        <f>VLOOKUP($B497,'UPDATE Advanced Stats'!$B$2:$AC$1000,11,0)</f>
        <v>4.0999999999999996</v>
      </c>
      <c r="AI497">
        <f>VLOOKUP($B497,'UPDATE Advanced Stats'!$B$2:$AC$1000,12,0)</f>
        <v>12.8</v>
      </c>
      <c r="AJ497">
        <f>VLOOKUP($B497,'UPDATE Advanced Stats'!$B$2:$AC$1000,13,0)</f>
        <v>8.3000000000000007</v>
      </c>
      <c r="AK497">
        <f>VLOOKUP($B497,'UPDATE Advanced Stats'!$B$2:$AC$1000,14,0)</f>
        <v>10.3</v>
      </c>
      <c r="AL497">
        <f>VLOOKUP($B497,'UPDATE Advanced Stats'!$B$2:$AC$1000,15,0)</f>
        <v>1.1000000000000001</v>
      </c>
      <c r="AM497">
        <f>VLOOKUP($B497,'UPDATE Advanced Stats'!$B$2:$AC$1000,16,0)</f>
        <v>0.9</v>
      </c>
      <c r="AN497">
        <f>VLOOKUP($B497,'UPDATE Advanced Stats'!$B$2:$AC$1000,17,0)</f>
        <v>7.5</v>
      </c>
      <c r="AO497">
        <f>VLOOKUP($B497,'UPDATE Advanced Stats'!$B$2:$AC$1000,18,0)</f>
        <v>15</v>
      </c>
      <c r="AP497">
        <f>VLOOKUP($B497,'UPDATE Advanced Stats'!$B$2:$AC$1000,19,0)</f>
        <v>0</v>
      </c>
      <c r="AQ497">
        <f>VLOOKUP($B497,'UPDATE Advanced Stats'!$B$2:$AC$1000,20,0)</f>
        <v>1.3</v>
      </c>
      <c r="AR497">
        <f>VLOOKUP($B497,'UPDATE Advanced Stats'!$B$2:$AC$1000,21,0)</f>
        <v>1.2</v>
      </c>
      <c r="AS497">
        <f>VLOOKUP($B497,'UPDATE Advanced Stats'!$B$2:$AC$1000,22,0)</f>
        <v>2.5</v>
      </c>
      <c r="AT497">
        <f>VLOOKUP($B497,'UPDATE Advanced Stats'!$B$2:$AC$1000,23,0)</f>
        <v>8.5999999999999993E-2</v>
      </c>
      <c r="AU497">
        <f>VLOOKUP($B497,'UPDATE Advanced Stats'!$B$2:$AC$1000,24,0)</f>
        <v>0</v>
      </c>
      <c r="AV497">
        <f>VLOOKUP($B497,'UPDATE Advanced Stats'!$B$2:$AC$1000,25,0)</f>
        <v>-1.5</v>
      </c>
      <c r="AW497">
        <f>VLOOKUP($B497,'UPDATE Advanced Stats'!$B$2:$AC$1000,26,0)</f>
        <v>0.1</v>
      </c>
      <c r="AX497">
        <f>VLOOKUP($B497,'UPDATE Advanced Stats'!$B$2:$AC$1000,27,0)</f>
        <v>-1.3</v>
      </c>
      <c r="AY497">
        <f>VLOOKUP($B497,'UPDATE Advanced Stats'!$B$2:$AC$1000,28,0)</f>
        <v>0.2</v>
      </c>
    </row>
    <row r="498" spans="1:51">
      <c r="A498">
        <f>'UPDATE Regular Stats'!A499</f>
        <v>376</v>
      </c>
      <c r="B498" t="str">
        <f>'UPDATE Regular Stats'!B499</f>
        <v>Tayshaun Prince</v>
      </c>
      <c r="C498" t="str">
        <f>'UPDATE Regular Stats'!C499</f>
        <v>SF</v>
      </c>
      <c r="D498">
        <f>'UPDATE Regular Stats'!D499</f>
        <v>34</v>
      </c>
      <c r="E498" t="str">
        <f>'UPDATE Regular Stats'!E499</f>
        <v>MEM</v>
      </c>
      <c r="F498">
        <f>'UPDATE Regular Stats'!F499</f>
        <v>26</v>
      </c>
      <c r="G498">
        <f>'UPDATE Regular Stats'!G499</f>
        <v>9</v>
      </c>
      <c r="H498">
        <f>'UPDATE Regular Stats'!H499</f>
        <v>24.2</v>
      </c>
      <c r="I498">
        <f>'UPDATE Regular Stats'!I499</f>
        <v>2.9</v>
      </c>
      <c r="J498">
        <f>'UPDATE Regular Stats'!J499</f>
        <v>7</v>
      </c>
      <c r="K498">
        <f>'UPDATE Regular Stats'!K499</f>
        <v>0.41</v>
      </c>
      <c r="L498">
        <f>'UPDATE Regular Stats'!L499</f>
        <v>0.6</v>
      </c>
      <c r="M498">
        <f>'UPDATE Regular Stats'!M499</f>
        <v>1.3</v>
      </c>
      <c r="N498">
        <f>'UPDATE Regular Stats'!N499</f>
        <v>0.45500000000000002</v>
      </c>
      <c r="O498">
        <f>'UPDATE Regular Stats'!O499</f>
        <v>2.2999999999999998</v>
      </c>
      <c r="P498">
        <f>'UPDATE Regular Stats'!P499</f>
        <v>5.8</v>
      </c>
      <c r="Q498">
        <f>'UPDATE Regular Stats'!Q499</f>
        <v>0.4</v>
      </c>
      <c r="R498">
        <f>'UPDATE Regular Stats'!R499</f>
        <v>1</v>
      </c>
      <c r="S498">
        <f>'UPDATE Regular Stats'!S499</f>
        <v>1.2</v>
      </c>
      <c r="T498">
        <f>'UPDATE Regular Stats'!T499</f>
        <v>0.83299999999999996</v>
      </c>
      <c r="U498">
        <f>'UPDATE Regular Stats'!U499</f>
        <v>0.8</v>
      </c>
      <c r="V498">
        <f>'UPDATE Regular Stats'!V499</f>
        <v>2.4</v>
      </c>
      <c r="W498">
        <f>'UPDATE Regular Stats'!W499</f>
        <v>3.2</v>
      </c>
      <c r="X498">
        <f>'UPDATE Regular Stats'!X499</f>
        <v>1.4</v>
      </c>
      <c r="Y498">
        <f>'UPDATE Regular Stats'!Y499</f>
        <v>0.3</v>
      </c>
      <c r="Z498">
        <f>'UPDATE Regular Stats'!Z499</f>
        <v>0.2</v>
      </c>
      <c r="AA498">
        <f>'UPDATE Regular Stats'!AA499</f>
        <v>0.6</v>
      </c>
      <c r="AB498">
        <f>'UPDATE Regular Stats'!AB499</f>
        <v>0.8</v>
      </c>
      <c r="AC498">
        <f>'UPDATE Regular Stats'!AC499</f>
        <v>7.3</v>
      </c>
      <c r="AD498">
        <f>VLOOKUP($B498,'UPDATE Advanced Stats'!$B$2:$AC$1000,7,0)</f>
        <v>12</v>
      </c>
      <c r="AE498">
        <f>VLOOKUP($B498,'UPDATE Advanced Stats'!$B$2:$AC$1000,8,0)</f>
        <v>0.504</v>
      </c>
      <c r="AF498">
        <f>VLOOKUP($B498,'UPDATE Advanced Stats'!$B$2:$AC$1000,9,0)</f>
        <v>0.16700000000000001</v>
      </c>
      <c r="AG498">
        <f>VLOOKUP($B498,'UPDATE Advanced Stats'!$B$2:$AC$1000,10,0)</f>
        <v>0.16200000000000001</v>
      </c>
      <c r="AH498">
        <f>VLOOKUP($B498,'UPDATE Advanced Stats'!$B$2:$AC$1000,11,0)</f>
        <v>4.0999999999999996</v>
      </c>
      <c r="AI498">
        <f>VLOOKUP($B498,'UPDATE Advanced Stats'!$B$2:$AC$1000,12,0)</f>
        <v>12.8</v>
      </c>
      <c r="AJ498">
        <f>VLOOKUP($B498,'UPDATE Advanced Stats'!$B$2:$AC$1000,13,0)</f>
        <v>8.3000000000000007</v>
      </c>
      <c r="AK498">
        <f>VLOOKUP($B498,'UPDATE Advanced Stats'!$B$2:$AC$1000,14,0)</f>
        <v>10.3</v>
      </c>
      <c r="AL498">
        <f>VLOOKUP($B498,'UPDATE Advanced Stats'!$B$2:$AC$1000,15,0)</f>
        <v>1.1000000000000001</v>
      </c>
      <c r="AM498">
        <f>VLOOKUP($B498,'UPDATE Advanced Stats'!$B$2:$AC$1000,16,0)</f>
        <v>0.9</v>
      </c>
      <c r="AN498">
        <f>VLOOKUP($B498,'UPDATE Advanced Stats'!$B$2:$AC$1000,17,0)</f>
        <v>7.5</v>
      </c>
      <c r="AO498">
        <f>VLOOKUP($B498,'UPDATE Advanced Stats'!$B$2:$AC$1000,18,0)</f>
        <v>15</v>
      </c>
      <c r="AP498">
        <f>VLOOKUP($B498,'UPDATE Advanced Stats'!$B$2:$AC$1000,19,0)</f>
        <v>0</v>
      </c>
      <c r="AQ498">
        <f>VLOOKUP($B498,'UPDATE Advanced Stats'!$B$2:$AC$1000,20,0)</f>
        <v>1.3</v>
      </c>
      <c r="AR498">
        <f>VLOOKUP($B498,'UPDATE Advanced Stats'!$B$2:$AC$1000,21,0)</f>
        <v>1.2</v>
      </c>
      <c r="AS498">
        <f>VLOOKUP($B498,'UPDATE Advanced Stats'!$B$2:$AC$1000,22,0)</f>
        <v>2.5</v>
      </c>
      <c r="AT498">
        <f>VLOOKUP($B498,'UPDATE Advanced Stats'!$B$2:$AC$1000,23,0)</f>
        <v>8.5999999999999993E-2</v>
      </c>
      <c r="AU498">
        <f>VLOOKUP($B498,'UPDATE Advanced Stats'!$B$2:$AC$1000,24,0)</f>
        <v>0</v>
      </c>
      <c r="AV498">
        <f>VLOOKUP($B498,'UPDATE Advanced Stats'!$B$2:$AC$1000,25,0)</f>
        <v>-1.5</v>
      </c>
      <c r="AW498">
        <f>VLOOKUP($B498,'UPDATE Advanced Stats'!$B$2:$AC$1000,26,0)</f>
        <v>0.1</v>
      </c>
      <c r="AX498">
        <f>VLOOKUP($B498,'UPDATE Advanced Stats'!$B$2:$AC$1000,27,0)</f>
        <v>-1.3</v>
      </c>
      <c r="AY498">
        <f>VLOOKUP($B498,'UPDATE Advanced Stats'!$B$2:$AC$1000,28,0)</f>
        <v>0.2</v>
      </c>
    </row>
    <row r="499" spans="1:51">
      <c r="A499">
        <f>'UPDATE Regular Stats'!A500</f>
        <v>376</v>
      </c>
      <c r="B499" t="str">
        <f>'UPDATE Regular Stats'!B500</f>
        <v>Tayshaun Prince</v>
      </c>
      <c r="C499" t="str">
        <f>'UPDATE Regular Stats'!C500</f>
        <v>SF</v>
      </c>
      <c r="D499">
        <f>'UPDATE Regular Stats'!D500</f>
        <v>34</v>
      </c>
      <c r="E499" t="str">
        <f>'UPDATE Regular Stats'!E500</f>
        <v>BOS</v>
      </c>
      <c r="F499">
        <f>'UPDATE Regular Stats'!F500</f>
        <v>9</v>
      </c>
      <c r="G499">
        <f>'UPDATE Regular Stats'!G500</f>
        <v>0</v>
      </c>
      <c r="H499">
        <f>'UPDATE Regular Stats'!H500</f>
        <v>22</v>
      </c>
      <c r="I499">
        <f>'UPDATE Regular Stats'!I500</f>
        <v>3.7</v>
      </c>
      <c r="J499">
        <f>'UPDATE Regular Stats'!J500</f>
        <v>6.6</v>
      </c>
      <c r="K499">
        <f>'UPDATE Regular Stats'!K500</f>
        <v>0.55900000000000005</v>
      </c>
      <c r="L499">
        <f>'UPDATE Regular Stats'!L500</f>
        <v>0.6</v>
      </c>
      <c r="M499">
        <f>'UPDATE Regular Stats'!M500</f>
        <v>0.9</v>
      </c>
      <c r="N499">
        <f>'UPDATE Regular Stats'!N500</f>
        <v>0.625</v>
      </c>
      <c r="O499">
        <f>'UPDATE Regular Stats'!O500</f>
        <v>3.1</v>
      </c>
      <c r="P499">
        <f>'UPDATE Regular Stats'!P500</f>
        <v>5.7</v>
      </c>
      <c r="Q499">
        <f>'UPDATE Regular Stats'!Q500</f>
        <v>0.54900000000000004</v>
      </c>
      <c r="R499">
        <f>'UPDATE Regular Stats'!R500</f>
        <v>0.6</v>
      </c>
      <c r="S499">
        <f>'UPDATE Regular Stats'!S500</f>
        <v>0.7</v>
      </c>
      <c r="T499">
        <f>'UPDATE Regular Stats'!T500</f>
        <v>0.83299999999999996</v>
      </c>
      <c r="U499">
        <f>'UPDATE Regular Stats'!U500</f>
        <v>0.7</v>
      </c>
      <c r="V499">
        <f>'UPDATE Regular Stats'!V500</f>
        <v>2.7</v>
      </c>
      <c r="W499">
        <f>'UPDATE Regular Stats'!W500</f>
        <v>3.3</v>
      </c>
      <c r="X499">
        <f>'UPDATE Regular Stats'!X500</f>
        <v>2</v>
      </c>
      <c r="Y499">
        <f>'UPDATE Regular Stats'!Y500</f>
        <v>0.6</v>
      </c>
      <c r="Z499">
        <f>'UPDATE Regular Stats'!Z500</f>
        <v>0.2</v>
      </c>
      <c r="AA499">
        <f>'UPDATE Regular Stats'!AA500</f>
        <v>0.4</v>
      </c>
      <c r="AB499">
        <f>'UPDATE Regular Stats'!AB500</f>
        <v>0.8</v>
      </c>
      <c r="AC499">
        <f>'UPDATE Regular Stats'!AC500</f>
        <v>8.4</v>
      </c>
      <c r="AD499">
        <f>VLOOKUP($B499,'UPDATE Advanced Stats'!$B$2:$AC$1000,7,0)</f>
        <v>12</v>
      </c>
      <c r="AE499">
        <f>VLOOKUP($B499,'UPDATE Advanced Stats'!$B$2:$AC$1000,8,0)</f>
        <v>0.504</v>
      </c>
      <c r="AF499">
        <f>VLOOKUP($B499,'UPDATE Advanced Stats'!$B$2:$AC$1000,9,0)</f>
        <v>0.16700000000000001</v>
      </c>
      <c r="AG499">
        <f>VLOOKUP($B499,'UPDATE Advanced Stats'!$B$2:$AC$1000,10,0)</f>
        <v>0.16200000000000001</v>
      </c>
      <c r="AH499">
        <f>VLOOKUP($B499,'UPDATE Advanced Stats'!$B$2:$AC$1000,11,0)</f>
        <v>4.0999999999999996</v>
      </c>
      <c r="AI499">
        <f>VLOOKUP($B499,'UPDATE Advanced Stats'!$B$2:$AC$1000,12,0)</f>
        <v>12.8</v>
      </c>
      <c r="AJ499">
        <f>VLOOKUP($B499,'UPDATE Advanced Stats'!$B$2:$AC$1000,13,0)</f>
        <v>8.3000000000000007</v>
      </c>
      <c r="AK499">
        <f>VLOOKUP($B499,'UPDATE Advanced Stats'!$B$2:$AC$1000,14,0)</f>
        <v>10.3</v>
      </c>
      <c r="AL499">
        <f>VLOOKUP($B499,'UPDATE Advanced Stats'!$B$2:$AC$1000,15,0)</f>
        <v>1.1000000000000001</v>
      </c>
      <c r="AM499">
        <f>VLOOKUP($B499,'UPDATE Advanced Stats'!$B$2:$AC$1000,16,0)</f>
        <v>0.9</v>
      </c>
      <c r="AN499">
        <f>VLOOKUP($B499,'UPDATE Advanced Stats'!$B$2:$AC$1000,17,0)</f>
        <v>7.5</v>
      </c>
      <c r="AO499">
        <f>VLOOKUP($B499,'UPDATE Advanced Stats'!$B$2:$AC$1000,18,0)</f>
        <v>15</v>
      </c>
      <c r="AP499">
        <f>VLOOKUP($B499,'UPDATE Advanced Stats'!$B$2:$AC$1000,19,0)</f>
        <v>0</v>
      </c>
      <c r="AQ499">
        <f>VLOOKUP($B499,'UPDATE Advanced Stats'!$B$2:$AC$1000,20,0)</f>
        <v>1.3</v>
      </c>
      <c r="AR499">
        <f>VLOOKUP($B499,'UPDATE Advanced Stats'!$B$2:$AC$1000,21,0)</f>
        <v>1.2</v>
      </c>
      <c r="AS499">
        <f>VLOOKUP($B499,'UPDATE Advanced Stats'!$B$2:$AC$1000,22,0)</f>
        <v>2.5</v>
      </c>
      <c r="AT499">
        <f>VLOOKUP($B499,'UPDATE Advanced Stats'!$B$2:$AC$1000,23,0)</f>
        <v>8.5999999999999993E-2</v>
      </c>
      <c r="AU499">
        <f>VLOOKUP($B499,'UPDATE Advanced Stats'!$B$2:$AC$1000,24,0)</f>
        <v>0</v>
      </c>
      <c r="AV499">
        <f>VLOOKUP($B499,'UPDATE Advanced Stats'!$B$2:$AC$1000,25,0)</f>
        <v>-1.5</v>
      </c>
      <c r="AW499">
        <f>VLOOKUP($B499,'UPDATE Advanced Stats'!$B$2:$AC$1000,26,0)</f>
        <v>0.1</v>
      </c>
      <c r="AX499">
        <f>VLOOKUP($B499,'UPDATE Advanced Stats'!$B$2:$AC$1000,27,0)</f>
        <v>-1.3</v>
      </c>
      <c r="AY499">
        <f>VLOOKUP($B499,'UPDATE Advanced Stats'!$B$2:$AC$1000,28,0)</f>
        <v>0.2</v>
      </c>
    </row>
    <row r="500" spans="1:51">
      <c r="A500">
        <f>'UPDATE Regular Stats'!A501</f>
        <v>376</v>
      </c>
      <c r="B500" t="str">
        <f>'UPDATE Regular Stats'!B501</f>
        <v>Tayshaun Prince</v>
      </c>
      <c r="C500" t="str">
        <f>'UPDATE Regular Stats'!C501</f>
        <v>SF</v>
      </c>
      <c r="D500">
        <f>'UPDATE Regular Stats'!D501</f>
        <v>34</v>
      </c>
      <c r="E500" t="str">
        <f>'UPDATE Regular Stats'!E501</f>
        <v>DET</v>
      </c>
      <c r="F500">
        <f>'UPDATE Regular Stats'!F501</f>
        <v>23</v>
      </c>
      <c r="G500">
        <f>'UPDATE Regular Stats'!G501</f>
        <v>7</v>
      </c>
      <c r="H500">
        <f>'UPDATE Regular Stats'!H501</f>
        <v>24.8</v>
      </c>
      <c r="I500">
        <f>'UPDATE Regular Stats'!I501</f>
        <v>3</v>
      </c>
      <c r="J500">
        <f>'UPDATE Regular Stats'!J501</f>
        <v>7</v>
      </c>
      <c r="K500">
        <f>'UPDATE Regular Stats'!K501</f>
        <v>0.43099999999999999</v>
      </c>
      <c r="L500">
        <f>'UPDATE Regular Stats'!L501</f>
        <v>0.5</v>
      </c>
      <c r="M500">
        <f>'UPDATE Regular Stats'!M501</f>
        <v>1.1000000000000001</v>
      </c>
      <c r="N500">
        <f>'UPDATE Regular Stats'!N501</f>
        <v>0.42299999999999999</v>
      </c>
      <c r="O500">
        <f>'UPDATE Regular Stats'!O501</f>
        <v>2.5</v>
      </c>
      <c r="P500">
        <f>'UPDATE Regular Stats'!P501</f>
        <v>5.8</v>
      </c>
      <c r="Q500">
        <f>'UPDATE Regular Stats'!Q501</f>
        <v>0.433</v>
      </c>
      <c r="R500">
        <f>'UPDATE Regular Stats'!R501</f>
        <v>0.8</v>
      </c>
      <c r="S500">
        <f>'UPDATE Regular Stats'!S501</f>
        <v>1.3</v>
      </c>
      <c r="T500">
        <f>'UPDATE Regular Stats'!T501</f>
        <v>0.65500000000000003</v>
      </c>
      <c r="U500">
        <f>'UPDATE Regular Stats'!U501</f>
        <v>1.1000000000000001</v>
      </c>
      <c r="V500">
        <f>'UPDATE Regular Stats'!V501</f>
        <v>3.1</v>
      </c>
      <c r="W500">
        <f>'UPDATE Regular Stats'!W501</f>
        <v>4.2</v>
      </c>
      <c r="X500">
        <f>'UPDATE Regular Stats'!X501</f>
        <v>1.7</v>
      </c>
      <c r="Y500">
        <f>'UPDATE Regular Stats'!Y501</f>
        <v>0.7</v>
      </c>
      <c r="Z500">
        <f>'UPDATE Regular Stats'!Z501</f>
        <v>0.3</v>
      </c>
      <c r="AA500">
        <f>'UPDATE Regular Stats'!AA501</f>
        <v>0.7</v>
      </c>
      <c r="AB500">
        <f>'UPDATE Regular Stats'!AB501</f>
        <v>1.1000000000000001</v>
      </c>
      <c r="AC500">
        <f>'UPDATE Regular Stats'!AC501</f>
        <v>7.3</v>
      </c>
      <c r="AD500">
        <f>VLOOKUP($B500,'UPDATE Advanced Stats'!$B$2:$AC$1000,7,0)</f>
        <v>12</v>
      </c>
      <c r="AE500">
        <f>VLOOKUP($B500,'UPDATE Advanced Stats'!$B$2:$AC$1000,8,0)</f>
        <v>0.504</v>
      </c>
      <c r="AF500">
        <f>VLOOKUP($B500,'UPDATE Advanced Stats'!$B$2:$AC$1000,9,0)</f>
        <v>0.16700000000000001</v>
      </c>
      <c r="AG500">
        <f>VLOOKUP($B500,'UPDATE Advanced Stats'!$B$2:$AC$1000,10,0)</f>
        <v>0.16200000000000001</v>
      </c>
      <c r="AH500">
        <f>VLOOKUP($B500,'UPDATE Advanced Stats'!$B$2:$AC$1000,11,0)</f>
        <v>4.0999999999999996</v>
      </c>
      <c r="AI500">
        <f>VLOOKUP($B500,'UPDATE Advanced Stats'!$B$2:$AC$1000,12,0)</f>
        <v>12.8</v>
      </c>
      <c r="AJ500">
        <f>VLOOKUP($B500,'UPDATE Advanced Stats'!$B$2:$AC$1000,13,0)</f>
        <v>8.3000000000000007</v>
      </c>
      <c r="AK500">
        <f>VLOOKUP($B500,'UPDATE Advanced Stats'!$B$2:$AC$1000,14,0)</f>
        <v>10.3</v>
      </c>
      <c r="AL500">
        <f>VLOOKUP($B500,'UPDATE Advanced Stats'!$B$2:$AC$1000,15,0)</f>
        <v>1.1000000000000001</v>
      </c>
      <c r="AM500">
        <f>VLOOKUP($B500,'UPDATE Advanced Stats'!$B$2:$AC$1000,16,0)</f>
        <v>0.9</v>
      </c>
      <c r="AN500">
        <f>VLOOKUP($B500,'UPDATE Advanced Stats'!$B$2:$AC$1000,17,0)</f>
        <v>7.5</v>
      </c>
      <c r="AO500">
        <f>VLOOKUP($B500,'UPDATE Advanced Stats'!$B$2:$AC$1000,18,0)</f>
        <v>15</v>
      </c>
      <c r="AP500">
        <f>VLOOKUP($B500,'UPDATE Advanced Stats'!$B$2:$AC$1000,19,0)</f>
        <v>0</v>
      </c>
      <c r="AQ500">
        <f>VLOOKUP($B500,'UPDATE Advanced Stats'!$B$2:$AC$1000,20,0)</f>
        <v>1.3</v>
      </c>
      <c r="AR500">
        <f>VLOOKUP($B500,'UPDATE Advanced Stats'!$B$2:$AC$1000,21,0)</f>
        <v>1.2</v>
      </c>
      <c r="AS500">
        <f>VLOOKUP($B500,'UPDATE Advanced Stats'!$B$2:$AC$1000,22,0)</f>
        <v>2.5</v>
      </c>
      <c r="AT500">
        <f>VLOOKUP($B500,'UPDATE Advanced Stats'!$B$2:$AC$1000,23,0)</f>
        <v>8.5999999999999993E-2</v>
      </c>
      <c r="AU500">
        <f>VLOOKUP($B500,'UPDATE Advanced Stats'!$B$2:$AC$1000,24,0)</f>
        <v>0</v>
      </c>
      <c r="AV500">
        <f>VLOOKUP($B500,'UPDATE Advanced Stats'!$B$2:$AC$1000,25,0)</f>
        <v>-1.5</v>
      </c>
      <c r="AW500">
        <f>VLOOKUP($B500,'UPDATE Advanced Stats'!$B$2:$AC$1000,26,0)</f>
        <v>0.1</v>
      </c>
      <c r="AX500">
        <f>VLOOKUP($B500,'UPDATE Advanced Stats'!$B$2:$AC$1000,27,0)</f>
        <v>-1.3</v>
      </c>
      <c r="AY500">
        <f>VLOOKUP($B500,'UPDATE Advanced Stats'!$B$2:$AC$1000,28,0)</f>
        <v>0.2</v>
      </c>
    </row>
    <row r="501" spans="1:51">
      <c r="A501">
        <f>'UPDATE Regular Stats'!A502</f>
        <v>377</v>
      </c>
      <c r="B501" t="str">
        <f>'UPDATE Regular Stats'!B502</f>
        <v>Miroslav Raduljica</v>
      </c>
      <c r="C501" t="str">
        <f>'UPDATE Regular Stats'!C502</f>
        <v>C</v>
      </c>
      <c r="D501">
        <f>'UPDATE Regular Stats'!D502</f>
        <v>27</v>
      </c>
      <c r="E501" t="str">
        <f>'UPDATE Regular Stats'!E502</f>
        <v>MIN</v>
      </c>
      <c r="F501">
        <f>'UPDATE Regular Stats'!F502</f>
        <v>5</v>
      </c>
      <c r="G501">
        <f>'UPDATE Regular Stats'!G502</f>
        <v>0</v>
      </c>
      <c r="H501">
        <f>'UPDATE Regular Stats'!H502</f>
        <v>4.5999999999999996</v>
      </c>
      <c r="I501">
        <f>'UPDATE Regular Stats'!I502</f>
        <v>0.6</v>
      </c>
      <c r="J501">
        <f>'UPDATE Regular Stats'!J502</f>
        <v>1.6</v>
      </c>
      <c r="K501">
        <f>'UPDATE Regular Stats'!K502</f>
        <v>0.375</v>
      </c>
      <c r="L501">
        <f>'UPDATE Regular Stats'!L502</f>
        <v>0</v>
      </c>
      <c r="M501">
        <f>'UPDATE Regular Stats'!M502</f>
        <v>0</v>
      </c>
      <c r="N501">
        <f>'UPDATE Regular Stats'!N502</f>
        <v>0</v>
      </c>
      <c r="O501">
        <f>'UPDATE Regular Stats'!O502</f>
        <v>0.6</v>
      </c>
      <c r="P501">
        <f>'UPDATE Regular Stats'!P502</f>
        <v>1.6</v>
      </c>
      <c r="Q501">
        <f>'UPDATE Regular Stats'!Q502</f>
        <v>0.375</v>
      </c>
      <c r="R501">
        <f>'UPDATE Regular Stats'!R502</f>
        <v>0.4</v>
      </c>
      <c r="S501">
        <f>'UPDATE Regular Stats'!S502</f>
        <v>0.4</v>
      </c>
      <c r="T501">
        <f>'UPDATE Regular Stats'!T502</f>
        <v>1</v>
      </c>
      <c r="U501">
        <f>'UPDATE Regular Stats'!U502</f>
        <v>0.4</v>
      </c>
      <c r="V501">
        <f>'UPDATE Regular Stats'!V502</f>
        <v>0.6</v>
      </c>
      <c r="W501">
        <f>'UPDATE Regular Stats'!W502</f>
        <v>1</v>
      </c>
      <c r="X501">
        <f>'UPDATE Regular Stats'!X502</f>
        <v>0</v>
      </c>
      <c r="Y501">
        <f>'UPDATE Regular Stats'!Y502</f>
        <v>0.2</v>
      </c>
      <c r="Z501">
        <f>'UPDATE Regular Stats'!Z502</f>
        <v>0</v>
      </c>
      <c r="AA501">
        <f>'UPDATE Regular Stats'!AA502</f>
        <v>0.4</v>
      </c>
      <c r="AB501">
        <f>'UPDATE Regular Stats'!AB502</f>
        <v>1.6</v>
      </c>
      <c r="AC501">
        <f>'UPDATE Regular Stats'!AC502</f>
        <v>1.6</v>
      </c>
      <c r="AD501">
        <f>VLOOKUP($B501,'UPDATE Advanced Stats'!$B$2:$AC$1000,7,0)</f>
        <v>3.3</v>
      </c>
      <c r="AE501">
        <f>VLOOKUP($B501,'UPDATE Advanced Stats'!$B$2:$AC$1000,8,0)</f>
        <v>0.45</v>
      </c>
      <c r="AF501">
        <f>VLOOKUP($B501,'UPDATE Advanced Stats'!$B$2:$AC$1000,9,0)</f>
        <v>0</v>
      </c>
      <c r="AG501">
        <f>VLOOKUP($B501,'UPDATE Advanced Stats'!$B$2:$AC$1000,10,0)</f>
        <v>0.25</v>
      </c>
      <c r="AH501">
        <f>VLOOKUP($B501,'UPDATE Advanced Stats'!$B$2:$AC$1000,11,0)</f>
        <v>9.6999999999999993</v>
      </c>
      <c r="AI501">
        <f>VLOOKUP($B501,'UPDATE Advanced Stats'!$B$2:$AC$1000,12,0)</f>
        <v>15.4</v>
      </c>
      <c r="AJ501">
        <f>VLOOKUP($B501,'UPDATE Advanced Stats'!$B$2:$AC$1000,13,0)</f>
        <v>12.4</v>
      </c>
      <c r="AK501">
        <f>VLOOKUP($B501,'UPDATE Advanced Stats'!$B$2:$AC$1000,14,0)</f>
        <v>0</v>
      </c>
      <c r="AL501">
        <f>VLOOKUP($B501,'UPDATE Advanced Stats'!$B$2:$AC$1000,15,0)</f>
        <v>2.2000000000000002</v>
      </c>
      <c r="AM501">
        <f>VLOOKUP($B501,'UPDATE Advanced Stats'!$B$2:$AC$1000,16,0)</f>
        <v>0</v>
      </c>
      <c r="AN501">
        <f>VLOOKUP($B501,'UPDATE Advanced Stats'!$B$2:$AC$1000,17,0)</f>
        <v>18.399999999999999</v>
      </c>
      <c r="AO501">
        <f>VLOOKUP($B501,'UPDATE Advanced Stats'!$B$2:$AC$1000,18,0)</f>
        <v>20.9</v>
      </c>
      <c r="AP501">
        <f>VLOOKUP($B501,'UPDATE Advanced Stats'!$B$2:$AC$1000,19,0)</f>
        <v>0</v>
      </c>
      <c r="AQ501">
        <f>VLOOKUP($B501,'UPDATE Advanced Stats'!$B$2:$AC$1000,20,0)</f>
        <v>0</v>
      </c>
      <c r="AR501">
        <f>VLOOKUP($B501,'UPDATE Advanced Stats'!$B$2:$AC$1000,21,0)</f>
        <v>0</v>
      </c>
      <c r="AS501">
        <f>VLOOKUP($B501,'UPDATE Advanced Stats'!$B$2:$AC$1000,22,0)</f>
        <v>0</v>
      </c>
      <c r="AT501">
        <f>VLOOKUP($B501,'UPDATE Advanced Stats'!$B$2:$AC$1000,23,0)</f>
        <v>-5.7000000000000002E-2</v>
      </c>
      <c r="AU501">
        <f>VLOOKUP($B501,'UPDATE Advanced Stats'!$B$2:$AC$1000,24,0)</f>
        <v>0</v>
      </c>
      <c r="AV501">
        <f>VLOOKUP($B501,'UPDATE Advanced Stats'!$B$2:$AC$1000,25,0)</f>
        <v>-8.1999999999999993</v>
      </c>
      <c r="AW501">
        <f>VLOOKUP($B501,'UPDATE Advanced Stats'!$B$2:$AC$1000,26,0)</f>
        <v>-6.2</v>
      </c>
      <c r="AX501">
        <f>VLOOKUP($B501,'UPDATE Advanced Stats'!$B$2:$AC$1000,27,0)</f>
        <v>-14.4</v>
      </c>
      <c r="AY501">
        <f>VLOOKUP($B501,'UPDATE Advanced Stats'!$B$2:$AC$1000,28,0)</f>
        <v>-0.1</v>
      </c>
    </row>
    <row r="502" spans="1:51">
      <c r="A502">
        <f>'UPDATE Regular Stats'!A503</f>
        <v>378</v>
      </c>
      <c r="B502" t="str">
        <f>'UPDATE Regular Stats'!B503</f>
        <v>Julius Randle</v>
      </c>
      <c r="C502" t="str">
        <f>'UPDATE Regular Stats'!C503</f>
        <v>PF</v>
      </c>
      <c r="D502">
        <f>'UPDATE Regular Stats'!D503</f>
        <v>20</v>
      </c>
      <c r="E502" t="str">
        <f>'UPDATE Regular Stats'!E503</f>
        <v>LAL</v>
      </c>
      <c r="F502">
        <f>'UPDATE Regular Stats'!F503</f>
        <v>1</v>
      </c>
      <c r="G502">
        <f>'UPDATE Regular Stats'!G503</f>
        <v>0</v>
      </c>
      <c r="H502">
        <f>'UPDATE Regular Stats'!H503</f>
        <v>14</v>
      </c>
      <c r="I502">
        <f>'UPDATE Regular Stats'!I503</f>
        <v>1</v>
      </c>
      <c r="J502">
        <f>'UPDATE Regular Stats'!J503</f>
        <v>3</v>
      </c>
      <c r="K502">
        <f>'UPDATE Regular Stats'!K503</f>
        <v>0.33300000000000002</v>
      </c>
      <c r="L502">
        <f>'UPDATE Regular Stats'!L503</f>
        <v>0</v>
      </c>
      <c r="M502">
        <f>'UPDATE Regular Stats'!M503</f>
        <v>0</v>
      </c>
      <c r="N502">
        <f>'UPDATE Regular Stats'!N503</f>
        <v>0</v>
      </c>
      <c r="O502">
        <f>'UPDATE Regular Stats'!O503</f>
        <v>1</v>
      </c>
      <c r="P502">
        <f>'UPDATE Regular Stats'!P503</f>
        <v>3</v>
      </c>
      <c r="Q502">
        <f>'UPDATE Regular Stats'!Q503</f>
        <v>0.33300000000000002</v>
      </c>
      <c r="R502">
        <f>'UPDATE Regular Stats'!R503</f>
        <v>0</v>
      </c>
      <c r="S502">
        <f>'UPDATE Regular Stats'!S503</f>
        <v>2</v>
      </c>
      <c r="T502">
        <f>'UPDATE Regular Stats'!T503</f>
        <v>0</v>
      </c>
      <c r="U502">
        <f>'UPDATE Regular Stats'!U503</f>
        <v>0</v>
      </c>
      <c r="V502">
        <f>'UPDATE Regular Stats'!V503</f>
        <v>0</v>
      </c>
      <c r="W502">
        <f>'UPDATE Regular Stats'!W503</f>
        <v>0</v>
      </c>
      <c r="X502">
        <f>'UPDATE Regular Stats'!X503</f>
        <v>0</v>
      </c>
      <c r="Y502">
        <f>'UPDATE Regular Stats'!Y503</f>
        <v>0</v>
      </c>
      <c r="Z502">
        <f>'UPDATE Regular Stats'!Z503</f>
        <v>0</v>
      </c>
      <c r="AA502">
        <f>'UPDATE Regular Stats'!AA503</f>
        <v>1</v>
      </c>
      <c r="AB502">
        <f>'UPDATE Regular Stats'!AB503</f>
        <v>1</v>
      </c>
      <c r="AC502">
        <f>'UPDATE Regular Stats'!AC503</f>
        <v>2</v>
      </c>
      <c r="AD502">
        <f>VLOOKUP($B502,'UPDATE Advanced Stats'!$B$2:$AC$1000,7,0)</f>
        <v>-7.5</v>
      </c>
      <c r="AE502">
        <f>VLOOKUP($B502,'UPDATE Advanced Stats'!$B$2:$AC$1000,8,0)</f>
        <v>0.25800000000000001</v>
      </c>
      <c r="AF502">
        <f>VLOOKUP($B502,'UPDATE Advanced Stats'!$B$2:$AC$1000,9,0)</f>
        <v>0</v>
      </c>
      <c r="AG502">
        <f>VLOOKUP($B502,'UPDATE Advanced Stats'!$B$2:$AC$1000,10,0)</f>
        <v>0.66700000000000004</v>
      </c>
      <c r="AH502">
        <f>VLOOKUP($B502,'UPDATE Advanced Stats'!$B$2:$AC$1000,11,0)</f>
        <v>0</v>
      </c>
      <c r="AI502">
        <f>VLOOKUP($B502,'UPDATE Advanced Stats'!$B$2:$AC$1000,12,0)</f>
        <v>0</v>
      </c>
      <c r="AJ502">
        <f>VLOOKUP($B502,'UPDATE Advanced Stats'!$B$2:$AC$1000,13,0)</f>
        <v>0</v>
      </c>
      <c r="AK502">
        <f>VLOOKUP($B502,'UPDATE Advanced Stats'!$B$2:$AC$1000,14,0)</f>
        <v>0</v>
      </c>
      <c r="AL502">
        <f>VLOOKUP($B502,'UPDATE Advanced Stats'!$B$2:$AC$1000,15,0)</f>
        <v>0</v>
      </c>
      <c r="AM502">
        <f>VLOOKUP($B502,'UPDATE Advanced Stats'!$B$2:$AC$1000,16,0)</f>
        <v>0</v>
      </c>
      <c r="AN502">
        <f>VLOOKUP($B502,'UPDATE Advanced Stats'!$B$2:$AC$1000,17,0)</f>
        <v>20.5</v>
      </c>
      <c r="AO502">
        <f>VLOOKUP($B502,'UPDATE Advanced Stats'!$B$2:$AC$1000,18,0)</f>
        <v>15.5</v>
      </c>
      <c r="AP502">
        <f>VLOOKUP($B502,'UPDATE Advanced Stats'!$B$2:$AC$1000,19,0)</f>
        <v>0</v>
      </c>
      <c r="AQ502">
        <f>VLOOKUP($B502,'UPDATE Advanced Stats'!$B$2:$AC$1000,20,0)</f>
        <v>-0.1</v>
      </c>
      <c r="AR502">
        <f>VLOOKUP($B502,'UPDATE Advanced Stats'!$B$2:$AC$1000,21,0)</f>
        <v>0</v>
      </c>
      <c r="AS502">
        <f>VLOOKUP($B502,'UPDATE Advanced Stats'!$B$2:$AC$1000,22,0)</f>
        <v>-0.1</v>
      </c>
      <c r="AT502">
        <f>VLOOKUP($B502,'UPDATE Advanced Stats'!$B$2:$AC$1000,23,0)</f>
        <v>-0.27600000000000002</v>
      </c>
      <c r="AU502">
        <f>VLOOKUP($B502,'UPDATE Advanced Stats'!$B$2:$AC$1000,24,0)</f>
        <v>0</v>
      </c>
      <c r="AV502">
        <f>VLOOKUP($B502,'UPDATE Advanced Stats'!$B$2:$AC$1000,25,0)</f>
        <v>-12.3</v>
      </c>
      <c r="AW502">
        <f>VLOOKUP($B502,'UPDATE Advanced Stats'!$B$2:$AC$1000,26,0)</f>
        <v>-4.5</v>
      </c>
      <c r="AX502">
        <f>VLOOKUP($B502,'UPDATE Advanced Stats'!$B$2:$AC$1000,27,0)</f>
        <v>-16.8</v>
      </c>
      <c r="AY502">
        <f>VLOOKUP($B502,'UPDATE Advanced Stats'!$B$2:$AC$1000,28,0)</f>
        <v>-0.1</v>
      </c>
    </row>
    <row r="503" spans="1:51">
      <c r="A503">
        <f>'UPDATE Regular Stats'!A504</f>
        <v>379</v>
      </c>
      <c r="B503" t="str">
        <f>'UPDATE Regular Stats'!B504</f>
        <v>Shavlik Randolph</v>
      </c>
      <c r="C503" t="str">
        <f>'UPDATE Regular Stats'!C504</f>
        <v>PF</v>
      </c>
      <c r="D503">
        <f>'UPDATE Regular Stats'!D504</f>
        <v>31</v>
      </c>
      <c r="E503" t="str">
        <f>'UPDATE Regular Stats'!E504</f>
        <v>TOT</v>
      </c>
      <c r="F503">
        <f>'UPDATE Regular Stats'!F504</f>
        <v>21</v>
      </c>
      <c r="G503">
        <f>'UPDATE Regular Stats'!G504</f>
        <v>0</v>
      </c>
      <c r="H503">
        <f>'UPDATE Regular Stats'!H504</f>
        <v>6</v>
      </c>
      <c r="I503">
        <f>'UPDATE Regular Stats'!I504</f>
        <v>0.4</v>
      </c>
      <c r="J503">
        <f>'UPDATE Regular Stats'!J504</f>
        <v>1.7</v>
      </c>
      <c r="K503">
        <f>'UPDATE Regular Stats'!K504</f>
        <v>0.25700000000000001</v>
      </c>
      <c r="L503">
        <f>'UPDATE Regular Stats'!L504</f>
        <v>0</v>
      </c>
      <c r="M503">
        <f>'UPDATE Regular Stats'!M504</f>
        <v>0.2</v>
      </c>
      <c r="N503">
        <f>'UPDATE Regular Stats'!N504</f>
        <v>0</v>
      </c>
      <c r="O503">
        <f>'UPDATE Regular Stats'!O504</f>
        <v>0.4</v>
      </c>
      <c r="P503">
        <f>'UPDATE Regular Stats'!P504</f>
        <v>1.4</v>
      </c>
      <c r="Q503">
        <f>'UPDATE Regular Stats'!Q504</f>
        <v>0.3</v>
      </c>
      <c r="R503">
        <f>'UPDATE Regular Stats'!R504</f>
        <v>0.3</v>
      </c>
      <c r="S503">
        <f>'UPDATE Regular Stats'!S504</f>
        <v>0.6</v>
      </c>
      <c r="T503">
        <f>'UPDATE Regular Stats'!T504</f>
        <v>0.5</v>
      </c>
      <c r="U503">
        <f>'UPDATE Regular Stats'!U504</f>
        <v>0.8</v>
      </c>
      <c r="V503">
        <f>'UPDATE Regular Stats'!V504</f>
        <v>1</v>
      </c>
      <c r="W503">
        <f>'UPDATE Regular Stats'!W504</f>
        <v>1.8</v>
      </c>
      <c r="X503">
        <f>'UPDATE Regular Stats'!X504</f>
        <v>0.2</v>
      </c>
      <c r="Y503">
        <f>'UPDATE Regular Stats'!Y504</f>
        <v>0.2</v>
      </c>
      <c r="Z503">
        <f>'UPDATE Regular Stats'!Z504</f>
        <v>0.1</v>
      </c>
      <c r="AA503">
        <f>'UPDATE Regular Stats'!AA504</f>
        <v>0.1</v>
      </c>
      <c r="AB503">
        <f>'UPDATE Regular Stats'!AB504</f>
        <v>0.8</v>
      </c>
      <c r="AC503">
        <f>'UPDATE Regular Stats'!AC504</f>
        <v>1.1000000000000001</v>
      </c>
      <c r="AD503">
        <f>VLOOKUP($B503,'UPDATE Advanced Stats'!$B$2:$AC$1000,7,0)</f>
        <v>7.2</v>
      </c>
      <c r="AE503">
        <f>VLOOKUP($B503,'UPDATE Advanced Stats'!$B$2:$AC$1000,8,0)</f>
        <v>0.29799999999999999</v>
      </c>
      <c r="AF503">
        <f>VLOOKUP($B503,'UPDATE Advanced Stats'!$B$2:$AC$1000,9,0)</f>
        <v>0.14299999999999999</v>
      </c>
      <c r="AG503">
        <f>VLOOKUP($B503,'UPDATE Advanced Stats'!$B$2:$AC$1000,10,0)</f>
        <v>0.34300000000000003</v>
      </c>
      <c r="AH503">
        <f>VLOOKUP($B503,'UPDATE Advanced Stats'!$B$2:$AC$1000,11,0)</f>
        <v>13.8</v>
      </c>
      <c r="AI503">
        <f>VLOOKUP($B503,'UPDATE Advanced Stats'!$B$2:$AC$1000,12,0)</f>
        <v>19.3</v>
      </c>
      <c r="AJ503">
        <f>VLOOKUP($B503,'UPDATE Advanced Stats'!$B$2:$AC$1000,13,0)</f>
        <v>16.5</v>
      </c>
      <c r="AK503">
        <f>VLOOKUP($B503,'UPDATE Advanced Stats'!$B$2:$AC$1000,14,0)</f>
        <v>4.4000000000000004</v>
      </c>
      <c r="AL503">
        <f>VLOOKUP($B503,'UPDATE Advanced Stats'!$B$2:$AC$1000,15,0)</f>
        <v>2</v>
      </c>
      <c r="AM503">
        <f>VLOOKUP($B503,'UPDATE Advanced Stats'!$B$2:$AC$1000,16,0)</f>
        <v>1.8</v>
      </c>
      <c r="AN503">
        <f>VLOOKUP($B503,'UPDATE Advanced Stats'!$B$2:$AC$1000,17,0)</f>
        <v>6.9</v>
      </c>
      <c r="AO503">
        <f>VLOOKUP($B503,'UPDATE Advanced Stats'!$B$2:$AC$1000,18,0)</f>
        <v>15.1</v>
      </c>
      <c r="AP503">
        <f>VLOOKUP($B503,'UPDATE Advanced Stats'!$B$2:$AC$1000,19,0)</f>
        <v>0</v>
      </c>
      <c r="AQ503">
        <f>VLOOKUP($B503,'UPDATE Advanced Stats'!$B$2:$AC$1000,20,0)</f>
        <v>-0.2</v>
      </c>
      <c r="AR503">
        <f>VLOOKUP($B503,'UPDATE Advanced Stats'!$B$2:$AC$1000,21,0)</f>
        <v>0.2</v>
      </c>
      <c r="AS503">
        <f>VLOOKUP($B503,'UPDATE Advanced Stats'!$B$2:$AC$1000,22,0)</f>
        <v>0</v>
      </c>
      <c r="AT503">
        <f>VLOOKUP($B503,'UPDATE Advanced Stats'!$B$2:$AC$1000,23,0)</f>
        <v>-4.0000000000000001E-3</v>
      </c>
      <c r="AU503">
        <f>VLOOKUP($B503,'UPDATE Advanced Stats'!$B$2:$AC$1000,24,0)</f>
        <v>0</v>
      </c>
      <c r="AV503">
        <f>VLOOKUP($B503,'UPDATE Advanced Stats'!$B$2:$AC$1000,25,0)</f>
        <v>-5.8</v>
      </c>
      <c r="AW503">
        <f>VLOOKUP($B503,'UPDATE Advanced Stats'!$B$2:$AC$1000,26,0)</f>
        <v>0</v>
      </c>
      <c r="AX503">
        <f>VLOOKUP($B503,'UPDATE Advanced Stats'!$B$2:$AC$1000,27,0)</f>
        <v>-5.8</v>
      </c>
      <c r="AY503">
        <f>VLOOKUP($B503,'UPDATE Advanced Stats'!$B$2:$AC$1000,28,0)</f>
        <v>-0.1</v>
      </c>
    </row>
    <row r="504" spans="1:51">
      <c r="A504">
        <f>'UPDATE Regular Stats'!A505</f>
        <v>379</v>
      </c>
      <c r="B504" t="str">
        <f>'UPDATE Regular Stats'!B505</f>
        <v>Shavlik Randolph</v>
      </c>
      <c r="C504" t="str">
        <f>'UPDATE Regular Stats'!C505</f>
        <v>PF</v>
      </c>
      <c r="D504">
        <f>'UPDATE Regular Stats'!D505</f>
        <v>31</v>
      </c>
      <c r="E504" t="str">
        <f>'UPDATE Regular Stats'!E505</f>
        <v>PHO</v>
      </c>
      <c r="F504">
        <f>'UPDATE Regular Stats'!F505</f>
        <v>16</v>
      </c>
      <c r="G504">
        <f>'UPDATE Regular Stats'!G505</f>
        <v>0</v>
      </c>
      <c r="H504">
        <f>'UPDATE Regular Stats'!H505</f>
        <v>6.3</v>
      </c>
      <c r="I504">
        <f>'UPDATE Regular Stats'!I505</f>
        <v>0.4</v>
      </c>
      <c r="J504">
        <f>'UPDATE Regular Stats'!J505</f>
        <v>1.6</v>
      </c>
      <c r="K504">
        <f>'UPDATE Regular Stats'!K505</f>
        <v>0.24</v>
      </c>
      <c r="L504">
        <f>'UPDATE Regular Stats'!L505</f>
        <v>0</v>
      </c>
      <c r="M504">
        <f>'UPDATE Regular Stats'!M505</f>
        <v>0.3</v>
      </c>
      <c r="N504">
        <f>'UPDATE Regular Stats'!N505</f>
        <v>0</v>
      </c>
      <c r="O504">
        <f>'UPDATE Regular Stats'!O505</f>
        <v>0.4</v>
      </c>
      <c r="P504">
        <f>'UPDATE Regular Stats'!P505</f>
        <v>1.3</v>
      </c>
      <c r="Q504">
        <f>'UPDATE Regular Stats'!Q505</f>
        <v>0.28599999999999998</v>
      </c>
      <c r="R504">
        <f>'UPDATE Regular Stats'!R505</f>
        <v>0.3</v>
      </c>
      <c r="S504">
        <f>'UPDATE Regular Stats'!S505</f>
        <v>0.6</v>
      </c>
      <c r="T504">
        <f>'UPDATE Regular Stats'!T505</f>
        <v>0.5</v>
      </c>
      <c r="U504">
        <f>'UPDATE Regular Stats'!U505</f>
        <v>0.8</v>
      </c>
      <c r="V504">
        <f>'UPDATE Regular Stats'!V505</f>
        <v>0.9</v>
      </c>
      <c r="W504">
        <f>'UPDATE Regular Stats'!W505</f>
        <v>1.6</v>
      </c>
      <c r="X504">
        <f>'UPDATE Regular Stats'!X505</f>
        <v>0.2</v>
      </c>
      <c r="Y504">
        <f>'UPDATE Regular Stats'!Y505</f>
        <v>0.3</v>
      </c>
      <c r="Z504">
        <f>'UPDATE Regular Stats'!Z505</f>
        <v>0.1</v>
      </c>
      <c r="AA504">
        <f>'UPDATE Regular Stats'!AA505</f>
        <v>0.1</v>
      </c>
      <c r="AB504">
        <f>'UPDATE Regular Stats'!AB505</f>
        <v>0.8</v>
      </c>
      <c r="AC504">
        <f>'UPDATE Regular Stats'!AC505</f>
        <v>1.1000000000000001</v>
      </c>
      <c r="AD504">
        <f>VLOOKUP($B504,'UPDATE Advanced Stats'!$B$2:$AC$1000,7,0)</f>
        <v>7.2</v>
      </c>
      <c r="AE504">
        <f>VLOOKUP($B504,'UPDATE Advanced Stats'!$B$2:$AC$1000,8,0)</f>
        <v>0.29799999999999999</v>
      </c>
      <c r="AF504">
        <f>VLOOKUP($B504,'UPDATE Advanced Stats'!$B$2:$AC$1000,9,0)</f>
        <v>0.14299999999999999</v>
      </c>
      <c r="AG504">
        <f>VLOOKUP($B504,'UPDATE Advanced Stats'!$B$2:$AC$1000,10,0)</f>
        <v>0.34300000000000003</v>
      </c>
      <c r="AH504">
        <f>VLOOKUP($B504,'UPDATE Advanced Stats'!$B$2:$AC$1000,11,0)</f>
        <v>13.8</v>
      </c>
      <c r="AI504">
        <f>VLOOKUP($B504,'UPDATE Advanced Stats'!$B$2:$AC$1000,12,0)</f>
        <v>19.3</v>
      </c>
      <c r="AJ504">
        <f>VLOOKUP($B504,'UPDATE Advanced Stats'!$B$2:$AC$1000,13,0)</f>
        <v>16.5</v>
      </c>
      <c r="AK504">
        <f>VLOOKUP($B504,'UPDATE Advanced Stats'!$B$2:$AC$1000,14,0)</f>
        <v>4.4000000000000004</v>
      </c>
      <c r="AL504">
        <f>VLOOKUP($B504,'UPDATE Advanced Stats'!$B$2:$AC$1000,15,0)</f>
        <v>2</v>
      </c>
      <c r="AM504">
        <f>VLOOKUP($B504,'UPDATE Advanced Stats'!$B$2:$AC$1000,16,0)</f>
        <v>1.8</v>
      </c>
      <c r="AN504">
        <f>VLOOKUP($B504,'UPDATE Advanced Stats'!$B$2:$AC$1000,17,0)</f>
        <v>6.9</v>
      </c>
      <c r="AO504">
        <f>VLOOKUP($B504,'UPDATE Advanced Stats'!$B$2:$AC$1000,18,0)</f>
        <v>15.1</v>
      </c>
      <c r="AP504">
        <f>VLOOKUP($B504,'UPDATE Advanced Stats'!$B$2:$AC$1000,19,0)</f>
        <v>0</v>
      </c>
      <c r="AQ504">
        <f>VLOOKUP($B504,'UPDATE Advanced Stats'!$B$2:$AC$1000,20,0)</f>
        <v>-0.2</v>
      </c>
      <c r="AR504">
        <f>VLOOKUP($B504,'UPDATE Advanced Stats'!$B$2:$AC$1000,21,0)</f>
        <v>0.2</v>
      </c>
      <c r="AS504">
        <f>VLOOKUP($B504,'UPDATE Advanced Stats'!$B$2:$AC$1000,22,0)</f>
        <v>0</v>
      </c>
      <c r="AT504">
        <f>VLOOKUP($B504,'UPDATE Advanced Stats'!$B$2:$AC$1000,23,0)</f>
        <v>-4.0000000000000001E-3</v>
      </c>
      <c r="AU504">
        <f>VLOOKUP($B504,'UPDATE Advanced Stats'!$B$2:$AC$1000,24,0)</f>
        <v>0</v>
      </c>
      <c r="AV504">
        <f>VLOOKUP($B504,'UPDATE Advanced Stats'!$B$2:$AC$1000,25,0)</f>
        <v>-5.8</v>
      </c>
      <c r="AW504">
        <f>VLOOKUP($B504,'UPDATE Advanced Stats'!$B$2:$AC$1000,26,0)</f>
        <v>0</v>
      </c>
      <c r="AX504">
        <f>VLOOKUP($B504,'UPDATE Advanced Stats'!$B$2:$AC$1000,27,0)</f>
        <v>-5.8</v>
      </c>
      <c r="AY504">
        <f>VLOOKUP($B504,'UPDATE Advanced Stats'!$B$2:$AC$1000,28,0)</f>
        <v>-0.1</v>
      </c>
    </row>
    <row r="505" spans="1:51">
      <c r="A505">
        <f>'UPDATE Regular Stats'!A506</f>
        <v>379</v>
      </c>
      <c r="B505" t="str">
        <f>'UPDATE Regular Stats'!B506</f>
        <v>Shavlik Randolph</v>
      </c>
      <c r="C505" t="str">
        <f>'UPDATE Regular Stats'!C506</f>
        <v>PF</v>
      </c>
      <c r="D505">
        <f>'UPDATE Regular Stats'!D506</f>
        <v>31</v>
      </c>
      <c r="E505" t="str">
        <f>'UPDATE Regular Stats'!E506</f>
        <v>BOS</v>
      </c>
      <c r="F505">
        <f>'UPDATE Regular Stats'!F506</f>
        <v>5</v>
      </c>
      <c r="G505">
        <f>'UPDATE Regular Stats'!G506</f>
        <v>0</v>
      </c>
      <c r="H505">
        <f>'UPDATE Regular Stats'!H506</f>
        <v>5</v>
      </c>
      <c r="I505">
        <f>'UPDATE Regular Stats'!I506</f>
        <v>0.6</v>
      </c>
      <c r="J505">
        <f>'UPDATE Regular Stats'!J506</f>
        <v>2</v>
      </c>
      <c r="K505">
        <f>'UPDATE Regular Stats'!K506</f>
        <v>0.3</v>
      </c>
      <c r="L505">
        <f>'UPDATE Regular Stats'!L506</f>
        <v>0</v>
      </c>
      <c r="M505">
        <f>'UPDATE Regular Stats'!M506</f>
        <v>0.2</v>
      </c>
      <c r="N505">
        <f>'UPDATE Regular Stats'!N506</f>
        <v>0</v>
      </c>
      <c r="O505">
        <f>'UPDATE Regular Stats'!O506</f>
        <v>0.6</v>
      </c>
      <c r="P505">
        <f>'UPDATE Regular Stats'!P506</f>
        <v>1.8</v>
      </c>
      <c r="Q505">
        <f>'UPDATE Regular Stats'!Q506</f>
        <v>0.33300000000000002</v>
      </c>
      <c r="R505">
        <f>'UPDATE Regular Stats'!R506</f>
        <v>0.2</v>
      </c>
      <c r="S505">
        <f>'UPDATE Regular Stats'!S506</f>
        <v>0.4</v>
      </c>
      <c r="T505">
        <f>'UPDATE Regular Stats'!T506</f>
        <v>0.5</v>
      </c>
      <c r="U505">
        <f>'UPDATE Regular Stats'!U506</f>
        <v>0.8</v>
      </c>
      <c r="V505">
        <f>'UPDATE Regular Stats'!V506</f>
        <v>1.6</v>
      </c>
      <c r="W505">
        <f>'UPDATE Regular Stats'!W506</f>
        <v>2.4</v>
      </c>
      <c r="X505">
        <f>'UPDATE Regular Stats'!X506</f>
        <v>0.2</v>
      </c>
      <c r="Y505">
        <f>'UPDATE Regular Stats'!Y506</f>
        <v>0.2</v>
      </c>
      <c r="Z505">
        <f>'UPDATE Regular Stats'!Z506</f>
        <v>0.2</v>
      </c>
      <c r="AA505">
        <f>'UPDATE Regular Stats'!AA506</f>
        <v>0.2</v>
      </c>
      <c r="AB505">
        <f>'UPDATE Regular Stats'!AB506</f>
        <v>0.6</v>
      </c>
      <c r="AC505">
        <f>'UPDATE Regular Stats'!AC506</f>
        <v>1.4</v>
      </c>
      <c r="AD505">
        <f>VLOOKUP($B505,'UPDATE Advanced Stats'!$B$2:$AC$1000,7,0)</f>
        <v>7.2</v>
      </c>
      <c r="AE505">
        <f>VLOOKUP($B505,'UPDATE Advanced Stats'!$B$2:$AC$1000,8,0)</f>
        <v>0.29799999999999999</v>
      </c>
      <c r="AF505">
        <f>VLOOKUP($B505,'UPDATE Advanced Stats'!$B$2:$AC$1000,9,0)</f>
        <v>0.14299999999999999</v>
      </c>
      <c r="AG505">
        <f>VLOOKUP($B505,'UPDATE Advanced Stats'!$B$2:$AC$1000,10,0)</f>
        <v>0.34300000000000003</v>
      </c>
      <c r="AH505">
        <f>VLOOKUP($B505,'UPDATE Advanced Stats'!$B$2:$AC$1000,11,0)</f>
        <v>13.8</v>
      </c>
      <c r="AI505">
        <f>VLOOKUP($B505,'UPDATE Advanced Stats'!$B$2:$AC$1000,12,0)</f>
        <v>19.3</v>
      </c>
      <c r="AJ505">
        <f>VLOOKUP($B505,'UPDATE Advanced Stats'!$B$2:$AC$1000,13,0)</f>
        <v>16.5</v>
      </c>
      <c r="AK505">
        <f>VLOOKUP($B505,'UPDATE Advanced Stats'!$B$2:$AC$1000,14,0)</f>
        <v>4.4000000000000004</v>
      </c>
      <c r="AL505">
        <f>VLOOKUP($B505,'UPDATE Advanced Stats'!$B$2:$AC$1000,15,0)</f>
        <v>2</v>
      </c>
      <c r="AM505">
        <f>VLOOKUP($B505,'UPDATE Advanced Stats'!$B$2:$AC$1000,16,0)</f>
        <v>1.8</v>
      </c>
      <c r="AN505">
        <f>VLOOKUP($B505,'UPDATE Advanced Stats'!$B$2:$AC$1000,17,0)</f>
        <v>6.9</v>
      </c>
      <c r="AO505">
        <f>VLOOKUP($B505,'UPDATE Advanced Stats'!$B$2:$AC$1000,18,0)</f>
        <v>15.1</v>
      </c>
      <c r="AP505">
        <f>VLOOKUP($B505,'UPDATE Advanced Stats'!$B$2:$AC$1000,19,0)</f>
        <v>0</v>
      </c>
      <c r="AQ505">
        <f>VLOOKUP($B505,'UPDATE Advanced Stats'!$B$2:$AC$1000,20,0)</f>
        <v>-0.2</v>
      </c>
      <c r="AR505">
        <f>VLOOKUP($B505,'UPDATE Advanced Stats'!$B$2:$AC$1000,21,0)</f>
        <v>0.2</v>
      </c>
      <c r="AS505">
        <f>VLOOKUP($B505,'UPDATE Advanced Stats'!$B$2:$AC$1000,22,0)</f>
        <v>0</v>
      </c>
      <c r="AT505">
        <f>VLOOKUP($B505,'UPDATE Advanced Stats'!$B$2:$AC$1000,23,0)</f>
        <v>-4.0000000000000001E-3</v>
      </c>
      <c r="AU505">
        <f>VLOOKUP($B505,'UPDATE Advanced Stats'!$B$2:$AC$1000,24,0)</f>
        <v>0</v>
      </c>
      <c r="AV505">
        <f>VLOOKUP($B505,'UPDATE Advanced Stats'!$B$2:$AC$1000,25,0)</f>
        <v>-5.8</v>
      </c>
      <c r="AW505">
        <f>VLOOKUP($B505,'UPDATE Advanced Stats'!$B$2:$AC$1000,26,0)</f>
        <v>0</v>
      </c>
      <c r="AX505">
        <f>VLOOKUP($B505,'UPDATE Advanced Stats'!$B$2:$AC$1000,27,0)</f>
        <v>-5.8</v>
      </c>
      <c r="AY505">
        <f>VLOOKUP($B505,'UPDATE Advanced Stats'!$B$2:$AC$1000,28,0)</f>
        <v>-0.1</v>
      </c>
    </row>
    <row r="506" spans="1:51">
      <c r="A506">
        <f>'UPDATE Regular Stats'!A507</f>
        <v>380</v>
      </c>
      <c r="B506" t="str">
        <f>'UPDATE Regular Stats'!B507</f>
        <v>Zach Randolph</v>
      </c>
      <c r="C506" t="str">
        <f>'UPDATE Regular Stats'!C507</f>
        <v>PF</v>
      </c>
      <c r="D506">
        <f>'UPDATE Regular Stats'!D507</f>
        <v>33</v>
      </c>
      <c r="E506" t="str">
        <f>'UPDATE Regular Stats'!E507</f>
        <v>MEM</v>
      </c>
      <c r="F506">
        <f>'UPDATE Regular Stats'!F507</f>
        <v>71</v>
      </c>
      <c r="G506">
        <f>'UPDATE Regular Stats'!G507</f>
        <v>71</v>
      </c>
      <c r="H506">
        <f>'UPDATE Regular Stats'!H507</f>
        <v>32.5</v>
      </c>
      <c r="I506">
        <f>'UPDATE Regular Stats'!I507</f>
        <v>6.4</v>
      </c>
      <c r="J506">
        <f>'UPDATE Regular Stats'!J507</f>
        <v>13.1</v>
      </c>
      <c r="K506">
        <f>'UPDATE Regular Stats'!K507</f>
        <v>0.48699999999999999</v>
      </c>
      <c r="L506">
        <f>'UPDATE Regular Stats'!L507</f>
        <v>0.1</v>
      </c>
      <c r="M506">
        <f>'UPDATE Regular Stats'!M507</f>
        <v>0.3</v>
      </c>
      <c r="N506">
        <f>'UPDATE Regular Stats'!N507</f>
        <v>0.35</v>
      </c>
      <c r="O506">
        <f>'UPDATE Regular Stats'!O507</f>
        <v>6.3</v>
      </c>
      <c r="P506">
        <f>'UPDATE Regular Stats'!P507</f>
        <v>12.8</v>
      </c>
      <c r="Q506">
        <f>'UPDATE Regular Stats'!Q507</f>
        <v>0.49</v>
      </c>
      <c r="R506">
        <f>'UPDATE Regular Stats'!R507</f>
        <v>3.2</v>
      </c>
      <c r="S506">
        <f>'UPDATE Regular Stats'!S507</f>
        <v>4.2</v>
      </c>
      <c r="T506">
        <f>'UPDATE Regular Stats'!T507</f>
        <v>0.76500000000000001</v>
      </c>
      <c r="U506">
        <f>'UPDATE Regular Stats'!U507</f>
        <v>3.2</v>
      </c>
      <c r="V506">
        <f>'UPDATE Regular Stats'!V507</f>
        <v>7.4</v>
      </c>
      <c r="W506">
        <f>'UPDATE Regular Stats'!W507</f>
        <v>10.5</v>
      </c>
      <c r="X506">
        <f>'UPDATE Regular Stats'!X507</f>
        <v>2.2000000000000002</v>
      </c>
      <c r="Y506">
        <f>'UPDATE Regular Stats'!Y507</f>
        <v>1</v>
      </c>
      <c r="Z506">
        <f>'UPDATE Regular Stats'!Z507</f>
        <v>0.2</v>
      </c>
      <c r="AA506">
        <f>'UPDATE Regular Stats'!AA507</f>
        <v>2.2000000000000002</v>
      </c>
      <c r="AB506">
        <f>'UPDATE Regular Stats'!AB507</f>
        <v>2.5</v>
      </c>
      <c r="AC506">
        <f>'UPDATE Regular Stats'!AC507</f>
        <v>16.100000000000001</v>
      </c>
      <c r="AD506">
        <f>VLOOKUP($B506,'UPDATE Advanced Stats'!$B$2:$AC$1000,7,0)</f>
        <v>19.5</v>
      </c>
      <c r="AE506">
        <f>VLOOKUP($B506,'UPDATE Advanced Stats'!$B$2:$AC$1000,8,0)</f>
        <v>0.53800000000000003</v>
      </c>
      <c r="AF506">
        <f>VLOOKUP($B506,'UPDATE Advanced Stats'!$B$2:$AC$1000,9,0)</f>
        <v>2.1000000000000001E-2</v>
      </c>
      <c r="AG506">
        <f>VLOOKUP($B506,'UPDATE Advanced Stats'!$B$2:$AC$1000,10,0)</f>
        <v>0.32</v>
      </c>
      <c r="AH506">
        <f>VLOOKUP($B506,'UPDATE Advanced Stats'!$B$2:$AC$1000,11,0)</f>
        <v>11.2</v>
      </c>
      <c r="AI506">
        <f>VLOOKUP($B506,'UPDATE Advanced Stats'!$B$2:$AC$1000,12,0)</f>
        <v>25.8</v>
      </c>
      <c r="AJ506">
        <f>VLOOKUP($B506,'UPDATE Advanced Stats'!$B$2:$AC$1000,13,0)</f>
        <v>18.5</v>
      </c>
      <c r="AK506">
        <f>VLOOKUP($B506,'UPDATE Advanced Stats'!$B$2:$AC$1000,14,0)</f>
        <v>11.4</v>
      </c>
      <c r="AL506">
        <f>VLOOKUP($B506,'UPDATE Advanced Stats'!$B$2:$AC$1000,15,0)</f>
        <v>1.6</v>
      </c>
      <c r="AM506">
        <f>VLOOKUP($B506,'UPDATE Advanced Stats'!$B$2:$AC$1000,16,0)</f>
        <v>0.5</v>
      </c>
      <c r="AN506">
        <f>VLOOKUP($B506,'UPDATE Advanced Stats'!$B$2:$AC$1000,17,0)</f>
        <v>12.8</v>
      </c>
      <c r="AO506">
        <f>VLOOKUP($B506,'UPDATE Advanced Stats'!$B$2:$AC$1000,18,0)</f>
        <v>24.3</v>
      </c>
      <c r="AP506">
        <f>VLOOKUP($B506,'UPDATE Advanced Stats'!$B$2:$AC$1000,19,0)</f>
        <v>0</v>
      </c>
      <c r="AQ506">
        <f>VLOOKUP($B506,'UPDATE Advanced Stats'!$B$2:$AC$1000,20,0)</f>
        <v>3.4</v>
      </c>
      <c r="AR506">
        <f>VLOOKUP($B506,'UPDATE Advanced Stats'!$B$2:$AC$1000,21,0)</f>
        <v>3.8</v>
      </c>
      <c r="AS506">
        <f>VLOOKUP($B506,'UPDATE Advanced Stats'!$B$2:$AC$1000,22,0)</f>
        <v>7.2</v>
      </c>
      <c r="AT506">
        <f>VLOOKUP($B506,'UPDATE Advanced Stats'!$B$2:$AC$1000,23,0)</f>
        <v>0.14899999999999999</v>
      </c>
      <c r="AU506">
        <f>VLOOKUP($B506,'UPDATE Advanced Stats'!$B$2:$AC$1000,24,0)</f>
        <v>0</v>
      </c>
      <c r="AV506">
        <f>VLOOKUP($B506,'UPDATE Advanced Stats'!$B$2:$AC$1000,25,0)</f>
        <v>0.4</v>
      </c>
      <c r="AW506">
        <f>VLOOKUP($B506,'UPDATE Advanced Stats'!$B$2:$AC$1000,26,0)</f>
        <v>1.1000000000000001</v>
      </c>
      <c r="AX506">
        <f>VLOOKUP($B506,'UPDATE Advanced Stats'!$B$2:$AC$1000,27,0)</f>
        <v>1.5</v>
      </c>
      <c r="AY506">
        <f>VLOOKUP($B506,'UPDATE Advanced Stats'!$B$2:$AC$1000,28,0)</f>
        <v>2</v>
      </c>
    </row>
    <row r="507" spans="1:51">
      <c r="A507" t="str">
        <f>'UPDATE Regular Stats'!A508</f>
        <v>Rk</v>
      </c>
      <c r="B507" t="str">
        <f>'UPDATE Regular Stats'!B508</f>
        <v>Player</v>
      </c>
      <c r="C507" t="str">
        <f>'UPDATE Regular Stats'!C508</f>
        <v>Pos</v>
      </c>
      <c r="D507" t="str">
        <f>'UPDATE Regular Stats'!D508</f>
        <v>Age</v>
      </c>
      <c r="E507" t="str">
        <f>'UPDATE Regular Stats'!E508</f>
        <v>Tm</v>
      </c>
      <c r="F507" t="str">
        <f>'UPDATE Regular Stats'!F508</f>
        <v>G</v>
      </c>
      <c r="G507" t="str">
        <f>'UPDATE Regular Stats'!G508</f>
        <v>GS</v>
      </c>
      <c r="H507" t="str">
        <f>'UPDATE Regular Stats'!H508</f>
        <v>MP</v>
      </c>
      <c r="I507" t="str">
        <f>'UPDATE Regular Stats'!I508</f>
        <v>FG</v>
      </c>
      <c r="J507" t="str">
        <f>'UPDATE Regular Stats'!J508</f>
        <v>FGA</v>
      </c>
      <c r="K507" t="str">
        <f>'UPDATE Regular Stats'!K508</f>
        <v>FG%</v>
      </c>
      <c r="L507" t="str">
        <f>'UPDATE Regular Stats'!L508</f>
        <v>3P</v>
      </c>
      <c r="M507" t="str">
        <f>'UPDATE Regular Stats'!M508</f>
        <v>3PA</v>
      </c>
      <c r="N507" t="str">
        <f>'UPDATE Regular Stats'!N508</f>
        <v>3P</v>
      </c>
      <c r="O507" t="str">
        <f>'UPDATE Regular Stats'!O508</f>
        <v>2P</v>
      </c>
      <c r="P507" t="str">
        <f>'UPDATE Regular Stats'!P508</f>
        <v>2PA</v>
      </c>
      <c r="Q507" t="str">
        <f>'UPDATE Regular Stats'!Q508</f>
        <v>2P</v>
      </c>
      <c r="R507" t="str">
        <f>'UPDATE Regular Stats'!R508</f>
        <v>FT</v>
      </c>
      <c r="S507" t="str">
        <f>'UPDATE Regular Stats'!S508</f>
        <v>FTA</v>
      </c>
      <c r="T507" t="str">
        <f>'UPDATE Regular Stats'!T508</f>
        <v>FT%</v>
      </c>
      <c r="U507" t="str">
        <f>'UPDATE Regular Stats'!U508</f>
        <v>ORB</v>
      </c>
      <c r="V507" t="str">
        <f>'UPDATE Regular Stats'!V508</f>
        <v>DRB</v>
      </c>
      <c r="W507" t="str">
        <f>'UPDATE Regular Stats'!W508</f>
        <v>TRB</v>
      </c>
      <c r="X507" t="str">
        <f>'UPDATE Regular Stats'!X508</f>
        <v>AST</v>
      </c>
      <c r="Y507" t="str">
        <f>'UPDATE Regular Stats'!Y508</f>
        <v>STL</v>
      </c>
      <c r="Z507" t="str">
        <f>'UPDATE Regular Stats'!Z508</f>
        <v>BLK</v>
      </c>
      <c r="AA507" t="str">
        <f>'UPDATE Regular Stats'!AA508</f>
        <v>TOV</v>
      </c>
      <c r="AB507" t="str">
        <f>'UPDATE Regular Stats'!AB508</f>
        <v>PF</v>
      </c>
      <c r="AC507" t="str">
        <f>'UPDATE Regular Stats'!AC508</f>
        <v>PTS</v>
      </c>
      <c r="AD507" t="str">
        <f>VLOOKUP($B507,'UPDATE Advanced Stats'!$B$2:$AC$1000,7,0)</f>
        <v>PER</v>
      </c>
      <c r="AE507" t="str">
        <f>VLOOKUP($B507,'UPDATE Advanced Stats'!$B$2:$AC$1000,8,0)</f>
        <v>TS%</v>
      </c>
      <c r="AF507" t="str">
        <f>VLOOKUP($B507,'UPDATE Advanced Stats'!$B$2:$AC$1000,9,0)</f>
        <v>3PAr</v>
      </c>
      <c r="AG507" t="str">
        <f>VLOOKUP($B507,'UPDATE Advanced Stats'!$B$2:$AC$1000,10,0)</f>
        <v>FTr</v>
      </c>
      <c r="AH507" t="str">
        <f>VLOOKUP($B507,'UPDATE Advanced Stats'!$B$2:$AC$1000,11,0)</f>
        <v>ORB%</v>
      </c>
      <c r="AI507" t="str">
        <f>VLOOKUP($B507,'UPDATE Advanced Stats'!$B$2:$AC$1000,12,0)</f>
        <v>DRB%</v>
      </c>
      <c r="AJ507" t="str">
        <f>VLOOKUP($B507,'UPDATE Advanced Stats'!$B$2:$AC$1000,13,0)</f>
        <v>TRB%</v>
      </c>
      <c r="AK507" t="str">
        <f>VLOOKUP($B507,'UPDATE Advanced Stats'!$B$2:$AC$1000,14,0)</f>
        <v>AST%</v>
      </c>
      <c r="AL507" t="str">
        <f>VLOOKUP($B507,'UPDATE Advanced Stats'!$B$2:$AC$1000,15,0)</f>
        <v>STL%</v>
      </c>
      <c r="AM507" t="str">
        <f>VLOOKUP($B507,'UPDATE Advanced Stats'!$B$2:$AC$1000,16,0)</f>
        <v>BLK%</v>
      </c>
      <c r="AN507" t="str">
        <f>VLOOKUP($B507,'UPDATE Advanced Stats'!$B$2:$AC$1000,17,0)</f>
        <v>TOV%</v>
      </c>
      <c r="AO507" t="str">
        <f>VLOOKUP($B507,'UPDATE Advanced Stats'!$B$2:$AC$1000,18,0)</f>
        <v>USG%</v>
      </c>
      <c r="AP507">
        <f>VLOOKUP($B507,'UPDATE Advanced Stats'!$B$2:$AC$1000,19,0)</f>
        <v>0</v>
      </c>
      <c r="AQ507" t="str">
        <f>VLOOKUP($B507,'UPDATE Advanced Stats'!$B$2:$AC$1000,20,0)</f>
        <v>OWS</v>
      </c>
      <c r="AR507" t="str">
        <f>VLOOKUP($B507,'UPDATE Advanced Stats'!$B$2:$AC$1000,21,0)</f>
        <v>DWS</v>
      </c>
      <c r="AS507" t="str">
        <f>VLOOKUP($B507,'UPDATE Advanced Stats'!$B$2:$AC$1000,22,0)</f>
        <v>WS</v>
      </c>
      <c r="AT507" t="str">
        <f>VLOOKUP($B507,'UPDATE Advanced Stats'!$B$2:$AC$1000,23,0)</f>
        <v>WS/48</v>
      </c>
      <c r="AU507">
        <f>VLOOKUP($B507,'UPDATE Advanced Stats'!$B$2:$AC$1000,24,0)</f>
        <v>0</v>
      </c>
      <c r="AV507" t="str">
        <f>VLOOKUP($B507,'UPDATE Advanced Stats'!$B$2:$AC$1000,25,0)</f>
        <v>OBPM</v>
      </c>
      <c r="AW507" t="str">
        <f>VLOOKUP($B507,'UPDATE Advanced Stats'!$B$2:$AC$1000,26,0)</f>
        <v>DBPM</v>
      </c>
      <c r="AX507" t="str">
        <f>VLOOKUP($B507,'UPDATE Advanced Stats'!$B$2:$AC$1000,27,0)</f>
        <v>BPM</v>
      </c>
      <c r="AY507" t="str">
        <f>VLOOKUP($B507,'UPDATE Advanced Stats'!$B$2:$AC$1000,28,0)</f>
        <v>VORP</v>
      </c>
    </row>
    <row r="508" spans="1:51">
      <c r="A508">
        <f>'UPDATE Regular Stats'!A509</f>
        <v>381</v>
      </c>
      <c r="B508" t="str">
        <f>'UPDATE Regular Stats'!B509</f>
        <v>J.J. Redick</v>
      </c>
      <c r="C508" t="str">
        <f>'UPDATE Regular Stats'!C509</f>
        <v>SG</v>
      </c>
      <c r="D508">
        <f>'UPDATE Regular Stats'!D509</f>
        <v>30</v>
      </c>
      <c r="E508" t="str">
        <f>'UPDATE Regular Stats'!E509</f>
        <v>LAC</v>
      </c>
      <c r="F508">
        <f>'UPDATE Regular Stats'!F509</f>
        <v>78</v>
      </c>
      <c r="G508">
        <f>'UPDATE Regular Stats'!G509</f>
        <v>78</v>
      </c>
      <c r="H508">
        <f>'UPDATE Regular Stats'!H509</f>
        <v>30.9</v>
      </c>
      <c r="I508">
        <f>'UPDATE Regular Stats'!I509</f>
        <v>5.7</v>
      </c>
      <c r="J508">
        <f>'UPDATE Regular Stats'!J509</f>
        <v>12</v>
      </c>
      <c r="K508">
        <f>'UPDATE Regular Stats'!K509</f>
        <v>0.47699999999999998</v>
      </c>
      <c r="L508">
        <f>'UPDATE Regular Stats'!L509</f>
        <v>2.6</v>
      </c>
      <c r="M508">
        <f>'UPDATE Regular Stats'!M509</f>
        <v>5.9</v>
      </c>
      <c r="N508">
        <f>'UPDATE Regular Stats'!N509</f>
        <v>0.437</v>
      </c>
      <c r="O508">
        <f>'UPDATE Regular Stats'!O509</f>
        <v>3.2</v>
      </c>
      <c r="P508">
        <f>'UPDATE Regular Stats'!P509</f>
        <v>6.2</v>
      </c>
      <c r="Q508">
        <f>'UPDATE Regular Stats'!Q509</f>
        <v>0.51500000000000001</v>
      </c>
      <c r="R508">
        <f>'UPDATE Regular Stats'!R509</f>
        <v>2.2999999999999998</v>
      </c>
      <c r="S508">
        <f>'UPDATE Regular Stats'!S509</f>
        <v>2.6</v>
      </c>
      <c r="T508">
        <f>'UPDATE Regular Stats'!T509</f>
        <v>0.90100000000000002</v>
      </c>
      <c r="U508">
        <f>'UPDATE Regular Stats'!U509</f>
        <v>0.3</v>
      </c>
      <c r="V508">
        <f>'UPDATE Regular Stats'!V509</f>
        <v>1.9</v>
      </c>
      <c r="W508">
        <f>'UPDATE Regular Stats'!W509</f>
        <v>2.1</v>
      </c>
      <c r="X508">
        <f>'UPDATE Regular Stats'!X509</f>
        <v>1.8</v>
      </c>
      <c r="Y508">
        <f>'UPDATE Regular Stats'!Y509</f>
        <v>0.5</v>
      </c>
      <c r="Z508">
        <f>'UPDATE Regular Stats'!Z509</f>
        <v>0.1</v>
      </c>
      <c r="AA508">
        <f>'UPDATE Regular Stats'!AA509</f>
        <v>1.2</v>
      </c>
      <c r="AB508">
        <f>'UPDATE Regular Stats'!AB509</f>
        <v>1.7</v>
      </c>
      <c r="AC508">
        <f>'UPDATE Regular Stats'!AC509</f>
        <v>16.399999999999999</v>
      </c>
      <c r="AD508">
        <f>VLOOKUP($B508,'UPDATE Advanced Stats'!$B$2:$AC$1000,7,0)</f>
        <v>16.2</v>
      </c>
      <c r="AE508">
        <f>VLOOKUP($B508,'UPDATE Advanced Stats'!$B$2:$AC$1000,8,0)</f>
        <v>0.622</v>
      </c>
      <c r="AF508">
        <f>VLOOKUP($B508,'UPDATE Advanced Stats'!$B$2:$AC$1000,9,0)</f>
        <v>0.48799999999999999</v>
      </c>
      <c r="AG508">
        <f>VLOOKUP($B508,'UPDATE Advanced Stats'!$B$2:$AC$1000,10,0)</f>
        <v>0.216</v>
      </c>
      <c r="AH508">
        <f>VLOOKUP($B508,'UPDATE Advanced Stats'!$B$2:$AC$1000,11,0)</f>
        <v>1</v>
      </c>
      <c r="AI508">
        <f>VLOOKUP($B508,'UPDATE Advanced Stats'!$B$2:$AC$1000,12,0)</f>
        <v>6.6</v>
      </c>
      <c r="AJ508">
        <f>VLOOKUP($B508,'UPDATE Advanced Stats'!$B$2:$AC$1000,13,0)</f>
        <v>3.9</v>
      </c>
      <c r="AK508">
        <f>VLOOKUP($B508,'UPDATE Advanced Stats'!$B$2:$AC$1000,14,0)</f>
        <v>9</v>
      </c>
      <c r="AL508">
        <f>VLOOKUP($B508,'UPDATE Advanced Stats'!$B$2:$AC$1000,15,0)</f>
        <v>0.8</v>
      </c>
      <c r="AM508">
        <f>VLOOKUP($B508,'UPDATE Advanced Stats'!$B$2:$AC$1000,16,0)</f>
        <v>0.3</v>
      </c>
      <c r="AN508">
        <f>VLOOKUP($B508,'UPDATE Advanced Stats'!$B$2:$AC$1000,17,0)</f>
        <v>8.5</v>
      </c>
      <c r="AO508">
        <f>VLOOKUP($B508,'UPDATE Advanced Stats'!$B$2:$AC$1000,18,0)</f>
        <v>21</v>
      </c>
      <c r="AP508">
        <f>VLOOKUP($B508,'UPDATE Advanced Stats'!$B$2:$AC$1000,19,0)</f>
        <v>0</v>
      </c>
      <c r="AQ508">
        <f>VLOOKUP($B508,'UPDATE Advanced Stats'!$B$2:$AC$1000,20,0)</f>
        <v>5.8</v>
      </c>
      <c r="AR508">
        <f>VLOOKUP($B508,'UPDATE Advanced Stats'!$B$2:$AC$1000,21,0)</f>
        <v>0.9</v>
      </c>
      <c r="AS508">
        <f>VLOOKUP($B508,'UPDATE Advanced Stats'!$B$2:$AC$1000,22,0)</f>
        <v>6.7</v>
      </c>
      <c r="AT508">
        <f>VLOOKUP($B508,'UPDATE Advanced Stats'!$B$2:$AC$1000,23,0)</f>
        <v>0.13400000000000001</v>
      </c>
      <c r="AU508">
        <f>VLOOKUP($B508,'UPDATE Advanced Stats'!$B$2:$AC$1000,24,0)</f>
        <v>0</v>
      </c>
      <c r="AV508">
        <f>VLOOKUP($B508,'UPDATE Advanced Stats'!$B$2:$AC$1000,25,0)</f>
        <v>3.4</v>
      </c>
      <c r="AW508">
        <f>VLOOKUP($B508,'UPDATE Advanced Stats'!$B$2:$AC$1000,26,0)</f>
        <v>-2.7</v>
      </c>
      <c r="AX508">
        <f>VLOOKUP($B508,'UPDATE Advanced Stats'!$B$2:$AC$1000,27,0)</f>
        <v>0.7</v>
      </c>
      <c r="AY508">
        <f>VLOOKUP($B508,'UPDATE Advanced Stats'!$B$2:$AC$1000,28,0)</f>
        <v>1.6</v>
      </c>
    </row>
    <row r="509" spans="1:51">
      <c r="A509">
        <f>'UPDATE Regular Stats'!A510</f>
        <v>382</v>
      </c>
      <c r="B509" t="str">
        <f>'UPDATE Regular Stats'!B510</f>
        <v>Glen Rice</v>
      </c>
      <c r="C509" t="str">
        <f>'UPDATE Regular Stats'!C510</f>
        <v>SG</v>
      </c>
      <c r="D509">
        <f>'UPDATE Regular Stats'!D510</f>
        <v>24</v>
      </c>
      <c r="E509" t="str">
        <f>'UPDATE Regular Stats'!E510</f>
        <v>WAS</v>
      </c>
      <c r="F509">
        <f>'UPDATE Regular Stats'!F510</f>
        <v>5</v>
      </c>
      <c r="G509">
        <f>'UPDATE Regular Stats'!G510</f>
        <v>0</v>
      </c>
      <c r="H509">
        <f>'UPDATE Regular Stats'!H510</f>
        <v>8.6</v>
      </c>
      <c r="I509">
        <f>'UPDATE Regular Stats'!I510</f>
        <v>0.6</v>
      </c>
      <c r="J509">
        <f>'UPDATE Regular Stats'!J510</f>
        <v>3</v>
      </c>
      <c r="K509">
        <f>'UPDATE Regular Stats'!K510</f>
        <v>0.2</v>
      </c>
      <c r="L509">
        <f>'UPDATE Regular Stats'!L510</f>
        <v>0.2</v>
      </c>
      <c r="M509">
        <f>'UPDATE Regular Stats'!M510</f>
        <v>1.4</v>
      </c>
      <c r="N509">
        <f>'UPDATE Regular Stats'!N510</f>
        <v>0.14299999999999999</v>
      </c>
      <c r="O509">
        <f>'UPDATE Regular Stats'!O510</f>
        <v>0.4</v>
      </c>
      <c r="P509">
        <f>'UPDATE Regular Stats'!P510</f>
        <v>1.6</v>
      </c>
      <c r="Q509">
        <f>'UPDATE Regular Stats'!Q510</f>
        <v>0.25</v>
      </c>
      <c r="R509">
        <f>'UPDATE Regular Stats'!R510</f>
        <v>0.8</v>
      </c>
      <c r="S509">
        <f>'UPDATE Regular Stats'!S510</f>
        <v>1.2</v>
      </c>
      <c r="T509">
        <f>'UPDATE Regular Stats'!T510</f>
        <v>0.66700000000000004</v>
      </c>
      <c r="U509">
        <f>'UPDATE Regular Stats'!U510</f>
        <v>0.4</v>
      </c>
      <c r="V509">
        <f>'UPDATE Regular Stats'!V510</f>
        <v>0.4</v>
      </c>
      <c r="W509">
        <f>'UPDATE Regular Stats'!W510</f>
        <v>0.8</v>
      </c>
      <c r="X509">
        <f>'UPDATE Regular Stats'!X510</f>
        <v>0.4</v>
      </c>
      <c r="Y509">
        <f>'UPDATE Regular Stats'!Y510</f>
        <v>0</v>
      </c>
      <c r="Z509">
        <f>'UPDATE Regular Stats'!Z510</f>
        <v>0</v>
      </c>
      <c r="AA509">
        <f>'UPDATE Regular Stats'!AA510</f>
        <v>0.4</v>
      </c>
      <c r="AB509">
        <f>'UPDATE Regular Stats'!AB510</f>
        <v>2.2000000000000002</v>
      </c>
      <c r="AC509">
        <f>'UPDATE Regular Stats'!AC510</f>
        <v>2.2000000000000002</v>
      </c>
      <c r="AD509">
        <f>VLOOKUP($B509,'UPDATE Advanced Stats'!$B$2:$AC$1000,7,0)</f>
        <v>-3.6</v>
      </c>
      <c r="AE509">
        <f>VLOOKUP($B509,'UPDATE Advanced Stats'!$B$2:$AC$1000,8,0)</f>
        <v>0.312</v>
      </c>
      <c r="AF509">
        <f>VLOOKUP($B509,'UPDATE Advanced Stats'!$B$2:$AC$1000,9,0)</f>
        <v>0.46700000000000003</v>
      </c>
      <c r="AG509">
        <f>VLOOKUP($B509,'UPDATE Advanced Stats'!$B$2:$AC$1000,10,0)</f>
        <v>0.4</v>
      </c>
      <c r="AH509">
        <f>VLOOKUP($B509,'UPDATE Advanced Stats'!$B$2:$AC$1000,11,0)</f>
        <v>5.4</v>
      </c>
      <c r="AI509">
        <f>VLOOKUP($B509,'UPDATE Advanced Stats'!$B$2:$AC$1000,12,0)</f>
        <v>5.0999999999999996</v>
      </c>
      <c r="AJ509">
        <f>VLOOKUP($B509,'UPDATE Advanced Stats'!$B$2:$AC$1000,13,0)</f>
        <v>5.2</v>
      </c>
      <c r="AK509">
        <f>VLOOKUP($B509,'UPDATE Advanced Stats'!$B$2:$AC$1000,14,0)</f>
        <v>6.5</v>
      </c>
      <c r="AL509">
        <f>VLOOKUP($B509,'UPDATE Advanced Stats'!$B$2:$AC$1000,15,0)</f>
        <v>0</v>
      </c>
      <c r="AM509">
        <f>VLOOKUP($B509,'UPDATE Advanced Stats'!$B$2:$AC$1000,16,0)</f>
        <v>0</v>
      </c>
      <c r="AN509">
        <f>VLOOKUP($B509,'UPDATE Advanced Stats'!$B$2:$AC$1000,17,0)</f>
        <v>10.199999999999999</v>
      </c>
      <c r="AO509">
        <f>VLOOKUP($B509,'UPDATE Advanced Stats'!$B$2:$AC$1000,18,0)</f>
        <v>20.7</v>
      </c>
      <c r="AP509">
        <f>VLOOKUP($B509,'UPDATE Advanced Stats'!$B$2:$AC$1000,19,0)</f>
        <v>0</v>
      </c>
      <c r="AQ509">
        <f>VLOOKUP($B509,'UPDATE Advanced Stats'!$B$2:$AC$1000,20,0)</f>
        <v>-0.1</v>
      </c>
      <c r="AR509">
        <f>VLOOKUP($B509,'UPDATE Advanced Stats'!$B$2:$AC$1000,21,0)</f>
        <v>0</v>
      </c>
      <c r="AS509">
        <f>VLOOKUP($B509,'UPDATE Advanced Stats'!$B$2:$AC$1000,22,0)</f>
        <v>-0.1</v>
      </c>
      <c r="AT509">
        <f>VLOOKUP($B509,'UPDATE Advanced Stats'!$B$2:$AC$1000,23,0)</f>
        <v>-0.121</v>
      </c>
      <c r="AU509">
        <f>VLOOKUP($B509,'UPDATE Advanced Stats'!$B$2:$AC$1000,24,0)</f>
        <v>0</v>
      </c>
      <c r="AV509">
        <f>VLOOKUP($B509,'UPDATE Advanced Stats'!$B$2:$AC$1000,25,0)</f>
        <v>-7</v>
      </c>
      <c r="AW509">
        <f>VLOOKUP($B509,'UPDATE Advanced Stats'!$B$2:$AC$1000,26,0)</f>
        <v>-4.0999999999999996</v>
      </c>
      <c r="AX509">
        <f>VLOOKUP($B509,'UPDATE Advanced Stats'!$B$2:$AC$1000,27,0)</f>
        <v>-11.1</v>
      </c>
      <c r="AY509">
        <f>VLOOKUP($B509,'UPDATE Advanced Stats'!$B$2:$AC$1000,28,0)</f>
        <v>-0.1</v>
      </c>
    </row>
    <row r="510" spans="1:51">
      <c r="A510">
        <f>'UPDATE Regular Stats'!A511</f>
        <v>383</v>
      </c>
      <c r="B510" t="str">
        <f>'UPDATE Regular Stats'!B511</f>
        <v>Jason Richardson</v>
      </c>
      <c r="C510" t="str">
        <f>'UPDATE Regular Stats'!C511</f>
        <v>SG</v>
      </c>
      <c r="D510">
        <f>'UPDATE Regular Stats'!D511</f>
        <v>34</v>
      </c>
      <c r="E510" t="str">
        <f>'UPDATE Regular Stats'!E511</f>
        <v>PHI</v>
      </c>
      <c r="F510">
        <f>'UPDATE Regular Stats'!F511</f>
        <v>19</v>
      </c>
      <c r="G510">
        <f>'UPDATE Regular Stats'!G511</f>
        <v>15</v>
      </c>
      <c r="H510">
        <f>'UPDATE Regular Stats'!H511</f>
        <v>21.9</v>
      </c>
      <c r="I510">
        <f>'UPDATE Regular Stats'!I511</f>
        <v>3.3</v>
      </c>
      <c r="J510">
        <f>'UPDATE Regular Stats'!J511</f>
        <v>9.4</v>
      </c>
      <c r="K510">
        <f>'UPDATE Regular Stats'!K511</f>
        <v>0.34799999999999998</v>
      </c>
      <c r="L510">
        <f>'UPDATE Regular Stats'!L511</f>
        <v>1.6</v>
      </c>
      <c r="M510">
        <f>'UPDATE Regular Stats'!M511</f>
        <v>5.0999999999999996</v>
      </c>
      <c r="N510">
        <f>'UPDATE Regular Stats'!N511</f>
        <v>0.32300000000000001</v>
      </c>
      <c r="O510">
        <f>'UPDATE Regular Stats'!O511</f>
        <v>1.6</v>
      </c>
      <c r="P510">
        <f>'UPDATE Regular Stats'!P511</f>
        <v>4.3</v>
      </c>
      <c r="Q510">
        <f>'UPDATE Regular Stats'!Q511</f>
        <v>0.378</v>
      </c>
      <c r="R510">
        <f>'UPDATE Regular Stats'!R511</f>
        <v>0.9</v>
      </c>
      <c r="S510">
        <f>'UPDATE Regular Stats'!S511</f>
        <v>1.2</v>
      </c>
      <c r="T510">
        <f>'UPDATE Regular Stats'!T511</f>
        <v>0.77300000000000002</v>
      </c>
      <c r="U510">
        <f>'UPDATE Regular Stats'!U511</f>
        <v>0.7</v>
      </c>
      <c r="V510">
        <f>'UPDATE Regular Stats'!V511</f>
        <v>2.8</v>
      </c>
      <c r="W510">
        <f>'UPDATE Regular Stats'!W511</f>
        <v>3.5</v>
      </c>
      <c r="X510">
        <f>'UPDATE Regular Stats'!X511</f>
        <v>2</v>
      </c>
      <c r="Y510">
        <f>'UPDATE Regular Stats'!Y511</f>
        <v>0.7</v>
      </c>
      <c r="Z510">
        <f>'UPDATE Regular Stats'!Z511</f>
        <v>0.2</v>
      </c>
      <c r="AA510">
        <f>'UPDATE Regular Stats'!AA511</f>
        <v>0.8</v>
      </c>
      <c r="AB510">
        <f>'UPDATE Regular Stats'!AB511</f>
        <v>1.5</v>
      </c>
      <c r="AC510">
        <f>'UPDATE Regular Stats'!AC511</f>
        <v>9.1</v>
      </c>
      <c r="AD510">
        <f>VLOOKUP($B510,'UPDATE Advanced Stats'!$B$2:$AC$1000,7,0)</f>
        <v>11.7</v>
      </c>
      <c r="AE510">
        <f>VLOOKUP($B510,'UPDATE Advanced Stats'!$B$2:$AC$1000,8,0)</f>
        <v>0.45800000000000002</v>
      </c>
      <c r="AF510">
        <f>VLOOKUP($B510,'UPDATE Advanced Stats'!$B$2:$AC$1000,9,0)</f>
        <v>0.53900000000000003</v>
      </c>
      <c r="AG510">
        <f>VLOOKUP($B510,'UPDATE Advanced Stats'!$B$2:$AC$1000,10,0)</f>
        <v>0.124</v>
      </c>
      <c r="AH510">
        <f>VLOOKUP($B510,'UPDATE Advanced Stats'!$B$2:$AC$1000,11,0)</f>
        <v>3.2</v>
      </c>
      <c r="AI510">
        <f>VLOOKUP($B510,'UPDATE Advanced Stats'!$B$2:$AC$1000,12,0)</f>
        <v>14.5</v>
      </c>
      <c r="AJ510">
        <f>VLOOKUP($B510,'UPDATE Advanced Stats'!$B$2:$AC$1000,13,0)</f>
        <v>8.6</v>
      </c>
      <c r="AK510">
        <f>VLOOKUP($B510,'UPDATE Advanced Stats'!$B$2:$AC$1000,14,0)</f>
        <v>16.600000000000001</v>
      </c>
      <c r="AL510">
        <f>VLOOKUP($B510,'UPDATE Advanced Stats'!$B$2:$AC$1000,15,0)</f>
        <v>1.6</v>
      </c>
      <c r="AM510">
        <f>VLOOKUP($B510,'UPDATE Advanced Stats'!$B$2:$AC$1000,16,0)</f>
        <v>0.6</v>
      </c>
      <c r="AN510">
        <f>VLOOKUP($B510,'UPDATE Advanced Stats'!$B$2:$AC$1000,17,0)</f>
        <v>7.9</v>
      </c>
      <c r="AO510">
        <f>VLOOKUP($B510,'UPDATE Advanced Stats'!$B$2:$AC$1000,18,0)</f>
        <v>21.3</v>
      </c>
      <c r="AP510">
        <f>VLOOKUP($B510,'UPDATE Advanced Stats'!$B$2:$AC$1000,19,0)</f>
        <v>0</v>
      </c>
      <c r="AQ510">
        <f>VLOOKUP($B510,'UPDATE Advanced Stats'!$B$2:$AC$1000,20,0)</f>
        <v>0</v>
      </c>
      <c r="AR510">
        <f>VLOOKUP($B510,'UPDATE Advanced Stats'!$B$2:$AC$1000,21,0)</f>
        <v>0.4</v>
      </c>
      <c r="AS510">
        <f>VLOOKUP($B510,'UPDATE Advanced Stats'!$B$2:$AC$1000,22,0)</f>
        <v>0.4</v>
      </c>
      <c r="AT510">
        <f>VLOOKUP($B510,'UPDATE Advanced Stats'!$B$2:$AC$1000,23,0)</f>
        <v>4.4999999999999998E-2</v>
      </c>
      <c r="AU510">
        <f>VLOOKUP($B510,'UPDATE Advanced Stats'!$B$2:$AC$1000,24,0)</f>
        <v>0</v>
      </c>
      <c r="AV510">
        <f>VLOOKUP($B510,'UPDATE Advanced Stats'!$B$2:$AC$1000,25,0)</f>
        <v>-1</v>
      </c>
      <c r="AW510">
        <f>VLOOKUP($B510,'UPDATE Advanced Stats'!$B$2:$AC$1000,26,0)</f>
        <v>-1.8</v>
      </c>
      <c r="AX510">
        <f>VLOOKUP($B510,'UPDATE Advanced Stats'!$B$2:$AC$1000,27,0)</f>
        <v>-2.9</v>
      </c>
      <c r="AY510">
        <f>VLOOKUP($B510,'UPDATE Advanced Stats'!$B$2:$AC$1000,28,0)</f>
        <v>-0.1</v>
      </c>
    </row>
    <row r="511" spans="1:51">
      <c r="A511">
        <f>'UPDATE Regular Stats'!A512</f>
        <v>384</v>
      </c>
      <c r="B511" t="str">
        <f>'UPDATE Regular Stats'!B512</f>
        <v>Luke Ridnour</v>
      </c>
      <c r="C511" t="str">
        <f>'UPDATE Regular Stats'!C512</f>
        <v>PG</v>
      </c>
      <c r="D511">
        <f>'UPDATE Regular Stats'!D512</f>
        <v>33</v>
      </c>
      <c r="E511" t="str">
        <f>'UPDATE Regular Stats'!E512</f>
        <v>ORL</v>
      </c>
      <c r="F511">
        <f>'UPDATE Regular Stats'!F512</f>
        <v>47</v>
      </c>
      <c r="G511">
        <f>'UPDATE Regular Stats'!G512</f>
        <v>0</v>
      </c>
      <c r="H511">
        <f>'UPDATE Regular Stats'!H512</f>
        <v>14.5</v>
      </c>
      <c r="I511">
        <f>'UPDATE Regular Stats'!I512</f>
        <v>1.6</v>
      </c>
      <c r="J511">
        <f>'UPDATE Regular Stats'!J512</f>
        <v>3.7</v>
      </c>
      <c r="K511">
        <f>'UPDATE Regular Stats'!K512</f>
        <v>0.42599999999999999</v>
      </c>
      <c r="L511">
        <f>'UPDATE Regular Stats'!L512</f>
        <v>0.4</v>
      </c>
      <c r="M511">
        <f>'UPDATE Regular Stats'!M512</f>
        <v>1.3</v>
      </c>
      <c r="N511">
        <f>'UPDATE Regular Stats'!N512</f>
        <v>0.317</v>
      </c>
      <c r="O511">
        <f>'UPDATE Regular Stats'!O512</f>
        <v>1.2</v>
      </c>
      <c r="P511">
        <f>'UPDATE Regular Stats'!P512</f>
        <v>2.4</v>
      </c>
      <c r="Q511">
        <f>'UPDATE Regular Stats'!Q512</f>
        <v>0.48699999999999999</v>
      </c>
      <c r="R511">
        <f>'UPDATE Regular Stats'!R512</f>
        <v>0.4</v>
      </c>
      <c r="S511">
        <f>'UPDATE Regular Stats'!S512</f>
        <v>0.4</v>
      </c>
      <c r="T511">
        <f>'UPDATE Regular Stats'!T512</f>
        <v>0.85699999999999998</v>
      </c>
      <c r="U511">
        <f>'UPDATE Regular Stats'!U512</f>
        <v>0.2</v>
      </c>
      <c r="V511">
        <f>'UPDATE Regular Stats'!V512</f>
        <v>1.3</v>
      </c>
      <c r="W511">
        <f>'UPDATE Regular Stats'!W512</f>
        <v>1.4</v>
      </c>
      <c r="X511">
        <f>'UPDATE Regular Stats'!X512</f>
        <v>2</v>
      </c>
      <c r="Y511">
        <f>'UPDATE Regular Stats'!Y512</f>
        <v>0.4</v>
      </c>
      <c r="Z511">
        <f>'UPDATE Regular Stats'!Z512</f>
        <v>0.1</v>
      </c>
      <c r="AA511">
        <f>'UPDATE Regular Stats'!AA512</f>
        <v>0.8</v>
      </c>
      <c r="AB511">
        <f>'UPDATE Regular Stats'!AB512</f>
        <v>1.4</v>
      </c>
      <c r="AC511">
        <f>'UPDATE Regular Stats'!AC512</f>
        <v>4</v>
      </c>
      <c r="AD511">
        <f>VLOOKUP($B511,'UPDATE Advanced Stats'!$B$2:$AC$1000,7,0)</f>
        <v>10</v>
      </c>
      <c r="AE511">
        <f>VLOOKUP($B511,'UPDATE Advanced Stats'!$B$2:$AC$1000,8,0)</f>
        <v>0.50700000000000001</v>
      </c>
      <c r="AF511">
        <f>VLOOKUP($B511,'UPDATE Advanced Stats'!$B$2:$AC$1000,9,0)</f>
        <v>0.35799999999999998</v>
      </c>
      <c r="AG511">
        <f>VLOOKUP($B511,'UPDATE Advanced Stats'!$B$2:$AC$1000,10,0)</f>
        <v>0.11899999999999999</v>
      </c>
      <c r="AH511">
        <f>VLOOKUP($B511,'UPDATE Advanced Stats'!$B$2:$AC$1000,11,0)</f>
        <v>1.3</v>
      </c>
      <c r="AI511">
        <f>VLOOKUP($B511,'UPDATE Advanced Stats'!$B$2:$AC$1000,12,0)</f>
        <v>10.1</v>
      </c>
      <c r="AJ511">
        <f>VLOOKUP($B511,'UPDATE Advanced Stats'!$B$2:$AC$1000,13,0)</f>
        <v>5.6</v>
      </c>
      <c r="AK511">
        <f>VLOOKUP($B511,'UPDATE Advanced Stats'!$B$2:$AC$1000,14,0)</f>
        <v>21</v>
      </c>
      <c r="AL511">
        <f>VLOOKUP($B511,'UPDATE Advanced Stats'!$B$2:$AC$1000,15,0)</f>
        <v>1.5</v>
      </c>
      <c r="AM511">
        <f>VLOOKUP($B511,'UPDATE Advanced Stats'!$B$2:$AC$1000,16,0)</f>
        <v>0.5</v>
      </c>
      <c r="AN511">
        <f>VLOOKUP($B511,'UPDATE Advanced Stats'!$B$2:$AC$1000,17,0)</f>
        <v>17</v>
      </c>
      <c r="AO511">
        <f>VLOOKUP($B511,'UPDATE Advanced Stats'!$B$2:$AC$1000,18,0)</f>
        <v>14.8</v>
      </c>
      <c r="AP511">
        <f>VLOOKUP($B511,'UPDATE Advanced Stats'!$B$2:$AC$1000,19,0)</f>
        <v>0</v>
      </c>
      <c r="AQ511">
        <f>VLOOKUP($B511,'UPDATE Advanced Stats'!$B$2:$AC$1000,20,0)</f>
        <v>0.3</v>
      </c>
      <c r="AR511">
        <f>VLOOKUP($B511,'UPDATE Advanced Stats'!$B$2:$AC$1000,21,0)</f>
        <v>0.3</v>
      </c>
      <c r="AS511">
        <f>VLOOKUP($B511,'UPDATE Advanced Stats'!$B$2:$AC$1000,22,0)</f>
        <v>0.6</v>
      </c>
      <c r="AT511">
        <f>VLOOKUP($B511,'UPDATE Advanced Stats'!$B$2:$AC$1000,23,0)</f>
        <v>4.2000000000000003E-2</v>
      </c>
      <c r="AU511">
        <f>VLOOKUP($B511,'UPDATE Advanced Stats'!$B$2:$AC$1000,24,0)</f>
        <v>0</v>
      </c>
      <c r="AV511">
        <f>VLOOKUP($B511,'UPDATE Advanced Stats'!$B$2:$AC$1000,25,0)</f>
        <v>-2.2999999999999998</v>
      </c>
      <c r="AW511">
        <f>VLOOKUP($B511,'UPDATE Advanced Stats'!$B$2:$AC$1000,26,0)</f>
        <v>-1.7</v>
      </c>
      <c r="AX511">
        <f>VLOOKUP($B511,'UPDATE Advanced Stats'!$B$2:$AC$1000,27,0)</f>
        <v>-4</v>
      </c>
      <c r="AY511">
        <f>VLOOKUP($B511,'UPDATE Advanced Stats'!$B$2:$AC$1000,28,0)</f>
        <v>-0.3</v>
      </c>
    </row>
    <row r="512" spans="1:51">
      <c r="A512">
        <f>'UPDATE Regular Stats'!A513</f>
        <v>385</v>
      </c>
      <c r="B512" t="str">
        <f>'UPDATE Regular Stats'!B513</f>
        <v>Austin Rivers</v>
      </c>
      <c r="C512" t="str">
        <f>'UPDATE Regular Stats'!C513</f>
        <v>PG-SG</v>
      </c>
      <c r="D512">
        <f>'UPDATE Regular Stats'!D513</f>
        <v>22</v>
      </c>
      <c r="E512" t="str">
        <f>'UPDATE Regular Stats'!E513</f>
        <v>TOT</v>
      </c>
      <c r="F512">
        <f>'UPDATE Regular Stats'!F513</f>
        <v>76</v>
      </c>
      <c r="G512">
        <f>'UPDATE Regular Stats'!G513</f>
        <v>5</v>
      </c>
      <c r="H512">
        <f>'UPDATE Regular Stats'!H513</f>
        <v>20.6</v>
      </c>
      <c r="I512">
        <f>'UPDATE Regular Stats'!I513</f>
        <v>2.7</v>
      </c>
      <c r="J512">
        <f>'UPDATE Regular Stats'!J513</f>
        <v>6.5</v>
      </c>
      <c r="K512">
        <f>'UPDATE Regular Stats'!K513</f>
        <v>0.40899999999999997</v>
      </c>
      <c r="L512">
        <f>'UPDATE Regular Stats'!L513</f>
        <v>0.5</v>
      </c>
      <c r="M512">
        <f>'UPDATE Regular Stats'!M513</f>
        <v>1.7</v>
      </c>
      <c r="N512">
        <f>'UPDATE Regular Stats'!N513</f>
        <v>0.29799999999999999</v>
      </c>
      <c r="O512">
        <f>'UPDATE Regular Stats'!O513</f>
        <v>2.2000000000000002</v>
      </c>
      <c r="P512">
        <f>'UPDATE Regular Stats'!P513</f>
        <v>4.8</v>
      </c>
      <c r="Q512">
        <f>'UPDATE Regular Stats'!Q513</f>
        <v>0.44900000000000001</v>
      </c>
      <c r="R512">
        <f>'UPDATE Regular Stats'!R513</f>
        <v>1.1000000000000001</v>
      </c>
      <c r="S512">
        <f>'UPDATE Regular Stats'!S513</f>
        <v>1.7</v>
      </c>
      <c r="T512">
        <f>'UPDATE Regular Stats'!T513</f>
        <v>0.67500000000000004</v>
      </c>
      <c r="U512">
        <f>'UPDATE Regular Stats'!U513</f>
        <v>0.4</v>
      </c>
      <c r="V512">
        <f>'UPDATE Regular Stats'!V513</f>
        <v>1.6</v>
      </c>
      <c r="W512">
        <f>'UPDATE Regular Stats'!W513</f>
        <v>2</v>
      </c>
      <c r="X512">
        <f>'UPDATE Regular Stats'!X513</f>
        <v>2</v>
      </c>
      <c r="Y512">
        <f>'UPDATE Regular Stats'!Y513</f>
        <v>0.6</v>
      </c>
      <c r="Z512">
        <f>'UPDATE Regular Stats'!Z513</f>
        <v>0.2</v>
      </c>
      <c r="AA512">
        <f>'UPDATE Regular Stats'!AA513</f>
        <v>0.9</v>
      </c>
      <c r="AB512">
        <f>'UPDATE Regular Stats'!AB513</f>
        <v>1.9</v>
      </c>
      <c r="AC512">
        <f>'UPDATE Regular Stats'!AC513</f>
        <v>7</v>
      </c>
      <c r="AD512">
        <f>VLOOKUP($B512,'UPDATE Advanced Stats'!$B$2:$AC$1000,7,0)</f>
        <v>10.3</v>
      </c>
      <c r="AE512">
        <f>VLOOKUP($B512,'UPDATE Advanced Stats'!$B$2:$AC$1000,8,0)</f>
        <v>0.48099999999999998</v>
      </c>
      <c r="AF512">
        <f>VLOOKUP($B512,'UPDATE Advanced Stats'!$B$2:$AC$1000,9,0)</f>
        <v>0.26400000000000001</v>
      </c>
      <c r="AG512">
        <f>VLOOKUP($B512,'UPDATE Advanced Stats'!$B$2:$AC$1000,10,0)</f>
        <v>0.254</v>
      </c>
      <c r="AH512">
        <f>VLOOKUP($B512,'UPDATE Advanced Stats'!$B$2:$AC$1000,11,0)</f>
        <v>2</v>
      </c>
      <c r="AI512">
        <f>VLOOKUP($B512,'UPDATE Advanced Stats'!$B$2:$AC$1000,12,0)</f>
        <v>8.9</v>
      </c>
      <c r="AJ512">
        <f>VLOOKUP($B512,'UPDATE Advanced Stats'!$B$2:$AC$1000,13,0)</f>
        <v>5.5</v>
      </c>
      <c r="AK512">
        <f>VLOOKUP($B512,'UPDATE Advanced Stats'!$B$2:$AC$1000,14,0)</f>
        <v>14.7</v>
      </c>
      <c r="AL512">
        <f>VLOOKUP($B512,'UPDATE Advanced Stats'!$B$2:$AC$1000,15,0)</f>
        <v>1.6</v>
      </c>
      <c r="AM512">
        <f>VLOOKUP($B512,'UPDATE Advanced Stats'!$B$2:$AC$1000,16,0)</f>
        <v>0.7</v>
      </c>
      <c r="AN512">
        <f>VLOOKUP($B512,'UPDATE Advanced Stats'!$B$2:$AC$1000,17,0)</f>
        <v>10.5</v>
      </c>
      <c r="AO512">
        <f>VLOOKUP($B512,'UPDATE Advanced Stats'!$B$2:$AC$1000,18,0)</f>
        <v>17.899999999999999</v>
      </c>
      <c r="AP512">
        <f>VLOOKUP($B512,'UPDATE Advanced Stats'!$B$2:$AC$1000,19,0)</f>
        <v>0</v>
      </c>
      <c r="AQ512">
        <f>VLOOKUP($B512,'UPDATE Advanced Stats'!$B$2:$AC$1000,20,0)</f>
        <v>0.5</v>
      </c>
      <c r="AR512">
        <f>VLOOKUP($B512,'UPDATE Advanced Stats'!$B$2:$AC$1000,21,0)</f>
        <v>1</v>
      </c>
      <c r="AS512">
        <f>VLOOKUP($B512,'UPDATE Advanced Stats'!$B$2:$AC$1000,22,0)</f>
        <v>1.5</v>
      </c>
      <c r="AT512">
        <f>VLOOKUP($B512,'UPDATE Advanced Stats'!$B$2:$AC$1000,23,0)</f>
        <v>4.5999999999999999E-2</v>
      </c>
      <c r="AU512">
        <f>VLOOKUP($B512,'UPDATE Advanced Stats'!$B$2:$AC$1000,24,0)</f>
        <v>0</v>
      </c>
      <c r="AV512">
        <f>VLOOKUP($B512,'UPDATE Advanced Stats'!$B$2:$AC$1000,25,0)</f>
        <v>-1.7</v>
      </c>
      <c r="AW512">
        <f>VLOOKUP($B512,'UPDATE Advanced Stats'!$B$2:$AC$1000,26,0)</f>
        <v>-1.2</v>
      </c>
      <c r="AX512">
        <f>VLOOKUP($B512,'UPDATE Advanced Stats'!$B$2:$AC$1000,27,0)</f>
        <v>-2.9</v>
      </c>
      <c r="AY512">
        <f>VLOOKUP($B512,'UPDATE Advanced Stats'!$B$2:$AC$1000,28,0)</f>
        <v>-0.4</v>
      </c>
    </row>
    <row r="513" spans="1:51">
      <c r="A513">
        <f>'UPDATE Regular Stats'!A514</f>
        <v>385</v>
      </c>
      <c r="B513" t="str">
        <f>'UPDATE Regular Stats'!B514</f>
        <v>Austin Rivers</v>
      </c>
      <c r="C513" t="str">
        <f>'UPDATE Regular Stats'!C514</f>
        <v>SG</v>
      </c>
      <c r="D513">
        <f>'UPDATE Regular Stats'!D514</f>
        <v>22</v>
      </c>
      <c r="E513" t="str">
        <f>'UPDATE Regular Stats'!E514</f>
        <v>NOP</v>
      </c>
      <c r="F513">
        <f>'UPDATE Regular Stats'!F514</f>
        <v>35</v>
      </c>
      <c r="G513">
        <f>'UPDATE Regular Stats'!G514</f>
        <v>3</v>
      </c>
      <c r="H513">
        <f>'UPDATE Regular Stats'!H514</f>
        <v>22.1</v>
      </c>
      <c r="I513">
        <f>'UPDATE Regular Stats'!I514</f>
        <v>2.5</v>
      </c>
      <c r="J513">
        <f>'UPDATE Regular Stats'!J514</f>
        <v>6.3</v>
      </c>
      <c r="K513">
        <f>'UPDATE Regular Stats'!K514</f>
        <v>0.38700000000000001</v>
      </c>
      <c r="L513">
        <f>'UPDATE Regular Stats'!L514</f>
        <v>0.4</v>
      </c>
      <c r="M513">
        <f>'UPDATE Regular Stats'!M514</f>
        <v>1.4</v>
      </c>
      <c r="N513">
        <f>'UPDATE Regular Stats'!N514</f>
        <v>0.28000000000000003</v>
      </c>
      <c r="O513">
        <f>'UPDATE Regular Stats'!O514</f>
        <v>2.1</v>
      </c>
      <c r="P513">
        <f>'UPDATE Regular Stats'!P514</f>
        <v>4.9000000000000004</v>
      </c>
      <c r="Q513">
        <f>'UPDATE Regular Stats'!Q514</f>
        <v>0.41899999999999998</v>
      </c>
      <c r="R513">
        <f>'UPDATE Regular Stats'!R514</f>
        <v>1.5</v>
      </c>
      <c r="S513">
        <f>'UPDATE Regular Stats'!S514</f>
        <v>2</v>
      </c>
      <c r="T513">
        <f>'UPDATE Regular Stats'!T514</f>
        <v>0.746</v>
      </c>
      <c r="U513">
        <f>'UPDATE Regular Stats'!U514</f>
        <v>0.3</v>
      </c>
      <c r="V513">
        <f>'UPDATE Regular Stats'!V514</f>
        <v>1.6</v>
      </c>
      <c r="W513">
        <f>'UPDATE Regular Stats'!W514</f>
        <v>1.9</v>
      </c>
      <c r="X513">
        <f>'UPDATE Regular Stats'!X514</f>
        <v>2.5</v>
      </c>
      <c r="Y513">
        <f>'UPDATE Regular Stats'!Y514</f>
        <v>0.5</v>
      </c>
      <c r="Z513">
        <f>'UPDATE Regular Stats'!Z514</f>
        <v>0.2</v>
      </c>
      <c r="AA513">
        <f>'UPDATE Regular Stats'!AA514</f>
        <v>0.9</v>
      </c>
      <c r="AB513">
        <f>'UPDATE Regular Stats'!AB514</f>
        <v>1.9</v>
      </c>
      <c r="AC513">
        <f>'UPDATE Regular Stats'!AC514</f>
        <v>6.8</v>
      </c>
      <c r="AD513">
        <f>VLOOKUP($B513,'UPDATE Advanced Stats'!$B$2:$AC$1000,7,0)</f>
        <v>10.3</v>
      </c>
      <c r="AE513">
        <f>VLOOKUP($B513,'UPDATE Advanced Stats'!$B$2:$AC$1000,8,0)</f>
        <v>0.48099999999999998</v>
      </c>
      <c r="AF513">
        <f>VLOOKUP($B513,'UPDATE Advanced Stats'!$B$2:$AC$1000,9,0)</f>
        <v>0.26400000000000001</v>
      </c>
      <c r="AG513">
        <f>VLOOKUP($B513,'UPDATE Advanced Stats'!$B$2:$AC$1000,10,0)</f>
        <v>0.254</v>
      </c>
      <c r="AH513">
        <f>VLOOKUP($B513,'UPDATE Advanced Stats'!$B$2:$AC$1000,11,0)</f>
        <v>2</v>
      </c>
      <c r="AI513">
        <f>VLOOKUP($B513,'UPDATE Advanced Stats'!$B$2:$AC$1000,12,0)</f>
        <v>8.9</v>
      </c>
      <c r="AJ513">
        <f>VLOOKUP($B513,'UPDATE Advanced Stats'!$B$2:$AC$1000,13,0)</f>
        <v>5.5</v>
      </c>
      <c r="AK513">
        <f>VLOOKUP($B513,'UPDATE Advanced Stats'!$B$2:$AC$1000,14,0)</f>
        <v>14.7</v>
      </c>
      <c r="AL513">
        <f>VLOOKUP($B513,'UPDATE Advanced Stats'!$B$2:$AC$1000,15,0)</f>
        <v>1.6</v>
      </c>
      <c r="AM513">
        <f>VLOOKUP($B513,'UPDATE Advanced Stats'!$B$2:$AC$1000,16,0)</f>
        <v>0.7</v>
      </c>
      <c r="AN513">
        <f>VLOOKUP($B513,'UPDATE Advanced Stats'!$B$2:$AC$1000,17,0)</f>
        <v>10.5</v>
      </c>
      <c r="AO513">
        <f>VLOOKUP($B513,'UPDATE Advanced Stats'!$B$2:$AC$1000,18,0)</f>
        <v>17.899999999999999</v>
      </c>
      <c r="AP513">
        <f>VLOOKUP($B513,'UPDATE Advanced Stats'!$B$2:$AC$1000,19,0)</f>
        <v>0</v>
      </c>
      <c r="AQ513">
        <f>VLOOKUP($B513,'UPDATE Advanced Stats'!$B$2:$AC$1000,20,0)</f>
        <v>0.5</v>
      </c>
      <c r="AR513">
        <f>VLOOKUP($B513,'UPDATE Advanced Stats'!$B$2:$AC$1000,21,0)</f>
        <v>1</v>
      </c>
      <c r="AS513">
        <f>VLOOKUP($B513,'UPDATE Advanced Stats'!$B$2:$AC$1000,22,0)</f>
        <v>1.5</v>
      </c>
      <c r="AT513">
        <f>VLOOKUP($B513,'UPDATE Advanced Stats'!$B$2:$AC$1000,23,0)</f>
        <v>4.5999999999999999E-2</v>
      </c>
      <c r="AU513">
        <f>VLOOKUP($B513,'UPDATE Advanced Stats'!$B$2:$AC$1000,24,0)</f>
        <v>0</v>
      </c>
      <c r="AV513">
        <f>VLOOKUP($B513,'UPDATE Advanced Stats'!$B$2:$AC$1000,25,0)</f>
        <v>-1.7</v>
      </c>
      <c r="AW513">
        <f>VLOOKUP($B513,'UPDATE Advanced Stats'!$B$2:$AC$1000,26,0)</f>
        <v>-1.2</v>
      </c>
      <c r="AX513">
        <f>VLOOKUP($B513,'UPDATE Advanced Stats'!$B$2:$AC$1000,27,0)</f>
        <v>-2.9</v>
      </c>
      <c r="AY513">
        <f>VLOOKUP($B513,'UPDATE Advanced Stats'!$B$2:$AC$1000,28,0)</f>
        <v>-0.4</v>
      </c>
    </row>
    <row r="514" spans="1:51">
      <c r="A514">
        <f>'UPDATE Regular Stats'!A515</f>
        <v>385</v>
      </c>
      <c r="B514" t="str">
        <f>'UPDATE Regular Stats'!B515</f>
        <v>Austin Rivers</v>
      </c>
      <c r="C514" t="str">
        <f>'UPDATE Regular Stats'!C515</f>
        <v>PG</v>
      </c>
      <c r="D514">
        <f>'UPDATE Regular Stats'!D515</f>
        <v>22</v>
      </c>
      <c r="E514" t="str">
        <f>'UPDATE Regular Stats'!E515</f>
        <v>LAC</v>
      </c>
      <c r="F514">
        <f>'UPDATE Regular Stats'!F515</f>
        <v>41</v>
      </c>
      <c r="G514">
        <f>'UPDATE Regular Stats'!G515</f>
        <v>2</v>
      </c>
      <c r="H514">
        <f>'UPDATE Regular Stats'!H515</f>
        <v>19.3</v>
      </c>
      <c r="I514">
        <f>'UPDATE Regular Stats'!I515</f>
        <v>2.9</v>
      </c>
      <c r="J514">
        <f>'UPDATE Regular Stats'!J515</f>
        <v>6.7</v>
      </c>
      <c r="K514">
        <f>'UPDATE Regular Stats'!K515</f>
        <v>0.42699999999999999</v>
      </c>
      <c r="L514">
        <f>'UPDATE Regular Stats'!L515</f>
        <v>0.6</v>
      </c>
      <c r="M514">
        <f>'UPDATE Regular Stats'!M515</f>
        <v>2</v>
      </c>
      <c r="N514">
        <f>'UPDATE Regular Stats'!N515</f>
        <v>0.309</v>
      </c>
      <c r="O514">
        <f>'UPDATE Regular Stats'!O515</f>
        <v>2.2000000000000002</v>
      </c>
      <c r="P514">
        <f>'UPDATE Regular Stats'!P515</f>
        <v>4.7</v>
      </c>
      <c r="Q514">
        <f>'UPDATE Regular Stats'!Q515</f>
        <v>0.47699999999999998</v>
      </c>
      <c r="R514">
        <f>'UPDATE Regular Stats'!R515</f>
        <v>0.8</v>
      </c>
      <c r="S514">
        <f>'UPDATE Regular Stats'!S515</f>
        <v>1.3</v>
      </c>
      <c r="T514">
        <f>'UPDATE Regular Stats'!T515</f>
        <v>0.58199999999999996</v>
      </c>
      <c r="U514">
        <f>'UPDATE Regular Stats'!U515</f>
        <v>0.4</v>
      </c>
      <c r="V514">
        <f>'UPDATE Regular Stats'!V515</f>
        <v>1.7</v>
      </c>
      <c r="W514">
        <f>'UPDATE Regular Stats'!W515</f>
        <v>2</v>
      </c>
      <c r="X514">
        <f>'UPDATE Regular Stats'!X515</f>
        <v>1.7</v>
      </c>
      <c r="Y514">
        <f>'UPDATE Regular Stats'!Y515</f>
        <v>0.7</v>
      </c>
      <c r="Z514">
        <f>'UPDATE Regular Stats'!Z515</f>
        <v>0.2</v>
      </c>
      <c r="AA514">
        <f>'UPDATE Regular Stats'!AA515</f>
        <v>0.9</v>
      </c>
      <c r="AB514">
        <f>'UPDATE Regular Stats'!AB515</f>
        <v>2</v>
      </c>
      <c r="AC514">
        <f>'UPDATE Regular Stats'!AC515</f>
        <v>7.1</v>
      </c>
      <c r="AD514">
        <f>VLOOKUP($B514,'UPDATE Advanced Stats'!$B$2:$AC$1000,7,0)</f>
        <v>10.3</v>
      </c>
      <c r="AE514">
        <f>VLOOKUP($B514,'UPDATE Advanced Stats'!$B$2:$AC$1000,8,0)</f>
        <v>0.48099999999999998</v>
      </c>
      <c r="AF514">
        <f>VLOOKUP($B514,'UPDATE Advanced Stats'!$B$2:$AC$1000,9,0)</f>
        <v>0.26400000000000001</v>
      </c>
      <c r="AG514">
        <f>VLOOKUP($B514,'UPDATE Advanced Stats'!$B$2:$AC$1000,10,0)</f>
        <v>0.254</v>
      </c>
      <c r="AH514">
        <f>VLOOKUP($B514,'UPDATE Advanced Stats'!$B$2:$AC$1000,11,0)</f>
        <v>2</v>
      </c>
      <c r="AI514">
        <f>VLOOKUP($B514,'UPDATE Advanced Stats'!$B$2:$AC$1000,12,0)</f>
        <v>8.9</v>
      </c>
      <c r="AJ514">
        <f>VLOOKUP($B514,'UPDATE Advanced Stats'!$B$2:$AC$1000,13,0)</f>
        <v>5.5</v>
      </c>
      <c r="AK514">
        <f>VLOOKUP($B514,'UPDATE Advanced Stats'!$B$2:$AC$1000,14,0)</f>
        <v>14.7</v>
      </c>
      <c r="AL514">
        <f>VLOOKUP($B514,'UPDATE Advanced Stats'!$B$2:$AC$1000,15,0)</f>
        <v>1.6</v>
      </c>
      <c r="AM514">
        <f>VLOOKUP($B514,'UPDATE Advanced Stats'!$B$2:$AC$1000,16,0)</f>
        <v>0.7</v>
      </c>
      <c r="AN514">
        <f>VLOOKUP($B514,'UPDATE Advanced Stats'!$B$2:$AC$1000,17,0)</f>
        <v>10.5</v>
      </c>
      <c r="AO514">
        <f>VLOOKUP($B514,'UPDATE Advanced Stats'!$B$2:$AC$1000,18,0)</f>
        <v>17.899999999999999</v>
      </c>
      <c r="AP514">
        <f>VLOOKUP($B514,'UPDATE Advanced Stats'!$B$2:$AC$1000,19,0)</f>
        <v>0</v>
      </c>
      <c r="AQ514">
        <f>VLOOKUP($B514,'UPDATE Advanced Stats'!$B$2:$AC$1000,20,0)</f>
        <v>0.5</v>
      </c>
      <c r="AR514">
        <f>VLOOKUP($B514,'UPDATE Advanced Stats'!$B$2:$AC$1000,21,0)</f>
        <v>1</v>
      </c>
      <c r="AS514">
        <f>VLOOKUP($B514,'UPDATE Advanced Stats'!$B$2:$AC$1000,22,0)</f>
        <v>1.5</v>
      </c>
      <c r="AT514">
        <f>VLOOKUP($B514,'UPDATE Advanced Stats'!$B$2:$AC$1000,23,0)</f>
        <v>4.5999999999999999E-2</v>
      </c>
      <c r="AU514">
        <f>VLOOKUP($B514,'UPDATE Advanced Stats'!$B$2:$AC$1000,24,0)</f>
        <v>0</v>
      </c>
      <c r="AV514">
        <f>VLOOKUP($B514,'UPDATE Advanced Stats'!$B$2:$AC$1000,25,0)</f>
        <v>-1.7</v>
      </c>
      <c r="AW514">
        <f>VLOOKUP($B514,'UPDATE Advanced Stats'!$B$2:$AC$1000,26,0)</f>
        <v>-1.2</v>
      </c>
      <c r="AX514">
        <f>VLOOKUP($B514,'UPDATE Advanced Stats'!$B$2:$AC$1000,27,0)</f>
        <v>-2.9</v>
      </c>
      <c r="AY514">
        <f>VLOOKUP($B514,'UPDATE Advanced Stats'!$B$2:$AC$1000,28,0)</f>
        <v>-0.4</v>
      </c>
    </row>
    <row r="515" spans="1:51">
      <c r="A515">
        <f>'UPDATE Regular Stats'!A516</f>
        <v>386</v>
      </c>
      <c r="B515" t="str">
        <f>'UPDATE Regular Stats'!B516</f>
        <v>Andre Roberson</v>
      </c>
      <c r="C515" t="str">
        <f>'UPDATE Regular Stats'!C516</f>
        <v>SG</v>
      </c>
      <c r="D515">
        <f>'UPDATE Regular Stats'!D516</f>
        <v>23</v>
      </c>
      <c r="E515" t="str">
        <f>'UPDATE Regular Stats'!E516</f>
        <v>OKC</v>
      </c>
      <c r="F515">
        <f>'UPDATE Regular Stats'!F516</f>
        <v>67</v>
      </c>
      <c r="G515">
        <f>'UPDATE Regular Stats'!G516</f>
        <v>65</v>
      </c>
      <c r="H515">
        <f>'UPDATE Regular Stats'!H516</f>
        <v>19.2</v>
      </c>
      <c r="I515">
        <f>'UPDATE Regular Stats'!I516</f>
        <v>1.4</v>
      </c>
      <c r="J515">
        <f>'UPDATE Regular Stats'!J516</f>
        <v>3</v>
      </c>
      <c r="K515">
        <f>'UPDATE Regular Stats'!K516</f>
        <v>0.45800000000000002</v>
      </c>
      <c r="L515">
        <f>'UPDATE Regular Stats'!L516</f>
        <v>0.3</v>
      </c>
      <c r="M515">
        <f>'UPDATE Regular Stats'!M516</f>
        <v>1.3</v>
      </c>
      <c r="N515">
        <f>'UPDATE Regular Stats'!N516</f>
        <v>0.247</v>
      </c>
      <c r="O515">
        <f>'UPDATE Regular Stats'!O516</f>
        <v>1.1000000000000001</v>
      </c>
      <c r="P515">
        <f>'UPDATE Regular Stats'!P516</f>
        <v>1.7</v>
      </c>
      <c r="Q515">
        <f>'UPDATE Regular Stats'!Q516</f>
        <v>0.61199999999999999</v>
      </c>
      <c r="R515">
        <f>'UPDATE Regular Stats'!R516</f>
        <v>0.3</v>
      </c>
      <c r="S515">
        <f>'UPDATE Regular Stats'!S516</f>
        <v>0.7</v>
      </c>
      <c r="T515">
        <f>'UPDATE Regular Stats'!T516</f>
        <v>0.47899999999999998</v>
      </c>
      <c r="U515">
        <f>'UPDATE Regular Stats'!U516</f>
        <v>0.9</v>
      </c>
      <c r="V515">
        <f>'UPDATE Regular Stats'!V516</f>
        <v>2.9</v>
      </c>
      <c r="W515">
        <f>'UPDATE Regular Stats'!W516</f>
        <v>3.8</v>
      </c>
      <c r="X515">
        <f>'UPDATE Regular Stats'!X516</f>
        <v>1</v>
      </c>
      <c r="Y515">
        <f>'UPDATE Regular Stats'!Y516</f>
        <v>0.8</v>
      </c>
      <c r="Z515">
        <f>'UPDATE Regular Stats'!Z516</f>
        <v>0.4</v>
      </c>
      <c r="AA515">
        <f>'UPDATE Regular Stats'!AA516</f>
        <v>0.7</v>
      </c>
      <c r="AB515">
        <f>'UPDATE Regular Stats'!AB516</f>
        <v>2.1</v>
      </c>
      <c r="AC515">
        <f>'UPDATE Regular Stats'!AC516</f>
        <v>3.4</v>
      </c>
      <c r="AD515">
        <f>VLOOKUP($B515,'UPDATE Advanced Stats'!$B$2:$AC$1000,7,0)</f>
        <v>9.1</v>
      </c>
      <c r="AE515">
        <f>VLOOKUP($B515,'UPDATE Advanced Stats'!$B$2:$AC$1000,8,0)</f>
        <v>0.51300000000000001</v>
      </c>
      <c r="AF515">
        <f>VLOOKUP($B515,'UPDATE Advanced Stats'!$B$2:$AC$1000,9,0)</f>
        <v>0.42299999999999999</v>
      </c>
      <c r="AG515">
        <f>VLOOKUP($B515,'UPDATE Advanced Stats'!$B$2:$AC$1000,10,0)</f>
        <v>0.23899999999999999</v>
      </c>
      <c r="AH515">
        <f>VLOOKUP($B515,'UPDATE Advanced Stats'!$B$2:$AC$1000,11,0)</f>
        <v>5.0999999999999996</v>
      </c>
      <c r="AI515">
        <f>VLOOKUP($B515,'UPDATE Advanced Stats'!$B$2:$AC$1000,12,0)</f>
        <v>16</v>
      </c>
      <c r="AJ515">
        <f>VLOOKUP($B515,'UPDATE Advanced Stats'!$B$2:$AC$1000,13,0)</f>
        <v>10.6</v>
      </c>
      <c r="AK515">
        <f>VLOOKUP($B515,'UPDATE Advanced Stats'!$B$2:$AC$1000,14,0)</f>
        <v>7.4</v>
      </c>
      <c r="AL515">
        <f>VLOOKUP($B515,'UPDATE Advanced Stats'!$B$2:$AC$1000,15,0)</f>
        <v>2.1</v>
      </c>
      <c r="AM515">
        <f>VLOOKUP($B515,'UPDATE Advanced Stats'!$B$2:$AC$1000,16,0)</f>
        <v>1.8</v>
      </c>
      <c r="AN515">
        <f>VLOOKUP($B515,'UPDATE Advanced Stats'!$B$2:$AC$1000,17,0)</f>
        <v>17.2</v>
      </c>
      <c r="AO515">
        <f>VLOOKUP($B515,'UPDATE Advanced Stats'!$B$2:$AC$1000,18,0)</f>
        <v>9</v>
      </c>
      <c r="AP515">
        <f>VLOOKUP($B515,'UPDATE Advanced Stats'!$B$2:$AC$1000,19,0)</f>
        <v>0</v>
      </c>
      <c r="AQ515">
        <f>VLOOKUP($B515,'UPDATE Advanced Stats'!$B$2:$AC$1000,20,0)</f>
        <v>0.5</v>
      </c>
      <c r="AR515">
        <f>VLOOKUP($B515,'UPDATE Advanced Stats'!$B$2:$AC$1000,21,0)</f>
        <v>1.6</v>
      </c>
      <c r="AS515">
        <f>VLOOKUP($B515,'UPDATE Advanced Stats'!$B$2:$AC$1000,22,0)</f>
        <v>2.1</v>
      </c>
      <c r="AT515">
        <f>VLOOKUP($B515,'UPDATE Advanced Stats'!$B$2:$AC$1000,23,0)</f>
        <v>7.9000000000000001E-2</v>
      </c>
      <c r="AU515">
        <f>VLOOKUP($B515,'UPDATE Advanced Stats'!$B$2:$AC$1000,24,0)</f>
        <v>0</v>
      </c>
      <c r="AV515">
        <f>VLOOKUP($B515,'UPDATE Advanced Stats'!$B$2:$AC$1000,25,0)</f>
        <v>-1.8</v>
      </c>
      <c r="AW515">
        <f>VLOOKUP($B515,'UPDATE Advanced Stats'!$B$2:$AC$1000,26,0)</f>
        <v>2.1</v>
      </c>
      <c r="AX515">
        <f>VLOOKUP($B515,'UPDATE Advanced Stats'!$B$2:$AC$1000,27,0)</f>
        <v>0.3</v>
      </c>
      <c r="AY515">
        <f>VLOOKUP($B515,'UPDATE Advanced Stats'!$B$2:$AC$1000,28,0)</f>
        <v>0.7</v>
      </c>
    </row>
    <row r="516" spans="1:51">
      <c r="A516">
        <f>'UPDATE Regular Stats'!A517</f>
        <v>387</v>
      </c>
      <c r="B516" t="str">
        <f>'UPDATE Regular Stats'!B517</f>
        <v>Brian Roberts</v>
      </c>
      <c r="C516" t="str">
        <f>'UPDATE Regular Stats'!C517</f>
        <v>PG</v>
      </c>
      <c r="D516">
        <f>'UPDATE Regular Stats'!D517</f>
        <v>29</v>
      </c>
      <c r="E516" t="str">
        <f>'UPDATE Regular Stats'!E517</f>
        <v>CHO</v>
      </c>
      <c r="F516">
        <f>'UPDATE Regular Stats'!F517</f>
        <v>72</v>
      </c>
      <c r="G516">
        <f>'UPDATE Regular Stats'!G517</f>
        <v>10</v>
      </c>
      <c r="H516">
        <f>'UPDATE Regular Stats'!H517</f>
        <v>18.5</v>
      </c>
      <c r="I516">
        <f>'UPDATE Regular Stats'!I517</f>
        <v>2.4</v>
      </c>
      <c r="J516">
        <f>'UPDATE Regular Stats'!J517</f>
        <v>6.3</v>
      </c>
      <c r="K516">
        <f>'UPDATE Regular Stats'!K517</f>
        <v>0.38900000000000001</v>
      </c>
      <c r="L516">
        <f>'UPDATE Regular Stats'!L517</f>
        <v>0.9</v>
      </c>
      <c r="M516">
        <f>'UPDATE Regular Stats'!M517</f>
        <v>2.7</v>
      </c>
      <c r="N516">
        <f>'UPDATE Regular Stats'!N517</f>
        <v>0.32100000000000001</v>
      </c>
      <c r="O516">
        <f>'UPDATE Regular Stats'!O517</f>
        <v>1.6</v>
      </c>
      <c r="P516">
        <f>'UPDATE Regular Stats'!P517</f>
        <v>3.6</v>
      </c>
      <c r="Q516">
        <f>'UPDATE Regular Stats'!Q517</f>
        <v>0.44</v>
      </c>
      <c r="R516">
        <f>'UPDATE Regular Stats'!R517</f>
        <v>0.9</v>
      </c>
      <c r="S516">
        <f>'UPDATE Regular Stats'!S517</f>
        <v>1</v>
      </c>
      <c r="T516">
        <f>'UPDATE Regular Stats'!T517</f>
        <v>0.89200000000000002</v>
      </c>
      <c r="U516">
        <f>'UPDATE Regular Stats'!U517</f>
        <v>0.2</v>
      </c>
      <c r="V516">
        <f>'UPDATE Regular Stats'!V517</f>
        <v>1.3</v>
      </c>
      <c r="W516">
        <f>'UPDATE Regular Stats'!W517</f>
        <v>1.5</v>
      </c>
      <c r="X516">
        <f>'UPDATE Regular Stats'!X517</f>
        <v>2.2999999999999998</v>
      </c>
      <c r="Y516">
        <f>'UPDATE Regular Stats'!Y517</f>
        <v>0.5</v>
      </c>
      <c r="Z516">
        <f>'UPDATE Regular Stats'!Z517</f>
        <v>0.1</v>
      </c>
      <c r="AA516">
        <f>'UPDATE Regular Stats'!AA517</f>
        <v>0.8</v>
      </c>
      <c r="AB516">
        <f>'UPDATE Regular Stats'!AB517</f>
        <v>1</v>
      </c>
      <c r="AC516">
        <f>'UPDATE Regular Stats'!AC517</f>
        <v>6.7</v>
      </c>
      <c r="AD516">
        <f>VLOOKUP($B516,'UPDATE Advanced Stats'!$B$2:$AC$1000,7,0)</f>
        <v>11.7</v>
      </c>
      <c r="AE516">
        <f>VLOOKUP($B516,'UPDATE Advanced Stats'!$B$2:$AC$1000,8,0)</f>
        <v>0.495</v>
      </c>
      <c r="AF516">
        <f>VLOOKUP($B516,'UPDATE Advanced Stats'!$B$2:$AC$1000,9,0)</f>
        <v>0.42699999999999999</v>
      </c>
      <c r="AG516">
        <f>VLOOKUP($B516,'UPDATE Advanced Stats'!$B$2:$AC$1000,10,0)</f>
        <v>0.16400000000000001</v>
      </c>
      <c r="AH516">
        <f>VLOOKUP($B516,'UPDATE Advanced Stats'!$B$2:$AC$1000,11,0)</f>
        <v>1</v>
      </c>
      <c r="AI516">
        <f>VLOOKUP($B516,'UPDATE Advanced Stats'!$B$2:$AC$1000,12,0)</f>
        <v>8.1999999999999993</v>
      </c>
      <c r="AJ516">
        <f>VLOOKUP($B516,'UPDATE Advanced Stats'!$B$2:$AC$1000,13,0)</f>
        <v>4.5</v>
      </c>
      <c r="AK516">
        <f>VLOOKUP($B516,'UPDATE Advanced Stats'!$B$2:$AC$1000,14,0)</f>
        <v>20.3</v>
      </c>
      <c r="AL516">
        <f>VLOOKUP($B516,'UPDATE Advanced Stats'!$B$2:$AC$1000,15,0)</f>
        <v>1.3</v>
      </c>
      <c r="AM516">
        <f>VLOOKUP($B516,'UPDATE Advanced Stats'!$B$2:$AC$1000,16,0)</f>
        <v>0.4</v>
      </c>
      <c r="AN516">
        <f>VLOOKUP($B516,'UPDATE Advanced Stats'!$B$2:$AC$1000,17,0)</f>
        <v>10.5</v>
      </c>
      <c r="AO516">
        <f>VLOOKUP($B516,'UPDATE Advanced Stats'!$B$2:$AC$1000,18,0)</f>
        <v>18.600000000000001</v>
      </c>
      <c r="AP516">
        <f>VLOOKUP($B516,'UPDATE Advanced Stats'!$B$2:$AC$1000,19,0)</f>
        <v>0</v>
      </c>
      <c r="AQ516">
        <f>VLOOKUP($B516,'UPDATE Advanced Stats'!$B$2:$AC$1000,20,0)</f>
        <v>0.6</v>
      </c>
      <c r="AR516">
        <f>VLOOKUP($B516,'UPDATE Advanced Stats'!$B$2:$AC$1000,21,0)</f>
        <v>1.2</v>
      </c>
      <c r="AS516">
        <f>VLOOKUP($B516,'UPDATE Advanced Stats'!$B$2:$AC$1000,22,0)</f>
        <v>1.8</v>
      </c>
      <c r="AT516">
        <f>VLOOKUP($B516,'UPDATE Advanced Stats'!$B$2:$AC$1000,23,0)</f>
        <v>6.4000000000000001E-2</v>
      </c>
      <c r="AU516">
        <f>VLOOKUP($B516,'UPDATE Advanced Stats'!$B$2:$AC$1000,24,0)</f>
        <v>0</v>
      </c>
      <c r="AV516">
        <f>VLOOKUP($B516,'UPDATE Advanced Stats'!$B$2:$AC$1000,25,0)</f>
        <v>-0.8</v>
      </c>
      <c r="AW516">
        <f>VLOOKUP($B516,'UPDATE Advanced Stats'!$B$2:$AC$1000,26,0)</f>
        <v>-1.7</v>
      </c>
      <c r="AX516">
        <f>VLOOKUP($B516,'UPDATE Advanced Stats'!$B$2:$AC$1000,27,0)</f>
        <v>-2.5</v>
      </c>
      <c r="AY516">
        <f>VLOOKUP($B516,'UPDATE Advanced Stats'!$B$2:$AC$1000,28,0)</f>
        <v>-0.2</v>
      </c>
    </row>
    <row r="517" spans="1:51">
      <c r="A517">
        <f>'UPDATE Regular Stats'!A518</f>
        <v>388</v>
      </c>
      <c r="B517" t="str">
        <f>'UPDATE Regular Stats'!B518</f>
        <v>Glenn Robinson</v>
      </c>
      <c r="C517" t="str">
        <f>'UPDATE Regular Stats'!C518</f>
        <v>SG-SF</v>
      </c>
      <c r="D517">
        <f>'UPDATE Regular Stats'!D518</f>
        <v>21</v>
      </c>
      <c r="E517" t="str">
        <f>'UPDATE Regular Stats'!E518</f>
        <v>TOT</v>
      </c>
      <c r="F517">
        <f>'UPDATE Regular Stats'!F518</f>
        <v>35</v>
      </c>
      <c r="G517">
        <f>'UPDATE Regular Stats'!G518</f>
        <v>1</v>
      </c>
      <c r="H517">
        <f>'UPDATE Regular Stats'!H518</f>
        <v>7.5</v>
      </c>
      <c r="I517">
        <f>'UPDATE Regular Stats'!I518</f>
        <v>0.7</v>
      </c>
      <c r="J517">
        <f>'UPDATE Regular Stats'!J518</f>
        <v>1.9</v>
      </c>
      <c r="K517">
        <f>'UPDATE Regular Stats'!K518</f>
        <v>0.38800000000000001</v>
      </c>
      <c r="L517">
        <f>'UPDATE Regular Stats'!L518</f>
        <v>0.1</v>
      </c>
      <c r="M517">
        <f>'UPDATE Regular Stats'!M518</f>
        <v>0.5</v>
      </c>
      <c r="N517">
        <f>'UPDATE Regular Stats'!N518</f>
        <v>0.26300000000000001</v>
      </c>
      <c r="O517">
        <f>'UPDATE Regular Stats'!O518</f>
        <v>0.6</v>
      </c>
      <c r="P517">
        <f>'UPDATE Regular Stats'!P518</f>
        <v>1.4</v>
      </c>
      <c r="Q517">
        <f>'UPDATE Regular Stats'!Q518</f>
        <v>0.438</v>
      </c>
      <c r="R517">
        <f>'UPDATE Regular Stats'!R518</f>
        <v>0.5</v>
      </c>
      <c r="S517">
        <f>'UPDATE Regular Stats'!S518</f>
        <v>0.7</v>
      </c>
      <c r="T517">
        <f>'UPDATE Regular Stats'!T518</f>
        <v>0.66700000000000004</v>
      </c>
      <c r="U517">
        <f>'UPDATE Regular Stats'!U518</f>
        <v>0.4</v>
      </c>
      <c r="V517">
        <f>'UPDATE Regular Stats'!V518</f>
        <v>0.7</v>
      </c>
      <c r="W517">
        <f>'UPDATE Regular Stats'!W518</f>
        <v>1.1000000000000001</v>
      </c>
      <c r="X517">
        <f>'UPDATE Regular Stats'!X518</f>
        <v>0.3</v>
      </c>
      <c r="Y517">
        <f>'UPDATE Regular Stats'!Y518</f>
        <v>0.2</v>
      </c>
      <c r="Z517">
        <f>'UPDATE Regular Stats'!Z518</f>
        <v>0</v>
      </c>
      <c r="AA517">
        <f>'UPDATE Regular Stats'!AA518</f>
        <v>0.3</v>
      </c>
      <c r="AB517">
        <f>'UPDATE Regular Stats'!AB518</f>
        <v>0.4</v>
      </c>
      <c r="AC517">
        <f>'UPDATE Regular Stats'!AC518</f>
        <v>2.1</v>
      </c>
      <c r="AD517">
        <f>VLOOKUP($B517,'UPDATE Advanced Stats'!$B$2:$AC$1000,7,0)</f>
        <v>8.5</v>
      </c>
      <c r="AE517">
        <f>VLOOKUP($B517,'UPDATE Advanced Stats'!$B$2:$AC$1000,8,0)</f>
        <v>0.47099999999999997</v>
      </c>
      <c r="AF517">
        <f>VLOOKUP($B517,'UPDATE Advanced Stats'!$B$2:$AC$1000,9,0)</f>
        <v>0.28399999999999997</v>
      </c>
      <c r="AG517">
        <f>VLOOKUP($B517,'UPDATE Advanced Stats'!$B$2:$AC$1000,10,0)</f>
        <v>0.35799999999999998</v>
      </c>
      <c r="AH517">
        <f>VLOOKUP($B517,'UPDATE Advanced Stats'!$B$2:$AC$1000,11,0)</f>
        <v>6.1</v>
      </c>
      <c r="AI517">
        <f>VLOOKUP($B517,'UPDATE Advanced Stats'!$B$2:$AC$1000,12,0)</f>
        <v>10.6</v>
      </c>
      <c r="AJ517">
        <f>VLOOKUP($B517,'UPDATE Advanced Stats'!$B$2:$AC$1000,13,0)</f>
        <v>8.3000000000000007</v>
      </c>
      <c r="AK517">
        <f>VLOOKUP($B517,'UPDATE Advanced Stats'!$B$2:$AC$1000,14,0)</f>
        <v>7</v>
      </c>
      <c r="AL517">
        <f>VLOOKUP($B517,'UPDATE Advanced Stats'!$B$2:$AC$1000,15,0)</f>
        <v>1.2</v>
      </c>
      <c r="AM517">
        <f>VLOOKUP($B517,'UPDATE Advanced Stats'!$B$2:$AC$1000,16,0)</f>
        <v>0.3</v>
      </c>
      <c r="AN517">
        <f>VLOOKUP($B517,'UPDATE Advanced Stats'!$B$2:$AC$1000,17,0)</f>
        <v>12.4</v>
      </c>
      <c r="AO517">
        <f>VLOOKUP($B517,'UPDATE Advanced Stats'!$B$2:$AC$1000,18,0)</f>
        <v>14.9</v>
      </c>
      <c r="AP517">
        <f>VLOOKUP($B517,'UPDATE Advanced Stats'!$B$2:$AC$1000,19,0)</f>
        <v>0</v>
      </c>
      <c r="AQ517">
        <f>VLOOKUP($B517,'UPDATE Advanced Stats'!$B$2:$AC$1000,20,0)</f>
        <v>0</v>
      </c>
      <c r="AR517">
        <f>VLOOKUP($B517,'UPDATE Advanced Stats'!$B$2:$AC$1000,21,0)</f>
        <v>0.1</v>
      </c>
      <c r="AS517">
        <f>VLOOKUP($B517,'UPDATE Advanced Stats'!$B$2:$AC$1000,22,0)</f>
        <v>0.1</v>
      </c>
      <c r="AT517">
        <f>VLOOKUP($B517,'UPDATE Advanced Stats'!$B$2:$AC$1000,23,0)</f>
        <v>1.2E-2</v>
      </c>
      <c r="AU517">
        <f>VLOOKUP($B517,'UPDATE Advanced Stats'!$B$2:$AC$1000,24,0)</f>
        <v>0</v>
      </c>
      <c r="AV517">
        <f>VLOOKUP($B517,'UPDATE Advanced Stats'!$B$2:$AC$1000,25,0)</f>
        <v>-3.9</v>
      </c>
      <c r="AW517">
        <f>VLOOKUP($B517,'UPDATE Advanced Stats'!$B$2:$AC$1000,26,0)</f>
        <v>-2.4</v>
      </c>
      <c r="AX517">
        <f>VLOOKUP($B517,'UPDATE Advanced Stats'!$B$2:$AC$1000,27,0)</f>
        <v>-6.3</v>
      </c>
      <c r="AY517">
        <f>VLOOKUP($B517,'UPDATE Advanced Stats'!$B$2:$AC$1000,28,0)</f>
        <v>-0.3</v>
      </c>
    </row>
    <row r="518" spans="1:51">
      <c r="A518">
        <f>'UPDATE Regular Stats'!A519</f>
        <v>388</v>
      </c>
      <c r="B518" t="str">
        <f>'UPDATE Regular Stats'!B519</f>
        <v>Glenn Robinson</v>
      </c>
      <c r="C518" t="str">
        <f>'UPDATE Regular Stats'!C519</f>
        <v>SG</v>
      </c>
      <c r="D518">
        <f>'UPDATE Regular Stats'!D519</f>
        <v>21</v>
      </c>
      <c r="E518" t="str">
        <f>'UPDATE Regular Stats'!E519</f>
        <v>MIN</v>
      </c>
      <c r="F518">
        <f>'UPDATE Regular Stats'!F519</f>
        <v>25</v>
      </c>
      <c r="G518">
        <f>'UPDATE Regular Stats'!G519</f>
        <v>0</v>
      </c>
      <c r="H518">
        <f>'UPDATE Regular Stats'!H519</f>
        <v>4.3</v>
      </c>
      <c r="I518">
        <f>'UPDATE Regular Stats'!I519</f>
        <v>0.3</v>
      </c>
      <c r="J518">
        <f>'UPDATE Regular Stats'!J519</f>
        <v>1</v>
      </c>
      <c r="K518">
        <f>'UPDATE Regular Stats'!K519</f>
        <v>0.33300000000000002</v>
      </c>
      <c r="L518">
        <f>'UPDATE Regular Stats'!L519</f>
        <v>0</v>
      </c>
      <c r="M518">
        <f>'UPDATE Regular Stats'!M519</f>
        <v>0.2</v>
      </c>
      <c r="N518">
        <f>'UPDATE Regular Stats'!N519</f>
        <v>0.16700000000000001</v>
      </c>
      <c r="O518">
        <f>'UPDATE Regular Stats'!O519</f>
        <v>0.3</v>
      </c>
      <c r="P518">
        <f>'UPDATE Regular Stats'!P519</f>
        <v>0.7</v>
      </c>
      <c r="Q518">
        <f>'UPDATE Regular Stats'!Q519</f>
        <v>0.38900000000000001</v>
      </c>
      <c r="R518">
        <f>'UPDATE Regular Stats'!R519</f>
        <v>0.5</v>
      </c>
      <c r="S518">
        <f>'UPDATE Regular Stats'!S519</f>
        <v>0.6</v>
      </c>
      <c r="T518">
        <f>'UPDATE Regular Stats'!T519</f>
        <v>0.75</v>
      </c>
      <c r="U518">
        <f>'UPDATE Regular Stats'!U519</f>
        <v>0.2</v>
      </c>
      <c r="V518">
        <f>'UPDATE Regular Stats'!V519</f>
        <v>0.4</v>
      </c>
      <c r="W518">
        <f>'UPDATE Regular Stats'!W519</f>
        <v>0.6</v>
      </c>
      <c r="X518">
        <f>'UPDATE Regular Stats'!X519</f>
        <v>0.1</v>
      </c>
      <c r="Y518">
        <f>'UPDATE Regular Stats'!Y519</f>
        <v>0.1</v>
      </c>
      <c r="Z518">
        <f>'UPDATE Regular Stats'!Z519</f>
        <v>0</v>
      </c>
      <c r="AA518">
        <f>'UPDATE Regular Stats'!AA519</f>
        <v>0.1</v>
      </c>
      <c r="AB518">
        <f>'UPDATE Regular Stats'!AB519</f>
        <v>0.2</v>
      </c>
      <c r="AC518">
        <f>'UPDATE Regular Stats'!AC519</f>
        <v>1.2</v>
      </c>
      <c r="AD518">
        <f>VLOOKUP($B518,'UPDATE Advanced Stats'!$B$2:$AC$1000,7,0)</f>
        <v>8.5</v>
      </c>
      <c r="AE518">
        <f>VLOOKUP($B518,'UPDATE Advanced Stats'!$B$2:$AC$1000,8,0)</f>
        <v>0.47099999999999997</v>
      </c>
      <c r="AF518">
        <f>VLOOKUP($B518,'UPDATE Advanced Stats'!$B$2:$AC$1000,9,0)</f>
        <v>0.28399999999999997</v>
      </c>
      <c r="AG518">
        <f>VLOOKUP($B518,'UPDATE Advanced Stats'!$B$2:$AC$1000,10,0)</f>
        <v>0.35799999999999998</v>
      </c>
      <c r="AH518">
        <f>VLOOKUP($B518,'UPDATE Advanced Stats'!$B$2:$AC$1000,11,0)</f>
        <v>6.1</v>
      </c>
      <c r="AI518">
        <f>VLOOKUP($B518,'UPDATE Advanced Stats'!$B$2:$AC$1000,12,0)</f>
        <v>10.6</v>
      </c>
      <c r="AJ518">
        <f>VLOOKUP($B518,'UPDATE Advanced Stats'!$B$2:$AC$1000,13,0)</f>
        <v>8.3000000000000007</v>
      </c>
      <c r="AK518">
        <f>VLOOKUP($B518,'UPDATE Advanced Stats'!$B$2:$AC$1000,14,0)</f>
        <v>7</v>
      </c>
      <c r="AL518">
        <f>VLOOKUP($B518,'UPDATE Advanced Stats'!$B$2:$AC$1000,15,0)</f>
        <v>1.2</v>
      </c>
      <c r="AM518">
        <f>VLOOKUP($B518,'UPDATE Advanced Stats'!$B$2:$AC$1000,16,0)</f>
        <v>0.3</v>
      </c>
      <c r="AN518">
        <f>VLOOKUP($B518,'UPDATE Advanced Stats'!$B$2:$AC$1000,17,0)</f>
        <v>12.4</v>
      </c>
      <c r="AO518">
        <f>VLOOKUP($B518,'UPDATE Advanced Stats'!$B$2:$AC$1000,18,0)</f>
        <v>14.9</v>
      </c>
      <c r="AP518">
        <f>VLOOKUP($B518,'UPDATE Advanced Stats'!$B$2:$AC$1000,19,0)</f>
        <v>0</v>
      </c>
      <c r="AQ518">
        <f>VLOOKUP($B518,'UPDATE Advanced Stats'!$B$2:$AC$1000,20,0)</f>
        <v>0</v>
      </c>
      <c r="AR518">
        <f>VLOOKUP($B518,'UPDATE Advanced Stats'!$B$2:$AC$1000,21,0)</f>
        <v>0.1</v>
      </c>
      <c r="AS518">
        <f>VLOOKUP($B518,'UPDATE Advanced Stats'!$B$2:$AC$1000,22,0)</f>
        <v>0.1</v>
      </c>
      <c r="AT518">
        <f>VLOOKUP($B518,'UPDATE Advanced Stats'!$B$2:$AC$1000,23,0)</f>
        <v>1.2E-2</v>
      </c>
      <c r="AU518">
        <f>VLOOKUP($B518,'UPDATE Advanced Stats'!$B$2:$AC$1000,24,0)</f>
        <v>0</v>
      </c>
      <c r="AV518">
        <f>VLOOKUP($B518,'UPDATE Advanced Stats'!$B$2:$AC$1000,25,0)</f>
        <v>-3.9</v>
      </c>
      <c r="AW518">
        <f>VLOOKUP($B518,'UPDATE Advanced Stats'!$B$2:$AC$1000,26,0)</f>
        <v>-2.4</v>
      </c>
      <c r="AX518">
        <f>VLOOKUP($B518,'UPDATE Advanced Stats'!$B$2:$AC$1000,27,0)</f>
        <v>-6.3</v>
      </c>
      <c r="AY518">
        <f>VLOOKUP($B518,'UPDATE Advanced Stats'!$B$2:$AC$1000,28,0)</f>
        <v>-0.3</v>
      </c>
    </row>
    <row r="519" spans="1:51">
      <c r="A519">
        <f>'UPDATE Regular Stats'!A520</f>
        <v>388</v>
      </c>
      <c r="B519" t="str">
        <f>'UPDATE Regular Stats'!B520</f>
        <v>Glenn Robinson</v>
      </c>
      <c r="C519" t="str">
        <f>'UPDATE Regular Stats'!C520</f>
        <v>SF</v>
      </c>
      <c r="D519">
        <f>'UPDATE Regular Stats'!D520</f>
        <v>21</v>
      </c>
      <c r="E519" t="str">
        <f>'UPDATE Regular Stats'!E520</f>
        <v>PHI</v>
      </c>
      <c r="F519">
        <f>'UPDATE Regular Stats'!F520</f>
        <v>10</v>
      </c>
      <c r="G519">
        <f>'UPDATE Regular Stats'!G520</f>
        <v>1</v>
      </c>
      <c r="H519">
        <f>'UPDATE Regular Stats'!H520</f>
        <v>15.3</v>
      </c>
      <c r="I519">
        <f>'UPDATE Regular Stats'!I520</f>
        <v>1.8</v>
      </c>
      <c r="J519">
        <f>'UPDATE Regular Stats'!J520</f>
        <v>4.3</v>
      </c>
      <c r="K519">
        <f>'UPDATE Regular Stats'!K520</f>
        <v>0.41899999999999998</v>
      </c>
      <c r="L519">
        <f>'UPDATE Regular Stats'!L520</f>
        <v>0.4</v>
      </c>
      <c r="M519">
        <f>'UPDATE Regular Stats'!M520</f>
        <v>1.3</v>
      </c>
      <c r="N519">
        <f>'UPDATE Regular Stats'!N520</f>
        <v>0.308</v>
      </c>
      <c r="O519">
        <f>'UPDATE Regular Stats'!O520</f>
        <v>1.4</v>
      </c>
      <c r="P519">
        <f>'UPDATE Regular Stats'!P520</f>
        <v>3</v>
      </c>
      <c r="Q519">
        <f>'UPDATE Regular Stats'!Q520</f>
        <v>0.46700000000000003</v>
      </c>
      <c r="R519">
        <f>'UPDATE Regular Stats'!R520</f>
        <v>0.4</v>
      </c>
      <c r="S519">
        <f>'UPDATE Regular Stats'!S520</f>
        <v>0.8</v>
      </c>
      <c r="T519">
        <f>'UPDATE Regular Stats'!T520</f>
        <v>0.5</v>
      </c>
      <c r="U519">
        <f>'UPDATE Regular Stats'!U520</f>
        <v>1.1000000000000001</v>
      </c>
      <c r="V519">
        <f>'UPDATE Regular Stats'!V520</f>
        <v>1.4</v>
      </c>
      <c r="W519">
        <f>'UPDATE Regular Stats'!W520</f>
        <v>2.5</v>
      </c>
      <c r="X519">
        <f>'UPDATE Regular Stats'!X520</f>
        <v>0.8</v>
      </c>
      <c r="Y519">
        <f>'UPDATE Regular Stats'!Y520</f>
        <v>0.3</v>
      </c>
      <c r="Z519">
        <f>'UPDATE Regular Stats'!Z520</f>
        <v>0.1</v>
      </c>
      <c r="AA519">
        <f>'UPDATE Regular Stats'!AA520</f>
        <v>0.8</v>
      </c>
      <c r="AB519">
        <f>'UPDATE Regular Stats'!AB520</f>
        <v>1</v>
      </c>
      <c r="AC519">
        <f>'UPDATE Regular Stats'!AC520</f>
        <v>4.4000000000000004</v>
      </c>
      <c r="AD519">
        <f>VLOOKUP($B519,'UPDATE Advanced Stats'!$B$2:$AC$1000,7,0)</f>
        <v>8.5</v>
      </c>
      <c r="AE519">
        <f>VLOOKUP($B519,'UPDATE Advanced Stats'!$B$2:$AC$1000,8,0)</f>
        <v>0.47099999999999997</v>
      </c>
      <c r="AF519">
        <f>VLOOKUP($B519,'UPDATE Advanced Stats'!$B$2:$AC$1000,9,0)</f>
        <v>0.28399999999999997</v>
      </c>
      <c r="AG519">
        <f>VLOOKUP($B519,'UPDATE Advanced Stats'!$B$2:$AC$1000,10,0)</f>
        <v>0.35799999999999998</v>
      </c>
      <c r="AH519">
        <f>VLOOKUP($B519,'UPDATE Advanced Stats'!$B$2:$AC$1000,11,0)</f>
        <v>6.1</v>
      </c>
      <c r="AI519">
        <f>VLOOKUP($B519,'UPDATE Advanced Stats'!$B$2:$AC$1000,12,0)</f>
        <v>10.6</v>
      </c>
      <c r="AJ519">
        <f>VLOOKUP($B519,'UPDATE Advanced Stats'!$B$2:$AC$1000,13,0)</f>
        <v>8.3000000000000007</v>
      </c>
      <c r="AK519">
        <f>VLOOKUP($B519,'UPDATE Advanced Stats'!$B$2:$AC$1000,14,0)</f>
        <v>7</v>
      </c>
      <c r="AL519">
        <f>VLOOKUP($B519,'UPDATE Advanced Stats'!$B$2:$AC$1000,15,0)</f>
        <v>1.2</v>
      </c>
      <c r="AM519">
        <f>VLOOKUP($B519,'UPDATE Advanced Stats'!$B$2:$AC$1000,16,0)</f>
        <v>0.3</v>
      </c>
      <c r="AN519">
        <f>VLOOKUP($B519,'UPDATE Advanced Stats'!$B$2:$AC$1000,17,0)</f>
        <v>12.4</v>
      </c>
      <c r="AO519">
        <f>VLOOKUP($B519,'UPDATE Advanced Stats'!$B$2:$AC$1000,18,0)</f>
        <v>14.9</v>
      </c>
      <c r="AP519">
        <f>VLOOKUP($B519,'UPDATE Advanced Stats'!$B$2:$AC$1000,19,0)</f>
        <v>0</v>
      </c>
      <c r="AQ519">
        <f>VLOOKUP($B519,'UPDATE Advanced Stats'!$B$2:$AC$1000,20,0)</f>
        <v>0</v>
      </c>
      <c r="AR519">
        <f>VLOOKUP($B519,'UPDATE Advanced Stats'!$B$2:$AC$1000,21,0)</f>
        <v>0.1</v>
      </c>
      <c r="AS519">
        <f>VLOOKUP($B519,'UPDATE Advanced Stats'!$B$2:$AC$1000,22,0)</f>
        <v>0.1</v>
      </c>
      <c r="AT519">
        <f>VLOOKUP($B519,'UPDATE Advanced Stats'!$B$2:$AC$1000,23,0)</f>
        <v>1.2E-2</v>
      </c>
      <c r="AU519">
        <f>VLOOKUP($B519,'UPDATE Advanced Stats'!$B$2:$AC$1000,24,0)</f>
        <v>0</v>
      </c>
      <c r="AV519">
        <f>VLOOKUP($B519,'UPDATE Advanced Stats'!$B$2:$AC$1000,25,0)</f>
        <v>-3.9</v>
      </c>
      <c r="AW519">
        <f>VLOOKUP($B519,'UPDATE Advanced Stats'!$B$2:$AC$1000,26,0)</f>
        <v>-2.4</v>
      </c>
      <c r="AX519">
        <f>VLOOKUP($B519,'UPDATE Advanced Stats'!$B$2:$AC$1000,27,0)</f>
        <v>-6.3</v>
      </c>
      <c r="AY519">
        <f>VLOOKUP($B519,'UPDATE Advanced Stats'!$B$2:$AC$1000,28,0)</f>
        <v>-0.3</v>
      </c>
    </row>
    <row r="520" spans="1:51">
      <c r="A520">
        <f>'UPDATE Regular Stats'!A521</f>
        <v>389</v>
      </c>
      <c r="B520" t="str">
        <f>'UPDATE Regular Stats'!B521</f>
        <v>Nate Robinson</v>
      </c>
      <c r="C520" t="str">
        <f>'UPDATE Regular Stats'!C521</f>
        <v>PG</v>
      </c>
      <c r="D520">
        <f>'UPDATE Regular Stats'!D521</f>
        <v>30</v>
      </c>
      <c r="E520" t="str">
        <f>'UPDATE Regular Stats'!E521</f>
        <v>TOT</v>
      </c>
      <c r="F520">
        <f>'UPDATE Regular Stats'!F521</f>
        <v>42</v>
      </c>
      <c r="G520">
        <f>'UPDATE Regular Stats'!G521</f>
        <v>1</v>
      </c>
      <c r="H520">
        <f>'UPDATE Regular Stats'!H521</f>
        <v>14.1</v>
      </c>
      <c r="I520">
        <f>'UPDATE Regular Stats'!I521</f>
        <v>2.1</v>
      </c>
      <c r="J520">
        <f>'UPDATE Regular Stats'!J521</f>
        <v>6.1</v>
      </c>
      <c r="K520">
        <f>'UPDATE Regular Stats'!K521</f>
        <v>0.34499999999999997</v>
      </c>
      <c r="L520">
        <f>'UPDATE Regular Stats'!L521</f>
        <v>0.7</v>
      </c>
      <c r="M520">
        <f>'UPDATE Regular Stats'!M521</f>
        <v>2.7</v>
      </c>
      <c r="N520">
        <f>'UPDATE Regular Stats'!N521</f>
        <v>0.27700000000000002</v>
      </c>
      <c r="O520">
        <f>'UPDATE Regular Stats'!O521</f>
        <v>1.4</v>
      </c>
      <c r="P520">
        <f>'UPDATE Regular Stats'!P521</f>
        <v>3.4</v>
      </c>
      <c r="Q520">
        <f>'UPDATE Regular Stats'!Q521</f>
        <v>0.39900000000000002</v>
      </c>
      <c r="R520">
        <f>'UPDATE Regular Stats'!R521</f>
        <v>0.7</v>
      </c>
      <c r="S520">
        <f>'UPDATE Regular Stats'!S521</f>
        <v>1.1000000000000001</v>
      </c>
      <c r="T520">
        <f>'UPDATE Regular Stats'!T521</f>
        <v>0.67400000000000004</v>
      </c>
      <c r="U520">
        <f>'UPDATE Regular Stats'!U521</f>
        <v>0.4</v>
      </c>
      <c r="V520">
        <f>'UPDATE Regular Stats'!V521</f>
        <v>0.8</v>
      </c>
      <c r="W520">
        <f>'UPDATE Regular Stats'!W521</f>
        <v>1.2</v>
      </c>
      <c r="X520">
        <f>'UPDATE Regular Stats'!X521</f>
        <v>2.2999999999999998</v>
      </c>
      <c r="Y520">
        <f>'UPDATE Regular Stats'!Y521</f>
        <v>0.5</v>
      </c>
      <c r="Z520">
        <f>'UPDATE Regular Stats'!Z521</f>
        <v>0.1</v>
      </c>
      <c r="AA520">
        <f>'UPDATE Regular Stats'!AA521</f>
        <v>0.7</v>
      </c>
      <c r="AB520">
        <f>'UPDATE Regular Stats'!AB521</f>
        <v>1.8</v>
      </c>
      <c r="AC520">
        <f>'UPDATE Regular Stats'!AC521</f>
        <v>5.7</v>
      </c>
      <c r="AD520">
        <f>VLOOKUP($B520,'UPDATE Advanced Stats'!$B$2:$AC$1000,7,0)</f>
        <v>10.6</v>
      </c>
      <c r="AE520">
        <f>VLOOKUP($B520,'UPDATE Advanced Stats'!$B$2:$AC$1000,8,0)</f>
        <v>0.432</v>
      </c>
      <c r="AF520">
        <f>VLOOKUP($B520,'UPDATE Advanced Stats'!$B$2:$AC$1000,9,0)</f>
        <v>0.439</v>
      </c>
      <c r="AG520">
        <f>VLOOKUP($B520,'UPDATE Advanced Stats'!$B$2:$AC$1000,10,0)</f>
        <v>0.18</v>
      </c>
      <c r="AH520">
        <f>VLOOKUP($B520,'UPDATE Advanced Stats'!$B$2:$AC$1000,11,0)</f>
        <v>3.1</v>
      </c>
      <c r="AI520">
        <f>VLOOKUP($B520,'UPDATE Advanced Stats'!$B$2:$AC$1000,12,0)</f>
        <v>6.2</v>
      </c>
      <c r="AJ520">
        <f>VLOOKUP($B520,'UPDATE Advanced Stats'!$B$2:$AC$1000,13,0)</f>
        <v>4.5999999999999996</v>
      </c>
      <c r="AK520">
        <f>VLOOKUP($B520,'UPDATE Advanced Stats'!$B$2:$AC$1000,14,0)</f>
        <v>25.7</v>
      </c>
      <c r="AL520">
        <f>VLOOKUP($B520,'UPDATE Advanced Stats'!$B$2:$AC$1000,15,0)</f>
        <v>1.7</v>
      </c>
      <c r="AM520">
        <f>VLOOKUP($B520,'UPDATE Advanced Stats'!$B$2:$AC$1000,16,0)</f>
        <v>0.4</v>
      </c>
      <c r="AN520">
        <f>VLOOKUP($B520,'UPDATE Advanced Stats'!$B$2:$AC$1000,17,0)</f>
        <v>9.8000000000000007</v>
      </c>
      <c r="AO520">
        <f>VLOOKUP($B520,'UPDATE Advanced Stats'!$B$2:$AC$1000,18,0)</f>
        <v>22.5</v>
      </c>
      <c r="AP520">
        <f>VLOOKUP($B520,'UPDATE Advanced Stats'!$B$2:$AC$1000,19,0)</f>
        <v>0</v>
      </c>
      <c r="AQ520">
        <f>VLOOKUP($B520,'UPDATE Advanced Stats'!$B$2:$AC$1000,20,0)</f>
        <v>0</v>
      </c>
      <c r="AR520">
        <f>VLOOKUP($B520,'UPDATE Advanced Stats'!$B$2:$AC$1000,21,0)</f>
        <v>0.2</v>
      </c>
      <c r="AS520">
        <f>VLOOKUP($B520,'UPDATE Advanced Stats'!$B$2:$AC$1000,22,0)</f>
        <v>0.3</v>
      </c>
      <c r="AT520">
        <f>VLOOKUP($B520,'UPDATE Advanced Stats'!$B$2:$AC$1000,23,0)</f>
        <v>2.1000000000000001E-2</v>
      </c>
      <c r="AU520">
        <f>VLOOKUP($B520,'UPDATE Advanced Stats'!$B$2:$AC$1000,24,0)</f>
        <v>0</v>
      </c>
      <c r="AV520">
        <f>VLOOKUP($B520,'UPDATE Advanced Stats'!$B$2:$AC$1000,25,0)</f>
        <v>-0.4</v>
      </c>
      <c r="AW520">
        <f>VLOOKUP($B520,'UPDATE Advanced Stats'!$B$2:$AC$1000,26,0)</f>
        <v>-2.8</v>
      </c>
      <c r="AX520">
        <f>VLOOKUP($B520,'UPDATE Advanced Stats'!$B$2:$AC$1000,27,0)</f>
        <v>-3.3</v>
      </c>
      <c r="AY520">
        <f>VLOOKUP($B520,'UPDATE Advanced Stats'!$B$2:$AC$1000,28,0)</f>
        <v>-0.2</v>
      </c>
    </row>
    <row r="521" spans="1:51">
      <c r="A521">
        <f>'UPDATE Regular Stats'!A522</f>
        <v>389</v>
      </c>
      <c r="B521" t="str">
        <f>'UPDATE Regular Stats'!B522</f>
        <v>Nate Robinson</v>
      </c>
      <c r="C521" t="str">
        <f>'UPDATE Regular Stats'!C522</f>
        <v>PG</v>
      </c>
      <c r="D521">
        <f>'UPDATE Regular Stats'!D522</f>
        <v>30</v>
      </c>
      <c r="E521" t="str">
        <f>'UPDATE Regular Stats'!E522</f>
        <v>DEN</v>
      </c>
      <c r="F521">
        <f>'UPDATE Regular Stats'!F522</f>
        <v>33</v>
      </c>
      <c r="G521">
        <f>'UPDATE Regular Stats'!G522</f>
        <v>1</v>
      </c>
      <c r="H521">
        <f>'UPDATE Regular Stats'!H522</f>
        <v>14.1</v>
      </c>
      <c r="I521">
        <f>'UPDATE Regular Stats'!I522</f>
        <v>2.2000000000000002</v>
      </c>
      <c r="J521">
        <f>'UPDATE Regular Stats'!J522</f>
        <v>6.2</v>
      </c>
      <c r="K521">
        <f>'UPDATE Regular Stats'!K522</f>
        <v>0.34799999999999998</v>
      </c>
      <c r="L521">
        <f>'UPDATE Regular Stats'!L522</f>
        <v>0.7</v>
      </c>
      <c r="M521">
        <f>'UPDATE Regular Stats'!M522</f>
        <v>2.8</v>
      </c>
      <c r="N521">
        <f>'UPDATE Regular Stats'!N522</f>
        <v>0.26100000000000001</v>
      </c>
      <c r="O521">
        <f>'UPDATE Regular Stats'!O522</f>
        <v>1.4</v>
      </c>
      <c r="P521">
        <f>'UPDATE Regular Stats'!P522</f>
        <v>3.4</v>
      </c>
      <c r="Q521">
        <f>'UPDATE Regular Stats'!Q522</f>
        <v>0.42</v>
      </c>
      <c r="R521">
        <f>'UPDATE Regular Stats'!R522</f>
        <v>0.8</v>
      </c>
      <c r="S521">
        <f>'UPDATE Regular Stats'!S522</f>
        <v>1.2</v>
      </c>
      <c r="T521">
        <f>'UPDATE Regular Stats'!T522</f>
        <v>0.65</v>
      </c>
      <c r="U521">
        <f>'UPDATE Regular Stats'!U522</f>
        <v>0.4</v>
      </c>
      <c r="V521">
        <f>'UPDATE Regular Stats'!V522</f>
        <v>0.8</v>
      </c>
      <c r="W521">
        <f>'UPDATE Regular Stats'!W522</f>
        <v>1.2</v>
      </c>
      <c r="X521">
        <f>'UPDATE Regular Stats'!X522</f>
        <v>2.2999999999999998</v>
      </c>
      <c r="Y521">
        <f>'UPDATE Regular Stats'!Y522</f>
        <v>0.4</v>
      </c>
      <c r="Z521">
        <f>'UPDATE Regular Stats'!Z522</f>
        <v>0.1</v>
      </c>
      <c r="AA521">
        <f>'UPDATE Regular Stats'!AA522</f>
        <v>0.7</v>
      </c>
      <c r="AB521">
        <f>'UPDATE Regular Stats'!AB522</f>
        <v>2.1</v>
      </c>
      <c r="AC521">
        <f>'UPDATE Regular Stats'!AC522</f>
        <v>5.8</v>
      </c>
      <c r="AD521">
        <f>VLOOKUP($B521,'UPDATE Advanced Stats'!$B$2:$AC$1000,7,0)</f>
        <v>10.6</v>
      </c>
      <c r="AE521">
        <f>VLOOKUP($B521,'UPDATE Advanced Stats'!$B$2:$AC$1000,8,0)</f>
        <v>0.432</v>
      </c>
      <c r="AF521">
        <f>VLOOKUP($B521,'UPDATE Advanced Stats'!$B$2:$AC$1000,9,0)</f>
        <v>0.439</v>
      </c>
      <c r="AG521">
        <f>VLOOKUP($B521,'UPDATE Advanced Stats'!$B$2:$AC$1000,10,0)</f>
        <v>0.18</v>
      </c>
      <c r="AH521">
        <f>VLOOKUP($B521,'UPDATE Advanced Stats'!$B$2:$AC$1000,11,0)</f>
        <v>3.1</v>
      </c>
      <c r="AI521">
        <f>VLOOKUP($B521,'UPDATE Advanced Stats'!$B$2:$AC$1000,12,0)</f>
        <v>6.2</v>
      </c>
      <c r="AJ521">
        <f>VLOOKUP($B521,'UPDATE Advanced Stats'!$B$2:$AC$1000,13,0)</f>
        <v>4.5999999999999996</v>
      </c>
      <c r="AK521">
        <f>VLOOKUP($B521,'UPDATE Advanced Stats'!$B$2:$AC$1000,14,0)</f>
        <v>25.7</v>
      </c>
      <c r="AL521">
        <f>VLOOKUP($B521,'UPDATE Advanced Stats'!$B$2:$AC$1000,15,0)</f>
        <v>1.7</v>
      </c>
      <c r="AM521">
        <f>VLOOKUP($B521,'UPDATE Advanced Stats'!$B$2:$AC$1000,16,0)</f>
        <v>0.4</v>
      </c>
      <c r="AN521">
        <f>VLOOKUP($B521,'UPDATE Advanced Stats'!$B$2:$AC$1000,17,0)</f>
        <v>9.8000000000000007</v>
      </c>
      <c r="AO521">
        <f>VLOOKUP($B521,'UPDATE Advanced Stats'!$B$2:$AC$1000,18,0)</f>
        <v>22.5</v>
      </c>
      <c r="AP521">
        <f>VLOOKUP($B521,'UPDATE Advanced Stats'!$B$2:$AC$1000,19,0)</f>
        <v>0</v>
      </c>
      <c r="AQ521">
        <f>VLOOKUP($B521,'UPDATE Advanced Stats'!$B$2:$AC$1000,20,0)</f>
        <v>0</v>
      </c>
      <c r="AR521">
        <f>VLOOKUP($B521,'UPDATE Advanced Stats'!$B$2:$AC$1000,21,0)</f>
        <v>0.2</v>
      </c>
      <c r="AS521">
        <f>VLOOKUP($B521,'UPDATE Advanced Stats'!$B$2:$AC$1000,22,0)</f>
        <v>0.3</v>
      </c>
      <c r="AT521">
        <f>VLOOKUP($B521,'UPDATE Advanced Stats'!$B$2:$AC$1000,23,0)</f>
        <v>2.1000000000000001E-2</v>
      </c>
      <c r="AU521">
        <f>VLOOKUP($B521,'UPDATE Advanced Stats'!$B$2:$AC$1000,24,0)</f>
        <v>0</v>
      </c>
      <c r="AV521">
        <f>VLOOKUP($B521,'UPDATE Advanced Stats'!$B$2:$AC$1000,25,0)</f>
        <v>-0.4</v>
      </c>
      <c r="AW521">
        <f>VLOOKUP($B521,'UPDATE Advanced Stats'!$B$2:$AC$1000,26,0)</f>
        <v>-2.8</v>
      </c>
      <c r="AX521">
        <f>VLOOKUP($B521,'UPDATE Advanced Stats'!$B$2:$AC$1000,27,0)</f>
        <v>-3.3</v>
      </c>
      <c r="AY521">
        <f>VLOOKUP($B521,'UPDATE Advanced Stats'!$B$2:$AC$1000,28,0)</f>
        <v>-0.2</v>
      </c>
    </row>
    <row r="522" spans="1:51">
      <c r="A522">
        <f>'UPDATE Regular Stats'!A523</f>
        <v>389</v>
      </c>
      <c r="B522" t="str">
        <f>'UPDATE Regular Stats'!B523</f>
        <v>Nate Robinson</v>
      </c>
      <c r="C522" t="str">
        <f>'UPDATE Regular Stats'!C523</f>
        <v>PG</v>
      </c>
      <c r="D522">
        <f>'UPDATE Regular Stats'!D523</f>
        <v>30</v>
      </c>
      <c r="E522" t="str">
        <f>'UPDATE Regular Stats'!E523</f>
        <v>LAC</v>
      </c>
      <c r="F522">
        <f>'UPDATE Regular Stats'!F523</f>
        <v>9</v>
      </c>
      <c r="G522">
        <f>'UPDATE Regular Stats'!G523</f>
        <v>0</v>
      </c>
      <c r="H522">
        <f>'UPDATE Regular Stats'!H523</f>
        <v>14</v>
      </c>
      <c r="I522">
        <f>'UPDATE Regular Stats'!I523</f>
        <v>1.9</v>
      </c>
      <c r="J522">
        <f>'UPDATE Regular Stats'!J523</f>
        <v>5.7</v>
      </c>
      <c r="K522">
        <f>'UPDATE Regular Stats'!K523</f>
        <v>0.33300000000000002</v>
      </c>
      <c r="L522">
        <f>'UPDATE Regular Stats'!L523</f>
        <v>0.8</v>
      </c>
      <c r="M522">
        <f>'UPDATE Regular Stats'!M523</f>
        <v>2.2000000000000002</v>
      </c>
      <c r="N522">
        <f>'UPDATE Regular Stats'!N523</f>
        <v>0.35</v>
      </c>
      <c r="O522">
        <f>'UPDATE Regular Stats'!O523</f>
        <v>1.1000000000000001</v>
      </c>
      <c r="P522">
        <f>'UPDATE Regular Stats'!P523</f>
        <v>3.4</v>
      </c>
      <c r="Q522">
        <f>'UPDATE Regular Stats'!Q523</f>
        <v>0.32300000000000001</v>
      </c>
      <c r="R522">
        <f>'UPDATE Regular Stats'!R523</f>
        <v>0.6</v>
      </c>
      <c r="S522">
        <f>'UPDATE Regular Stats'!S523</f>
        <v>0.7</v>
      </c>
      <c r="T522">
        <f>'UPDATE Regular Stats'!T523</f>
        <v>0.83299999999999996</v>
      </c>
      <c r="U522">
        <f>'UPDATE Regular Stats'!U523</f>
        <v>0.3</v>
      </c>
      <c r="V522">
        <f>'UPDATE Regular Stats'!V523</f>
        <v>0.9</v>
      </c>
      <c r="W522">
        <f>'UPDATE Regular Stats'!W523</f>
        <v>1.2</v>
      </c>
      <c r="X522">
        <f>'UPDATE Regular Stats'!X523</f>
        <v>2.2000000000000002</v>
      </c>
      <c r="Y522">
        <f>'UPDATE Regular Stats'!Y523</f>
        <v>0.7</v>
      </c>
      <c r="Z522">
        <f>'UPDATE Regular Stats'!Z523</f>
        <v>0</v>
      </c>
      <c r="AA522">
        <f>'UPDATE Regular Stats'!AA523</f>
        <v>0.9</v>
      </c>
      <c r="AB522">
        <f>'UPDATE Regular Stats'!AB523</f>
        <v>0.9</v>
      </c>
      <c r="AC522">
        <f>'UPDATE Regular Stats'!AC523</f>
        <v>5.0999999999999996</v>
      </c>
      <c r="AD522">
        <f>VLOOKUP($B522,'UPDATE Advanced Stats'!$B$2:$AC$1000,7,0)</f>
        <v>10.6</v>
      </c>
      <c r="AE522">
        <f>VLOOKUP($B522,'UPDATE Advanced Stats'!$B$2:$AC$1000,8,0)</f>
        <v>0.432</v>
      </c>
      <c r="AF522">
        <f>VLOOKUP($B522,'UPDATE Advanced Stats'!$B$2:$AC$1000,9,0)</f>
        <v>0.439</v>
      </c>
      <c r="AG522">
        <f>VLOOKUP($B522,'UPDATE Advanced Stats'!$B$2:$AC$1000,10,0)</f>
        <v>0.18</v>
      </c>
      <c r="AH522">
        <f>VLOOKUP($B522,'UPDATE Advanced Stats'!$B$2:$AC$1000,11,0)</f>
        <v>3.1</v>
      </c>
      <c r="AI522">
        <f>VLOOKUP($B522,'UPDATE Advanced Stats'!$B$2:$AC$1000,12,0)</f>
        <v>6.2</v>
      </c>
      <c r="AJ522">
        <f>VLOOKUP($B522,'UPDATE Advanced Stats'!$B$2:$AC$1000,13,0)</f>
        <v>4.5999999999999996</v>
      </c>
      <c r="AK522">
        <f>VLOOKUP($B522,'UPDATE Advanced Stats'!$B$2:$AC$1000,14,0)</f>
        <v>25.7</v>
      </c>
      <c r="AL522">
        <f>VLOOKUP($B522,'UPDATE Advanced Stats'!$B$2:$AC$1000,15,0)</f>
        <v>1.7</v>
      </c>
      <c r="AM522">
        <f>VLOOKUP($B522,'UPDATE Advanced Stats'!$B$2:$AC$1000,16,0)</f>
        <v>0.4</v>
      </c>
      <c r="AN522">
        <f>VLOOKUP($B522,'UPDATE Advanced Stats'!$B$2:$AC$1000,17,0)</f>
        <v>9.8000000000000007</v>
      </c>
      <c r="AO522">
        <f>VLOOKUP($B522,'UPDATE Advanced Stats'!$B$2:$AC$1000,18,0)</f>
        <v>22.5</v>
      </c>
      <c r="AP522">
        <f>VLOOKUP($B522,'UPDATE Advanced Stats'!$B$2:$AC$1000,19,0)</f>
        <v>0</v>
      </c>
      <c r="AQ522">
        <f>VLOOKUP($B522,'UPDATE Advanced Stats'!$B$2:$AC$1000,20,0)</f>
        <v>0</v>
      </c>
      <c r="AR522">
        <f>VLOOKUP($B522,'UPDATE Advanced Stats'!$B$2:$AC$1000,21,0)</f>
        <v>0.2</v>
      </c>
      <c r="AS522">
        <f>VLOOKUP($B522,'UPDATE Advanced Stats'!$B$2:$AC$1000,22,0)</f>
        <v>0.3</v>
      </c>
      <c r="AT522">
        <f>VLOOKUP($B522,'UPDATE Advanced Stats'!$B$2:$AC$1000,23,0)</f>
        <v>2.1000000000000001E-2</v>
      </c>
      <c r="AU522">
        <f>VLOOKUP($B522,'UPDATE Advanced Stats'!$B$2:$AC$1000,24,0)</f>
        <v>0</v>
      </c>
      <c r="AV522">
        <f>VLOOKUP($B522,'UPDATE Advanced Stats'!$B$2:$AC$1000,25,0)</f>
        <v>-0.4</v>
      </c>
      <c r="AW522">
        <f>VLOOKUP($B522,'UPDATE Advanced Stats'!$B$2:$AC$1000,26,0)</f>
        <v>-2.8</v>
      </c>
      <c r="AX522">
        <f>VLOOKUP($B522,'UPDATE Advanced Stats'!$B$2:$AC$1000,27,0)</f>
        <v>-3.3</v>
      </c>
      <c r="AY522">
        <f>VLOOKUP($B522,'UPDATE Advanced Stats'!$B$2:$AC$1000,28,0)</f>
        <v>-0.2</v>
      </c>
    </row>
    <row r="523" spans="1:51">
      <c r="A523">
        <f>'UPDATE Regular Stats'!A524</f>
        <v>390</v>
      </c>
      <c r="B523" t="str">
        <f>'UPDATE Regular Stats'!B524</f>
        <v>Thomas Robinson</v>
      </c>
      <c r="C523" t="str">
        <f>'UPDATE Regular Stats'!C524</f>
        <v>PF</v>
      </c>
      <c r="D523">
        <f>'UPDATE Regular Stats'!D524</f>
        <v>23</v>
      </c>
      <c r="E523" t="str">
        <f>'UPDATE Regular Stats'!E524</f>
        <v>TOT</v>
      </c>
      <c r="F523">
        <f>'UPDATE Regular Stats'!F524</f>
        <v>54</v>
      </c>
      <c r="G523">
        <f>'UPDATE Regular Stats'!G524</f>
        <v>4</v>
      </c>
      <c r="H523">
        <f>'UPDATE Regular Stats'!H524</f>
        <v>14.8</v>
      </c>
      <c r="I523">
        <f>'UPDATE Regular Stats'!I524</f>
        <v>2.2999999999999998</v>
      </c>
      <c r="J523">
        <f>'UPDATE Regular Stats'!J524</f>
        <v>4.8</v>
      </c>
      <c r="K523">
        <f>'UPDATE Regular Stats'!K524</f>
        <v>0.48499999999999999</v>
      </c>
      <c r="L523">
        <f>'UPDATE Regular Stats'!L524</f>
        <v>0</v>
      </c>
      <c r="M523">
        <f>'UPDATE Regular Stats'!M524</f>
        <v>0</v>
      </c>
      <c r="N523">
        <f>'UPDATE Regular Stats'!N524</f>
        <v>0</v>
      </c>
      <c r="O523">
        <f>'UPDATE Regular Stats'!O524</f>
        <v>2.2999999999999998</v>
      </c>
      <c r="P523">
        <f>'UPDATE Regular Stats'!P524</f>
        <v>4.8</v>
      </c>
      <c r="Q523">
        <f>'UPDATE Regular Stats'!Q524</f>
        <v>0.48799999999999999</v>
      </c>
      <c r="R523">
        <f>'UPDATE Regular Stats'!R524</f>
        <v>1</v>
      </c>
      <c r="S523">
        <f>'UPDATE Regular Stats'!S524</f>
        <v>2</v>
      </c>
      <c r="T523">
        <f>'UPDATE Regular Stats'!T524</f>
        <v>0.52800000000000002</v>
      </c>
      <c r="U523">
        <f>'UPDATE Regular Stats'!U524</f>
        <v>1.8</v>
      </c>
      <c r="V523">
        <f>'UPDATE Regular Stats'!V524</f>
        <v>3.9</v>
      </c>
      <c r="W523">
        <f>'UPDATE Regular Stats'!W524</f>
        <v>5.6</v>
      </c>
      <c r="X523">
        <f>'UPDATE Regular Stats'!X524</f>
        <v>0.6</v>
      </c>
      <c r="Y523">
        <f>'UPDATE Regular Stats'!Y524</f>
        <v>0.6</v>
      </c>
      <c r="Z523">
        <f>'UPDATE Regular Stats'!Z524</f>
        <v>0.4</v>
      </c>
      <c r="AA523">
        <f>'UPDATE Regular Stats'!AA524</f>
        <v>1.1000000000000001</v>
      </c>
      <c r="AB523">
        <f>'UPDATE Regular Stats'!AB524</f>
        <v>1.9</v>
      </c>
      <c r="AC523">
        <f>'UPDATE Regular Stats'!AC524</f>
        <v>5.7</v>
      </c>
      <c r="AD523">
        <f>VLOOKUP($B523,'UPDATE Advanced Stats'!$B$2:$AC$1000,7,0)</f>
        <v>15.3</v>
      </c>
      <c r="AE523">
        <f>VLOOKUP($B523,'UPDATE Advanced Stats'!$B$2:$AC$1000,8,0)</f>
        <v>0.502</v>
      </c>
      <c r="AF523">
        <f>VLOOKUP($B523,'UPDATE Advanced Stats'!$B$2:$AC$1000,9,0)</f>
        <v>8.0000000000000002E-3</v>
      </c>
      <c r="AG523">
        <f>VLOOKUP($B523,'UPDATE Advanced Stats'!$B$2:$AC$1000,10,0)</f>
        <v>0.40799999999999997</v>
      </c>
      <c r="AH523">
        <f>VLOOKUP($B523,'UPDATE Advanced Stats'!$B$2:$AC$1000,11,0)</f>
        <v>12.6</v>
      </c>
      <c r="AI523">
        <f>VLOOKUP($B523,'UPDATE Advanced Stats'!$B$2:$AC$1000,12,0)</f>
        <v>28.6</v>
      </c>
      <c r="AJ523">
        <f>VLOOKUP($B523,'UPDATE Advanced Stats'!$B$2:$AC$1000,13,0)</f>
        <v>20.5</v>
      </c>
      <c r="AK523">
        <f>VLOOKUP($B523,'UPDATE Advanced Stats'!$B$2:$AC$1000,14,0)</f>
        <v>7.6</v>
      </c>
      <c r="AL523">
        <f>VLOOKUP($B523,'UPDATE Advanced Stats'!$B$2:$AC$1000,15,0)</f>
        <v>2</v>
      </c>
      <c r="AM523">
        <f>VLOOKUP($B523,'UPDATE Advanced Stats'!$B$2:$AC$1000,16,0)</f>
        <v>1.9</v>
      </c>
      <c r="AN523">
        <f>VLOOKUP($B523,'UPDATE Advanced Stats'!$B$2:$AC$1000,17,0)</f>
        <v>16.100000000000001</v>
      </c>
      <c r="AO523">
        <f>VLOOKUP($B523,'UPDATE Advanced Stats'!$B$2:$AC$1000,18,0)</f>
        <v>20.2</v>
      </c>
      <c r="AP523">
        <f>VLOOKUP($B523,'UPDATE Advanced Stats'!$B$2:$AC$1000,19,0)</f>
        <v>0</v>
      </c>
      <c r="AQ523">
        <f>VLOOKUP($B523,'UPDATE Advanced Stats'!$B$2:$AC$1000,20,0)</f>
        <v>0</v>
      </c>
      <c r="AR523">
        <f>VLOOKUP($B523,'UPDATE Advanced Stats'!$B$2:$AC$1000,21,0)</f>
        <v>1.4</v>
      </c>
      <c r="AS523">
        <f>VLOOKUP($B523,'UPDATE Advanced Stats'!$B$2:$AC$1000,22,0)</f>
        <v>1.5</v>
      </c>
      <c r="AT523">
        <f>VLOOKUP($B523,'UPDATE Advanced Stats'!$B$2:$AC$1000,23,0)</f>
        <v>8.8999999999999996E-2</v>
      </c>
      <c r="AU523">
        <f>VLOOKUP($B523,'UPDATE Advanced Stats'!$B$2:$AC$1000,24,0)</f>
        <v>0</v>
      </c>
      <c r="AV523">
        <f>VLOOKUP($B523,'UPDATE Advanced Stats'!$B$2:$AC$1000,25,0)</f>
        <v>-3.8</v>
      </c>
      <c r="AW523">
        <f>VLOOKUP($B523,'UPDATE Advanced Stats'!$B$2:$AC$1000,26,0)</f>
        <v>1.1000000000000001</v>
      </c>
      <c r="AX523">
        <f>VLOOKUP($B523,'UPDATE Advanced Stats'!$B$2:$AC$1000,27,0)</f>
        <v>-2.7</v>
      </c>
      <c r="AY523">
        <f>VLOOKUP($B523,'UPDATE Advanced Stats'!$B$2:$AC$1000,28,0)</f>
        <v>-0.1</v>
      </c>
    </row>
    <row r="524" spans="1:51">
      <c r="A524">
        <f>'UPDATE Regular Stats'!A525</f>
        <v>390</v>
      </c>
      <c r="B524" t="str">
        <f>'UPDATE Regular Stats'!B525</f>
        <v>Thomas Robinson</v>
      </c>
      <c r="C524" t="str">
        <f>'UPDATE Regular Stats'!C525</f>
        <v>PF</v>
      </c>
      <c r="D524">
        <f>'UPDATE Regular Stats'!D525</f>
        <v>23</v>
      </c>
      <c r="E524" t="str">
        <f>'UPDATE Regular Stats'!E525</f>
        <v>POR</v>
      </c>
      <c r="F524">
        <f>'UPDATE Regular Stats'!F525</f>
        <v>32</v>
      </c>
      <c r="G524">
        <f>'UPDATE Regular Stats'!G525</f>
        <v>4</v>
      </c>
      <c r="H524">
        <f>'UPDATE Regular Stats'!H525</f>
        <v>12.2</v>
      </c>
      <c r="I524">
        <f>'UPDATE Regular Stats'!I525</f>
        <v>1.5</v>
      </c>
      <c r="J524">
        <f>'UPDATE Regular Stats'!J525</f>
        <v>2.8</v>
      </c>
      <c r="K524">
        <f>'UPDATE Regular Stats'!K525</f>
        <v>0.51600000000000001</v>
      </c>
      <c r="L524">
        <f>'UPDATE Regular Stats'!L525</f>
        <v>0</v>
      </c>
      <c r="M524">
        <f>'UPDATE Regular Stats'!M525</f>
        <v>0</v>
      </c>
      <c r="N524">
        <f>'UPDATE Regular Stats'!N525</f>
        <v>0</v>
      </c>
      <c r="O524">
        <f>'UPDATE Regular Stats'!O525</f>
        <v>1.5</v>
      </c>
      <c r="P524">
        <f>'UPDATE Regular Stats'!P525</f>
        <v>2.8</v>
      </c>
      <c r="Q524">
        <f>'UPDATE Regular Stats'!Q525</f>
        <v>0.51600000000000001</v>
      </c>
      <c r="R524">
        <f>'UPDATE Regular Stats'!R525</f>
        <v>0.7</v>
      </c>
      <c r="S524">
        <f>'UPDATE Regular Stats'!S525</f>
        <v>1.5</v>
      </c>
      <c r="T524">
        <f>'UPDATE Regular Stats'!T525</f>
        <v>0.438</v>
      </c>
      <c r="U524">
        <f>'UPDATE Regular Stats'!U525</f>
        <v>1</v>
      </c>
      <c r="V524">
        <f>'UPDATE Regular Stats'!V525</f>
        <v>3.1</v>
      </c>
      <c r="W524">
        <f>'UPDATE Regular Stats'!W525</f>
        <v>4.2</v>
      </c>
      <c r="X524">
        <f>'UPDATE Regular Stats'!X525</f>
        <v>0.3</v>
      </c>
      <c r="Y524">
        <f>'UPDATE Regular Stats'!Y525</f>
        <v>0.5</v>
      </c>
      <c r="Z524">
        <f>'UPDATE Regular Stats'!Z525</f>
        <v>0.3</v>
      </c>
      <c r="AA524">
        <f>'UPDATE Regular Stats'!AA525</f>
        <v>1</v>
      </c>
      <c r="AB524">
        <f>'UPDATE Regular Stats'!AB525</f>
        <v>1.7</v>
      </c>
      <c r="AC524">
        <f>'UPDATE Regular Stats'!AC525</f>
        <v>3.6</v>
      </c>
      <c r="AD524">
        <f>VLOOKUP($B524,'UPDATE Advanced Stats'!$B$2:$AC$1000,7,0)</f>
        <v>15.3</v>
      </c>
      <c r="AE524">
        <f>VLOOKUP($B524,'UPDATE Advanced Stats'!$B$2:$AC$1000,8,0)</f>
        <v>0.502</v>
      </c>
      <c r="AF524">
        <f>VLOOKUP($B524,'UPDATE Advanced Stats'!$B$2:$AC$1000,9,0)</f>
        <v>8.0000000000000002E-3</v>
      </c>
      <c r="AG524">
        <f>VLOOKUP($B524,'UPDATE Advanced Stats'!$B$2:$AC$1000,10,0)</f>
        <v>0.40799999999999997</v>
      </c>
      <c r="AH524">
        <f>VLOOKUP($B524,'UPDATE Advanced Stats'!$B$2:$AC$1000,11,0)</f>
        <v>12.6</v>
      </c>
      <c r="AI524">
        <f>VLOOKUP($B524,'UPDATE Advanced Stats'!$B$2:$AC$1000,12,0)</f>
        <v>28.6</v>
      </c>
      <c r="AJ524">
        <f>VLOOKUP($B524,'UPDATE Advanced Stats'!$B$2:$AC$1000,13,0)</f>
        <v>20.5</v>
      </c>
      <c r="AK524">
        <f>VLOOKUP($B524,'UPDATE Advanced Stats'!$B$2:$AC$1000,14,0)</f>
        <v>7.6</v>
      </c>
      <c r="AL524">
        <f>VLOOKUP($B524,'UPDATE Advanced Stats'!$B$2:$AC$1000,15,0)</f>
        <v>2</v>
      </c>
      <c r="AM524">
        <f>VLOOKUP($B524,'UPDATE Advanced Stats'!$B$2:$AC$1000,16,0)</f>
        <v>1.9</v>
      </c>
      <c r="AN524">
        <f>VLOOKUP($B524,'UPDATE Advanced Stats'!$B$2:$AC$1000,17,0)</f>
        <v>16.100000000000001</v>
      </c>
      <c r="AO524">
        <f>VLOOKUP($B524,'UPDATE Advanced Stats'!$B$2:$AC$1000,18,0)</f>
        <v>20.2</v>
      </c>
      <c r="AP524">
        <f>VLOOKUP($B524,'UPDATE Advanced Stats'!$B$2:$AC$1000,19,0)</f>
        <v>0</v>
      </c>
      <c r="AQ524">
        <f>VLOOKUP($B524,'UPDATE Advanced Stats'!$B$2:$AC$1000,20,0)</f>
        <v>0</v>
      </c>
      <c r="AR524">
        <f>VLOOKUP($B524,'UPDATE Advanced Stats'!$B$2:$AC$1000,21,0)</f>
        <v>1.4</v>
      </c>
      <c r="AS524">
        <f>VLOOKUP($B524,'UPDATE Advanced Stats'!$B$2:$AC$1000,22,0)</f>
        <v>1.5</v>
      </c>
      <c r="AT524">
        <f>VLOOKUP($B524,'UPDATE Advanced Stats'!$B$2:$AC$1000,23,0)</f>
        <v>8.8999999999999996E-2</v>
      </c>
      <c r="AU524">
        <f>VLOOKUP($B524,'UPDATE Advanced Stats'!$B$2:$AC$1000,24,0)</f>
        <v>0</v>
      </c>
      <c r="AV524">
        <f>VLOOKUP($B524,'UPDATE Advanced Stats'!$B$2:$AC$1000,25,0)</f>
        <v>-3.8</v>
      </c>
      <c r="AW524">
        <f>VLOOKUP($B524,'UPDATE Advanced Stats'!$B$2:$AC$1000,26,0)</f>
        <v>1.1000000000000001</v>
      </c>
      <c r="AX524">
        <f>VLOOKUP($B524,'UPDATE Advanced Stats'!$B$2:$AC$1000,27,0)</f>
        <v>-2.7</v>
      </c>
      <c r="AY524">
        <f>VLOOKUP($B524,'UPDATE Advanced Stats'!$B$2:$AC$1000,28,0)</f>
        <v>-0.1</v>
      </c>
    </row>
    <row r="525" spans="1:51">
      <c r="A525">
        <f>'UPDATE Regular Stats'!A526</f>
        <v>390</v>
      </c>
      <c r="B525" t="str">
        <f>'UPDATE Regular Stats'!B526</f>
        <v>Thomas Robinson</v>
      </c>
      <c r="C525" t="str">
        <f>'UPDATE Regular Stats'!C526</f>
        <v>PF</v>
      </c>
      <c r="D525">
        <f>'UPDATE Regular Stats'!D526</f>
        <v>23</v>
      </c>
      <c r="E525" t="str">
        <f>'UPDATE Regular Stats'!E526</f>
        <v>PHI</v>
      </c>
      <c r="F525">
        <f>'UPDATE Regular Stats'!F526</f>
        <v>22</v>
      </c>
      <c r="G525">
        <f>'UPDATE Regular Stats'!G526</f>
        <v>0</v>
      </c>
      <c r="H525">
        <f>'UPDATE Regular Stats'!H526</f>
        <v>18.5</v>
      </c>
      <c r="I525">
        <f>'UPDATE Regular Stats'!I526</f>
        <v>3.6</v>
      </c>
      <c r="J525">
        <f>'UPDATE Regular Stats'!J526</f>
        <v>7.7</v>
      </c>
      <c r="K525">
        <f>'UPDATE Regular Stats'!K526</f>
        <v>0.46700000000000003</v>
      </c>
      <c r="L525">
        <f>'UPDATE Regular Stats'!L526</f>
        <v>0</v>
      </c>
      <c r="M525">
        <f>'UPDATE Regular Stats'!M526</f>
        <v>0.1</v>
      </c>
      <c r="N525">
        <f>'UPDATE Regular Stats'!N526</f>
        <v>0</v>
      </c>
      <c r="O525">
        <f>'UPDATE Regular Stats'!O526</f>
        <v>3.6</v>
      </c>
      <c r="P525">
        <f>'UPDATE Regular Stats'!P526</f>
        <v>7.6</v>
      </c>
      <c r="Q525">
        <f>'UPDATE Regular Stats'!Q526</f>
        <v>0.47299999999999998</v>
      </c>
      <c r="R525">
        <f>'UPDATE Regular Stats'!R526</f>
        <v>1.6</v>
      </c>
      <c r="S525">
        <f>'UPDATE Regular Stats'!S526</f>
        <v>2.6</v>
      </c>
      <c r="T525">
        <f>'UPDATE Regular Stats'!T526</f>
        <v>0.60299999999999998</v>
      </c>
      <c r="U525">
        <f>'UPDATE Regular Stats'!U526</f>
        <v>2.8</v>
      </c>
      <c r="V525">
        <f>'UPDATE Regular Stats'!V526</f>
        <v>4.9000000000000004</v>
      </c>
      <c r="W525">
        <f>'UPDATE Regular Stats'!W526</f>
        <v>7.7</v>
      </c>
      <c r="X525">
        <f>'UPDATE Regular Stats'!X526</f>
        <v>1.1000000000000001</v>
      </c>
      <c r="Y525">
        <f>'UPDATE Regular Stats'!Y526</f>
        <v>0.7</v>
      </c>
      <c r="Z525">
        <f>'UPDATE Regular Stats'!Z526</f>
        <v>0.4</v>
      </c>
      <c r="AA525">
        <f>'UPDATE Regular Stats'!AA526</f>
        <v>1.2</v>
      </c>
      <c r="AB525">
        <f>'UPDATE Regular Stats'!AB526</f>
        <v>2.2999999999999998</v>
      </c>
      <c r="AC525">
        <f>'UPDATE Regular Stats'!AC526</f>
        <v>8.8000000000000007</v>
      </c>
      <c r="AD525">
        <f>VLOOKUP($B525,'UPDATE Advanced Stats'!$B$2:$AC$1000,7,0)</f>
        <v>15.3</v>
      </c>
      <c r="AE525">
        <f>VLOOKUP($B525,'UPDATE Advanced Stats'!$B$2:$AC$1000,8,0)</f>
        <v>0.502</v>
      </c>
      <c r="AF525">
        <f>VLOOKUP($B525,'UPDATE Advanced Stats'!$B$2:$AC$1000,9,0)</f>
        <v>8.0000000000000002E-3</v>
      </c>
      <c r="AG525">
        <f>VLOOKUP($B525,'UPDATE Advanced Stats'!$B$2:$AC$1000,10,0)</f>
        <v>0.40799999999999997</v>
      </c>
      <c r="AH525">
        <f>VLOOKUP($B525,'UPDATE Advanced Stats'!$B$2:$AC$1000,11,0)</f>
        <v>12.6</v>
      </c>
      <c r="AI525">
        <f>VLOOKUP($B525,'UPDATE Advanced Stats'!$B$2:$AC$1000,12,0)</f>
        <v>28.6</v>
      </c>
      <c r="AJ525">
        <f>VLOOKUP($B525,'UPDATE Advanced Stats'!$B$2:$AC$1000,13,0)</f>
        <v>20.5</v>
      </c>
      <c r="AK525">
        <f>VLOOKUP($B525,'UPDATE Advanced Stats'!$B$2:$AC$1000,14,0)</f>
        <v>7.6</v>
      </c>
      <c r="AL525">
        <f>VLOOKUP($B525,'UPDATE Advanced Stats'!$B$2:$AC$1000,15,0)</f>
        <v>2</v>
      </c>
      <c r="AM525">
        <f>VLOOKUP($B525,'UPDATE Advanced Stats'!$B$2:$AC$1000,16,0)</f>
        <v>1.9</v>
      </c>
      <c r="AN525">
        <f>VLOOKUP($B525,'UPDATE Advanced Stats'!$B$2:$AC$1000,17,0)</f>
        <v>16.100000000000001</v>
      </c>
      <c r="AO525">
        <f>VLOOKUP($B525,'UPDATE Advanced Stats'!$B$2:$AC$1000,18,0)</f>
        <v>20.2</v>
      </c>
      <c r="AP525">
        <f>VLOOKUP($B525,'UPDATE Advanced Stats'!$B$2:$AC$1000,19,0)</f>
        <v>0</v>
      </c>
      <c r="AQ525">
        <f>VLOOKUP($B525,'UPDATE Advanced Stats'!$B$2:$AC$1000,20,0)</f>
        <v>0</v>
      </c>
      <c r="AR525">
        <f>VLOOKUP($B525,'UPDATE Advanced Stats'!$B$2:$AC$1000,21,0)</f>
        <v>1.4</v>
      </c>
      <c r="AS525">
        <f>VLOOKUP($B525,'UPDATE Advanced Stats'!$B$2:$AC$1000,22,0)</f>
        <v>1.5</v>
      </c>
      <c r="AT525">
        <f>VLOOKUP($B525,'UPDATE Advanced Stats'!$B$2:$AC$1000,23,0)</f>
        <v>8.8999999999999996E-2</v>
      </c>
      <c r="AU525">
        <f>VLOOKUP($B525,'UPDATE Advanced Stats'!$B$2:$AC$1000,24,0)</f>
        <v>0</v>
      </c>
      <c r="AV525">
        <f>VLOOKUP($B525,'UPDATE Advanced Stats'!$B$2:$AC$1000,25,0)</f>
        <v>-3.8</v>
      </c>
      <c r="AW525">
        <f>VLOOKUP($B525,'UPDATE Advanced Stats'!$B$2:$AC$1000,26,0)</f>
        <v>1.1000000000000001</v>
      </c>
      <c r="AX525">
        <f>VLOOKUP($B525,'UPDATE Advanced Stats'!$B$2:$AC$1000,27,0)</f>
        <v>-2.7</v>
      </c>
      <c r="AY525">
        <f>VLOOKUP($B525,'UPDATE Advanced Stats'!$B$2:$AC$1000,28,0)</f>
        <v>-0.1</v>
      </c>
    </row>
    <row r="526" spans="1:51">
      <c r="A526">
        <f>'UPDATE Regular Stats'!A527</f>
        <v>391</v>
      </c>
      <c r="B526" t="str">
        <f>'UPDATE Regular Stats'!B527</f>
        <v>Rajon Rondo</v>
      </c>
      <c r="C526" t="str">
        <f>'UPDATE Regular Stats'!C527</f>
        <v>PG</v>
      </c>
      <c r="D526">
        <f>'UPDATE Regular Stats'!D527</f>
        <v>28</v>
      </c>
      <c r="E526" t="str">
        <f>'UPDATE Regular Stats'!E527</f>
        <v>TOT</v>
      </c>
      <c r="F526">
        <f>'UPDATE Regular Stats'!F527</f>
        <v>68</v>
      </c>
      <c r="G526">
        <f>'UPDATE Regular Stats'!G527</f>
        <v>68</v>
      </c>
      <c r="H526">
        <f>'UPDATE Regular Stats'!H527</f>
        <v>29.7</v>
      </c>
      <c r="I526">
        <f>'UPDATE Regular Stats'!I527</f>
        <v>4</v>
      </c>
      <c r="J526">
        <f>'UPDATE Regular Stats'!J527</f>
        <v>9.5</v>
      </c>
      <c r="K526">
        <f>'UPDATE Regular Stats'!K527</f>
        <v>0.42599999999999999</v>
      </c>
      <c r="L526">
        <f>'UPDATE Regular Stats'!L527</f>
        <v>0.4</v>
      </c>
      <c r="M526">
        <f>'UPDATE Regular Stats'!M527</f>
        <v>1.3</v>
      </c>
      <c r="N526">
        <f>'UPDATE Regular Stats'!N527</f>
        <v>0.314</v>
      </c>
      <c r="O526">
        <f>'UPDATE Regular Stats'!O527</f>
        <v>3.6</v>
      </c>
      <c r="P526">
        <f>'UPDATE Regular Stats'!P527</f>
        <v>8.1999999999999993</v>
      </c>
      <c r="Q526">
        <f>'UPDATE Regular Stats'!Q527</f>
        <v>0.44400000000000001</v>
      </c>
      <c r="R526">
        <f>'UPDATE Regular Stats'!R527</f>
        <v>0.5</v>
      </c>
      <c r="S526">
        <f>'UPDATE Regular Stats'!S527</f>
        <v>1.1000000000000001</v>
      </c>
      <c r="T526">
        <f>'UPDATE Regular Stats'!T527</f>
        <v>0.39700000000000002</v>
      </c>
      <c r="U526">
        <f>'UPDATE Regular Stats'!U527</f>
        <v>1.1000000000000001</v>
      </c>
      <c r="V526">
        <f>'UPDATE Regular Stats'!V527</f>
        <v>4.4000000000000004</v>
      </c>
      <c r="W526">
        <f>'UPDATE Regular Stats'!W527</f>
        <v>5.5</v>
      </c>
      <c r="X526">
        <f>'UPDATE Regular Stats'!X527</f>
        <v>7.9</v>
      </c>
      <c r="Y526">
        <f>'UPDATE Regular Stats'!Y527</f>
        <v>1.3</v>
      </c>
      <c r="Z526">
        <f>'UPDATE Regular Stats'!Z527</f>
        <v>0.1</v>
      </c>
      <c r="AA526">
        <f>'UPDATE Regular Stats'!AA527</f>
        <v>3.1</v>
      </c>
      <c r="AB526">
        <f>'UPDATE Regular Stats'!AB527</f>
        <v>2.2999999999999998</v>
      </c>
      <c r="AC526">
        <f>'UPDATE Regular Stats'!AC527</f>
        <v>8.9</v>
      </c>
      <c r="AD526">
        <f>VLOOKUP($B526,'UPDATE Advanced Stats'!$B$2:$AC$1000,7,0)</f>
        <v>13.5</v>
      </c>
      <c r="AE526">
        <f>VLOOKUP($B526,'UPDATE Advanced Stats'!$B$2:$AC$1000,8,0)</f>
        <v>0.44800000000000001</v>
      </c>
      <c r="AF526">
        <f>VLOOKUP($B526,'UPDATE Advanced Stats'!$B$2:$AC$1000,9,0)</f>
        <v>0.13300000000000001</v>
      </c>
      <c r="AG526">
        <f>VLOOKUP($B526,'UPDATE Advanced Stats'!$B$2:$AC$1000,10,0)</f>
        <v>0.121</v>
      </c>
      <c r="AH526">
        <f>VLOOKUP($B526,'UPDATE Advanced Stats'!$B$2:$AC$1000,11,0)</f>
        <v>3.9</v>
      </c>
      <c r="AI526">
        <f>VLOOKUP($B526,'UPDATE Advanced Stats'!$B$2:$AC$1000,12,0)</f>
        <v>16.399999999999999</v>
      </c>
      <c r="AJ526">
        <f>VLOOKUP($B526,'UPDATE Advanced Stats'!$B$2:$AC$1000,13,0)</f>
        <v>10.1</v>
      </c>
      <c r="AK526">
        <f>VLOOKUP($B526,'UPDATE Advanced Stats'!$B$2:$AC$1000,14,0)</f>
        <v>39.299999999999997</v>
      </c>
      <c r="AL526">
        <f>VLOOKUP($B526,'UPDATE Advanced Stats'!$B$2:$AC$1000,15,0)</f>
        <v>2.2999999999999998</v>
      </c>
      <c r="AM526">
        <f>VLOOKUP($B526,'UPDATE Advanced Stats'!$B$2:$AC$1000,16,0)</f>
        <v>0.3</v>
      </c>
      <c r="AN526">
        <f>VLOOKUP($B526,'UPDATE Advanced Stats'!$B$2:$AC$1000,17,0)</f>
        <v>23.6</v>
      </c>
      <c r="AO526">
        <f>VLOOKUP($B526,'UPDATE Advanced Stats'!$B$2:$AC$1000,18,0)</f>
        <v>19.5</v>
      </c>
      <c r="AP526">
        <f>VLOOKUP($B526,'UPDATE Advanced Stats'!$B$2:$AC$1000,19,0)</f>
        <v>0</v>
      </c>
      <c r="AQ526">
        <f>VLOOKUP($B526,'UPDATE Advanced Stats'!$B$2:$AC$1000,20,0)</f>
        <v>-0.7</v>
      </c>
      <c r="AR526">
        <f>VLOOKUP($B526,'UPDATE Advanced Stats'!$B$2:$AC$1000,21,0)</f>
        <v>2.2999999999999998</v>
      </c>
      <c r="AS526">
        <f>VLOOKUP($B526,'UPDATE Advanced Stats'!$B$2:$AC$1000,22,0)</f>
        <v>1.6</v>
      </c>
      <c r="AT526">
        <f>VLOOKUP($B526,'UPDATE Advanced Stats'!$B$2:$AC$1000,23,0)</f>
        <v>3.6999999999999998E-2</v>
      </c>
      <c r="AU526">
        <f>VLOOKUP($B526,'UPDATE Advanced Stats'!$B$2:$AC$1000,24,0)</f>
        <v>0</v>
      </c>
      <c r="AV526">
        <f>VLOOKUP($B526,'UPDATE Advanced Stats'!$B$2:$AC$1000,25,0)</f>
        <v>-1.6</v>
      </c>
      <c r="AW526">
        <f>VLOOKUP($B526,'UPDATE Advanced Stats'!$B$2:$AC$1000,26,0)</f>
        <v>1.1000000000000001</v>
      </c>
      <c r="AX526">
        <f>VLOOKUP($B526,'UPDATE Advanced Stats'!$B$2:$AC$1000,27,0)</f>
        <v>-0.5</v>
      </c>
      <c r="AY526">
        <f>VLOOKUP($B526,'UPDATE Advanced Stats'!$B$2:$AC$1000,28,0)</f>
        <v>0.8</v>
      </c>
    </row>
    <row r="527" spans="1:51">
      <c r="A527">
        <f>'UPDATE Regular Stats'!A528</f>
        <v>391</v>
      </c>
      <c r="B527" t="str">
        <f>'UPDATE Regular Stats'!B528</f>
        <v>Rajon Rondo</v>
      </c>
      <c r="C527" t="str">
        <f>'UPDATE Regular Stats'!C528</f>
        <v>PG</v>
      </c>
      <c r="D527">
        <f>'UPDATE Regular Stats'!D528</f>
        <v>28</v>
      </c>
      <c r="E527" t="str">
        <f>'UPDATE Regular Stats'!E528</f>
        <v>BOS</v>
      </c>
      <c r="F527">
        <f>'UPDATE Regular Stats'!F528</f>
        <v>22</v>
      </c>
      <c r="G527">
        <f>'UPDATE Regular Stats'!G528</f>
        <v>22</v>
      </c>
      <c r="H527">
        <f>'UPDATE Regular Stats'!H528</f>
        <v>31.8</v>
      </c>
      <c r="I527">
        <f>'UPDATE Regular Stats'!I528</f>
        <v>3.7</v>
      </c>
      <c r="J527">
        <f>'UPDATE Regular Stats'!J528</f>
        <v>9.1</v>
      </c>
      <c r="K527">
        <f>'UPDATE Regular Stats'!K528</f>
        <v>0.40500000000000003</v>
      </c>
      <c r="L527">
        <f>'UPDATE Regular Stats'!L528</f>
        <v>0.4</v>
      </c>
      <c r="M527">
        <f>'UPDATE Regular Stats'!M528</f>
        <v>1.5</v>
      </c>
      <c r="N527">
        <f>'UPDATE Regular Stats'!N528</f>
        <v>0.25</v>
      </c>
      <c r="O527">
        <f>'UPDATE Regular Stats'!O528</f>
        <v>3.3</v>
      </c>
      <c r="P527">
        <f>'UPDATE Regular Stats'!P528</f>
        <v>7.6</v>
      </c>
      <c r="Q527">
        <f>'UPDATE Regular Stats'!Q528</f>
        <v>0.435</v>
      </c>
      <c r="R527">
        <f>'UPDATE Regular Stats'!R528</f>
        <v>0.5</v>
      </c>
      <c r="S527">
        <f>'UPDATE Regular Stats'!S528</f>
        <v>1.6</v>
      </c>
      <c r="T527">
        <f>'UPDATE Regular Stats'!T528</f>
        <v>0.33300000000000002</v>
      </c>
      <c r="U527">
        <f>'UPDATE Regular Stats'!U528</f>
        <v>1.1000000000000001</v>
      </c>
      <c r="V527">
        <f>'UPDATE Regular Stats'!V528</f>
        <v>6.4</v>
      </c>
      <c r="W527">
        <f>'UPDATE Regular Stats'!W528</f>
        <v>7.5</v>
      </c>
      <c r="X527">
        <f>'UPDATE Regular Stats'!X528</f>
        <v>10.8</v>
      </c>
      <c r="Y527">
        <f>'UPDATE Regular Stats'!Y528</f>
        <v>1.7</v>
      </c>
      <c r="Z527">
        <f>'UPDATE Regular Stats'!Z528</f>
        <v>0.1</v>
      </c>
      <c r="AA527">
        <f>'UPDATE Regular Stats'!AA528</f>
        <v>3.4</v>
      </c>
      <c r="AB527">
        <f>'UPDATE Regular Stats'!AB528</f>
        <v>1.9</v>
      </c>
      <c r="AC527">
        <f>'UPDATE Regular Stats'!AC528</f>
        <v>8.3000000000000007</v>
      </c>
      <c r="AD527">
        <f>VLOOKUP($B527,'UPDATE Advanced Stats'!$B$2:$AC$1000,7,0)</f>
        <v>13.5</v>
      </c>
      <c r="AE527">
        <f>VLOOKUP($B527,'UPDATE Advanced Stats'!$B$2:$AC$1000,8,0)</f>
        <v>0.44800000000000001</v>
      </c>
      <c r="AF527">
        <f>VLOOKUP($B527,'UPDATE Advanced Stats'!$B$2:$AC$1000,9,0)</f>
        <v>0.13300000000000001</v>
      </c>
      <c r="AG527">
        <f>VLOOKUP($B527,'UPDATE Advanced Stats'!$B$2:$AC$1000,10,0)</f>
        <v>0.121</v>
      </c>
      <c r="AH527">
        <f>VLOOKUP($B527,'UPDATE Advanced Stats'!$B$2:$AC$1000,11,0)</f>
        <v>3.9</v>
      </c>
      <c r="AI527">
        <f>VLOOKUP($B527,'UPDATE Advanced Stats'!$B$2:$AC$1000,12,0)</f>
        <v>16.399999999999999</v>
      </c>
      <c r="AJ527">
        <f>VLOOKUP($B527,'UPDATE Advanced Stats'!$B$2:$AC$1000,13,0)</f>
        <v>10.1</v>
      </c>
      <c r="AK527">
        <f>VLOOKUP($B527,'UPDATE Advanced Stats'!$B$2:$AC$1000,14,0)</f>
        <v>39.299999999999997</v>
      </c>
      <c r="AL527">
        <f>VLOOKUP($B527,'UPDATE Advanced Stats'!$B$2:$AC$1000,15,0)</f>
        <v>2.2999999999999998</v>
      </c>
      <c r="AM527">
        <f>VLOOKUP($B527,'UPDATE Advanced Stats'!$B$2:$AC$1000,16,0)</f>
        <v>0.3</v>
      </c>
      <c r="AN527">
        <f>VLOOKUP($B527,'UPDATE Advanced Stats'!$B$2:$AC$1000,17,0)</f>
        <v>23.6</v>
      </c>
      <c r="AO527">
        <f>VLOOKUP($B527,'UPDATE Advanced Stats'!$B$2:$AC$1000,18,0)</f>
        <v>19.5</v>
      </c>
      <c r="AP527">
        <f>VLOOKUP($B527,'UPDATE Advanced Stats'!$B$2:$AC$1000,19,0)</f>
        <v>0</v>
      </c>
      <c r="AQ527">
        <f>VLOOKUP($B527,'UPDATE Advanced Stats'!$B$2:$AC$1000,20,0)</f>
        <v>-0.7</v>
      </c>
      <c r="AR527">
        <f>VLOOKUP($B527,'UPDATE Advanced Stats'!$B$2:$AC$1000,21,0)</f>
        <v>2.2999999999999998</v>
      </c>
      <c r="AS527">
        <f>VLOOKUP($B527,'UPDATE Advanced Stats'!$B$2:$AC$1000,22,0)</f>
        <v>1.6</v>
      </c>
      <c r="AT527">
        <f>VLOOKUP($B527,'UPDATE Advanced Stats'!$B$2:$AC$1000,23,0)</f>
        <v>3.6999999999999998E-2</v>
      </c>
      <c r="AU527">
        <f>VLOOKUP($B527,'UPDATE Advanced Stats'!$B$2:$AC$1000,24,0)</f>
        <v>0</v>
      </c>
      <c r="AV527">
        <f>VLOOKUP($B527,'UPDATE Advanced Stats'!$B$2:$AC$1000,25,0)</f>
        <v>-1.6</v>
      </c>
      <c r="AW527">
        <f>VLOOKUP($B527,'UPDATE Advanced Stats'!$B$2:$AC$1000,26,0)</f>
        <v>1.1000000000000001</v>
      </c>
      <c r="AX527">
        <f>VLOOKUP($B527,'UPDATE Advanced Stats'!$B$2:$AC$1000,27,0)</f>
        <v>-0.5</v>
      </c>
      <c r="AY527">
        <f>VLOOKUP($B527,'UPDATE Advanced Stats'!$B$2:$AC$1000,28,0)</f>
        <v>0.8</v>
      </c>
    </row>
    <row r="528" spans="1:51">
      <c r="A528">
        <f>'UPDATE Regular Stats'!A529</f>
        <v>391</v>
      </c>
      <c r="B528" t="str">
        <f>'UPDATE Regular Stats'!B529</f>
        <v>Rajon Rondo</v>
      </c>
      <c r="C528" t="str">
        <f>'UPDATE Regular Stats'!C529</f>
        <v>PG</v>
      </c>
      <c r="D528">
        <f>'UPDATE Regular Stats'!D529</f>
        <v>28</v>
      </c>
      <c r="E528" t="str">
        <f>'UPDATE Regular Stats'!E529</f>
        <v>DAL</v>
      </c>
      <c r="F528">
        <f>'UPDATE Regular Stats'!F529</f>
        <v>46</v>
      </c>
      <c r="G528">
        <f>'UPDATE Regular Stats'!G529</f>
        <v>46</v>
      </c>
      <c r="H528">
        <f>'UPDATE Regular Stats'!H529</f>
        <v>28.7</v>
      </c>
      <c r="I528">
        <f>'UPDATE Regular Stats'!I529</f>
        <v>4.2</v>
      </c>
      <c r="J528">
        <f>'UPDATE Regular Stats'!J529</f>
        <v>9.6999999999999993</v>
      </c>
      <c r="K528">
        <f>'UPDATE Regular Stats'!K529</f>
        <v>0.436</v>
      </c>
      <c r="L528">
        <f>'UPDATE Regular Stats'!L529</f>
        <v>0.4</v>
      </c>
      <c r="M528">
        <f>'UPDATE Regular Stats'!M529</f>
        <v>1.2</v>
      </c>
      <c r="N528">
        <f>'UPDATE Regular Stats'!N529</f>
        <v>0.35199999999999998</v>
      </c>
      <c r="O528">
        <f>'UPDATE Regular Stats'!O529</f>
        <v>3.8</v>
      </c>
      <c r="P528">
        <f>'UPDATE Regular Stats'!P529</f>
        <v>8.5</v>
      </c>
      <c r="Q528">
        <f>'UPDATE Regular Stats'!Q529</f>
        <v>0.44800000000000001</v>
      </c>
      <c r="R528">
        <f>'UPDATE Regular Stats'!R529</f>
        <v>0.4</v>
      </c>
      <c r="S528">
        <f>'UPDATE Regular Stats'!S529</f>
        <v>0.9</v>
      </c>
      <c r="T528">
        <f>'UPDATE Regular Stats'!T529</f>
        <v>0.45200000000000001</v>
      </c>
      <c r="U528">
        <f>'UPDATE Regular Stats'!U529</f>
        <v>1</v>
      </c>
      <c r="V528">
        <f>'UPDATE Regular Stats'!V529</f>
        <v>3.5</v>
      </c>
      <c r="W528">
        <f>'UPDATE Regular Stats'!W529</f>
        <v>4.5</v>
      </c>
      <c r="X528">
        <f>'UPDATE Regular Stats'!X529</f>
        <v>6.5</v>
      </c>
      <c r="Y528">
        <f>'UPDATE Regular Stats'!Y529</f>
        <v>1.2</v>
      </c>
      <c r="Z528">
        <f>'UPDATE Regular Stats'!Z529</f>
        <v>0.1</v>
      </c>
      <c r="AA528">
        <f>'UPDATE Regular Stats'!AA529</f>
        <v>2.9</v>
      </c>
      <c r="AB528">
        <f>'UPDATE Regular Stats'!AB529</f>
        <v>2.4</v>
      </c>
      <c r="AC528">
        <f>'UPDATE Regular Stats'!AC529</f>
        <v>9.3000000000000007</v>
      </c>
      <c r="AD528">
        <f>VLOOKUP($B528,'UPDATE Advanced Stats'!$B$2:$AC$1000,7,0)</f>
        <v>13.5</v>
      </c>
      <c r="AE528">
        <f>VLOOKUP($B528,'UPDATE Advanced Stats'!$B$2:$AC$1000,8,0)</f>
        <v>0.44800000000000001</v>
      </c>
      <c r="AF528">
        <f>VLOOKUP($B528,'UPDATE Advanced Stats'!$B$2:$AC$1000,9,0)</f>
        <v>0.13300000000000001</v>
      </c>
      <c r="AG528">
        <f>VLOOKUP($B528,'UPDATE Advanced Stats'!$B$2:$AC$1000,10,0)</f>
        <v>0.121</v>
      </c>
      <c r="AH528">
        <f>VLOOKUP($B528,'UPDATE Advanced Stats'!$B$2:$AC$1000,11,0)</f>
        <v>3.9</v>
      </c>
      <c r="AI528">
        <f>VLOOKUP($B528,'UPDATE Advanced Stats'!$B$2:$AC$1000,12,0)</f>
        <v>16.399999999999999</v>
      </c>
      <c r="AJ528">
        <f>VLOOKUP($B528,'UPDATE Advanced Stats'!$B$2:$AC$1000,13,0)</f>
        <v>10.1</v>
      </c>
      <c r="AK528">
        <f>VLOOKUP($B528,'UPDATE Advanced Stats'!$B$2:$AC$1000,14,0)</f>
        <v>39.299999999999997</v>
      </c>
      <c r="AL528">
        <f>VLOOKUP($B528,'UPDATE Advanced Stats'!$B$2:$AC$1000,15,0)</f>
        <v>2.2999999999999998</v>
      </c>
      <c r="AM528">
        <f>VLOOKUP($B528,'UPDATE Advanced Stats'!$B$2:$AC$1000,16,0)</f>
        <v>0.3</v>
      </c>
      <c r="AN528">
        <f>VLOOKUP($B528,'UPDATE Advanced Stats'!$B$2:$AC$1000,17,0)</f>
        <v>23.6</v>
      </c>
      <c r="AO528">
        <f>VLOOKUP($B528,'UPDATE Advanced Stats'!$B$2:$AC$1000,18,0)</f>
        <v>19.5</v>
      </c>
      <c r="AP528">
        <f>VLOOKUP($B528,'UPDATE Advanced Stats'!$B$2:$AC$1000,19,0)</f>
        <v>0</v>
      </c>
      <c r="AQ528">
        <f>VLOOKUP($B528,'UPDATE Advanced Stats'!$B$2:$AC$1000,20,0)</f>
        <v>-0.7</v>
      </c>
      <c r="AR528">
        <f>VLOOKUP($B528,'UPDATE Advanced Stats'!$B$2:$AC$1000,21,0)</f>
        <v>2.2999999999999998</v>
      </c>
      <c r="AS528">
        <f>VLOOKUP($B528,'UPDATE Advanced Stats'!$B$2:$AC$1000,22,0)</f>
        <v>1.6</v>
      </c>
      <c r="AT528">
        <f>VLOOKUP($B528,'UPDATE Advanced Stats'!$B$2:$AC$1000,23,0)</f>
        <v>3.6999999999999998E-2</v>
      </c>
      <c r="AU528">
        <f>VLOOKUP($B528,'UPDATE Advanced Stats'!$B$2:$AC$1000,24,0)</f>
        <v>0</v>
      </c>
      <c r="AV528">
        <f>VLOOKUP($B528,'UPDATE Advanced Stats'!$B$2:$AC$1000,25,0)</f>
        <v>-1.6</v>
      </c>
      <c r="AW528">
        <f>VLOOKUP($B528,'UPDATE Advanced Stats'!$B$2:$AC$1000,26,0)</f>
        <v>1.1000000000000001</v>
      </c>
      <c r="AX528">
        <f>VLOOKUP($B528,'UPDATE Advanced Stats'!$B$2:$AC$1000,27,0)</f>
        <v>-0.5</v>
      </c>
      <c r="AY528">
        <f>VLOOKUP($B528,'UPDATE Advanced Stats'!$B$2:$AC$1000,28,0)</f>
        <v>0.8</v>
      </c>
    </row>
    <row r="529" spans="1:51">
      <c r="A529">
        <f>'UPDATE Regular Stats'!A530</f>
        <v>392</v>
      </c>
      <c r="B529" t="str">
        <f>'UPDATE Regular Stats'!B530</f>
        <v>Derrick Rose</v>
      </c>
      <c r="C529" t="str">
        <f>'UPDATE Regular Stats'!C530</f>
        <v>PG</v>
      </c>
      <c r="D529">
        <f>'UPDATE Regular Stats'!D530</f>
        <v>26</v>
      </c>
      <c r="E529" t="str">
        <f>'UPDATE Regular Stats'!E530</f>
        <v>CHI</v>
      </c>
      <c r="F529">
        <f>'UPDATE Regular Stats'!F530</f>
        <v>51</v>
      </c>
      <c r="G529">
        <f>'UPDATE Regular Stats'!G530</f>
        <v>51</v>
      </c>
      <c r="H529">
        <f>'UPDATE Regular Stats'!H530</f>
        <v>30</v>
      </c>
      <c r="I529">
        <f>'UPDATE Regular Stats'!I530</f>
        <v>6.6</v>
      </c>
      <c r="J529">
        <f>'UPDATE Regular Stats'!J530</f>
        <v>16.399999999999999</v>
      </c>
      <c r="K529">
        <f>'UPDATE Regular Stats'!K530</f>
        <v>0.40500000000000003</v>
      </c>
      <c r="L529">
        <f>'UPDATE Regular Stats'!L530</f>
        <v>1.5</v>
      </c>
      <c r="M529">
        <f>'UPDATE Regular Stats'!M530</f>
        <v>5.3</v>
      </c>
      <c r="N529">
        <f>'UPDATE Regular Stats'!N530</f>
        <v>0.28000000000000003</v>
      </c>
      <c r="O529">
        <f>'UPDATE Regular Stats'!O530</f>
        <v>5.0999999999999996</v>
      </c>
      <c r="P529">
        <f>'UPDATE Regular Stats'!P530</f>
        <v>11.1</v>
      </c>
      <c r="Q529">
        <f>'UPDATE Regular Stats'!Q530</f>
        <v>0.46500000000000002</v>
      </c>
      <c r="R529">
        <f>'UPDATE Regular Stats'!R530</f>
        <v>3</v>
      </c>
      <c r="S529">
        <f>'UPDATE Regular Stats'!S530</f>
        <v>3.7</v>
      </c>
      <c r="T529">
        <f>'UPDATE Regular Stats'!T530</f>
        <v>0.81299999999999994</v>
      </c>
      <c r="U529">
        <f>'UPDATE Regular Stats'!U530</f>
        <v>0.7</v>
      </c>
      <c r="V529">
        <f>'UPDATE Regular Stats'!V530</f>
        <v>2.5</v>
      </c>
      <c r="W529">
        <f>'UPDATE Regular Stats'!W530</f>
        <v>3.2</v>
      </c>
      <c r="X529">
        <f>'UPDATE Regular Stats'!X530</f>
        <v>4.9000000000000004</v>
      </c>
      <c r="Y529">
        <f>'UPDATE Regular Stats'!Y530</f>
        <v>0.7</v>
      </c>
      <c r="Z529">
        <f>'UPDATE Regular Stats'!Z530</f>
        <v>0.3</v>
      </c>
      <c r="AA529">
        <f>'UPDATE Regular Stats'!AA530</f>
        <v>3.2</v>
      </c>
      <c r="AB529">
        <f>'UPDATE Regular Stats'!AB530</f>
        <v>1.2</v>
      </c>
      <c r="AC529">
        <f>'UPDATE Regular Stats'!AC530</f>
        <v>17.7</v>
      </c>
      <c r="AD529">
        <f>VLOOKUP($B529,'UPDATE Advanced Stats'!$B$2:$AC$1000,7,0)</f>
        <v>15.9</v>
      </c>
      <c r="AE529">
        <f>VLOOKUP($B529,'UPDATE Advanced Stats'!$B$2:$AC$1000,8,0)</f>
        <v>0.49299999999999999</v>
      </c>
      <c r="AF529">
        <f>VLOOKUP($B529,'UPDATE Advanced Stats'!$B$2:$AC$1000,9,0)</f>
        <v>0.32500000000000001</v>
      </c>
      <c r="AG529">
        <f>VLOOKUP($B529,'UPDATE Advanced Stats'!$B$2:$AC$1000,10,0)</f>
        <v>0.224</v>
      </c>
      <c r="AH529">
        <f>VLOOKUP($B529,'UPDATE Advanced Stats'!$B$2:$AC$1000,11,0)</f>
        <v>2.6</v>
      </c>
      <c r="AI529">
        <f>VLOOKUP($B529,'UPDATE Advanced Stats'!$B$2:$AC$1000,12,0)</f>
        <v>8.6999999999999993</v>
      </c>
      <c r="AJ529">
        <f>VLOOKUP($B529,'UPDATE Advanced Stats'!$B$2:$AC$1000,13,0)</f>
        <v>5.7</v>
      </c>
      <c r="AK529">
        <f>VLOOKUP($B529,'UPDATE Advanced Stats'!$B$2:$AC$1000,14,0)</f>
        <v>30.7</v>
      </c>
      <c r="AL529">
        <f>VLOOKUP($B529,'UPDATE Advanced Stats'!$B$2:$AC$1000,15,0)</f>
        <v>1.2</v>
      </c>
      <c r="AM529">
        <f>VLOOKUP($B529,'UPDATE Advanced Stats'!$B$2:$AC$1000,16,0)</f>
        <v>0.8</v>
      </c>
      <c r="AN529">
        <f>VLOOKUP($B529,'UPDATE Advanced Stats'!$B$2:$AC$1000,17,0)</f>
        <v>14.9</v>
      </c>
      <c r="AO529">
        <f>VLOOKUP($B529,'UPDATE Advanced Stats'!$B$2:$AC$1000,18,0)</f>
        <v>31.7</v>
      </c>
      <c r="AP529">
        <f>VLOOKUP($B529,'UPDATE Advanced Stats'!$B$2:$AC$1000,19,0)</f>
        <v>0</v>
      </c>
      <c r="AQ529">
        <f>VLOOKUP($B529,'UPDATE Advanced Stats'!$B$2:$AC$1000,20,0)</f>
        <v>0</v>
      </c>
      <c r="AR529">
        <f>VLOOKUP($B529,'UPDATE Advanced Stats'!$B$2:$AC$1000,21,0)</f>
        <v>1.2</v>
      </c>
      <c r="AS529">
        <f>VLOOKUP($B529,'UPDATE Advanced Stats'!$B$2:$AC$1000,22,0)</f>
        <v>1.2</v>
      </c>
      <c r="AT529">
        <f>VLOOKUP($B529,'UPDATE Advanced Stats'!$B$2:$AC$1000,23,0)</f>
        <v>3.7999999999999999E-2</v>
      </c>
      <c r="AU529">
        <f>VLOOKUP($B529,'UPDATE Advanced Stats'!$B$2:$AC$1000,24,0)</f>
        <v>0</v>
      </c>
      <c r="AV529">
        <f>VLOOKUP($B529,'UPDATE Advanced Stats'!$B$2:$AC$1000,25,0)</f>
        <v>1.1000000000000001</v>
      </c>
      <c r="AW529">
        <f>VLOOKUP($B529,'UPDATE Advanced Stats'!$B$2:$AC$1000,26,0)</f>
        <v>-2.2999999999999998</v>
      </c>
      <c r="AX529">
        <f>VLOOKUP($B529,'UPDATE Advanced Stats'!$B$2:$AC$1000,27,0)</f>
        <v>-1.3</v>
      </c>
      <c r="AY529">
        <f>VLOOKUP($B529,'UPDATE Advanced Stats'!$B$2:$AC$1000,28,0)</f>
        <v>0.3</v>
      </c>
    </row>
    <row r="530" spans="1:51">
      <c r="A530">
        <f>'UPDATE Regular Stats'!A531</f>
        <v>393</v>
      </c>
      <c r="B530" t="str">
        <f>'UPDATE Regular Stats'!B531</f>
        <v>Terrence Ross</v>
      </c>
      <c r="C530" t="str">
        <f>'UPDATE Regular Stats'!C531</f>
        <v>SF</v>
      </c>
      <c r="D530">
        <f>'UPDATE Regular Stats'!D531</f>
        <v>23</v>
      </c>
      <c r="E530" t="str">
        <f>'UPDATE Regular Stats'!E531</f>
        <v>TOR</v>
      </c>
      <c r="F530">
        <f>'UPDATE Regular Stats'!F531</f>
        <v>82</v>
      </c>
      <c r="G530">
        <f>'UPDATE Regular Stats'!G531</f>
        <v>61</v>
      </c>
      <c r="H530">
        <f>'UPDATE Regular Stats'!H531</f>
        <v>25.5</v>
      </c>
      <c r="I530">
        <f>'UPDATE Regular Stats'!I531</f>
        <v>3.8</v>
      </c>
      <c r="J530">
        <f>'UPDATE Regular Stats'!J531</f>
        <v>9.1999999999999993</v>
      </c>
      <c r="K530">
        <f>'UPDATE Regular Stats'!K531</f>
        <v>0.41</v>
      </c>
      <c r="L530">
        <f>'UPDATE Regular Stats'!L531</f>
        <v>1.8</v>
      </c>
      <c r="M530">
        <f>'UPDATE Regular Stats'!M531</f>
        <v>4.8</v>
      </c>
      <c r="N530">
        <f>'UPDATE Regular Stats'!N531</f>
        <v>0.372</v>
      </c>
      <c r="O530">
        <f>'UPDATE Regular Stats'!O531</f>
        <v>2</v>
      </c>
      <c r="P530">
        <f>'UPDATE Regular Stats'!P531</f>
        <v>4.4000000000000004</v>
      </c>
      <c r="Q530">
        <f>'UPDATE Regular Stats'!Q531</f>
        <v>0.45200000000000001</v>
      </c>
      <c r="R530">
        <f>'UPDATE Regular Stats'!R531</f>
        <v>0.5</v>
      </c>
      <c r="S530">
        <f>'UPDATE Regular Stats'!S531</f>
        <v>0.7</v>
      </c>
      <c r="T530">
        <f>'UPDATE Regular Stats'!T531</f>
        <v>0.78600000000000003</v>
      </c>
      <c r="U530">
        <f>'UPDATE Regular Stats'!U531</f>
        <v>0.4</v>
      </c>
      <c r="V530">
        <f>'UPDATE Regular Stats'!V531</f>
        <v>2.4</v>
      </c>
      <c r="W530">
        <f>'UPDATE Regular Stats'!W531</f>
        <v>2.8</v>
      </c>
      <c r="X530">
        <f>'UPDATE Regular Stats'!X531</f>
        <v>1</v>
      </c>
      <c r="Y530">
        <f>'UPDATE Regular Stats'!Y531</f>
        <v>0.6</v>
      </c>
      <c r="Z530">
        <f>'UPDATE Regular Stats'!Z531</f>
        <v>0.3</v>
      </c>
      <c r="AA530">
        <f>'UPDATE Regular Stats'!AA531</f>
        <v>0.8</v>
      </c>
      <c r="AB530">
        <f>'UPDATE Regular Stats'!AB531</f>
        <v>1.7</v>
      </c>
      <c r="AC530">
        <f>'UPDATE Regular Stats'!AC531</f>
        <v>9.8000000000000007</v>
      </c>
      <c r="AD530">
        <f>VLOOKUP($B530,'UPDATE Advanced Stats'!$B$2:$AC$1000,7,0)</f>
        <v>11.2</v>
      </c>
      <c r="AE530">
        <f>VLOOKUP($B530,'UPDATE Advanced Stats'!$B$2:$AC$1000,8,0)</f>
        <v>0.51900000000000002</v>
      </c>
      <c r="AF530">
        <f>VLOOKUP($B530,'UPDATE Advanced Stats'!$B$2:$AC$1000,9,0)</f>
        <v>0.51800000000000002</v>
      </c>
      <c r="AG530">
        <f>VLOOKUP($B530,'UPDATE Advanced Stats'!$B$2:$AC$1000,10,0)</f>
        <v>7.3999999999999996E-2</v>
      </c>
      <c r="AH530">
        <f>VLOOKUP($B530,'UPDATE Advanced Stats'!$B$2:$AC$1000,11,0)</f>
        <v>1.8</v>
      </c>
      <c r="AI530">
        <f>VLOOKUP($B530,'UPDATE Advanced Stats'!$B$2:$AC$1000,12,0)</f>
        <v>10.7</v>
      </c>
      <c r="AJ530">
        <f>VLOOKUP($B530,'UPDATE Advanced Stats'!$B$2:$AC$1000,13,0)</f>
        <v>6.2</v>
      </c>
      <c r="AK530">
        <f>VLOOKUP($B530,'UPDATE Advanced Stats'!$B$2:$AC$1000,14,0)</f>
        <v>6.5</v>
      </c>
      <c r="AL530">
        <f>VLOOKUP($B530,'UPDATE Advanced Stats'!$B$2:$AC$1000,15,0)</f>
        <v>1.3</v>
      </c>
      <c r="AM530">
        <f>VLOOKUP($B530,'UPDATE Advanced Stats'!$B$2:$AC$1000,16,0)</f>
        <v>1</v>
      </c>
      <c r="AN530">
        <f>VLOOKUP($B530,'UPDATE Advanced Stats'!$B$2:$AC$1000,17,0)</f>
        <v>8.1</v>
      </c>
      <c r="AO530">
        <f>VLOOKUP($B530,'UPDATE Advanced Stats'!$B$2:$AC$1000,18,0)</f>
        <v>18.3</v>
      </c>
      <c r="AP530">
        <f>VLOOKUP($B530,'UPDATE Advanced Stats'!$B$2:$AC$1000,19,0)</f>
        <v>0</v>
      </c>
      <c r="AQ530">
        <f>VLOOKUP($B530,'UPDATE Advanced Stats'!$B$2:$AC$1000,20,0)</f>
        <v>1.3</v>
      </c>
      <c r="AR530">
        <f>VLOOKUP($B530,'UPDATE Advanced Stats'!$B$2:$AC$1000,21,0)</f>
        <v>1</v>
      </c>
      <c r="AS530">
        <f>VLOOKUP($B530,'UPDATE Advanced Stats'!$B$2:$AC$1000,22,0)</f>
        <v>2.4</v>
      </c>
      <c r="AT530">
        <f>VLOOKUP($B530,'UPDATE Advanced Stats'!$B$2:$AC$1000,23,0)</f>
        <v>5.3999999999999999E-2</v>
      </c>
      <c r="AU530">
        <f>VLOOKUP($B530,'UPDATE Advanced Stats'!$B$2:$AC$1000,24,0)</f>
        <v>0</v>
      </c>
      <c r="AV530">
        <f>VLOOKUP($B530,'UPDATE Advanced Stats'!$B$2:$AC$1000,25,0)</f>
        <v>0.2</v>
      </c>
      <c r="AW530">
        <f>VLOOKUP($B530,'UPDATE Advanced Stats'!$B$2:$AC$1000,26,0)</f>
        <v>-1.8</v>
      </c>
      <c r="AX530">
        <f>VLOOKUP($B530,'UPDATE Advanced Stats'!$B$2:$AC$1000,27,0)</f>
        <v>-1.6</v>
      </c>
      <c r="AY530">
        <f>VLOOKUP($B530,'UPDATE Advanced Stats'!$B$2:$AC$1000,28,0)</f>
        <v>0.2</v>
      </c>
    </row>
    <row r="531" spans="1:51">
      <c r="A531">
        <f>'UPDATE Regular Stats'!A532</f>
        <v>394</v>
      </c>
      <c r="B531" t="str">
        <f>'UPDATE Regular Stats'!B532</f>
        <v>Ricky Rubio</v>
      </c>
      <c r="C531" t="str">
        <f>'UPDATE Regular Stats'!C532</f>
        <v>PG</v>
      </c>
      <c r="D531">
        <f>'UPDATE Regular Stats'!D532</f>
        <v>24</v>
      </c>
      <c r="E531" t="str">
        <f>'UPDATE Regular Stats'!E532</f>
        <v>MIN</v>
      </c>
      <c r="F531">
        <f>'UPDATE Regular Stats'!F532</f>
        <v>22</v>
      </c>
      <c r="G531">
        <f>'UPDATE Regular Stats'!G532</f>
        <v>22</v>
      </c>
      <c r="H531">
        <f>'UPDATE Regular Stats'!H532</f>
        <v>31.5</v>
      </c>
      <c r="I531">
        <f>'UPDATE Regular Stats'!I532</f>
        <v>3.5</v>
      </c>
      <c r="J531">
        <f>'UPDATE Regular Stats'!J532</f>
        <v>10</v>
      </c>
      <c r="K531">
        <f>'UPDATE Regular Stats'!K532</f>
        <v>0.35599999999999998</v>
      </c>
      <c r="L531">
        <f>'UPDATE Regular Stats'!L532</f>
        <v>0.6</v>
      </c>
      <c r="M531">
        <f>'UPDATE Regular Stats'!M532</f>
        <v>2.2999999999999998</v>
      </c>
      <c r="N531">
        <f>'UPDATE Regular Stats'!N532</f>
        <v>0.255</v>
      </c>
      <c r="O531">
        <f>'UPDATE Regular Stats'!O532</f>
        <v>3</v>
      </c>
      <c r="P531">
        <f>'UPDATE Regular Stats'!P532</f>
        <v>7.6</v>
      </c>
      <c r="Q531">
        <f>'UPDATE Regular Stats'!Q532</f>
        <v>0.38700000000000001</v>
      </c>
      <c r="R531">
        <f>'UPDATE Regular Stats'!R532</f>
        <v>2.6</v>
      </c>
      <c r="S531">
        <f>'UPDATE Regular Stats'!S532</f>
        <v>3.2</v>
      </c>
      <c r="T531">
        <f>'UPDATE Regular Stats'!T532</f>
        <v>0.80300000000000005</v>
      </c>
      <c r="U531">
        <f>'UPDATE Regular Stats'!U532</f>
        <v>0.9</v>
      </c>
      <c r="V531">
        <f>'UPDATE Regular Stats'!V532</f>
        <v>4.8</v>
      </c>
      <c r="W531">
        <f>'UPDATE Regular Stats'!W532</f>
        <v>5.7</v>
      </c>
      <c r="X531">
        <f>'UPDATE Regular Stats'!X532</f>
        <v>8.8000000000000007</v>
      </c>
      <c r="Y531">
        <f>'UPDATE Regular Stats'!Y532</f>
        <v>1.7</v>
      </c>
      <c r="Z531">
        <f>'UPDATE Regular Stats'!Z532</f>
        <v>0</v>
      </c>
      <c r="AA531">
        <f>'UPDATE Regular Stats'!AA532</f>
        <v>2.9</v>
      </c>
      <c r="AB531">
        <f>'UPDATE Regular Stats'!AB532</f>
        <v>2.7</v>
      </c>
      <c r="AC531">
        <f>'UPDATE Regular Stats'!AC532</f>
        <v>10.3</v>
      </c>
      <c r="AD531">
        <f>VLOOKUP($B531,'UPDATE Advanced Stats'!$B$2:$AC$1000,7,0)</f>
        <v>15.2</v>
      </c>
      <c r="AE531">
        <f>VLOOKUP($B531,'UPDATE Advanced Stats'!$B$2:$AC$1000,8,0)</f>
        <v>0.45200000000000001</v>
      </c>
      <c r="AF531">
        <f>VLOOKUP($B531,'UPDATE Advanced Stats'!$B$2:$AC$1000,9,0)</f>
        <v>0.23300000000000001</v>
      </c>
      <c r="AG531">
        <f>VLOOKUP($B531,'UPDATE Advanced Stats'!$B$2:$AC$1000,10,0)</f>
        <v>0.32400000000000001</v>
      </c>
      <c r="AH531">
        <f>VLOOKUP($B531,'UPDATE Advanced Stats'!$B$2:$AC$1000,11,0)</f>
        <v>3</v>
      </c>
      <c r="AI531">
        <f>VLOOKUP($B531,'UPDATE Advanced Stats'!$B$2:$AC$1000,12,0)</f>
        <v>18.100000000000001</v>
      </c>
      <c r="AJ531">
        <f>VLOOKUP($B531,'UPDATE Advanced Stats'!$B$2:$AC$1000,13,0)</f>
        <v>10.3</v>
      </c>
      <c r="AK531">
        <f>VLOOKUP($B531,'UPDATE Advanced Stats'!$B$2:$AC$1000,14,0)</f>
        <v>43.5</v>
      </c>
      <c r="AL531">
        <f>VLOOKUP($B531,'UPDATE Advanced Stats'!$B$2:$AC$1000,15,0)</f>
        <v>2.8</v>
      </c>
      <c r="AM531">
        <f>VLOOKUP($B531,'UPDATE Advanced Stats'!$B$2:$AC$1000,16,0)</f>
        <v>0.1</v>
      </c>
      <c r="AN531">
        <f>VLOOKUP($B531,'UPDATE Advanced Stats'!$B$2:$AC$1000,17,0)</f>
        <v>20.399999999999999</v>
      </c>
      <c r="AO531">
        <f>VLOOKUP($B531,'UPDATE Advanced Stats'!$B$2:$AC$1000,18,0)</f>
        <v>20</v>
      </c>
      <c r="AP531">
        <f>VLOOKUP($B531,'UPDATE Advanced Stats'!$B$2:$AC$1000,19,0)</f>
        <v>0</v>
      </c>
      <c r="AQ531">
        <f>VLOOKUP($B531,'UPDATE Advanced Stats'!$B$2:$AC$1000,20,0)</f>
        <v>0.1</v>
      </c>
      <c r="AR531">
        <f>VLOOKUP($B531,'UPDATE Advanced Stats'!$B$2:$AC$1000,21,0)</f>
        <v>0.4</v>
      </c>
      <c r="AS531">
        <f>VLOOKUP($B531,'UPDATE Advanced Stats'!$B$2:$AC$1000,22,0)</f>
        <v>0.5</v>
      </c>
      <c r="AT531">
        <f>VLOOKUP($B531,'UPDATE Advanced Stats'!$B$2:$AC$1000,23,0)</f>
        <v>3.3000000000000002E-2</v>
      </c>
      <c r="AU531">
        <f>VLOOKUP($B531,'UPDATE Advanced Stats'!$B$2:$AC$1000,24,0)</f>
        <v>0</v>
      </c>
      <c r="AV531">
        <f>VLOOKUP($B531,'UPDATE Advanced Stats'!$B$2:$AC$1000,25,0)</f>
        <v>0.1</v>
      </c>
      <c r="AW531">
        <f>VLOOKUP($B531,'UPDATE Advanced Stats'!$B$2:$AC$1000,26,0)</f>
        <v>-0.5</v>
      </c>
      <c r="AX531">
        <f>VLOOKUP($B531,'UPDATE Advanced Stats'!$B$2:$AC$1000,27,0)</f>
        <v>-0.5</v>
      </c>
      <c r="AY531">
        <f>VLOOKUP($B531,'UPDATE Advanced Stats'!$B$2:$AC$1000,28,0)</f>
        <v>0.3</v>
      </c>
    </row>
    <row r="532" spans="1:51">
      <c r="A532">
        <f>'UPDATE Regular Stats'!A533</f>
        <v>395</v>
      </c>
      <c r="B532" t="str">
        <f>'UPDATE Regular Stats'!B533</f>
        <v>Damjan Rudez</v>
      </c>
      <c r="C532" t="str">
        <f>'UPDATE Regular Stats'!C533</f>
        <v>SF</v>
      </c>
      <c r="D532">
        <f>'UPDATE Regular Stats'!D533</f>
        <v>28</v>
      </c>
      <c r="E532" t="str">
        <f>'UPDATE Regular Stats'!E533</f>
        <v>IND</v>
      </c>
      <c r="F532">
        <f>'UPDATE Regular Stats'!F533</f>
        <v>68</v>
      </c>
      <c r="G532">
        <f>'UPDATE Regular Stats'!G533</f>
        <v>2</v>
      </c>
      <c r="H532">
        <f>'UPDATE Regular Stats'!H533</f>
        <v>15.4</v>
      </c>
      <c r="I532">
        <f>'UPDATE Regular Stats'!I533</f>
        <v>1.8</v>
      </c>
      <c r="J532">
        <f>'UPDATE Regular Stats'!J533</f>
        <v>3.9</v>
      </c>
      <c r="K532">
        <f>'UPDATE Regular Stats'!K533</f>
        <v>0.45200000000000001</v>
      </c>
      <c r="L532">
        <f>'UPDATE Regular Stats'!L533</f>
        <v>1</v>
      </c>
      <c r="M532">
        <f>'UPDATE Regular Stats'!M533</f>
        <v>2.5</v>
      </c>
      <c r="N532">
        <f>'UPDATE Regular Stats'!N533</f>
        <v>0.40600000000000003</v>
      </c>
      <c r="O532">
        <f>'UPDATE Regular Stats'!O533</f>
        <v>0.7</v>
      </c>
      <c r="P532">
        <f>'UPDATE Regular Stats'!P533</f>
        <v>1.4</v>
      </c>
      <c r="Q532">
        <f>'UPDATE Regular Stats'!Q533</f>
        <v>0.53800000000000003</v>
      </c>
      <c r="R532">
        <f>'UPDATE Regular Stats'!R533</f>
        <v>0.2</v>
      </c>
      <c r="S532">
        <f>'UPDATE Regular Stats'!S533</f>
        <v>0.3</v>
      </c>
      <c r="T532">
        <f>'UPDATE Regular Stats'!T533</f>
        <v>0.69599999999999995</v>
      </c>
      <c r="U532">
        <f>'UPDATE Regular Stats'!U533</f>
        <v>0.1</v>
      </c>
      <c r="V532">
        <f>'UPDATE Regular Stats'!V533</f>
        <v>0.6</v>
      </c>
      <c r="W532">
        <f>'UPDATE Regular Stats'!W533</f>
        <v>0.7</v>
      </c>
      <c r="X532">
        <f>'UPDATE Regular Stats'!X533</f>
        <v>0.8</v>
      </c>
      <c r="Y532">
        <f>'UPDATE Regular Stats'!Y533</f>
        <v>0.2</v>
      </c>
      <c r="Z532">
        <f>'UPDATE Regular Stats'!Z533</f>
        <v>0.1</v>
      </c>
      <c r="AA532">
        <f>'UPDATE Regular Stats'!AA533</f>
        <v>0.7</v>
      </c>
      <c r="AB532">
        <f>'UPDATE Regular Stats'!AB533</f>
        <v>1.2</v>
      </c>
      <c r="AC532">
        <f>'UPDATE Regular Stats'!AC533</f>
        <v>4.8</v>
      </c>
      <c r="AD532">
        <f>VLOOKUP($B532,'UPDATE Advanced Stats'!$B$2:$AC$1000,7,0)</f>
        <v>8.1999999999999993</v>
      </c>
      <c r="AE532">
        <f>VLOOKUP($B532,'UPDATE Advanced Stats'!$B$2:$AC$1000,8,0)</f>
        <v>0.59099999999999997</v>
      </c>
      <c r="AF532">
        <f>VLOOKUP($B532,'UPDATE Advanced Stats'!$B$2:$AC$1000,9,0)</f>
        <v>0.64600000000000002</v>
      </c>
      <c r="AG532">
        <f>VLOOKUP($B532,'UPDATE Advanced Stats'!$B$2:$AC$1000,10,0)</f>
        <v>8.6999999999999994E-2</v>
      </c>
      <c r="AH532">
        <f>VLOOKUP($B532,'UPDATE Advanced Stats'!$B$2:$AC$1000,11,0)</f>
        <v>0.9</v>
      </c>
      <c r="AI532">
        <f>VLOOKUP($B532,'UPDATE Advanced Stats'!$B$2:$AC$1000,12,0)</f>
        <v>4.0999999999999996</v>
      </c>
      <c r="AJ532">
        <f>VLOOKUP($B532,'UPDATE Advanced Stats'!$B$2:$AC$1000,13,0)</f>
        <v>2.5</v>
      </c>
      <c r="AK532">
        <f>VLOOKUP($B532,'UPDATE Advanced Stats'!$B$2:$AC$1000,14,0)</f>
        <v>7.9</v>
      </c>
      <c r="AL532">
        <f>VLOOKUP($B532,'UPDATE Advanced Stats'!$B$2:$AC$1000,15,0)</f>
        <v>0.8</v>
      </c>
      <c r="AM532">
        <f>VLOOKUP($B532,'UPDATE Advanced Stats'!$B$2:$AC$1000,16,0)</f>
        <v>0.4</v>
      </c>
      <c r="AN532">
        <f>VLOOKUP($B532,'UPDATE Advanced Stats'!$B$2:$AC$1000,17,0)</f>
        <v>14.7</v>
      </c>
      <c r="AO532">
        <f>VLOOKUP($B532,'UPDATE Advanced Stats'!$B$2:$AC$1000,18,0)</f>
        <v>13.8</v>
      </c>
      <c r="AP532">
        <f>VLOOKUP($B532,'UPDATE Advanced Stats'!$B$2:$AC$1000,19,0)</f>
        <v>0</v>
      </c>
      <c r="AQ532">
        <f>VLOOKUP($B532,'UPDATE Advanced Stats'!$B$2:$AC$1000,20,0)</f>
        <v>0.6</v>
      </c>
      <c r="AR532">
        <f>VLOOKUP($B532,'UPDATE Advanced Stats'!$B$2:$AC$1000,21,0)</f>
        <v>0.7</v>
      </c>
      <c r="AS532">
        <f>VLOOKUP($B532,'UPDATE Advanced Stats'!$B$2:$AC$1000,22,0)</f>
        <v>1.3</v>
      </c>
      <c r="AT532">
        <f>VLOOKUP($B532,'UPDATE Advanced Stats'!$B$2:$AC$1000,23,0)</f>
        <v>6.0999999999999999E-2</v>
      </c>
      <c r="AU532">
        <f>VLOOKUP($B532,'UPDATE Advanced Stats'!$B$2:$AC$1000,24,0)</f>
        <v>0</v>
      </c>
      <c r="AV532">
        <f>VLOOKUP($B532,'UPDATE Advanced Stats'!$B$2:$AC$1000,25,0)</f>
        <v>-0.7</v>
      </c>
      <c r="AW532">
        <f>VLOOKUP($B532,'UPDATE Advanced Stats'!$B$2:$AC$1000,26,0)</f>
        <v>-1.8</v>
      </c>
      <c r="AX532">
        <f>VLOOKUP($B532,'UPDATE Advanced Stats'!$B$2:$AC$1000,27,0)</f>
        <v>-2.5</v>
      </c>
      <c r="AY532">
        <f>VLOOKUP($B532,'UPDATE Advanced Stats'!$B$2:$AC$1000,28,0)</f>
        <v>-0.1</v>
      </c>
    </row>
    <row r="533" spans="1:51">
      <c r="A533">
        <f>'UPDATE Regular Stats'!A534</f>
        <v>396</v>
      </c>
      <c r="B533" t="str">
        <f>'UPDATE Regular Stats'!B534</f>
        <v>Brandon Rush</v>
      </c>
      <c r="C533" t="str">
        <f>'UPDATE Regular Stats'!C534</f>
        <v>SG</v>
      </c>
      <c r="D533">
        <f>'UPDATE Regular Stats'!D534</f>
        <v>29</v>
      </c>
      <c r="E533" t="str">
        <f>'UPDATE Regular Stats'!E534</f>
        <v>GSW</v>
      </c>
      <c r="F533">
        <f>'UPDATE Regular Stats'!F534</f>
        <v>33</v>
      </c>
      <c r="G533">
        <f>'UPDATE Regular Stats'!G534</f>
        <v>0</v>
      </c>
      <c r="H533">
        <f>'UPDATE Regular Stats'!H534</f>
        <v>8.1999999999999993</v>
      </c>
      <c r="I533">
        <f>'UPDATE Regular Stats'!I534</f>
        <v>0.3</v>
      </c>
      <c r="J533">
        <f>'UPDATE Regular Stats'!J534</f>
        <v>1.6</v>
      </c>
      <c r="K533">
        <f>'UPDATE Regular Stats'!K534</f>
        <v>0.20399999999999999</v>
      </c>
      <c r="L533">
        <f>'UPDATE Regular Stats'!L534</f>
        <v>0.1</v>
      </c>
      <c r="M533">
        <f>'UPDATE Regular Stats'!M534</f>
        <v>0.8</v>
      </c>
      <c r="N533">
        <f>'UPDATE Regular Stats'!N534</f>
        <v>0.111</v>
      </c>
      <c r="O533">
        <f>'UPDATE Regular Stats'!O534</f>
        <v>0.2</v>
      </c>
      <c r="P533">
        <f>'UPDATE Regular Stats'!P534</f>
        <v>0.8</v>
      </c>
      <c r="Q533">
        <f>'UPDATE Regular Stats'!Q534</f>
        <v>0.29599999999999999</v>
      </c>
      <c r="R533">
        <f>'UPDATE Regular Stats'!R534</f>
        <v>0.2</v>
      </c>
      <c r="S533">
        <f>'UPDATE Regular Stats'!S534</f>
        <v>0.3</v>
      </c>
      <c r="T533">
        <f>'UPDATE Regular Stats'!T534</f>
        <v>0.45500000000000002</v>
      </c>
      <c r="U533">
        <f>'UPDATE Regular Stats'!U534</f>
        <v>0.1</v>
      </c>
      <c r="V533">
        <f>'UPDATE Regular Stats'!V534</f>
        <v>1.1000000000000001</v>
      </c>
      <c r="W533">
        <f>'UPDATE Regular Stats'!W534</f>
        <v>1.2</v>
      </c>
      <c r="X533">
        <f>'UPDATE Regular Stats'!X534</f>
        <v>0.4</v>
      </c>
      <c r="Y533">
        <f>'UPDATE Regular Stats'!Y534</f>
        <v>0.2</v>
      </c>
      <c r="Z533">
        <f>'UPDATE Regular Stats'!Z534</f>
        <v>0.4</v>
      </c>
      <c r="AA533">
        <f>'UPDATE Regular Stats'!AA534</f>
        <v>0.3</v>
      </c>
      <c r="AB533">
        <f>'UPDATE Regular Stats'!AB534</f>
        <v>0.8</v>
      </c>
      <c r="AC533">
        <f>'UPDATE Regular Stats'!AC534</f>
        <v>0.9</v>
      </c>
      <c r="AD533">
        <f>VLOOKUP($B533,'UPDATE Advanced Stats'!$B$2:$AC$1000,7,0)</f>
        <v>0.8</v>
      </c>
      <c r="AE533">
        <f>VLOOKUP($B533,'UPDATE Advanced Stats'!$B$2:$AC$1000,8,0)</f>
        <v>0.255</v>
      </c>
      <c r="AF533">
        <f>VLOOKUP($B533,'UPDATE Advanced Stats'!$B$2:$AC$1000,9,0)</f>
        <v>0.5</v>
      </c>
      <c r="AG533">
        <f>VLOOKUP($B533,'UPDATE Advanced Stats'!$B$2:$AC$1000,10,0)</f>
        <v>0.20399999999999999</v>
      </c>
      <c r="AH533">
        <f>VLOOKUP($B533,'UPDATE Advanced Stats'!$B$2:$AC$1000,11,0)</f>
        <v>1.6</v>
      </c>
      <c r="AI533">
        <f>VLOOKUP($B533,'UPDATE Advanced Stats'!$B$2:$AC$1000,12,0)</f>
        <v>14.3</v>
      </c>
      <c r="AJ533">
        <f>VLOOKUP($B533,'UPDATE Advanced Stats'!$B$2:$AC$1000,13,0)</f>
        <v>8.1999999999999993</v>
      </c>
      <c r="AK533">
        <f>VLOOKUP($B533,'UPDATE Advanced Stats'!$B$2:$AC$1000,14,0)</f>
        <v>5.4</v>
      </c>
      <c r="AL533">
        <f>VLOOKUP($B533,'UPDATE Advanced Stats'!$B$2:$AC$1000,15,0)</f>
        <v>0.9</v>
      </c>
      <c r="AM533">
        <f>VLOOKUP($B533,'UPDATE Advanced Stats'!$B$2:$AC$1000,16,0)</f>
        <v>3.3</v>
      </c>
      <c r="AN533">
        <f>VLOOKUP($B533,'UPDATE Advanced Stats'!$B$2:$AC$1000,17,0)</f>
        <v>15.8</v>
      </c>
      <c r="AO533">
        <f>VLOOKUP($B533,'UPDATE Advanced Stats'!$B$2:$AC$1000,18,0)</f>
        <v>11.2</v>
      </c>
      <c r="AP533">
        <f>VLOOKUP($B533,'UPDATE Advanced Stats'!$B$2:$AC$1000,19,0)</f>
        <v>0</v>
      </c>
      <c r="AQ533">
        <f>VLOOKUP($B533,'UPDATE Advanced Stats'!$B$2:$AC$1000,20,0)</f>
        <v>-0.7</v>
      </c>
      <c r="AR533">
        <f>VLOOKUP($B533,'UPDATE Advanced Stats'!$B$2:$AC$1000,21,0)</f>
        <v>0.4</v>
      </c>
      <c r="AS533">
        <f>VLOOKUP($B533,'UPDATE Advanced Stats'!$B$2:$AC$1000,22,0)</f>
        <v>-0.3</v>
      </c>
      <c r="AT533">
        <f>VLOOKUP($B533,'UPDATE Advanced Stats'!$B$2:$AC$1000,23,0)</f>
        <v>-5.6000000000000001E-2</v>
      </c>
      <c r="AU533">
        <f>VLOOKUP($B533,'UPDATE Advanced Stats'!$B$2:$AC$1000,24,0)</f>
        <v>0</v>
      </c>
      <c r="AV533">
        <f>VLOOKUP($B533,'UPDATE Advanced Stats'!$B$2:$AC$1000,25,0)</f>
        <v>-7.7</v>
      </c>
      <c r="AW533">
        <f>VLOOKUP($B533,'UPDATE Advanced Stats'!$B$2:$AC$1000,26,0)</f>
        <v>1.8</v>
      </c>
      <c r="AX533">
        <f>VLOOKUP($B533,'UPDATE Advanced Stats'!$B$2:$AC$1000,27,0)</f>
        <v>-6</v>
      </c>
      <c r="AY533">
        <f>VLOOKUP($B533,'UPDATE Advanced Stats'!$B$2:$AC$1000,28,0)</f>
        <v>-0.3</v>
      </c>
    </row>
    <row r="534" spans="1:51">
      <c r="A534">
        <f>'UPDATE Regular Stats'!A535</f>
        <v>397</v>
      </c>
      <c r="B534" t="str">
        <f>'UPDATE Regular Stats'!B535</f>
        <v>Robert Sacre</v>
      </c>
      <c r="C534" t="str">
        <f>'UPDATE Regular Stats'!C535</f>
        <v>C</v>
      </c>
      <c r="D534">
        <f>'UPDATE Regular Stats'!D535</f>
        <v>25</v>
      </c>
      <c r="E534" t="str">
        <f>'UPDATE Regular Stats'!E535</f>
        <v>LAL</v>
      </c>
      <c r="F534">
        <f>'UPDATE Regular Stats'!F535</f>
        <v>67</v>
      </c>
      <c r="G534">
        <f>'UPDATE Regular Stats'!G535</f>
        <v>18</v>
      </c>
      <c r="H534">
        <f>'UPDATE Regular Stats'!H535</f>
        <v>16.899999999999999</v>
      </c>
      <c r="I534">
        <f>'UPDATE Regular Stats'!I535</f>
        <v>1.9</v>
      </c>
      <c r="J534">
        <f>'UPDATE Regular Stats'!J535</f>
        <v>4.5999999999999996</v>
      </c>
      <c r="K534">
        <f>'UPDATE Regular Stats'!K535</f>
        <v>0.41199999999999998</v>
      </c>
      <c r="L534">
        <f>'UPDATE Regular Stats'!L535</f>
        <v>0</v>
      </c>
      <c r="M534">
        <f>'UPDATE Regular Stats'!M535</f>
        <v>0</v>
      </c>
      <c r="N534">
        <f>'UPDATE Regular Stats'!N535</f>
        <v>0</v>
      </c>
      <c r="O534">
        <f>'UPDATE Regular Stats'!O535</f>
        <v>1.9</v>
      </c>
      <c r="P534">
        <f>'UPDATE Regular Stats'!P535</f>
        <v>4.5999999999999996</v>
      </c>
      <c r="Q534">
        <f>'UPDATE Regular Stats'!Q535</f>
        <v>0.41299999999999998</v>
      </c>
      <c r="R534">
        <f>'UPDATE Regular Stats'!R535</f>
        <v>0.8</v>
      </c>
      <c r="S534">
        <f>'UPDATE Regular Stats'!S535</f>
        <v>1.2</v>
      </c>
      <c r="T534">
        <f>'UPDATE Regular Stats'!T535</f>
        <v>0.67100000000000004</v>
      </c>
      <c r="U534">
        <f>'UPDATE Regular Stats'!U535</f>
        <v>1.3</v>
      </c>
      <c r="V534">
        <f>'UPDATE Regular Stats'!V535</f>
        <v>2.1</v>
      </c>
      <c r="W534">
        <f>'UPDATE Regular Stats'!W535</f>
        <v>3.5</v>
      </c>
      <c r="X534">
        <f>'UPDATE Regular Stats'!X535</f>
        <v>0.8</v>
      </c>
      <c r="Y534">
        <f>'UPDATE Regular Stats'!Y535</f>
        <v>0.4</v>
      </c>
      <c r="Z534">
        <f>'UPDATE Regular Stats'!Z535</f>
        <v>0.6</v>
      </c>
      <c r="AA534">
        <f>'UPDATE Regular Stats'!AA535</f>
        <v>0.5</v>
      </c>
      <c r="AB534">
        <f>'UPDATE Regular Stats'!AB535</f>
        <v>1.8</v>
      </c>
      <c r="AC534">
        <f>'UPDATE Regular Stats'!AC535</f>
        <v>4.5999999999999996</v>
      </c>
      <c r="AD534">
        <f>VLOOKUP($B534,'UPDATE Advanced Stats'!$B$2:$AC$1000,7,0)</f>
        <v>10.9</v>
      </c>
      <c r="AE534">
        <f>VLOOKUP($B534,'UPDATE Advanced Stats'!$B$2:$AC$1000,8,0)</f>
        <v>0.44900000000000001</v>
      </c>
      <c r="AF534">
        <f>VLOOKUP($B534,'UPDATE Advanced Stats'!$B$2:$AC$1000,9,0)</f>
        <v>3.0000000000000001E-3</v>
      </c>
      <c r="AG534">
        <f>VLOOKUP($B534,'UPDATE Advanced Stats'!$B$2:$AC$1000,10,0)</f>
        <v>0.26800000000000002</v>
      </c>
      <c r="AH534">
        <f>VLOOKUP($B534,'UPDATE Advanced Stats'!$B$2:$AC$1000,11,0)</f>
        <v>8.4</v>
      </c>
      <c r="AI534">
        <f>VLOOKUP($B534,'UPDATE Advanced Stats'!$B$2:$AC$1000,12,0)</f>
        <v>14.6</v>
      </c>
      <c r="AJ534">
        <f>VLOOKUP($B534,'UPDATE Advanced Stats'!$B$2:$AC$1000,13,0)</f>
        <v>11.4</v>
      </c>
      <c r="AK534">
        <f>VLOOKUP($B534,'UPDATE Advanced Stats'!$B$2:$AC$1000,14,0)</f>
        <v>7.4</v>
      </c>
      <c r="AL534">
        <f>VLOOKUP($B534,'UPDATE Advanced Stats'!$B$2:$AC$1000,15,0)</f>
        <v>1.3</v>
      </c>
      <c r="AM534">
        <f>VLOOKUP($B534,'UPDATE Advanced Stats'!$B$2:$AC$1000,16,0)</f>
        <v>3.1</v>
      </c>
      <c r="AN534">
        <f>VLOOKUP($B534,'UPDATE Advanced Stats'!$B$2:$AC$1000,17,0)</f>
        <v>9.5</v>
      </c>
      <c r="AO534">
        <f>VLOOKUP($B534,'UPDATE Advanced Stats'!$B$2:$AC$1000,18,0)</f>
        <v>14.8</v>
      </c>
      <c r="AP534">
        <f>VLOOKUP($B534,'UPDATE Advanced Stats'!$B$2:$AC$1000,19,0)</f>
        <v>0</v>
      </c>
      <c r="AQ534">
        <f>VLOOKUP($B534,'UPDATE Advanced Stats'!$B$2:$AC$1000,20,0)</f>
        <v>0.3</v>
      </c>
      <c r="AR534">
        <f>VLOOKUP($B534,'UPDATE Advanced Stats'!$B$2:$AC$1000,21,0)</f>
        <v>0.6</v>
      </c>
      <c r="AS534">
        <f>VLOOKUP($B534,'UPDATE Advanced Stats'!$B$2:$AC$1000,22,0)</f>
        <v>0.8</v>
      </c>
      <c r="AT534">
        <f>VLOOKUP($B534,'UPDATE Advanced Stats'!$B$2:$AC$1000,23,0)</f>
        <v>3.5999999999999997E-2</v>
      </c>
      <c r="AU534">
        <f>VLOOKUP($B534,'UPDATE Advanced Stats'!$B$2:$AC$1000,24,0)</f>
        <v>0</v>
      </c>
      <c r="AV534">
        <f>VLOOKUP($B534,'UPDATE Advanced Stats'!$B$2:$AC$1000,25,0)</f>
        <v>-3.3</v>
      </c>
      <c r="AW534">
        <f>VLOOKUP($B534,'UPDATE Advanced Stats'!$B$2:$AC$1000,26,0)</f>
        <v>0.4</v>
      </c>
      <c r="AX534">
        <f>VLOOKUP($B534,'UPDATE Advanced Stats'!$B$2:$AC$1000,27,0)</f>
        <v>-2.8</v>
      </c>
      <c r="AY534">
        <f>VLOOKUP($B534,'UPDATE Advanced Stats'!$B$2:$AC$1000,28,0)</f>
        <v>-0.2</v>
      </c>
    </row>
    <row r="535" spans="1:51">
      <c r="A535">
        <f>'UPDATE Regular Stats'!A536</f>
        <v>398</v>
      </c>
      <c r="B535" t="str">
        <f>'UPDATE Regular Stats'!B536</f>
        <v>John Salmons</v>
      </c>
      <c r="C535" t="str">
        <f>'UPDATE Regular Stats'!C536</f>
        <v>SF</v>
      </c>
      <c r="D535">
        <f>'UPDATE Regular Stats'!D536</f>
        <v>35</v>
      </c>
      <c r="E535" t="str">
        <f>'UPDATE Regular Stats'!E536</f>
        <v>NOP</v>
      </c>
      <c r="F535">
        <f>'UPDATE Regular Stats'!F536</f>
        <v>21</v>
      </c>
      <c r="G535">
        <f>'UPDATE Regular Stats'!G536</f>
        <v>0</v>
      </c>
      <c r="H535">
        <f>'UPDATE Regular Stats'!H536</f>
        <v>12.9</v>
      </c>
      <c r="I535">
        <f>'UPDATE Regular Stats'!I536</f>
        <v>0.8</v>
      </c>
      <c r="J535">
        <f>'UPDATE Regular Stats'!J536</f>
        <v>2.2999999999999998</v>
      </c>
      <c r="K535">
        <f>'UPDATE Regular Stats'!K536</f>
        <v>0.33300000000000002</v>
      </c>
      <c r="L535">
        <f>'UPDATE Regular Stats'!L536</f>
        <v>0.4</v>
      </c>
      <c r="M535">
        <f>'UPDATE Regular Stats'!M536</f>
        <v>1.2</v>
      </c>
      <c r="N535">
        <f>'UPDATE Regular Stats'!N536</f>
        <v>0.308</v>
      </c>
      <c r="O535">
        <f>'UPDATE Regular Stats'!O536</f>
        <v>0.4</v>
      </c>
      <c r="P535">
        <f>'UPDATE Regular Stats'!P536</f>
        <v>1</v>
      </c>
      <c r="Q535">
        <f>'UPDATE Regular Stats'!Q536</f>
        <v>0.36399999999999999</v>
      </c>
      <c r="R535">
        <f>'UPDATE Regular Stats'!R536</f>
        <v>0.1</v>
      </c>
      <c r="S535">
        <f>'UPDATE Regular Stats'!S536</f>
        <v>0.2</v>
      </c>
      <c r="T535">
        <f>'UPDATE Regular Stats'!T536</f>
        <v>0.5</v>
      </c>
      <c r="U535">
        <f>'UPDATE Regular Stats'!U536</f>
        <v>0.2</v>
      </c>
      <c r="V535">
        <f>'UPDATE Regular Stats'!V536</f>
        <v>0.8</v>
      </c>
      <c r="W535">
        <f>'UPDATE Regular Stats'!W536</f>
        <v>1</v>
      </c>
      <c r="X535">
        <f>'UPDATE Regular Stats'!X536</f>
        <v>0.6</v>
      </c>
      <c r="Y535">
        <f>'UPDATE Regular Stats'!Y536</f>
        <v>0.4</v>
      </c>
      <c r="Z535">
        <f>'UPDATE Regular Stats'!Z536</f>
        <v>0.2</v>
      </c>
      <c r="AA535">
        <f>'UPDATE Regular Stats'!AA536</f>
        <v>0.2</v>
      </c>
      <c r="AB535">
        <f>'UPDATE Regular Stats'!AB536</f>
        <v>1.2</v>
      </c>
      <c r="AC535">
        <f>'UPDATE Regular Stats'!AC536</f>
        <v>2</v>
      </c>
      <c r="AD535">
        <f>VLOOKUP($B535,'UPDATE Advanced Stats'!$B$2:$AC$1000,7,0)</f>
        <v>5.0999999999999996</v>
      </c>
      <c r="AE535">
        <f>VLOOKUP($B535,'UPDATE Advanced Stats'!$B$2:$AC$1000,8,0)</f>
        <v>0.42199999999999999</v>
      </c>
      <c r="AF535">
        <f>VLOOKUP($B535,'UPDATE Advanced Stats'!$B$2:$AC$1000,9,0)</f>
        <v>0.54200000000000004</v>
      </c>
      <c r="AG535">
        <f>VLOOKUP($B535,'UPDATE Advanced Stats'!$B$2:$AC$1000,10,0)</f>
        <v>8.3000000000000004E-2</v>
      </c>
      <c r="AH535">
        <f>VLOOKUP($B535,'UPDATE Advanced Stats'!$B$2:$AC$1000,11,0)</f>
        <v>1.7</v>
      </c>
      <c r="AI535">
        <f>VLOOKUP($B535,'UPDATE Advanced Stats'!$B$2:$AC$1000,12,0)</f>
        <v>7.1</v>
      </c>
      <c r="AJ535">
        <f>VLOOKUP($B535,'UPDATE Advanced Stats'!$B$2:$AC$1000,13,0)</f>
        <v>4.4000000000000004</v>
      </c>
      <c r="AK535">
        <f>VLOOKUP($B535,'UPDATE Advanced Stats'!$B$2:$AC$1000,14,0)</f>
        <v>6.6</v>
      </c>
      <c r="AL535">
        <f>VLOOKUP($B535,'UPDATE Advanced Stats'!$B$2:$AC$1000,15,0)</f>
        <v>1.8</v>
      </c>
      <c r="AM535">
        <f>VLOOKUP($B535,'UPDATE Advanced Stats'!$B$2:$AC$1000,16,0)</f>
        <v>1.1000000000000001</v>
      </c>
      <c r="AN535">
        <f>VLOOKUP($B535,'UPDATE Advanced Stats'!$B$2:$AC$1000,17,0)</f>
        <v>9.1</v>
      </c>
      <c r="AO535">
        <f>VLOOKUP($B535,'UPDATE Advanced Stats'!$B$2:$AC$1000,18,0)</f>
        <v>9.3000000000000007</v>
      </c>
      <c r="AP535">
        <f>VLOOKUP($B535,'UPDATE Advanced Stats'!$B$2:$AC$1000,19,0)</f>
        <v>0</v>
      </c>
      <c r="AQ535">
        <f>VLOOKUP($B535,'UPDATE Advanced Stats'!$B$2:$AC$1000,20,0)</f>
        <v>0</v>
      </c>
      <c r="AR535">
        <f>VLOOKUP($B535,'UPDATE Advanced Stats'!$B$2:$AC$1000,21,0)</f>
        <v>0.1</v>
      </c>
      <c r="AS535">
        <f>VLOOKUP($B535,'UPDATE Advanced Stats'!$B$2:$AC$1000,22,0)</f>
        <v>0.1</v>
      </c>
      <c r="AT535">
        <f>VLOOKUP($B535,'UPDATE Advanced Stats'!$B$2:$AC$1000,23,0)</f>
        <v>1.7000000000000001E-2</v>
      </c>
      <c r="AU535">
        <f>VLOOKUP($B535,'UPDATE Advanced Stats'!$B$2:$AC$1000,24,0)</f>
        <v>0</v>
      </c>
      <c r="AV535">
        <f>VLOOKUP($B535,'UPDATE Advanced Stats'!$B$2:$AC$1000,25,0)</f>
        <v>-2.7</v>
      </c>
      <c r="AW535">
        <f>VLOOKUP($B535,'UPDATE Advanced Stats'!$B$2:$AC$1000,26,0)</f>
        <v>-0.2</v>
      </c>
      <c r="AX535">
        <f>VLOOKUP($B535,'UPDATE Advanced Stats'!$B$2:$AC$1000,27,0)</f>
        <v>-2.9</v>
      </c>
      <c r="AY535">
        <f>VLOOKUP($B535,'UPDATE Advanced Stats'!$B$2:$AC$1000,28,0)</f>
        <v>-0.1</v>
      </c>
    </row>
    <row r="536" spans="1:51">
      <c r="A536">
        <f>'UPDATE Regular Stats'!A537</f>
        <v>399</v>
      </c>
      <c r="B536" t="str">
        <f>'UPDATE Regular Stats'!B537</f>
        <v>JaKarr Sampson</v>
      </c>
      <c r="C536" t="str">
        <f>'UPDATE Regular Stats'!C537</f>
        <v>SF</v>
      </c>
      <c r="D536">
        <f>'UPDATE Regular Stats'!D537</f>
        <v>21</v>
      </c>
      <c r="E536" t="str">
        <f>'UPDATE Regular Stats'!E537</f>
        <v>PHI</v>
      </c>
      <c r="F536">
        <f>'UPDATE Regular Stats'!F537</f>
        <v>74</v>
      </c>
      <c r="G536">
        <f>'UPDATE Regular Stats'!G537</f>
        <v>32</v>
      </c>
      <c r="H536">
        <f>'UPDATE Regular Stats'!H537</f>
        <v>15.3</v>
      </c>
      <c r="I536">
        <f>'UPDATE Regular Stats'!I537</f>
        <v>2</v>
      </c>
      <c r="J536">
        <f>'UPDATE Regular Stats'!J537</f>
        <v>4.7</v>
      </c>
      <c r="K536">
        <f>'UPDATE Regular Stats'!K537</f>
        <v>0.42199999999999999</v>
      </c>
      <c r="L536">
        <f>'UPDATE Regular Stats'!L537</f>
        <v>0.4</v>
      </c>
      <c r="M536">
        <f>'UPDATE Regular Stats'!M537</f>
        <v>1.7</v>
      </c>
      <c r="N536">
        <f>'UPDATE Regular Stats'!N537</f>
        <v>0.24399999999999999</v>
      </c>
      <c r="O536">
        <f>'UPDATE Regular Stats'!O537</f>
        <v>1.6</v>
      </c>
      <c r="P536">
        <f>'UPDATE Regular Stats'!P537</f>
        <v>3</v>
      </c>
      <c r="Q536">
        <f>'UPDATE Regular Stats'!Q537</f>
        <v>0.52500000000000002</v>
      </c>
      <c r="R536">
        <f>'UPDATE Regular Stats'!R537</f>
        <v>0.9</v>
      </c>
      <c r="S536">
        <f>'UPDATE Regular Stats'!S537</f>
        <v>1.3</v>
      </c>
      <c r="T536">
        <f>'UPDATE Regular Stats'!T537</f>
        <v>0.67</v>
      </c>
      <c r="U536">
        <f>'UPDATE Regular Stats'!U537</f>
        <v>0.5</v>
      </c>
      <c r="V536">
        <f>'UPDATE Regular Stats'!V537</f>
        <v>1.7</v>
      </c>
      <c r="W536">
        <f>'UPDATE Regular Stats'!W537</f>
        <v>2.2000000000000002</v>
      </c>
      <c r="X536">
        <f>'UPDATE Regular Stats'!X537</f>
        <v>1</v>
      </c>
      <c r="Y536">
        <f>'UPDATE Regular Stats'!Y537</f>
        <v>0.5</v>
      </c>
      <c r="Z536">
        <f>'UPDATE Regular Stats'!Z537</f>
        <v>0.4</v>
      </c>
      <c r="AA536">
        <f>'UPDATE Regular Stats'!AA537</f>
        <v>1</v>
      </c>
      <c r="AB536">
        <f>'UPDATE Regular Stats'!AB537</f>
        <v>1.8</v>
      </c>
      <c r="AC536">
        <f>'UPDATE Regular Stats'!AC537</f>
        <v>5.2</v>
      </c>
      <c r="AD536">
        <f>VLOOKUP($B536,'UPDATE Advanced Stats'!$B$2:$AC$1000,7,0)</f>
        <v>9.4</v>
      </c>
      <c r="AE536">
        <f>VLOOKUP($B536,'UPDATE Advanced Stats'!$B$2:$AC$1000,8,0)</f>
        <v>0.498</v>
      </c>
      <c r="AF536">
        <f>VLOOKUP($B536,'UPDATE Advanced Stats'!$B$2:$AC$1000,9,0)</f>
        <v>0.36699999999999999</v>
      </c>
      <c r="AG536">
        <f>VLOOKUP($B536,'UPDATE Advanced Stats'!$B$2:$AC$1000,10,0)</f>
        <v>0.27200000000000002</v>
      </c>
      <c r="AH536">
        <f>VLOOKUP($B536,'UPDATE Advanced Stats'!$B$2:$AC$1000,11,0)</f>
        <v>3.2</v>
      </c>
      <c r="AI536">
        <f>VLOOKUP($B536,'UPDATE Advanced Stats'!$B$2:$AC$1000,12,0)</f>
        <v>12.9</v>
      </c>
      <c r="AJ536">
        <f>VLOOKUP($B536,'UPDATE Advanced Stats'!$B$2:$AC$1000,13,0)</f>
        <v>7.8</v>
      </c>
      <c r="AK536">
        <f>VLOOKUP($B536,'UPDATE Advanced Stats'!$B$2:$AC$1000,14,0)</f>
        <v>12</v>
      </c>
      <c r="AL536">
        <f>VLOOKUP($B536,'UPDATE Advanced Stats'!$B$2:$AC$1000,15,0)</f>
        <v>1.7</v>
      </c>
      <c r="AM536">
        <f>VLOOKUP($B536,'UPDATE Advanced Stats'!$B$2:$AC$1000,16,0)</f>
        <v>1.9</v>
      </c>
      <c r="AN536">
        <f>VLOOKUP($B536,'UPDATE Advanced Stats'!$B$2:$AC$1000,17,0)</f>
        <v>16.399999999999999</v>
      </c>
      <c r="AO536">
        <f>VLOOKUP($B536,'UPDATE Advanced Stats'!$B$2:$AC$1000,18,0)</f>
        <v>17.899999999999999</v>
      </c>
      <c r="AP536">
        <f>VLOOKUP($B536,'UPDATE Advanced Stats'!$B$2:$AC$1000,19,0)</f>
        <v>0</v>
      </c>
      <c r="AQ536">
        <f>VLOOKUP($B536,'UPDATE Advanced Stats'!$B$2:$AC$1000,20,0)</f>
        <v>-0.5</v>
      </c>
      <c r="AR536">
        <f>VLOOKUP($B536,'UPDATE Advanced Stats'!$B$2:$AC$1000,21,0)</f>
        <v>1.1000000000000001</v>
      </c>
      <c r="AS536">
        <f>VLOOKUP($B536,'UPDATE Advanced Stats'!$B$2:$AC$1000,22,0)</f>
        <v>0.6</v>
      </c>
      <c r="AT536">
        <f>VLOOKUP($B536,'UPDATE Advanced Stats'!$B$2:$AC$1000,23,0)</f>
        <v>2.5000000000000001E-2</v>
      </c>
      <c r="AU536">
        <f>VLOOKUP($B536,'UPDATE Advanced Stats'!$B$2:$AC$1000,24,0)</f>
        <v>0</v>
      </c>
      <c r="AV536">
        <f>VLOOKUP($B536,'UPDATE Advanced Stats'!$B$2:$AC$1000,25,0)</f>
        <v>-4</v>
      </c>
      <c r="AW536">
        <f>VLOOKUP($B536,'UPDATE Advanced Stats'!$B$2:$AC$1000,26,0)</f>
        <v>-0.4</v>
      </c>
      <c r="AX536">
        <f>VLOOKUP($B536,'UPDATE Advanced Stats'!$B$2:$AC$1000,27,0)</f>
        <v>-4.4000000000000004</v>
      </c>
      <c r="AY536">
        <f>VLOOKUP($B536,'UPDATE Advanced Stats'!$B$2:$AC$1000,28,0)</f>
        <v>-0.7</v>
      </c>
    </row>
    <row r="537" spans="1:51">
      <c r="A537">
        <f>'UPDATE Regular Stats'!A538</f>
        <v>400</v>
      </c>
      <c r="B537" t="str">
        <f>'UPDATE Regular Stats'!B538</f>
        <v>Larry Sanders</v>
      </c>
      <c r="C537" t="str">
        <f>'UPDATE Regular Stats'!C538</f>
        <v>C</v>
      </c>
      <c r="D537">
        <f>'UPDATE Regular Stats'!D538</f>
        <v>26</v>
      </c>
      <c r="E537" t="str">
        <f>'UPDATE Regular Stats'!E538</f>
        <v>MIL</v>
      </c>
      <c r="F537">
        <f>'UPDATE Regular Stats'!F538</f>
        <v>27</v>
      </c>
      <c r="G537">
        <f>'UPDATE Regular Stats'!G538</f>
        <v>26</v>
      </c>
      <c r="H537">
        <f>'UPDATE Regular Stats'!H538</f>
        <v>21.7</v>
      </c>
      <c r="I537">
        <f>'UPDATE Regular Stats'!I538</f>
        <v>3.2</v>
      </c>
      <c r="J537">
        <f>'UPDATE Regular Stats'!J538</f>
        <v>6.4</v>
      </c>
      <c r="K537">
        <f>'UPDATE Regular Stats'!K538</f>
        <v>0.5</v>
      </c>
      <c r="L537">
        <f>'UPDATE Regular Stats'!L538</f>
        <v>0</v>
      </c>
      <c r="M537">
        <f>'UPDATE Regular Stats'!M538</f>
        <v>0</v>
      </c>
      <c r="N537">
        <f>'UPDATE Regular Stats'!N538</f>
        <v>0</v>
      </c>
      <c r="O537">
        <f>'UPDATE Regular Stats'!O538</f>
        <v>3.2</v>
      </c>
      <c r="P537">
        <f>'UPDATE Regular Stats'!P538</f>
        <v>6.4</v>
      </c>
      <c r="Q537">
        <f>'UPDATE Regular Stats'!Q538</f>
        <v>0.5</v>
      </c>
      <c r="R537">
        <f>'UPDATE Regular Stats'!R538</f>
        <v>0.9</v>
      </c>
      <c r="S537">
        <f>'UPDATE Regular Stats'!S538</f>
        <v>1.8</v>
      </c>
      <c r="T537">
        <f>'UPDATE Regular Stats'!T538</f>
        <v>0.5</v>
      </c>
      <c r="U537">
        <f>'UPDATE Regular Stats'!U538</f>
        <v>2.5</v>
      </c>
      <c r="V537">
        <f>'UPDATE Regular Stats'!V538</f>
        <v>3.7</v>
      </c>
      <c r="W537">
        <f>'UPDATE Regular Stats'!W538</f>
        <v>6.1</v>
      </c>
      <c r="X537">
        <f>'UPDATE Regular Stats'!X538</f>
        <v>0.9</v>
      </c>
      <c r="Y537">
        <f>'UPDATE Regular Stats'!Y538</f>
        <v>1</v>
      </c>
      <c r="Z537">
        <f>'UPDATE Regular Stats'!Z538</f>
        <v>1.4</v>
      </c>
      <c r="AA537">
        <f>'UPDATE Regular Stats'!AA538</f>
        <v>1</v>
      </c>
      <c r="AB537">
        <f>'UPDATE Regular Stats'!AB538</f>
        <v>3.9</v>
      </c>
      <c r="AC537">
        <f>'UPDATE Regular Stats'!AC538</f>
        <v>7.3</v>
      </c>
      <c r="AD537">
        <f>VLOOKUP($B537,'UPDATE Advanced Stats'!$B$2:$AC$1000,7,0)</f>
        <v>15.2</v>
      </c>
      <c r="AE537">
        <f>VLOOKUP($B537,'UPDATE Advanced Stats'!$B$2:$AC$1000,8,0)</f>
        <v>0.50700000000000001</v>
      </c>
      <c r="AF537">
        <f>VLOOKUP($B537,'UPDATE Advanced Stats'!$B$2:$AC$1000,9,0)</f>
        <v>0</v>
      </c>
      <c r="AG537">
        <f>VLOOKUP($B537,'UPDATE Advanced Stats'!$B$2:$AC$1000,10,0)</f>
        <v>0.27900000000000003</v>
      </c>
      <c r="AH537">
        <f>VLOOKUP($B537,'UPDATE Advanced Stats'!$B$2:$AC$1000,11,0)</f>
        <v>13.2</v>
      </c>
      <c r="AI537">
        <f>VLOOKUP($B537,'UPDATE Advanced Stats'!$B$2:$AC$1000,12,0)</f>
        <v>19.2</v>
      </c>
      <c r="AJ537">
        <f>VLOOKUP($B537,'UPDATE Advanced Stats'!$B$2:$AC$1000,13,0)</f>
        <v>16.2</v>
      </c>
      <c r="AK537">
        <f>VLOOKUP($B537,'UPDATE Advanced Stats'!$B$2:$AC$1000,14,0)</f>
        <v>6.3</v>
      </c>
      <c r="AL537">
        <f>VLOOKUP($B537,'UPDATE Advanced Stats'!$B$2:$AC$1000,15,0)</f>
        <v>2.2999999999999998</v>
      </c>
      <c r="AM537">
        <f>VLOOKUP($B537,'UPDATE Advanced Stats'!$B$2:$AC$1000,16,0)</f>
        <v>5.6</v>
      </c>
      <c r="AN537">
        <f>VLOOKUP($B537,'UPDATE Advanced Stats'!$B$2:$AC$1000,17,0)</f>
        <v>12.7</v>
      </c>
      <c r="AO537">
        <f>VLOOKUP($B537,'UPDATE Advanced Stats'!$B$2:$AC$1000,18,0)</f>
        <v>17</v>
      </c>
      <c r="AP537">
        <f>VLOOKUP($B537,'UPDATE Advanced Stats'!$B$2:$AC$1000,19,0)</f>
        <v>0</v>
      </c>
      <c r="AQ537">
        <f>VLOOKUP($B537,'UPDATE Advanced Stats'!$B$2:$AC$1000,20,0)</f>
        <v>0.4</v>
      </c>
      <c r="AR537">
        <f>VLOOKUP($B537,'UPDATE Advanced Stats'!$B$2:$AC$1000,21,0)</f>
        <v>1.2</v>
      </c>
      <c r="AS537">
        <f>VLOOKUP($B537,'UPDATE Advanced Stats'!$B$2:$AC$1000,22,0)</f>
        <v>1.6</v>
      </c>
      <c r="AT537">
        <f>VLOOKUP($B537,'UPDATE Advanced Stats'!$B$2:$AC$1000,23,0)</f>
        <v>0.13200000000000001</v>
      </c>
      <c r="AU537">
        <f>VLOOKUP($B537,'UPDATE Advanced Stats'!$B$2:$AC$1000,24,0)</f>
        <v>0</v>
      </c>
      <c r="AV537">
        <f>VLOOKUP($B537,'UPDATE Advanced Stats'!$B$2:$AC$1000,25,0)</f>
        <v>-2</v>
      </c>
      <c r="AW537">
        <f>VLOOKUP($B537,'UPDATE Advanced Stats'!$B$2:$AC$1000,26,0)</f>
        <v>3.4</v>
      </c>
      <c r="AX537">
        <f>VLOOKUP($B537,'UPDATE Advanced Stats'!$B$2:$AC$1000,27,0)</f>
        <v>1.4</v>
      </c>
      <c r="AY537">
        <f>VLOOKUP($B537,'UPDATE Advanced Stats'!$B$2:$AC$1000,28,0)</f>
        <v>0.5</v>
      </c>
    </row>
    <row r="538" spans="1:51">
      <c r="A538" t="str">
        <f>'UPDATE Regular Stats'!A539</f>
        <v>Rk</v>
      </c>
      <c r="B538" t="str">
        <f>'UPDATE Regular Stats'!B539</f>
        <v>Player</v>
      </c>
      <c r="C538" t="str">
        <f>'UPDATE Regular Stats'!C539</f>
        <v>Pos</v>
      </c>
      <c r="D538" t="str">
        <f>'UPDATE Regular Stats'!D539</f>
        <v>Age</v>
      </c>
      <c r="E538" t="str">
        <f>'UPDATE Regular Stats'!E539</f>
        <v>Tm</v>
      </c>
      <c r="F538" t="str">
        <f>'UPDATE Regular Stats'!F539</f>
        <v>G</v>
      </c>
      <c r="G538" t="str">
        <f>'UPDATE Regular Stats'!G539</f>
        <v>GS</v>
      </c>
      <c r="H538" t="str">
        <f>'UPDATE Regular Stats'!H539</f>
        <v>MP</v>
      </c>
      <c r="I538" t="str">
        <f>'UPDATE Regular Stats'!I539</f>
        <v>FG</v>
      </c>
      <c r="J538" t="str">
        <f>'UPDATE Regular Stats'!J539</f>
        <v>FGA</v>
      </c>
      <c r="K538" t="str">
        <f>'UPDATE Regular Stats'!K539</f>
        <v>FG%</v>
      </c>
      <c r="L538" t="str">
        <f>'UPDATE Regular Stats'!L539</f>
        <v>3P</v>
      </c>
      <c r="M538" t="str">
        <f>'UPDATE Regular Stats'!M539</f>
        <v>3PA</v>
      </c>
      <c r="N538" t="str">
        <f>'UPDATE Regular Stats'!N539</f>
        <v>3P</v>
      </c>
      <c r="O538" t="str">
        <f>'UPDATE Regular Stats'!O539</f>
        <v>2P</v>
      </c>
      <c r="P538" t="str">
        <f>'UPDATE Regular Stats'!P539</f>
        <v>2PA</v>
      </c>
      <c r="Q538" t="str">
        <f>'UPDATE Regular Stats'!Q539</f>
        <v>2P</v>
      </c>
      <c r="R538" t="str">
        <f>'UPDATE Regular Stats'!R539</f>
        <v>FT</v>
      </c>
      <c r="S538" t="str">
        <f>'UPDATE Regular Stats'!S539</f>
        <v>FTA</v>
      </c>
      <c r="T538" t="str">
        <f>'UPDATE Regular Stats'!T539</f>
        <v>FT%</v>
      </c>
      <c r="U538" t="str">
        <f>'UPDATE Regular Stats'!U539</f>
        <v>ORB</v>
      </c>
      <c r="V538" t="str">
        <f>'UPDATE Regular Stats'!V539</f>
        <v>DRB</v>
      </c>
      <c r="W538" t="str">
        <f>'UPDATE Regular Stats'!W539</f>
        <v>TRB</v>
      </c>
      <c r="X538" t="str">
        <f>'UPDATE Regular Stats'!X539</f>
        <v>AST</v>
      </c>
      <c r="Y538" t="str">
        <f>'UPDATE Regular Stats'!Y539</f>
        <v>STL</v>
      </c>
      <c r="Z538" t="str">
        <f>'UPDATE Regular Stats'!Z539</f>
        <v>BLK</v>
      </c>
      <c r="AA538" t="str">
        <f>'UPDATE Regular Stats'!AA539</f>
        <v>TOV</v>
      </c>
      <c r="AB538" t="str">
        <f>'UPDATE Regular Stats'!AB539</f>
        <v>PF</v>
      </c>
      <c r="AC538" t="str">
        <f>'UPDATE Regular Stats'!AC539</f>
        <v>PTS</v>
      </c>
      <c r="AD538" t="str">
        <f>VLOOKUP($B538,'UPDATE Advanced Stats'!$B$2:$AC$1000,7,0)</f>
        <v>PER</v>
      </c>
      <c r="AE538" t="str">
        <f>VLOOKUP($B538,'UPDATE Advanced Stats'!$B$2:$AC$1000,8,0)</f>
        <v>TS%</v>
      </c>
      <c r="AF538" t="str">
        <f>VLOOKUP($B538,'UPDATE Advanced Stats'!$B$2:$AC$1000,9,0)</f>
        <v>3PAr</v>
      </c>
      <c r="AG538" t="str">
        <f>VLOOKUP($B538,'UPDATE Advanced Stats'!$B$2:$AC$1000,10,0)</f>
        <v>FTr</v>
      </c>
      <c r="AH538" t="str">
        <f>VLOOKUP($B538,'UPDATE Advanced Stats'!$B$2:$AC$1000,11,0)</f>
        <v>ORB%</v>
      </c>
      <c r="AI538" t="str">
        <f>VLOOKUP($B538,'UPDATE Advanced Stats'!$B$2:$AC$1000,12,0)</f>
        <v>DRB%</v>
      </c>
      <c r="AJ538" t="str">
        <f>VLOOKUP($B538,'UPDATE Advanced Stats'!$B$2:$AC$1000,13,0)</f>
        <v>TRB%</v>
      </c>
      <c r="AK538" t="str">
        <f>VLOOKUP($B538,'UPDATE Advanced Stats'!$B$2:$AC$1000,14,0)</f>
        <v>AST%</v>
      </c>
      <c r="AL538" t="str">
        <f>VLOOKUP($B538,'UPDATE Advanced Stats'!$B$2:$AC$1000,15,0)</f>
        <v>STL%</v>
      </c>
      <c r="AM538" t="str">
        <f>VLOOKUP($B538,'UPDATE Advanced Stats'!$B$2:$AC$1000,16,0)</f>
        <v>BLK%</v>
      </c>
      <c r="AN538" t="str">
        <f>VLOOKUP($B538,'UPDATE Advanced Stats'!$B$2:$AC$1000,17,0)</f>
        <v>TOV%</v>
      </c>
      <c r="AO538" t="str">
        <f>VLOOKUP($B538,'UPDATE Advanced Stats'!$B$2:$AC$1000,18,0)</f>
        <v>USG%</v>
      </c>
      <c r="AP538">
        <f>VLOOKUP($B538,'UPDATE Advanced Stats'!$B$2:$AC$1000,19,0)</f>
        <v>0</v>
      </c>
      <c r="AQ538" t="str">
        <f>VLOOKUP($B538,'UPDATE Advanced Stats'!$B$2:$AC$1000,20,0)</f>
        <v>OWS</v>
      </c>
      <c r="AR538" t="str">
        <f>VLOOKUP($B538,'UPDATE Advanced Stats'!$B$2:$AC$1000,21,0)</f>
        <v>DWS</v>
      </c>
      <c r="AS538" t="str">
        <f>VLOOKUP($B538,'UPDATE Advanced Stats'!$B$2:$AC$1000,22,0)</f>
        <v>WS</v>
      </c>
      <c r="AT538" t="str">
        <f>VLOOKUP($B538,'UPDATE Advanced Stats'!$B$2:$AC$1000,23,0)</f>
        <v>WS/48</v>
      </c>
      <c r="AU538">
        <f>VLOOKUP($B538,'UPDATE Advanced Stats'!$B$2:$AC$1000,24,0)</f>
        <v>0</v>
      </c>
      <c r="AV538" t="str">
        <f>VLOOKUP($B538,'UPDATE Advanced Stats'!$B$2:$AC$1000,25,0)</f>
        <v>OBPM</v>
      </c>
      <c r="AW538" t="str">
        <f>VLOOKUP($B538,'UPDATE Advanced Stats'!$B$2:$AC$1000,26,0)</f>
        <v>DBPM</v>
      </c>
      <c r="AX538" t="str">
        <f>VLOOKUP($B538,'UPDATE Advanced Stats'!$B$2:$AC$1000,27,0)</f>
        <v>BPM</v>
      </c>
      <c r="AY538" t="str">
        <f>VLOOKUP($B538,'UPDATE Advanced Stats'!$B$2:$AC$1000,28,0)</f>
        <v>VORP</v>
      </c>
    </row>
    <row r="539" spans="1:51">
      <c r="A539">
        <f>'UPDATE Regular Stats'!A540</f>
        <v>401</v>
      </c>
      <c r="B539" t="str">
        <f>'UPDATE Regular Stats'!B540</f>
        <v>Dennis Schroder</v>
      </c>
      <c r="C539" t="str">
        <f>'UPDATE Regular Stats'!C540</f>
        <v>PG</v>
      </c>
      <c r="D539">
        <f>'UPDATE Regular Stats'!D540</f>
        <v>21</v>
      </c>
      <c r="E539" t="str">
        <f>'UPDATE Regular Stats'!E540</f>
        <v>ATL</v>
      </c>
      <c r="F539">
        <f>'UPDATE Regular Stats'!F540</f>
        <v>77</v>
      </c>
      <c r="G539">
        <f>'UPDATE Regular Stats'!G540</f>
        <v>10</v>
      </c>
      <c r="H539">
        <f>'UPDATE Regular Stats'!H540</f>
        <v>19.7</v>
      </c>
      <c r="I539">
        <f>'UPDATE Regular Stats'!I540</f>
        <v>3.7</v>
      </c>
      <c r="J539">
        <f>'UPDATE Regular Stats'!J540</f>
        <v>8.6</v>
      </c>
      <c r="K539">
        <f>'UPDATE Regular Stats'!K540</f>
        <v>0.42699999999999999</v>
      </c>
      <c r="L539">
        <f>'UPDATE Regular Stats'!L540</f>
        <v>0.7</v>
      </c>
      <c r="M539">
        <f>'UPDATE Regular Stats'!M540</f>
        <v>1.9</v>
      </c>
      <c r="N539">
        <f>'UPDATE Regular Stats'!N540</f>
        <v>0.35099999999999998</v>
      </c>
      <c r="O539">
        <f>'UPDATE Regular Stats'!O540</f>
        <v>3</v>
      </c>
      <c r="P539">
        <f>'UPDATE Regular Stats'!P540</f>
        <v>6.7</v>
      </c>
      <c r="Q539">
        <f>'UPDATE Regular Stats'!Q540</f>
        <v>0.44900000000000001</v>
      </c>
      <c r="R539">
        <f>'UPDATE Regular Stats'!R540</f>
        <v>1.9</v>
      </c>
      <c r="S539">
        <f>'UPDATE Regular Stats'!S540</f>
        <v>2.2999999999999998</v>
      </c>
      <c r="T539">
        <f>'UPDATE Regular Stats'!T540</f>
        <v>0.82699999999999996</v>
      </c>
      <c r="U539">
        <f>'UPDATE Regular Stats'!U540</f>
        <v>0.4</v>
      </c>
      <c r="V539">
        <f>'UPDATE Regular Stats'!V540</f>
        <v>1.8</v>
      </c>
      <c r="W539">
        <f>'UPDATE Regular Stats'!W540</f>
        <v>2.1</v>
      </c>
      <c r="X539">
        <f>'UPDATE Regular Stats'!X540</f>
        <v>4.0999999999999996</v>
      </c>
      <c r="Y539">
        <f>'UPDATE Regular Stats'!Y540</f>
        <v>0.6</v>
      </c>
      <c r="Z539">
        <f>'UPDATE Regular Stats'!Z540</f>
        <v>0.1</v>
      </c>
      <c r="AA539">
        <f>'UPDATE Regular Stats'!AA540</f>
        <v>1.9</v>
      </c>
      <c r="AB539">
        <f>'UPDATE Regular Stats'!AB540</f>
        <v>1.6</v>
      </c>
      <c r="AC539">
        <f>'UPDATE Regular Stats'!AC540</f>
        <v>10</v>
      </c>
      <c r="AD539">
        <f>VLOOKUP($B539,'UPDATE Advanced Stats'!$B$2:$AC$1000,7,0)</f>
        <v>15.7</v>
      </c>
      <c r="AE539">
        <f>VLOOKUP($B539,'UPDATE Advanced Stats'!$B$2:$AC$1000,8,0)</f>
        <v>0.51600000000000001</v>
      </c>
      <c r="AF539">
        <f>VLOOKUP($B539,'UPDATE Advanced Stats'!$B$2:$AC$1000,9,0)</f>
        <v>0.223</v>
      </c>
      <c r="AG539">
        <f>VLOOKUP($B539,'UPDATE Advanced Stats'!$B$2:$AC$1000,10,0)</f>
        <v>0.26900000000000002</v>
      </c>
      <c r="AH539">
        <f>VLOOKUP($B539,'UPDATE Advanced Stats'!$B$2:$AC$1000,11,0)</f>
        <v>2.2999999999999998</v>
      </c>
      <c r="AI539">
        <f>VLOOKUP($B539,'UPDATE Advanced Stats'!$B$2:$AC$1000,12,0)</f>
        <v>9.9</v>
      </c>
      <c r="AJ539">
        <f>VLOOKUP($B539,'UPDATE Advanced Stats'!$B$2:$AC$1000,13,0)</f>
        <v>6.2</v>
      </c>
      <c r="AK539">
        <f>VLOOKUP($B539,'UPDATE Advanced Stats'!$B$2:$AC$1000,14,0)</f>
        <v>34.6</v>
      </c>
      <c r="AL539">
        <f>VLOOKUP($B539,'UPDATE Advanced Stats'!$B$2:$AC$1000,15,0)</f>
        <v>1.7</v>
      </c>
      <c r="AM539">
        <f>VLOOKUP($B539,'UPDATE Advanced Stats'!$B$2:$AC$1000,16,0)</f>
        <v>0.2</v>
      </c>
      <c r="AN539">
        <f>VLOOKUP($B539,'UPDATE Advanced Stats'!$B$2:$AC$1000,17,0)</f>
        <v>16.8</v>
      </c>
      <c r="AO539">
        <f>VLOOKUP($B539,'UPDATE Advanced Stats'!$B$2:$AC$1000,18,0)</f>
        <v>27</v>
      </c>
      <c r="AP539">
        <f>VLOOKUP($B539,'UPDATE Advanced Stats'!$B$2:$AC$1000,19,0)</f>
        <v>0</v>
      </c>
      <c r="AQ539">
        <f>VLOOKUP($B539,'UPDATE Advanced Stats'!$B$2:$AC$1000,20,0)</f>
        <v>1.1000000000000001</v>
      </c>
      <c r="AR539">
        <f>VLOOKUP($B539,'UPDATE Advanced Stats'!$B$2:$AC$1000,21,0)</f>
        <v>1.4</v>
      </c>
      <c r="AS539">
        <f>VLOOKUP($B539,'UPDATE Advanced Stats'!$B$2:$AC$1000,22,0)</f>
        <v>2.5</v>
      </c>
      <c r="AT539">
        <f>VLOOKUP($B539,'UPDATE Advanced Stats'!$B$2:$AC$1000,23,0)</f>
        <v>0.08</v>
      </c>
      <c r="AU539">
        <f>VLOOKUP($B539,'UPDATE Advanced Stats'!$B$2:$AC$1000,24,0)</f>
        <v>0</v>
      </c>
      <c r="AV539">
        <f>VLOOKUP($B539,'UPDATE Advanced Stats'!$B$2:$AC$1000,25,0)</f>
        <v>-0.4</v>
      </c>
      <c r="AW539">
        <f>VLOOKUP($B539,'UPDATE Advanced Stats'!$B$2:$AC$1000,26,0)</f>
        <v>-2.1</v>
      </c>
      <c r="AX539">
        <f>VLOOKUP($B539,'UPDATE Advanced Stats'!$B$2:$AC$1000,27,0)</f>
        <v>-2.4</v>
      </c>
      <c r="AY539">
        <f>VLOOKUP($B539,'UPDATE Advanced Stats'!$B$2:$AC$1000,28,0)</f>
        <v>-0.2</v>
      </c>
    </row>
    <row r="540" spans="1:51">
      <c r="A540">
        <f>'UPDATE Regular Stats'!A541</f>
        <v>402</v>
      </c>
      <c r="B540" t="str">
        <f>'UPDATE Regular Stats'!B541</f>
        <v>Luis Scola</v>
      </c>
      <c r="C540" t="str">
        <f>'UPDATE Regular Stats'!C541</f>
        <v>PF</v>
      </c>
      <c r="D540">
        <f>'UPDATE Regular Stats'!D541</f>
        <v>34</v>
      </c>
      <c r="E540" t="str">
        <f>'UPDATE Regular Stats'!E541</f>
        <v>IND</v>
      </c>
      <c r="F540">
        <f>'UPDATE Regular Stats'!F541</f>
        <v>81</v>
      </c>
      <c r="G540">
        <f>'UPDATE Regular Stats'!G541</f>
        <v>16</v>
      </c>
      <c r="H540">
        <f>'UPDATE Regular Stats'!H541</f>
        <v>20.5</v>
      </c>
      <c r="I540">
        <f>'UPDATE Regular Stats'!I541</f>
        <v>3.7</v>
      </c>
      <c r="J540">
        <f>'UPDATE Regular Stats'!J541</f>
        <v>7.9</v>
      </c>
      <c r="K540">
        <f>'UPDATE Regular Stats'!K541</f>
        <v>0.46700000000000003</v>
      </c>
      <c r="L540">
        <f>'UPDATE Regular Stats'!L541</f>
        <v>0.1</v>
      </c>
      <c r="M540">
        <f>'UPDATE Regular Stats'!M541</f>
        <v>0.2</v>
      </c>
      <c r="N540">
        <f>'UPDATE Regular Stats'!N541</f>
        <v>0.25</v>
      </c>
      <c r="O540">
        <f>'UPDATE Regular Stats'!O541</f>
        <v>3.6</v>
      </c>
      <c r="P540">
        <f>'UPDATE Regular Stats'!P541</f>
        <v>7.7</v>
      </c>
      <c r="Q540">
        <f>'UPDATE Regular Stats'!Q541</f>
        <v>0.47399999999999998</v>
      </c>
      <c r="R540">
        <f>'UPDATE Regular Stats'!R541</f>
        <v>2</v>
      </c>
      <c r="S540">
        <f>'UPDATE Regular Stats'!S541</f>
        <v>2.8</v>
      </c>
      <c r="T540">
        <f>'UPDATE Regular Stats'!T541</f>
        <v>0.69899999999999995</v>
      </c>
      <c r="U540">
        <f>'UPDATE Regular Stats'!U541</f>
        <v>1.7</v>
      </c>
      <c r="V540">
        <f>'UPDATE Regular Stats'!V541</f>
        <v>4.8</v>
      </c>
      <c r="W540">
        <f>'UPDATE Regular Stats'!W541</f>
        <v>6.5</v>
      </c>
      <c r="X540">
        <f>'UPDATE Regular Stats'!X541</f>
        <v>1.3</v>
      </c>
      <c r="Y540">
        <f>'UPDATE Regular Stats'!Y541</f>
        <v>0.6</v>
      </c>
      <c r="Z540">
        <f>'UPDATE Regular Stats'!Z541</f>
        <v>0.2</v>
      </c>
      <c r="AA540">
        <f>'UPDATE Regular Stats'!AA541</f>
        <v>1.2</v>
      </c>
      <c r="AB540">
        <f>'UPDATE Regular Stats'!AB541</f>
        <v>2.4</v>
      </c>
      <c r="AC540">
        <f>'UPDATE Regular Stats'!AC541</f>
        <v>9.4</v>
      </c>
      <c r="AD540">
        <f>VLOOKUP($B540,'UPDATE Advanced Stats'!$B$2:$AC$1000,7,0)</f>
        <v>16.8</v>
      </c>
      <c r="AE540">
        <f>VLOOKUP($B540,'UPDATE Advanced Stats'!$B$2:$AC$1000,8,0)</f>
        <v>0.51500000000000001</v>
      </c>
      <c r="AF540">
        <f>VLOOKUP($B540,'UPDATE Advanced Stats'!$B$2:$AC$1000,9,0)</f>
        <v>3.1E-2</v>
      </c>
      <c r="AG540">
        <f>VLOOKUP($B540,'UPDATE Advanced Stats'!$B$2:$AC$1000,10,0)</f>
        <v>0.35199999999999998</v>
      </c>
      <c r="AH540">
        <f>VLOOKUP($B540,'UPDATE Advanced Stats'!$B$2:$AC$1000,11,0)</f>
        <v>9.3000000000000007</v>
      </c>
      <c r="AI540">
        <f>VLOOKUP($B540,'UPDATE Advanced Stats'!$B$2:$AC$1000,12,0)</f>
        <v>25.6</v>
      </c>
      <c r="AJ540">
        <f>VLOOKUP($B540,'UPDATE Advanced Stats'!$B$2:$AC$1000,13,0)</f>
        <v>17.5</v>
      </c>
      <c r="AK540">
        <f>VLOOKUP($B540,'UPDATE Advanced Stats'!$B$2:$AC$1000,14,0)</f>
        <v>11</v>
      </c>
      <c r="AL540">
        <f>VLOOKUP($B540,'UPDATE Advanced Stats'!$B$2:$AC$1000,15,0)</f>
        <v>1.5</v>
      </c>
      <c r="AM540">
        <f>VLOOKUP($B540,'UPDATE Advanced Stats'!$B$2:$AC$1000,16,0)</f>
        <v>0.8</v>
      </c>
      <c r="AN540">
        <f>VLOOKUP($B540,'UPDATE Advanced Stats'!$B$2:$AC$1000,17,0)</f>
        <v>11.3</v>
      </c>
      <c r="AO540">
        <f>VLOOKUP($B540,'UPDATE Advanced Stats'!$B$2:$AC$1000,18,0)</f>
        <v>22.8</v>
      </c>
      <c r="AP540">
        <f>VLOOKUP($B540,'UPDATE Advanced Stats'!$B$2:$AC$1000,19,0)</f>
        <v>0</v>
      </c>
      <c r="AQ540">
        <f>VLOOKUP($B540,'UPDATE Advanced Stats'!$B$2:$AC$1000,20,0)</f>
        <v>1.7</v>
      </c>
      <c r="AR540">
        <f>VLOOKUP($B540,'UPDATE Advanced Stats'!$B$2:$AC$1000,21,0)</f>
        <v>2.7</v>
      </c>
      <c r="AS540">
        <f>VLOOKUP($B540,'UPDATE Advanced Stats'!$B$2:$AC$1000,22,0)</f>
        <v>4.4000000000000004</v>
      </c>
      <c r="AT540">
        <f>VLOOKUP($B540,'UPDATE Advanced Stats'!$B$2:$AC$1000,23,0)</f>
        <v>0.126</v>
      </c>
      <c r="AU540">
        <f>VLOOKUP($B540,'UPDATE Advanced Stats'!$B$2:$AC$1000,24,0)</f>
        <v>0</v>
      </c>
      <c r="AV540">
        <f>VLOOKUP($B540,'UPDATE Advanced Stats'!$B$2:$AC$1000,25,0)</f>
        <v>-1.5</v>
      </c>
      <c r="AW540">
        <f>VLOOKUP($B540,'UPDATE Advanced Stats'!$B$2:$AC$1000,26,0)</f>
        <v>0.7</v>
      </c>
      <c r="AX540">
        <f>VLOOKUP($B540,'UPDATE Advanced Stats'!$B$2:$AC$1000,27,0)</f>
        <v>-0.7</v>
      </c>
      <c r="AY540">
        <f>VLOOKUP($B540,'UPDATE Advanced Stats'!$B$2:$AC$1000,28,0)</f>
        <v>0.5</v>
      </c>
    </row>
    <row r="541" spans="1:51">
      <c r="A541">
        <f>'UPDATE Regular Stats'!A542</f>
        <v>403</v>
      </c>
      <c r="B541" t="str">
        <f>'UPDATE Regular Stats'!B542</f>
        <v>Mike Scott</v>
      </c>
      <c r="C541" t="str">
        <f>'UPDATE Regular Stats'!C542</f>
        <v>PF</v>
      </c>
      <c r="D541">
        <f>'UPDATE Regular Stats'!D542</f>
        <v>26</v>
      </c>
      <c r="E541" t="str">
        <f>'UPDATE Regular Stats'!E542</f>
        <v>ATL</v>
      </c>
      <c r="F541">
        <f>'UPDATE Regular Stats'!F542</f>
        <v>68</v>
      </c>
      <c r="G541">
        <f>'UPDATE Regular Stats'!G542</f>
        <v>0</v>
      </c>
      <c r="H541">
        <f>'UPDATE Regular Stats'!H542</f>
        <v>16.5</v>
      </c>
      <c r="I541">
        <f>'UPDATE Regular Stats'!I542</f>
        <v>3</v>
      </c>
      <c r="J541">
        <f>'UPDATE Regular Stats'!J542</f>
        <v>6.7</v>
      </c>
      <c r="K541">
        <f>'UPDATE Regular Stats'!K542</f>
        <v>0.44400000000000001</v>
      </c>
      <c r="L541">
        <f>'UPDATE Regular Stats'!L542</f>
        <v>1</v>
      </c>
      <c r="M541">
        <f>'UPDATE Regular Stats'!M542</f>
        <v>2.8</v>
      </c>
      <c r="N541">
        <f>'UPDATE Regular Stats'!N542</f>
        <v>0.34399999999999997</v>
      </c>
      <c r="O541">
        <f>'UPDATE Regular Stats'!O542</f>
        <v>2</v>
      </c>
      <c r="P541">
        <f>'UPDATE Regular Stats'!P542</f>
        <v>3.8</v>
      </c>
      <c r="Q541">
        <f>'UPDATE Regular Stats'!Q542</f>
        <v>0.51700000000000002</v>
      </c>
      <c r="R541">
        <f>'UPDATE Regular Stats'!R542</f>
        <v>0.9</v>
      </c>
      <c r="S541">
        <f>'UPDATE Regular Stats'!S542</f>
        <v>1.1000000000000001</v>
      </c>
      <c r="T541">
        <f>'UPDATE Regular Stats'!T542</f>
        <v>0.79200000000000004</v>
      </c>
      <c r="U541">
        <f>'UPDATE Regular Stats'!U542</f>
        <v>0.7</v>
      </c>
      <c r="V541">
        <f>'UPDATE Regular Stats'!V542</f>
        <v>2.2999999999999998</v>
      </c>
      <c r="W541">
        <f>'UPDATE Regular Stats'!W542</f>
        <v>2.9</v>
      </c>
      <c r="X541">
        <f>'UPDATE Regular Stats'!X542</f>
        <v>1.1000000000000001</v>
      </c>
      <c r="Y541">
        <f>'UPDATE Regular Stats'!Y542</f>
        <v>0.4</v>
      </c>
      <c r="Z541">
        <f>'UPDATE Regular Stats'!Z542</f>
        <v>0</v>
      </c>
      <c r="AA541">
        <f>'UPDATE Regular Stats'!AA542</f>
        <v>0.6</v>
      </c>
      <c r="AB541">
        <f>'UPDATE Regular Stats'!AB542</f>
        <v>1.2</v>
      </c>
      <c r="AC541">
        <f>'UPDATE Regular Stats'!AC542</f>
        <v>7.8</v>
      </c>
      <c r="AD541">
        <f>VLOOKUP($B541,'UPDATE Advanced Stats'!$B$2:$AC$1000,7,0)</f>
        <v>15.1</v>
      </c>
      <c r="AE541">
        <f>VLOOKUP($B541,'UPDATE Advanced Stats'!$B$2:$AC$1000,8,0)</f>
        <v>0.54300000000000004</v>
      </c>
      <c r="AF541">
        <f>VLOOKUP($B541,'UPDATE Advanced Stats'!$B$2:$AC$1000,9,0)</f>
        <v>0.42399999999999999</v>
      </c>
      <c r="AG541">
        <f>VLOOKUP($B541,'UPDATE Advanced Stats'!$B$2:$AC$1000,10,0)</f>
        <v>0.17</v>
      </c>
      <c r="AH541">
        <f>VLOOKUP($B541,'UPDATE Advanced Stats'!$B$2:$AC$1000,11,0)</f>
        <v>4.7</v>
      </c>
      <c r="AI541">
        <f>VLOOKUP($B541,'UPDATE Advanced Stats'!$B$2:$AC$1000,12,0)</f>
        <v>15.2</v>
      </c>
      <c r="AJ541">
        <f>VLOOKUP($B541,'UPDATE Advanced Stats'!$B$2:$AC$1000,13,0)</f>
        <v>10.1</v>
      </c>
      <c r="AK541">
        <f>VLOOKUP($B541,'UPDATE Advanced Stats'!$B$2:$AC$1000,14,0)</f>
        <v>10.9</v>
      </c>
      <c r="AL541">
        <f>VLOOKUP($B541,'UPDATE Advanced Stats'!$B$2:$AC$1000,15,0)</f>
        <v>1.1000000000000001</v>
      </c>
      <c r="AM541">
        <f>VLOOKUP($B541,'UPDATE Advanced Stats'!$B$2:$AC$1000,16,0)</f>
        <v>0.2</v>
      </c>
      <c r="AN541">
        <f>VLOOKUP($B541,'UPDATE Advanced Stats'!$B$2:$AC$1000,17,0)</f>
        <v>7.4</v>
      </c>
      <c r="AO541">
        <f>VLOOKUP($B541,'UPDATE Advanced Stats'!$B$2:$AC$1000,18,0)</f>
        <v>21.4</v>
      </c>
      <c r="AP541">
        <f>VLOOKUP($B541,'UPDATE Advanced Stats'!$B$2:$AC$1000,19,0)</f>
        <v>0</v>
      </c>
      <c r="AQ541">
        <f>VLOOKUP($B541,'UPDATE Advanced Stats'!$B$2:$AC$1000,20,0)</f>
        <v>1.6</v>
      </c>
      <c r="AR541">
        <f>VLOOKUP($B541,'UPDATE Advanced Stats'!$B$2:$AC$1000,21,0)</f>
        <v>1.1000000000000001</v>
      </c>
      <c r="AS541">
        <f>VLOOKUP($B541,'UPDATE Advanced Stats'!$B$2:$AC$1000,22,0)</f>
        <v>2.7</v>
      </c>
      <c r="AT541">
        <f>VLOOKUP($B541,'UPDATE Advanced Stats'!$B$2:$AC$1000,23,0)</f>
        <v>0.115</v>
      </c>
      <c r="AU541">
        <f>VLOOKUP($B541,'UPDATE Advanced Stats'!$B$2:$AC$1000,24,0)</f>
        <v>0</v>
      </c>
      <c r="AV541">
        <f>VLOOKUP($B541,'UPDATE Advanced Stats'!$B$2:$AC$1000,25,0)</f>
        <v>0.6</v>
      </c>
      <c r="AW541">
        <f>VLOOKUP($B541,'UPDATE Advanced Stats'!$B$2:$AC$1000,26,0)</f>
        <v>-2.1</v>
      </c>
      <c r="AX541">
        <f>VLOOKUP($B541,'UPDATE Advanced Stats'!$B$2:$AC$1000,27,0)</f>
        <v>-1.6</v>
      </c>
      <c r="AY541">
        <f>VLOOKUP($B541,'UPDATE Advanced Stats'!$B$2:$AC$1000,28,0)</f>
        <v>0.1</v>
      </c>
    </row>
    <row r="542" spans="1:51">
      <c r="A542">
        <f>'UPDATE Regular Stats'!A543</f>
        <v>404</v>
      </c>
      <c r="B542" t="str">
        <f>'UPDATE Regular Stats'!B543</f>
        <v>Thabo Sefolosha</v>
      </c>
      <c r="C542" t="str">
        <f>'UPDATE Regular Stats'!C543</f>
        <v>SF</v>
      </c>
      <c r="D542">
        <f>'UPDATE Regular Stats'!D543</f>
        <v>30</v>
      </c>
      <c r="E542" t="str">
        <f>'UPDATE Regular Stats'!E543</f>
        <v>ATL</v>
      </c>
      <c r="F542">
        <f>'UPDATE Regular Stats'!F543</f>
        <v>52</v>
      </c>
      <c r="G542">
        <f>'UPDATE Regular Stats'!G543</f>
        <v>7</v>
      </c>
      <c r="H542">
        <f>'UPDATE Regular Stats'!H543</f>
        <v>18.8</v>
      </c>
      <c r="I542">
        <f>'UPDATE Regular Stats'!I543</f>
        <v>2</v>
      </c>
      <c r="J542">
        <f>'UPDATE Regular Stats'!J543</f>
        <v>4.8</v>
      </c>
      <c r="K542">
        <f>'UPDATE Regular Stats'!K543</f>
        <v>0.41799999999999998</v>
      </c>
      <c r="L542">
        <f>'UPDATE Regular Stats'!L543</f>
        <v>0.5</v>
      </c>
      <c r="M542">
        <f>'UPDATE Regular Stats'!M543</f>
        <v>1.5</v>
      </c>
      <c r="N542">
        <f>'UPDATE Regular Stats'!N543</f>
        <v>0.32100000000000001</v>
      </c>
      <c r="O542">
        <f>'UPDATE Regular Stats'!O543</f>
        <v>1.5</v>
      </c>
      <c r="P542">
        <f>'UPDATE Regular Stats'!P543</f>
        <v>3.3</v>
      </c>
      <c r="Q542">
        <f>'UPDATE Regular Stats'!Q543</f>
        <v>0.46200000000000002</v>
      </c>
      <c r="R542">
        <f>'UPDATE Regular Stats'!R543</f>
        <v>0.9</v>
      </c>
      <c r="S542">
        <f>'UPDATE Regular Stats'!S543</f>
        <v>1.1000000000000001</v>
      </c>
      <c r="T542">
        <f>'UPDATE Regular Stats'!T543</f>
        <v>0.77600000000000002</v>
      </c>
      <c r="U542">
        <f>'UPDATE Regular Stats'!U543</f>
        <v>1</v>
      </c>
      <c r="V542">
        <f>'UPDATE Regular Stats'!V543</f>
        <v>3.3</v>
      </c>
      <c r="W542">
        <f>'UPDATE Regular Stats'!W543</f>
        <v>4.3</v>
      </c>
      <c r="X542">
        <f>'UPDATE Regular Stats'!X543</f>
        <v>1.4</v>
      </c>
      <c r="Y542">
        <f>'UPDATE Regular Stats'!Y543</f>
        <v>1</v>
      </c>
      <c r="Z542">
        <f>'UPDATE Regular Stats'!Z543</f>
        <v>0.4</v>
      </c>
      <c r="AA542">
        <f>'UPDATE Regular Stats'!AA543</f>
        <v>0.7</v>
      </c>
      <c r="AB542">
        <f>'UPDATE Regular Stats'!AB543</f>
        <v>1.3</v>
      </c>
      <c r="AC542">
        <f>'UPDATE Regular Stats'!AC543</f>
        <v>5.3</v>
      </c>
      <c r="AD542">
        <f>VLOOKUP($B542,'UPDATE Advanced Stats'!$B$2:$AC$1000,7,0)</f>
        <v>13.8</v>
      </c>
      <c r="AE542">
        <f>VLOOKUP($B542,'UPDATE Advanced Stats'!$B$2:$AC$1000,8,0)</f>
        <v>0.50600000000000001</v>
      </c>
      <c r="AF542">
        <f>VLOOKUP($B542,'UPDATE Advanced Stats'!$B$2:$AC$1000,9,0)</f>
        <v>0.313</v>
      </c>
      <c r="AG542">
        <f>VLOOKUP($B542,'UPDATE Advanced Stats'!$B$2:$AC$1000,10,0)</f>
        <v>0.23300000000000001</v>
      </c>
      <c r="AH542">
        <f>VLOOKUP($B542,'UPDATE Advanced Stats'!$B$2:$AC$1000,11,0)</f>
        <v>6.4</v>
      </c>
      <c r="AI542">
        <f>VLOOKUP($B542,'UPDATE Advanced Stats'!$B$2:$AC$1000,12,0)</f>
        <v>19.3</v>
      </c>
      <c r="AJ542">
        <f>VLOOKUP($B542,'UPDATE Advanced Stats'!$B$2:$AC$1000,13,0)</f>
        <v>13.1</v>
      </c>
      <c r="AK542">
        <f>VLOOKUP($B542,'UPDATE Advanced Stats'!$B$2:$AC$1000,14,0)</f>
        <v>11.2</v>
      </c>
      <c r="AL542">
        <f>VLOOKUP($B542,'UPDATE Advanced Stats'!$B$2:$AC$1000,15,0)</f>
        <v>2.8</v>
      </c>
      <c r="AM542">
        <f>VLOOKUP($B542,'UPDATE Advanced Stats'!$B$2:$AC$1000,16,0)</f>
        <v>1.8</v>
      </c>
      <c r="AN542">
        <f>VLOOKUP($B542,'UPDATE Advanced Stats'!$B$2:$AC$1000,17,0)</f>
        <v>12.2</v>
      </c>
      <c r="AO542">
        <f>VLOOKUP($B542,'UPDATE Advanced Stats'!$B$2:$AC$1000,18,0)</f>
        <v>14.6</v>
      </c>
      <c r="AP542">
        <f>VLOOKUP($B542,'UPDATE Advanced Stats'!$B$2:$AC$1000,19,0)</f>
        <v>0</v>
      </c>
      <c r="AQ542">
        <f>VLOOKUP($B542,'UPDATE Advanced Stats'!$B$2:$AC$1000,20,0)</f>
        <v>0.8</v>
      </c>
      <c r="AR542">
        <f>VLOOKUP($B542,'UPDATE Advanced Stats'!$B$2:$AC$1000,21,0)</f>
        <v>1.7</v>
      </c>
      <c r="AS542">
        <f>VLOOKUP($B542,'UPDATE Advanced Stats'!$B$2:$AC$1000,22,0)</f>
        <v>2.5</v>
      </c>
      <c r="AT542">
        <f>VLOOKUP($B542,'UPDATE Advanced Stats'!$B$2:$AC$1000,23,0)</f>
        <v>0.121</v>
      </c>
      <c r="AU542">
        <f>VLOOKUP($B542,'UPDATE Advanced Stats'!$B$2:$AC$1000,24,0)</f>
        <v>0</v>
      </c>
      <c r="AV542">
        <f>VLOOKUP($B542,'UPDATE Advanced Stats'!$B$2:$AC$1000,25,0)</f>
        <v>-1.2</v>
      </c>
      <c r="AW542">
        <f>VLOOKUP($B542,'UPDATE Advanced Stats'!$B$2:$AC$1000,26,0)</f>
        <v>2.5</v>
      </c>
      <c r="AX542">
        <f>VLOOKUP($B542,'UPDATE Advanced Stats'!$B$2:$AC$1000,27,0)</f>
        <v>1.3</v>
      </c>
      <c r="AY542">
        <f>VLOOKUP($B542,'UPDATE Advanced Stats'!$B$2:$AC$1000,28,0)</f>
        <v>0.8</v>
      </c>
    </row>
    <row r="543" spans="1:51">
      <c r="A543">
        <f>'UPDATE Regular Stats'!A544</f>
        <v>405</v>
      </c>
      <c r="B543" t="str">
        <f>'UPDATE Regular Stats'!B544</f>
        <v>Kevin Seraphin</v>
      </c>
      <c r="C543" t="str">
        <f>'UPDATE Regular Stats'!C544</f>
        <v>C</v>
      </c>
      <c r="D543">
        <f>'UPDATE Regular Stats'!D544</f>
        <v>25</v>
      </c>
      <c r="E543" t="str">
        <f>'UPDATE Regular Stats'!E544</f>
        <v>WAS</v>
      </c>
      <c r="F543">
        <f>'UPDATE Regular Stats'!F544</f>
        <v>79</v>
      </c>
      <c r="G543">
        <f>'UPDATE Regular Stats'!G544</f>
        <v>0</v>
      </c>
      <c r="H543">
        <f>'UPDATE Regular Stats'!H544</f>
        <v>15.6</v>
      </c>
      <c r="I543">
        <f>'UPDATE Regular Stats'!I544</f>
        <v>2.9</v>
      </c>
      <c r="J543">
        <f>'UPDATE Regular Stats'!J544</f>
        <v>5.7</v>
      </c>
      <c r="K543">
        <f>'UPDATE Regular Stats'!K544</f>
        <v>0.51300000000000001</v>
      </c>
      <c r="L543">
        <f>'UPDATE Regular Stats'!L544</f>
        <v>0</v>
      </c>
      <c r="M543">
        <f>'UPDATE Regular Stats'!M544</f>
        <v>0</v>
      </c>
      <c r="N543">
        <f>'UPDATE Regular Stats'!N544</f>
        <v>0</v>
      </c>
      <c r="O543">
        <f>'UPDATE Regular Stats'!O544</f>
        <v>2.9</v>
      </c>
      <c r="P543">
        <f>'UPDATE Regular Stats'!P544</f>
        <v>5.7</v>
      </c>
      <c r="Q543">
        <f>'UPDATE Regular Stats'!Q544</f>
        <v>0.51600000000000001</v>
      </c>
      <c r="R543">
        <f>'UPDATE Regular Stats'!R544</f>
        <v>0.7</v>
      </c>
      <c r="S543">
        <f>'UPDATE Regular Stats'!S544</f>
        <v>1</v>
      </c>
      <c r="T543">
        <f>'UPDATE Regular Stats'!T544</f>
        <v>0.70699999999999996</v>
      </c>
      <c r="U543">
        <f>'UPDATE Regular Stats'!U544</f>
        <v>1.1000000000000001</v>
      </c>
      <c r="V543">
        <f>'UPDATE Regular Stats'!V544</f>
        <v>2.5</v>
      </c>
      <c r="W543">
        <f>'UPDATE Regular Stats'!W544</f>
        <v>3.6</v>
      </c>
      <c r="X543">
        <f>'UPDATE Regular Stats'!X544</f>
        <v>0.7</v>
      </c>
      <c r="Y543">
        <f>'UPDATE Regular Stats'!Y544</f>
        <v>0.1</v>
      </c>
      <c r="Z543">
        <f>'UPDATE Regular Stats'!Z544</f>
        <v>0.7</v>
      </c>
      <c r="AA543">
        <f>'UPDATE Regular Stats'!AA544</f>
        <v>1.2</v>
      </c>
      <c r="AB543">
        <f>'UPDATE Regular Stats'!AB544</f>
        <v>2.5</v>
      </c>
      <c r="AC543">
        <f>'UPDATE Regular Stats'!AC544</f>
        <v>6.6</v>
      </c>
      <c r="AD543">
        <f>VLOOKUP($B543,'UPDATE Advanced Stats'!$B$2:$AC$1000,7,0)</f>
        <v>12.5</v>
      </c>
      <c r="AE543">
        <f>VLOOKUP($B543,'UPDATE Advanced Stats'!$B$2:$AC$1000,8,0)</f>
        <v>0.53500000000000003</v>
      </c>
      <c r="AF543">
        <f>VLOOKUP($B543,'UPDATE Advanced Stats'!$B$2:$AC$1000,9,0)</f>
        <v>4.0000000000000001E-3</v>
      </c>
      <c r="AG543">
        <f>VLOOKUP($B543,'UPDATE Advanced Stats'!$B$2:$AC$1000,10,0)</f>
        <v>0.182</v>
      </c>
      <c r="AH543">
        <f>VLOOKUP($B543,'UPDATE Advanced Stats'!$B$2:$AC$1000,11,0)</f>
        <v>8.1</v>
      </c>
      <c r="AI543">
        <f>VLOOKUP($B543,'UPDATE Advanced Stats'!$B$2:$AC$1000,12,0)</f>
        <v>17.899999999999999</v>
      </c>
      <c r="AJ543">
        <f>VLOOKUP($B543,'UPDATE Advanced Stats'!$B$2:$AC$1000,13,0)</f>
        <v>13.1</v>
      </c>
      <c r="AK543">
        <f>VLOOKUP($B543,'UPDATE Advanced Stats'!$B$2:$AC$1000,14,0)</f>
        <v>8</v>
      </c>
      <c r="AL543">
        <f>VLOOKUP($B543,'UPDATE Advanced Stats'!$B$2:$AC$1000,15,0)</f>
        <v>0.4</v>
      </c>
      <c r="AM543">
        <f>VLOOKUP($B543,'UPDATE Advanced Stats'!$B$2:$AC$1000,16,0)</f>
        <v>3.8</v>
      </c>
      <c r="AN543">
        <f>VLOOKUP($B543,'UPDATE Advanced Stats'!$B$2:$AC$1000,17,0)</f>
        <v>16.8</v>
      </c>
      <c r="AO543">
        <f>VLOOKUP($B543,'UPDATE Advanced Stats'!$B$2:$AC$1000,18,0)</f>
        <v>21.5</v>
      </c>
      <c r="AP543">
        <f>VLOOKUP($B543,'UPDATE Advanced Stats'!$B$2:$AC$1000,19,0)</f>
        <v>0</v>
      </c>
      <c r="AQ543">
        <f>VLOOKUP($B543,'UPDATE Advanced Stats'!$B$2:$AC$1000,20,0)</f>
        <v>0</v>
      </c>
      <c r="AR543">
        <f>VLOOKUP($B543,'UPDATE Advanced Stats'!$B$2:$AC$1000,21,0)</f>
        <v>1.7</v>
      </c>
      <c r="AS543">
        <f>VLOOKUP($B543,'UPDATE Advanced Stats'!$B$2:$AC$1000,22,0)</f>
        <v>1.7</v>
      </c>
      <c r="AT543">
        <f>VLOOKUP($B543,'UPDATE Advanced Stats'!$B$2:$AC$1000,23,0)</f>
        <v>6.6000000000000003E-2</v>
      </c>
      <c r="AU543">
        <f>VLOOKUP($B543,'UPDATE Advanced Stats'!$B$2:$AC$1000,24,0)</f>
        <v>0</v>
      </c>
      <c r="AV543">
        <f>VLOOKUP($B543,'UPDATE Advanced Stats'!$B$2:$AC$1000,25,0)</f>
        <v>-3.7</v>
      </c>
      <c r="AW543">
        <f>VLOOKUP($B543,'UPDATE Advanced Stats'!$B$2:$AC$1000,26,0)</f>
        <v>0.7</v>
      </c>
      <c r="AX543">
        <f>VLOOKUP($B543,'UPDATE Advanced Stats'!$B$2:$AC$1000,27,0)</f>
        <v>-3</v>
      </c>
      <c r="AY543">
        <f>VLOOKUP($B543,'UPDATE Advanced Stats'!$B$2:$AC$1000,28,0)</f>
        <v>-0.3</v>
      </c>
    </row>
    <row r="544" spans="1:51">
      <c r="A544">
        <f>'UPDATE Regular Stats'!A545</f>
        <v>406</v>
      </c>
      <c r="B544" t="str">
        <f>'UPDATE Regular Stats'!B545</f>
        <v>Ramon Sessions</v>
      </c>
      <c r="C544" t="str">
        <f>'UPDATE Regular Stats'!C545</f>
        <v>PG</v>
      </c>
      <c r="D544">
        <f>'UPDATE Regular Stats'!D545</f>
        <v>28</v>
      </c>
      <c r="E544" t="str">
        <f>'UPDATE Regular Stats'!E545</f>
        <v>TOT</v>
      </c>
      <c r="F544">
        <f>'UPDATE Regular Stats'!F545</f>
        <v>64</v>
      </c>
      <c r="G544">
        <f>'UPDATE Regular Stats'!G545</f>
        <v>10</v>
      </c>
      <c r="H544">
        <f>'UPDATE Regular Stats'!H545</f>
        <v>18.600000000000001</v>
      </c>
      <c r="I544">
        <f>'UPDATE Regular Stats'!I545</f>
        <v>2</v>
      </c>
      <c r="J544">
        <f>'UPDATE Regular Stats'!J545</f>
        <v>5.2</v>
      </c>
      <c r="K544">
        <f>'UPDATE Regular Stats'!K545</f>
        <v>0.374</v>
      </c>
      <c r="L544">
        <f>'UPDATE Regular Stats'!L545</f>
        <v>0.3</v>
      </c>
      <c r="M544">
        <f>'UPDATE Regular Stats'!M545</f>
        <v>0.9</v>
      </c>
      <c r="N544">
        <f>'UPDATE Regular Stats'!N545</f>
        <v>0.317</v>
      </c>
      <c r="O544">
        <f>'UPDATE Regular Stats'!O545</f>
        <v>1.7</v>
      </c>
      <c r="P544">
        <f>'UPDATE Regular Stats'!P545</f>
        <v>4.3</v>
      </c>
      <c r="Q544">
        <f>'UPDATE Regular Stats'!Q545</f>
        <v>0.38700000000000001</v>
      </c>
      <c r="R544">
        <f>'UPDATE Regular Stats'!R545</f>
        <v>2.1</v>
      </c>
      <c r="S544">
        <f>'UPDATE Regular Stats'!S545</f>
        <v>2.7</v>
      </c>
      <c r="T544">
        <f>'UPDATE Regular Stats'!T545</f>
        <v>0.76900000000000002</v>
      </c>
      <c r="U544">
        <f>'UPDATE Regular Stats'!U545</f>
        <v>0.4</v>
      </c>
      <c r="V544">
        <f>'UPDATE Regular Stats'!V545</f>
        <v>1.9</v>
      </c>
      <c r="W544">
        <f>'UPDATE Regular Stats'!W545</f>
        <v>2.2999999999999998</v>
      </c>
      <c r="X544">
        <f>'UPDATE Regular Stats'!X545</f>
        <v>2.8</v>
      </c>
      <c r="Y544">
        <f>'UPDATE Regular Stats'!Y545</f>
        <v>0.5</v>
      </c>
      <c r="Z544">
        <f>'UPDATE Regular Stats'!Z545</f>
        <v>0</v>
      </c>
      <c r="AA544">
        <f>'UPDATE Regular Stats'!AA545</f>
        <v>1.3</v>
      </c>
      <c r="AB544">
        <f>'UPDATE Regular Stats'!AB545</f>
        <v>1.1000000000000001</v>
      </c>
      <c r="AC544">
        <f>'UPDATE Regular Stats'!AC545</f>
        <v>6.3</v>
      </c>
      <c r="AD544">
        <f>VLOOKUP($B544,'UPDATE Advanced Stats'!$B$2:$AC$1000,7,0)</f>
        <v>11.1</v>
      </c>
      <c r="AE544">
        <f>VLOOKUP($B544,'UPDATE Advanced Stats'!$B$2:$AC$1000,8,0)</f>
        <v>0.49</v>
      </c>
      <c r="AF544">
        <f>VLOOKUP($B544,'UPDATE Advanced Stats'!$B$2:$AC$1000,9,0)</f>
        <v>0.18</v>
      </c>
      <c r="AG544">
        <f>VLOOKUP($B544,'UPDATE Advanced Stats'!$B$2:$AC$1000,10,0)</f>
        <v>0.51800000000000002</v>
      </c>
      <c r="AH544">
        <f>VLOOKUP($B544,'UPDATE Advanced Stats'!$B$2:$AC$1000,11,0)</f>
        <v>2.2999999999999998</v>
      </c>
      <c r="AI544">
        <f>VLOOKUP($B544,'UPDATE Advanced Stats'!$B$2:$AC$1000,12,0)</f>
        <v>11.2</v>
      </c>
      <c r="AJ544">
        <f>VLOOKUP($B544,'UPDATE Advanced Stats'!$B$2:$AC$1000,13,0)</f>
        <v>6.9</v>
      </c>
      <c r="AK544">
        <f>VLOOKUP($B544,'UPDATE Advanced Stats'!$B$2:$AC$1000,14,0)</f>
        <v>23</v>
      </c>
      <c r="AL544">
        <f>VLOOKUP($B544,'UPDATE Advanced Stats'!$B$2:$AC$1000,15,0)</f>
        <v>1.2</v>
      </c>
      <c r="AM544">
        <f>VLOOKUP($B544,'UPDATE Advanced Stats'!$B$2:$AC$1000,16,0)</f>
        <v>0</v>
      </c>
      <c r="AN544">
        <f>VLOOKUP($B544,'UPDATE Advanced Stats'!$B$2:$AC$1000,17,0)</f>
        <v>17.3</v>
      </c>
      <c r="AO544">
        <f>VLOOKUP($B544,'UPDATE Advanced Stats'!$B$2:$AC$1000,18,0)</f>
        <v>18.7</v>
      </c>
      <c r="AP544">
        <f>VLOOKUP($B544,'UPDATE Advanced Stats'!$B$2:$AC$1000,19,0)</f>
        <v>0</v>
      </c>
      <c r="AQ544">
        <f>VLOOKUP($B544,'UPDATE Advanced Stats'!$B$2:$AC$1000,20,0)</f>
        <v>0.4</v>
      </c>
      <c r="AR544">
        <f>VLOOKUP($B544,'UPDATE Advanced Stats'!$B$2:$AC$1000,21,0)</f>
        <v>0.7</v>
      </c>
      <c r="AS544">
        <f>VLOOKUP($B544,'UPDATE Advanced Stats'!$B$2:$AC$1000,22,0)</f>
        <v>1.1000000000000001</v>
      </c>
      <c r="AT544">
        <f>VLOOKUP($B544,'UPDATE Advanced Stats'!$B$2:$AC$1000,23,0)</f>
        <v>4.3999999999999997E-2</v>
      </c>
      <c r="AU544">
        <f>VLOOKUP($B544,'UPDATE Advanced Stats'!$B$2:$AC$1000,24,0)</f>
        <v>0</v>
      </c>
      <c r="AV544">
        <f>VLOOKUP($B544,'UPDATE Advanced Stats'!$B$2:$AC$1000,25,0)</f>
        <v>-2.2999999999999998</v>
      </c>
      <c r="AW544">
        <f>VLOOKUP($B544,'UPDATE Advanced Stats'!$B$2:$AC$1000,26,0)</f>
        <v>-1.6</v>
      </c>
      <c r="AX544">
        <f>VLOOKUP($B544,'UPDATE Advanced Stats'!$B$2:$AC$1000,27,0)</f>
        <v>-3.9</v>
      </c>
      <c r="AY544">
        <f>VLOOKUP($B544,'UPDATE Advanced Stats'!$B$2:$AC$1000,28,0)</f>
        <v>-0.6</v>
      </c>
    </row>
    <row r="545" spans="1:51">
      <c r="A545">
        <f>'UPDATE Regular Stats'!A546</f>
        <v>406</v>
      </c>
      <c r="B545" t="str">
        <f>'UPDATE Regular Stats'!B546</f>
        <v>Ramon Sessions</v>
      </c>
      <c r="C545" t="str">
        <f>'UPDATE Regular Stats'!C546</f>
        <v>PG</v>
      </c>
      <c r="D545">
        <f>'UPDATE Regular Stats'!D546</f>
        <v>28</v>
      </c>
      <c r="E545" t="str">
        <f>'UPDATE Regular Stats'!E546</f>
        <v>SAC</v>
      </c>
      <c r="F545">
        <f>'UPDATE Regular Stats'!F546</f>
        <v>36</v>
      </c>
      <c r="G545">
        <f>'UPDATE Regular Stats'!G546</f>
        <v>7</v>
      </c>
      <c r="H545">
        <f>'UPDATE Regular Stats'!H546</f>
        <v>17.8</v>
      </c>
      <c r="I545">
        <f>'UPDATE Regular Stats'!I546</f>
        <v>1.8</v>
      </c>
      <c r="J545">
        <f>'UPDATE Regular Stats'!J546</f>
        <v>5.0999999999999996</v>
      </c>
      <c r="K545">
        <f>'UPDATE Regular Stats'!K546</f>
        <v>0.34399999999999997</v>
      </c>
      <c r="L545">
        <f>'UPDATE Regular Stats'!L546</f>
        <v>0.2</v>
      </c>
      <c r="M545">
        <f>'UPDATE Regular Stats'!M546</f>
        <v>0.8</v>
      </c>
      <c r="N545">
        <f>'UPDATE Regular Stats'!N546</f>
        <v>0.214</v>
      </c>
      <c r="O545">
        <f>'UPDATE Regular Stats'!O546</f>
        <v>1.6</v>
      </c>
      <c r="P545">
        <f>'UPDATE Regular Stats'!P546</f>
        <v>4.3</v>
      </c>
      <c r="Q545">
        <f>'UPDATE Regular Stats'!Q546</f>
        <v>0.36799999999999999</v>
      </c>
      <c r="R545">
        <f>'UPDATE Regular Stats'!R546</f>
        <v>1.8</v>
      </c>
      <c r="S545">
        <f>'UPDATE Regular Stats'!S546</f>
        <v>2.4</v>
      </c>
      <c r="T545">
        <f>'UPDATE Regular Stats'!T546</f>
        <v>0.72699999999999998</v>
      </c>
      <c r="U545">
        <f>'UPDATE Regular Stats'!U546</f>
        <v>0.4</v>
      </c>
      <c r="V545">
        <f>'UPDATE Regular Stats'!V546</f>
        <v>1.6</v>
      </c>
      <c r="W545">
        <f>'UPDATE Regular Stats'!W546</f>
        <v>1.9</v>
      </c>
      <c r="X545">
        <f>'UPDATE Regular Stats'!X546</f>
        <v>2.7</v>
      </c>
      <c r="Y545">
        <f>'UPDATE Regular Stats'!Y546</f>
        <v>0.4</v>
      </c>
      <c r="Z545">
        <f>'UPDATE Regular Stats'!Z546</f>
        <v>0</v>
      </c>
      <c r="AA545">
        <f>'UPDATE Regular Stats'!AA546</f>
        <v>1.4</v>
      </c>
      <c r="AB545">
        <f>'UPDATE Regular Stats'!AB546</f>
        <v>1.3</v>
      </c>
      <c r="AC545">
        <f>'UPDATE Regular Stats'!AC546</f>
        <v>5.4</v>
      </c>
      <c r="AD545">
        <f>VLOOKUP($B545,'UPDATE Advanced Stats'!$B$2:$AC$1000,7,0)</f>
        <v>11.1</v>
      </c>
      <c r="AE545">
        <f>VLOOKUP($B545,'UPDATE Advanced Stats'!$B$2:$AC$1000,8,0)</f>
        <v>0.49</v>
      </c>
      <c r="AF545">
        <f>VLOOKUP($B545,'UPDATE Advanced Stats'!$B$2:$AC$1000,9,0)</f>
        <v>0.18</v>
      </c>
      <c r="AG545">
        <f>VLOOKUP($B545,'UPDATE Advanced Stats'!$B$2:$AC$1000,10,0)</f>
        <v>0.51800000000000002</v>
      </c>
      <c r="AH545">
        <f>VLOOKUP($B545,'UPDATE Advanced Stats'!$B$2:$AC$1000,11,0)</f>
        <v>2.2999999999999998</v>
      </c>
      <c r="AI545">
        <f>VLOOKUP($B545,'UPDATE Advanced Stats'!$B$2:$AC$1000,12,0)</f>
        <v>11.2</v>
      </c>
      <c r="AJ545">
        <f>VLOOKUP($B545,'UPDATE Advanced Stats'!$B$2:$AC$1000,13,0)</f>
        <v>6.9</v>
      </c>
      <c r="AK545">
        <f>VLOOKUP($B545,'UPDATE Advanced Stats'!$B$2:$AC$1000,14,0)</f>
        <v>23</v>
      </c>
      <c r="AL545">
        <f>VLOOKUP($B545,'UPDATE Advanced Stats'!$B$2:$AC$1000,15,0)</f>
        <v>1.2</v>
      </c>
      <c r="AM545">
        <f>VLOOKUP($B545,'UPDATE Advanced Stats'!$B$2:$AC$1000,16,0)</f>
        <v>0</v>
      </c>
      <c r="AN545">
        <f>VLOOKUP($B545,'UPDATE Advanced Stats'!$B$2:$AC$1000,17,0)</f>
        <v>17.3</v>
      </c>
      <c r="AO545">
        <f>VLOOKUP($B545,'UPDATE Advanced Stats'!$B$2:$AC$1000,18,0)</f>
        <v>18.7</v>
      </c>
      <c r="AP545">
        <f>VLOOKUP($B545,'UPDATE Advanced Stats'!$B$2:$AC$1000,19,0)</f>
        <v>0</v>
      </c>
      <c r="AQ545">
        <f>VLOOKUP($B545,'UPDATE Advanced Stats'!$B$2:$AC$1000,20,0)</f>
        <v>0.4</v>
      </c>
      <c r="AR545">
        <f>VLOOKUP($B545,'UPDATE Advanced Stats'!$B$2:$AC$1000,21,0)</f>
        <v>0.7</v>
      </c>
      <c r="AS545">
        <f>VLOOKUP($B545,'UPDATE Advanced Stats'!$B$2:$AC$1000,22,0)</f>
        <v>1.1000000000000001</v>
      </c>
      <c r="AT545">
        <f>VLOOKUP($B545,'UPDATE Advanced Stats'!$B$2:$AC$1000,23,0)</f>
        <v>4.3999999999999997E-2</v>
      </c>
      <c r="AU545">
        <f>VLOOKUP($B545,'UPDATE Advanced Stats'!$B$2:$AC$1000,24,0)</f>
        <v>0</v>
      </c>
      <c r="AV545">
        <f>VLOOKUP($B545,'UPDATE Advanced Stats'!$B$2:$AC$1000,25,0)</f>
        <v>-2.2999999999999998</v>
      </c>
      <c r="AW545">
        <f>VLOOKUP($B545,'UPDATE Advanced Stats'!$B$2:$AC$1000,26,0)</f>
        <v>-1.6</v>
      </c>
      <c r="AX545">
        <f>VLOOKUP($B545,'UPDATE Advanced Stats'!$B$2:$AC$1000,27,0)</f>
        <v>-3.9</v>
      </c>
      <c r="AY545">
        <f>VLOOKUP($B545,'UPDATE Advanced Stats'!$B$2:$AC$1000,28,0)</f>
        <v>-0.6</v>
      </c>
    </row>
    <row r="546" spans="1:51">
      <c r="A546">
        <f>'UPDATE Regular Stats'!A547</f>
        <v>406</v>
      </c>
      <c r="B546" t="str">
        <f>'UPDATE Regular Stats'!B547</f>
        <v>Ramon Sessions</v>
      </c>
      <c r="C546" t="str">
        <f>'UPDATE Regular Stats'!C547</f>
        <v>PG</v>
      </c>
      <c r="D546">
        <f>'UPDATE Regular Stats'!D547</f>
        <v>28</v>
      </c>
      <c r="E546" t="str">
        <f>'UPDATE Regular Stats'!E547</f>
        <v>WAS</v>
      </c>
      <c r="F546">
        <f>'UPDATE Regular Stats'!F547</f>
        <v>28</v>
      </c>
      <c r="G546">
        <f>'UPDATE Regular Stats'!G547</f>
        <v>3</v>
      </c>
      <c r="H546">
        <f>'UPDATE Regular Stats'!H547</f>
        <v>19.5</v>
      </c>
      <c r="I546">
        <f>'UPDATE Regular Stats'!I547</f>
        <v>2.2000000000000002</v>
      </c>
      <c r="J546">
        <f>'UPDATE Regular Stats'!J547</f>
        <v>5.4</v>
      </c>
      <c r="K546">
        <f>'UPDATE Regular Stats'!K547</f>
        <v>0.41099999999999998</v>
      </c>
      <c r="L546">
        <f>'UPDATE Regular Stats'!L547</f>
        <v>0.5</v>
      </c>
      <c r="M546">
        <f>'UPDATE Regular Stats'!M547</f>
        <v>1.1000000000000001</v>
      </c>
      <c r="N546">
        <f>'UPDATE Regular Stats'!N547</f>
        <v>0.40600000000000003</v>
      </c>
      <c r="O546">
        <f>'UPDATE Regular Stats'!O547</f>
        <v>1.8</v>
      </c>
      <c r="P546">
        <f>'UPDATE Regular Stats'!P547</f>
        <v>4.3</v>
      </c>
      <c r="Q546">
        <f>'UPDATE Regular Stats'!Q547</f>
        <v>0.41199999999999998</v>
      </c>
      <c r="R546">
        <f>'UPDATE Regular Stats'!R547</f>
        <v>2.5</v>
      </c>
      <c r="S546">
        <f>'UPDATE Regular Stats'!S547</f>
        <v>3</v>
      </c>
      <c r="T546">
        <f>'UPDATE Regular Stats'!T547</f>
        <v>0.81200000000000006</v>
      </c>
      <c r="U546">
        <f>'UPDATE Regular Stats'!U547</f>
        <v>0.4</v>
      </c>
      <c r="V546">
        <f>'UPDATE Regular Stats'!V547</f>
        <v>2.2999999999999998</v>
      </c>
      <c r="W546">
        <f>'UPDATE Regular Stats'!W547</f>
        <v>2.7</v>
      </c>
      <c r="X546">
        <f>'UPDATE Regular Stats'!X547</f>
        <v>3.1</v>
      </c>
      <c r="Y546">
        <f>'UPDATE Regular Stats'!Y547</f>
        <v>0.6</v>
      </c>
      <c r="Z546">
        <f>'UPDATE Regular Stats'!Z547</f>
        <v>0</v>
      </c>
      <c r="AA546">
        <f>'UPDATE Regular Stats'!AA547</f>
        <v>1.3</v>
      </c>
      <c r="AB546">
        <f>'UPDATE Regular Stats'!AB547</f>
        <v>1</v>
      </c>
      <c r="AC546">
        <f>'UPDATE Regular Stats'!AC547</f>
        <v>7.4</v>
      </c>
      <c r="AD546">
        <f>VLOOKUP($B546,'UPDATE Advanced Stats'!$B$2:$AC$1000,7,0)</f>
        <v>11.1</v>
      </c>
      <c r="AE546">
        <f>VLOOKUP($B546,'UPDATE Advanced Stats'!$B$2:$AC$1000,8,0)</f>
        <v>0.49</v>
      </c>
      <c r="AF546">
        <f>VLOOKUP($B546,'UPDATE Advanced Stats'!$B$2:$AC$1000,9,0)</f>
        <v>0.18</v>
      </c>
      <c r="AG546">
        <f>VLOOKUP($B546,'UPDATE Advanced Stats'!$B$2:$AC$1000,10,0)</f>
        <v>0.51800000000000002</v>
      </c>
      <c r="AH546">
        <f>VLOOKUP($B546,'UPDATE Advanced Stats'!$B$2:$AC$1000,11,0)</f>
        <v>2.2999999999999998</v>
      </c>
      <c r="AI546">
        <f>VLOOKUP($B546,'UPDATE Advanced Stats'!$B$2:$AC$1000,12,0)</f>
        <v>11.2</v>
      </c>
      <c r="AJ546">
        <f>VLOOKUP($B546,'UPDATE Advanced Stats'!$B$2:$AC$1000,13,0)</f>
        <v>6.9</v>
      </c>
      <c r="AK546">
        <f>VLOOKUP($B546,'UPDATE Advanced Stats'!$B$2:$AC$1000,14,0)</f>
        <v>23</v>
      </c>
      <c r="AL546">
        <f>VLOOKUP($B546,'UPDATE Advanced Stats'!$B$2:$AC$1000,15,0)</f>
        <v>1.2</v>
      </c>
      <c r="AM546">
        <f>VLOOKUP($B546,'UPDATE Advanced Stats'!$B$2:$AC$1000,16,0)</f>
        <v>0</v>
      </c>
      <c r="AN546">
        <f>VLOOKUP($B546,'UPDATE Advanced Stats'!$B$2:$AC$1000,17,0)</f>
        <v>17.3</v>
      </c>
      <c r="AO546">
        <f>VLOOKUP($B546,'UPDATE Advanced Stats'!$B$2:$AC$1000,18,0)</f>
        <v>18.7</v>
      </c>
      <c r="AP546">
        <f>VLOOKUP($B546,'UPDATE Advanced Stats'!$B$2:$AC$1000,19,0)</f>
        <v>0</v>
      </c>
      <c r="AQ546">
        <f>VLOOKUP($B546,'UPDATE Advanced Stats'!$B$2:$AC$1000,20,0)</f>
        <v>0.4</v>
      </c>
      <c r="AR546">
        <f>VLOOKUP($B546,'UPDATE Advanced Stats'!$B$2:$AC$1000,21,0)</f>
        <v>0.7</v>
      </c>
      <c r="AS546">
        <f>VLOOKUP($B546,'UPDATE Advanced Stats'!$B$2:$AC$1000,22,0)</f>
        <v>1.1000000000000001</v>
      </c>
      <c r="AT546">
        <f>VLOOKUP($B546,'UPDATE Advanced Stats'!$B$2:$AC$1000,23,0)</f>
        <v>4.3999999999999997E-2</v>
      </c>
      <c r="AU546">
        <f>VLOOKUP($B546,'UPDATE Advanced Stats'!$B$2:$AC$1000,24,0)</f>
        <v>0</v>
      </c>
      <c r="AV546">
        <f>VLOOKUP($B546,'UPDATE Advanced Stats'!$B$2:$AC$1000,25,0)</f>
        <v>-2.2999999999999998</v>
      </c>
      <c r="AW546">
        <f>VLOOKUP($B546,'UPDATE Advanced Stats'!$B$2:$AC$1000,26,0)</f>
        <v>-1.6</v>
      </c>
      <c r="AX546">
        <f>VLOOKUP($B546,'UPDATE Advanced Stats'!$B$2:$AC$1000,27,0)</f>
        <v>-3.9</v>
      </c>
      <c r="AY546">
        <f>VLOOKUP($B546,'UPDATE Advanced Stats'!$B$2:$AC$1000,28,0)</f>
        <v>-0.6</v>
      </c>
    </row>
    <row r="547" spans="1:51">
      <c r="A547">
        <f>'UPDATE Regular Stats'!A548</f>
        <v>407</v>
      </c>
      <c r="B547" t="str">
        <f>'UPDATE Regular Stats'!B548</f>
        <v>Iman Shumpert</v>
      </c>
      <c r="C547" t="str">
        <f>'UPDATE Regular Stats'!C548</f>
        <v>SG</v>
      </c>
      <c r="D547">
        <f>'UPDATE Regular Stats'!D548</f>
        <v>24</v>
      </c>
      <c r="E547" t="str">
        <f>'UPDATE Regular Stats'!E548</f>
        <v>TOT</v>
      </c>
      <c r="F547">
        <f>'UPDATE Regular Stats'!F548</f>
        <v>62</v>
      </c>
      <c r="G547">
        <f>'UPDATE Regular Stats'!G548</f>
        <v>25</v>
      </c>
      <c r="H547">
        <f>'UPDATE Regular Stats'!H548</f>
        <v>24.9</v>
      </c>
      <c r="I547">
        <f>'UPDATE Regular Stats'!I548</f>
        <v>3.1</v>
      </c>
      <c r="J547">
        <f>'UPDATE Regular Stats'!J548</f>
        <v>7.6</v>
      </c>
      <c r="K547">
        <f>'UPDATE Regular Stats'!K548</f>
        <v>0.41</v>
      </c>
      <c r="L547">
        <f>'UPDATE Regular Stats'!L548</f>
        <v>1.1000000000000001</v>
      </c>
      <c r="M547">
        <f>'UPDATE Regular Stats'!M548</f>
        <v>3.2</v>
      </c>
      <c r="N547">
        <f>'UPDATE Regular Stats'!N548</f>
        <v>0.34200000000000003</v>
      </c>
      <c r="O547">
        <f>'UPDATE Regular Stats'!O548</f>
        <v>2</v>
      </c>
      <c r="P547">
        <f>'UPDATE Regular Stats'!P548</f>
        <v>4.4000000000000004</v>
      </c>
      <c r="Q547">
        <f>'UPDATE Regular Stats'!Q548</f>
        <v>0.45800000000000002</v>
      </c>
      <c r="R547">
        <f>'UPDATE Regular Stats'!R548</f>
        <v>0.7</v>
      </c>
      <c r="S547">
        <f>'UPDATE Regular Stats'!S548</f>
        <v>1</v>
      </c>
      <c r="T547">
        <f>'UPDATE Regular Stats'!T548</f>
        <v>0.67200000000000004</v>
      </c>
      <c r="U547">
        <f>'UPDATE Regular Stats'!U548</f>
        <v>0.9</v>
      </c>
      <c r="V547">
        <f>'UPDATE Regular Stats'!V548</f>
        <v>2.7</v>
      </c>
      <c r="W547">
        <f>'UPDATE Regular Stats'!W548</f>
        <v>3.6</v>
      </c>
      <c r="X547">
        <f>'UPDATE Regular Stats'!X548</f>
        <v>2.2000000000000002</v>
      </c>
      <c r="Y547">
        <f>'UPDATE Regular Stats'!Y548</f>
        <v>1.3</v>
      </c>
      <c r="Z547">
        <f>'UPDATE Regular Stats'!Z548</f>
        <v>0.3</v>
      </c>
      <c r="AA547">
        <f>'UPDATE Regular Stats'!AA548</f>
        <v>1.5</v>
      </c>
      <c r="AB547">
        <f>'UPDATE Regular Stats'!AB548</f>
        <v>2.2000000000000002</v>
      </c>
      <c r="AC547">
        <f>'UPDATE Regular Stats'!AC548</f>
        <v>8</v>
      </c>
      <c r="AD547">
        <f>VLOOKUP($B547,'UPDATE Advanced Stats'!$B$2:$AC$1000,7,0)</f>
        <v>11.4</v>
      </c>
      <c r="AE547">
        <f>VLOOKUP($B547,'UPDATE Advanced Stats'!$B$2:$AC$1000,8,0)</f>
        <v>0.497</v>
      </c>
      <c r="AF547">
        <f>VLOOKUP($B547,'UPDATE Advanced Stats'!$B$2:$AC$1000,9,0)</f>
        <v>0.41599999999999998</v>
      </c>
      <c r="AG547">
        <f>VLOOKUP($B547,'UPDATE Advanced Stats'!$B$2:$AC$1000,10,0)</f>
        <v>0.13600000000000001</v>
      </c>
      <c r="AH547">
        <f>VLOOKUP($B547,'UPDATE Advanced Stats'!$B$2:$AC$1000,11,0)</f>
        <v>4.0999999999999996</v>
      </c>
      <c r="AI547">
        <f>VLOOKUP($B547,'UPDATE Advanced Stats'!$B$2:$AC$1000,12,0)</f>
        <v>12.6</v>
      </c>
      <c r="AJ547">
        <f>VLOOKUP($B547,'UPDATE Advanced Stats'!$B$2:$AC$1000,13,0)</f>
        <v>8.3000000000000007</v>
      </c>
      <c r="AK547">
        <f>VLOOKUP($B547,'UPDATE Advanced Stats'!$B$2:$AC$1000,14,0)</f>
        <v>14.2</v>
      </c>
      <c r="AL547">
        <f>VLOOKUP($B547,'UPDATE Advanced Stats'!$B$2:$AC$1000,15,0)</f>
        <v>2.7</v>
      </c>
      <c r="AM547">
        <f>VLOOKUP($B547,'UPDATE Advanced Stats'!$B$2:$AC$1000,16,0)</f>
        <v>0.8</v>
      </c>
      <c r="AN547">
        <f>VLOOKUP($B547,'UPDATE Advanced Stats'!$B$2:$AC$1000,17,0)</f>
        <v>15.4</v>
      </c>
      <c r="AO547">
        <f>VLOOKUP($B547,'UPDATE Advanced Stats'!$B$2:$AC$1000,18,0)</f>
        <v>17.399999999999999</v>
      </c>
      <c r="AP547">
        <f>VLOOKUP($B547,'UPDATE Advanced Stats'!$B$2:$AC$1000,19,0)</f>
        <v>0</v>
      </c>
      <c r="AQ547">
        <f>VLOOKUP($B547,'UPDATE Advanced Stats'!$B$2:$AC$1000,20,0)</f>
        <v>0.1</v>
      </c>
      <c r="AR547">
        <f>VLOOKUP($B547,'UPDATE Advanced Stats'!$B$2:$AC$1000,21,0)</f>
        <v>1.4</v>
      </c>
      <c r="AS547">
        <f>VLOOKUP($B547,'UPDATE Advanced Stats'!$B$2:$AC$1000,22,0)</f>
        <v>1.5</v>
      </c>
      <c r="AT547">
        <f>VLOOKUP($B547,'UPDATE Advanced Stats'!$B$2:$AC$1000,23,0)</f>
        <v>4.7E-2</v>
      </c>
      <c r="AU547">
        <f>VLOOKUP($B547,'UPDATE Advanced Stats'!$B$2:$AC$1000,24,0)</f>
        <v>0</v>
      </c>
      <c r="AV547">
        <f>VLOOKUP($B547,'UPDATE Advanced Stats'!$B$2:$AC$1000,25,0)</f>
        <v>-0.7</v>
      </c>
      <c r="AW547">
        <f>VLOOKUP($B547,'UPDATE Advanced Stats'!$B$2:$AC$1000,26,0)</f>
        <v>0.3</v>
      </c>
      <c r="AX547">
        <f>VLOOKUP($B547,'UPDATE Advanced Stats'!$B$2:$AC$1000,27,0)</f>
        <v>-0.4</v>
      </c>
      <c r="AY547">
        <f>VLOOKUP($B547,'UPDATE Advanced Stats'!$B$2:$AC$1000,28,0)</f>
        <v>0.6</v>
      </c>
    </row>
    <row r="548" spans="1:51">
      <c r="A548">
        <f>'UPDATE Regular Stats'!A549</f>
        <v>407</v>
      </c>
      <c r="B548" t="str">
        <f>'UPDATE Regular Stats'!B549</f>
        <v>Iman Shumpert</v>
      </c>
      <c r="C548" t="str">
        <f>'UPDATE Regular Stats'!C549</f>
        <v>SG</v>
      </c>
      <c r="D548">
        <f>'UPDATE Regular Stats'!D549</f>
        <v>24</v>
      </c>
      <c r="E548" t="str">
        <f>'UPDATE Regular Stats'!E549</f>
        <v>NYK</v>
      </c>
      <c r="F548">
        <f>'UPDATE Regular Stats'!F549</f>
        <v>24</v>
      </c>
      <c r="G548">
        <f>'UPDATE Regular Stats'!G549</f>
        <v>24</v>
      </c>
      <c r="H548">
        <f>'UPDATE Regular Stats'!H549</f>
        <v>26</v>
      </c>
      <c r="I548">
        <f>'UPDATE Regular Stats'!I549</f>
        <v>3.7</v>
      </c>
      <c r="J548">
        <f>'UPDATE Regular Stats'!J549</f>
        <v>9</v>
      </c>
      <c r="K548">
        <f>'UPDATE Regular Stats'!K549</f>
        <v>0.40899999999999997</v>
      </c>
      <c r="L548">
        <f>'UPDATE Regular Stats'!L549</f>
        <v>1</v>
      </c>
      <c r="M548">
        <f>'UPDATE Regular Stats'!M549</f>
        <v>2.8</v>
      </c>
      <c r="N548">
        <f>'UPDATE Regular Stats'!N549</f>
        <v>0.34799999999999998</v>
      </c>
      <c r="O548">
        <f>'UPDATE Regular Stats'!O549</f>
        <v>2.7</v>
      </c>
      <c r="P548">
        <f>'UPDATE Regular Stats'!P549</f>
        <v>6.2</v>
      </c>
      <c r="Q548">
        <f>'UPDATE Regular Stats'!Q549</f>
        <v>0.436</v>
      </c>
      <c r="R548">
        <f>'UPDATE Regular Stats'!R549</f>
        <v>1</v>
      </c>
      <c r="S548">
        <f>'UPDATE Regular Stats'!S549</f>
        <v>1.5</v>
      </c>
      <c r="T548">
        <f>'UPDATE Regular Stats'!T549</f>
        <v>0.67600000000000005</v>
      </c>
      <c r="U548">
        <f>'UPDATE Regular Stats'!U549</f>
        <v>0.9</v>
      </c>
      <c r="V548">
        <f>'UPDATE Regular Stats'!V549</f>
        <v>2.5</v>
      </c>
      <c r="W548">
        <f>'UPDATE Regular Stats'!W549</f>
        <v>3.4</v>
      </c>
      <c r="X548">
        <f>'UPDATE Regular Stats'!X549</f>
        <v>3.3</v>
      </c>
      <c r="Y548">
        <f>'UPDATE Regular Stats'!Y549</f>
        <v>1.3</v>
      </c>
      <c r="Z548">
        <f>'UPDATE Regular Stats'!Z549</f>
        <v>0.1</v>
      </c>
      <c r="AA548">
        <f>'UPDATE Regular Stats'!AA549</f>
        <v>1.8</v>
      </c>
      <c r="AB548">
        <f>'UPDATE Regular Stats'!AB549</f>
        <v>2.8</v>
      </c>
      <c r="AC548">
        <f>'UPDATE Regular Stats'!AC549</f>
        <v>9.3000000000000007</v>
      </c>
      <c r="AD548">
        <f>VLOOKUP($B548,'UPDATE Advanced Stats'!$B$2:$AC$1000,7,0)</f>
        <v>11.4</v>
      </c>
      <c r="AE548">
        <f>VLOOKUP($B548,'UPDATE Advanced Stats'!$B$2:$AC$1000,8,0)</f>
        <v>0.497</v>
      </c>
      <c r="AF548">
        <f>VLOOKUP($B548,'UPDATE Advanced Stats'!$B$2:$AC$1000,9,0)</f>
        <v>0.41599999999999998</v>
      </c>
      <c r="AG548">
        <f>VLOOKUP($B548,'UPDATE Advanced Stats'!$B$2:$AC$1000,10,0)</f>
        <v>0.13600000000000001</v>
      </c>
      <c r="AH548">
        <f>VLOOKUP($B548,'UPDATE Advanced Stats'!$B$2:$AC$1000,11,0)</f>
        <v>4.0999999999999996</v>
      </c>
      <c r="AI548">
        <f>VLOOKUP($B548,'UPDATE Advanced Stats'!$B$2:$AC$1000,12,0)</f>
        <v>12.6</v>
      </c>
      <c r="AJ548">
        <f>VLOOKUP($B548,'UPDATE Advanced Stats'!$B$2:$AC$1000,13,0)</f>
        <v>8.3000000000000007</v>
      </c>
      <c r="AK548">
        <f>VLOOKUP($B548,'UPDATE Advanced Stats'!$B$2:$AC$1000,14,0)</f>
        <v>14.2</v>
      </c>
      <c r="AL548">
        <f>VLOOKUP($B548,'UPDATE Advanced Stats'!$B$2:$AC$1000,15,0)</f>
        <v>2.7</v>
      </c>
      <c r="AM548">
        <f>VLOOKUP($B548,'UPDATE Advanced Stats'!$B$2:$AC$1000,16,0)</f>
        <v>0.8</v>
      </c>
      <c r="AN548">
        <f>VLOOKUP($B548,'UPDATE Advanced Stats'!$B$2:$AC$1000,17,0)</f>
        <v>15.4</v>
      </c>
      <c r="AO548">
        <f>VLOOKUP($B548,'UPDATE Advanced Stats'!$B$2:$AC$1000,18,0)</f>
        <v>17.399999999999999</v>
      </c>
      <c r="AP548">
        <f>VLOOKUP($B548,'UPDATE Advanced Stats'!$B$2:$AC$1000,19,0)</f>
        <v>0</v>
      </c>
      <c r="AQ548">
        <f>VLOOKUP($B548,'UPDATE Advanced Stats'!$B$2:$AC$1000,20,0)</f>
        <v>0.1</v>
      </c>
      <c r="AR548">
        <f>VLOOKUP($B548,'UPDATE Advanced Stats'!$B$2:$AC$1000,21,0)</f>
        <v>1.4</v>
      </c>
      <c r="AS548">
        <f>VLOOKUP($B548,'UPDATE Advanced Stats'!$B$2:$AC$1000,22,0)</f>
        <v>1.5</v>
      </c>
      <c r="AT548">
        <f>VLOOKUP($B548,'UPDATE Advanced Stats'!$B$2:$AC$1000,23,0)</f>
        <v>4.7E-2</v>
      </c>
      <c r="AU548">
        <f>VLOOKUP($B548,'UPDATE Advanced Stats'!$B$2:$AC$1000,24,0)</f>
        <v>0</v>
      </c>
      <c r="AV548">
        <f>VLOOKUP($B548,'UPDATE Advanced Stats'!$B$2:$AC$1000,25,0)</f>
        <v>-0.7</v>
      </c>
      <c r="AW548">
        <f>VLOOKUP($B548,'UPDATE Advanced Stats'!$B$2:$AC$1000,26,0)</f>
        <v>0.3</v>
      </c>
      <c r="AX548">
        <f>VLOOKUP($B548,'UPDATE Advanced Stats'!$B$2:$AC$1000,27,0)</f>
        <v>-0.4</v>
      </c>
      <c r="AY548">
        <f>VLOOKUP($B548,'UPDATE Advanced Stats'!$B$2:$AC$1000,28,0)</f>
        <v>0.6</v>
      </c>
    </row>
    <row r="549" spans="1:51">
      <c r="A549">
        <f>'UPDATE Regular Stats'!A550</f>
        <v>407</v>
      </c>
      <c r="B549" t="str">
        <f>'UPDATE Regular Stats'!B550</f>
        <v>Iman Shumpert</v>
      </c>
      <c r="C549" t="str">
        <f>'UPDATE Regular Stats'!C550</f>
        <v>SG</v>
      </c>
      <c r="D549">
        <f>'UPDATE Regular Stats'!D550</f>
        <v>24</v>
      </c>
      <c r="E549" t="str">
        <f>'UPDATE Regular Stats'!E550</f>
        <v>CLE</v>
      </c>
      <c r="F549">
        <f>'UPDATE Regular Stats'!F550</f>
        <v>38</v>
      </c>
      <c r="G549">
        <f>'UPDATE Regular Stats'!G550</f>
        <v>1</v>
      </c>
      <c r="H549">
        <f>'UPDATE Regular Stats'!H550</f>
        <v>24.2</v>
      </c>
      <c r="I549">
        <f>'UPDATE Regular Stats'!I550</f>
        <v>2.8</v>
      </c>
      <c r="J549">
        <f>'UPDATE Regular Stats'!J550</f>
        <v>6.7</v>
      </c>
      <c r="K549">
        <f>'UPDATE Regular Stats'!K550</f>
        <v>0.41</v>
      </c>
      <c r="L549">
        <f>'UPDATE Regular Stats'!L550</f>
        <v>1.2</v>
      </c>
      <c r="M549">
        <f>'UPDATE Regular Stats'!M550</f>
        <v>3.4</v>
      </c>
      <c r="N549">
        <f>'UPDATE Regular Stats'!N550</f>
        <v>0.33800000000000002</v>
      </c>
      <c r="O549">
        <f>'UPDATE Regular Stats'!O550</f>
        <v>1.6</v>
      </c>
      <c r="P549">
        <f>'UPDATE Regular Stats'!P550</f>
        <v>3.3</v>
      </c>
      <c r="Q549">
        <f>'UPDATE Regular Stats'!Q550</f>
        <v>0.48399999999999999</v>
      </c>
      <c r="R549">
        <f>'UPDATE Regular Stats'!R550</f>
        <v>0.5</v>
      </c>
      <c r="S549">
        <f>'UPDATE Regular Stats'!S550</f>
        <v>0.7</v>
      </c>
      <c r="T549">
        <f>'UPDATE Regular Stats'!T550</f>
        <v>0.66700000000000004</v>
      </c>
      <c r="U549">
        <f>'UPDATE Regular Stats'!U550</f>
        <v>0.9</v>
      </c>
      <c r="V549">
        <f>'UPDATE Regular Stats'!V550</f>
        <v>2.9</v>
      </c>
      <c r="W549">
        <f>'UPDATE Regular Stats'!W550</f>
        <v>3.8</v>
      </c>
      <c r="X549">
        <f>'UPDATE Regular Stats'!X550</f>
        <v>1.5</v>
      </c>
      <c r="Y549">
        <f>'UPDATE Regular Stats'!Y550</f>
        <v>1.3</v>
      </c>
      <c r="Z549">
        <f>'UPDATE Regular Stats'!Z550</f>
        <v>0.3</v>
      </c>
      <c r="AA549">
        <f>'UPDATE Regular Stats'!AA550</f>
        <v>1.3</v>
      </c>
      <c r="AB549">
        <f>'UPDATE Regular Stats'!AB550</f>
        <v>1.9</v>
      </c>
      <c r="AC549">
        <f>'UPDATE Regular Stats'!AC550</f>
        <v>7.2</v>
      </c>
      <c r="AD549">
        <f>VLOOKUP($B549,'UPDATE Advanced Stats'!$B$2:$AC$1000,7,0)</f>
        <v>11.4</v>
      </c>
      <c r="AE549">
        <f>VLOOKUP($B549,'UPDATE Advanced Stats'!$B$2:$AC$1000,8,0)</f>
        <v>0.497</v>
      </c>
      <c r="AF549">
        <f>VLOOKUP($B549,'UPDATE Advanced Stats'!$B$2:$AC$1000,9,0)</f>
        <v>0.41599999999999998</v>
      </c>
      <c r="AG549">
        <f>VLOOKUP($B549,'UPDATE Advanced Stats'!$B$2:$AC$1000,10,0)</f>
        <v>0.13600000000000001</v>
      </c>
      <c r="AH549">
        <f>VLOOKUP($B549,'UPDATE Advanced Stats'!$B$2:$AC$1000,11,0)</f>
        <v>4.0999999999999996</v>
      </c>
      <c r="AI549">
        <f>VLOOKUP($B549,'UPDATE Advanced Stats'!$B$2:$AC$1000,12,0)</f>
        <v>12.6</v>
      </c>
      <c r="AJ549">
        <f>VLOOKUP($B549,'UPDATE Advanced Stats'!$B$2:$AC$1000,13,0)</f>
        <v>8.3000000000000007</v>
      </c>
      <c r="AK549">
        <f>VLOOKUP($B549,'UPDATE Advanced Stats'!$B$2:$AC$1000,14,0)</f>
        <v>14.2</v>
      </c>
      <c r="AL549">
        <f>VLOOKUP($B549,'UPDATE Advanced Stats'!$B$2:$AC$1000,15,0)</f>
        <v>2.7</v>
      </c>
      <c r="AM549">
        <f>VLOOKUP($B549,'UPDATE Advanced Stats'!$B$2:$AC$1000,16,0)</f>
        <v>0.8</v>
      </c>
      <c r="AN549">
        <f>VLOOKUP($B549,'UPDATE Advanced Stats'!$B$2:$AC$1000,17,0)</f>
        <v>15.4</v>
      </c>
      <c r="AO549">
        <f>VLOOKUP($B549,'UPDATE Advanced Stats'!$B$2:$AC$1000,18,0)</f>
        <v>17.399999999999999</v>
      </c>
      <c r="AP549">
        <f>VLOOKUP($B549,'UPDATE Advanced Stats'!$B$2:$AC$1000,19,0)</f>
        <v>0</v>
      </c>
      <c r="AQ549">
        <f>VLOOKUP($B549,'UPDATE Advanced Stats'!$B$2:$AC$1000,20,0)</f>
        <v>0.1</v>
      </c>
      <c r="AR549">
        <f>VLOOKUP($B549,'UPDATE Advanced Stats'!$B$2:$AC$1000,21,0)</f>
        <v>1.4</v>
      </c>
      <c r="AS549">
        <f>VLOOKUP($B549,'UPDATE Advanced Stats'!$B$2:$AC$1000,22,0)</f>
        <v>1.5</v>
      </c>
      <c r="AT549">
        <f>VLOOKUP($B549,'UPDATE Advanced Stats'!$B$2:$AC$1000,23,0)</f>
        <v>4.7E-2</v>
      </c>
      <c r="AU549">
        <f>VLOOKUP($B549,'UPDATE Advanced Stats'!$B$2:$AC$1000,24,0)</f>
        <v>0</v>
      </c>
      <c r="AV549">
        <f>VLOOKUP($B549,'UPDATE Advanced Stats'!$B$2:$AC$1000,25,0)</f>
        <v>-0.7</v>
      </c>
      <c r="AW549">
        <f>VLOOKUP($B549,'UPDATE Advanced Stats'!$B$2:$AC$1000,26,0)</f>
        <v>0.3</v>
      </c>
      <c r="AX549">
        <f>VLOOKUP($B549,'UPDATE Advanced Stats'!$B$2:$AC$1000,27,0)</f>
        <v>-0.4</v>
      </c>
      <c r="AY549">
        <f>VLOOKUP($B549,'UPDATE Advanced Stats'!$B$2:$AC$1000,28,0)</f>
        <v>0.6</v>
      </c>
    </row>
    <row r="550" spans="1:51">
      <c r="A550">
        <f>'UPDATE Regular Stats'!A551</f>
        <v>408</v>
      </c>
      <c r="B550" t="str">
        <f>'UPDATE Regular Stats'!B551</f>
        <v>Alexey Shved</v>
      </c>
      <c r="C550" t="str">
        <f>'UPDATE Regular Stats'!C551</f>
        <v>SG</v>
      </c>
      <c r="D550">
        <f>'UPDATE Regular Stats'!D551</f>
        <v>26</v>
      </c>
      <c r="E550" t="str">
        <f>'UPDATE Regular Stats'!E551</f>
        <v>TOT</v>
      </c>
      <c r="F550">
        <f>'UPDATE Regular Stats'!F551</f>
        <v>42</v>
      </c>
      <c r="G550">
        <f>'UPDATE Regular Stats'!G551</f>
        <v>9</v>
      </c>
      <c r="H550">
        <f>'UPDATE Regular Stats'!H551</f>
        <v>18.3</v>
      </c>
      <c r="I550">
        <f>'UPDATE Regular Stats'!I551</f>
        <v>3.2</v>
      </c>
      <c r="J550">
        <f>'UPDATE Regular Stats'!J551</f>
        <v>8</v>
      </c>
      <c r="K550">
        <f>'UPDATE Regular Stats'!K551</f>
        <v>0.39700000000000002</v>
      </c>
      <c r="L550">
        <f>'UPDATE Regular Stats'!L551</f>
        <v>1.1000000000000001</v>
      </c>
      <c r="M550">
        <f>'UPDATE Regular Stats'!M551</f>
        <v>3.3</v>
      </c>
      <c r="N550">
        <f>'UPDATE Regular Stats'!N551</f>
        <v>0.33800000000000002</v>
      </c>
      <c r="O550">
        <f>'UPDATE Regular Stats'!O551</f>
        <v>2</v>
      </c>
      <c r="P550">
        <f>'UPDATE Regular Stats'!P551</f>
        <v>4.7</v>
      </c>
      <c r="Q550">
        <f>'UPDATE Regular Stats'!Q551</f>
        <v>0.439</v>
      </c>
      <c r="R550">
        <f>'UPDATE Regular Stats'!R551</f>
        <v>2.9</v>
      </c>
      <c r="S550">
        <f>'UPDATE Regular Stats'!S551</f>
        <v>3.6</v>
      </c>
      <c r="T550">
        <f>'UPDATE Regular Stats'!T551</f>
        <v>0.80700000000000005</v>
      </c>
      <c r="U550">
        <f>'UPDATE Regular Stats'!U551</f>
        <v>0.5</v>
      </c>
      <c r="V550">
        <f>'UPDATE Regular Stats'!V551</f>
        <v>1.8</v>
      </c>
      <c r="W550">
        <f>'UPDATE Regular Stats'!W551</f>
        <v>2.4</v>
      </c>
      <c r="X550">
        <f>'UPDATE Regular Stats'!X551</f>
        <v>2.5</v>
      </c>
      <c r="Y550">
        <f>'UPDATE Regular Stats'!Y551</f>
        <v>0.7</v>
      </c>
      <c r="Z550">
        <f>'UPDATE Regular Stats'!Z551</f>
        <v>0.1</v>
      </c>
      <c r="AA550">
        <f>'UPDATE Regular Stats'!AA551</f>
        <v>1.1000000000000001</v>
      </c>
      <c r="AB550">
        <f>'UPDATE Regular Stats'!AB551</f>
        <v>1.1000000000000001</v>
      </c>
      <c r="AC550">
        <f>'UPDATE Regular Stats'!AC551</f>
        <v>10.3</v>
      </c>
      <c r="AD550">
        <f>VLOOKUP($B550,'UPDATE Advanced Stats'!$B$2:$AC$1000,7,0)</f>
        <v>19.5</v>
      </c>
      <c r="AE550">
        <f>VLOOKUP($B550,'UPDATE Advanced Stats'!$B$2:$AC$1000,8,0)</f>
        <v>0.54100000000000004</v>
      </c>
      <c r="AF550">
        <f>VLOOKUP($B550,'UPDATE Advanced Stats'!$B$2:$AC$1000,9,0)</f>
        <v>0.41499999999999998</v>
      </c>
      <c r="AG550">
        <f>VLOOKUP($B550,'UPDATE Advanced Stats'!$B$2:$AC$1000,10,0)</f>
        <v>0.44800000000000001</v>
      </c>
      <c r="AH550">
        <f>VLOOKUP($B550,'UPDATE Advanced Stats'!$B$2:$AC$1000,11,0)</f>
        <v>3.3</v>
      </c>
      <c r="AI550">
        <f>VLOOKUP($B550,'UPDATE Advanced Stats'!$B$2:$AC$1000,12,0)</f>
        <v>11.7</v>
      </c>
      <c r="AJ550">
        <f>VLOOKUP($B550,'UPDATE Advanced Stats'!$B$2:$AC$1000,13,0)</f>
        <v>7.3</v>
      </c>
      <c r="AK550">
        <f>VLOOKUP($B550,'UPDATE Advanced Stats'!$B$2:$AC$1000,14,0)</f>
        <v>25.7</v>
      </c>
      <c r="AL550">
        <f>VLOOKUP($B550,'UPDATE Advanced Stats'!$B$2:$AC$1000,15,0)</f>
        <v>2</v>
      </c>
      <c r="AM550">
        <f>VLOOKUP($B550,'UPDATE Advanced Stats'!$B$2:$AC$1000,16,0)</f>
        <v>0.6</v>
      </c>
      <c r="AN550">
        <f>VLOOKUP($B550,'UPDATE Advanced Stats'!$B$2:$AC$1000,17,0)</f>
        <v>10.7</v>
      </c>
      <c r="AO550">
        <f>VLOOKUP($B550,'UPDATE Advanced Stats'!$B$2:$AC$1000,18,0)</f>
        <v>26.3</v>
      </c>
      <c r="AP550">
        <f>VLOOKUP($B550,'UPDATE Advanced Stats'!$B$2:$AC$1000,19,0)</f>
        <v>0</v>
      </c>
      <c r="AQ550">
        <f>VLOOKUP($B550,'UPDATE Advanced Stats'!$B$2:$AC$1000,20,0)</f>
        <v>1.7</v>
      </c>
      <c r="AR550">
        <f>VLOOKUP($B550,'UPDATE Advanced Stats'!$B$2:$AC$1000,21,0)</f>
        <v>0.5</v>
      </c>
      <c r="AS550">
        <f>VLOOKUP($B550,'UPDATE Advanced Stats'!$B$2:$AC$1000,22,0)</f>
        <v>2.2000000000000002</v>
      </c>
      <c r="AT550">
        <f>VLOOKUP($B550,'UPDATE Advanced Stats'!$B$2:$AC$1000,23,0)</f>
        <v>0.13500000000000001</v>
      </c>
      <c r="AU550">
        <f>VLOOKUP($B550,'UPDATE Advanced Stats'!$B$2:$AC$1000,24,0)</f>
        <v>0</v>
      </c>
      <c r="AV550">
        <f>VLOOKUP($B550,'UPDATE Advanced Stats'!$B$2:$AC$1000,25,0)</f>
        <v>3</v>
      </c>
      <c r="AW550">
        <f>VLOOKUP($B550,'UPDATE Advanced Stats'!$B$2:$AC$1000,26,0)</f>
        <v>-2.6</v>
      </c>
      <c r="AX550">
        <f>VLOOKUP($B550,'UPDATE Advanced Stats'!$B$2:$AC$1000,27,0)</f>
        <v>0.5</v>
      </c>
      <c r="AY550">
        <f>VLOOKUP($B550,'UPDATE Advanced Stats'!$B$2:$AC$1000,28,0)</f>
        <v>0.5</v>
      </c>
    </row>
    <row r="551" spans="1:51">
      <c r="A551">
        <f>'UPDATE Regular Stats'!A552</f>
        <v>408</v>
      </c>
      <c r="B551" t="str">
        <f>'UPDATE Regular Stats'!B552</f>
        <v>Alexey Shved</v>
      </c>
      <c r="C551" t="str">
        <f>'UPDATE Regular Stats'!C552</f>
        <v>SG</v>
      </c>
      <c r="D551">
        <f>'UPDATE Regular Stats'!D552</f>
        <v>26</v>
      </c>
      <c r="E551" t="str">
        <f>'UPDATE Regular Stats'!E552</f>
        <v>PHI</v>
      </c>
      <c r="F551">
        <f>'UPDATE Regular Stats'!F552</f>
        <v>17</v>
      </c>
      <c r="G551">
        <f>'UPDATE Regular Stats'!G552</f>
        <v>0</v>
      </c>
      <c r="H551">
        <f>'UPDATE Regular Stats'!H552</f>
        <v>16.8</v>
      </c>
      <c r="I551">
        <f>'UPDATE Regular Stats'!I552</f>
        <v>3.1</v>
      </c>
      <c r="J551">
        <f>'UPDATE Regular Stats'!J552</f>
        <v>7.6</v>
      </c>
      <c r="K551">
        <f>'UPDATE Regular Stats'!K552</f>
        <v>0.4</v>
      </c>
      <c r="L551">
        <f>'UPDATE Regular Stats'!L552</f>
        <v>1</v>
      </c>
      <c r="M551">
        <f>'UPDATE Regular Stats'!M552</f>
        <v>3.4</v>
      </c>
      <c r="N551">
        <f>'UPDATE Regular Stats'!N552</f>
        <v>0.29799999999999999</v>
      </c>
      <c r="O551">
        <f>'UPDATE Regular Stats'!O552</f>
        <v>2.1</v>
      </c>
      <c r="P551">
        <f>'UPDATE Regular Stats'!P552</f>
        <v>4.3</v>
      </c>
      <c r="Q551">
        <f>'UPDATE Regular Stats'!Q552</f>
        <v>0.47899999999999998</v>
      </c>
      <c r="R551">
        <f>'UPDATE Regular Stats'!R552</f>
        <v>2.8</v>
      </c>
      <c r="S551">
        <f>'UPDATE Regular Stats'!S552</f>
        <v>3.4</v>
      </c>
      <c r="T551">
        <f>'UPDATE Regular Stats'!T552</f>
        <v>0.84199999999999997</v>
      </c>
      <c r="U551">
        <f>'UPDATE Regular Stats'!U552</f>
        <v>0.5</v>
      </c>
      <c r="V551">
        <f>'UPDATE Regular Stats'!V552</f>
        <v>0.8</v>
      </c>
      <c r="W551">
        <f>'UPDATE Regular Stats'!W552</f>
        <v>1.3</v>
      </c>
      <c r="X551">
        <f>'UPDATE Regular Stats'!X552</f>
        <v>2.7</v>
      </c>
      <c r="Y551">
        <f>'UPDATE Regular Stats'!Y552</f>
        <v>0.8</v>
      </c>
      <c r="Z551">
        <f>'UPDATE Regular Stats'!Z552</f>
        <v>0.1</v>
      </c>
      <c r="AA551">
        <f>'UPDATE Regular Stats'!AA552</f>
        <v>1.1000000000000001</v>
      </c>
      <c r="AB551">
        <f>'UPDATE Regular Stats'!AB552</f>
        <v>1.2</v>
      </c>
      <c r="AC551">
        <f>'UPDATE Regular Stats'!AC552</f>
        <v>9.9</v>
      </c>
      <c r="AD551">
        <f>VLOOKUP($B551,'UPDATE Advanced Stats'!$B$2:$AC$1000,7,0)</f>
        <v>19.5</v>
      </c>
      <c r="AE551">
        <f>VLOOKUP($B551,'UPDATE Advanced Stats'!$B$2:$AC$1000,8,0)</f>
        <v>0.54100000000000004</v>
      </c>
      <c r="AF551">
        <f>VLOOKUP($B551,'UPDATE Advanced Stats'!$B$2:$AC$1000,9,0)</f>
        <v>0.41499999999999998</v>
      </c>
      <c r="AG551">
        <f>VLOOKUP($B551,'UPDATE Advanced Stats'!$B$2:$AC$1000,10,0)</f>
        <v>0.44800000000000001</v>
      </c>
      <c r="AH551">
        <f>VLOOKUP($B551,'UPDATE Advanced Stats'!$B$2:$AC$1000,11,0)</f>
        <v>3.3</v>
      </c>
      <c r="AI551">
        <f>VLOOKUP($B551,'UPDATE Advanced Stats'!$B$2:$AC$1000,12,0)</f>
        <v>11.7</v>
      </c>
      <c r="AJ551">
        <f>VLOOKUP($B551,'UPDATE Advanced Stats'!$B$2:$AC$1000,13,0)</f>
        <v>7.3</v>
      </c>
      <c r="AK551">
        <f>VLOOKUP($B551,'UPDATE Advanced Stats'!$B$2:$AC$1000,14,0)</f>
        <v>25.7</v>
      </c>
      <c r="AL551">
        <f>VLOOKUP($B551,'UPDATE Advanced Stats'!$B$2:$AC$1000,15,0)</f>
        <v>2</v>
      </c>
      <c r="AM551">
        <f>VLOOKUP($B551,'UPDATE Advanced Stats'!$B$2:$AC$1000,16,0)</f>
        <v>0.6</v>
      </c>
      <c r="AN551">
        <f>VLOOKUP($B551,'UPDATE Advanced Stats'!$B$2:$AC$1000,17,0)</f>
        <v>10.7</v>
      </c>
      <c r="AO551">
        <f>VLOOKUP($B551,'UPDATE Advanced Stats'!$B$2:$AC$1000,18,0)</f>
        <v>26.3</v>
      </c>
      <c r="AP551">
        <f>VLOOKUP($B551,'UPDATE Advanced Stats'!$B$2:$AC$1000,19,0)</f>
        <v>0</v>
      </c>
      <c r="AQ551">
        <f>VLOOKUP($B551,'UPDATE Advanced Stats'!$B$2:$AC$1000,20,0)</f>
        <v>1.7</v>
      </c>
      <c r="AR551">
        <f>VLOOKUP($B551,'UPDATE Advanced Stats'!$B$2:$AC$1000,21,0)</f>
        <v>0.5</v>
      </c>
      <c r="AS551">
        <f>VLOOKUP($B551,'UPDATE Advanced Stats'!$B$2:$AC$1000,22,0)</f>
        <v>2.2000000000000002</v>
      </c>
      <c r="AT551">
        <f>VLOOKUP($B551,'UPDATE Advanced Stats'!$B$2:$AC$1000,23,0)</f>
        <v>0.13500000000000001</v>
      </c>
      <c r="AU551">
        <f>VLOOKUP($B551,'UPDATE Advanced Stats'!$B$2:$AC$1000,24,0)</f>
        <v>0</v>
      </c>
      <c r="AV551">
        <f>VLOOKUP($B551,'UPDATE Advanced Stats'!$B$2:$AC$1000,25,0)</f>
        <v>3</v>
      </c>
      <c r="AW551">
        <f>VLOOKUP($B551,'UPDATE Advanced Stats'!$B$2:$AC$1000,26,0)</f>
        <v>-2.6</v>
      </c>
      <c r="AX551">
        <f>VLOOKUP($B551,'UPDATE Advanced Stats'!$B$2:$AC$1000,27,0)</f>
        <v>0.5</v>
      </c>
      <c r="AY551">
        <f>VLOOKUP($B551,'UPDATE Advanced Stats'!$B$2:$AC$1000,28,0)</f>
        <v>0.5</v>
      </c>
    </row>
    <row r="552" spans="1:51">
      <c r="A552">
        <f>'UPDATE Regular Stats'!A553</f>
        <v>408</v>
      </c>
      <c r="B552" t="str">
        <f>'UPDATE Regular Stats'!B553</f>
        <v>Alexey Shved</v>
      </c>
      <c r="C552" t="str">
        <f>'UPDATE Regular Stats'!C553</f>
        <v>SG</v>
      </c>
      <c r="D552">
        <f>'UPDATE Regular Stats'!D553</f>
        <v>26</v>
      </c>
      <c r="E552" t="str">
        <f>'UPDATE Regular Stats'!E553</f>
        <v>HOU</v>
      </c>
      <c r="F552">
        <f>'UPDATE Regular Stats'!F553</f>
        <v>9</v>
      </c>
      <c r="G552">
        <f>'UPDATE Regular Stats'!G553</f>
        <v>0</v>
      </c>
      <c r="H552">
        <f>'UPDATE Regular Stats'!H553</f>
        <v>6.6</v>
      </c>
      <c r="I552">
        <f>'UPDATE Regular Stats'!I553</f>
        <v>0.9</v>
      </c>
      <c r="J552">
        <f>'UPDATE Regular Stats'!J553</f>
        <v>2.7</v>
      </c>
      <c r="K552">
        <f>'UPDATE Regular Stats'!K553</f>
        <v>0.33300000000000002</v>
      </c>
      <c r="L552">
        <f>'UPDATE Regular Stats'!L553</f>
        <v>0.4</v>
      </c>
      <c r="M552">
        <f>'UPDATE Regular Stats'!M553</f>
        <v>1.3</v>
      </c>
      <c r="N552">
        <f>'UPDATE Regular Stats'!N553</f>
        <v>0.33300000000000002</v>
      </c>
      <c r="O552">
        <f>'UPDATE Regular Stats'!O553</f>
        <v>0.4</v>
      </c>
      <c r="P552">
        <f>'UPDATE Regular Stats'!P553</f>
        <v>1.3</v>
      </c>
      <c r="Q552">
        <f>'UPDATE Regular Stats'!Q553</f>
        <v>0.33300000000000002</v>
      </c>
      <c r="R552">
        <f>'UPDATE Regular Stats'!R553</f>
        <v>1</v>
      </c>
      <c r="S552">
        <f>'UPDATE Regular Stats'!S553</f>
        <v>1.2</v>
      </c>
      <c r="T552">
        <f>'UPDATE Regular Stats'!T553</f>
        <v>0.81799999999999995</v>
      </c>
      <c r="U552">
        <f>'UPDATE Regular Stats'!U553</f>
        <v>0.1</v>
      </c>
      <c r="V552">
        <f>'UPDATE Regular Stats'!V553</f>
        <v>0.3</v>
      </c>
      <c r="W552">
        <f>'UPDATE Regular Stats'!W553</f>
        <v>0.4</v>
      </c>
      <c r="X552">
        <f>'UPDATE Regular Stats'!X553</f>
        <v>0.3</v>
      </c>
      <c r="Y552">
        <f>'UPDATE Regular Stats'!Y553</f>
        <v>0.1</v>
      </c>
      <c r="Z552">
        <f>'UPDATE Regular Stats'!Z553</f>
        <v>0</v>
      </c>
      <c r="AA552">
        <f>'UPDATE Regular Stats'!AA553</f>
        <v>0.6</v>
      </c>
      <c r="AB552">
        <f>'UPDATE Regular Stats'!AB553</f>
        <v>0.2</v>
      </c>
      <c r="AC552">
        <f>'UPDATE Regular Stats'!AC553</f>
        <v>3.2</v>
      </c>
      <c r="AD552">
        <f>VLOOKUP($B552,'UPDATE Advanced Stats'!$B$2:$AC$1000,7,0)</f>
        <v>19.5</v>
      </c>
      <c r="AE552">
        <f>VLOOKUP($B552,'UPDATE Advanced Stats'!$B$2:$AC$1000,8,0)</f>
        <v>0.54100000000000004</v>
      </c>
      <c r="AF552">
        <f>VLOOKUP($B552,'UPDATE Advanced Stats'!$B$2:$AC$1000,9,0)</f>
        <v>0.41499999999999998</v>
      </c>
      <c r="AG552">
        <f>VLOOKUP($B552,'UPDATE Advanced Stats'!$B$2:$AC$1000,10,0)</f>
        <v>0.44800000000000001</v>
      </c>
      <c r="AH552">
        <f>VLOOKUP($B552,'UPDATE Advanced Stats'!$B$2:$AC$1000,11,0)</f>
        <v>3.3</v>
      </c>
      <c r="AI552">
        <f>VLOOKUP($B552,'UPDATE Advanced Stats'!$B$2:$AC$1000,12,0)</f>
        <v>11.7</v>
      </c>
      <c r="AJ552">
        <f>VLOOKUP($B552,'UPDATE Advanced Stats'!$B$2:$AC$1000,13,0)</f>
        <v>7.3</v>
      </c>
      <c r="AK552">
        <f>VLOOKUP($B552,'UPDATE Advanced Stats'!$B$2:$AC$1000,14,0)</f>
        <v>25.7</v>
      </c>
      <c r="AL552">
        <f>VLOOKUP($B552,'UPDATE Advanced Stats'!$B$2:$AC$1000,15,0)</f>
        <v>2</v>
      </c>
      <c r="AM552">
        <f>VLOOKUP($B552,'UPDATE Advanced Stats'!$B$2:$AC$1000,16,0)</f>
        <v>0.6</v>
      </c>
      <c r="AN552">
        <f>VLOOKUP($B552,'UPDATE Advanced Stats'!$B$2:$AC$1000,17,0)</f>
        <v>10.7</v>
      </c>
      <c r="AO552">
        <f>VLOOKUP($B552,'UPDATE Advanced Stats'!$B$2:$AC$1000,18,0)</f>
        <v>26.3</v>
      </c>
      <c r="AP552">
        <f>VLOOKUP($B552,'UPDATE Advanced Stats'!$B$2:$AC$1000,19,0)</f>
        <v>0</v>
      </c>
      <c r="AQ552">
        <f>VLOOKUP($B552,'UPDATE Advanced Stats'!$B$2:$AC$1000,20,0)</f>
        <v>1.7</v>
      </c>
      <c r="AR552">
        <f>VLOOKUP($B552,'UPDATE Advanced Stats'!$B$2:$AC$1000,21,0)</f>
        <v>0.5</v>
      </c>
      <c r="AS552">
        <f>VLOOKUP($B552,'UPDATE Advanced Stats'!$B$2:$AC$1000,22,0)</f>
        <v>2.2000000000000002</v>
      </c>
      <c r="AT552">
        <f>VLOOKUP($B552,'UPDATE Advanced Stats'!$B$2:$AC$1000,23,0)</f>
        <v>0.13500000000000001</v>
      </c>
      <c r="AU552">
        <f>VLOOKUP($B552,'UPDATE Advanced Stats'!$B$2:$AC$1000,24,0)</f>
        <v>0</v>
      </c>
      <c r="AV552">
        <f>VLOOKUP($B552,'UPDATE Advanced Stats'!$B$2:$AC$1000,25,0)</f>
        <v>3</v>
      </c>
      <c r="AW552">
        <f>VLOOKUP($B552,'UPDATE Advanced Stats'!$B$2:$AC$1000,26,0)</f>
        <v>-2.6</v>
      </c>
      <c r="AX552">
        <f>VLOOKUP($B552,'UPDATE Advanced Stats'!$B$2:$AC$1000,27,0)</f>
        <v>0.5</v>
      </c>
      <c r="AY552">
        <f>VLOOKUP($B552,'UPDATE Advanced Stats'!$B$2:$AC$1000,28,0)</f>
        <v>0.5</v>
      </c>
    </row>
    <row r="553" spans="1:51">
      <c r="A553">
        <f>'UPDATE Regular Stats'!A554</f>
        <v>408</v>
      </c>
      <c r="B553" t="str">
        <f>'UPDATE Regular Stats'!B554</f>
        <v>Alexey Shved</v>
      </c>
      <c r="C553" t="str">
        <f>'UPDATE Regular Stats'!C554</f>
        <v>SG</v>
      </c>
      <c r="D553">
        <f>'UPDATE Regular Stats'!D554</f>
        <v>26</v>
      </c>
      <c r="E553" t="str">
        <f>'UPDATE Regular Stats'!E554</f>
        <v>NYK</v>
      </c>
      <c r="F553">
        <f>'UPDATE Regular Stats'!F554</f>
        <v>16</v>
      </c>
      <c r="G553">
        <f>'UPDATE Regular Stats'!G554</f>
        <v>9</v>
      </c>
      <c r="H553">
        <f>'UPDATE Regular Stats'!H554</f>
        <v>26.4</v>
      </c>
      <c r="I553">
        <f>'UPDATE Regular Stats'!I554</f>
        <v>4.5999999999999996</v>
      </c>
      <c r="J553">
        <f>'UPDATE Regular Stats'!J554</f>
        <v>11.3</v>
      </c>
      <c r="K553">
        <f>'UPDATE Regular Stats'!K554</f>
        <v>0.40300000000000002</v>
      </c>
      <c r="L553">
        <f>'UPDATE Regular Stats'!L554</f>
        <v>1.6</v>
      </c>
      <c r="M553">
        <f>'UPDATE Regular Stats'!M554</f>
        <v>4.4000000000000004</v>
      </c>
      <c r="N553">
        <f>'UPDATE Regular Stats'!N554</f>
        <v>0.371</v>
      </c>
      <c r="O553">
        <f>'UPDATE Regular Stats'!O554</f>
        <v>2.9</v>
      </c>
      <c r="P553">
        <f>'UPDATE Regular Stats'!P554</f>
        <v>6.9</v>
      </c>
      <c r="Q553">
        <f>'UPDATE Regular Stats'!Q554</f>
        <v>0.42299999999999999</v>
      </c>
      <c r="R553">
        <f>'UPDATE Regular Stats'!R554</f>
        <v>4</v>
      </c>
      <c r="S553">
        <f>'UPDATE Regular Stats'!S554</f>
        <v>5.0999999999999996</v>
      </c>
      <c r="T553">
        <f>'UPDATE Regular Stats'!T554</f>
        <v>0.78</v>
      </c>
      <c r="U553">
        <f>'UPDATE Regular Stats'!U554</f>
        <v>0.9</v>
      </c>
      <c r="V553">
        <f>'UPDATE Regular Stats'!V554</f>
        <v>3.7</v>
      </c>
      <c r="W553">
        <f>'UPDATE Regular Stats'!W554</f>
        <v>4.5999999999999996</v>
      </c>
      <c r="X553">
        <f>'UPDATE Regular Stats'!X554</f>
        <v>3.6</v>
      </c>
      <c r="Y553">
        <f>'UPDATE Regular Stats'!Y554</f>
        <v>0.9</v>
      </c>
      <c r="Z553">
        <f>'UPDATE Regular Stats'!Z554</f>
        <v>0.3</v>
      </c>
      <c r="AA553">
        <f>'UPDATE Regular Stats'!AA554</f>
        <v>1.6</v>
      </c>
      <c r="AB553">
        <f>'UPDATE Regular Stats'!AB554</f>
        <v>1.6</v>
      </c>
      <c r="AC553">
        <f>'UPDATE Regular Stats'!AC554</f>
        <v>14.8</v>
      </c>
      <c r="AD553">
        <f>VLOOKUP($B553,'UPDATE Advanced Stats'!$B$2:$AC$1000,7,0)</f>
        <v>19.5</v>
      </c>
      <c r="AE553">
        <f>VLOOKUP($B553,'UPDATE Advanced Stats'!$B$2:$AC$1000,8,0)</f>
        <v>0.54100000000000004</v>
      </c>
      <c r="AF553">
        <f>VLOOKUP($B553,'UPDATE Advanced Stats'!$B$2:$AC$1000,9,0)</f>
        <v>0.41499999999999998</v>
      </c>
      <c r="AG553">
        <f>VLOOKUP($B553,'UPDATE Advanced Stats'!$B$2:$AC$1000,10,0)</f>
        <v>0.44800000000000001</v>
      </c>
      <c r="AH553">
        <f>VLOOKUP($B553,'UPDATE Advanced Stats'!$B$2:$AC$1000,11,0)</f>
        <v>3.3</v>
      </c>
      <c r="AI553">
        <f>VLOOKUP($B553,'UPDATE Advanced Stats'!$B$2:$AC$1000,12,0)</f>
        <v>11.7</v>
      </c>
      <c r="AJ553">
        <f>VLOOKUP($B553,'UPDATE Advanced Stats'!$B$2:$AC$1000,13,0)</f>
        <v>7.3</v>
      </c>
      <c r="AK553">
        <f>VLOOKUP($B553,'UPDATE Advanced Stats'!$B$2:$AC$1000,14,0)</f>
        <v>25.7</v>
      </c>
      <c r="AL553">
        <f>VLOOKUP($B553,'UPDATE Advanced Stats'!$B$2:$AC$1000,15,0)</f>
        <v>2</v>
      </c>
      <c r="AM553">
        <f>VLOOKUP($B553,'UPDATE Advanced Stats'!$B$2:$AC$1000,16,0)</f>
        <v>0.6</v>
      </c>
      <c r="AN553">
        <f>VLOOKUP($B553,'UPDATE Advanced Stats'!$B$2:$AC$1000,17,0)</f>
        <v>10.7</v>
      </c>
      <c r="AO553">
        <f>VLOOKUP($B553,'UPDATE Advanced Stats'!$B$2:$AC$1000,18,0)</f>
        <v>26.3</v>
      </c>
      <c r="AP553">
        <f>VLOOKUP($B553,'UPDATE Advanced Stats'!$B$2:$AC$1000,19,0)</f>
        <v>0</v>
      </c>
      <c r="AQ553">
        <f>VLOOKUP($B553,'UPDATE Advanced Stats'!$B$2:$AC$1000,20,0)</f>
        <v>1.7</v>
      </c>
      <c r="AR553">
        <f>VLOOKUP($B553,'UPDATE Advanced Stats'!$B$2:$AC$1000,21,0)</f>
        <v>0.5</v>
      </c>
      <c r="AS553">
        <f>VLOOKUP($B553,'UPDATE Advanced Stats'!$B$2:$AC$1000,22,0)</f>
        <v>2.2000000000000002</v>
      </c>
      <c r="AT553">
        <f>VLOOKUP($B553,'UPDATE Advanced Stats'!$B$2:$AC$1000,23,0)</f>
        <v>0.13500000000000001</v>
      </c>
      <c r="AU553">
        <f>VLOOKUP($B553,'UPDATE Advanced Stats'!$B$2:$AC$1000,24,0)</f>
        <v>0</v>
      </c>
      <c r="AV553">
        <f>VLOOKUP($B553,'UPDATE Advanced Stats'!$B$2:$AC$1000,25,0)</f>
        <v>3</v>
      </c>
      <c r="AW553">
        <f>VLOOKUP($B553,'UPDATE Advanced Stats'!$B$2:$AC$1000,26,0)</f>
        <v>-2.6</v>
      </c>
      <c r="AX553">
        <f>VLOOKUP($B553,'UPDATE Advanced Stats'!$B$2:$AC$1000,27,0)</f>
        <v>0.5</v>
      </c>
      <c r="AY553">
        <f>VLOOKUP($B553,'UPDATE Advanced Stats'!$B$2:$AC$1000,28,0)</f>
        <v>0.5</v>
      </c>
    </row>
    <row r="554" spans="1:51">
      <c r="A554">
        <f>'UPDATE Regular Stats'!A555</f>
        <v>409</v>
      </c>
      <c r="B554" t="str">
        <f>'UPDATE Regular Stats'!B555</f>
        <v>Henry Sims</v>
      </c>
      <c r="C554" t="str">
        <f>'UPDATE Regular Stats'!C555</f>
        <v>C</v>
      </c>
      <c r="D554">
        <f>'UPDATE Regular Stats'!D555</f>
        <v>24</v>
      </c>
      <c r="E554" t="str">
        <f>'UPDATE Regular Stats'!E555</f>
        <v>PHI</v>
      </c>
      <c r="F554">
        <f>'UPDATE Regular Stats'!F555</f>
        <v>73</v>
      </c>
      <c r="G554">
        <f>'UPDATE Regular Stats'!G555</f>
        <v>32</v>
      </c>
      <c r="H554">
        <f>'UPDATE Regular Stats'!H555</f>
        <v>19.2</v>
      </c>
      <c r="I554">
        <f>'UPDATE Regular Stats'!I555</f>
        <v>3.3</v>
      </c>
      <c r="J554">
        <f>'UPDATE Regular Stats'!J555</f>
        <v>6.9</v>
      </c>
      <c r="K554">
        <f>'UPDATE Regular Stats'!K555</f>
        <v>0.47399999999999998</v>
      </c>
      <c r="L554">
        <f>'UPDATE Regular Stats'!L555</f>
        <v>0.1</v>
      </c>
      <c r="M554">
        <f>'UPDATE Regular Stats'!M555</f>
        <v>0.3</v>
      </c>
      <c r="N554">
        <f>'UPDATE Regular Stats'!N555</f>
        <v>0.182</v>
      </c>
      <c r="O554">
        <f>'UPDATE Regular Stats'!O555</f>
        <v>3.2</v>
      </c>
      <c r="P554">
        <f>'UPDATE Regular Stats'!P555</f>
        <v>6.6</v>
      </c>
      <c r="Q554">
        <f>'UPDATE Regular Stats'!Q555</f>
        <v>0.48799999999999999</v>
      </c>
      <c r="R554">
        <f>'UPDATE Regular Stats'!R555</f>
        <v>1.5</v>
      </c>
      <c r="S554">
        <f>'UPDATE Regular Stats'!S555</f>
        <v>1.9</v>
      </c>
      <c r="T554">
        <f>'UPDATE Regular Stats'!T555</f>
        <v>0.77400000000000002</v>
      </c>
      <c r="U554">
        <f>'UPDATE Regular Stats'!U555</f>
        <v>1.7</v>
      </c>
      <c r="V554">
        <f>'UPDATE Regular Stats'!V555</f>
        <v>3.3</v>
      </c>
      <c r="W554">
        <f>'UPDATE Regular Stats'!W555</f>
        <v>4.9000000000000004</v>
      </c>
      <c r="X554">
        <f>'UPDATE Regular Stats'!X555</f>
        <v>1.1000000000000001</v>
      </c>
      <c r="Y554">
        <f>'UPDATE Regular Stats'!Y555</f>
        <v>0.5</v>
      </c>
      <c r="Z554">
        <f>'UPDATE Regular Stats'!Z555</f>
        <v>0.4</v>
      </c>
      <c r="AA554">
        <f>'UPDATE Regular Stats'!AA555</f>
        <v>1.4</v>
      </c>
      <c r="AB554">
        <f>'UPDATE Regular Stats'!AB555</f>
        <v>1.8</v>
      </c>
      <c r="AC554">
        <f>'UPDATE Regular Stats'!AC555</f>
        <v>8</v>
      </c>
      <c r="AD554">
        <f>VLOOKUP($B554,'UPDATE Advanced Stats'!$B$2:$AC$1000,7,0)</f>
        <v>14.5</v>
      </c>
      <c r="AE554">
        <f>VLOOKUP($B554,'UPDATE Advanced Stats'!$B$2:$AC$1000,8,0)</f>
        <v>0.52100000000000002</v>
      </c>
      <c r="AF554">
        <f>VLOOKUP($B554,'UPDATE Advanced Stats'!$B$2:$AC$1000,9,0)</f>
        <v>4.3999999999999997E-2</v>
      </c>
      <c r="AG554">
        <f>VLOOKUP($B554,'UPDATE Advanced Stats'!$B$2:$AC$1000,10,0)</f>
        <v>0.27300000000000002</v>
      </c>
      <c r="AH554">
        <f>VLOOKUP($B554,'UPDATE Advanced Stats'!$B$2:$AC$1000,11,0)</f>
        <v>8.9</v>
      </c>
      <c r="AI554">
        <f>VLOOKUP($B554,'UPDATE Advanced Stats'!$B$2:$AC$1000,12,0)</f>
        <v>19.399999999999999</v>
      </c>
      <c r="AJ554">
        <f>VLOOKUP($B554,'UPDATE Advanced Stats'!$B$2:$AC$1000,13,0)</f>
        <v>13.9</v>
      </c>
      <c r="AK554">
        <f>VLOOKUP($B554,'UPDATE Advanced Stats'!$B$2:$AC$1000,14,0)</f>
        <v>10.7</v>
      </c>
      <c r="AL554">
        <f>VLOOKUP($B554,'UPDATE Advanced Stats'!$B$2:$AC$1000,15,0)</f>
        <v>1.4</v>
      </c>
      <c r="AM554">
        <f>VLOOKUP($B554,'UPDATE Advanced Stats'!$B$2:$AC$1000,16,0)</f>
        <v>1.7</v>
      </c>
      <c r="AN554">
        <f>VLOOKUP($B554,'UPDATE Advanced Stats'!$B$2:$AC$1000,17,0)</f>
        <v>15</v>
      </c>
      <c r="AO554">
        <f>VLOOKUP($B554,'UPDATE Advanced Stats'!$B$2:$AC$1000,18,0)</f>
        <v>20.6</v>
      </c>
      <c r="AP554">
        <f>VLOOKUP($B554,'UPDATE Advanced Stats'!$B$2:$AC$1000,19,0)</f>
        <v>0</v>
      </c>
      <c r="AQ554">
        <f>VLOOKUP($B554,'UPDATE Advanced Stats'!$B$2:$AC$1000,20,0)</f>
        <v>0.5</v>
      </c>
      <c r="AR554">
        <f>VLOOKUP($B554,'UPDATE Advanced Stats'!$B$2:$AC$1000,21,0)</f>
        <v>1.5</v>
      </c>
      <c r="AS554">
        <f>VLOOKUP($B554,'UPDATE Advanced Stats'!$B$2:$AC$1000,22,0)</f>
        <v>2.1</v>
      </c>
      <c r="AT554">
        <f>VLOOKUP($B554,'UPDATE Advanced Stats'!$B$2:$AC$1000,23,0)</f>
        <v>7.1999999999999995E-2</v>
      </c>
      <c r="AU554">
        <f>VLOOKUP($B554,'UPDATE Advanced Stats'!$B$2:$AC$1000,24,0)</f>
        <v>0</v>
      </c>
      <c r="AV554">
        <f>VLOOKUP($B554,'UPDATE Advanced Stats'!$B$2:$AC$1000,25,0)</f>
        <v>-3.3</v>
      </c>
      <c r="AW554">
        <f>VLOOKUP($B554,'UPDATE Advanced Stats'!$B$2:$AC$1000,26,0)</f>
        <v>-0.1</v>
      </c>
      <c r="AX554">
        <f>VLOOKUP($B554,'UPDATE Advanced Stats'!$B$2:$AC$1000,27,0)</f>
        <v>-3.4</v>
      </c>
      <c r="AY554">
        <f>VLOOKUP($B554,'UPDATE Advanced Stats'!$B$2:$AC$1000,28,0)</f>
        <v>-0.5</v>
      </c>
    </row>
    <row r="555" spans="1:51">
      <c r="A555">
        <f>'UPDATE Regular Stats'!A556</f>
        <v>410</v>
      </c>
      <c r="B555" t="str">
        <f>'UPDATE Regular Stats'!B556</f>
        <v>Kyle Singler</v>
      </c>
      <c r="C555" t="str">
        <f>'UPDATE Regular Stats'!C556</f>
        <v>SF</v>
      </c>
      <c r="D555">
        <f>'UPDATE Regular Stats'!D556</f>
        <v>26</v>
      </c>
      <c r="E555" t="str">
        <f>'UPDATE Regular Stats'!E556</f>
        <v>TOT</v>
      </c>
      <c r="F555">
        <f>'UPDATE Regular Stats'!F556</f>
        <v>80</v>
      </c>
      <c r="G555">
        <f>'UPDATE Regular Stats'!G556</f>
        <v>58</v>
      </c>
      <c r="H555">
        <f>'UPDATE Regular Stats'!H556</f>
        <v>21.8</v>
      </c>
      <c r="I555">
        <f>'UPDATE Regular Stats'!I556</f>
        <v>2.2000000000000002</v>
      </c>
      <c r="J555">
        <f>'UPDATE Regular Stats'!J556</f>
        <v>5.6</v>
      </c>
      <c r="K555">
        <f>'UPDATE Regular Stats'!K556</f>
        <v>0.38600000000000001</v>
      </c>
      <c r="L555">
        <f>'UPDATE Regular Stats'!L556</f>
        <v>1.2</v>
      </c>
      <c r="M555">
        <f>'UPDATE Regular Stats'!M556</f>
        <v>3</v>
      </c>
      <c r="N555">
        <f>'UPDATE Regular Stats'!N556</f>
        <v>0.39800000000000002</v>
      </c>
      <c r="O555">
        <f>'UPDATE Regular Stats'!O556</f>
        <v>1</v>
      </c>
      <c r="P555">
        <f>'UPDATE Regular Stats'!P556</f>
        <v>2.6</v>
      </c>
      <c r="Q555">
        <f>'UPDATE Regular Stats'!Q556</f>
        <v>0.371</v>
      </c>
      <c r="R555">
        <f>'UPDATE Regular Stats'!R556</f>
        <v>0.5</v>
      </c>
      <c r="S555">
        <f>'UPDATE Regular Stats'!S556</f>
        <v>0.7</v>
      </c>
      <c r="T555">
        <f>'UPDATE Regular Stats'!T556</f>
        <v>0.76900000000000002</v>
      </c>
      <c r="U555">
        <f>'UPDATE Regular Stats'!U556</f>
        <v>0.4</v>
      </c>
      <c r="V555">
        <f>'UPDATE Regular Stats'!V556</f>
        <v>2</v>
      </c>
      <c r="W555">
        <f>'UPDATE Regular Stats'!W556</f>
        <v>2.4</v>
      </c>
      <c r="X555">
        <f>'UPDATE Regular Stats'!X556</f>
        <v>1.1000000000000001</v>
      </c>
      <c r="Y555">
        <f>'UPDATE Regular Stats'!Y556</f>
        <v>0.6</v>
      </c>
      <c r="Z555">
        <f>'UPDATE Regular Stats'!Z556</f>
        <v>0.3</v>
      </c>
      <c r="AA555">
        <f>'UPDATE Regular Stats'!AA556</f>
        <v>0.7</v>
      </c>
      <c r="AB555">
        <f>'UPDATE Regular Stats'!AB556</f>
        <v>1.9</v>
      </c>
      <c r="AC555">
        <f>'UPDATE Regular Stats'!AC556</f>
        <v>6</v>
      </c>
      <c r="AD555">
        <f>VLOOKUP($B555,'UPDATE Advanced Stats'!$B$2:$AC$1000,7,0)</f>
        <v>8.5</v>
      </c>
      <c r="AE555">
        <f>VLOOKUP($B555,'UPDATE Advanced Stats'!$B$2:$AC$1000,8,0)</f>
        <v>0.51200000000000001</v>
      </c>
      <c r="AF555">
        <f>VLOOKUP($B555,'UPDATE Advanced Stats'!$B$2:$AC$1000,9,0)</f>
        <v>0.54</v>
      </c>
      <c r="AG555">
        <f>VLOOKUP($B555,'UPDATE Advanced Stats'!$B$2:$AC$1000,10,0)</f>
        <v>0.11700000000000001</v>
      </c>
      <c r="AH555">
        <f>VLOOKUP($B555,'UPDATE Advanced Stats'!$B$2:$AC$1000,11,0)</f>
        <v>2</v>
      </c>
      <c r="AI555">
        <f>VLOOKUP($B555,'UPDATE Advanced Stats'!$B$2:$AC$1000,12,0)</f>
        <v>10.199999999999999</v>
      </c>
      <c r="AJ555">
        <f>VLOOKUP($B555,'UPDATE Advanced Stats'!$B$2:$AC$1000,13,0)</f>
        <v>6</v>
      </c>
      <c r="AK555">
        <f>VLOOKUP($B555,'UPDATE Advanced Stats'!$B$2:$AC$1000,14,0)</f>
        <v>7.3</v>
      </c>
      <c r="AL555">
        <f>VLOOKUP($B555,'UPDATE Advanced Stats'!$B$2:$AC$1000,15,0)</f>
        <v>1.4</v>
      </c>
      <c r="AM555">
        <f>VLOOKUP($B555,'UPDATE Advanced Stats'!$B$2:$AC$1000,16,0)</f>
        <v>1</v>
      </c>
      <c r="AN555">
        <f>VLOOKUP($B555,'UPDATE Advanced Stats'!$B$2:$AC$1000,17,0)</f>
        <v>10.5</v>
      </c>
      <c r="AO555">
        <f>VLOOKUP($B555,'UPDATE Advanced Stats'!$B$2:$AC$1000,18,0)</f>
        <v>13.2</v>
      </c>
      <c r="AP555">
        <f>VLOOKUP($B555,'UPDATE Advanced Stats'!$B$2:$AC$1000,19,0)</f>
        <v>0</v>
      </c>
      <c r="AQ555">
        <f>VLOOKUP($B555,'UPDATE Advanced Stats'!$B$2:$AC$1000,20,0)</f>
        <v>0.9</v>
      </c>
      <c r="AR555">
        <f>VLOOKUP($B555,'UPDATE Advanced Stats'!$B$2:$AC$1000,21,0)</f>
        <v>1.2</v>
      </c>
      <c r="AS555">
        <f>VLOOKUP($B555,'UPDATE Advanced Stats'!$B$2:$AC$1000,22,0)</f>
        <v>2</v>
      </c>
      <c r="AT555">
        <f>VLOOKUP($B555,'UPDATE Advanced Stats'!$B$2:$AC$1000,23,0)</f>
        <v>5.6000000000000001E-2</v>
      </c>
      <c r="AU555">
        <f>VLOOKUP($B555,'UPDATE Advanced Stats'!$B$2:$AC$1000,24,0)</f>
        <v>0</v>
      </c>
      <c r="AV555">
        <f>VLOOKUP($B555,'UPDATE Advanced Stats'!$B$2:$AC$1000,25,0)</f>
        <v>-1.3</v>
      </c>
      <c r="AW555">
        <f>VLOOKUP($B555,'UPDATE Advanced Stats'!$B$2:$AC$1000,26,0)</f>
        <v>-0.3</v>
      </c>
      <c r="AX555">
        <f>VLOOKUP($B555,'UPDATE Advanced Stats'!$B$2:$AC$1000,27,0)</f>
        <v>-1.6</v>
      </c>
      <c r="AY555">
        <f>VLOOKUP($B555,'UPDATE Advanced Stats'!$B$2:$AC$1000,28,0)</f>
        <v>0.2</v>
      </c>
    </row>
    <row r="556" spans="1:51">
      <c r="A556">
        <f>'UPDATE Regular Stats'!A557</f>
        <v>410</v>
      </c>
      <c r="B556" t="str">
        <f>'UPDATE Regular Stats'!B557</f>
        <v>Kyle Singler</v>
      </c>
      <c r="C556" t="str">
        <f>'UPDATE Regular Stats'!C557</f>
        <v>SF</v>
      </c>
      <c r="D556">
        <f>'UPDATE Regular Stats'!D557</f>
        <v>26</v>
      </c>
      <c r="E556" t="str">
        <f>'UPDATE Regular Stats'!E557</f>
        <v>DET</v>
      </c>
      <c r="F556">
        <f>'UPDATE Regular Stats'!F557</f>
        <v>54</v>
      </c>
      <c r="G556">
        <f>'UPDATE Regular Stats'!G557</f>
        <v>40</v>
      </c>
      <c r="H556">
        <f>'UPDATE Regular Stats'!H557</f>
        <v>23.8</v>
      </c>
      <c r="I556">
        <f>'UPDATE Regular Stats'!I557</f>
        <v>2.6</v>
      </c>
      <c r="J556">
        <f>'UPDATE Regular Stats'!J557</f>
        <v>6.5</v>
      </c>
      <c r="K556">
        <f>'UPDATE Regular Stats'!K557</f>
        <v>0.4</v>
      </c>
      <c r="L556">
        <f>'UPDATE Regular Stats'!L557</f>
        <v>1.4</v>
      </c>
      <c r="M556">
        <f>'UPDATE Regular Stats'!M557</f>
        <v>3.5</v>
      </c>
      <c r="N556">
        <f>'UPDATE Regular Stats'!N557</f>
        <v>0.40600000000000003</v>
      </c>
      <c r="O556">
        <f>'UPDATE Regular Stats'!O557</f>
        <v>1.2</v>
      </c>
      <c r="P556">
        <f>'UPDATE Regular Stats'!P557</f>
        <v>3</v>
      </c>
      <c r="Q556">
        <f>'UPDATE Regular Stats'!Q557</f>
        <v>0.39300000000000002</v>
      </c>
      <c r="R556">
        <f>'UPDATE Regular Stats'!R557</f>
        <v>0.5</v>
      </c>
      <c r="S556">
        <f>'UPDATE Regular Stats'!S557</f>
        <v>0.7</v>
      </c>
      <c r="T556">
        <f>'UPDATE Regular Stats'!T557</f>
        <v>0.80600000000000005</v>
      </c>
      <c r="U556">
        <f>'UPDATE Regular Stats'!U557</f>
        <v>0.4</v>
      </c>
      <c r="V556">
        <f>'UPDATE Regular Stats'!V557</f>
        <v>2.1</v>
      </c>
      <c r="W556">
        <f>'UPDATE Regular Stats'!W557</f>
        <v>2.6</v>
      </c>
      <c r="X556">
        <f>'UPDATE Regular Stats'!X557</f>
        <v>1.2</v>
      </c>
      <c r="Y556">
        <f>'UPDATE Regular Stats'!Y557</f>
        <v>0.6</v>
      </c>
      <c r="Z556">
        <f>'UPDATE Regular Stats'!Z557</f>
        <v>0.3</v>
      </c>
      <c r="AA556">
        <f>'UPDATE Regular Stats'!AA557</f>
        <v>0.8</v>
      </c>
      <c r="AB556">
        <f>'UPDATE Regular Stats'!AB557</f>
        <v>1.8</v>
      </c>
      <c r="AC556">
        <f>'UPDATE Regular Stats'!AC557</f>
        <v>7.1</v>
      </c>
      <c r="AD556">
        <f>VLOOKUP($B556,'UPDATE Advanced Stats'!$B$2:$AC$1000,7,0)</f>
        <v>8.5</v>
      </c>
      <c r="AE556">
        <f>VLOOKUP($B556,'UPDATE Advanced Stats'!$B$2:$AC$1000,8,0)</f>
        <v>0.51200000000000001</v>
      </c>
      <c r="AF556">
        <f>VLOOKUP($B556,'UPDATE Advanced Stats'!$B$2:$AC$1000,9,0)</f>
        <v>0.54</v>
      </c>
      <c r="AG556">
        <f>VLOOKUP($B556,'UPDATE Advanced Stats'!$B$2:$AC$1000,10,0)</f>
        <v>0.11700000000000001</v>
      </c>
      <c r="AH556">
        <f>VLOOKUP($B556,'UPDATE Advanced Stats'!$B$2:$AC$1000,11,0)</f>
        <v>2</v>
      </c>
      <c r="AI556">
        <f>VLOOKUP($B556,'UPDATE Advanced Stats'!$B$2:$AC$1000,12,0)</f>
        <v>10.199999999999999</v>
      </c>
      <c r="AJ556">
        <f>VLOOKUP($B556,'UPDATE Advanced Stats'!$B$2:$AC$1000,13,0)</f>
        <v>6</v>
      </c>
      <c r="AK556">
        <f>VLOOKUP($B556,'UPDATE Advanced Stats'!$B$2:$AC$1000,14,0)</f>
        <v>7.3</v>
      </c>
      <c r="AL556">
        <f>VLOOKUP($B556,'UPDATE Advanced Stats'!$B$2:$AC$1000,15,0)</f>
        <v>1.4</v>
      </c>
      <c r="AM556">
        <f>VLOOKUP($B556,'UPDATE Advanced Stats'!$B$2:$AC$1000,16,0)</f>
        <v>1</v>
      </c>
      <c r="AN556">
        <f>VLOOKUP($B556,'UPDATE Advanced Stats'!$B$2:$AC$1000,17,0)</f>
        <v>10.5</v>
      </c>
      <c r="AO556">
        <f>VLOOKUP($B556,'UPDATE Advanced Stats'!$B$2:$AC$1000,18,0)</f>
        <v>13.2</v>
      </c>
      <c r="AP556">
        <f>VLOOKUP($B556,'UPDATE Advanced Stats'!$B$2:$AC$1000,19,0)</f>
        <v>0</v>
      </c>
      <c r="AQ556">
        <f>VLOOKUP($B556,'UPDATE Advanced Stats'!$B$2:$AC$1000,20,0)</f>
        <v>0.9</v>
      </c>
      <c r="AR556">
        <f>VLOOKUP($B556,'UPDATE Advanced Stats'!$B$2:$AC$1000,21,0)</f>
        <v>1.2</v>
      </c>
      <c r="AS556">
        <f>VLOOKUP($B556,'UPDATE Advanced Stats'!$B$2:$AC$1000,22,0)</f>
        <v>2</v>
      </c>
      <c r="AT556">
        <f>VLOOKUP($B556,'UPDATE Advanced Stats'!$B$2:$AC$1000,23,0)</f>
        <v>5.6000000000000001E-2</v>
      </c>
      <c r="AU556">
        <f>VLOOKUP($B556,'UPDATE Advanced Stats'!$B$2:$AC$1000,24,0)</f>
        <v>0</v>
      </c>
      <c r="AV556">
        <f>VLOOKUP($B556,'UPDATE Advanced Stats'!$B$2:$AC$1000,25,0)</f>
        <v>-1.3</v>
      </c>
      <c r="AW556">
        <f>VLOOKUP($B556,'UPDATE Advanced Stats'!$B$2:$AC$1000,26,0)</f>
        <v>-0.3</v>
      </c>
      <c r="AX556">
        <f>VLOOKUP($B556,'UPDATE Advanced Stats'!$B$2:$AC$1000,27,0)</f>
        <v>-1.6</v>
      </c>
      <c r="AY556">
        <f>VLOOKUP($B556,'UPDATE Advanced Stats'!$B$2:$AC$1000,28,0)</f>
        <v>0.2</v>
      </c>
    </row>
    <row r="557" spans="1:51">
      <c r="A557">
        <f>'UPDATE Regular Stats'!A558</f>
        <v>410</v>
      </c>
      <c r="B557" t="str">
        <f>'UPDATE Regular Stats'!B558</f>
        <v>Kyle Singler</v>
      </c>
      <c r="C557" t="str">
        <f>'UPDATE Regular Stats'!C558</f>
        <v>SF</v>
      </c>
      <c r="D557">
        <f>'UPDATE Regular Stats'!D558</f>
        <v>26</v>
      </c>
      <c r="E557" t="str">
        <f>'UPDATE Regular Stats'!E558</f>
        <v>OKC</v>
      </c>
      <c r="F557">
        <f>'UPDATE Regular Stats'!F558</f>
        <v>26</v>
      </c>
      <c r="G557">
        <f>'UPDATE Regular Stats'!G558</f>
        <v>18</v>
      </c>
      <c r="H557">
        <f>'UPDATE Regular Stats'!H558</f>
        <v>17.5</v>
      </c>
      <c r="I557">
        <f>'UPDATE Regular Stats'!I558</f>
        <v>1.2</v>
      </c>
      <c r="J557">
        <f>'UPDATE Regular Stats'!J558</f>
        <v>3.7</v>
      </c>
      <c r="K557">
        <f>'UPDATE Regular Stats'!K558</f>
        <v>0.33300000000000002</v>
      </c>
      <c r="L557">
        <f>'UPDATE Regular Stats'!L558</f>
        <v>0.8</v>
      </c>
      <c r="M557">
        <f>'UPDATE Regular Stats'!M558</f>
        <v>2.1</v>
      </c>
      <c r="N557">
        <f>'UPDATE Regular Stats'!N558</f>
        <v>0.37</v>
      </c>
      <c r="O557">
        <f>'UPDATE Regular Stats'!O558</f>
        <v>0.5</v>
      </c>
      <c r="P557">
        <f>'UPDATE Regular Stats'!P558</f>
        <v>1.6</v>
      </c>
      <c r="Q557">
        <f>'UPDATE Regular Stats'!Q558</f>
        <v>0.28599999999999998</v>
      </c>
      <c r="R557">
        <f>'UPDATE Regular Stats'!R558</f>
        <v>0.4</v>
      </c>
      <c r="S557">
        <f>'UPDATE Regular Stats'!S558</f>
        <v>0.6</v>
      </c>
      <c r="T557">
        <f>'UPDATE Regular Stats'!T558</f>
        <v>0.68799999999999994</v>
      </c>
      <c r="U557">
        <f>'UPDATE Regular Stats'!U558</f>
        <v>0.4</v>
      </c>
      <c r="V557">
        <f>'UPDATE Regular Stats'!V558</f>
        <v>1.7</v>
      </c>
      <c r="W557">
        <f>'UPDATE Regular Stats'!W558</f>
        <v>2.1</v>
      </c>
      <c r="X557">
        <f>'UPDATE Regular Stats'!X558</f>
        <v>0.7</v>
      </c>
      <c r="Y557">
        <f>'UPDATE Regular Stats'!Y558</f>
        <v>0.5</v>
      </c>
      <c r="Z557">
        <f>'UPDATE Regular Stats'!Z558</f>
        <v>0.3</v>
      </c>
      <c r="AA557">
        <f>'UPDATE Regular Stats'!AA558</f>
        <v>0.5</v>
      </c>
      <c r="AB557">
        <f>'UPDATE Regular Stats'!AB558</f>
        <v>2.1</v>
      </c>
      <c r="AC557">
        <f>'UPDATE Regular Stats'!AC558</f>
        <v>3.7</v>
      </c>
      <c r="AD557">
        <f>VLOOKUP($B557,'UPDATE Advanced Stats'!$B$2:$AC$1000,7,0)</f>
        <v>8.5</v>
      </c>
      <c r="AE557">
        <f>VLOOKUP($B557,'UPDATE Advanced Stats'!$B$2:$AC$1000,8,0)</f>
        <v>0.51200000000000001</v>
      </c>
      <c r="AF557">
        <f>VLOOKUP($B557,'UPDATE Advanced Stats'!$B$2:$AC$1000,9,0)</f>
        <v>0.54</v>
      </c>
      <c r="AG557">
        <f>VLOOKUP($B557,'UPDATE Advanced Stats'!$B$2:$AC$1000,10,0)</f>
        <v>0.11700000000000001</v>
      </c>
      <c r="AH557">
        <f>VLOOKUP($B557,'UPDATE Advanced Stats'!$B$2:$AC$1000,11,0)</f>
        <v>2</v>
      </c>
      <c r="AI557">
        <f>VLOOKUP($B557,'UPDATE Advanced Stats'!$B$2:$AC$1000,12,0)</f>
        <v>10.199999999999999</v>
      </c>
      <c r="AJ557">
        <f>VLOOKUP($B557,'UPDATE Advanced Stats'!$B$2:$AC$1000,13,0)</f>
        <v>6</v>
      </c>
      <c r="AK557">
        <f>VLOOKUP($B557,'UPDATE Advanced Stats'!$B$2:$AC$1000,14,0)</f>
        <v>7.3</v>
      </c>
      <c r="AL557">
        <f>VLOOKUP($B557,'UPDATE Advanced Stats'!$B$2:$AC$1000,15,0)</f>
        <v>1.4</v>
      </c>
      <c r="AM557">
        <f>VLOOKUP($B557,'UPDATE Advanced Stats'!$B$2:$AC$1000,16,0)</f>
        <v>1</v>
      </c>
      <c r="AN557">
        <f>VLOOKUP($B557,'UPDATE Advanced Stats'!$B$2:$AC$1000,17,0)</f>
        <v>10.5</v>
      </c>
      <c r="AO557">
        <f>VLOOKUP($B557,'UPDATE Advanced Stats'!$B$2:$AC$1000,18,0)</f>
        <v>13.2</v>
      </c>
      <c r="AP557">
        <f>VLOOKUP($B557,'UPDATE Advanced Stats'!$B$2:$AC$1000,19,0)</f>
        <v>0</v>
      </c>
      <c r="AQ557">
        <f>VLOOKUP($B557,'UPDATE Advanced Stats'!$B$2:$AC$1000,20,0)</f>
        <v>0.9</v>
      </c>
      <c r="AR557">
        <f>VLOOKUP($B557,'UPDATE Advanced Stats'!$B$2:$AC$1000,21,0)</f>
        <v>1.2</v>
      </c>
      <c r="AS557">
        <f>VLOOKUP($B557,'UPDATE Advanced Stats'!$B$2:$AC$1000,22,0)</f>
        <v>2</v>
      </c>
      <c r="AT557">
        <f>VLOOKUP($B557,'UPDATE Advanced Stats'!$B$2:$AC$1000,23,0)</f>
        <v>5.6000000000000001E-2</v>
      </c>
      <c r="AU557">
        <f>VLOOKUP($B557,'UPDATE Advanced Stats'!$B$2:$AC$1000,24,0)</f>
        <v>0</v>
      </c>
      <c r="AV557">
        <f>VLOOKUP($B557,'UPDATE Advanced Stats'!$B$2:$AC$1000,25,0)</f>
        <v>-1.3</v>
      </c>
      <c r="AW557">
        <f>VLOOKUP($B557,'UPDATE Advanced Stats'!$B$2:$AC$1000,26,0)</f>
        <v>-0.3</v>
      </c>
      <c r="AX557">
        <f>VLOOKUP($B557,'UPDATE Advanced Stats'!$B$2:$AC$1000,27,0)</f>
        <v>-1.6</v>
      </c>
      <c r="AY557">
        <f>VLOOKUP($B557,'UPDATE Advanced Stats'!$B$2:$AC$1000,28,0)</f>
        <v>0.2</v>
      </c>
    </row>
    <row r="558" spans="1:51">
      <c r="A558">
        <f>'UPDATE Regular Stats'!A559</f>
        <v>411</v>
      </c>
      <c r="B558" t="str">
        <f>'UPDATE Regular Stats'!B559</f>
        <v>Donald Sloan</v>
      </c>
      <c r="C558" t="str">
        <f>'UPDATE Regular Stats'!C559</f>
        <v>PG</v>
      </c>
      <c r="D558">
        <f>'UPDATE Regular Stats'!D559</f>
        <v>27</v>
      </c>
      <c r="E558" t="str">
        <f>'UPDATE Regular Stats'!E559</f>
        <v>IND</v>
      </c>
      <c r="F558">
        <f>'UPDATE Regular Stats'!F559</f>
        <v>53</v>
      </c>
      <c r="G558">
        <f>'UPDATE Regular Stats'!G559</f>
        <v>21</v>
      </c>
      <c r="H558">
        <f>'UPDATE Regular Stats'!H559</f>
        <v>20.9</v>
      </c>
      <c r="I558">
        <f>'UPDATE Regular Stats'!I559</f>
        <v>2.7</v>
      </c>
      <c r="J558">
        <f>'UPDATE Regular Stats'!J559</f>
        <v>6.7</v>
      </c>
      <c r="K558">
        <f>'UPDATE Regular Stats'!K559</f>
        <v>0.40799999999999997</v>
      </c>
      <c r="L558">
        <f>'UPDATE Regular Stats'!L559</f>
        <v>0.8</v>
      </c>
      <c r="M558">
        <f>'UPDATE Regular Stats'!M559</f>
        <v>2.5</v>
      </c>
      <c r="N558">
        <f>'UPDATE Regular Stats'!N559</f>
        <v>0.313</v>
      </c>
      <c r="O558">
        <f>'UPDATE Regular Stats'!O559</f>
        <v>2</v>
      </c>
      <c r="P558">
        <f>'UPDATE Regular Stats'!P559</f>
        <v>4.2</v>
      </c>
      <c r="Q558">
        <f>'UPDATE Regular Stats'!Q559</f>
        <v>0.46400000000000002</v>
      </c>
      <c r="R558">
        <f>'UPDATE Regular Stats'!R559</f>
        <v>1.1000000000000001</v>
      </c>
      <c r="S558">
        <f>'UPDATE Regular Stats'!S559</f>
        <v>1.5</v>
      </c>
      <c r="T558">
        <f>'UPDATE Regular Stats'!T559</f>
        <v>0.77900000000000003</v>
      </c>
      <c r="U558">
        <f>'UPDATE Regular Stats'!U559</f>
        <v>0.2</v>
      </c>
      <c r="V558">
        <f>'UPDATE Regular Stats'!V559</f>
        <v>2.5</v>
      </c>
      <c r="W558">
        <f>'UPDATE Regular Stats'!W559</f>
        <v>2.7</v>
      </c>
      <c r="X558">
        <f>'UPDATE Regular Stats'!X559</f>
        <v>3.6</v>
      </c>
      <c r="Y558">
        <f>'UPDATE Regular Stats'!Y559</f>
        <v>0.4</v>
      </c>
      <c r="Z558">
        <f>'UPDATE Regular Stats'!Z559</f>
        <v>0</v>
      </c>
      <c r="AA558">
        <f>'UPDATE Regular Stats'!AA559</f>
        <v>1.2</v>
      </c>
      <c r="AB558">
        <f>'UPDATE Regular Stats'!AB559</f>
        <v>0.9</v>
      </c>
      <c r="AC558">
        <f>'UPDATE Regular Stats'!AC559</f>
        <v>7.4</v>
      </c>
      <c r="AD558">
        <f>VLOOKUP($B558,'UPDATE Advanced Stats'!$B$2:$AC$1000,7,0)</f>
        <v>13.1</v>
      </c>
      <c r="AE558">
        <f>VLOOKUP($B558,'UPDATE Advanced Stats'!$B$2:$AC$1000,8,0)</f>
        <v>0.503</v>
      </c>
      <c r="AF558">
        <f>VLOOKUP($B558,'UPDATE Advanced Stats'!$B$2:$AC$1000,9,0)</f>
        <v>0.36899999999999999</v>
      </c>
      <c r="AG558">
        <f>VLOOKUP($B558,'UPDATE Advanced Stats'!$B$2:$AC$1000,10,0)</f>
        <v>0.217</v>
      </c>
      <c r="AH558">
        <f>VLOOKUP($B558,'UPDATE Advanced Stats'!$B$2:$AC$1000,11,0)</f>
        <v>1.2</v>
      </c>
      <c r="AI558">
        <f>VLOOKUP($B558,'UPDATE Advanced Stats'!$B$2:$AC$1000,12,0)</f>
        <v>13</v>
      </c>
      <c r="AJ558">
        <f>VLOOKUP($B558,'UPDATE Advanced Stats'!$B$2:$AC$1000,13,0)</f>
        <v>7.1</v>
      </c>
      <c r="AK558">
        <f>VLOOKUP($B558,'UPDATE Advanced Stats'!$B$2:$AC$1000,14,0)</f>
        <v>27.5</v>
      </c>
      <c r="AL558">
        <f>VLOOKUP($B558,'UPDATE Advanced Stats'!$B$2:$AC$1000,15,0)</f>
        <v>1.1000000000000001</v>
      </c>
      <c r="AM558">
        <f>VLOOKUP($B558,'UPDATE Advanced Stats'!$B$2:$AC$1000,16,0)</f>
        <v>0</v>
      </c>
      <c r="AN558">
        <f>VLOOKUP($B558,'UPDATE Advanced Stats'!$B$2:$AC$1000,17,0)</f>
        <v>14.3</v>
      </c>
      <c r="AO558">
        <f>VLOOKUP($B558,'UPDATE Advanced Stats'!$B$2:$AC$1000,18,0)</f>
        <v>18.600000000000001</v>
      </c>
      <c r="AP558">
        <f>VLOOKUP($B558,'UPDATE Advanced Stats'!$B$2:$AC$1000,19,0)</f>
        <v>0</v>
      </c>
      <c r="AQ558">
        <f>VLOOKUP($B558,'UPDATE Advanced Stats'!$B$2:$AC$1000,20,0)</f>
        <v>0.9</v>
      </c>
      <c r="AR558">
        <f>VLOOKUP($B558,'UPDATE Advanced Stats'!$B$2:$AC$1000,21,0)</f>
        <v>1.1000000000000001</v>
      </c>
      <c r="AS558">
        <f>VLOOKUP($B558,'UPDATE Advanced Stats'!$B$2:$AC$1000,22,0)</f>
        <v>2</v>
      </c>
      <c r="AT558">
        <f>VLOOKUP($B558,'UPDATE Advanced Stats'!$B$2:$AC$1000,23,0)</f>
        <v>8.5000000000000006E-2</v>
      </c>
      <c r="AU558">
        <f>VLOOKUP($B558,'UPDATE Advanced Stats'!$B$2:$AC$1000,24,0)</f>
        <v>0</v>
      </c>
      <c r="AV558">
        <f>VLOOKUP($B558,'UPDATE Advanced Stats'!$B$2:$AC$1000,25,0)</f>
        <v>-0.4</v>
      </c>
      <c r="AW558">
        <f>VLOOKUP($B558,'UPDATE Advanced Stats'!$B$2:$AC$1000,26,0)</f>
        <v>-1</v>
      </c>
      <c r="AX558">
        <f>VLOOKUP($B558,'UPDATE Advanced Stats'!$B$2:$AC$1000,27,0)</f>
        <v>-1.4</v>
      </c>
      <c r="AY558">
        <f>VLOOKUP($B558,'UPDATE Advanced Stats'!$B$2:$AC$1000,28,0)</f>
        <v>0.2</v>
      </c>
    </row>
    <row r="559" spans="1:51">
      <c r="A559">
        <f>'UPDATE Regular Stats'!A560</f>
        <v>412</v>
      </c>
      <c r="B559" t="str">
        <f>'UPDATE Regular Stats'!B560</f>
        <v>Marcus Smart</v>
      </c>
      <c r="C559" t="str">
        <f>'UPDATE Regular Stats'!C560</f>
        <v>PG</v>
      </c>
      <c r="D559">
        <f>'UPDATE Regular Stats'!D560</f>
        <v>20</v>
      </c>
      <c r="E559" t="str">
        <f>'UPDATE Regular Stats'!E560</f>
        <v>BOS</v>
      </c>
      <c r="F559">
        <f>'UPDATE Regular Stats'!F560</f>
        <v>67</v>
      </c>
      <c r="G559">
        <f>'UPDATE Regular Stats'!G560</f>
        <v>38</v>
      </c>
      <c r="H559">
        <f>'UPDATE Regular Stats'!H560</f>
        <v>27</v>
      </c>
      <c r="I559">
        <f>'UPDATE Regular Stats'!I560</f>
        <v>2.6</v>
      </c>
      <c r="J559">
        <f>'UPDATE Regular Stats'!J560</f>
        <v>7.1</v>
      </c>
      <c r="K559">
        <f>'UPDATE Regular Stats'!K560</f>
        <v>0.36699999999999999</v>
      </c>
      <c r="L559">
        <f>'UPDATE Regular Stats'!L560</f>
        <v>1.4</v>
      </c>
      <c r="M559">
        <f>'UPDATE Regular Stats'!M560</f>
        <v>4.0999999999999996</v>
      </c>
      <c r="N559">
        <f>'UPDATE Regular Stats'!N560</f>
        <v>0.33500000000000002</v>
      </c>
      <c r="O559">
        <f>'UPDATE Regular Stats'!O560</f>
        <v>1.3</v>
      </c>
      <c r="P559">
        <f>'UPDATE Regular Stats'!P560</f>
        <v>3.1</v>
      </c>
      <c r="Q559">
        <f>'UPDATE Regular Stats'!Q560</f>
        <v>0.41</v>
      </c>
      <c r="R559">
        <f>'UPDATE Regular Stats'!R560</f>
        <v>1.2</v>
      </c>
      <c r="S559">
        <f>'UPDATE Regular Stats'!S560</f>
        <v>1.9</v>
      </c>
      <c r="T559">
        <f>'UPDATE Regular Stats'!T560</f>
        <v>0.64600000000000002</v>
      </c>
      <c r="U559">
        <f>'UPDATE Regular Stats'!U560</f>
        <v>0.9</v>
      </c>
      <c r="V559">
        <f>'UPDATE Regular Stats'!V560</f>
        <v>2.4</v>
      </c>
      <c r="W559">
        <f>'UPDATE Regular Stats'!W560</f>
        <v>3.3</v>
      </c>
      <c r="X559">
        <f>'UPDATE Regular Stats'!X560</f>
        <v>3.1</v>
      </c>
      <c r="Y559">
        <f>'UPDATE Regular Stats'!Y560</f>
        <v>1.5</v>
      </c>
      <c r="Z559">
        <f>'UPDATE Regular Stats'!Z560</f>
        <v>0.3</v>
      </c>
      <c r="AA559">
        <f>'UPDATE Regular Stats'!AA560</f>
        <v>1.3</v>
      </c>
      <c r="AB559">
        <f>'UPDATE Regular Stats'!AB560</f>
        <v>2.6</v>
      </c>
      <c r="AC559">
        <f>'UPDATE Regular Stats'!AC560</f>
        <v>7.8</v>
      </c>
      <c r="AD559">
        <f>VLOOKUP($B559,'UPDATE Advanced Stats'!$B$2:$AC$1000,7,0)</f>
        <v>11</v>
      </c>
      <c r="AE559">
        <f>VLOOKUP($B559,'UPDATE Advanced Stats'!$B$2:$AC$1000,8,0)</f>
        <v>0.49099999999999999</v>
      </c>
      <c r="AF559">
        <f>VLOOKUP($B559,'UPDATE Advanced Stats'!$B$2:$AC$1000,9,0)</f>
        <v>0.56999999999999995</v>
      </c>
      <c r="AG559">
        <f>VLOOKUP($B559,'UPDATE Advanced Stats'!$B$2:$AC$1000,10,0)</f>
        <v>0.26600000000000001</v>
      </c>
      <c r="AH559">
        <f>VLOOKUP($B559,'UPDATE Advanced Stats'!$B$2:$AC$1000,11,0)</f>
        <v>3.6</v>
      </c>
      <c r="AI559">
        <f>VLOOKUP($B559,'UPDATE Advanced Stats'!$B$2:$AC$1000,12,0)</f>
        <v>9.9</v>
      </c>
      <c r="AJ559">
        <f>VLOOKUP($B559,'UPDATE Advanced Stats'!$B$2:$AC$1000,13,0)</f>
        <v>6.7</v>
      </c>
      <c r="AK559">
        <f>VLOOKUP($B559,'UPDATE Advanced Stats'!$B$2:$AC$1000,14,0)</f>
        <v>16.3</v>
      </c>
      <c r="AL559">
        <f>VLOOKUP($B559,'UPDATE Advanced Stats'!$B$2:$AC$1000,15,0)</f>
        <v>2.7</v>
      </c>
      <c r="AM559">
        <f>VLOOKUP($B559,'UPDATE Advanced Stats'!$B$2:$AC$1000,16,0)</f>
        <v>0.8</v>
      </c>
      <c r="AN559">
        <f>VLOOKUP($B559,'UPDATE Advanced Stats'!$B$2:$AC$1000,17,0)</f>
        <v>14.4</v>
      </c>
      <c r="AO559">
        <f>VLOOKUP($B559,'UPDATE Advanced Stats'!$B$2:$AC$1000,18,0)</f>
        <v>15.1</v>
      </c>
      <c r="AP559">
        <f>VLOOKUP($B559,'UPDATE Advanced Stats'!$B$2:$AC$1000,19,0)</f>
        <v>0</v>
      </c>
      <c r="AQ559">
        <f>VLOOKUP($B559,'UPDATE Advanced Stats'!$B$2:$AC$1000,20,0)</f>
        <v>0.7</v>
      </c>
      <c r="AR559">
        <f>VLOOKUP($B559,'UPDATE Advanced Stats'!$B$2:$AC$1000,21,0)</f>
        <v>2.2000000000000002</v>
      </c>
      <c r="AS559">
        <f>VLOOKUP($B559,'UPDATE Advanced Stats'!$B$2:$AC$1000,22,0)</f>
        <v>2.9</v>
      </c>
      <c r="AT559">
        <f>VLOOKUP($B559,'UPDATE Advanced Stats'!$B$2:$AC$1000,23,0)</f>
        <v>7.6999999999999999E-2</v>
      </c>
      <c r="AU559">
        <f>VLOOKUP($B559,'UPDATE Advanced Stats'!$B$2:$AC$1000,24,0)</f>
        <v>0</v>
      </c>
      <c r="AV559">
        <f>VLOOKUP($B559,'UPDATE Advanced Stats'!$B$2:$AC$1000,25,0)</f>
        <v>-0.1</v>
      </c>
      <c r="AW559">
        <f>VLOOKUP($B559,'UPDATE Advanced Stats'!$B$2:$AC$1000,26,0)</f>
        <v>1.3</v>
      </c>
      <c r="AX559">
        <f>VLOOKUP($B559,'UPDATE Advanced Stats'!$B$2:$AC$1000,27,0)</f>
        <v>1.1000000000000001</v>
      </c>
      <c r="AY559">
        <f>VLOOKUP($B559,'UPDATE Advanced Stats'!$B$2:$AC$1000,28,0)</f>
        <v>1.4</v>
      </c>
    </row>
    <row r="560" spans="1:51">
      <c r="A560">
        <f>'UPDATE Regular Stats'!A561</f>
        <v>413</v>
      </c>
      <c r="B560" t="str">
        <f>'UPDATE Regular Stats'!B561</f>
        <v>Greg Smith</v>
      </c>
      <c r="C560" t="str">
        <f>'UPDATE Regular Stats'!C561</f>
        <v>PF</v>
      </c>
      <c r="D560">
        <f>'UPDATE Regular Stats'!D561</f>
        <v>24</v>
      </c>
      <c r="E560" t="str">
        <f>'UPDATE Regular Stats'!E561</f>
        <v>DAL</v>
      </c>
      <c r="F560">
        <f>'UPDATE Regular Stats'!F561</f>
        <v>42</v>
      </c>
      <c r="G560">
        <f>'UPDATE Regular Stats'!G561</f>
        <v>2</v>
      </c>
      <c r="H560">
        <f>'UPDATE Regular Stats'!H561</f>
        <v>8.6</v>
      </c>
      <c r="I560">
        <f>'UPDATE Regular Stats'!I561</f>
        <v>0.7</v>
      </c>
      <c r="J560">
        <f>'UPDATE Regular Stats'!J561</f>
        <v>1.2</v>
      </c>
      <c r="K560">
        <f>'UPDATE Regular Stats'!K561</f>
        <v>0.61199999999999999</v>
      </c>
      <c r="L560">
        <f>'UPDATE Regular Stats'!L561</f>
        <v>0</v>
      </c>
      <c r="M560">
        <f>'UPDATE Regular Stats'!M561</f>
        <v>0</v>
      </c>
      <c r="N560">
        <f>'UPDATE Regular Stats'!N561</f>
        <v>0</v>
      </c>
      <c r="O560">
        <f>'UPDATE Regular Stats'!O561</f>
        <v>0.7</v>
      </c>
      <c r="P560">
        <f>'UPDATE Regular Stats'!P561</f>
        <v>1.2</v>
      </c>
      <c r="Q560">
        <f>'UPDATE Regular Stats'!Q561</f>
        <v>0.61199999999999999</v>
      </c>
      <c r="R560">
        <f>'UPDATE Regular Stats'!R561</f>
        <v>0.5</v>
      </c>
      <c r="S560">
        <f>'UPDATE Regular Stats'!S561</f>
        <v>0.9</v>
      </c>
      <c r="T560">
        <f>'UPDATE Regular Stats'!T561</f>
        <v>0.51300000000000001</v>
      </c>
      <c r="U560">
        <f>'UPDATE Regular Stats'!U561</f>
        <v>0.6</v>
      </c>
      <c r="V560">
        <f>'UPDATE Regular Stats'!V561</f>
        <v>1.3</v>
      </c>
      <c r="W560">
        <f>'UPDATE Regular Stats'!W561</f>
        <v>1.9</v>
      </c>
      <c r="X560">
        <f>'UPDATE Regular Stats'!X561</f>
        <v>0.2</v>
      </c>
      <c r="Y560">
        <f>'UPDATE Regular Stats'!Y561</f>
        <v>0.2</v>
      </c>
      <c r="Z560">
        <f>'UPDATE Regular Stats'!Z561</f>
        <v>0.3</v>
      </c>
      <c r="AA560">
        <f>'UPDATE Regular Stats'!AA561</f>
        <v>0.3</v>
      </c>
      <c r="AB560">
        <f>'UPDATE Regular Stats'!AB561</f>
        <v>1.3</v>
      </c>
      <c r="AC560">
        <f>'UPDATE Regular Stats'!AC561</f>
        <v>1.9</v>
      </c>
      <c r="AD560">
        <f>VLOOKUP($B560,'UPDATE Advanced Stats'!$B$2:$AC$1000,7,0)</f>
        <v>10.199999999999999</v>
      </c>
      <c r="AE560">
        <f>VLOOKUP($B560,'UPDATE Advanced Stats'!$B$2:$AC$1000,8,0)</f>
        <v>0.60499999999999998</v>
      </c>
      <c r="AF560">
        <f>VLOOKUP($B560,'UPDATE Advanced Stats'!$B$2:$AC$1000,9,0)</f>
        <v>0</v>
      </c>
      <c r="AG560">
        <f>VLOOKUP($B560,'UPDATE Advanced Stats'!$B$2:$AC$1000,10,0)</f>
        <v>0.79600000000000004</v>
      </c>
      <c r="AH560">
        <f>VLOOKUP($B560,'UPDATE Advanced Stats'!$B$2:$AC$1000,11,0)</f>
        <v>7.8</v>
      </c>
      <c r="AI560">
        <f>VLOOKUP($B560,'UPDATE Advanced Stats'!$B$2:$AC$1000,12,0)</f>
        <v>16.100000000000001</v>
      </c>
      <c r="AJ560">
        <f>VLOOKUP($B560,'UPDATE Advanced Stats'!$B$2:$AC$1000,13,0)</f>
        <v>11.9</v>
      </c>
      <c r="AK560">
        <f>VLOOKUP($B560,'UPDATE Advanced Stats'!$B$2:$AC$1000,14,0)</f>
        <v>3.4</v>
      </c>
      <c r="AL560">
        <f>VLOOKUP($B560,'UPDATE Advanced Stats'!$B$2:$AC$1000,15,0)</f>
        <v>1</v>
      </c>
      <c r="AM560">
        <f>VLOOKUP($B560,'UPDATE Advanced Stats'!$B$2:$AC$1000,16,0)</f>
        <v>2.5</v>
      </c>
      <c r="AN560">
        <f>VLOOKUP($B560,'UPDATE Advanced Stats'!$B$2:$AC$1000,17,0)</f>
        <v>14.3</v>
      </c>
      <c r="AO560">
        <f>VLOOKUP($B560,'UPDATE Advanced Stats'!$B$2:$AC$1000,18,0)</f>
        <v>9.5</v>
      </c>
      <c r="AP560">
        <f>VLOOKUP($B560,'UPDATE Advanced Stats'!$B$2:$AC$1000,19,0)</f>
        <v>0</v>
      </c>
      <c r="AQ560">
        <f>VLOOKUP($B560,'UPDATE Advanced Stats'!$B$2:$AC$1000,20,0)</f>
        <v>0.5</v>
      </c>
      <c r="AR560">
        <f>VLOOKUP($B560,'UPDATE Advanced Stats'!$B$2:$AC$1000,21,0)</f>
        <v>0.3</v>
      </c>
      <c r="AS560">
        <f>VLOOKUP($B560,'UPDATE Advanced Stats'!$B$2:$AC$1000,22,0)</f>
        <v>0.8</v>
      </c>
      <c r="AT560">
        <f>VLOOKUP($B560,'UPDATE Advanced Stats'!$B$2:$AC$1000,23,0)</f>
        <v>0.108</v>
      </c>
      <c r="AU560">
        <f>VLOOKUP($B560,'UPDATE Advanced Stats'!$B$2:$AC$1000,24,0)</f>
        <v>0</v>
      </c>
      <c r="AV560">
        <f>VLOOKUP($B560,'UPDATE Advanced Stats'!$B$2:$AC$1000,25,0)</f>
        <v>-2</v>
      </c>
      <c r="AW560">
        <f>VLOOKUP($B560,'UPDATE Advanced Stats'!$B$2:$AC$1000,26,0)</f>
        <v>1</v>
      </c>
      <c r="AX560">
        <f>VLOOKUP($B560,'UPDATE Advanced Stats'!$B$2:$AC$1000,27,0)</f>
        <v>-1</v>
      </c>
      <c r="AY560">
        <f>VLOOKUP($B560,'UPDATE Advanced Stats'!$B$2:$AC$1000,28,0)</f>
        <v>0.1</v>
      </c>
    </row>
    <row r="561" spans="1:51">
      <c r="A561">
        <f>'UPDATE Regular Stats'!A562</f>
        <v>414</v>
      </c>
      <c r="B561" t="str">
        <f>'UPDATE Regular Stats'!B562</f>
        <v>Ish Smith</v>
      </c>
      <c r="C561" t="str">
        <f>'UPDATE Regular Stats'!C562</f>
        <v>PG</v>
      </c>
      <c r="D561">
        <f>'UPDATE Regular Stats'!D562</f>
        <v>26</v>
      </c>
      <c r="E561" t="str">
        <f>'UPDATE Regular Stats'!E562</f>
        <v>TOT</v>
      </c>
      <c r="F561">
        <f>'UPDATE Regular Stats'!F562</f>
        <v>55</v>
      </c>
      <c r="G561">
        <f>'UPDATE Regular Stats'!G562</f>
        <v>14</v>
      </c>
      <c r="H561">
        <f>'UPDATE Regular Stats'!H562</f>
        <v>15.1</v>
      </c>
      <c r="I561">
        <f>'UPDATE Regular Stats'!I562</f>
        <v>2.6</v>
      </c>
      <c r="J561">
        <f>'UPDATE Regular Stats'!J562</f>
        <v>6.7</v>
      </c>
      <c r="K561">
        <f>'UPDATE Regular Stats'!K562</f>
        <v>0.39</v>
      </c>
      <c r="L561">
        <f>'UPDATE Regular Stats'!L562</f>
        <v>0.3</v>
      </c>
      <c r="M561">
        <f>'UPDATE Regular Stats'!M562</f>
        <v>1.1000000000000001</v>
      </c>
      <c r="N561">
        <f>'UPDATE Regular Stats'!N562</f>
        <v>0.3</v>
      </c>
      <c r="O561">
        <f>'UPDATE Regular Stats'!O562</f>
        <v>2.2999999999999998</v>
      </c>
      <c r="P561">
        <f>'UPDATE Regular Stats'!P562</f>
        <v>5.6</v>
      </c>
      <c r="Q561">
        <f>'UPDATE Regular Stats'!Q562</f>
        <v>0.40699999999999997</v>
      </c>
      <c r="R561">
        <f>'UPDATE Regular Stats'!R562</f>
        <v>0.6</v>
      </c>
      <c r="S561">
        <f>'UPDATE Regular Stats'!S562</f>
        <v>1</v>
      </c>
      <c r="T561">
        <f>'UPDATE Regular Stats'!T562</f>
        <v>0.59599999999999997</v>
      </c>
      <c r="U561">
        <f>'UPDATE Regular Stats'!U562</f>
        <v>0.3</v>
      </c>
      <c r="V561">
        <f>'UPDATE Regular Stats'!V562</f>
        <v>1.5</v>
      </c>
      <c r="W561">
        <f>'UPDATE Regular Stats'!W562</f>
        <v>1.8</v>
      </c>
      <c r="X561">
        <f>'UPDATE Regular Stats'!X562</f>
        <v>3.3</v>
      </c>
      <c r="Y561">
        <f>'UPDATE Regular Stats'!Y562</f>
        <v>0.7</v>
      </c>
      <c r="Z561">
        <f>'UPDATE Regular Stats'!Z562</f>
        <v>0.1</v>
      </c>
      <c r="AA561">
        <f>'UPDATE Regular Stats'!AA562</f>
        <v>1.4</v>
      </c>
      <c r="AB561">
        <f>'UPDATE Regular Stats'!AB562</f>
        <v>0.9</v>
      </c>
      <c r="AC561">
        <f>'UPDATE Regular Stats'!AC562</f>
        <v>6.1</v>
      </c>
      <c r="AD561">
        <f>VLOOKUP($B561,'UPDATE Advanced Stats'!$B$2:$AC$1000,7,0)</f>
        <v>12.3</v>
      </c>
      <c r="AE561">
        <f>VLOOKUP($B561,'UPDATE Advanced Stats'!$B$2:$AC$1000,8,0)</f>
        <v>0.43099999999999999</v>
      </c>
      <c r="AF561">
        <f>VLOOKUP($B561,'UPDATE Advanced Stats'!$B$2:$AC$1000,9,0)</f>
        <v>0.16300000000000001</v>
      </c>
      <c r="AG561">
        <f>VLOOKUP($B561,'UPDATE Advanced Stats'!$B$2:$AC$1000,10,0)</f>
        <v>0.155</v>
      </c>
      <c r="AH561">
        <f>VLOOKUP($B561,'UPDATE Advanced Stats'!$B$2:$AC$1000,11,0)</f>
        <v>1.9</v>
      </c>
      <c r="AI561">
        <f>VLOOKUP($B561,'UPDATE Advanced Stats'!$B$2:$AC$1000,12,0)</f>
        <v>11.4</v>
      </c>
      <c r="AJ561">
        <f>VLOOKUP($B561,'UPDATE Advanced Stats'!$B$2:$AC$1000,13,0)</f>
        <v>6.5</v>
      </c>
      <c r="AK561">
        <f>VLOOKUP($B561,'UPDATE Advanced Stats'!$B$2:$AC$1000,14,0)</f>
        <v>40.700000000000003</v>
      </c>
      <c r="AL561">
        <f>VLOOKUP($B561,'UPDATE Advanced Stats'!$B$2:$AC$1000,15,0)</f>
        <v>2.2000000000000002</v>
      </c>
      <c r="AM561">
        <f>VLOOKUP($B561,'UPDATE Advanced Stats'!$B$2:$AC$1000,16,0)</f>
        <v>0.6</v>
      </c>
      <c r="AN561">
        <f>VLOOKUP($B561,'UPDATE Advanced Stats'!$B$2:$AC$1000,17,0)</f>
        <v>16.600000000000001</v>
      </c>
      <c r="AO561">
        <f>VLOOKUP($B561,'UPDATE Advanced Stats'!$B$2:$AC$1000,18,0)</f>
        <v>24.6</v>
      </c>
      <c r="AP561">
        <f>VLOOKUP($B561,'UPDATE Advanced Stats'!$B$2:$AC$1000,19,0)</f>
        <v>0</v>
      </c>
      <c r="AQ561">
        <f>VLOOKUP($B561,'UPDATE Advanced Stats'!$B$2:$AC$1000,20,0)</f>
        <v>-0.9</v>
      </c>
      <c r="AR561">
        <f>VLOOKUP($B561,'UPDATE Advanced Stats'!$B$2:$AC$1000,21,0)</f>
        <v>0.8</v>
      </c>
      <c r="AS561">
        <f>VLOOKUP($B561,'UPDATE Advanced Stats'!$B$2:$AC$1000,22,0)</f>
        <v>-0.1</v>
      </c>
      <c r="AT561">
        <f>VLOOKUP($B561,'UPDATE Advanced Stats'!$B$2:$AC$1000,23,0)</f>
        <v>-6.0000000000000001E-3</v>
      </c>
      <c r="AU561">
        <f>VLOOKUP($B561,'UPDATE Advanced Stats'!$B$2:$AC$1000,24,0)</f>
        <v>0</v>
      </c>
      <c r="AV561">
        <f>VLOOKUP($B561,'UPDATE Advanced Stats'!$B$2:$AC$1000,25,0)</f>
        <v>-2.4</v>
      </c>
      <c r="AW561">
        <f>VLOOKUP($B561,'UPDATE Advanced Stats'!$B$2:$AC$1000,26,0)</f>
        <v>-1.7</v>
      </c>
      <c r="AX561">
        <f>VLOOKUP($B561,'UPDATE Advanced Stats'!$B$2:$AC$1000,27,0)</f>
        <v>-4.0999999999999996</v>
      </c>
      <c r="AY561">
        <f>VLOOKUP($B561,'UPDATE Advanced Stats'!$B$2:$AC$1000,28,0)</f>
        <v>-0.4</v>
      </c>
    </row>
    <row r="562" spans="1:51">
      <c r="A562">
        <f>'UPDATE Regular Stats'!A563</f>
        <v>414</v>
      </c>
      <c r="B562" t="str">
        <f>'UPDATE Regular Stats'!B563</f>
        <v>Ish Smith</v>
      </c>
      <c r="C562" t="str">
        <f>'UPDATE Regular Stats'!C563</f>
        <v>PG</v>
      </c>
      <c r="D562">
        <f>'UPDATE Regular Stats'!D563</f>
        <v>26</v>
      </c>
      <c r="E562" t="str">
        <f>'UPDATE Regular Stats'!E563</f>
        <v>OKC</v>
      </c>
      <c r="F562">
        <f>'UPDATE Regular Stats'!F563</f>
        <v>30</v>
      </c>
      <c r="G562">
        <f>'UPDATE Regular Stats'!G563</f>
        <v>0</v>
      </c>
      <c r="H562">
        <f>'UPDATE Regular Stats'!H563</f>
        <v>5.2</v>
      </c>
      <c r="I562">
        <f>'UPDATE Regular Stats'!I563</f>
        <v>0.5</v>
      </c>
      <c r="J562">
        <f>'UPDATE Regular Stats'!J563</f>
        <v>1.5</v>
      </c>
      <c r="K562">
        <f>'UPDATE Regular Stats'!K563</f>
        <v>0.33300000000000002</v>
      </c>
      <c r="L562">
        <f>'UPDATE Regular Stats'!L563</f>
        <v>0</v>
      </c>
      <c r="M562">
        <f>'UPDATE Regular Stats'!M563</f>
        <v>0.2</v>
      </c>
      <c r="N562">
        <f>'UPDATE Regular Stats'!N563</f>
        <v>0.2</v>
      </c>
      <c r="O562">
        <f>'UPDATE Regular Stats'!O563</f>
        <v>0.5</v>
      </c>
      <c r="P562">
        <f>'UPDATE Regular Stats'!P563</f>
        <v>1.3</v>
      </c>
      <c r="Q562">
        <f>'UPDATE Regular Stats'!Q563</f>
        <v>0.35</v>
      </c>
      <c r="R562">
        <f>'UPDATE Regular Stats'!R563</f>
        <v>0.2</v>
      </c>
      <c r="S562">
        <f>'UPDATE Regular Stats'!S563</f>
        <v>0.3</v>
      </c>
      <c r="T562">
        <f>'UPDATE Regular Stats'!T563</f>
        <v>0.66700000000000004</v>
      </c>
      <c r="U562">
        <f>'UPDATE Regular Stats'!U563</f>
        <v>0.2</v>
      </c>
      <c r="V562">
        <f>'UPDATE Regular Stats'!V563</f>
        <v>0.7</v>
      </c>
      <c r="W562">
        <f>'UPDATE Regular Stats'!W563</f>
        <v>0.9</v>
      </c>
      <c r="X562">
        <f>'UPDATE Regular Stats'!X563</f>
        <v>0.9</v>
      </c>
      <c r="Y562">
        <f>'UPDATE Regular Stats'!Y563</f>
        <v>0.1</v>
      </c>
      <c r="Z562">
        <f>'UPDATE Regular Stats'!Z563</f>
        <v>0</v>
      </c>
      <c r="AA562">
        <f>'UPDATE Regular Stats'!AA563</f>
        <v>0.3</v>
      </c>
      <c r="AB562">
        <f>'UPDATE Regular Stats'!AB563</f>
        <v>0.4</v>
      </c>
      <c r="AC562">
        <f>'UPDATE Regular Stats'!AC563</f>
        <v>1.2</v>
      </c>
      <c r="AD562">
        <f>VLOOKUP($B562,'UPDATE Advanced Stats'!$B$2:$AC$1000,7,0)</f>
        <v>12.3</v>
      </c>
      <c r="AE562">
        <f>VLOOKUP($B562,'UPDATE Advanced Stats'!$B$2:$AC$1000,8,0)</f>
        <v>0.43099999999999999</v>
      </c>
      <c r="AF562">
        <f>VLOOKUP($B562,'UPDATE Advanced Stats'!$B$2:$AC$1000,9,0)</f>
        <v>0.16300000000000001</v>
      </c>
      <c r="AG562">
        <f>VLOOKUP($B562,'UPDATE Advanced Stats'!$B$2:$AC$1000,10,0)</f>
        <v>0.155</v>
      </c>
      <c r="AH562">
        <f>VLOOKUP($B562,'UPDATE Advanced Stats'!$B$2:$AC$1000,11,0)</f>
        <v>1.9</v>
      </c>
      <c r="AI562">
        <f>VLOOKUP($B562,'UPDATE Advanced Stats'!$B$2:$AC$1000,12,0)</f>
        <v>11.4</v>
      </c>
      <c r="AJ562">
        <f>VLOOKUP($B562,'UPDATE Advanced Stats'!$B$2:$AC$1000,13,0)</f>
        <v>6.5</v>
      </c>
      <c r="AK562">
        <f>VLOOKUP($B562,'UPDATE Advanced Stats'!$B$2:$AC$1000,14,0)</f>
        <v>40.700000000000003</v>
      </c>
      <c r="AL562">
        <f>VLOOKUP($B562,'UPDATE Advanced Stats'!$B$2:$AC$1000,15,0)</f>
        <v>2.2000000000000002</v>
      </c>
      <c r="AM562">
        <f>VLOOKUP($B562,'UPDATE Advanced Stats'!$B$2:$AC$1000,16,0)</f>
        <v>0.6</v>
      </c>
      <c r="AN562">
        <f>VLOOKUP($B562,'UPDATE Advanced Stats'!$B$2:$AC$1000,17,0)</f>
        <v>16.600000000000001</v>
      </c>
      <c r="AO562">
        <f>VLOOKUP($B562,'UPDATE Advanced Stats'!$B$2:$AC$1000,18,0)</f>
        <v>24.6</v>
      </c>
      <c r="AP562">
        <f>VLOOKUP($B562,'UPDATE Advanced Stats'!$B$2:$AC$1000,19,0)</f>
        <v>0</v>
      </c>
      <c r="AQ562">
        <f>VLOOKUP($B562,'UPDATE Advanced Stats'!$B$2:$AC$1000,20,0)</f>
        <v>-0.9</v>
      </c>
      <c r="AR562">
        <f>VLOOKUP($B562,'UPDATE Advanced Stats'!$B$2:$AC$1000,21,0)</f>
        <v>0.8</v>
      </c>
      <c r="AS562">
        <f>VLOOKUP($B562,'UPDATE Advanced Stats'!$B$2:$AC$1000,22,0)</f>
        <v>-0.1</v>
      </c>
      <c r="AT562">
        <f>VLOOKUP($B562,'UPDATE Advanced Stats'!$B$2:$AC$1000,23,0)</f>
        <v>-6.0000000000000001E-3</v>
      </c>
      <c r="AU562">
        <f>VLOOKUP($B562,'UPDATE Advanced Stats'!$B$2:$AC$1000,24,0)</f>
        <v>0</v>
      </c>
      <c r="AV562">
        <f>VLOOKUP($B562,'UPDATE Advanced Stats'!$B$2:$AC$1000,25,0)</f>
        <v>-2.4</v>
      </c>
      <c r="AW562">
        <f>VLOOKUP($B562,'UPDATE Advanced Stats'!$B$2:$AC$1000,26,0)</f>
        <v>-1.7</v>
      </c>
      <c r="AX562">
        <f>VLOOKUP($B562,'UPDATE Advanced Stats'!$B$2:$AC$1000,27,0)</f>
        <v>-4.0999999999999996</v>
      </c>
      <c r="AY562">
        <f>VLOOKUP($B562,'UPDATE Advanced Stats'!$B$2:$AC$1000,28,0)</f>
        <v>-0.4</v>
      </c>
    </row>
    <row r="563" spans="1:51">
      <c r="A563">
        <f>'UPDATE Regular Stats'!A564</f>
        <v>414</v>
      </c>
      <c r="B563" t="str">
        <f>'UPDATE Regular Stats'!B564</f>
        <v>Ish Smith</v>
      </c>
      <c r="C563" t="str">
        <f>'UPDATE Regular Stats'!C564</f>
        <v>PG</v>
      </c>
      <c r="D563">
        <f>'UPDATE Regular Stats'!D564</f>
        <v>26</v>
      </c>
      <c r="E563" t="str">
        <f>'UPDATE Regular Stats'!E564</f>
        <v>PHI</v>
      </c>
      <c r="F563">
        <f>'UPDATE Regular Stats'!F564</f>
        <v>25</v>
      </c>
      <c r="G563">
        <f>'UPDATE Regular Stats'!G564</f>
        <v>14</v>
      </c>
      <c r="H563">
        <f>'UPDATE Regular Stats'!H564</f>
        <v>27.1</v>
      </c>
      <c r="I563">
        <f>'UPDATE Regular Stats'!I564</f>
        <v>5.0999999999999996</v>
      </c>
      <c r="J563">
        <f>'UPDATE Regular Stats'!J564</f>
        <v>12.9</v>
      </c>
      <c r="K563">
        <f>'UPDATE Regular Stats'!K564</f>
        <v>0.39800000000000002</v>
      </c>
      <c r="L563">
        <f>'UPDATE Regular Stats'!L564</f>
        <v>0.7</v>
      </c>
      <c r="M563">
        <f>'UPDATE Regular Stats'!M564</f>
        <v>2.2000000000000002</v>
      </c>
      <c r="N563">
        <f>'UPDATE Regular Stats'!N564</f>
        <v>0.309</v>
      </c>
      <c r="O563">
        <f>'UPDATE Regular Stats'!O564</f>
        <v>4.4000000000000004</v>
      </c>
      <c r="P563">
        <f>'UPDATE Regular Stats'!P564</f>
        <v>10.7</v>
      </c>
      <c r="Q563">
        <f>'UPDATE Regular Stats'!Q564</f>
        <v>0.41599999999999998</v>
      </c>
      <c r="R563">
        <f>'UPDATE Regular Stats'!R564</f>
        <v>1.1000000000000001</v>
      </c>
      <c r="S563">
        <f>'UPDATE Regular Stats'!S564</f>
        <v>1.9</v>
      </c>
      <c r="T563">
        <f>'UPDATE Regular Stats'!T564</f>
        <v>0.58299999999999996</v>
      </c>
      <c r="U563">
        <f>'UPDATE Regular Stats'!U564</f>
        <v>0.4</v>
      </c>
      <c r="V563">
        <f>'UPDATE Regular Stats'!V564</f>
        <v>2.5</v>
      </c>
      <c r="W563">
        <f>'UPDATE Regular Stats'!W564</f>
        <v>2.9</v>
      </c>
      <c r="X563">
        <f>'UPDATE Regular Stats'!X564</f>
        <v>6.1</v>
      </c>
      <c r="Y563">
        <f>'UPDATE Regular Stats'!Y564</f>
        <v>1.3</v>
      </c>
      <c r="Z563">
        <f>'UPDATE Regular Stats'!Z564</f>
        <v>0.2</v>
      </c>
      <c r="AA563">
        <f>'UPDATE Regular Stats'!AA564</f>
        <v>2.8</v>
      </c>
      <c r="AB563">
        <f>'UPDATE Regular Stats'!AB564</f>
        <v>1.5</v>
      </c>
      <c r="AC563">
        <f>'UPDATE Regular Stats'!AC564</f>
        <v>12</v>
      </c>
      <c r="AD563">
        <f>VLOOKUP($B563,'UPDATE Advanced Stats'!$B$2:$AC$1000,7,0)</f>
        <v>12.3</v>
      </c>
      <c r="AE563">
        <f>VLOOKUP($B563,'UPDATE Advanced Stats'!$B$2:$AC$1000,8,0)</f>
        <v>0.43099999999999999</v>
      </c>
      <c r="AF563">
        <f>VLOOKUP($B563,'UPDATE Advanced Stats'!$B$2:$AC$1000,9,0)</f>
        <v>0.16300000000000001</v>
      </c>
      <c r="AG563">
        <f>VLOOKUP($B563,'UPDATE Advanced Stats'!$B$2:$AC$1000,10,0)</f>
        <v>0.155</v>
      </c>
      <c r="AH563">
        <f>VLOOKUP($B563,'UPDATE Advanced Stats'!$B$2:$AC$1000,11,0)</f>
        <v>1.9</v>
      </c>
      <c r="AI563">
        <f>VLOOKUP($B563,'UPDATE Advanced Stats'!$B$2:$AC$1000,12,0)</f>
        <v>11.4</v>
      </c>
      <c r="AJ563">
        <f>VLOOKUP($B563,'UPDATE Advanced Stats'!$B$2:$AC$1000,13,0)</f>
        <v>6.5</v>
      </c>
      <c r="AK563">
        <f>VLOOKUP($B563,'UPDATE Advanced Stats'!$B$2:$AC$1000,14,0)</f>
        <v>40.700000000000003</v>
      </c>
      <c r="AL563">
        <f>VLOOKUP($B563,'UPDATE Advanced Stats'!$B$2:$AC$1000,15,0)</f>
        <v>2.2000000000000002</v>
      </c>
      <c r="AM563">
        <f>VLOOKUP($B563,'UPDATE Advanced Stats'!$B$2:$AC$1000,16,0)</f>
        <v>0.6</v>
      </c>
      <c r="AN563">
        <f>VLOOKUP($B563,'UPDATE Advanced Stats'!$B$2:$AC$1000,17,0)</f>
        <v>16.600000000000001</v>
      </c>
      <c r="AO563">
        <f>VLOOKUP($B563,'UPDATE Advanced Stats'!$B$2:$AC$1000,18,0)</f>
        <v>24.6</v>
      </c>
      <c r="AP563">
        <f>VLOOKUP($B563,'UPDATE Advanced Stats'!$B$2:$AC$1000,19,0)</f>
        <v>0</v>
      </c>
      <c r="AQ563">
        <f>VLOOKUP($B563,'UPDATE Advanced Stats'!$B$2:$AC$1000,20,0)</f>
        <v>-0.9</v>
      </c>
      <c r="AR563">
        <f>VLOOKUP($B563,'UPDATE Advanced Stats'!$B$2:$AC$1000,21,0)</f>
        <v>0.8</v>
      </c>
      <c r="AS563">
        <f>VLOOKUP($B563,'UPDATE Advanced Stats'!$B$2:$AC$1000,22,0)</f>
        <v>-0.1</v>
      </c>
      <c r="AT563">
        <f>VLOOKUP($B563,'UPDATE Advanced Stats'!$B$2:$AC$1000,23,0)</f>
        <v>-6.0000000000000001E-3</v>
      </c>
      <c r="AU563">
        <f>VLOOKUP($B563,'UPDATE Advanced Stats'!$B$2:$AC$1000,24,0)</f>
        <v>0</v>
      </c>
      <c r="AV563">
        <f>VLOOKUP($B563,'UPDATE Advanced Stats'!$B$2:$AC$1000,25,0)</f>
        <v>-2.4</v>
      </c>
      <c r="AW563">
        <f>VLOOKUP($B563,'UPDATE Advanced Stats'!$B$2:$AC$1000,26,0)</f>
        <v>-1.7</v>
      </c>
      <c r="AX563">
        <f>VLOOKUP($B563,'UPDATE Advanced Stats'!$B$2:$AC$1000,27,0)</f>
        <v>-4.0999999999999996</v>
      </c>
      <c r="AY563">
        <f>VLOOKUP($B563,'UPDATE Advanced Stats'!$B$2:$AC$1000,28,0)</f>
        <v>-0.4</v>
      </c>
    </row>
    <row r="564" spans="1:51">
      <c r="A564">
        <f>'UPDATE Regular Stats'!A565</f>
        <v>415</v>
      </c>
      <c r="B564" t="str">
        <f>'UPDATE Regular Stats'!B565</f>
        <v>J.R. Smith</v>
      </c>
      <c r="C564" t="str">
        <f>'UPDATE Regular Stats'!C565</f>
        <v>SG</v>
      </c>
      <c r="D564">
        <f>'UPDATE Regular Stats'!D565</f>
        <v>29</v>
      </c>
      <c r="E564" t="str">
        <f>'UPDATE Regular Stats'!E565</f>
        <v>TOT</v>
      </c>
      <c r="F564">
        <f>'UPDATE Regular Stats'!F565</f>
        <v>70</v>
      </c>
      <c r="G564">
        <f>'UPDATE Regular Stats'!G565</f>
        <v>51</v>
      </c>
      <c r="H564">
        <f>'UPDATE Regular Stats'!H565</f>
        <v>29.7</v>
      </c>
      <c r="I564">
        <f>'UPDATE Regular Stats'!I565</f>
        <v>4.5</v>
      </c>
      <c r="J564">
        <f>'UPDATE Regular Stats'!J565</f>
        <v>10.8</v>
      </c>
      <c r="K564">
        <f>'UPDATE Regular Stats'!K565</f>
        <v>0.41699999999999998</v>
      </c>
      <c r="L564">
        <f>'UPDATE Regular Stats'!L565</f>
        <v>2.2999999999999998</v>
      </c>
      <c r="M564">
        <f>'UPDATE Regular Stats'!M565</f>
        <v>6.1</v>
      </c>
      <c r="N564">
        <f>'UPDATE Regular Stats'!N565</f>
        <v>0.38300000000000001</v>
      </c>
      <c r="O564">
        <f>'UPDATE Regular Stats'!O565</f>
        <v>2.2000000000000002</v>
      </c>
      <c r="P564">
        <f>'UPDATE Regular Stats'!P565</f>
        <v>4.7</v>
      </c>
      <c r="Q564">
        <f>'UPDATE Regular Stats'!Q565</f>
        <v>0.46200000000000002</v>
      </c>
      <c r="R564">
        <f>'UPDATE Regular Stats'!R565</f>
        <v>0.8</v>
      </c>
      <c r="S564">
        <f>'UPDATE Regular Stats'!S565</f>
        <v>1</v>
      </c>
      <c r="T564">
        <f>'UPDATE Regular Stats'!T565</f>
        <v>0.75</v>
      </c>
      <c r="U564">
        <f>'UPDATE Regular Stats'!U565</f>
        <v>0.4</v>
      </c>
      <c r="V564">
        <f>'UPDATE Regular Stats'!V565</f>
        <v>2.7</v>
      </c>
      <c r="W564">
        <f>'UPDATE Regular Stats'!W565</f>
        <v>3.1</v>
      </c>
      <c r="X564">
        <f>'UPDATE Regular Stats'!X565</f>
        <v>2.8</v>
      </c>
      <c r="Y564">
        <f>'UPDATE Regular Stats'!Y565</f>
        <v>1.2</v>
      </c>
      <c r="Z564">
        <f>'UPDATE Regular Stats'!Z565</f>
        <v>0.3</v>
      </c>
      <c r="AA564">
        <f>'UPDATE Regular Stats'!AA565</f>
        <v>1.4</v>
      </c>
      <c r="AB564">
        <f>'UPDATE Regular Stats'!AB565</f>
        <v>2.2999999999999998</v>
      </c>
      <c r="AC564">
        <f>'UPDATE Regular Stats'!AC565</f>
        <v>12.1</v>
      </c>
      <c r="AD564">
        <f>VLOOKUP($B564,'UPDATE Advanced Stats'!$B$2:$AC$1000,7,0)</f>
        <v>13.6</v>
      </c>
      <c r="AE564">
        <f>VLOOKUP($B564,'UPDATE Advanced Stats'!$B$2:$AC$1000,8,0)</f>
        <v>0.53800000000000003</v>
      </c>
      <c r="AF564">
        <f>VLOOKUP($B564,'UPDATE Advanced Stats'!$B$2:$AC$1000,9,0)</f>
        <v>0.56399999999999995</v>
      </c>
      <c r="AG564">
        <f>VLOOKUP($B564,'UPDATE Advanced Stats'!$B$2:$AC$1000,10,0)</f>
        <v>9.5000000000000001E-2</v>
      </c>
      <c r="AH564">
        <f>VLOOKUP($B564,'UPDATE Advanced Stats'!$B$2:$AC$1000,11,0)</f>
        <v>1.7</v>
      </c>
      <c r="AI564">
        <f>VLOOKUP($B564,'UPDATE Advanced Stats'!$B$2:$AC$1000,12,0)</f>
        <v>10.4</v>
      </c>
      <c r="AJ564">
        <f>VLOOKUP($B564,'UPDATE Advanced Stats'!$B$2:$AC$1000,13,0)</f>
        <v>6</v>
      </c>
      <c r="AK564">
        <f>VLOOKUP($B564,'UPDATE Advanced Stats'!$B$2:$AC$1000,14,0)</f>
        <v>15.6</v>
      </c>
      <c r="AL564">
        <f>VLOOKUP($B564,'UPDATE Advanced Stats'!$B$2:$AC$1000,15,0)</f>
        <v>2.1</v>
      </c>
      <c r="AM564">
        <f>VLOOKUP($B564,'UPDATE Advanced Stats'!$B$2:$AC$1000,16,0)</f>
        <v>0.8</v>
      </c>
      <c r="AN564">
        <f>VLOOKUP($B564,'UPDATE Advanced Stats'!$B$2:$AC$1000,17,0)</f>
        <v>11</v>
      </c>
      <c r="AO564">
        <f>VLOOKUP($B564,'UPDATE Advanced Stats'!$B$2:$AC$1000,18,0)</f>
        <v>19.3</v>
      </c>
      <c r="AP564">
        <f>VLOOKUP($B564,'UPDATE Advanced Stats'!$B$2:$AC$1000,19,0)</f>
        <v>0</v>
      </c>
      <c r="AQ564">
        <f>VLOOKUP($B564,'UPDATE Advanced Stats'!$B$2:$AC$1000,20,0)</f>
        <v>2.2000000000000002</v>
      </c>
      <c r="AR564">
        <f>VLOOKUP($B564,'UPDATE Advanced Stats'!$B$2:$AC$1000,21,0)</f>
        <v>1.5</v>
      </c>
      <c r="AS564">
        <f>VLOOKUP($B564,'UPDATE Advanced Stats'!$B$2:$AC$1000,22,0)</f>
        <v>3.7</v>
      </c>
      <c r="AT564">
        <f>VLOOKUP($B564,'UPDATE Advanced Stats'!$B$2:$AC$1000,23,0)</f>
        <v>8.5000000000000006E-2</v>
      </c>
      <c r="AU564">
        <f>VLOOKUP($B564,'UPDATE Advanced Stats'!$B$2:$AC$1000,24,0)</f>
        <v>0</v>
      </c>
      <c r="AV564">
        <f>VLOOKUP($B564,'UPDATE Advanced Stats'!$B$2:$AC$1000,25,0)</f>
        <v>1.7</v>
      </c>
      <c r="AW564">
        <f>VLOOKUP($B564,'UPDATE Advanced Stats'!$B$2:$AC$1000,26,0)</f>
        <v>-1</v>
      </c>
      <c r="AX564">
        <f>VLOOKUP($B564,'UPDATE Advanced Stats'!$B$2:$AC$1000,27,0)</f>
        <v>0.7</v>
      </c>
      <c r="AY564">
        <f>VLOOKUP($B564,'UPDATE Advanced Stats'!$B$2:$AC$1000,28,0)</f>
        <v>1.4</v>
      </c>
    </row>
    <row r="565" spans="1:51">
      <c r="A565">
        <f>'UPDATE Regular Stats'!A566</f>
        <v>415</v>
      </c>
      <c r="B565" t="str">
        <f>'UPDATE Regular Stats'!B566</f>
        <v>J.R. Smith</v>
      </c>
      <c r="C565" t="str">
        <f>'UPDATE Regular Stats'!C566</f>
        <v>SG</v>
      </c>
      <c r="D565">
        <f>'UPDATE Regular Stats'!D566</f>
        <v>29</v>
      </c>
      <c r="E565" t="str">
        <f>'UPDATE Regular Stats'!E566</f>
        <v>NYK</v>
      </c>
      <c r="F565">
        <f>'UPDATE Regular Stats'!F566</f>
        <v>24</v>
      </c>
      <c r="G565">
        <f>'UPDATE Regular Stats'!G566</f>
        <v>6</v>
      </c>
      <c r="H565">
        <f>'UPDATE Regular Stats'!H566</f>
        <v>25.8</v>
      </c>
      <c r="I565">
        <f>'UPDATE Regular Stats'!I566</f>
        <v>4.2</v>
      </c>
      <c r="J565">
        <f>'UPDATE Regular Stats'!J566</f>
        <v>10.5</v>
      </c>
      <c r="K565">
        <f>'UPDATE Regular Stats'!K566</f>
        <v>0.40200000000000002</v>
      </c>
      <c r="L565">
        <f>'UPDATE Regular Stats'!L566</f>
        <v>1.3</v>
      </c>
      <c r="M565">
        <f>'UPDATE Regular Stats'!M566</f>
        <v>3.8</v>
      </c>
      <c r="N565">
        <f>'UPDATE Regular Stats'!N566</f>
        <v>0.35599999999999998</v>
      </c>
      <c r="O565">
        <f>'UPDATE Regular Stats'!O566</f>
        <v>2.9</v>
      </c>
      <c r="P565">
        <f>'UPDATE Regular Stats'!P566</f>
        <v>6.7</v>
      </c>
      <c r="Q565">
        <f>'UPDATE Regular Stats'!Q566</f>
        <v>0.42899999999999999</v>
      </c>
      <c r="R565">
        <f>'UPDATE Regular Stats'!R566</f>
        <v>1.1000000000000001</v>
      </c>
      <c r="S565">
        <f>'UPDATE Regular Stats'!S566</f>
        <v>1.6</v>
      </c>
      <c r="T565">
        <f>'UPDATE Regular Stats'!T566</f>
        <v>0.69199999999999995</v>
      </c>
      <c r="U565">
        <f>'UPDATE Regular Stats'!U566</f>
        <v>0.2</v>
      </c>
      <c r="V565">
        <f>'UPDATE Regular Stats'!V566</f>
        <v>2.2999999999999998</v>
      </c>
      <c r="W565">
        <f>'UPDATE Regular Stats'!W566</f>
        <v>2.4</v>
      </c>
      <c r="X565">
        <f>'UPDATE Regular Stats'!X566</f>
        <v>3.4</v>
      </c>
      <c r="Y565">
        <f>'UPDATE Regular Stats'!Y566</f>
        <v>0.8</v>
      </c>
      <c r="Z565">
        <f>'UPDATE Regular Stats'!Z566</f>
        <v>0.2</v>
      </c>
      <c r="AA565">
        <f>'UPDATE Regular Stats'!AA566</f>
        <v>1.9</v>
      </c>
      <c r="AB565">
        <f>'UPDATE Regular Stats'!AB566</f>
        <v>1.8</v>
      </c>
      <c r="AC565">
        <f>'UPDATE Regular Stats'!AC566</f>
        <v>10.9</v>
      </c>
      <c r="AD565">
        <f>VLOOKUP($B565,'UPDATE Advanced Stats'!$B$2:$AC$1000,7,0)</f>
        <v>13.6</v>
      </c>
      <c r="AE565">
        <f>VLOOKUP($B565,'UPDATE Advanced Stats'!$B$2:$AC$1000,8,0)</f>
        <v>0.53800000000000003</v>
      </c>
      <c r="AF565">
        <f>VLOOKUP($B565,'UPDATE Advanced Stats'!$B$2:$AC$1000,9,0)</f>
        <v>0.56399999999999995</v>
      </c>
      <c r="AG565">
        <f>VLOOKUP($B565,'UPDATE Advanced Stats'!$B$2:$AC$1000,10,0)</f>
        <v>9.5000000000000001E-2</v>
      </c>
      <c r="AH565">
        <f>VLOOKUP($B565,'UPDATE Advanced Stats'!$B$2:$AC$1000,11,0)</f>
        <v>1.7</v>
      </c>
      <c r="AI565">
        <f>VLOOKUP($B565,'UPDATE Advanced Stats'!$B$2:$AC$1000,12,0)</f>
        <v>10.4</v>
      </c>
      <c r="AJ565">
        <f>VLOOKUP($B565,'UPDATE Advanced Stats'!$B$2:$AC$1000,13,0)</f>
        <v>6</v>
      </c>
      <c r="AK565">
        <f>VLOOKUP($B565,'UPDATE Advanced Stats'!$B$2:$AC$1000,14,0)</f>
        <v>15.6</v>
      </c>
      <c r="AL565">
        <f>VLOOKUP($B565,'UPDATE Advanced Stats'!$B$2:$AC$1000,15,0)</f>
        <v>2.1</v>
      </c>
      <c r="AM565">
        <f>VLOOKUP($B565,'UPDATE Advanced Stats'!$B$2:$AC$1000,16,0)</f>
        <v>0.8</v>
      </c>
      <c r="AN565">
        <f>VLOOKUP($B565,'UPDATE Advanced Stats'!$B$2:$AC$1000,17,0)</f>
        <v>11</v>
      </c>
      <c r="AO565">
        <f>VLOOKUP($B565,'UPDATE Advanced Stats'!$B$2:$AC$1000,18,0)</f>
        <v>19.3</v>
      </c>
      <c r="AP565">
        <f>VLOOKUP($B565,'UPDATE Advanced Stats'!$B$2:$AC$1000,19,0)</f>
        <v>0</v>
      </c>
      <c r="AQ565">
        <f>VLOOKUP($B565,'UPDATE Advanced Stats'!$B$2:$AC$1000,20,0)</f>
        <v>2.2000000000000002</v>
      </c>
      <c r="AR565">
        <f>VLOOKUP($B565,'UPDATE Advanced Stats'!$B$2:$AC$1000,21,0)</f>
        <v>1.5</v>
      </c>
      <c r="AS565">
        <f>VLOOKUP($B565,'UPDATE Advanced Stats'!$B$2:$AC$1000,22,0)</f>
        <v>3.7</v>
      </c>
      <c r="AT565">
        <f>VLOOKUP($B565,'UPDATE Advanced Stats'!$B$2:$AC$1000,23,0)</f>
        <v>8.5000000000000006E-2</v>
      </c>
      <c r="AU565">
        <f>VLOOKUP($B565,'UPDATE Advanced Stats'!$B$2:$AC$1000,24,0)</f>
        <v>0</v>
      </c>
      <c r="AV565">
        <f>VLOOKUP($B565,'UPDATE Advanced Stats'!$B$2:$AC$1000,25,0)</f>
        <v>1.7</v>
      </c>
      <c r="AW565">
        <f>VLOOKUP($B565,'UPDATE Advanced Stats'!$B$2:$AC$1000,26,0)</f>
        <v>-1</v>
      </c>
      <c r="AX565">
        <f>VLOOKUP($B565,'UPDATE Advanced Stats'!$B$2:$AC$1000,27,0)</f>
        <v>0.7</v>
      </c>
      <c r="AY565">
        <f>VLOOKUP($B565,'UPDATE Advanced Stats'!$B$2:$AC$1000,28,0)</f>
        <v>1.4</v>
      </c>
    </row>
    <row r="566" spans="1:51">
      <c r="A566">
        <f>'UPDATE Regular Stats'!A567</f>
        <v>415</v>
      </c>
      <c r="B566" t="str">
        <f>'UPDATE Regular Stats'!B567</f>
        <v>J.R. Smith</v>
      </c>
      <c r="C566" t="str">
        <f>'UPDATE Regular Stats'!C567</f>
        <v>SG</v>
      </c>
      <c r="D566">
        <f>'UPDATE Regular Stats'!D567</f>
        <v>29</v>
      </c>
      <c r="E566" t="str">
        <f>'UPDATE Regular Stats'!E567</f>
        <v>CLE</v>
      </c>
      <c r="F566">
        <f>'UPDATE Regular Stats'!F567</f>
        <v>46</v>
      </c>
      <c r="G566">
        <f>'UPDATE Regular Stats'!G567</f>
        <v>45</v>
      </c>
      <c r="H566">
        <f>'UPDATE Regular Stats'!H567</f>
        <v>31.8</v>
      </c>
      <c r="I566">
        <f>'UPDATE Regular Stats'!I567</f>
        <v>4.7</v>
      </c>
      <c r="J566">
        <f>'UPDATE Regular Stats'!J567</f>
        <v>11</v>
      </c>
      <c r="K566">
        <f>'UPDATE Regular Stats'!K567</f>
        <v>0.42499999999999999</v>
      </c>
      <c r="L566">
        <f>'UPDATE Regular Stats'!L567</f>
        <v>2.8</v>
      </c>
      <c r="M566">
        <f>'UPDATE Regular Stats'!M567</f>
        <v>7.3</v>
      </c>
      <c r="N566">
        <f>'UPDATE Regular Stats'!N567</f>
        <v>0.39</v>
      </c>
      <c r="O566">
        <f>'UPDATE Regular Stats'!O567</f>
        <v>1.8</v>
      </c>
      <c r="P566">
        <f>'UPDATE Regular Stats'!P567</f>
        <v>3.7</v>
      </c>
      <c r="Q566">
        <f>'UPDATE Regular Stats'!Q567</f>
        <v>0.49399999999999999</v>
      </c>
      <c r="R566">
        <f>'UPDATE Regular Stats'!R567</f>
        <v>0.6</v>
      </c>
      <c r="S566">
        <f>'UPDATE Regular Stats'!S567</f>
        <v>0.7</v>
      </c>
      <c r="T566">
        <f>'UPDATE Regular Stats'!T567</f>
        <v>0.81799999999999995</v>
      </c>
      <c r="U566">
        <f>'UPDATE Regular Stats'!U567</f>
        <v>0.6</v>
      </c>
      <c r="V566">
        <f>'UPDATE Regular Stats'!V567</f>
        <v>2.9</v>
      </c>
      <c r="W566">
        <f>'UPDATE Regular Stats'!W567</f>
        <v>3.5</v>
      </c>
      <c r="X566">
        <f>'UPDATE Regular Stats'!X567</f>
        <v>2.5</v>
      </c>
      <c r="Y566">
        <f>'UPDATE Regular Stats'!Y567</f>
        <v>1.4</v>
      </c>
      <c r="Z566">
        <f>'UPDATE Regular Stats'!Z567</f>
        <v>0.4</v>
      </c>
      <c r="AA566">
        <f>'UPDATE Regular Stats'!AA567</f>
        <v>1.1000000000000001</v>
      </c>
      <c r="AB566">
        <f>'UPDATE Regular Stats'!AB567</f>
        <v>2.6</v>
      </c>
      <c r="AC566">
        <f>'UPDATE Regular Stats'!AC567</f>
        <v>12.7</v>
      </c>
      <c r="AD566">
        <f>VLOOKUP($B566,'UPDATE Advanced Stats'!$B$2:$AC$1000,7,0)</f>
        <v>13.6</v>
      </c>
      <c r="AE566">
        <f>VLOOKUP($B566,'UPDATE Advanced Stats'!$B$2:$AC$1000,8,0)</f>
        <v>0.53800000000000003</v>
      </c>
      <c r="AF566">
        <f>VLOOKUP($B566,'UPDATE Advanced Stats'!$B$2:$AC$1000,9,0)</f>
        <v>0.56399999999999995</v>
      </c>
      <c r="AG566">
        <f>VLOOKUP($B566,'UPDATE Advanced Stats'!$B$2:$AC$1000,10,0)</f>
        <v>9.5000000000000001E-2</v>
      </c>
      <c r="AH566">
        <f>VLOOKUP($B566,'UPDATE Advanced Stats'!$B$2:$AC$1000,11,0)</f>
        <v>1.7</v>
      </c>
      <c r="AI566">
        <f>VLOOKUP($B566,'UPDATE Advanced Stats'!$B$2:$AC$1000,12,0)</f>
        <v>10.4</v>
      </c>
      <c r="AJ566">
        <f>VLOOKUP($B566,'UPDATE Advanced Stats'!$B$2:$AC$1000,13,0)</f>
        <v>6</v>
      </c>
      <c r="AK566">
        <f>VLOOKUP($B566,'UPDATE Advanced Stats'!$B$2:$AC$1000,14,0)</f>
        <v>15.6</v>
      </c>
      <c r="AL566">
        <f>VLOOKUP($B566,'UPDATE Advanced Stats'!$B$2:$AC$1000,15,0)</f>
        <v>2.1</v>
      </c>
      <c r="AM566">
        <f>VLOOKUP($B566,'UPDATE Advanced Stats'!$B$2:$AC$1000,16,0)</f>
        <v>0.8</v>
      </c>
      <c r="AN566">
        <f>VLOOKUP($B566,'UPDATE Advanced Stats'!$B$2:$AC$1000,17,0)</f>
        <v>11</v>
      </c>
      <c r="AO566">
        <f>VLOOKUP($B566,'UPDATE Advanced Stats'!$B$2:$AC$1000,18,0)</f>
        <v>19.3</v>
      </c>
      <c r="AP566">
        <f>VLOOKUP($B566,'UPDATE Advanced Stats'!$B$2:$AC$1000,19,0)</f>
        <v>0</v>
      </c>
      <c r="AQ566">
        <f>VLOOKUP($B566,'UPDATE Advanced Stats'!$B$2:$AC$1000,20,0)</f>
        <v>2.2000000000000002</v>
      </c>
      <c r="AR566">
        <f>VLOOKUP($B566,'UPDATE Advanced Stats'!$B$2:$AC$1000,21,0)</f>
        <v>1.5</v>
      </c>
      <c r="AS566">
        <f>VLOOKUP($B566,'UPDATE Advanced Stats'!$B$2:$AC$1000,22,0)</f>
        <v>3.7</v>
      </c>
      <c r="AT566">
        <f>VLOOKUP($B566,'UPDATE Advanced Stats'!$B$2:$AC$1000,23,0)</f>
        <v>8.5000000000000006E-2</v>
      </c>
      <c r="AU566">
        <f>VLOOKUP($B566,'UPDATE Advanced Stats'!$B$2:$AC$1000,24,0)</f>
        <v>0</v>
      </c>
      <c r="AV566">
        <f>VLOOKUP($B566,'UPDATE Advanced Stats'!$B$2:$AC$1000,25,0)</f>
        <v>1.7</v>
      </c>
      <c r="AW566">
        <f>VLOOKUP($B566,'UPDATE Advanced Stats'!$B$2:$AC$1000,26,0)</f>
        <v>-1</v>
      </c>
      <c r="AX566">
        <f>VLOOKUP($B566,'UPDATE Advanced Stats'!$B$2:$AC$1000,27,0)</f>
        <v>0.7</v>
      </c>
      <c r="AY566">
        <f>VLOOKUP($B566,'UPDATE Advanced Stats'!$B$2:$AC$1000,28,0)</f>
        <v>1.4</v>
      </c>
    </row>
    <row r="567" spans="1:51">
      <c r="A567">
        <f>'UPDATE Regular Stats'!A568</f>
        <v>416</v>
      </c>
      <c r="B567" t="str">
        <f>'UPDATE Regular Stats'!B568</f>
        <v>Jason Smith</v>
      </c>
      <c r="C567" t="str">
        <f>'UPDATE Regular Stats'!C568</f>
        <v>C</v>
      </c>
      <c r="D567">
        <f>'UPDATE Regular Stats'!D568</f>
        <v>28</v>
      </c>
      <c r="E567" t="str">
        <f>'UPDATE Regular Stats'!E568</f>
        <v>NYK</v>
      </c>
      <c r="F567">
        <f>'UPDATE Regular Stats'!F568</f>
        <v>82</v>
      </c>
      <c r="G567">
        <f>'UPDATE Regular Stats'!G568</f>
        <v>31</v>
      </c>
      <c r="H567">
        <f>'UPDATE Regular Stats'!H568</f>
        <v>21.8</v>
      </c>
      <c r="I567">
        <f>'UPDATE Regular Stats'!I568</f>
        <v>3.1</v>
      </c>
      <c r="J567">
        <f>'UPDATE Regular Stats'!J568</f>
        <v>7.2</v>
      </c>
      <c r="K567">
        <f>'UPDATE Regular Stats'!K568</f>
        <v>0.434</v>
      </c>
      <c r="L567">
        <f>'UPDATE Regular Stats'!L568</f>
        <v>0.2</v>
      </c>
      <c r="M567">
        <f>'UPDATE Regular Stats'!M568</f>
        <v>0.5</v>
      </c>
      <c r="N567">
        <f>'UPDATE Regular Stats'!N568</f>
        <v>0.35699999999999998</v>
      </c>
      <c r="O567">
        <f>'UPDATE Regular Stats'!O568</f>
        <v>3</v>
      </c>
      <c r="P567">
        <f>'UPDATE Regular Stats'!P568</f>
        <v>6.7</v>
      </c>
      <c r="Q567">
        <f>'UPDATE Regular Stats'!Q568</f>
        <v>0.44</v>
      </c>
      <c r="R567">
        <f>'UPDATE Regular Stats'!R568</f>
        <v>1.5</v>
      </c>
      <c r="S567">
        <f>'UPDATE Regular Stats'!S568</f>
        <v>1.9</v>
      </c>
      <c r="T567">
        <f>'UPDATE Regular Stats'!T568</f>
        <v>0.83</v>
      </c>
      <c r="U567">
        <f>'UPDATE Regular Stats'!U568</f>
        <v>1.2</v>
      </c>
      <c r="V567">
        <f>'UPDATE Regular Stats'!V568</f>
        <v>2.8</v>
      </c>
      <c r="W567">
        <f>'UPDATE Regular Stats'!W568</f>
        <v>4</v>
      </c>
      <c r="X567">
        <f>'UPDATE Regular Stats'!X568</f>
        <v>1.7</v>
      </c>
      <c r="Y567">
        <f>'UPDATE Regular Stats'!Y568</f>
        <v>0.4</v>
      </c>
      <c r="Z567">
        <f>'UPDATE Regular Stats'!Z568</f>
        <v>0.5</v>
      </c>
      <c r="AA567">
        <f>'UPDATE Regular Stats'!AA568</f>
        <v>1.3</v>
      </c>
      <c r="AB567">
        <f>'UPDATE Regular Stats'!AB568</f>
        <v>2.5</v>
      </c>
      <c r="AC567">
        <f>'UPDATE Regular Stats'!AC568</f>
        <v>8</v>
      </c>
      <c r="AD567">
        <f>VLOOKUP($B567,'UPDATE Advanced Stats'!$B$2:$AC$1000,7,0)</f>
        <v>12</v>
      </c>
      <c r="AE567">
        <f>VLOOKUP($B567,'UPDATE Advanced Stats'!$B$2:$AC$1000,8,0)</f>
        <v>0.497</v>
      </c>
      <c r="AF567">
        <f>VLOOKUP($B567,'UPDATE Advanced Stats'!$B$2:$AC$1000,9,0)</f>
        <v>7.0999999999999994E-2</v>
      </c>
      <c r="AG567">
        <f>VLOOKUP($B567,'UPDATE Advanced Stats'!$B$2:$AC$1000,10,0)</f>
        <v>0.25800000000000001</v>
      </c>
      <c r="AH567">
        <f>VLOOKUP($B567,'UPDATE Advanced Stats'!$B$2:$AC$1000,11,0)</f>
        <v>6.2</v>
      </c>
      <c r="AI567">
        <f>VLOOKUP($B567,'UPDATE Advanced Stats'!$B$2:$AC$1000,12,0)</f>
        <v>15</v>
      </c>
      <c r="AJ567">
        <f>VLOOKUP($B567,'UPDATE Advanced Stats'!$B$2:$AC$1000,13,0)</f>
        <v>10.5</v>
      </c>
      <c r="AK567">
        <f>VLOOKUP($B567,'UPDATE Advanced Stats'!$B$2:$AC$1000,14,0)</f>
        <v>13.5</v>
      </c>
      <c r="AL567">
        <f>VLOOKUP($B567,'UPDATE Advanced Stats'!$B$2:$AC$1000,15,0)</f>
        <v>0.9</v>
      </c>
      <c r="AM567">
        <f>VLOOKUP($B567,'UPDATE Advanced Stats'!$B$2:$AC$1000,16,0)</f>
        <v>2.1</v>
      </c>
      <c r="AN567">
        <f>VLOOKUP($B567,'UPDATE Advanced Stats'!$B$2:$AC$1000,17,0)</f>
        <v>13.6</v>
      </c>
      <c r="AO567">
        <f>VLOOKUP($B567,'UPDATE Advanced Stats'!$B$2:$AC$1000,18,0)</f>
        <v>19.7</v>
      </c>
      <c r="AP567">
        <f>VLOOKUP($B567,'UPDATE Advanced Stats'!$B$2:$AC$1000,19,0)</f>
        <v>0</v>
      </c>
      <c r="AQ567">
        <f>VLOOKUP($B567,'UPDATE Advanced Stats'!$B$2:$AC$1000,20,0)</f>
        <v>0.5</v>
      </c>
      <c r="AR567">
        <f>VLOOKUP($B567,'UPDATE Advanced Stats'!$B$2:$AC$1000,21,0)</f>
        <v>0.7</v>
      </c>
      <c r="AS567">
        <f>VLOOKUP($B567,'UPDATE Advanced Stats'!$B$2:$AC$1000,22,0)</f>
        <v>1.2</v>
      </c>
      <c r="AT567">
        <f>VLOOKUP($B567,'UPDATE Advanced Stats'!$B$2:$AC$1000,23,0)</f>
        <v>3.2000000000000001E-2</v>
      </c>
      <c r="AU567">
        <f>VLOOKUP($B567,'UPDATE Advanced Stats'!$B$2:$AC$1000,24,0)</f>
        <v>0</v>
      </c>
      <c r="AV567">
        <f>VLOOKUP($B567,'UPDATE Advanced Stats'!$B$2:$AC$1000,25,0)</f>
        <v>-2.5</v>
      </c>
      <c r="AW567">
        <f>VLOOKUP($B567,'UPDATE Advanced Stats'!$B$2:$AC$1000,26,0)</f>
        <v>-0.9</v>
      </c>
      <c r="AX567">
        <f>VLOOKUP($B567,'UPDATE Advanced Stats'!$B$2:$AC$1000,27,0)</f>
        <v>-3.4</v>
      </c>
      <c r="AY567">
        <f>VLOOKUP($B567,'UPDATE Advanced Stats'!$B$2:$AC$1000,28,0)</f>
        <v>-0.6</v>
      </c>
    </row>
    <row r="568" spans="1:51">
      <c r="A568">
        <f>'UPDATE Regular Stats'!A569</f>
        <v>417</v>
      </c>
      <c r="B568" t="str">
        <f>'UPDATE Regular Stats'!B569</f>
        <v>Josh Smith</v>
      </c>
      <c r="C568" t="str">
        <f>'UPDATE Regular Stats'!C569</f>
        <v>PF</v>
      </c>
      <c r="D568">
        <f>'UPDATE Regular Stats'!D569</f>
        <v>29</v>
      </c>
      <c r="E568" t="str">
        <f>'UPDATE Regular Stats'!E569</f>
        <v>TOT</v>
      </c>
      <c r="F568">
        <f>'UPDATE Regular Stats'!F569</f>
        <v>83</v>
      </c>
      <c r="G568">
        <f>'UPDATE Regular Stats'!G569</f>
        <v>35</v>
      </c>
      <c r="H568">
        <f>'UPDATE Regular Stats'!H569</f>
        <v>27.7</v>
      </c>
      <c r="I568">
        <f>'UPDATE Regular Stats'!I569</f>
        <v>5</v>
      </c>
      <c r="J568">
        <f>'UPDATE Regular Stats'!J569</f>
        <v>11.9</v>
      </c>
      <c r="K568">
        <f>'UPDATE Regular Stats'!K569</f>
        <v>0.41899999999999998</v>
      </c>
      <c r="L568">
        <f>'UPDATE Regular Stats'!L569</f>
        <v>0.9</v>
      </c>
      <c r="M568">
        <f>'UPDATE Regular Stats'!M569</f>
        <v>2.7</v>
      </c>
      <c r="N568">
        <f>'UPDATE Regular Stats'!N569</f>
        <v>0.316</v>
      </c>
      <c r="O568">
        <f>'UPDATE Regular Stats'!O569</f>
        <v>4.0999999999999996</v>
      </c>
      <c r="P568">
        <f>'UPDATE Regular Stats'!P569</f>
        <v>9.1</v>
      </c>
      <c r="Q568">
        <f>'UPDATE Regular Stats'!Q569</f>
        <v>0.45100000000000001</v>
      </c>
      <c r="R568">
        <f>'UPDATE Regular Stats'!R569</f>
        <v>1.5</v>
      </c>
      <c r="S568">
        <f>'UPDATE Regular Stats'!S569</f>
        <v>3.1</v>
      </c>
      <c r="T568">
        <f>'UPDATE Regular Stats'!T569</f>
        <v>0.498</v>
      </c>
      <c r="U568">
        <f>'UPDATE Regular Stats'!U569</f>
        <v>1.8</v>
      </c>
      <c r="V568">
        <f>'UPDATE Regular Stats'!V569</f>
        <v>4.5999999999999996</v>
      </c>
      <c r="W568">
        <f>'UPDATE Regular Stats'!W569</f>
        <v>6.4</v>
      </c>
      <c r="X568">
        <f>'UPDATE Regular Stats'!X569</f>
        <v>3.3</v>
      </c>
      <c r="Y568">
        <f>'UPDATE Regular Stats'!Y569</f>
        <v>1</v>
      </c>
      <c r="Z568">
        <f>'UPDATE Regular Stats'!Z569</f>
        <v>1.4</v>
      </c>
      <c r="AA568">
        <f>'UPDATE Regular Stats'!AA569</f>
        <v>2.5</v>
      </c>
      <c r="AB568">
        <f>'UPDATE Regular Stats'!AB569</f>
        <v>2.7</v>
      </c>
      <c r="AC568">
        <f>'UPDATE Regular Stats'!AC569</f>
        <v>12.4</v>
      </c>
      <c r="AD568">
        <f>VLOOKUP($B568,'UPDATE Advanced Stats'!$B$2:$AC$1000,7,0)</f>
        <v>14.9</v>
      </c>
      <c r="AE568">
        <f>VLOOKUP($B568,'UPDATE Advanced Stats'!$B$2:$AC$1000,8,0)</f>
        <v>0.46700000000000003</v>
      </c>
      <c r="AF568">
        <f>VLOOKUP($B568,'UPDATE Advanced Stats'!$B$2:$AC$1000,9,0)</f>
        <v>0.23100000000000001</v>
      </c>
      <c r="AG568">
        <f>VLOOKUP($B568,'UPDATE Advanced Stats'!$B$2:$AC$1000,10,0)</f>
        <v>0.25800000000000001</v>
      </c>
      <c r="AH568">
        <f>VLOOKUP($B568,'UPDATE Advanced Stats'!$B$2:$AC$1000,11,0)</f>
        <v>7.2</v>
      </c>
      <c r="AI568">
        <f>VLOOKUP($B568,'UPDATE Advanced Stats'!$B$2:$AC$1000,12,0)</f>
        <v>18.3</v>
      </c>
      <c r="AJ568">
        <f>VLOOKUP($B568,'UPDATE Advanced Stats'!$B$2:$AC$1000,13,0)</f>
        <v>12.6</v>
      </c>
      <c r="AK568">
        <f>VLOOKUP($B568,'UPDATE Advanced Stats'!$B$2:$AC$1000,14,0)</f>
        <v>20.5</v>
      </c>
      <c r="AL568">
        <f>VLOOKUP($B568,'UPDATE Advanced Stats'!$B$2:$AC$1000,15,0)</f>
        <v>1.9</v>
      </c>
      <c r="AM568">
        <f>VLOOKUP($B568,'UPDATE Advanced Stats'!$B$2:$AC$1000,16,0)</f>
        <v>3.9</v>
      </c>
      <c r="AN568">
        <f>VLOOKUP($B568,'UPDATE Advanced Stats'!$B$2:$AC$1000,17,0)</f>
        <v>15.8</v>
      </c>
      <c r="AO568">
        <f>VLOOKUP($B568,'UPDATE Advanced Stats'!$B$2:$AC$1000,18,0)</f>
        <v>24.8</v>
      </c>
      <c r="AP568">
        <f>VLOOKUP($B568,'UPDATE Advanced Stats'!$B$2:$AC$1000,19,0)</f>
        <v>0</v>
      </c>
      <c r="AQ568">
        <f>VLOOKUP($B568,'UPDATE Advanced Stats'!$B$2:$AC$1000,20,0)</f>
        <v>-1.1000000000000001</v>
      </c>
      <c r="AR568">
        <f>VLOOKUP($B568,'UPDATE Advanced Stats'!$B$2:$AC$1000,21,0)</f>
        <v>3.4</v>
      </c>
      <c r="AS568">
        <f>VLOOKUP($B568,'UPDATE Advanced Stats'!$B$2:$AC$1000,22,0)</f>
        <v>2.2999999999999998</v>
      </c>
      <c r="AT568">
        <f>VLOOKUP($B568,'UPDATE Advanced Stats'!$B$2:$AC$1000,23,0)</f>
        <v>4.8000000000000001E-2</v>
      </c>
      <c r="AU568">
        <f>VLOOKUP($B568,'UPDATE Advanced Stats'!$B$2:$AC$1000,24,0)</f>
        <v>0</v>
      </c>
      <c r="AV568">
        <f>VLOOKUP($B568,'UPDATE Advanced Stats'!$B$2:$AC$1000,25,0)</f>
        <v>-1.7</v>
      </c>
      <c r="AW568">
        <f>VLOOKUP($B568,'UPDATE Advanced Stats'!$B$2:$AC$1000,26,0)</f>
        <v>2.6</v>
      </c>
      <c r="AX568">
        <f>VLOOKUP($B568,'UPDATE Advanced Stats'!$B$2:$AC$1000,27,0)</f>
        <v>1</v>
      </c>
      <c r="AY568">
        <f>VLOOKUP($B568,'UPDATE Advanced Stats'!$B$2:$AC$1000,28,0)</f>
        <v>1.7</v>
      </c>
    </row>
    <row r="569" spans="1:51">
      <c r="A569">
        <f>'UPDATE Regular Stats'!A570</f>
        <v>417</v>
      </c>
      <c r="B569" t="str">
        <f>'UPDATE Regular Stats'!B570</f>
        <v>Josh Smith</v>
      </c>
      <c r="C569" t="str">
        <f>'UPDATE Regular Stats'!C570</f>
        <v>PF</v>
      </c>
      <c r="D569">
        <f>'UPDATE Regular Stats'!D570</f>
        <v>29</v>
      </c>
      <c r="E569" t="str">
        <f>'UPDATE Regular Stats'!E570</f>
        <v>DET</v>
      </c>
      <c r="F569">
        <f>'UPDATE Regular Stats'!F570</f>
        <v>28</v>
      </c>
      <c r="G569">
        <f>'UPDATE Regular Stats'!G570</f>
        <v>28</v>
      </c>
      <c r="H569">
        <f>'UPDATE Regular Stats'!H570</f>
        <v>32</v>
      </c>
      <c r="I569">
        <f>'UPDATE Regular Stats'!I570</f>
        <v>5.5</v>
      </c>
      <c r="J569">
        <f>'UPDATE Regular Stats'!J570</f>
        <v>14</v>
      </c>
      <c r="K569">
        <f>'UPDATE Regular Stats'!K570</f>
        <v>0.39100000000000001</v>
      </c>
      <c r="L569">
        <f>'UPDATE Regular Stats'!L570</f>
        <v>0.3</v>
      </c>
      <c r="M569">
        <f>'UPDATE Regular Stats'!M570</f>
        <v>1.3</v>
      </c>
      <c r="N569">
        <f>'UPDATE Regular Stats'!N570</f>
        <v>0.24299999999999999</v>
      </c>
      <c r="O569">
        <f>'UPDATE Regular Stats'!O570</f>
        <v>5.0999999999999996</v>
      </c>
      <c r="P569">
        <f>'UPDATE Regular Stats'!P570</f>
        <v>12.6</v>
      </c>
      <c r="Q569">
        <f>'UPDATE Regular Stats'!Q570</f>
        <v>0.40699999999999997</v>
      </c>
      <c r="R569">
        <f>'UPDATE Regular Stats'!R570</f>
        <v>1.9</v>
      </c>
      <c r="S569">
        <f>'UPDATE Regular Stats'!S570</f>
        <v>4</v>
      </c>
      <c r="T569">
        <f>'UPDATE Regular Stats'!T570</f>
        <v>0.46800000000000003</v>
      </c>
      <c r="U569">
        <f>'UPDATE Regular Stats'!U570</f>
        <v>1.9</v>
      </c>
      <c r="V569">
        <f>'UPDATE Regular Stats'!V570</f>
        <v>5.4</v>
      </c>
      <c r="W569">
        <f>'UPDATE Regular Stats'!W570</f>
        <v>7.2</v>
      </c>
      <c r="X569">
        <f>'UPDATE Regular Stats'!X570</f>
        <v>4.7</v>
      </c>
      <c r="Y569">
        <f>'UPDATE Regular Stats'!Y570</f>
        <v>1.3</v>
      </c>
      <c r="Z569">
        <f>'UPDATE Regular Stats'!Z570</f>
        <v>1.7</v>
      </c>
      <c r="AA569">
        <f>'UPDATE Regular Stats'!AA570</f>
        <v>2.6</v>
      </c>
      <c r="AB569">
        <f>'UPDATE Regular Stats'!AB570</f>
        <v>2.9</v>
      </c>
      <c r="AC569">
        <f>'UPDATE Regular Stats'!AC570</f>
        <v>13.1</v>
      </c>
      <c r="AD569">
        <f>VLOOKUP($B569,'UPDATE Advanced Stats'!$B$2:$AC$1000,7,0)</f>
        <v>14.9</v>
      </c>
      <c r="AE569">
        <f>VLOOKUP($B569,'UPDATE Advanced Stats'!$B$2:$AC$1000,8,0)</f>
        <v>0.46700000000000003</v>
      </c>
      <c r="AF569">
        <f>VLOOKUP($B569,'UPDATE Advanced Stats'!$B$2:$AC$1000,9,0)</f>
        <v>0.23100000000000001</v>
      </c>
      <c r="AG569">
        <f>VLOOKUP($B569,'UPDATE Advanced Stats'!$B$2:$AC$1000,10,0)</f>
        <v>0.25800000000000001</v>
      </c>
      <c r="AH569">
        <f>VLOOKUP($B569,'UPDATE Advanced Stats'!$B$2:$AC$1000,11,0)</f>
        <v>7.2</v>
      </c>
      <c r="AI569">
        <f>VLOOKUP($B569,'UPDATE Advanced Stats'!$B$2:$AC$1000,12,0)</f>
        <v>18.3</v>
      </c>
      <c r="AJ569">
        <f>VLOOKUP($B569,'UPDATE Advanced Stats'!$B$2:$AC$1000,13,0)</f>
        <v>12.6</v>
      </c>
      <c r="AK569">
        <f>VLOOKUP($B569,'UPDATE Advanced Stats'!$B$2:$AC$1000,14,0)</f>
        <v>20.5</v>
      </c>
      <c r="AL569">
        <f>VLOOKUP($B569,'UPDATE Advanced Stats'!$B$2:$AC$1000,15,0)</f>
        <v>1.9</v>
      </c>
      <c r="AM569">
        <f>VLOOKUP($B569,'UPDATE Advanced Stats'!$B$2:$AC$1000,16,0)</f>
        <v>3.9</v>
      </c>
      <c r="AN569">
        <f>VLOOKUP($B569,'UPDATE Advanced Stats'!$B$2:$AC$1000,17,0)</f>
        <v>15.8</v>
      </c>
      <c r="AO569">
        <f>VLOOKUP($B569,'UPDATE Advanced Stats'!$B$2:$AC$1000,18,0)</f>
        <v>24.8</v>
      </c>
      <c r="AP569">
        <f>VLOOKUP($B569,'UPDATE Advanced Stats'!$B$2:$AC$1000,19,0)</f>
        <v>0</v>
      </c>
      <c r="AQ569">
        <f>VLOOKUP($B569,'UPDATE Advanced Stats'!$B$2:$AC$1000,20,0)</f>
        <v>-1.1000000000000001</v>
      </c>
      <c r="AR569">
        <f>VLOOKUP($B569,'UPDATE Advanced Stats'!$B$2:$AC$1000,21,0)</f>
        <v>3.4</v>
      </c>
      <c r="AS569">
        <f>VLOOKUP($B569,'UPDATE Advanced Stats'!$B$2:$AC$1000,22,0)</f>
        <v>2.2999999999999998</v>
      </c>
      <c r="AT569">
        <f>VLOOKUP($B569,'UPDATE Advanced Stats'!$B$2:$AC$1000,23,0)</f>
        <v>4.8000000000000001E-2</v>
      </c>
      <c r="AU569">
        <f>VLOOKUP($B569,'UPDATE Advanced Stats'!$B$2:$AC$1000,24,0)</f>
        <v>0</v>
      </c>
      <c r="AV569">
        <f>VLOOKUP($B569,'UPDATE Advanced Stats'!$B$2:$AC$1000,25,0)</f>
        <v>-1.7</v>
      </c>
      <c r="AW569">
        <f>VLOOKUP($B569,'UPDATE Advanced Stats'!$B$2:$AC$1000,26,0)</f>
        <v>2.6</v>
      </c>
      <c r="AX569">
        <f>VLOOKUP($B569,'UPDATE Advanced Stats'!$B$2:$AC$1000,27,0)</f>
        <v>1</v>
      </c>
      <c r="AY569">
        <f>VLOOKUP($B569,'UPDATE Advanced Stats'!$B$2:$AC$1000,28,0)</f>
        <v>1.7</v>
      </c>
    </row>
    <row r="570" spans="1:51">
      <c r="A570">
        <f>'UPDATE Regular Stats'!A571</f>
        <v>417</v>
      </c>
      <c r="B570" t="str">
        <f>'UPDATE Regular Stats'!B571</f>
        <v>Josh Smith</v>
      </c>
      <c r="C570" t="str">
        <f>'UPDATE Regular Stats'!C571</f>
        <v>PF</v>
      </c>
      <c r="D570">
        <f>'UPDATE Regular Stats'!D571</f>
        <v>29</v>
      </c>
      <c r="E570" t="str">
        <f>'UPDATE Regular Stats'!E571</f>
        <v>HOU</v>
      </c>
      <c r="F570">
        <f>'UPDATE Regular Stats'!F571</f>
        <v>55</v>
      </c>
      <c r="G570">
        <f>'UPDATE Regular Stats'!G571</f>
        <v>7</v>
      </c>
      <c r="H570">
        <f>'UPDATE Regular Stats'!H571</f>
        <v>25.5</v>
      </c>
      <c r="I570">
        <f>'UPDATE Regular Stats'!I571</f>
        <v>4.7</v>
      </c>
      <c r="J570">
        <f>'UPDATE Regular Stats'!J571</f>
        <v>10.8</v>
      </c>
      <c r="K570">
        <f>'UPDATE Regular Stats'!K571</f>
        <v>0.438</v>
      </c>
      <c r="L570">
        <f>'UPDATE Regular Stats'!L571</f>
        <v>1.1000000000000001</v>
      </c>
      <c r="M570">
        <f>'UPDATE Regular Stats'!M571</f>
        <v>3.5</v>
      </c>
      <c r="N570">
        <f>'UPDATE Regular Stats'!N571</f>
        <v>0.33</v>
      </c>
      <c r="O570">
        <f>'UPDATE Regular Stats'!O571</f>
        <v>3.6</v>
      </c>
      <c r="P570">
        <f>'UPDATE Regular Stats'!P571</f>
        <v>7.4</v>
      </c>
      <c r="Q570">
        <f>'UPDATE Regular Stats'!Q571</f>
        <v>0.48899999999999999</v>
      </c>
      <c r="R570">
        <f>'UPDATE Regular Stats'!R571</f>
        <v>1.4</v>
      </c>
      <c r="S570">
        <f>'UPDATE Regular Stats'!S571</f>
        <v>2.6</v>
      </c>
      <c r="T570">
        <f>'UPDATE Regular Stats'!T571</f>
        <v>0.52100000000000002</v>
      </c>
      <c r="U570">
        <f>'UPDATE Regular Stats'!U571</f>
        <v>1.8</v>
      </c>
      <c r="V570">
        <f>'UPDATE Regular Stats'!V571</f>
        <v>4.0999999999999996</v>
      </c>
      <c r="W570">
        <f>'UPDATE Regular Stats'!W571</f>
        <v>6</v>
      </c>
      <c r="X570">
        <f>'UPDATE Regular Stats'!X571</f>
        <v>2.6</v>
      </c>
      <c r="Y570">
        <f>'UPDATE Regular Stats'!Y571</f>
        <v>0.9</v>
      </c>
      <c r="Z570">
        <f>'UPDATE Regular Stats'!Z571</f>
        <v>1.2</v>
      </c>
      <c r="AA570">
        <f>'UPDATE Regular Stats'!AA571</f>
        <v>2.4</v>
      </c>
      <c r="AB570">
        <f>'UPDATE Regular Stats'!AB571</f>
        <v>2.7</v>
      </c>
      <c r="AC570">
        <f>'UPDATE Regular Stats'!AC571</f>
        <v>12</v>
      </c>
      <c r="AD570">
        <f>VLOOKUP($B570,'UPDATE Advanced Stats'!$B$2:$AC$1000,7,0)</f>
        <v>14.9</v>
      </c>
      <c r="AE570">
        <f>VLOOKUP($B570,'UPDATE Advanced Stats'!$B$2:$AC$1000,8,0)</f>
        <v>0.46700000000000003</v>
      </c>
      <c r="AF570">
        <f>VLOOKUP($B570,'UPDATE Advanced Stats'!$B$2:$AC$1000,9,0)</f>
        <v>0.23100000000000001</v>
      </c>
      <c r="AG570">
        <f>VLOOKUP($B570,'UPDATE Advanced Stats'!$B$2:$AC$1000,10,0)</f>
        <v>0.25800000000000001</v>
      </c>
      <c r="AH570">
        <f>VLOOKUP($B570,'UPDATE Advanced Stats'!$B$2:$AC$1000,11,0)</f>
        <v>7.2</v>
      </c>
      <c r="AI570">
        <f>VLOOKUP($B570,'UPDATE Advanced Stats'!$B$2:$AC$1000,12,0)</f>
        <v>18.3</v>
      </c>
      <c r="AJ570">
        <f>VLOOKUP($B570,'UPDATE Advanced Stats'!$B$2:$AC$1000,13,0)</f>
        <v>12.6</v>
      </c>
      <c r="AK570">
        <f>VLOOKUP($B570,'UPDATE Advanced Stats'!$B$2:$AC$1000,14,0)</f>
        <v>20.5</v>
      </c>
      <c r="AL570">
        <f>VLOOKUP($B570,'UPDATE Advanced Stats'!$B$2:$AC$1000,15,0)</f>
        <v>1.9</v>
      </c>
      <c r="AM570">
        <f>VLOOKUP($B570,'UPDATE Advanced Stats'!$B$2:$AC$1000,16,0)</f>
        <v>3.9</v>
      </c>
      <c r="AN570">
        <f>VLOOKUP($B570,'UPDATE Advanced Stats'!$B$2:$AC$1000,17,0)</f>
        <v>15.8</v>
      </c>
      <c r="AO570">
        <f>VLOOKUP($B570,'UPDATE Advanced Stats'!$B$2:$AC$1000,18,0)</f>
        <v>24.8</v>
      </c>
      <c r="AP570">
        <f>VLOOKUP($B570,'UPDATE Advanced Stats'!$B$2:$AC$1000,19,0)</f>
        <v>0</v>
      </c>
      <c r="AQ570">
        <f>VLOOKUP($B570,'UPDATE Advanced Stats'!$B$2:$AC$1000,20,0)</f>
        <v>-1.1000000000000001</v>
      </c>
      <c r="AR570">
        <f>VLOOKUP($B570,'UPDATE Advanced Stats'!$B$2:$AC$1000,21,0)</f>
        <v>3.4</v>
      </c>
      <c r="AS570">
        <f>VLOOKUP($B570,'UPDATE Advanced Stats'!$B$2:$AC$1000,22,0)</f>
        <v>2.2999999999999998</v>
      </c>
      <c r="AT570">
        <f>VLOOKUP($B570,'UPDATE Advanced Stats'!$B$2:$AC$1000,23,0)</f>
        <v>4.8000000000000001E-2</v>
      </c>
      <c r="AU570">
        <f>VLOOKUP($B570,'UPDATE Advanced Stats'!$B$2:$AC$1000,24,0)</f>
        <v>0</v>
      </c>
      <c r="AV570">
        <f>VLOOKUP($B570,'UPDATE Advanced Stats'!$B$2:$AC$1000,25,0)</f>
        <v>-1.7</v>
      </c>
      <c r="AW570">
        <f>VLOOKUP($B570,'UPDATE Advanced Stats'!$B$2:$AC$1000,26,0)</f>
        <v>2.6</v>
      </c>
      <c r="AX570">
        <f>VLOOKUP($B570,'UPDATE Advanced Stats'!$B$2:$AC$1000,27,0)</f>
        <v>1</v>
      </c>
      <c r="AY570">
        <f>VLOOKUP($B570,'UPDATE Advanced Stats'!$B$2:$AC$1000,28,0)</f>
        <v>1.7</v>
      </c>
    </row>
    <row r="571" spans="1:51">
      <c r="A571">
        <f>'UPDATE Regular Stats'!A572</f>
        <v>418</v>
      </c>
      <c r="B571" t="str">
        <f>'UPDATE Regular Stats'!B572</f>
        <v>Russ Smith</v>
      </c>
      <c r="C571" t="str">
        <f>'UPDATE Regular Stats'!C572</f>
        <v>PG</v>
      </c>
      <c r="D571">
        <f>'UPDATE Regular Stats'!D572</f>
        <v>23</v>
      </c>
      <c r="E571" t="str">
        <f>'UPDATE Regular Stats'!E572</f>
        <v>TOT</v>
      </c>
      <c r="F571">
        <f>'UPDATE Regular Stats'!F572</f>
        <v>12</v>
      </c>
      <c r="G571">
        <f>'UPDATE Regular Stats'!G572</f>
        <v>0</v>
      </c>
      <c r="H571">
        <f>'UPDATE Regular Stats'!H572</f>
        <v>5.4</v>
      </c>
      <c r="I571">
        <f>'UPDATE Regular Stats'!I572</f>
        <v>0.7</v>
      </c>
      <c r="J571">
        <f>'UPDATE Regular Stats'!J572</f>
        <v>2.1</v>
      </c>
      <c r="K571">
        <f>'UPDATE Regular Stats'!K572</f>
        <v>0.32</v>
      </c>
      <c r="L571">
        <f>'UPDATE Regular Stats'!L572</f>
        <v>0.2</v>
      </c>
      <c r="M571">
        <f>'UPDATE Regular Stats'!M572</f>
        <v>0.9</v>
      </c>
      <c r="N571">
        <f>'UPDATE Regular Stats'!N572</f>
        <v>0.182</v>
      </c>
      <c r="O571">
        <f>'UPDATE Regular Stats'!O572</f>
        <v>0.5</v>
      </c>
      <c r="P571">
        <f>'UPDATE Regular Stats'!P572</f>
        <v>1.2</v>
      </c>
      <c r="Q571">
        <f>'UPDATE Regular Stats'!Q572</f>
        <v>0.42899999999999999</v>
      </c>
      <c r="R571">
        <f>'UPDATE Regular Stats'!R572</f>
        <v>1</v>
      </c>
      <c r="S571">
        <f>'UPDATE Regular Stats'!S572</f>
        <v>1.1000000000000001</v>
      </c>
      <c r="T571">
        <f>'UPDATE Regular Stats'!T572</f>
        <v>0.92300000000000004</v>
      </c>
      <c r="U571">
        <f>'UPDATE Regular Stats'!U572</f>
        <v>0.1</v>
      </c>
      <c r="V571">
        <f>'UPDATE Regular Stats'!V572</f>
        <v>0.4</v>
      </c>
      <c r="W571">
        <f>'UPDATE Regular Stats'!W572</f>
        <v>0.5</v>
      </c>
      <c r="X571">
        <f>'UPDATE Regular Stats'!X572</f>
        <v>0.7</v>
      </c>
      <c r="Y571">
        <f>'UPDATE Regular Stats'!Y572</f>
        <v>0.3</v>
      </c>
      <c r="Z571">
        <f>'UPDATE Regular Stats'!Z572</f>
        <v>0</v>
      </c>
      <c r="AA571">
        <f>'UPDATE Regular Stats'!AA572</f>
        <v>1</v>
      </c>
      <c r="AB571">
        <f>'UPDATE Regular Stats'!AB572</f>
        <v>1.1000000000000001</v>
      </c>
      <c r="AC571">
        <f>'UPDATE Regular Stats'!AC572</f>
        <v>2.5</v>
      </c>
      <c r="AD571">
        <f>VLOOKUP($B571,'UPDATE Advanced Stats'!$B$2:$AC$1000,7,0)</f>
        <v>5.2</v>
      </c>
      <c r="AE571">
        <f>VLOOKUP($B571,'UPDATE Advanced Stats'!$B$2:$AC$1000,8,0)</f>
        <v>0.48799999999999999</v>
      </c>
      <c r="AF571">
        <f>VLOOKUP($B571,'UPDATE Advanced Stats'!$B$2:$AC$1000,9,0)</f>
        <v>0.44</v>
      </c>
      <c r="AG571">
        <f>VLOOKUP($B571,'UPDATE Advanced Stats'!$B$2:$AC$1000,10,0)</f>
        <v>0.52</v>
      </c>
      <c r="AH571">
        <f>VLOOKUP($B571,'UPDATE Advanced Stats'!$B$2:$AC$1000,11,0)</f>
        <v>1.8</v>
      </c>
      <c r="AI571">
        <f>VLOOKUP($B571,'UPDATE Advanced Stats'!$B$2:$AC$1000,12,0)</f>
        <v>8.6999999999999993</v>
      </c>
      <c r="AJ571">
        <f>VLOOKUP($B571,'UPDATE Advanced Stats'!$B$2:$AC$1000,13,0)</f>
        <v>5.3</v>
      </c>
      <c r="AK571">
        <f>VLOOKUP($B571,'UPDATE Advanced Stats'!$B$2:$AC$1000,14,0)</f>
        <v>19.399999999999999</v>
      </c>
      <c r="AL571">
        <f>VLOOKUP($B571,'UPDATE Advanced Stats'!$B$2:$AC$1000,15,0)</f>
        <v>2.4</v>
      </c>
      <c r="AM571">
        <f>VLOOKUP($B571,'UPDATE Advanced Stats'!$B$2:$AC$1000,16,0)</f>
        <v>0</v>
      </c>
      <c r="AN571">
        <f>VLOOKUP($B571,'UPDATE Advanced Stats'!$B$2:$AC$1000,17,0)</f>
        <v>28.1</v>
      </c>
      <c r="AO571">
        <f>VLOOKUP($B571,'UPDATE Advanced Stats'!$B$2:$AC$1000,18,0)</f>
        <v>30.1</v>
      </c>
      <c r="AP571">
        <f>VLOOKUP($B571,'UPDATE Advanced Stats'!$B$2:$AC$1000,19,0)</f>
        <v>0</v>
      </c>
      <c r="AQ571">
        <f>VLOOKUP($B571,'UPDATE Advanced Stats'!$B$2:$AC$1000,20,0)</f>
        <v>-0.2</v>
      </c>
      <c r="AR571">
        <f>VLOOKUP($B571,'UPDATE Advanced Stats'!$B$2:$AC$1000,21,0)</f>
        <v>0.1</v>
      </c>
      <c r="AS571">
        <f>VLOOKUP($B571,'UPDATE Advanced Stats'!$B$2:$AC$1000,22,0)</f>
        <v>-0.1</v>
      </c>
      <c r="AT571">
        <f>VLOOKUP($B571,'UPDATE Advanced Stats'!$B$2:$AC$1000,23,0)</f>
        <v>-9.4E-2</v>
      </c>
      <c r="AU571">
        <f>VLOOKUP($B571,'UPDATE Advanced Stats'!$B$2:$AC$1000,24,0)</f>
        <v>0</v>
      </c>
      <c r="AV571">
        <f>VLOOKUP($B571,'UPDATE Advanced Stats'!$B$2:$AC$1000,25,0)</f>
        <v>-5.6</v>
      </c>
      <c r="AW571">
        <f>VLOOKUP($B571,'UPDATE Advanced Stats'!$B$2:$AC$1000,26,0)</f>
        <v>-2.5</v>
      </c>
      <c r="AX571">
        <f>VLOOKUP($B571,'UPDATE Advanced Stats'!$B$2:$AC$1000,27,0)</f>
        <v>-8</v>
      </c>
      <c r="AY571">
        <f>VLOOKUP($B571,'UPDATE Advanced Stats'!$B$2:$AC$1000,28,0)</f>
        <v>-0.1</v>
      </c>
    </row>
    <row r="572" spans="1:51">
      <c r="A572">
        <f>'UPDATE Regular Stats'!A573</f>
        <v>418</v>
      </c>
      <c r="B572" t="str">
        <f>'UPDATE Regular Stats'!B573</f>
        <v>Russ Smith</v>
      </c>
      <c r="C572" t="str">
        <f>'UPDATE Regular Stats'!C573</f>
        <v>PG</v>
      </c>
      <c r="D572">
        <f>'UPDATE Regular Stats'!D573</f>
        <v>23</v>
      </c>
      <c r="E572" t="str">
        <f>'UPDATE Regular Stats'!E573</f>
        <v>NOP</v>
      </c>
      <c r="F572">
        <f>'UPDATE Regular Stats'!F573</f>
        <v>6</v>
      </c>
      <c r="G572">
        <f>'UPDATE Regular Stats'!G573</f>
        <v>0</v>
      </c>
      <c r="H572">
        <f>'UPDATE Regular Stats'!H573</f>
        <v>4.8</v>
      </c>
      <c r="I572">
        <f>'UPDATE Regular Stats'!I573</f>
        <v>0.3</v>
      </c>
      <c r="J572">
        <f>'UPDATE Regular Stats'!J573</f>
        <v>1.7</v>
      </c>
      <c r="K572">
        <f>'UPDATE Regular Stats'!K573</f>
        <v>0.2</v>
      </c>
      <c r="L572">
        <f>'UPDATE Regular Stats'!L573</f>
        <v>0.2</v>
      </c>
      <c r="M572">
        <f>'UPDATE Regular Stats'!M573</f>
        <v>1</v>
      </c>
      <c r="N572">
        <f>'UPDATE Regular Stats'!N573</f>
        <v>0.16700000000000001</v>
      </c>
      <c r="O572">
        <f>'UPDATE Regular Stats'!O573</f>
        <v>0.2</v>
      </c>
      <c r="P572">
        <f>'UPDATE Regular Stats'!P573</f>
        <v>0.7</v>
      </c>
      <c r="Q572">
        <f>'UPDATE Regular Stats'!Q573</f>
        <v>0.25</v>
      </c>
      <c r="R572">
        <f>'UPDATE Regular Stats'!R573</f>
        <v>0</v>
      </c>
      <c r="S572">
        <f>'UPDATE Regular Stats'!S573</f>
        <v>0</v>
      </c>
      <c r="T572">
        <f>'UPDATE Regular Stats'!T573</f>
        <v>0</v>
      </c>
      <c r="U572">
        <f>'UPDATE Regular Stats'!U573</f>
        <v>0</v>
      </c>
      <c r="V572">
        <f>'UPDATE Regular Stats'!V573</f>
        <v>0.5</v>
      </c>
      <c r="W572">
        <f>'UPDATE Regular Stats'!W573</f>
        <v>0.5</v>
      </c>
      <c r="X572">
        <f>'UPDATE Regular Stats'!X573</f>
        <v>0.3</v>
      </c>
      <c r="Y572">
        <f>'UPDATE Regular Stats'!Y573</f>
        <v>0</v>
      </c>
      <c r="Z572">
        <f>'UPDATE Regular Stats'!Z573</f>
        <v>0</v>
      </c>
      <c r="AA572">
        <f>'UPDATE Regular Stats'!AA573</f>
        <v>1.2</v>
      </c>
      <c r="AB572">
        <f>'UPDATE Regular Stats'!AB573</f>
        <v>1</v>
      </c>
      <c r="AC572">
        <f>'UPDATE Regular Stats'!AC573</f>
        <v>0.8</v>
      </c>
      <c r="AD572">
        <f>VLOOKUP($B572,'UPDATE Advanced Stats'!$B$2:$AC$1000,7,0)</f>
        <v>5.2</v>
      </c>
      <c r="AE572">
        <f>VLOOKUP($B572,'UPDATE Advanced Stats'!$B$2:$AC$1000,8,0)</f>
        <v>0.48799999999999999</v>
      </c>
      <c r="AF572">
        <f>VLOOKUP($B572,'UPDATE Advanced Stats'!$B$2:$AC$1000,9,0)</f>
        <v>0.44</v>
      </c>
      <c r="AG572">
        <f>VLOOKUP($B572,'UPDATE Advanced Stats'!$B$2:$AC$1000,10,0)</f>
        <v>0.52</v>
      </c>
      <c r="AH572">
        <f>VLOOKUP($B572,'UPDATE Advanced Stats'!$B$2:$AC$1000,11,0)</f>
        <v>1.8</v>
      </c>
      <c r="AI572">
        <f>VLOOKUP($B572,'UPDATE Advanced Stats'!$B$2:$AC$1000,12,0)</f>
        <v>8.6999999999999993</v>
      </c>
      <c r="AJ572">
        <f>VLOOKUP($B572,'UPDATE Advanced Stats'!$B$2:$AC$1000,13,0)</f>
        <v>5.3</v>
      </c>
      <c r="AK572">
        <f>VLOOKUP($B572,'UPDATE Advanced Stats'!$B$2:$AC$1000,14,0)</f>
        <v>19.399999999999999</v>
      </c>
      <c r="AL572">
        <f>VLOOKUP($B572,'UPDATE Advanced Stats'!$B$2:$AC$1000,15,0)</f>
        <v>2.4</v>
      </c>
      <c r="AM572">
        <f>VLOOKUP($B572,'UPDATE Advanced Stats'!$B$2:$AC$1000,16,0)</f>
        <v>0</v>
      </c>
      <c r="AN572">
        <f>VLOOKUP($B572,'UPDATE Advanced Stats'!$B$2:$AC$1000,17,0)</f>
        <v>28.1</v>
      </c>
      <c r="AO572">
        <f>VLOOKUP($B572,'UPDATE Advanced Stats'!$B$2:$AC$1000,18,0)</f>
        <v>30.1</v>
      </c>
      <c r="AP572">
        <f>VLOOKUP($B572,'UPDATE Advanced Stats'!$B$2:$AC$1000,19,0)</f>
        <v>0</v>
      </c>
      <c r="AQ572">
        <f>VLOOKUP($B572,'UPDATE Advanced Stats'!$B$2:$AC$1000,20,0)</f>
        <v>-0.2</v>
      </c>
      <c r="AR572">
        <f>VLOOKUP($B572,'UPDATE Advanced Stats'!$B$2:$AC$1000,21,0)</f>
        <v>0.1</v>
      </c>
      <c r="AS572">
        <f>VLOOKUP($B572,'UPDATE Advanced Stats'!$B$2:$AC$1000,22,0)</f>
        <v>-0.1</v>
      </c>
      <c r="AT572">
        <f>VLOOKUP($B572,'UPDATE Advanced Stats'!$B$2:$AC$1000,23,0)</f>
        <v>-9.4E-2</v>
      </c>
      <c r="AU572">
        <f>VLOOKUP($B572,'UPDATE Advanced Stats'!$B$2:$AC$1000,24,0)</f>
        <v>0</v>
      </c>
      <c r="AV572">
        <f>VLOOKUP($B572,'UPDATE Advanced Stats'!$B$2:$AC$1000,25,0)</f>
        <v>-5.6</v>
      </c>
      <c r="AW572">
        <f>VLOOKUP($B572,'UPDATE Advanced Stats'!$B$2:$AC$1000,26,0)</f>
        <v>-2.5</v>
      </c>
      <c r="AX572">
        <f>VLOOKUP($B572,'UPDATE Advanced Stats'!$B$2:$AC$1000,27,0)</f>
        <v>-8</v>
      </c>
      <c r="AY572">
        <f>VLOOKUP($B572,'UPDATE Advanced Stats'!$B$2:$AC$1000,28,0)</f>
        <v>-0.1</v>
      </c>
    </row>
    <row r="573" spans="1:51">
      <c r="A573">
        <f>'UPDATE Regular Stats'!A574</f>
        <v>418</v>
      </c>
      <c r="B573" t="str">
        <f>'UPDATE Regular Stats'!B574</f>
        <v>Russ Smith</v>
      </c>
      <c r="C573" t="str">
        <f>'UPDATE Regular Stats'!C574</f>
        <v>PG</v>
      </c>
      <c r="D573">
        <f>'UPDATE Regular Stats'!D574</f>
        <v>23</v>
      </c>
      <c r="E573" t="str">
        <f>'UPDATE Regular Stats'!E574</f>
        <v>MEM</v>
      </c>
      <c r="F573">
        <f>'UPDATE Regular Stats'!F574</f>
        <v>6</v>
      </c>
      <c r="G573">
        <f>'UPDATE Regular Stats'!G574</f>
        <v>0</v>
      </c>
      <c r="H573">
        <f>'UPDATE Regular Stats'!H574</f>
        <v>6</v>
      </c>
      <c r="I573">
        <f>'UPDATE Regular Stats'!I574</f>
        <v>1</v>
      </c>
      <c r="J573">
        <f>'UPDATE Regular Stats'!J574</f>
        <v>2.5</v>
      </c>
      <c r="K573">
        <f>'UPDATE Regular Stats'!K574</f>
        <v>0.4</v>
      </c>
      <c r="L573">
        <f>'UPDATE Regular Stats'!L574</f>
        <v>0.2</v>
      </c>
      <c r="M573">
        <f>'UPDATE Regular Stats'!M574</f>
        <v>0.8</v>
      </c>
      <c r="N573">
        <f>'UPDATE Regular Stats'!N574</f>
        <v>0.2</v>
      </c>
      <c r="O573">
        <f>'UPDATE Regular Stats'!O574</f>
        <v>0.8</v>
      </c>
      <c r="P573">
        <f>'UPDATE Regular Stats'!P574</f>
        <v>1.7</v>
      </c>
      <c r="Q573">
        <f>'UPDATE Regular Stats'!Q574</f>
        <v>0.5</v>
      </c>
      <c r="R573">
        <f>'UPDATE Regular Stats'!R574</f>
        <v>2</v>
      </c>
      <c r="S573">
        <f>'UPDATE Regular Stats'!S574</f>
        <v>2.2000000000000002</v>
      </c>
      <c r="T573">
        <f>'UPDATE Regular Stats'!T574</f>
        <v>0.92300000000000004</v>
      </c>
      <c r="U573">
        <f>'UPDATE Regular Stats'!U574</f>
        <v>0.2</v>
      </c>
      <c r="V573">
        <f>'UPDATE Regular Stats'!V574</f>
        <v>0.3</v>
      </c>
      <c r="W573">
        <f>'UPDATE Regular Stats'!W574</f>
        <v>0.5</v>
      </c>
      <c r="X573">
        <f>'UPDATE Regular Stats'!X574</f>
        <v>1</v>
      </c>
      <c r="Y573">
        <f>'UPDATE Regular Stats'!Y574</f>
        <v>0.5</v>
      </c>
      <c r="Z573">
        <f>'UPDATE Regular Stats'!Z574</f>
        <v>0</v>
      </c>
      <c r="AA573">
        <f>'UPDATE Regular Stats'!AA574</f>
        <v>0.8</v>
      </c>
      <c r="AB573">
        <f>'UPDATE Regular Stats'!AB574</f>
        <v>1.2</v>
      </c>
      <c r="AC573">
        <f>'UPDATE Regular Stats'!AC574</f>
        <v>4.2</v>
      </c>
      <c r="AD573">
        <f>VLOOKUP($B573,'UPDATE Advanced Stats'!$B$2:$AC$1000,7,0)</f>
        <v>5.2</v>
      </c>
      <c r="AE573">
        <f>VLOOKUP($B573,'UPDATE Advanced Stats'!$B$2:$AC$1000,8,0)</f>
        <v>0.48799999999999999</v>
      </c>
      <c r="AF573">
        <f>VLOOKUP($B573,'UPDATE Advanced Stats'!$B$2:$AC$1000,9,0)</f>
        <v>0.44</v>
      </c>
      <c r="AG573">
        <f>VLOOKUP($B573,'UPDATE Advanced Stats'!$B$2:$AC$1000,10,0)</f>
        <v>0.52</v>
      </c>
      <c r="AH573">
        <f>VLOOKUP($B573,'UPDATE Advanced Stats'!$B$2:$AC$1000,11,0)</f>
        <v>1.8</v>
      </c>
      <c r="AI573">
        <f>VLOOKUP($B573,'UPDATE Advanced Stats'!$B$2:$AC$1000,12,0)</f>
        <v>8.6999999999999993</v>
      </c>
      <c r="AJ573">
        <f>VLOOKUP($B573,'UPDATE Advanced Stats'!$B$2:$AC$1000,13,0)</f>
        <v>5.3</v>
      </c>
      <c r="AK573">
        <f>VLOOKUP($B573,'UPDATE Advanced Stats'!$B$2:$AC$1000,14,0)</f>
        <v>19.399999999999999</v>
      </c>
      <c r="AL573">
        <f>VLOOKUP($B573,'UPDATE Advanced Stats'!$B$2:$AC$1000,15,0)</f>
        <v>2.4</v>
      </c>
      <c r="AM573">
        <f>VLOOKUP($B573,'UPDATE Advanced Stats'!$B$2:$AC$1000,16,0)</f>
        <v>0</v>
      </c>
      <c r="AN573">
        <f>VLOOKUP($B573,'UPDATE Advanced Stats'!$B$2:$AC$1000,17,0)</f>
        <v>28.1</v>
      </c>
      <c r="AO573">
        <f>VLOOKUP($B573,'UPDATE Advanced Stats'!$B$2:$AC$1000,18,0)</f>
        <v>30.1</v>
      </c>
      <c r="AP573">
        <f>VLOOKUP($B573,'UPDATE Advanced Stats'!$B$2:$AC$1000,19,0)</f>
        <v>0</v>
      </c>
      <c r="AQ573">
        <f>VLOOKUP($B573,'UPDATE Advanced Stats'!$B$2:$AC$1000,20,0)</f>
        <v>-0.2</v>
      </c>
      <c r="AR573">
        <f>VLOOKUP($B573,'UPDATE Advanced Stats'!$B$2:$AC$1000,21,0)</f>
        <v>0.1</v>
      </c>
      <c r="AS573">
        <f>VLOOKUP($B573,'UPDATE Advanced Stats'!$B$2:$AC$1000,22,0)</f>
        <v>-0.1</v>
      </c>
      <c r="AT573">
        <f>VLOOKUP($B573,'UPDATE Advanced Stats'!$B$2:$AC$1000,23,0)</f>
        <v>-9.4E-2</v>
      </c>
      <c r="AU573">
        <f>VLOOKUP($B573,'UPDATE Advanced Stats'!$B$2:$AC$1000,24,0)</f>
        <v>0</v>
      </c>
      <c r="AV573">
        <f>VLOOKUP($B573,'UPDATE Advanced Stats'!$B$2:$AC$1000,25,0)</f>
        <v>-5.6</v>
      </c>
      <c r="AW573">
        <f>VLOOKUP($B573,'UPDATE Advanced Stats'!$B$2:$AC$1000,26,0)</f>
        <v>-2.5</v>
      </c>
      <c r="AX573">
        <f>VLOOKUP($B573,'UPDATE Advanced Stats'!$B$2:$AC$1000,27,0)</f>
        <v>-8</v>
      </c>
      <c r="AY573">
        <f>VLOOKUP($B573,'UPDATE Advanced Stats'!$B$2:$AC$1000,28,0)</f>
        <v>-0.1</v>
      </c>
    </row>
    <row r="574" spans="1:51">
      <c r="A574">
        <f>'UPDATE Regular Stats'!A575</f>
        <v>419</v>
      </c>
      <c r="B574" t="str">
        <f>'UPDATE Regular Stats'!B575</f>
        <v>Tony Snell</v>
      </c>
      <c r="C574" t="str">
        <f>'UPDATE Regular Stats'!C575</f>
        <v>SF</v>
      </c>
      <c r="D574">
        <f>'UPDATE Regular Stats'!D575</f>
        <v>23</v>
      </c>
      <c r="E574" t="str">
        <f>'UPDATE Regular Stats'!E575</f>
        <v>CHI</v>
      </c>
      <c r="F574">
        <f>'UPDATE Regular Stats'!F575</f>
        <v>72</v>
      </c>
      <c r="G574">
        <f>'UPDATE Regular Stats'!G575</f>
        <v>22</v>
      </c>
      <c r="H574">
        <f>'UPDATE Regular Stats'!H575</f>
        <v>19.600000000000001</v>
      </c>
      <c r="I574">
        <f>'UPDATE Regular Stats'!I575</f>
        <v>2.2000000000000002</v>
      </c>
      <c r="J574">
        <f>'UPDATE Regular Stats'!J575</f>
        <v>5.2</v>
      </c>
      <c r="K574">
        <f>'UPDATE Regular Stats'!K575</f>
        <v>0.42899999999999999</v>
      </c>
      <c r="L574">
        <f>'UPDATE Regular Stats'!L575</f>
        <v>1</v>
      </c>
      <c r="M574">
        <f>'UPDATE Regular Stats'!M575</f>
        <v>2.7</v>
      </c>
      <c r="N574">
        <f>'UPDATE Regular Stats'!N575</f>
        <v>0.371</v>
      </c>
      <c r="O574">
        <f>'UPDATE Regular Stats'!O575</f>
        <v>1.2</v>
      </c>
      <c r="P574">
        <f>'UPDATE Regular Stats'!P575</f>
        <v>2.4</v>
      </c>
      <c r="Q574">
        <f>'UPDATE Regular Stats'!Q575</f>
        <v>0.49399999999999999</v>
      </c>
      <c r="R574">
        <f>'UPDATE Regular Stats'!R575</f>
        <v>0.6</v>
      </c>
      <c r="S574">
        <f>'UPDATE Regular Stats'!S575</f>
        <v>0.8</v>
      </c>
      <c r="T574">
        <f>'UPDATE Regular Stats'!T575</f>
        <v>0.8</v>
      </c>
      <c r="U574">
        <f>'UPDATE Regular Stats'!U575</f>
        <v>0.4</v>
      </c>
      <c r="V574">
        <f>'UPDATE Regular Stats'!V575</f>
        <v>2</v>
      </c>
      <c r="W574">
        <f>'UPDATE Regular Stats'!W575</f>
        <v>2.4</v>
      </c>
      <c r="X574">
        <f>'UPDATE Regular Stats'!X575</f>
        <v>0.9</v>
      </c>
      <c r="Y574">
        <f>'UPDATE Regular Stats'!Y575</f>
        <v>0.4</v>
      </c>
      <c r="Z574">
        <f>'UPDATE Regular Stats'!Z575</f>
        <v>0.2</v>
      </c>
      <c r="AA574">
        <f>'UPDATE Regular Stats'!AA575</f>
        <v>0.7</v>
      </c>
      <c r="AB574">
        <f>'UPDATE Regular Stats'!AB575</f>
        <v>1.2</v>
      </c>
      <c r="AC574">
        <f>'UPDATE Regular Stats'!AC575</f>
        <v>6</v>
      </c>
      <c r="AD574">
        <f>VLOOKUP($B574,'UPDATE Advanced Stats'!$B$2:$AC$1000,7,0)</f>
        <v>10.1</v>
      </c>
      <c r="AE574">
        <f>VLOOKUP($B574,'UPDATE Advanced Stats'!$B$2:$AC$1000,8,0)</f>
        <v>0.55000000000000004</v>
      </c>
      <c r="AF574">
        <f>VLOOKUP($B574,'UPDATE Advanced Stats'!$B$2:$AC$1000,9,0)</f>
        <v>0.53100000000000003</v>
      </c>
      <c r="AG574">
        <f>VLOOKUP($B574,'UPDATE Advanced Stats'!$B$2:$AC$1000,10,0)</f>
        <v>0.14799999999999999</v>
      </c>
      <c r="AH574">
        <f>VLOOKUP($B574,'UPDATE Advanced Stats'!$B$2:$AC$1000,11,0)</f>
        <v>2.5</v>
      </c>
      <c r="AI574">
        <f>VLOOKUP($B574,'UPDATE Advanced Stats'!$B$2:$AC$1000,12,0)</f>
        <v>10.9</v>
      </c>
      <c r="AJ574">
        <f>VLOOKUP($B574,'UPDATE Advanced Stats'!$B$2:$AC$1000,13,0)</f>
        <v>6.8</v>
      </c>
      <c r="AK574">
        <f>VLOOKUP($B574,'UPDATE Advanced Stats'!$B$2:$AC$1000,14,0)</f>
        <v>6.8</v>
      </c>
      <c r="AL574">
        <f>VLOOKUP($B574,'UPDATE Advanced Stats'!$B$2:$AC$1000,15,0)</f>
        <v>1.2</v>
      </c>
      <c r="AM574">
        <f>VLOOKUP($B574,'UPDATE Advanced Stats'!$B$2:$AC$1000,16,0)</f>
        <v>0.6</v>
      </c>
      <c r="AN574">
        <f>VLOOKUP($B574,'UPDATE Advanced Stats'!$B$2:$AC$1000,17,0)</f>
        <v>10.8</v>
      </c>
      <c r="AO574">
        <f>VLOOKUP($B574,'UPDATE Advanced Stats'!$B$2:$AC$1000,18,0)</f>
        <v>14.1</v>
      </c>
      <c r="AP574">
        <f>VLOOKUP($B574,'UPDATE Advanced Stats'!$B$2:$AC$1000,19,0)</f>
        <v>0</v>
      </c>
      <c r="AQ574">
        <f>VLOOKUP($B574,'UPDATE Advanced Stats'!$B$2:$AC$1000,20,0)</f>
        <v>1.2</v>
      </c>
      <c r="AR574">
        <f>VLOOKUP($B574,'UPDATE Advanced Stats'!$B$2:$AC$1000,21,0)</f>
        <v>1.2</v>
      </c>
      <c r="AS574">
        <f>VLOOKUP($B574,'UPDATE Advanced Stats'!$B$2:$AC$1000,22,0)</f>
        <v>2.4</v>
      </c>
      <c r="AT574">
        <f>VLOOKUP($B574,'UPDATE Advanced Stats'!$B$2:$AC$1000,23,0)</f>
        <v>8.2000000000000003E-2</v>
      </c>
      <c r="AU574">
        <f>VLOOKUP($B574,'UPDATE Advanced Stats'!$B$2:$AC$1000,24,0)</f>
        <v>0</v>
      </c>
      <c r="AV574">
        <f>VLOOKUP($B574,'UPDATE Advanced Stats'!$B$2:$AC$1000,25,0)</f>
        <v>-0.6</v>
      </c>
      <c r="AW574">
        <f>VLOOKUP($B574,'UPDATE Advanced Stats'!$B$2:$AC$1000,26,0)</f>
        <v>-0.9</v>
      </c>
      <c r="AX574">
        <f>VLOOKUP($B574,'UPDATE Advanced Stats'!$B$2:$AC$1000,27,0)</f>
        <v>-1.5</v>
      </c>
      <c r="AY574">
        <f>VLOOKUP($B574,'UPDATE Advanced Stats'!$B$2:$AC$1000,28,0)</f>
        <v>0.2</v>
      </c>
    </row>
    <row r="575" spans="1:51">
      <c r="A575">
        <f>'UPDATE Regular Stats'!A576</f>
        <v>420</v>
      </c>
      <c r="B575" t="str">
        <f>'UPDATE Regular Stats'!B576</f>
        <v>Marreese Speights</v>
      </c>
      <c r="C575" t="str">
        <f>'UPDATE Regular Stats'!C576</f>
        <v>PF</v>
      </c>
      <c r="D575">
        <f>'UPDATE Regular Stats'!D576</f>
        <v>27</v>
      </c>
      <c r="E575" t="str">
        <f>'UPDATE Regular Stats'!E576</f>
        <v>GSW</v>
      </c>
      <c r="F575">
        <f>'UPDATE Regular Stats'!F576</f>
        <v>76</v>
      </c>
      <c r="G575">
        <f>'UPDATE Regular Stats'!G576</f>
        <v>9</v>
      </c>
      <c r="H575">
        <f>'UPDATE Regular Stats'!H576</f>
        <v>15.9</v>
      </c>
      <c r="I575">
        <f>'UPDATE Regular Stats'!I576</f>
        <v>4.2</v>
      </c>
      <c r="J575">
        <f>'UPDATE Regular Stats'!J576</f>
        <v>8.5</v>
      </c>
      <c r="K575">
        <f>'UPDATE Regular Stats'!K576</f>
        <v>0.49199999999999999</v>
      </c>
      <c r="L575">
        <f>'UPDATE Regular Stats'!L576</f>
        <v>0.1</v>
      </c>
      <c r="M575">
        <f>'UPDATE Regular Stats'!M576</f>
        <v>0.2</v>
      </c>
      <c r="N575">
        <f>'UPDATE Regular Stats'!N576</f>
        <v>0.27800000000000002</v>
      </c>
      <c r="O575">
        <f>'UPDATE Regular Stats'!O576</f>
        <v>4.0999999999999996</v>
      </c>
      <c r="P575">
        <f>'UPDATE Regular Stats'!P576</f>
        <v>8.3000000000000007</v>
      </c>
      <c r="Q575">
        <f>'UPDATE Regular Stats'!Q576</f>
        <v>0.498</v>
      </c>
      <c r="R575">
        <f>'UPDATE Regular Stats'!R576</f>
        <v>2</v>
      </c>
      <c r="S575">
        <f>'UPDATE Regular Stats'!S576</f>
        <v>2.2999999999999998</v>
      </c>
      <c r="T575">
        <f>'UPDATE Regular Stats'!T576</f>
        <v>0.84299999999999997</v>
      </c>
      <c r="U575">
        <f>'UPDATE Regular Stats'!U576</f>
        <v>1.4</v>
      </c>
      <c r="V575">
        <f>'UPDATE Regular Stats'!V576</f>
        <v>2.8</v>
      </c>
      <c r="W575">
        <f>'UPDATE Regular Stats'!W576</f>
        <v>4.3</v>
      </c>
      <c r="X575">
        <f>'UPDATE Regular Stats'!X576</f>
        <v>0.9</v>
      </c>
      <c r="Y575">
        <f>'UPDATE Regular Stats'!Y576</f>
        <v>0.3</v>
      </c>
      <c r="Z575">
        <f>'UPDATE Regular Stats'!Z576</f>
        <v>0.4</v>
      </c>
      <c r="AA575">
        <f>'UPDATE Regular Stats'!AA576</f>
        <v>1.1000000000000001</v>
      </c>
      <c r="AB575">
        <f>'UPDATE Regular Stats'!AB576</f>
        <v>2.5</v>
      </c>
      <c r="AC575">
        <f>'UPDATE Regular Stats'!AC576</f>
        <v>10.4</v>
      </c>
      <c r="AD575">
        <f>VLOOKUP($B575,'UPDATE Advanced Stats'!$B$2:$AC$1000,7,0)</f>
        <v>19.5</v>
      </c>
      <c r="AE575">
        <f>VLOOKUP($B575,'UPDATE Advanced Stats'!$B$2:$AC$1000,8,0)</f>
        <v>0.54600000000000004</v>
      </c>
      <c r="AF575">
        <f>VLOOKUP($B575,'UPDATE Advanced Stats'!$B$2:$AC$1000,9,0)</f>
        <v>2.8000000000000001E-2</v>
      </c>
      <c r="AG575">
        <f>VLOOKUP($B575,'UPDATE Advanced Stats'!$B$2:$AC$1000,10,0)</f>
        <v>0.27600000000000002</v>
      </c>
      <c r="AH575">
        <f>VLOOKUP($B575,'UPDATE Advanced Stats'!$B$2:$AC$1000,11,0)</f>
        <v>10.1</v>
      </c>
      <c r="AI575">
        <f>VLOOKUP($B575,'UPDATE Advanced Stats'!$B$2:$AC$1000,12,0)</f>
        <v>18.7</v>
      </c>
      <c r="AJ575">
        <f>VLOOKUP($B575,'UPDATE Advanced Stats'!$B$2:$AC$1000,13,0)</f>
        <v>14.5</v>
      </c>
      <c r="AK575">
        <f>VLOOKUP($B575,'UPDATE Advanced Stats'!$B$2:$AC$1000,14,0)</f>
        <v>9.9</v>
      </c>
      <c r="AL575">
        <f>VLOOKUP($B575,'UPDATE Advanced Stats'!$B$2:$AC$1000,15,0)</f>
        <v>0.8</v>
      </c>
      <c r="AM575">
        <f>VLOOKUP($B575,'UPDATE Advanced Stats'!$B$2:$AC$1000,16,0)</f>
        <v>2.1</v>
      </c>
      <c r="AN575">
        <f>VLOOKUP($B575,'UPDATE Advanced Stats'!$B$2:$AC$1000,17,0)</f>
        <v>10.199999999999999</v>
      </c>
      <c r="AO575">
        <f>VLOOKUP($B575,'UPDATE Advanced Stats'!$B$2:$AC$1000,18,0)</f>
        <v>29.1</v>
      </c>
      <c r="AP575">
        <f>VLOOKUP($B575,'UPDATE Advanced Stats'!$B$2:$AC$1000,19,0)</f>
        <v>0</v>
      </c>
      <c r="AQ575">
        <f>VLOOKUP($B575,'UPDATE Advanced Stats'!$B$2:$AC$1000,20,0)</f>
        <v>2.2000000000000002</v>
      </c>
      <c r="AR575">
        <f>VLOOKUP($B575,'UPDATE Advanced Stats'!$B$2:$AC$1000,21,0)</f>
        <v>1.8</v>
      </c>
      <c r="AS575">
        <f>VLOOKUP($B575,'UPDATE Advanced Stats'!$B$2:$AC$1000,22,0)</f>
        <v>4</v>
      </c>
      <c r="AT575">
        <f>VLOOKUP($B575,'UPDATE Advanced Stats'!$B$2:$AC$1000,23,0)</f>
        <v>0.158</v>
      </c>
      <c r="AU575">
        <f>VLOOKUP($B575,'UPDATE Advanced Stats'!$B$2:$AC$1000,24,0)</f>
        <v>0</v>
      </c>
      <c r="AV575">
        <f>VLOOKUP($B575,'UPDATE Advanced Stats'!$B$2:$AC$1000,25,0)</f>
        <v>-1.3</v>
      </c>
      <c r="AW575">
        <f>VLOOKUP($B575,'UPDATE Advanced Stats'!$B$2:$AC$1000,26,0)</f>
        <v>-1.3</v>
      </c>
      <c r="AX575">
        <f>VLOOKUP($B575,'UPDATE Advanced Stats'!$B$2:$AC$1000,27,0)</f>
        <v>-2.6</v>
      </c>
      <c r="AY575">
        <f>VLOOKUP($B575,'UPDATE Advanced Stats'!$B$2:$AC$1000,28,0)</f>
        <v>-0.2</v>
      </c>
    </row>
    <row r="576" spans="1:51">
      <c r="A576" t="str">
        <f>'UPDATE Regular Stats'!A577</f>
        <v>Rk</v>
      </c>
      <c r="B576" t="str">
        <f>'UPDATE Regular Stats'!B577</f>
        <v>Player</v>
      </c>
      <c r="C576" t="str">
        <f>'UPDATE Regular Stats'!C577</f>
        <v>Pos</v>
      </c>
      <c r="D576" t="str">
        <f>'UPDATE Regular Stats'!D577</f>
        <v>Age</v>
      </c>
      <c r="E576" t="str">
        <f>'UPDATE Regular Stats'!E577</f>
        <v>Tm</v>
      </c>
      <c r="F576" t="str">
        <f>'UPDATE Regular Stats'!F577</f>
        <v>G</v>
      </c>
      <c r="G576" t="str">
        <f>'UPDATE Regular Stats'!G577</f>
        <v>GS</v>
      </c>
      <c r="H576" t="str">
        <f>'UPDATE Regular Stats'!H577</f>
        <v>MP</v>
      </c>
      <c r="I576" t="str">
        <f>'UPDATE Regular Stats'!I577</f>
        <v>FG</v>
      </c>
      <c r="J576" t="str">
        <f>'UPDATE Regular Stats'!J577</f>
        <v>FGA</v>
      </c>
      <c r="K576" t="str">
        <f>'UPDATE Regular Stats'!K577</f>
        <v>FG%</v>
      </c>
      <c r="L576" t="str">
        <f>'UPDATE Regular Stats'!L577</f>
        <v>3P</v>
      </c>
      <c r="M576" t="str">
        <f>'UPDATE Regular Stats'!M577</f>
        <v>3PA</v>
      </c>
      <c r="N576" t="str">
        <f>'UPDATE Regular Stats'!N577</f>
        <v>3P</v>
      </c>
      <c r="O576" t="str">
        <f>'UPDATE Regular Stats'!O577</f>
        <v>2P</v>
      </c>
      <c r="P576" t="str">
        <f>'UPDATE Regular Stats'!P577</f>
        <v>2PA</v>
      </c>
      <c r="Q576" t="str">
        <f>'UPDATE Regular Stats'!Q577</f>
        <v>2P</v>
      </c>
      <c r="R576" t="str">
        <f>'UPDATE Regular Stats'!R577</f>
        <v>FT</v>
      </c>
      <c r="S576" t="str">
        <f>'UPDATE Regular Stats'!S577</f>
        <v>FTA</v>
      </c>
      <c r="T576" t="str">
        <f>'UPDATE Regular Stats'!T577</f>
        <v>FT%</v>
      </c>
      <c r="U576" t="str">
        <f>'UPDATE Regular Stats'!U577</f>
        <v>ORB</v>
      </c>
      <c r="V576" t="str">
        <f>'UPDATE Regular Stats'!V577</f>
        <v>DRB</v>
      </c>
      <c r="W576" t="str">
        <f>'UPDATE Regular Stats'!W577</f>
        <v>TRB</v>
      </c>
      <c r="X576" t="str">
        <f>'UPDATE Regular Stats'!X577</f>
        <v>AST</v>
      </c>
      <c r="Y576" t="str">
        <f>'UPDATE Regular Stats'!Y577</f>
        <v>STL</v>
      </c>
      <c r="Z576" t="str">
        <f>'UPDATE Regular Stats'!Z577</f>
        <v>BLK</v>
      </c>
      <c r="AA576" t="str">
        <f>'UPDATE Regular Stats'!AA577</f>
        <v>TOV</v>
      </c>
      <c r="AB576" t="str">
        <f>'UPDATE Regular Stats'!AB577</f>
        <v>PF</v>
      </c>
      <c r="AC576" t="str">
        <f>'UPDATE Regular Stats'!AC577</f>
        <v>PTS</v>
      </c>
      <c r="AD576" t="str">
        <f>VLOOKUP($B576,'UPDATE Advanced Stats'!$B$2:$AC$1000,7,0)</f>
        <v>PER</v>
      </c>
      <c r="AE576" t="str">
        <f>VLOOKUP($B576,'UPDATE Advanced Stats'!$B$2:$AC$1000,8,0)</f>
        <v>TS%</v>
      </c>
      <c r="AF576" t="str">
        <f>VLOOKUP($B576,'UPDATE Advanced Stats'!$B$2:$AC$1000,9,0)</f>
        <v>3PAr</v>
      </c>
      <c r="AG576" t="str">
        <f>VLOOKUP($B576,'UPDATE Advanced Stats'!$B$2:$AC$1000,10,0)</f>
        <v>FTr</v>
      </c>
      <c r="AH576" t="str">
        <f>VLOOKUP($B576,'UPDATE Advanced Stats'!$B$2:$AC$1000,11,0)</f>
        <v>ORB%</v>
      </c>
      <c r="AI576" t="str">
        <f>VLOOKUP($B576,'UPDATE Advanced Stats'!$B$2:$AC$1000,12,0)</f>
        <v>DRB%</v>
      </c>
      <c r="AJ576" t="str">
        <f>VLOOKUP($B576,'UPDATE Advanced Stats'!$B$2:$AC$1000,13,0)</f>
        <v>TRB%</v>
      </c>
      <c r="AK576" t="str">
        <f>VLOOKUP($B576,'UPDATE Advanced Stats'!$B$2:$AC$1000,14,0)</f>
        <v>AST%</v>
      </c>
      <c r="AL576" t="str">
        <f>VLOOKUP($B576,'UPDATE Advanced Stats'!$B$2:$AC$1000,15,0)</f>
        <v>STL%</v>
      </c>
      <c r="AM576" t="str">
        <f>VLOOKUP($B576,'UPDATE Advanced Stats'!$B$2:$AC$1000,16,0)</f>
        <v>BLK%</v>
      </c>
      <c r="AN576" t="str">
        <f>VLOOKUP($B576,'UPDATE Advanced Stats'!$B$2:$AC$1000,17,0)</f>
        <v>TOV%</v>
      </c>
      <c r="AO576" t="str">
        <f>VLOOKUP($B576,'UPDATE Advanced Stats'!$B$2:$AC$1000,18,0)</f>
        <v>USG%</v>
      </c>
      <c r="AP576">
        <f>VLOOKUP($B576,'UPDATE Advanced Stats'!$B$2:$AC$1000,19,0)</f>
        <v>0</v>
      </c>
      <c r="AQ576" t="str">
        <f>VLOOKUP($B576,'UPDATE Advanced Stats'!$B$2:$AC$1000,20,0)</f>
        <v>OWS</v>
      </c>
      <c r="AR576" t="str">
        <f>VLOOKUP($B576,'UPDATE Advanced Stats'!$B$2:$AC$1000,21,0)</f>
        <v>DWS</v>
      </c>
      <c r="AS576" t="str">
        <f>VLOOKUP($B576,'UPDATE Advanced Stats'!$B$2:$AC$1000,22,0)</f>
        <v>WS</v>
      </c>
      <c r="AT576" t="str">
        <f>VLOOKUP($B576,'UPDATE Advanced Stats'!$B$2:$AC$1000,23,0)</f>
        <v>WS/48</v>
      </c>
      <c r="AU576">
        <f>VLOOKUP($B576,'UPDATE Advanced Stats'!$B$2:$AC$1000,24,0)</f>
        <v>0</v>
      </c>
      <c r="AV576" t="str">
        <f>VLOOKUP($B576,'UPDATE Advanced Stats'!$B$2:$AC$1000,25,0)</f>
        <v>OBPM</v>
      </c>
      <c r="AW576" t="str">
        <f>VLOOKUP($B576,'UPDATE Advanced Stats'!$B$2:$AC$1000,26,0)</f>
        <v>DBPM</v>
      </c>
      <c r="AX576" t="str">
        <f>VLOOKUP($B576,'UPDATE Advanced Stats'!$B$2:$AC$1000,27,0)</f>
        <v>BPM</v>
      </c>
      <c r="AY576" t="str">
        <f>VLOOKUP($B576,'UPDATE Advanced Stats'!$B$2:$AC$1000,28,0)</f>
        <v>VORP</v>
      </c>
    </row>
    <row r="577" spans="1:51">
      <c r="A577">
        <f>'UPDATE Regular Stats'!A578</f>
        <v>421</v>
      </c>
      <c r="B577" t="str">
        <f>'UPDATE Regular Stats'!B578</f>
        <v>Tiago Splitter</v>
      </c>
      <c r="C577" t="str">
        <f>'UPDATE Regular Stats'!C578</f>
        <v>C</v>
      </c>
      <c r="D577">
        <f>'UPDATE Regular Stats'!D578</f>
        <v>30</v>
      </c>
      <c r="E577" t="str">
        <f>'UPDATE Regular Stats'!E578</f>
        <v>SAS</v>
      </c>
      <c r="F577">
        <f>'UPDATE Regular Stats'!F578</f>
        <v>52</v>
      </c>
      <c r="G577">
        <f>'UPDATE Regular Stats'!G578</f>
        <v>35</v>
      </c>
      <c r="H577">
        <f>'UPDATE Regular Stats'!H578</f>
        <v>19.8</v>
      </c>
      <c r="I577">
        <f>'UPDATE Regular Stats'!I578</f>
        <v>3.3</v>
      </c>
      <c r="J577">
        <f>'UPDATE Regular Stats'!J578</f>
        <v>5.8</v>
      </c>
      <c r="K577">
        <f>'UPDATE Regular Stats'!K578</f>
        <v>0.55800000000000005</v>
      </c>
      <c r="L577">
        <f>'UPDATE Regular Stats'!L578</f>
        <v>0</v>
      </c>
      <c r="M577">
        <f>'UPDATE Regular Stats'!M578</f>
        <v>0</v>
      </c>
      <c r="N577">
        <f>'UPDATE Regular Stats'!N578</f>
        <v>0</v>
      </c>
      <c r="O577">
        <f>'UPDATE Regular Stats'!O578</f>
        <v>3.3</v>
      </c>
      <c r="P577">
        <f>'UPDATE Regular Stats'!P578</f>
        <v>5.8</v>
      </c>
      <c r="Q577">
        <f>'UPDATE Regular Stats'!Q578</f>
        <v>0.55800000000000005</v>
      </c>
      <c r="R577">
        <f>'UPDATE Regular Stats'!R578</f>
        <v>1.7</v>
      </c>
      <c r="S577">
        <f>'UPDATE Regular Stats'!S578</f>
        <v>2.2999999999999998</v>
      </c>
      <c r="T577">
        <f>'UPDATE Regular Stats'!T578</f>
        <v>0.75</v>
      </c>
      <c r="U577">
        <f>'UPDATE Regular Stats'!U578</f>
        <v>1.8</v>
      </c>
      <c r="V577">
        <f>'UPDATE Regular Stats'!V578</f>
        <v>3.1</v>
      </c>
      <c r="W577">
        <f>'UPDATE Regular Stats'!W578</f>
        <v>4.8</v>
      </c>
      <c r="X577">
        <f>'UPDATE Regular Stats'!X578</f>
        <v>1.5</v>
      </c>
      <c r="Y577">
        <f>'UPDATE Regular Stats'!Y578</f>
        <v>0.7</v>
      </c>
      <c r="Z577">
        <f>'UPDATE Regular Stats'!Z578</f>
        <v>0.7</v>
      </c>
      <c r="AA577">
        <f>'UPDATE Regular Stats'!AA578</f>
        <v>1.2</v>
      </c>
      <c r="AB577">
        <f>'UPDATE Regular Stats'!AB578</f>
        <v>2</v>
      </c>
      <c r="AC577">
        <f>'UPDATE Regular Stats'!AC578</f>
        <v>8.1999999999999993</v>
      </c>
      <c r="AD577">
        <f>VLOOKUP($B577,'UPDATE Advanced Stats'!$B$2:$AC$1000,7,0)</f>
        <v>18.899999999999999</v>
      </c>
      <c r="AE577">
        <f>VLOOKUP($B577,'UPDATE Advanced Stats'!$B$2:$AC$1000,8,0)</f>
        <v>0.60099999999999998</v>
      </c>
      <c r="AF577">
        <f>VLOOKUP($B577,'UPDATE Advanced Stats'!$B$2:$AC$1000,9,0)</f>
        <v>0</v>
      </c>
      <c r="AG577">
        <f>VLOOKUP($B577,'UPDATE Advanced Stats'!$B$2:$AC$1000,10,0)</f>
        <v>0.39600000000000002</v>
      </c>
      <c r="AH577">
        <f>VLOOKUP($B577,'UPDATE Advanced Stats'!$B$2:$AC$1000,11,0)</f>
        <v>10.199999999999999</v>
      </c>
      <c r="AI577">
        <f>VLOOKUP($B577,'UPDATE Advanced Stats'!$B$2:$AC$1000,12,0)</f>
        <v>17.399999999999999</v>
      </c>
      <c r="AJ577">
        <f>VLOOKUP($B577,'UPDATE Advanced Stats'!$B$2:$AC$1000,13,0)</f>
        <v>13.9</v>
      </c>
      <c r="AK577">
        <f>VLOOKUP($B577,'UPDATE Advanced Stats'!$B$2:$AC$1000,14,0)</f>
        <v>11.8</v>
      </c>
      <c r="AL577">
        <f>VLOOKUP($B577,'UPDATE Advanced Stats'!$B$2:$AC$1000,15,0)</f>
        <v>1.7</v>
      </c>
      <c r="AM577">
        <f>VLOOKUP($B577,'UPDATE Advanced Stats'!$B$2:$AC$1000,16,0)</f>
        <v>2.7</v>
      </c>
      <c r="AN577">
        <f>VLOOKUP($B577,'UPDATE Advanced Stats'!$B$2:$AC$1000,17,0)</f>
        <v>14.4</v>
      </c>
      <c r="AO577">
        <f>VLOOKUP($B577,'UPDATE Advanced Stats'!$B$2:$AC$1000,18,0)</f>
        <v>18.399999999999999</v>
      </c>
      <c r="AP577">
        <f>VLOOKUP($B577,'UPDATE Advanced Stats'!$B$2:$AC$1000,19,0)</f>
        <v>0</v>
      </c>
      <c r="AQ577">
        <f>VLOOKUP($B577,'UPDATE Advanced Stats'!$B$2:$AC$1000,20,0)</f>
        <v>2.2999999999999998</v>
      </c>
      <c r="AR577">
        <f>VLOOKUP($B577,'UPDATE Advanced Stats'!$B$2:$AC$1000,21,0)</f>
        <v>1.7</v>
      </c>
      <c r="AS577">
        <f>VLOOKUP($B577,'UPDATE Advanced Stats'!$B$2:$AC$1000,22,0)</f>
        <v>4</v>
      </c>
      <c r="AT577">
        <f>VLOOKUP($B577,'UPDATE Advanced Stats'!$B$2:$AC$1000,23,0)</f>
        <v>0.189</v>
      </c>
      <c r="AU577">
        <f>VLOOKUP($B577,'UPDATE Advanced Stats'!$B$2:$AC$1000,24,0)</f>
        <v>0</v>
      </c>
      <c r="AV577">
        <f>VLOOKUP($B577,'UPDATE Advanced Stats'!$B$2:$AC$1000,25,0)</f>
        <v>0.8</v>
      </c>
      <c r="AW577">
        <f>VLOOKUP($B577,'UPDATE Advanced Stats'!$B$2:$AC$1000,26,0)</f>
        <v>2.4</v>
      </c>
      <c r="AX577">
        <f>VLOOKUP($B577,'UPDATE Advanced Stats'!$B$2:$AC$1000,27,0)</f>
        <v>3.3</v>
      </c>
      <c r="AY577">
        <f>VLOOKUP($B577,'UPDATE Advanced Stats'!$B$2:$AC$1000,28,0)</f>
        <v>1.4</v>
      </c>
    </row>
    <row r="578" spans="1:51">
      <c r="A578">
        <f>'UPDATE Regular Stats'!A579</f>
        <v>422</v>
      </c>
      <c r="B578" t="str">
        <f>'UPDATE Regular Stats'!B579</f>
        <v>Nik Stauskas</v>
      </c>
      <c r="C578" t="str">
        <f>'UPDATE Regular Stats'!C579</f>
        <v>SG</v>
      </c>
      <c r="D578">
        <f>'UPDATE Regular Stats'!D579</f>
        <v>21</v>
      </c>
      <c r="E578" t="str">
        <f>'UPDATE Regular Stats'!E579</f>
        <v>SAC</v>
      </c>
      <c r="F578">
        <f>'UPDATE Regular Stats'!F579</f>
        <v>73</v>
      </c>
      <c r="G578">
        <f>'UPDATE Regular Stats'!G579</f>
        <v>1</v>
      </c>
      <c r="H578">
        <f>'UPDATE Regular Stats'!H579</f>
        <v>15.4</v>
      </c>
      <c r="I578">
        <f>'UPDATE Regular Stats'!I579</f>
        <v>1.5</v>
      </c>
      <c r="J578">
        <f>'UPDATE Regular Stats'!J579</f>
        <v>4.0999999999999996</v>
      </c>
      <c r="K578">
        <f>'UPDATE Regular Stats'!K579</f>
        <v>0.36499999999999999</v>
      </c>
      <c r="L578">
        <f>'UPDATE Regular Stats'!L579</f>
        <v>0.7</v>
      </c>
      <c r="M578">
        <f>'UPDATE Regular Stats'!M579</f>
        <v>2</v>
      </c>
      <c r="N578">
        <f>'UPDATE Regular Stats'!N579</f>
        <v>0.32200000000000001</v>
      </c>
      <c r="O578">
        <f>'UPDATE Regular Stats'!O579</f>
        <v>0.8</v>
      </c>
      <c r="P578">
        <f>'UPDATE Regular Stats'!P579</f>
        <v>2</v>
      </c>
      <c r="Q578">
        <f>'UPDATE Regular Stats'!Q579</f>
        <v>0.40799999999999997</v>
      </c>
      <c r="R578">
        <f>'UPDATE Regular Stats'!R579</f>
        <v>0.8</v>
      </c>
      <c r="S578">
        <f>'UPDATE Regular Stats'!S579</f>
        <v>0.9</v>
      </c>
      <c r="T578">
        <f>'UPDATE Regular Stats'!T579</f>
        <v>0.85899999999999999</v>
      </c>
      <c r="U578">
        <f>'UPDATE Regular Stats'!U579</f>
        <v>0.2</v>
      </c>
      <c r="V578">
        <f>'UPDATE Regular Stats'!V579</f>
        <v>1.1000000000000001</v>
      </c>
      <c r="W578">
        <f>'UPDATE Regular Stats'!W579</f>
        <v>1.2</v>
      </c>
      <c r="X578">
        <f>'UPDATE Regular Stats'!X579</f>
        <v>0.9</v>
      </c>
      <c r="Y578">
        <f>'UPDATE Regular Stats'!Y579</f>
        <v>0.3</v>
      </c>
      <c r="Z578">
        <f>'UPDATE Regular Stats'!Z579</f>
        <v>0.2</v>
      </c>
      <c r="AA578">
        <f>'UPDATE Regular Stats'!AA579</f>
        <v>0.5</v>
      </c>
      <c r="AB578">
        <f>'UPDATE Regular Stats'!AB579</f>
        <v>1.3</v>
      </c>
      <c r="AC578">
        <f>'UPDATE Regular Stats'!AC579</f>
        <v>4.4000000000000004</v>
      </c>
      <c r="AD578">
        <f>VLOOKUP($B578,'UPDATE Advanced Stats'!$B$2:$AC$1000,7,0)</f>
        <v>7.5</v>
      </c>
      <c r="AE578">
        <f>VLOOKUP($B578,'UPDATE Advanced Stats'!$B$2:$AC$1000,8,0)</f>
        <v>0.49199999999999999</v>
      </c>
      <c r="AF578">
        <f>VLOOKUP($B578,'UPDATE Advanced Stats'!$B$2:$AC$1000,9,0)</f>
        <v>0.503</v>
      </c>
      <c r="AG578">
        <f>VLOOKUP($B578,'UPDATE Advanced Stats'!$B$2:$AC$1000,10,0)</f>
        <v>0.216</v>
      </c>
      <c r="AH578">
        <f>VLOOKUP($B578,'UPDATE Advanced Stats'!$B$2:$AC$1000,11,0)</f>
        <v>1.1000000000000001</v>
      </c>
      <c r="AI578">
        <f>VLOOKUP($B578,'UPDATE Advanced Stats'!$B$2:$AC$1000,12,0)</f>
        <v>7.5</v>
      </c>
      <c r="AJ578">
        <f>VLOOKUP($B578,'UPDATE Advanced Stats'!$B$2:$AC$1000,13,0)</f>
        <v>4.4000000000000004</v>
      </c>
      <c r="AK578">
        <f>VLOOKUP($B578,'UPDATE Advanced Stats'!$B$2:$AC$1000,14,0)</f>
        <v>9</v>
      </c>
      <c r="AL578">
        <f>VLOOKUP($B578,'UPDATE Advanced Stats'!$B$2:$AC$1000,15,0)</f>
        <v>0.9</v>
      </c>
      <c r="AM578">
        <f>VLOOKUP($B578,'UPDATE Advanced Stats'!$B$2:$AC$1000,16,0)</f>
        <v>1.2</v>
      </c>
      <c r="AN578">
        <f>VLOOKUP($B578,'UPDATE Advanced Stats'!$B$2:$AC$1000,17,0)</f>
        <v>11</v>
      </c>
      <c r="AO578">
        <f>VLOOKUP($B578,'UPDATE Advanced Stats'!$B$2:$AC$1000,18,0)</f>
        <v>14.2</v>
      </c>
      <c r="AP578">
        <f>VLOOKUP($B578,'UPDATE Advanced Stats'!$B$2:$AC$1000,19,0)</f>
        <v>0</v>
      </c>
      <c r="AQ578">
        <f>VLOOKUP($B578,'UPDATE Advanced Stats'!$B$2:$AC$1000,20,0)</f>
        <v>0.3</v>
      </c>
      <c r="AR578">
        <f>VLOOKUP($B578,'UPDATE Advanced Stats'!$B$2:$AC$1000,21,0)</f>
        <v>0.2</v>
      </c>
      <c r="AS578">
        <f>VLOOKUP($B578,'UPDATE Advanced Stats'!$B$2:$AC$1000,22,0)</f>
        <v>0.5</v>
      </c>
      <c r="AT578">
        <f>VLOOKUP($B578,'UPDATE Advanced Stats'!$B$2:$AC$1000,23,0)</f>
        <v>2.1000000000000001E-2</v>
      </c>
      <c r="AU578">
        <f>VLOOKUP($B578,'UPDATE Advanced Stats'!$B$2:$AC$1000,24,0)</f>
        <v>0</v>
      </c>
      <c r="AV578">
        <f>VLOOKUP($B578,'UPDATE Advanced Stats'!$B$2:$AC$1000,25,0)</f>
        <v>-1.9</v>
      </c>
      <c r="AW578">
        <f>VLOOKUP($B578,'UPDATE Advanced Stats'!$B$2:$AC$1000,26,0)</f>
        <v>-2</v>
      </c>
      <c r="AX578">
        <f>VLOOKUP($B578,'UPDATE Advanced Stats'!$B$2:$AC$1000,27,0)</f>
        <v>-3.9</v>
      </c>
      <c r="AY578">
        <f>VLOOKUP($B578,'UPDATE Advanced Stats'!$B$2:$AC$1000,28,0)</f>
        <v>-0.5</v>
      </c>
    </row>
    <row r="579" spans="1:51">
      <c r="A579">
        <f>'UPDATE Regular Stats'!A580</f>
        <v>423</v>
      </c>
      <c r="B579" t="str">
        <f>'UPDATE Regular Stats'!B580</f>
        <v>Lance Stephenson</v>
      </c>
      <c r="C579" t="str">
        <f>'UPDATE Regular Stats'!C580</f>
        <v>SG</v>
      </c>
      <c r="D579">
        <f>'UPDATE Regular Stats'!D580</f>
        <v>24</v>
      </c>
      <c r="E579" t="str">
        <f>'UPDATE Regular Stats'!E580</f>
        <v>CHO</v>
      </c>
      <c r="F579">
        <f>'UPDATE Regular Stats'!F580</f>
        <v>61</v>
      </c>
      <c r="G579">
        <f>'UPDATE Regular Stats'!G580</f>
        <v>25</v>
      </c>
      <c r="H579">
        <f>'UPDATE Regular Stats'!H580</f>
        <v>25.8</v>
      </c>
      <c r="I579">
        <f>'UPDATE Regular Stats'!I580</f>
        <v>3.4</v>
      </c>
      <c r="J579">
        <f>'UPDATE Regular Stats'!J580</f>
        <v>9</v>
      </c>
      <c r="K579">
        <f>'UPDATE Regular Stats'!K580</f>
        <v>0.376</v>
      </c>
      <c r="L579">
        <f>'UPDATE Regular Stats'!L580</f>
        <v>0.3</v>
      </c>
      <c r="M579">
        <f>'UPDATE Regular Stats'!M580</f>
        <v>1.7</v>
      </c>
      <c r="N579">
        <f>'UPDATE Regular Stats'!N580</f>
        <v>0.17100000000000001</v>
      </c>
      <c r="O579">
        <f>'UPDATE Regular Stats'!O580</f>
        <v>3.1</v>
      </c>
      <c r="P579">
        <f>'UPDATE Regular Stats'!P580</f>
        <v>7.3</v>
      </c>
      <c r="Q579">
        <f>'UPDATE Regular Stats'!Q580</f>
        <v>0.42499999999999999</v>
      </c>
      <c r="R579">
        <f>'UPDATE Regular Stats'!R580</f>
        <v>1.1000000000000001</v>
      </c>
      <c r="S579">
        <f>'UPDATE Regular Stats'!S580</f>
        <v>1.8</v>
      </c>
      <c r="T579">
        <f>'UPDATE Regular Stats'!T580</f>
        <v>0.627</v>
      </c>
      <c r="U579">
        <f>'UPDATE Regular Stats'!U580</f>
        <v>0.6</v>
      </c>
      <c r="V579">
        <f>'UPDATE Regular Stats'!V580</f>
        <v>3.9</v>
      </c>
      <c r="W579">
        <f>'UPDATE Regular Stats'!W580</f>
        <v>4.5</v>
      </c>
      <c r="X579">
        <f>'UPDATE Regular Stats'!X580</f>
        <v>3.9</v>
      </c>
      <c r="Y579">
        <f>'UPDATE Regular Stats'!Y580</f>
        <v>0.6</v>
      </c>
      <c r="Z579">
        <f>'UPDATE Regular Stats'!Z580</f>
        <v>0.1</v>
      </c>
      <c r="AA579">
        <f>'UPDATE Regular Stats'!AA580</f>
        <v>2.1</v>
      </c>
      <c r="AB579">
        <f>'UPDATE Regular Stats'!AB580</f>
        <v>2.2000000000000002</v>
      </c>
      <c r="AC579">
        <f>'UPDATE Regular Stats'!AC580</f>
        <v>8.1999999999999993</v>
      </c>
      <c r="AD579">
        <f>VLOOKUP($B579,'UPDATE Advanced Stats'!$B$2:$AC$1000,7,0)</f>
        <v>8.8000000000000007</v>
      </c>
      <c r="AE579">
        <f>VLOOKUP($B579,'UPDATE Advanced Stats'!$B$2:$AC$1000,8,0)</f>
        <v>0.41899999999999998</v>
      </c>
      <c r="AF579">
        <f>VLOOKUP($B579,'UPDATE Advanced Stats'!$B$2:$AC$1000,9,0)</f>
        <v>0.191</v>
      </c>
      <c r="AG579">
        <f>VLOOKUP($B579,'UPDATE Advanced Stats'!$B$2:$AC$1000,10,0)</f>
        <v>0.2</v>
      </c>
      <c r="AH579">
        <f>VLOOKUP($B579,'UPDATE Advanced Stats'!$B$2:$AC$1000,11,0)</f>
        <v>2.7</v>
      </c>
      <c r="AI579">
        <f>VLOOKUP($B579,'UPDATE Advanced Stats'!$B$2:$AC$1000,12,0)</f>
        <v>17.100000000000001</v>
      </c>
      <c r="AJ579">
        <f>VLOOKUP($B579,'UPDATE Advanced Stats'!$B$2:$AC$1000,13,0)</f>
        <v>9.6999999999999993</v>
      </c>
      <c r="AK579">
        <f>VLOOKUP($B579,'UPDATE Advanced Stats'!$B$2:$AC$1000,14,0)</f>
        <v>25.4</v>
      </c>
      <c r="AL579">
        <f>VLOOKUP($B579,'UPDATE Advanced Stats'!$B$2:$AC$1000,15,0)</f>
        <v>1.2</v>
      </c>
      <c r="AM579">
        <f>VLOOKUP($B579,'UPDATE Advanced Stats'!$B$2:$AC$1000,16,0)</f>
        <v>0.4</v>
      </c>
      <c r="AN579">
        <f>VLOOKUP($B579,'UPDATE Advanced Stats'!$B$2:$AC$1000,17,0)</f>
        <v>17.600000000000001</v>
      </c>
      <c r="AO579">
        <f>VLOOKUP($B579,'UPDATE Advanced Stats'!$B$2:$AC$1000,18,0)</f>
        <v>21.1</v>
      </c>
      <c r="AP579">
        <f>VLOOKUP($B579,'UPDATE Advanced Stats'!$B$2:$AC$1000,19,0)</f>
        <v>0</v>
      </c>
      <c r="AQ579">
        <f>VLOOKUP($B579,'UPDATE Advanced Stats'!$B$2:$AC$1000,20,0)</f>
        <v>-2.7</v>
      </c>
      <c r="AR579">
        <f>VLOOKUP($B579,'UPDATE Advanced Stats'!$B$2:$AC$1000,21,0)</f>
        <v>1.8</v>
      </c>
      <c r="AS579">
        <f>VLOOKUP($B579,'UPDATE Advanced Stats'!$B$2:$AC$1000,22,0)</f>
        <v>-0.9</v>
      </c>
      <c r="AT579">
        <f>VLOOKUP($B579,'UPDATE Advanced Stats'!$B$2:$AC$1000,23,0)</f>
        <v>-2.5999999999999999E-2</v>
      </c>
      <c r="AU579">
        <f>VLOOKUP($B579,'UPDATE Advanced Stats'!$B$2:$AC$1000,24,0)</f>
        <v>0</v>
      </c>
      <c r="AV579">
        <f>VLOOKUP($B579,'UPDATE Advanced Stats'!$B$2:$AC$1000,25,0)</f>
        <v>-4</v>
      </c>
      <c r="AW579">
        <f>VLOOKUP($B579,'UPDATE Advanced Stats'!$B$2:$AC$1000,26,0)</f>
        <v>0.5</v>
      </c>
      <c r="AX579">
        <f>VLOOKUP($B579,'UPDATE Advanced Stats'!$B$2:$AC$1000,27,0)</f>
        <v>-3.5</v>
      </c>
      <c r="AY579">
        <f>VLOOKUP($B579,'UPDATE Advanced Stats'!$B$2:$AC$1000,28,0)</f>
        <v>-0.6</v>
      </c>
    </row>
    <row r="580" spans="1:51">
      <c r="A580">
        <f>'UPDATE Regular Stats'!A581</f>
        <v>424</v>
      </c>
      <c r="B580" t="str">
        <f>'UPDATE Regular Stats'!B581</f>
        <v>Greg Stiemsma</v>
      </c>
      <c r="C580" t="str">
        <f>'UPDATE Regular Stats'!C581</f>
        <v>C</v>
      </c>
      <c r="D580">
        <f>'UPDATE Regular Stats'!D581</f>
        <v>29</v>
      </c>
      <c r="E580" t="str">
        <f>'UPDATE Regular Stats'!E581</f>
        <v>TOR</v>
      </c>
      <c r="F580">
        <f>'UPDATE Regular Stats'!F581</f>
        <v>17</v>
      </c>
      <c r="G580">
        <f>'UPDATE Regular Stats'!G581</f>
        <v>0</v>
      </c>
      <c r="H580">
        <f>'UPDATE Regular Stats'!H581</f>
        <v>3.9</v>
      </c>
      <c r="I580">
        <f>'UPDATE Regular Stats'!I581</f>
        <v>0.4</v>
      </c>
      <c r="J580">
        <f>'UPDATE Regular Stats'!J581</f>
        <v>0.5</v>
      </c>
      <c r="K580">
        <f>'UPDATE Regular Stats'!K581</f>
        <v>0.75</v>
      </c>
      <c r="L580">
        <f>'UPDATE Regular Stats'!L581</f>
        <v>0</v>
      </c>
      <c r="M580">
        <f>'UPDATE Regular Stats'!M581</f>
        <v>0</v>
      </c>
      <c r="N580">
        <f>'UPDATE Regular Stats'!N581</f>
        <v>0</v>
      </c>
      <c r="O580">
        <f>'UPDATE Regular Stats'!O581</f>
        <v>0.4</v>
      </c>
      <c r="P580">
        <f>'UPDATE Regular Stats'!P581</f>
        <v>0.5</v>
      </c>
      <c r="Q580">
        <f>'UPDATE Regular Stats'!Q581</f>
        <v>0.75</v>
      </c>
      <c r="R580">
        <f>'UPDATE Regular Stats'!R581</f>
        <v>0.1</v>
      </c>
      <c r="S580">
        <f>'UPDATE Regular Stats'!S581</f>
        <v>0.2</v>
      </c>
      <c r="T580">
        <f>'UPDATE Regular Stats'!T581</f>
        <v>0.5</v>
      </c>
      <c r="U580">
        <f>'UPDATE Regular Stats'!U581</f>
        <v>0.5</v>
      </c>
      <c r="V580">
        <f>'UPDATE Regular Stats'!V581</f>
        <v>0.4</v>
      </c>
      <c r="W580">
        <f>'UPDATE Regular Stats'!W581</f>
        <v>0.9</v>
      </c>
      <c r="X580">
        <f>'UPDATE Regular Stats'!X581</f>
        <v>0.2</v>
      </c>
      <c r="Y580">
        <f>'UPDATE Regular Stats'!Y581</f>
        <v>0.1</v>
      </c>
      <c r="Z580">
        <f>'UPDATE Regular Stats'!Z581</f>
        <v>0</v>
      </c>
      <c r="AA580">
        <f>'UPDATE Regular Stats'!AA581</f>
        <v>0.4</v>
      </c>
      <c r="AB580">
        <f>'UPDATE Regular Stats'!AB581</f>
        <v>0.9</v>
      </c>
      <c r="AC580">
        <f>'UPDATE Regular Stats'!AC581</f>
        <v>0.8</v>
      </c>
      <c r="AD580">
        <f>VLOOKUP($B580,'UPDATE Advanced Stats'!$B$2:$AC$1000,7,0)</f>
        <v>7.8</v>
      </c>
      <c r="AE580">
        <f>VLOOKUP($B580,'UPDATE Advanced Stats'!$B$2:$AC$1000,8,0)</f>
        <v>0.71699999999999997</v>
      </c>
      <c r="AF580">
        <f>VLOOKUP($B580,'UPDATE Advanced Stats'!$B$2:$AC$1000,9,0)</f>
        <v>0</v>
      </c>
      <c r="AG580">
        <f>VLOOKUP($B580,'UPDATE Advanced Stats'!$B$2:$AC$1000,10,0)</f>
        <v>0.5</v>
      </c>
      <c r="AH580">
        <f>VLOOKUP($B580,'UPDATE Advanced Stats'!$B$2:$AC$1000,11,0)</f>
        <v>15.7</v>
      </c>
      <c r="AI580">
        <f>VLOOKUP($B580,'UPDATE Advanced Stats'!$B$2:$AC$1000,12,0)</f>
        <v>10.5</v>
      </c>
      <c r="AJ580">
        <f>VLOOKUP($B580,'UPDATE Advanced Stats'!$B$2:$AC$1000,13,0)</f>
        <v>13.1</v>
      </c>
      <c r="AK580">
        <f>VLOOKUP($B580,'UPDATE Advanced Stats'!$B$2:$AC$1000,14,0)</f>
        <v>6.6</v>
      </c>
      <c r="AL580">
        <f>VLOOKUP($B580,'UPDATE Advanced Stats'!$B$2:$AC$1000,15,0)</f>
        <v>1.6</v>
      </c>
      <c r="AM580">
        <f>VLOOKUP($B580,'UPDATE Advanced Stats'!$B$2:$AC$1000,16,0)</f>
        <v>0</v>
      </c>
      <c r="AN580">
        <f>VLOOKUP($B580,'UPDATE Advanced Stats'!$B$2:$AC$1000,17,0)</f>
        <v>41.8</v>
      </c>
      <c r="AO580">
        <f>VLOOKUP($B580,'UPDATE Advanced Stats'!$B$2:$AC$1000,18,0)</f>
        <v>11.5</v>
      </c>
      <c r="AP580">
        <f>VLOOKUP($B580,'UPDATE Advanced Stats'!$B$2:$AC$1000,19,0)</f>
        <v>0</v>
      </c>
      <c r="AQ580">
        <f>VLOOKUP($B580,'UPDATE Advanced Stats'!$B$2:$AC$1000,20,0)</f>
        <v>0</v>
      </c>
      <c r="AR580">
        <f>VLOOKUP($B580,'UPDATE Advanced Stats'!$B$2:$AC$1000,21,0)</f>
        <v>0</v>
      </c>
      <c r="AS580">
        <f>VLOOKUP($B580,'UPDATE Advanced Stats'!$B$2:$AC$1000,22,0)</f>
        <v>0.1</v>
      </c>
      <c r="AT580">
        <f>VLOOKUP($B580,'UPDATE Advanced Stats'!$B$2:$AC$1000,23,0)</f>
        <v>0.05</v>
      </c>
      <c r="AU580">
        <f>VLOOKUP($B580,'UPDATE Advanced Stats'!$B$2:$AC$1000,24,0)</f>
        <v>0</v>
      </c>
      <c r="AV580">
        <f>VLOOKUP($B580,'UPDATE Advanced Stats'!$B$2:$AC$1000,25,0)</f>
        <v>-1.1000000000000001</v>
      </c>
      <c r="AW580">
        <f>VLOOKUP($B580,'UPDATE Advanced Stats'!$B$2:$AC$1000,26,0)</f>
        <v>-0.6</v>
      </c>
      <c r="AX580">
        <f>VLOOKUP($B580,'UPDATE Advanced Stats'!$B$2:$AC$1000,27,0)</f>
        <v>-1.7</v>
      </c>
      <c r="AY580">
        <f>VLOOKUP($B580,'UPDATE Advanced Stats'!$B$2:$AC$1000,28,0)</f>
        <v>0</v>
      </c>
    </row>
    <row r="581" spans="1:51">
      <c r="A581">
        <f>'UPDATE Regular Stats'!A582</f>
        <v>425</v>
      </c>
      <c r="B581" t="str">
        <f>'UPDATE Regular Stats'!B582</f>
        <v>David Stockton</v>
      </c>
      <c r="C581" t="str">
        <f>'UPDATE Regular Stats'!C582</f>
        <v>PG</v>
      </c>
      <c r="D581">
        <f>'UPDATE Regular Stats'!D582</f>
        <v>23</v>
      </c>
      <c r="E581" t="str">
        <f>'UPDATE Regular Stats'!E582</f>
        <v>SAC</v>
      </c>
      <c r="F581">
        <f>'UPDATE Regular Stats'!F582</f>
        <v>3</v>
      </c>
      <c r="G581">
        <f>'UPDATE Regular Stats'!G582</f>
        <v>0</v>
      </c>
      <c r="H581">
        <f>'UPDATE Regular Stats'!H582</f>
        <v>11</v>
      </c>
      <c r="I581">
        <f>'UPDATE Regular Stats'!I582</f>
        <v>0.7</v>
      </c>
      <c r="J581">
        <f>'UPDATE Regular Stats'!J582</f>
        <v>2</v>
      </c>
      <c r="K581">
        <f>'UPDATE Regular Stats'!K582</f>
        <v>0.33300000000000002</v>
      </c>
      <c r="L581">
        <f>'UPDATE Regular Stats'!L582</f>
        <v>0.3</v>
      </c>
      <c r="M581">
        <f>'UPDATE Regular Stats'!M582</f>
        <v>0.7</v>
      </c>
      <c r="N581">
        <f>'UPDATE Regular Stats'!N582</f>
        <v>0.5</v>
      </c>
      <c r="O581">
        <f>'UPDATE Regular Stats'!O582</f>
        <v>0.3</v>
      </c>
      <c r="P581">
        <f>'UPDATE Regular Stats'!P582</f>
        <v>1.3</v>
      </c>
      <c r="Q581">
        <f>'UPDATE Regular Stats'!Q582</f>
        <v>0.25</v>
      </c>
      <c r="R581">
        <f>'UPDATE Regular Stats'!R582</f>
        <v>1</v>
      </c>
      <c r="S581">
        <f>'UPDATE Regular Stats'!S582</f>
        <v>2</v>
      </c>
      <c r="T581">
        <f>'UPDATE Regular Stats'!T582</f>
        <v>0.5</v>
      </c>
      <c r="U581">
        <f>'UPDATE Regular Stats'!U582</f>
        <v>0</v>
      </c>
      <c r="V581">
        <f>'UPDATE Regular Stats'!V582</f>
        <v>0.7</v>
      </c>
      <c r="W581">
        <f>'UPDATE Regular Stats'!W582</f>
        <v>0.7</v>
      </c>
      <c r="X581">
        <f>'UPDATE Regular Stats'!X582</f>
        <v>3</v>
      </c>
      <c r="Y581">
        <f>'UPDATE Regular Stats'!Y582</f>
        <v>0.7</v>
      </c>
      <c r="Z581">
        <f>'UPDATE Regular Stats'!Z582</f>
        <v>0</v>
      </c>
      <c r="AA581">
        <f>'UPDATE Regular Stats'!AA582</f>
        <v>1.3</v>
      </c>
      <c r="AB581">
        <f>'UPDATE Regular Stats'!AB582</f>
        <v>0.3</v>
      </c>
      <c r="AC581">
        <f>'UPDATE Regular Stats'!AC582</f>
        <v>2.7</v>
      </c>
      <c r="AD581">
        <f>VLOOKUP($B581,'UPDATE Advanced Stats'!$B$2:$AC$1000,7,0)</f>
        <v>10.8</v>
      </c>
      <c r="AE581">
        <f>VLOOKUP($B581,'UPDATE Advanced Stats'!$B$2:$AC$1000,8,0)</f>
        <v>0.46300000000000002</v>
      </c>
      <c r="AF581">
        <f>VLOOKUP($B581,'UPDATE Advanced Stats'!$B$2:$AC$1000,9,0)</f>
        <v>0.33300000000000002</v>
      </c>
      <c r="AG581">
        <f>VLOOKUP($B581,'UPDATE Advanced Stats'!$B$2:$AC$1000,10,0)</f>
        <v>1</v>
      </c>
      <c r="AH581">
        <f>VLOOKUP($B581,'UPDATE Advanced Stats'!$B$2:$AC$1000,11,0)</f>
        <v>0</v>
      </c>
      <c r="AI581">
        <f>VLOOKUP($B581,'UPDATE Advanced Stats'!$B$2:$AC$1000,12,0)</f>
        <v>6.6</v>
      </c>
      <c r="AJ581">
        <f>VLOOKUP($B581,'UPDATE Advanced Stats'!$B$2:$AC$1000,13,0)</f>
        <v>3.4</v>
      </c>
      <c r="AK581">
        <f>VLOOKUP($B581,'UPDATE Advanced Stats'!$B$2:$AC$1000,14,0)</f>
        <v>39.1</v>
      </c>
      <c r="AL581">
        <f>VLOOKUP($B581,'UPDATE Advanced Stats'!$B$2:$AC$1000,15,0)</f>
        <v>3.1</v>
      </c>
      <c r="AM581">
        <f>VLOOKUP($B581,'UPDATE Advanced Stats'!$B$2:$AC$1000,16,0)</f>
        <v>0</v>
      </c>
      <c r="AN581">
        <f>VLOOKUP($B581,'UPDATE Advanced Stats'!$B$2:$AC$1000,17,0)</f>
        <v>31.6</v>
      </c>
      <c r="AO581">
        <f>VLOOKUP($B581,'UPDATE Advanced Stats'!$B$2:$AC$1000,18,0)</f>
        <v>16.899999999999999</v>
      </c>
      <c r="AP581">
        <f>VLOOKUP($B581,'UPDATE Advanced Stats'!$B$2:$AC$1000,19,0)</f>
        <v>0</v>
      </c>
      <c r="AQ581">
        <f>VLOOKUP($B581,'UPDATE Advanced Stats'!$B$2:$AC$1000,20,0)</f>
        <v>0</v>
      </c>
      <c r="AR581">
        <f>VLOOKUP($B581,'UPDATE Advanced Stats'!$B$2:$AC$1000,21,0)</f>
        <v>0</v>
      </c>
      <c r="AS581">
        <f>VLOOKUP($B581,'UPDATE Advanced Stats'!$B$2:$AC$1000,22,0)</f>
        <v>0</v>
      </c>
      <c r="AT581">
        <f>VLOOKUP($B581,'UPDATE Advanced Stats'!$B$2:$AC$1000,23,0)</f>
        <v>-1.4E-2</v>
      </c>
      <c r="AU581">
        <f>VLOOKUP($B581,'UPDATE Advanced Stats'!$B$2:$AC$1000,24,0)</f>
        <v>0</v>
      </c>
      <c r="AV581">
        <f>VLOOKUP($B581,'UPDATE Advanced Stats'!$B$2:$AC$1000,25,0)</f>
        <v>-4.4000000000000004</v>
      </c>
      <c r="AW581">
        <f>VLOOKUP($B581,'UPDATE Advanced Stats'!$B$2:$AC$1000,26,0)</f>
        <v>-4</v>
      </c>
      <c r="AX581">
        <f>VLOOKUP($B581,'UPDATE Advanced Stats'!$B$2:$AC$1000,27,0)</f>
        <v>-8.4</v>
      </c>
      <c r="AY581">
        <f>VLOOKUP($B581,'UPDATE Advanced Stats'!$B$2:$AC$1000,28,0)</f>
        <v>-0.1</v>
      </c>
    </row>
    <row r="582" spans="1:51">
      <c r="A582">
        <f>'UPDATE Regular Stats'!A583</f>
        <v>426</v>
      </c>
      <c r="B582" t="str">
        <f>'UPDATE Regular Stats'!B583</f>
        <v>Jarnell Stokes</v>
      </c>
      <c r="C582" t="str">
        <f>'UPDATE Regular Stats'!C583</f>
        <v>PF</v>
      </c>
      <c r="D582">
        <f>'UPDATE Regular Stats'!D583</f>
        <v>21</v>
      </c>
      <c r="E582" t="str">
        <f>'UPDATE Regular Stats'!E583</f>
        <v>MEM</v>
      </c>
      <c r="F582">
        <f>'UPDATE Regular Stats'!F583</f>
        <v>19</v>
      </c>
      <c r="G582">
        <f>'UPDATE Regular Stats'!G583</f>
        <v>2</v>
      </c>
      <c r="H582">
        <f>'UPDATE Regular Stats'!H583</f>
        <v>6.6</v>
      </c>
      <c r="I582">
        <f>'UPDATE Regular Stats'!I583</f>
        <v>1.1000000000000001</v>
      </c>
      <c r="J582">
        <f>'UPDATE Regular Stats'!J583</f>
        <v>1.9</v>
      </c>
      <c r="K582">
        <f>'UPDATE Regular Stats'!K583</f>
        <v>0.56799999999999995</v>
      </c>
      <c r="L582">
        <f>'UPDATE Regular Stats'!L583</f>
        <v>0</v>
      </c>
      <c r="M582">
        <f>'UPDATE Regular Stats'!M583</f>
        <v>0</v>
      </c>
      <c r="N582">
        <f>'UPDATE Regular Stats'!N583</f>
        <v>0</v>
      </c>
      <c r="O582">
        <f>'UPDATE Regular Stats'!O583</f>
        <v>1.1000000000000001</v>
      </c>
      <c r="P582">
        <f>'UPDATE Regular Stats'!P583</f>
        <v>1.9</v>
      </c>
      <c r="Q582">
        <f>'UPDATE Regular Stats'!Q583</f>
        <v>0.56799999999999995</v>
      </c>
      <c r="R582">
        <f>'UPDATE Regular Stats'!R583</f>
        <v>0.8</v>
      </c>
      <c r="S582">
        <f>'UPDATE Regular Stats'!S583</f>
        <v>1.5</v>
      </c>
      <c r="T582">
        <f>'UPDATE Regular Stats'!T583</f>
        <v>0.53600000000000003</v>
      </c>
      <c r="U582">
        <f>'UPDATE Regular Stats'!U583</f>
        <v>0.8</v>
      </c>
      <c r="V582">
        <f>'UPDATE Regular Stats'!V583</f>
        <v>0.9</v>
      </c>
      <c r="W582">
        <f>'UPDATE Regular Stats'!W583</f>
        <v>1.8</v>
      </c>
      <c r="X582">
        <f>'UPDATE Regular Stats'!X583</f>
        <v>0.2</v>
      </c>
      <c r="Y582">
        <f>'UPDATE Regular Stats'!Y583</f>
        <v>0.3</v>
      </c>
      <c r="Z582">
        <f>'UPDATE Regular Stats'!Z583</f>
        <v>0.3</v>
      </c>
      <c r="AA582">
        <f>'UPDATE Regular Stats'!AA583</f>
        <v>0.4</v>
      </c>
      <c r="AB582">
        <f>'UPDATE Regular Stats'!AB583</f>
        <v>1.3</v>
      </c>
      <c r="AC582">
        <f>'UPDATE Regular Stats'!AC583</f>
        <v>3</v>
      </c>
      <c r="AD582">
        <f>VLOOKUP($B582,'UPDATE Advanced Stats'!$B$2:$AC$1000,7,0)</f>
        <v>18.600000000000001</v>
      </c>
      <c r="AE582">
        <f>VLOOKUP($B582,'UPDATE Advanced Stats'!$B$2:$AC$1000,8,0)</f>
        <v>0.57799999999999996</v>
      </c>
      <c r="AF582">
        <f>VLOOKUP($B582,'UPDATE Advanced Stats'!$B$2:$AC$1000,9,0)</f>
        <v>0</v>
      </c>
      <c r="AG582">
        <f>VLOOKUP($B582,'UPDATE Advanced Stats'!$B$2:$AC$1000,10,0)</f>
        <v>0.75700000000000001</v>
      </c>
      <c r="AH582">
        <f>VLOOKUP($B582,'UPDATE Advanced Stats'!$B$2:$AC$1000,11,0)</f>
        <v>14.6</v>
      </c>
      <c r="AI582">
        <f>VLOOKUP($B582,'UPDATE Advanced Stats'!$B$2:$AC$1000,12,0)</f>
        <v>16.3</v>
      </c>
      <c r="AJ582">
        <f>VLOOKUP($B582,'UPDATE Advanced Stats'!$B$2:$AC$1000,13,0)</f>
        <v>15.4</v>
      </c>
      <c r="AK582">
        <f>VLOOKUP($B582,'UPDATE Advanced Stats'!$B$2:$AC$1000,14,0)</f>
        <v>5.2</v>
      </c>
      <c r="AL582">
        <f>VLOOKUP($B582,'UPDATE Advanced Stats'!$B$2:$AC$1000,15,0)</f>
        <v>2.1</v>
      </c>
      <c r="AM582">
        <f>VLOOKUP($B582,'UPDATE Advanced Stats'!$B$2:$AC$1000,16,0)</f>
        <v>3.3</v>
      </c>
      <c r="AN582">
        <f>VLOOKUP($B582,'UPDATE Advanced Stats'!$B$2:$AC$1000,17,0)</f>
        <v>12.4</v>
      </c>
      <c r="AO582">
        <f>VLOOKUP($B582,'UPDATE Advanced Stats'!$B$2:$AC$1000,18,0)</f>
        <v>20.5</v>
      </c>
      <c r="AP582">
        <f>VLOOKUP($B582,'UPDATE Advanced Stats'!$B$2:$AC$1000,19,0)</f>
        <v>0</v>
      </c>
      <c r="AQ582">
        <f>VLOOKUP($B582,'UPDATE Advanced Stats'!$B$2:$AC$1000,20,0)</f>
        <v>0.3</v>
      </c>
      <c r="AR582">
        <f>VLOOKUP($B582,'UPDATE Advanced Stats'!$B$2:$AC$1000,21,0)</f>
        <v>0.2</v>
      </c>
      <c r="AS582">
        <f>VLOOKUP($B582,'UPDATE Advanced Stats'!$B$2:$AC$1000,22,0)</f>
        <v>0.5</v>
      </c>
      <c r="AT582">
        <f>VLOOKUP($B582,'UPDATE Advanced Stats'!$B$2:$AC$1000,23,0)</f>
        <v>0.186</v>
      </c>
      <c r="AU582">
        <f>VLOOKUP($B582,'UPDATE Advanced Stats'!$B$2:$AC$1000,24,0)</f>
        <v>0</v>
      </c>
      <c r="AV582">
        <f>VLOOKUP($B582,'UPDATE Advanced Stats'!$B$2:$AC$1000,25,0)</f>
        <v>-0.2</v>
      </c>
      <c r="AW582">
        <f>VLOOKUP($B582,'UPDATE Advanced Stats'!$B$2:$AC$1000,26,0)</f>
        <v>0.7</v>
      </c>
      <c r="AX582">
        <f>VLOOKUP($B582,'UPDATE Advanced Stats'!$B$2:$AC$1000,27,0)</f>
        <v>0.5</v>
      </c>
      <c r="AY582">
        <f>VLOOKUP($B582,'UPDATE Advanced Stats'!$B$2:$AC$1000,28,0)</f>
        <v>0.1</v>
      </c>
    </row>
    <row r="583" spans="1:51">
      <c r="A583">
        <f>'UPDATE Regular Stats'!A584</f>
        <v>427</v>
      </c>
      <c r="B583" t="str">
        <f>'UPDATE Regular Stats'!B584</f>
        <v>Amar'e Stoudemire</v>
      </c>
      <c r="C583" t="str">
        <f>'UPDATE Regular Stats'!C584</f>
        <v>PF</v>
      </c>
      <c r="D583">
        <f>'UPDATE Regular Stats'!D584</f>
        <v>32</v>
      </c>
      <c r="E583" t="str">
        <f>'UPDATE Regular Stats'!E584</f>
        <v>TOT</v>
      </c>
      <c r="F583">
        <f>'UPDATE Regular Stats'!F584</f>
        <v>59</v>
      </c>
      <c r="G583">
        <f>'UPDATE Regular Stats'!G584</f>
        <v>15</v>
      </c>
      <c r="H583">
        <f>'UPDATE Regular Stats'!H584</f>
        <v>21.1</v>
      </c>
      <c r="I583">
        <f>'UPDATE Regular Stats'!I584</f>
        <v>4.5999999999999996</v>
      </c>
      <c r="J583">
        <f>'UPDATE Regular Stats'!J584</f>
        <v>8.3000000000000007</v>
      </c>
      <c r="K583">
        <f>'UPDATE Regular Stats'!K584</f>
        <v>0.55700000000000005</v>
      </c>
      <c r="L583">
        <f>'UPDATE Regular Stats'!L584</f>
        <v>0</v>
      </c>
      <c r="M583">
        <f>'UPDATE Regular Stats'!M584</f>
        <v>0.1</v>
      </c>
      <c r="N583">
        <f>'UPDATE Regular Stats'!N584</f>
        <v>0</v>
      </c>
      <c r="O583">
        <f>'UPDATE Regular Stats'!O584</f>
        <v>4.5999999999999996</v>
      </c>
      <c r="P583">
        <f>'UPDATE Regular Stats'!P584</f>
        <v>8.1999999999999993</v>
      </c>
      <c r="Q583">
        <f>'UPDATE Regular Stats'!Q584</f>
        <v>0.56200000000000006</v>
      </c>
      <c r="R583">
        <f>'UPDATE Regular Stats'!R584</f>
        <v>2.2999999999999998</v>
      </c>
      <c r="S583">
        <f>'UPDATE Regular Stats'!S584</f>
        <v>3.2</v>
      </c>
      <c r="T583">
        <f>'UPDATE Regular Stats'!T584</f>
        <v>0.72</v>
      </c>
      <c r="U583">
        <f>'UPDATE Regular Stats'!U584</f>
        <v>1.9</v>
      </c>
      <c r="V583">
        <f>'UPDATE Regular Stats'!V584</f>
        <v>3.7</v>
      </c>
      <c r="W583">
        <f>'UPDATE Regular Stats'!W584</f>
        <v>5.6</v>
      </c>
      <c r="X583">
        <f>'UPDATE Regular Stats'!X584</f>
        <v>0.8</v>
      </c>
      <c r="Y583">
        <f>'UPDATE Regular Stats'!Y584</f>
        <v>0.5</v>
      </c>
      <c r="Z583">
        <f>'UPDATE Regular Stats'!Z584</f>
        <v>0.6</v>
      </c>
      <c r="AA583">
        <f>'UPDATE Regular Stats'!AA584</f>
        <v>1.3</v>
      </c>
      <c r="AB583">
        <f>'UPDATE Regular Stats'!AB584</f>
        <v>2.7</v>
      </c>
      <c r="AC583">
        <f>'UPDATE Regular Stats'!AC584</f>
        <v>11.5</v>
      </c>
      <c r="AD583">
        <f>VLOOKUP($B583,'UPDATE Advanced Stats'!$B$2:$AC$1000,7,0)</f>
        <v>20.3</v>
      </c>
      <c r="AE583">
        <f>VLOOKUP($B583,'UPDATE Advanced Stats'!$B$2:$AC$1000,8,0)</f>
        <v>0.59499999999999997</v>
      </c>
      <c r="AF583">
        <f>VLOOKUP($B583,'UPDATE Advanced Stats'!$B$2:$AC$1000,9,0)</f>
        <v>8.0000000000000002E-3</v>
      </c>
      <c r="AG583">
        <f>VLOOKUP($B583,'UPDATE Advanced Stats'!$B$2:$AC$1000,10,0)</f>
        <v>0.38</v>
      </c>
      <c r="AH583">
        <f>VLOOKUP($B583,'UPDATE Advanced Stats'!$B$2:$AC$1000,11,0)</f>
        <v>9.9</v>
      </c>
      <c r="AI583">
        <f>VLOOKUP($B583,'UPDATE Advanced Stats'!$B$2:$AC$1000,12,0)</f>
        <v>20.5</v>
      </c>
      <c r="AJ583">
        <f>VLOOKUP($B583,'UPDATE Advanced Stats'!$B$2:$AC$1000,13,0)</f>
        <v>15.1</v>
      </c>
      <c r="AK583">
        <f>VLOOKUP($B583,'UPDATE Advanced Stats'!$B$2:$AC$1000,14,0)</f>
        <v>6.8</v>
      </c>
      <c r="AL583">
        <f>VLOOKUP($B583,'UPDATE Advanced Stats'!$B$2:$AC$1000,15,0)</f>
        <v>1.2</v>
      </c>
      <c r="AM583">
        <f>VLOOKUP($B583,'UPDATE Advanced Stats'!$B$2:$AC$1000,16,0)</f>
        <v>2.5</v>
      </c>
      <c r="AN583">
        <f>VLOOKUP($B583,'UPDATE Advanced Stats'!$B$2:$AC$1000,17,0)</f>
        <v>12</v>
      </c>
      <c r="AO583">
        <f>VLOOKUP($B583,'UPDATE Advanced Stats'!$B$2:$AC$1000,18,0)</f>
        <v>23.8</v>
      </c>
      <c r="AP583">
        <f>VLOOKUP($B583,'UPDATE Advanced Stats'!$B$2:$AC$1000,19,0)</f>
        <v>0</v>
      </c>
      <c r="AQ583">
        <f>VLOOKUP($B583,'UPDATE Advanced Stats'!$B$2:$AC$1000,20,0)</f>
        <v>2.6</v>
      </c>
      <c r="AR583">
        <f>VLOOKUP($B583,'UPDATE Advanced Stats'!$B$2:$AC$1000,21,0)</f>
        <v>1</v>
      </c>
      <c r="AS583">
        <f>VLOOKUP($B583,'UPDATE Advanced Stats'!$B$2:$AC$1000,22,0)</f>
        <v>3.6</v>
      </c>
      <c r="AT583">
        <f>VLOOKUP($B583,'UPDATE Advanced Stats'!$B$2:$AC$1000,23,0)</f>
        <v>0.13800000000000001</v>
      </c>
      <c r="AU583">
        <f>VLOOKUP($B583,'UPDATE Advanced Stats'!$B$2:$AC$1000,24,0)</f>
        <v>0</v>
      </c>
      <c r="AV583">
        <f>VLOOKUP($B583,'UPDATE Advanced Stats'!$B$2:$AC$1000,25,0)</f>
        <v>-0.2</v>
      </c>
      <c r="AW583">
        <f>VLOOKUP($B583,'UPDATE Advanced Stats'!$B$2:$AC$1000,26,0)</f>
        <v>-1.3</v>
      </c>
      <c r="AX583">
        <f>VLOOKUP($B583,'UPDATE Advanced Stats'!$B$2:$AC$1000,27,0)</f>
        <v>-1.4</v>
      </c>
      <c r="AY583">
        <f>VLOOKUP($B583,'UPDATE Advanced Stats'!$B$2:$AC$1000,28,0)</f>
        <v>0.2</v>
      </c>
    </row>
    <row r="584" spans="1:51">
      <c r="A584">
        <f>'UPDATE Regular Stats'!A585</f>
        <v>427</v>
      </c>
      <c r="B584" t="str">
        <f>'UPDATE Regular Stats'!B585</f>
        <v>Amar'e Stoudemire</v>
      </c>
      <c r="C584" t="str">
        <f>'UPDATE Regular Stats'!C585</f>
        <v>PF</v>
      </c>
      <c r="D584">
        <f>'UPDATE Regular Stats'!D585</f>
        <v>32</v>
      </c>
      <c r="E584" t="str">
        <f>'UPDATE Regular Stats'!E585</f>
        <v>NYK</v>
      </c>
      <c r="F584">
        <f>'UPDATE Regular Stats'!F585</f>
        <v>36</v>
      </c>
      <c r="G584">
        <f>'UPDATE Regular Stats'!G585</f>
        <v>14</v>
      </c>
      <c r="H584">
        <f>'UPDATE Regular Stats'!H585</f>
        <v>24</v>
      </c>
      <c r="I584">
        <f>'UPDATE Regular Stats'!I585</f>
        <v>4.7</v>
      </c>
      <c r="J584">
        <f>'UPDATE Regular Stats'!J585</f>
        <v>8.6</v>
      </c>
      <c r="K584">
        <f>'UPDATE Regular Stats'!K585</f>
        <v>0.54300000000000004</v>
      </c>
      <c r="L584">
        <f>'UPDATE Regular Stats'!L585</f>
        <v>0</v>
      </c>
      <c r="M584">
        <f>'UPDATE Regular Stats'!M585</f>
        <v>0.1</v>
      </c>
      <c r="N584">
        <f>'UPDATE Regular Stats'!N585</f>
        <v>0</v>
      </c>
      <c r="O584">
        <f>'UPDATE Regular Stats'!O585</f>
        <v>4.7</v>
      </c>
      <c r="P584">
        <f>'UPDATE Regular Stats'!P585</f>
        <v>8.6</v>
      </c>
      <c r="Q584">
        <f>'UPDATE Regular Stats'!Q585</f>
        <v>0.54900000000000004</v>
      </c>
      <c r="R584">
        <f>'UPDATE Regular Stats'!R585</f>
        <v>2.6</v>
      </c>
      <c r="S584">
        <f>'UPDATE Regular Stats'!S585</f>
        <v>3.5</v>
      </c>
      <c r="T584">
        <f>'UPDATE Regular Stats'!T585</f>
        <v>0.74</v>
      </c>
      <c r="U584">
        <f>'UPDATE Regular Stats'!U585</f>
        <v>2.2999999999999998</v>
      </c>
      <c r="V584">
        <f>'UPDATE Regular Stats'!V585</f>
        <v>4.5</v>
      </c>
      <c r="W584">
        <f>'UPDATE Regular Stats'!W585</f>
        <v>6.8</v>
      </c>
      <c r="X584">
        <f>'UPDATE Regular Stats'!X585</f>
        <v>1</v>
      </c>
      <c r="Y584">
        <f>'UPDATE Regular Stats'!Y585</f>
        <v>0.6</v>
      </c>
      <c r="Z584">
        <f>'UPDATE Regular Stats'!Z585</f>
        <v>0.9</v>
      </c>
      <c r="AA584">
        <f>'UPDATE Regular Stats'!AA585</f>
        <v>1.8</v>
      </c>
      <c r="AB584">
        <f>'UPDATE Regular Stats'!AB585</f>
        <v>3.1</v>
      </c>
      <c r="AC584">
        <f>'UPDATE Regular Stats'!AC585</f>
        <v>12</v>
      </c>
      <c r="AD584">
        <f>VLOOKUP($B584,'UPDATE Advanced Stats'!$B$2:$AC$1000,7,0)</f>
        <v>20.3</v>
      </c>
      <c r="AE584">
        <f>VLOOKUP($B584,'UPDATE Advanced Stats'!$B$2:$AC$1000,8,0)</f>
        <v>0.59499999999999997</v>
      </c>
      <c r="AF584">
        <f>VLOOKUP($B584,'UPDATE Advanced Stats'!$B$2:$AC$1000,9,0)</f>
        <v>8.0000000000000002E-3</v>
      </c>
      <c r="AG584">
        <f>VLOOKUP($B584,'UPDATE Advanced Stats'!$B$2:$AC$1000,10,0)</f>
        <v>0.38</v>
      </c>
      <c r="AH584">
        <f>VLOOKUP($B584,'UPDATE Advanced Stats'!$B$2:$AC$1000,11,0)</f>
        <v>9.9</v>
      </c>
      <c r="AI584">
        <f>VLOOKUP($B584,'UPDATE Advanced Stats'!$B$2:$AC$1000,12,0)</f>
        <v>20.5</v>
      </c>
      <c r="AJ584">
        <f>VLOOKUP($B584,'UPDATE Advanced Stats'!$B$2:$AC$1000,13,0)</f>
        <v>15.1</v>
      </c>
      <c r="AK584">
        <f>VLOOKUP($B584,'UPDATE Advanced Stats'!$B$2:$AC$1000,14,0)</f>
        <v>6.8</v>
      </c>
      <c r="AL584">
        <f>VLOOKUP($B584,'UPDATE Advanced Stats'!$B$2:$AC$1000,15,0)</f>
        <v>1.2</v>
      </c>
      <c r="AM584">
        <f>VLOOKUP($B584,'UPDATE Advanced Stats'!$B$2:$AC$1000,16,0)</f>
        <v>2.5</v>
      </c>
      <c r="AN584">
        <f>VLOOKUP($B584,'UPDATE Advanced Stats'!$B$2:$AC$1000,17,0)</f>
        <v>12</v>
      </c>
      <c r="AO584">
        <f>VLOOKUP($B584,'UPDATE Advanced Stats'!$B$2:$AC$1000,18,0)</f>
        <v>23.8</v>
      </c>
      <c r="AP584">
        <f>VLOOKUP($B584,'UPDATE Advanced Stats'!$B$2:$AC$1000,19,0)</f>
        <v>0</v>
      </c>
      <c r="AQ584">
        <f>VLOOKUP($B584,'UPDATE Advanced Stats'!$B$2:$AC$1000,20,0)</f>
        <v>2.6</v>
      </c>
      <c r="AR584">
        <f>VLOOKUP($B584,'UPDATE Advanced Stats'!$B$2:$AC$1000,21,0)</f>
        <v>1</v>
      </c>
      <c r="AS584">
        <f>VLOOKUP($B584,'UPDATE Advanced Stats'!$B$2:$AC$1000,22,0)</f>
        <v>3.6</v>
      </c>
      <c r="AT584">
        <f>VLOOKUP($B584,'UPDATE Advanced Stats'!$B$2:$AC$1000,23,0)</f>
        <v>0.13800000000000001</v>
      </c>
      <c r="AU584">
        <f>VLOOKUP($B584,'UPDATE Advanced Stats'!$B$2:$AC$1000,24,0)</f>
        <v>0</v>
      </c>
      <c r="AV584">
        <f>VLOOKUP($B584,'UPDATE Advanced Stats'!$B$2:$AC$1000,25,0)</f>
        <v>-0.2</v>
      </c>
      <c r="AW584">
        <f>VLOOKUP($B584,'UPDATE Advanced Stats'!$B$2:$AC$1000,26,0)</f>
        <v>-1.3</v>
      </c>
      <c r="AX584">
        <f>VLOOKUP($B584,'UPDATE Advanced Stats'!$B$2:$AC$1000,27,0)</f>
        <v>-1.4</v>
      </c>
      <c r="AY584">
        <f>VLOOKUP($B584,'UPDATE Advanced Stats'!$B$2:$AC$1000,28,0)</f>
        <v>0.2</v>
      </c>
    </row>
    <row r="585" spans="1:51">
      <c r="A585">
        <f>'UPDATE Regular Stats'!A586</f>
        <v>427</v>
      </c>
      <c r="B585" t="str">
        <f>'UPDATE Regular Stats'!B586</f>
        <v>Amar'e Stoudemire</v>
      </c>
      <c r="C585" t="str">
        <f>'UPDATE Regular Stats'!C586</f>
        <v>PF</v>
      </c>
      <c r="D585">
        <f>'UPDATE Regular Stats'!D586</f>
        <v>32</v>
      </c>
      <c r="E585" t="str">
        <f>'UPDATE Regular Stats'!E586</f>
        <v>DAL</v>
      </c>
      <c r="F585">
        <f>'UPDATE Regular Stats'!F586</f>
        <v>23</v>
      </c>
      <c r="G585">
        <f>'UPDATE Regular Stats'!G586</f>
        <v>1</v>
      </c>
      <c r="H585">
        <f>'UPDATE Regular Stats'!H586</f>
        <v>16.5</v>
      </c>
      <c r="I585">
        <f>'UPDATE Regular Stats'!I586</f>
        <v>4.5</v>
      </c>
      <c r="J585">
        <f>'UPDATE Regular Stats'!J586</f>
        <v>7.8</v>
      </c>
      <c r="K585">
        <f>'UPDATE Regular Stats'!K586</f>
        <v>0.58099999999999996</v>
      </c>
      <c r="L585">
        <f>'UPDATE Regular Stats'!L586</f>
        <v>0</v>
      </c>
      <c r="M585">
        <f>'UPDATE Regular Stats'!M586</f>
        <v>0</v>
      </c>
      <c r="N585">
        <f>'UPDATE Regular Stats'!N586</f>
        <v>0</v>
      </c>
      <c r="O585">
        <f>'UPDATE Regular Stats'!O586</f>
        <v>4.5</v>
      </c>
      <c r="P585">
        <f>'UPDATE Regular Stats'!P586</f>
        <v>7.7</v>
      </c>
      <c r="Q585">
        <f>'UPDATE Regular Stats'!Q586</f>
        <v>0.58399999999999996</v>
      </c>
      <c r="R585">
        <f>'UPDATE Regular Stats'!R586</f>
        <v>1.7</v>
      </c>
      <c r="S585">
        <f>'UPDATE Regular Stats'!S586</f>
        <v>2.6</v>
      </c>
      <c r="T585">
        <f>'UPDATE Regular Stats'!T586</f>
        <v>0.67800000000000005</v>
      </c>
      <c r="U585">
        <f>'UPDATE Regular Stats'!U586</f>
        <v>1.2</v>
      </c>
      <c r="V585">
        <f>'UPDATE Regular Stats'!V586</f>
        <v>2.5</v>
      </c>
      <c r="W585">
        <f>'UPDATE Regular Stats'!W586</f>
        <v>3.7</v>
      </c>
      <c r="X585">
        <f>'UPDATE Regular Stats'!X586</f>
        <v>0.3</v>
      </c>
      <c r="Y585">
        <f>'UPDATE Regular Stats'!Y586</f>
        <v>0.4</v>
      </c>
      <c r="Z585">
        <f>'UPDATE Regular Stats'!Z586</f>
        <v>0.2</v>
      </c>
      <c r="AA585">
        <f>'UPDATE Regular Stats'!AA586</f>
        <v>0.7</v>
      </c>
      <c r="AB585">
        <f>'UPDATE Regular Stats'!AB586</f>
        <v>2.2000000000000002</v>
      </c>
      <c r="AC585">
        <f>'UPDATE Regular Stats'!AC586</f>
        <v>10.8</v>
      </c>
      <c r="AD585">
        <f>VLOOKUP($B585,'UPDATE Advanced Stats'!$B$2:$AC$1000,7,0)</f>
        <v>20.3</v>
      </c>
      <c r="AE585">
        <f>VLOOKUP($B585,'UPDATE Advanced Stats'!$B$2:$AC$1000,8,0)</f>
        <v>0.59499999999999997</v>
      </c>
      <c r="AF585">
        <f>VLOOKUP($B585,'UPDATE Advanced Stats'!$B$2:$AC$1000,9,0)</f>
        <v>8.0000000000000002E-3</v>
      </c>
      <c r="AG585">
        <f>VLOOKUP($B585,'UPDATE Advanced Stats'!$B$2:$AC$1000,10,0)</f>
        <v>0.38</v>
      </c>
      <c r="AH585">
        <f>VLOOKUP($B585,'UPDATE Advanced Stats'!$B$2:$AC$1000,11,0)</f>
        <v>9.9</v>
      </c>
      <c r="AI585">
        <f>VLOOKUP($B585,'UPDATE Advanced Stats'!$B$2:$AC$1000,12,0)</f>
        <v>20.5</v>
      </c>
      <c r="AJ585">
        <f>VLOOKUP($B585,'UPDATE Advanced Stats'!$B$2:$AC$1000,13,0)</f>
        <v>15.1</v>
      </c>
      <c r="AK585">
        <f>VLOOKUP($B585,'UPDATE Advanced Stats'!$B$2:$AC$1000,14,0)</f>
        <v>6.8</v>
      </c>
      <c r="AL585">
        <f>VLOOKUP($B585,'UPDATE Advanced Stats'!$B$2:$AC$1000,15,0)</f>
        <v>1.2</v>
      </c>
      <c r="AM585">
        <f>VLOOKUP($B585,'UPDATE Advanced Stats'!$B$2:$AC$1000,16,0)</f>
        <v>2.5</v>
      </c>
      <c r="AN585">
        <f>VLOOKUP($B585,'UPDATE Advanced Stats'!$B$2:$AC$1000,17,0)</f>
        <v>12</v>
      </c>
      <c r="AO585">
        <f>VLOOKUP($B585,'UPDATE Advanced Stats'!$B$2:$AC$1000,18,0)</f>
        <v>23.8</v>
      </c>
      <c r="AP585">
        <f>VLOOKUP($B585,'UPDATE Advanced Stats'!$B$2:$AC$1000,19,0)</f>
        <v>0</v>
      </c>
      <c r="AQ585">
        <f>VLOOKUP($B585,'UPDATE Advanced Stats'!$B$2:$AC$1000,20,0)</f>
        <v>2.6</v>
      </c>
      <c r="AR585">
        <f>VLOOKUP($B585,'UPDATE Advanced Stats'!$B$2:$AC$1000,21,0)</f>
        <v>1</v>
      </c>
      <c r="AS585">
        <f>VLOOKUP($B585,'UPDATE Advanced Stats'!$B$2:$AC$1000,22,0)</f>
        <v>3.6</v>
      </c>
      <c r="AT585">
        <f>VLOOKUP($B585,'UPDATE Advanced Stats'!$B$2:$AC$1000,23,0)</f>
        <v>0.13800000000000001</v>
      </c>
      <c r="AU585">
        <f>VLOOKUP($B585,'UPDATE Advanced Stats'!$B$2:$AC$1000,24,0)</f>
        <v>0</v>
      </c>
      <c r="AV585">
        <f>VLOOKUP($B585,'UPDATE Advanced Stats'!$B$2:$AC$1000,25,0)</f>
        <v>-0.2</v>
      </c>
      <c r="AW585">
        <f>VLOOKUP($B585,'UPDATE Advanced Stats'!$B$2:$AC$1000,26,0)</f>
        <v>-1.3</v>
      </c>
      <c r="AX585">
        <f>VLOOKUP($B585,'UPDATE Advanced Stats'!$B$2:$AC$1000,27,0)</f>
        <v>-1.4</v>
      </c>
      <c r="AY585">
        <f>VLOOKUP($B585,'UPDATE Advanced Stats'!$B$2:$AC$1000,28,0)</f>
        <v>0.2</v>
      </c>
    </row>
    <row r="586" spans="1:51">
      <c r="A586">
        <f>'UPDATE Regular Stats'!A587</f>
        <v>428</v>
      </c>
      <c r="B586" t="str">
        <f>'UPDATE Regular Stats'!B587</f>
        <v>Rodney Stuckey</v>
      </c>
      <c r="C586" t="str">
        <f>'UPDATE Regular Stats'!C587</f>
        <v>PG</v>
      </c>
      <c r="D586">
        <f>'UPDATE Regular Stats'!D587</f>
        <v>28</v>
      </c>
      <c r="E586" t="str">
        <f>'UPDATE Regular Stats'!E587</f>
        <v>IND</v>
      </c>
      <c r="F586">
        <f>'UPDATE Regular Stats'!F587</f>
        <v>71</v>
      </c>
      <c r="G586">
        <f>'UPDATE Regular Stats'!G587</f>
        <v>36</v>
      </c>
      <c r="H586">
        <f>'UPDATE Regular Stats'!H587</f>
        <v>26.4</v>
      </c>
      <c r="I586">
        <f>'UPDATE Regular Stats'!I587</f>
        <v>4.7</v>
      </c>
      <c r="J586">
        <f>'UPDATE Regular Stats'!J587</f>
        <v>10.6</v>
      </c>
      <c r="K586">
        <f>'UPDATE Regular Stats'!K587</f>
        <v>0.44</v>
      </c>
      <c r="L586">
        <f>'UPDATE Regular Stats'!L587</f>
        <v>0.8</v>
      </c>
      <c r="M586">
        <f>'UPDATE Regular Stats'!M587</f>
        <v>2</v>
      </c>
      <c r="N586">
        <f>'UPDATE Regular Stats'!N587</f>
        <v>0.39</v>
      </c>
      <c r="O586">
        <f>'UPDATE Regular Stats'!O587</f>
        <v>3.9</v>
      </c>
      <c r="P586">
        <f>'UPDATE Regular Stats'!P587</f>
        <v>8.6</v>
      </c>
      <c r="Q586">
        <f>'UPDATE Regular Stats'!Q587</f>
        <v>0.45200000000000001</v>
      </c>
      <c r="R586">
        <f>'UPDATE Regular Stats'!R587</f>
        <v>2.5</v>
      </c>
      <c r="S586">
        <f>'UPDATE Regular Stats'!S587</f>
        <v>3</v>
      </c>
      <c r="T586">
        <f>'UPDATE Regular Stats'!T587</f>
        <v>0.81899999999999995</v>
      </c>
      <c r="U586">
        <f>'UPDATE Regular Stats'!U587</f>
        <v>0.5</v>
      </c>
      <c r="V586">
        <f>'UPDATE Regular Stats'!V587</f>
        <v>3</v>
      </c>
      <c r="W586">
        <f>'UPDATE Regular Stats'!W587</f>
        <v>3.5</v>
      </c>
      <c r="X586">
        <f>'UPDATE Regular Stats'!X587</f>
        <v>3.1</v>
      </c>
      <c r="Y586">
        <f>'UPDATE Regular Stats'!Y587</f>
        <v>0.8</v>
      </c>
      <c r="Z586">
        <f>'UPDATE Regular Stats'!Z587</f>
        <v>0.1</v>
      </c>
      <c r="AA586">
        <f>'UPDATE Regular Stats'!AA587</f>
        <v>1.7</v>
      </c>
      <c r="AB586">
        <f>'UPDATE Regular Stats'!AB587</f>
        <v>1.8</v>
      </c>
      <c r="AC586">
        <f>'UPDATE Regular Stats'!AC587</f>
        <v>12.6</v>
      </c>
      <c r="AD586">
        <f>VLOOKUP($B586,'UPDATE Advanced Stats'!$B$2:$AC$1000,7,0)</f>
        <v>15.4</v>
      </c>
      <c r="AE586">
        <f>VLOOKUP($B586,'UPDATE Advanced Stats'!$B$2:$AC$1000,8,0)</f>
        <v>0.52800000000000002</v>
      </c>
      <c r="AF586">
        <f>VLOOKUP($B586,'UPDATE Advanced Stats'!$B$2:$AC$1000,9,0)</f>
        <v>0.187</v>
      </c>
      <c r="AG586">
        <f>VLOOKUP($B586,'UPDATE Advanced Stats'!$B$2:$AC$1000,10,0)</f>
        <v>0.28599999999999998</v>
      </c>
      <c r="AH586">
        <f>VLOOKUP($B586,'UPDATE Advanced Stats'!$B$2:$AC$1000,11,0)</f>
        <v>2.1</v>
      </c>
      <c r="AI586">
        <f>VLOOKUP($B586,'UPDATE Advanced Stats'!$B$2:$AC$1000,12,0)</f>
        <v>12.4</v>
      </c>
      <c r="AJ586">
        <f>VLOOKUP($B586,'UPDATE Advanced Stats'!$B$2:$AC$1000,13,0)</f>
        <v>7.3</v>
      </c>
      <c r="AK586">
        <f>VLOOKUP($B586,'UPDATE Advanced Stats'!$B$2:$AC$1000,14,0)</f>
        <v>20.2</v>
      </c>
      <c r="AL586">
        <f>VLOOKUP($B586,'UPDATE Advanced Stats'!$B$2:$AC$1000,15,0)</f>
        <v>1.5</v>
      </c>
      <c r="AM586">
        <f>VLOOKUP($B586,'UPDATE Advanced Stats'!$B$2:$AC$1000,16,0)</f>
        <v>0.4</v>
      </c>
      <c r="AN586">
        <f>VLOOKUP($B586,'UPDATE Advanced Stats'!$B$2:$AC$1000,17,0)</f>
        <v>12.2</v>
      </c>
      <c r="AO586">
        <f>VLOOKUP($B586,'UPDATE Advanced Stats'!$B$2:$AC$1000,18,0)</f>
        <v>23.4</v>
      </c>
      <c r="AP586">
        <f>VLOOKUP($B586,'UPDATE Advanced Stats'!$B$2:$AC$1000,19,0)</f>
        <v>0</v>
      </c>
      <c r="AQ586">
        <f>VLOOKUP($B586,'UPDATE Advanced Stats'!$B$2:$AC$1000,20,0)</f>
        <v>1.9</v>
      </c>
      <c r="AR586">
        <f>VLOOKUP($B586,'UPDATE Advanced Stats'!$B$2:$AC$1000,21,0)</f>
        <v>2.2000000000000002</v>
      </c>
      <c r="AS586">
        <f>VLOOKUP($B586,'UPDATE Advanced Stats'!$B$2:$AC$1000,22,0)</f>
        <v>4</v>
      </c>
      <c r="AT586">
        <f>VLOOKUP($B586,'UPDATE Advanced Stats'!$B$2:$AC$1000,23,0)</f>
        <v>0.10299999999999999</v>
      </c>
      <c r="AU586">
        <f>VLOOKUP($B586,'UPDATE Advanced Stats'!$B$2:$AC$1000,24,0)</f>
        <v>0</v>
      </c>
      <c r="AV586">
        <f>VLOOKUP($B586,'UPDATE Advanced Stats'!$B$2:$AC$1000,25,0)</f>
        <v>0.2</v>
      </c>
      <c r="AW586">
        <f>VLOOKUP($B586,'UPDATE Advanced Stats'!$B$2:$AC$1000,26,0)</f>
        <v>-0.3</v>
      </c>
      <c r="AX586">
        <f>VLOOKUP($B586,'UPDATE Advanced Stats'!$B$2:$AC$1000,27,0)</f>
        <v>-0.1</v>
      </c>
      <c r="AY586">
        <f>VLOOKUP($B586,'UPDATE Advanced Stats'!$B$2:$AC$1000,28,0)</f>
        <v>0.9</v>
      </c>
    </row>
    <row r="587" spans="1:51">
      <c r="A587">
        <f>'UPDATE Regular Stats'!A588</f>
        <v>429</v>
      </c>
      <c r="B587" t="str">
        <f>'UPDATE Regular Stats'!B588</f>
        <v>Jared Sullinger</v>
      </c>
      <c r="C587" t="str">
        <f>'UPDATE Regular Stats'!C588</f>
        <v>PF</v>
      </c>
      <c r="D587">
        <f>'UPDATE Regular Stats'!D588</f>
        <v>22</v>
      </c>
      <c r="E587" t="str">
        <f>'UPDATE Regular Stats'!E588</f>
        <v>BOS</v>
      </c>
      <c r="F587">
        <f>'UPDATE Regular Stats'!F588</f>
        <v>58</v>
      </c>
      <c r="G587">
        <f>'UPDATE Regular Stats'!G588</f>
        <v>49</v>
      </c>
      <c r="H587">
        <f>'UPDATE Regular Stats'!H588</f>
        <v>27</v>
      </c>
      <c r="I587">
        <f>'UPDATE Regular Stats'!I588</f>
        <v>5.4</v>
      </c>
      <c r="J587">
        <f>'UPDATE Regular Stats'!J588</f>
        <v>12.2</v>
      </c>
      <c r="K587">
        <f>'UPDATE Regular Stats'!K588</f>
        <v>0.439</v>
      </c>
      <c r="L587">
        <f>'UPDATE Regular Stats'!L588</f>
        <v>0.9</v>
      </c>
      <c r="M587">
        <f>'UPDATE Regular Stats'!M588</f>
        <v>3.2</v>
      </c>
      <c r="N587">
        <f>'UPDATE Regular Stats'!N588</f>
        <v>0.28299999999999997</v>
      </c>
      <c r="O587">
        <f>'UPDATE Regular Stats'!O588</f>
        <v>4.5</v>
      </c>
      <c r="P587">
        <f>'UPDATE Regular Stats'!P588</f>
        <v>9</v>
      </c>
      <c r="Q587">
        <f>'UPDATE Regular Stats'!Q588</f>
        <v>0.49399999999999999</v>
      </c>
      <c r="R587">
        <f>'UPDATE Regular Stats'!R588</f>
        <v>1.7</v>
      </c>
      <c r="S587">
        <f>'UPDATE Regular Stats'!S588</f>
        <v>2.2000000000000002</v>
      </c>
      <c r="T587">
        <f>'UPDATE Regular Stats'!T588</f>
        <v>0.74399999999999999</v>
      </c>
      <c r="U587">
        <f>'UPDATE Regular Stats'!U588</f>
        <v>2.5</v>
      </c>
      <c r="V587">
        <f>'UPDATE Regular Stats'!V588</f>
        <v>5.0999999999999996</v>
      </c>
      <c r="W587">
        <f>'UPDATE Regular Stats'!W588</f>
        <v>7.6</v>
      </c>
      <c r="X587">
        <f>'UPDATE Regular Stats'!X588</f>
        <v>2.2999999999999998</v>
      </c>
      <c r="Y587">
        <f>'UPDATE Regular Stats'!Y588</f>
        <v>0.8</v>
      </c>
      <c r="Z587">
        <f>'UPDATE Regular Stats'!Z588</f>
        <v>0.7</v>
      </c>
      <c r="AA587">
        <f>'UPDATE Regular Stats'!AA588</f>
        <v>1.3</v>
      </c>
      <c r="AB587">
        <f>'UPDATE Regular Stats'!AB588</f>
        <v>2.6</v>
      </c>
      <c r="AC587">
        <f>'UPDATE Regular Stats'!AC588</f>
        <v>13.3</v>
      </c>
      <c r="AD587">
        <f>VLOOKUP($B587,'UPDATE Advanced Stats'!$B$2:$AC$1000,7,0)</f>
        <v>17.899999999999999</v>
      </c>
      <c r="AE587">
        <f>VLOOKUP($B587,'UPDATE Advanced Stats'!$B$2:$AC$1000,8,0)</f>
        <v>0.503</v>
      </c>
      <c r="AF587">
        <f>VLOOKUP($B587,'UPDATE Advanced Stats'!$B$2:$AC$1000,9,0)</f>
        <v>0.26</v>
      </c>
      <c r="AG587">
        <f>VLOOKUP($B587,'UPDATE Advanced Stats'!$B$2:$AC$1000,10,0)</f>
        <v>0.182</v>
      </c>
      <c r="AH587">
        <f>VLOOKUP($B587,'UPDATE Advanced Stats'!$B$2:$AC$1000,11,0)</f>
        <v>10.1</v>
      </c>
      <c r="AI587">
        <f>VLOOKUP($B587,'UPDATE Advanced Stats'!$B$2:$AC$1000,12,0)</f>
        <v>20.9</v>
      </c>
      <c r="AJ587">
        <f>VLOOKUP($B587,'UPDATE Advanced Stats'!$B$2:$AC$1000,13,0)</f>
        <v>15.4</v>
      </c>
      <c r="AK587">
        <f>VLOOKUP($B587,'UPDATE Advanced Stats'!$B$2:$AC$1000,14,0)</f>
        <v>14.2</v>
      </c>
      <c r="AL587">
        <f>VLOOKUP($B587,'UPDATE Advanced Stats'!$B$2:$AC$1000,15,0)</f>
        <v>1.4</v>
      </c>
      <c r="AM587">
        <f>VLOOKUP($B587,'UPDATE Advanced Stats'!$B$2:$AC$1000,16,0)</f>
        <v>2.1</v>
      </c>
      <c r="AN587">
        <f>VLOOKUP($B587,'UPDATE Advanced Stats'!$B$2:$AC$1000,17,0)</f>
        <v>9.3000000000000007</v>
      </c>
      <c r="AO587">
        <f>VLOOKUP($B587,'UPDATE Advanced Stats'!$B$2:$AC$1000,18,0)</f>
        <v>23.6</v>
      </c>
      <c r="AP587">
        <f>VLOOKUP($B587,'UPDATE Advanced Stats'!$B$2:$AC$1000,19,0)</f>
        <v>0</v>
      </c>
      <c r="AQ587">
        <f>VLOOKUP($B587,'UPDATE Advanced Stats'!$B$2:$AC$1000,20,0)</f>
        <v>1.9</v>
      </c>
      <c r="AR587">
        <f>VLOOKUP($B587,'UPDATE Advanced Stats'!$B$2:$AC$1000,21,0)</f>
        <v>2.1</v>
      </c>
      <c r="AS587">
        <f>VLOOKUP($B587,'UPDATE Advanced Stats'!$B$2:$AC$1000,22,0)</f>
        <v>4</v>
      </c>
      <c r="AT587">
        <f>VLOOKUP($B587,'UPDATE Advanced Stats'!$B$2:$AC$1000,23,0)</f>
        <v>0.123</v>
      </c>
      <c r="AU587">
        <f>VLOOKUP($B587,'UPDATE Advanced Stats'!$B$2:$AC$1000,24,0)</f>
        <v>0</v>
      </c>
      <c r="AV587">
        <f>VLOOKUP($B587,'UPDATE Advanced Stats'!$B$2:$AC$1000,25,0)</f>
        <v>1</v>
      </c>
      <c r="AW587">
        <f>VLOOKUP($B587,'UPDATE Advanced Stats'!$B$2:$AC$1000,26,0)</f>
        <v>1</v>
      </c>
      <c r="AX587">
        <f>VLOOKUP($B587,'UPDATE Advanced Stats'!$B$2:$AC$1000,27,0)</f>
        <v>2</v>
      </c>
      <c r="AY587">
        <f>VLOOKUP($B587,'UPDATE Advanced Stats'!$B$2:$AC$1000,28,0)</f>
        <v>1.6</v>
      </c>
    </row>
    <row r="588" spans="1:51">
      <c r="A588">
        <f>'UPDATE Regular Stats'!A589</f>
        <v>430</v>
      </c>
      <c r="B588" t="str">
        <f>'UPDATE Regular Stats'!B589</f>
        <v>Jeffery Taylor</v>
      </c>
      <c r="C588" t="str">
        <f>'UPDATE Regular Stats'!C589</f>
        <v>SF</v>
      </c>
      <c r="D588">
        <f>'UPDATE Regular Stats'!D589</f>
        <v>25</v>
      </c>
      <c r="E588" t="str">
        <f>'UPDATE Regular Stats'!E589</f>
        <v>CHO</v>
      </c>
      <c r="F588">
        <f>'UPDATE Regular Stats'!F589</f>
        <v>29</v>
      </c>
      <c r="G588">
        <f>'UPDATE Regular Stats'!G589</f>
        <v>13</v>
      </c>
      <c r="H588">
        <f>'UPDATE Regular Stats'!H589</f>
        <v>14.8</v>
      </c>
      <c r="I588">
        <f>'UPDATE Regular Stats'!I589</f>
        <v>1.6</v>
      </c>
      <c r="J588">
        <f>'UPDATE Regular Stats'!J589</f>
        <v>3.9</v>
      </c>
      <c r="K588">
        <f>'UPDATE Regular Stats'!K589</f>
        <v>0.39500000000000002</v>
      </c>
      <c r="L588">
        <f>'UPDATE Regular Stats'!L589</f>
        <v>0.4</v>
      </c>
      <c r="M588">
        <f>'UPDATE Regular Stats'!M589</f>
        <v>1.2</v>
      </c>
      <c r="N588">
        <f>'UPDATE Regular Stats'!N589</f>
        <v>0.30599999999999999</v>
      </c>
      <c r="O588">
        <f>'UPDATE Regular Stats'!O589</f>
        <v>1.2</v>
      </c>
      <c r="P588">
        <f>'UPDATE Regular Stats'!P589</f>
        <v>2.7</v>
      </c>
      <c r="Q588">
        <f>'UPDATE Regular Stats'!Q589</f>
        <v>0.436</v>
      </c>
      <c r="R588">
        <f>'UPDATE Regular Stats'!R589</f>
        <v>0.9</v>
      </c>
      <c r="S588">
        <f>'UPDATE Regular Stats'!S589</f>
        <v>1.4</v>
      </c>
      <c r="T588">
        <f>'UPDATE Regular Stats'!T589</f>
        <v>0.63400000000000001</v>
      </c>
      <c r="U588">
        <f>'UPDATE Regular Stats'!U589</f>
        <v>0.5</v>
      </c>
      <c r="V588">
        <f>'UPDATE Regular Stats'!V589</f>
        <v>1.3</v>
      </c>
      <c r="W588">
        <f>'UPDATE Regular Stats'!W589</f>
        <v>1.8</v>
      </c>
      <c r="X588">
        <f>'UPDATE Regular Stats'!X589</f>
        <v>0.8</v>
      </c>
      <c r="Y588">
        <f>'UPDATE Regular Stats'!Y589</f>
        <v>0.4</v>
      </c>
      <c r="Z588">
        <f>'UPDATE Regular Stats'!Z589</f>
        <v>0</v>
      </c>
      <c r="AA588">
        <f>'UPDATE Regular Stats'!AA589</f>
        <v>0.7</v>
      </c>
      <c r="AB588">
        <f>'UPDATE Regular Stats'!AB589</f>
        <v>1.2</v>
      </c>
      <c r="AC588">
        <f>'UPDATE Regular Stats'!AC589</f>
        <v>4.4000000000000004</v>
      </c>
      <c r="AD588">
        <f>VLOOKUP($B588,'UPDATE Advanced Stats'!$B$2:$AC$1000,7,0)</f>
        <v>8.1999999999999993</v>
      </c>
      <c r="AE588">
        <f>VLOOKUP($B588,'UPDATE Advanced Stats'!$B$2:$AC$1000,8,0)</f>
        <v>0.48099999999999998</v>
      </c>
      <c r="AF588">
        <f>VLOOKUP($B588,'UPDATE Advanced Stats'!$B$2:$AC$1000,9,0)</f>
        <v>0.316</v>
      </c>
      <c r="AG588">
        <f>VLOOKUP($B588,'UPDATE Advanced Stats'!$B$2:$AC$1000,10,0)</f>
        <v>0.36</v>
      </c>
      <c r="AH588">
        <f>VLOOKUP($B588,'UPDATE Advanced Stats'!$B$2:$AC$1000,11,0)</f>
        <v>3.5</v>
      </c>
      <c r="AI588">
        <f>VLOOKUP($B588,'UPDATE Advanced Stats'!$B$2:$AC$1000,12,0)</f>
        <v>10.3</v>
      </c>
      <c r="AJ588">
        <f>VLOOKUP($B588,'UPDATE Advanced Stats'!$B$2:$AC$1000,13,0)</f>
        <v>6.8</v>
      </c>
      <c r="AK588">
        <f>VLOOKUP($B588,'UPDATE Advanced Stats'!$B$2:$AC$1000,14,0)</f>
        <v>8.1999999999999993</v>
      </c>
      <c r="AL588">
        <f>VLOOKUP($B588,'UPDATE Advanced Stats'!$B$2:$AC$1000,15,0)</f>
        <v>1.4</v>
      </c>
      <c r="AM588">
        <f>VLOOKUP($B588,'UPDATE Advanced Stats'!$B$2:$AC$1000,16,0)</f>
        <v>0.2</v>
      </c>
      <c r="AN588">
        <f>VLOOKUP($B588,'UPDATE Advanced Stats'!$B$2:$AC$1000,17,0)</f>
        <v>12.6</v>
      </c>
      <c r="AO588">
        <f>VLOOKUP($B588,'UPDATE Advanced Stats'!$B$2:$AC$1000,18,0)</f>
        <v>16</v>
      </c>
      <c r="AP588">
        <f>VLOOKUP($B588,'UPDATE Advanced Stats'!$B$2:$AC$1000,19,0)</f>
        <v>0</v>
      </c>
      <c r="AQ588">
        <f>VLOOKUP($B588,'UPDATE Advanced Stats'!$B$2:$AC$1000,20,0)</f>
        <v>-0.1</v>
      </c>
      <c r="AR588">
        <f>VLOOKUP($B588,'UPDATE Advanced Stats'!$B$2:$AC$1000,21,0)</f>
        <v>0.4</v>
      </c>
      <c r="AS588">
        <f>VLOOKUP($B588,'UPDATE Advanced Stats'!$B$2:$AC$1000,22,0)</f>
        <v>0.3</v>
      </c>
      <c r="AT588">
        <f>VLOOKUP($B588,'UPDATE Advanced Stats'!$B$2:$AC$1000,23,0)</f>
        <v>3.4000000000000002E-2</v>
      </c>
      <c r="AU588">
        <f>VLOOKUP($B588,'UPDATE Advanced Stats'!$B$2:$AC$1000,24,0)</f>
        <v>0</v>
      </c>
      <c r="AV588">
        <f>VLOOKUP($B588,'UPDATE Advanced Stats'!$B$2:$AC$1000,25,0)</f>
        <v>-3.3</v>
      </c>
      <c r="AW588">
        <f>VLOOKUP($B588,'UPDATE Advanced Stats'!$B$2:$AC$1000,26,0)</f>
        <v>-0.6</v>
      </c>
      <c r="AX588">
        <f>VLOOKUP($B588,'UPDATE Advanced Stats'!$B$2:$AC$1000,27,0)</f>
        <v>-4</v>
      </c>
      <c r="AY588">
        <f>VLOOKUP($B588,'UPDATE Advanced Stats'!$B$2:$AC$1000,28,0)</f>
        <v>-0.2</v>
      </c>
    </row>
    <row r="589" spans="1:51">
      <c r="A589">
        <f>'UPDATE Regular Stats'!A590</f>
        <v>431</v>
      </c>
      <c r="B589" t="str">
        <f>'UPDATE Regular Stats'!B590</f>
        <v>Jeff Teague</v>
      </c>
      <c r="C589" t="str">
        <f>'UPDATE Regular Stats'!C590</f>
        <v>PG</v>
      </c>
      <c r="D589">
        <f>'UPDATE Regular Stats'!D590</f>
        <v>26</v>
      </c>
      <c r="E589" t="str">
        <f>'UPDATE Regular Stats'!E590</f>
        <v>ATL</v>
      </c>
      <c r="F589">
        <f>'UPDATE Regular Stats'!F590</f>
        <v>73</v>
      </c>
      <c r="G589">
        <f>'UPDATE Regular Stats'!G590</f>
        <v>72</v>
      </c>
      <c r="H589">
        <f>'UPDATE Regular Stats'!H590</f>
        <v>30.5</v>
      </c>
      <c r="I589">
        <f>'UPDATE Regular Stats'!I590</f>
        <v>5.6</v>
      </c>
      <c r="J589">
        <f>'UPDATE Regular Stats'!J590</f>
        <v>12.2</v>
      </c>
      <c r="K589">
        <f>'UPDATE Regular Stats'!K590</f>
        <v>0.46</v>
      </c>
      <c r="L589">
        <f>'UPDATE Regular Stats'!L590</f>
        <v>1</v>
      </c>
      <c r="M589">
        <f>'UPDATE Regular Stats'!M590</f>
        <v>2.8</v>
      </c>
      <c r="N589">
        <f>'UPDATE Regular Stats'!N590</f>
        <v>0.34300000000000003</v>
      </c>
      <c r="O589">
        <f>'UPDATE Regular Stats'!O590</f>
        <v>4.5999999999999996</v>
      </c>
      <c r="P589">
        <f>'UPDATE Regular Stats'!P590</f>
        <v>9.3000000000000007</v>
      </c>
      <c r="Q589">
        <f>'UPDATE Regular Stats'!Q590</f>
        <v>0.496</v>
      </c>
      <c r="R589">
        <f>'UPDATE Regular Stats'!R590</f>
        <v>3.8</v>
      </c>
      <c r="S589">
        <f>'UPDATE Regular Stats'!S590</f>
        <v>4.4000000000000004</v>
      </c>
      <c r="T589">
        <f>'UPDATE Regular Stats'!T590</f>
        <v>0.86199999999999999</v>
      </c>
      <c r="U589">
        <f>'UPDATE Regular Stats'!U590</f>
        <v>0.4</v>
      </c>
      <c r="V589">
        <f>'UPDATE Regular Stats'!V590</f>
        <v>2.1</v>
      </c>
      <c r="W589">
        <f>'UPDATE Regular Stats'!W590</f>
        <v>2.5</v>
      </c>
      <c r="X589">
        <f>'UPDATE Regular Stats'!X590</f>
        <v>7</v>
      </c>
      <c r="Y589">
        <f>'UPDATE Regular Stats'!Y590</f>
        <v>1.7</v>
      </c>
      <c r="Z589">
        <f>'UPDATE Regular Stats'!Z590</f>
        <v>0.4</v>
      </c>
      <c r="AA589">
        <f>'UPDATE Regular Stats'!AA590</f>
        <v>2.8</v>
      </c>
      <c r="AB589">
        <f>'UPDATE Regular Stats'!AB590</f>
        <v>1.9</v>
      </c>
      <c r="AC589">
        <f>'UPDATE Regular Stats'!AC590</f>
        <v>15.9</v>
      </c>
      <c r="AD589">
        <f>VLOOKUP($B589,'UPDATE Advanced Stats'!$B$2:$AC$1000,7,0)</f>
        <v>20.6</v>
      </c>
      <c r="AE589">
        <f>VLOOKUP($B589,'UPDATE Advanced Stats'!$B$2:$AC$1000,8,0)</f>
        <v>0.56599999999999995</v>
      </c>
      <c r="AF589">
        <f>VLOOKUP($B589,'UPDATE Advanced Stats'!$B$2:$AC$1000,9,0)</f>
        <v>0.23300000000000001</v>
      </c>
      <c r="AG589">
        <f>VLOOKUP($B589,'UPDATE Advanced Stats'!$B$2:$AC$1000,10,0)</f>
        <v>0.36</v>
      </c>
      <c r="AH589">
        <f>VLOOKUP($B589,'UPDATE Advanced Stats'!$B$2:$AC$1000,11,0)</f>
        <v>1.6</v>
      </c>
      <c r="AI589">
        <f>VLOOKUP($B589,'UPDATE Advanced Stats'!$B$2:$AC$1000,12,0)</f>
        <v>7.7</v>
      </c>
      <c r="AJ589">
        <f>VLOOKUP($B589,'UPDATE Advanced Stats'!$B$2:$AC$1000,13,0)</f>
        <v>4.7</v>
      </c>
      <c r="AK589">
        <f>VLOOKUP($B589,'UPDATE Advanced Stats'!$B$2:$AC$1000,14,0)</f>
        <v>37.9</v>
      </c>
      <c r="AL589">
        <f>VLOOKUP($B589,'UPDATE Advanced Stats'!$B$2:$AC$1000,15,0)</f>
        <v>2.9</v>
      </c>
      <c r="AM589">
        <f>VLOOKUP($B589,'UPDATE Advanced Stats'!$B$2:$AC$1000,16,0)</f>
        <v>1.2</v>
      </c>
      <c r="AN589">
        <f>VLOOKUP($B589,'UPDATE Advanced Stats'!$B$2:$AC$1000,17,0)</f>
        <v>16.600000000000001</v>
      </c>
      <c r="AO589">
        <f>VLOOKUP($B589,'UPDATE Advanced Stats'!$B$2:$AC$1000,18,0)</f>
        <v>25.3</v>
      </c>
      <c r="AP589">
        <f>VLOOKUP($B589,'UPDATE Advanced Stats'!$B$2:$AC$1000,19,0)</f>
        <v>0</v>
      </c>
      <c r="AQ589">
        <f>VLOOKUP($B589,'UPDATE Advanced Stats'!$B$2:$AC$1000,20,0)</f>
        <v>5</v>
      </c>
      <c r="AR589">
        <f>VLOOKUP($B589,'UPDATE Advanced Stats'!$B$2:$AC$1000,21,0)</f>
        <v>2.8</v>
      </c>
      <c r="AS589">
        <f>VLOOKUP($B589,'UPDATE Advanced Stats'!$B$2:$AC$1000,22,0)</f>
        <v>7.7</v>
      </c>
      <c r="AT589">
        <f>VLOOKUP($B589,'UPDATE Advanced Stats'!$B$2:$AC$1000,23,0)</f>
        <v>0.16600000000000001</v>
      </c>
      <c r="AU589">
        <f>VLOOKUP($B589,'UPDATE Advanced Stats'!$B$2:$AC$1000,24,0)</f>
        <v>0</v>
      </c>
      <c r="AV589">
        <f>VLOOKUP($B589,'UPDATE Advanced Stats'!$B$2:$AC$1000,25,0)</f>
        <v>2.5</v>
      </c>
      <c r="AW589">
        <f>VLOOKUP($B589,'UPDATE Advanced Stats'!$B$2:$AC$1000,26,0)</f>
        <v>-0.7</v>
      </c>
      <c r="AX589">
        <f>VLOOKUP($B589,'UPDATE Advanced Stats'!$B$2:$AC$1000,27,0)</f>
        <v>1.8</v>
      </c>
      <c r="AY589">
        <f>VLOOKUP($B589,'UPDATE Advanced Stats'!$B$2:$AC$1000,28,0)</f>
        <v>2.1</v>
      </c>
    </row>
    <row r="590" spans="1:51">
      <c r="A590">
        <f>'UPDATE Regular Stats'!A591</f>
        <v>432</v>
      </c>
      <c r="B590" t="str">
        <f>'UPDATE Regular Stats'!B591</f>
        <v>Mirza Teletovic</v>
      </c>
      <c r="C590" t="str">
        <f>'UPDATE Regular Stats'!C591</f>
        <v>PF</v>
      </c>
      <c r="D590">
        <f>'UPDATE Regular Stats'!D591</f>
        <v>29</v>
      </c>
      <c r="E590" t="str">
        <f>'UPDATE Regular Stats'!E591</f>
        <v>BRK</v>
      </c>
      <c r="F590">
        <f>'UPDATE Regular Stats'!F591</f>
        <v>40</v>
      </c>
      <c r="G590">
        <f>'UPDATE Regular Stats'!G591</f>
        <v>4</v>
      </c>
      <c r="H590">
        <f>'UPDATE Regular Stats'!H591</f>
        <v>22.3</v>
      </c>
      <c r="I590">
        <f>'UPDATE Regular Stats'!I591</f>
        <v>3.1</v>
      </c>
      <c r="J590">
        <f>'UPDATE Regular Stats'!J591</f>
        <v>8</v>
      </c>
      <c r="K590">
        <f>'UPDATE Regular Stats'!K591</f>
        <v>0.38200000000000001</v>
      </c>
      <c r="L590">
        <f>'UPDATE Regular Stats'!L591</f>
        <v>1.6</v>
      </c>
      <c r="M590">
        <f>'UPDATE Regular Stats'!M591</f>
        <v>4.8</v>
      </c>
      <c r="N590">
        <f>'UPDATE Regular Stats'!N591</f>
        <v>0.32100000000000001</v>
      </c>
      <c r="O590">
        <f>'UPDATE Regular Stats'!O591</f>
        <v>1.5</v>
      </c>
      <c r="P590">
        <f>'UPDATE Regular Stats'!P591</f>
        <v>3.2</v>
      </c>
      <c r="Q590">
        <f>'UPDATE Regular Stats'!Q591</f>
        <v>0.47599999999999998</v>
      </c>
      <c r="R590">
        <f>'UPDATE Regular Stats'!R591</f>
        <v>0.8</v>
      </c>
      <c r="S590">
        <f>'UPDATE Regular Stats'!S591</f>
        <v>1.2</v>
      </c>
      <c r="T590">
        <f>'UPDATE Regular Stats'!T591</f>
        <v>0.71699999999999997</v>
      </c>
      <c r="U590">
        <f>'UPDATE Regular Stats'!U591</f>
        <v>0.7</v>
      </c>
      <c r="V590">
        <f>'UPDATE Regular Stats'!V591</f>
        <v>4.2</v>
      </c>
      <c r="W590">
        <f>'UPDATE Regular Stats'!W591</f>
        <v>4.9000000000000004</v>
      </c>
      <c r="X590">
        <f>'UPDATE Regular Stats'!X591</f>
        <v>1.2</v>
      </c>
      <c r="Y590">
        <f>'UPDATE Regular Stats'!Y591</f>
        <v>0.4</v>
      </c>
      <c r="Z590">
        <f>'UPDATE Regular Stats'!Z591</f>
        <v>0.4</v>
      </c>
      <c r="AA590">
        <f>'UPDATE Regular Stats'!AA591</f>
        <v>1.3</v>
      </c>
      <c r="AB590">
        <f>'UPDATE Regular Stats'!AB591</f>
        <v>1.9</v>
      </c>
      <c r="AC590">
        <f>'UPDATE Regular Stats'!AC591</f>
        <v>8.5</v>
      </c>
      <c r="AD590">
        <f>VLOOKUP($B590,'UPDATE Advanced Stats'!$B$2:$AC$1000,7,0)</f>
        <v>10.7</v>
      </c>
      <c r="AE590">
        <f>VLOOKUP($B590,'UPDATE Advanced Stats'!$B$2:$AC$1000,8,0)</f>
        <v>0.5</v>
      </c>
      <c r="AF590">
        <f>VLOOKUP($B590,'UPDATE Advanced Stats'!$B$2:$AC$1000,9,0)</f>
        <v>0.60499999999999998</v>
      </c>
      <c r="AG590">
        <f>VLOOKUP($B590,'UPDATE Advanced Stats'!$B$2:$AC$1000,10,0)</f>
        <v>0.14399999999999999</v>
      </c>
      <c r="AH590">
        <f>VLOOKUP($B590,'UPDATE Advanced Stats'!$B$2:$AC$1000,11,0)</f>
        <v>3.4</v>
      </c>
      <c r="AI590">
        <f>VLOOKUP($B590,'UPDATE Advanced Stats'!$B$2:$AC$1000,12,0)</f>
        <v>20.9</v>
      </c>
      <c r="AJ590">
        <f>VLOOKUP($B590,'UPDATE Advanced Stats'!$B$2:$AC$1000,13,0)</f>
        <v>12.2</v>
      </c>
      <c r="AK590">
        <f>VLOOKUP($B590,'UPDATE Advanced Stats'!$B$2:$AC$1000,14,0)</f>
        <v>8.1</v>
      </c>
      <c r="AL590">
        <f>VLOOKUP($B590,'UPDATE Advanced Stats'!$B$2:$AC$1000,15,0)</f>
        <v>0.8</v>
      </c>
      <c r="AM590">
        <f>VLOOKUP($B590,'UPDATE Advanced Stats'!$B$2:$AC$1000,16,0)</f>
        <v>1.4</v>
      </c>
      <c r="AN590">
        <f>VLOOKUP($B590,'UPDATE Advanced Stats'!$B$2:$AC$1000,17,0)</f>
        <v>13.5</v>
      </c>
      <c r="AO590">
        <f>VLOOKUP($B590,'UPDATE Advanced Stats'!$B$2:$AC$1000,18,0)</f>
        <v>20.100000000000001</v>
      </c>
      <c r="AP590">
        <f>VLOOKUP($B590,'UPDATE Advanced Stats'!$B$2:$AC$1000,19,0)</f>
        <v>0</v>
      </c>
      <c r="AQ590">
        <f>VLOOKUP($B590,'UPDATE Advanced Stats'!$B$2:$AC$1000,20,0)</f>
        <v>-0.3</v>
      </c>
      <c r="AR590">
        <f>VLOOKUP($B590,'UPDATE Advanced Stats'!$B$2:$AC$1000,21,0)</f>
        <v>0.8</v>
      </c>
      <c r="AS590">
        <f>VLOOKUP($B590,'UPDATE Advanced Stats'!$B$2:$AC$1000,22,0)</f>
        <v>0.5</v>
      </c>
      <c r="AT590">
        <f>VLOOKUP($B590,'UPDATE Advanced Stats'!$B$2:$AC$1000,23,0)</f>
        <v>2.5999999999999999E-2</v>
      </c>
      <c r="AU590">
        <f>VLOOKUP($B590,'UPDATE Advanced Stats'!$B$2:$AC$1000,24,0)</f>
        <v>0</v>
      </c>
      <c r="AV590">
        <f>VLOOKUP($B590,'UPDATE Advanced Stats'!$B$2:$AC$1000,25,0)</f>
        <v>-1.4</v>
      </c>
      <c r="AW590">
        <f>VLOOKUP($B590,'UPDATE Advanced Stats'!$B$2:$AC$1000,26,0)</f>
        <v>-1.1000000000000001</v>
      </c>
      <c r="AX590">
        <f>VLOOKUP($B590,'UPDATE Advanced Stats'!$B$2:$AC$1000,27,0)</f>
        <v>-2.6</v>
      </c>
      <c r="AY590">
        <f>VLOOKUP($B590,'UPDATE Advanced Stats'!$B$2:$AC$1000,28,0)</f>
        <v>-0.1</v>
      </c>
    </row>
    <row r="591" spans="1:51">
      <c r="A591">
        <f>'UPDATE Regular Stats'!A592</f>
        <v>433</v>
      </c>
      <c r="B591" t="str">
        <f>'UPDATE Regular Stats'!B592</f>
        <v>Sebastian Telfair</v>
      </c>
      <c r="C591" t="str">
        <f>'UPDATE Regular Stats'!C592</f>
        <v>PG</v>
      </c>
      <c r="D591">
        <f>'UPDATE Regular Stats'!D592</f>
        <v>29</v>
      </c>
      <c r="E591" t="str">
        <f>'UPDATE Regular Stats'!E592</f>
        <v>OKC</v>
      </c>
      <c r="F591">
        <f>'UPDATE Regular Stats'!F592</f>
        <v>16</v>
      </c>
      <c r="G591">
        <f>'UPDATE Regular Stats'!G592</f>
        <v>1</v>
      </c>
      <c r="H591">
        <f>'UPDATE Regular Stats'!H592</f>
        <v>20.399999999999999</v>
      </c>
      <c r="I591">
        <f>'UPDATE Regular Stats'!I592</f>
        <v>2.9</v>
      </c>
      <c r="J591">
        <f>'UPDATE Regular Stats'!J592</f>
        <v>7.8</v>
      </c>
      <c r="K591">
        <f>'UPDATE Regular Stats'!K592</f>
        <v>0.36799999999999999</v>
      </c>
      <c r="L591">
        <f>'UPDATE Regular Stats'!L592</f>
        <v>1.1000000000000001</v>
      </c>
      <c r="M591">
        <f>'UPDATE Regular Stats'!M592</f>
        <v>3.8</v>
      </c>
      <c r="N591">
        <f>'UPDATE Regular Stats'!N592</f>
        <v>0.3</v>
      </c>
      <c r="O591">
        <f>'UPDATE Regular Stats'!O592</f>
        <v>1.8</v>
      </c>
      <c r="P591">
        <f>'UPDATE Regular Stats'!P592</f>
        <v>4.0999999999999996</v>
      </c>
      <c r="Q591">
        <f>'UPDATE Regular Stats'!Q592</f>
        <v>0.43099999999999999</v>
      </c>
      <c r="R591">
        <f>'UPDATE Regular Stats'!R592</f>
        <v>1.5</v>
      </c>
      <c r="S591">
        <f>'UPDATE Regular Stats'!S592</f>
        <v>2.1</v>
      </c>
      <c r="T591">
        <f>'UPDATE Regular Stats'!T592</f>
        <v>0.70599999999999996</v>
      </c>
      <c r="U591">
        <f>'UPDATE Regular Stats'!U592</f>
        <v>0.1</v>
      </c>
      <c r="V591">
        <f>'UPDATE Regular Stats'!V592</f>
        <v>1.8</v>
      </c>
      <c r="W591">
        <f>'UPDATE Regular Stats'!W592</f>
        <v>1.9</v>
      </c>
      <c r="X591">
        <f>'UPDATE Regular Stats'!X592</f>
        <v>2.8</v>
      </c>
      <c r="Y591">
        <f>'UPDATE Regular Stats'!Y592</f>
        <v>0.6</v>
      </c>
      <c r="Z591">
        <f>'UPDATE Regular Stats'!Z592</f>
        <v>0</v>
      </c>
      <c r="AA591">
        <f>'UPDATE Regular Stats'!AA592</f>
        <v>1.1000000000000001</v>
      </c>
      <c r="AB591">
        <f>'UPDATE Regular Stats'!AB592</f>
        <v>1.8</v>
      </c>
      <c r="AC591">
        <f>'UPDATE Regular Stats'!AC592</f>
        <v>8.4</v>
      </c>
      <c r="AD591">
        <f>VLOOKUP($B591,'UPDATE Advanced Stats'!$B$2:$AC$1000,7,0)</f>
        <v>11.4</v>
      </c>
      <c r="AE591">
        <f>VLOOKUP($B591,'UPDATE Advanced Stats'!$B$2:$AC$1000,8,0)</f>
        <v>0.47899999999999998</v>
      </c>
      <c r="AF591">
        <f>VLOOKUP($B591,'UPDATE Advanced Stats'!$B$2:$AC$1000,9,0)</f>
        <v>0.48</v>
      </c>
      <c r="AG591">
        <f>VLOOKUP($B591,'UPDATE Advanced Stats'!$B$2:$AC$1000,10,0)</f>
        <v>0.27200000000000002</v>
      </c>
      <c r="AH591">
        <f>VLOOKUP($B591,'UPDATE Advanced Stats'!$B$2:$AC$1000,11,0)</f>
        <v>0.7</v>
      </c>
      <c r="AI591">
        <f>VLOOKUP($B591,'UPDATE Advanced Stats'!$B$2:$AC$1000,12,0)</f>
        <v>9</v>
      </c>
      <c r="AJ591">
        <f>VLOOKUP($B591,'UPDATE Advanced Stats'!$B$2:$AC$1000,13,0)</f>
        <v>4.9000000000000004</v>
      </c>
      <c r="AK591">
        <f>VLOOKUP($B591,'UPDATE Advanced Stats'!$B$2:$AC$1000,14,0)</f>
        <v>20.8</v>
      </c>
      <c r="AL591">
        <f>VLOOKUP($B591,'UPDATE Advanced Stats'!$B$2:$AC$1000,15,0)</f>
        <v>1.5</v>
      </c>
      <c r="AM591">
        <f>VLOOKUP($B591,'UPDATE Advanced Stats'!$B$2:$AC$1000,16,0)</f>
        <v>0</v>
      </c>
      <c r="AN591">
        <f>VLOOKUP($B591,'UPDATE Advanced Stats'!$B$2:$AC$1000,17,0)</f>
        <v>11.4</v>
      </c>
      <c r="AO591">
        <f>VLOOKUP($B591,'UPDATE Advanced Stats'!$B$2:$AC$1000,18,0)</f>
        <v>20.8</v>
      </c>
      <c r="AP591">
        <f>VLOOKUP($B591,'UPDATE Advanced Stats'!$B$2:$AC$1000,19,0)</f>
        <v>0</v>
      </c>
      <c r="AQ591">
        <f>VLOOKUP($B591,'UPDATE Advanced Stats'!$B$2:$AC$1000,20,0)</f>
        <v>0.2</v>
      </c>
      <c r="AR591">
        <f>VLOOKUP($B591,'UPDATE Advanced Stats'!$B$2:$AC$1000,21,0)</f>
        <v>0.2</v>
      </c>
      <c r="AS591">
        <f>VLOOKUP($B591,'UPDATE Advanced Stats'!$B$2:$AC$1000,22,0)</f>
        <v>0.4</v>
      </c>
      <c r="AT591">
        <f>VLOOKUP($B591,'UPDATE Advanced Stats'!$B$2:$AC$1000,23,0)</f>
        <v>6.3E-2</v>
      </c>
      <c r="AU591">
        <f>VLOOKUP($B591,'UPDATE Advanced Stats'!$B$2:$AC$1000,24,0)</f>
        <v>0</v>
      </c>
      <c r="AV591">
        <f>VLOOKUP($B591,'UPDATE Advanced Stats'!$B$2:$AC$1000,25,0)</f>
        <v>-0.5</v>
      </c>
      <c r="AW591">
        <f>VLOOKUP($B591,'UPDATE Advanced Stats'!$B$2:$AC$1000,26,0)</f>
        <v>-2.9</v>
      </c>
      <c r="AX591">
        <f>VLOOKUP($B591,'UPDATE Advanced Stats'!$B$2:$AC$1000,27,0)</f>
        <v>-3.4</v>
      </c>
      <c r="AY591">
        <f>VLOOKUP($B591,'UPDATE Advanced Stats'!$B$2:$AC$1000,28,0)</f>
        <v>-0.1</v>
      </c>
    </row>
    <row r="592" spans="1:51">
      <c r="A592">
        <f>'UPDATE Regular Stats'!A593</f>
        <v>434</v>
      </c>
      <c r="B592" t="str">
        <f>'UPDATE Regular Stats'!B593</f>
        <v>Garrett Temple</v>
      </c>
      <c r="C592" t="str">
        <f>'UPDATE Regular Stats'!C593</f>
        <v>SG</v>
      </c>
      <c r="D592">
        <f>'UPDATE Regular Stats'!D593</f>
        <v>28</v>
      </c>
      <c r="E592" t="str">
        <f>'UPDATE Regular Stats'!E593</f>
        <v>WAS</v>
      </c>
      <c r="F592">
        <f>'UPDATE Regular Stats'!F593</f>
        <v>52</v>
      </c>
      <c r="G592">
        <f>'UPDATE Regular Stats'!G593</f>
        <v>18</v>
      </c>
      <c r="H592">
        <f>'UPDATE Regular Stats'!H593</f>
        <v>14.1</v>
      </c>
      <c r="I592">
        <f>'UPDATE Regular Stats'!I593</f>
        <v>1.3</v>
      </c>
      <c r="J592">
        <f>'UPDATE Regular Stats'!J593</f>
        <v>3.3</v>
      </c>
      <c r="K592">
        <f>'UPDATE Regular Stats'!K593</f>
        <v>0.4</v>
      </c>
      <c r="L592">
        <f>'UPDATE Regular Stats'!L593</f>
        <v>0.6</v>
      </c>
      <c r="M592">
        <f>'UPDATE Regular Stats'!M593</f>
        <v>1.7</v>
      </c>
      <c r="N592">
        <f>'UPDATE Regular Stats'!N593</f>
        <v>0.375</v>
      </c>
      <c r="O592">
        <f>'UPDATE Regular Stats'!O593</f>
        <v>0.7</v>
      </c>
      <c r="P592">
        <f>'UPDATE Regular Stats'!P593</f>
        <v>1.6</v>
      </c>
      <c r="Q592">
        <f>'UPDATE Regular Stats'!Q593</f>
        <v>0.42699999999999999</v>
      </c>
      <c r="R592">
        <f>'UPDATE Regular Stats'!R593</f>
        <v>0.7</v>
      </c>
      <c r="S592">
        <f>'UPDATE Regular Stats'!S593</f>
        <v>0.9</v>
      </c>
      <c r="T592">
        <f>'UPDATE Regular Stats'!T593</f>
        <v>0.72899999999999998</v>
      </c>
      <c r="U592">
        <f>'UPDATE Regular Stats'!U593</f>
        <v>0.5</v>
      </c>
      <c r="V592">
        <f>'UPDATE Regular Stats'!V593</f>
        <v>1.3</v>
      </c>
      <c r="W592">
        <f>'UPDATE Regular Stats'!W593</f>
        <v>1.7</v>
      </c>
      <c r="X592">
        <f>'UPDATE Regular Stats'!X593</f>
        <v>1.1000000000000001</v>
      </c>
      <c r="Y592">
        <f>'UPDATE Regular Stats'!Y593</f>
        <v>0.8</v>
      </c>
      <c r="Z592">
        <f>'UPDATE Regular Stats'!Z593</f>
        <v>0.2</v>
      </c>
      <c r="AA592">
        <f>'UPDATE Regular Stats'!AA593</f>
        <v>0.7</v>
      </c>
      <c r="AB592">
        <f>'UPDATE Regular Stats'!AB593</f>
        <v>1.5</v>
      </c>
      <c r="AC592">
        <f>'UPDATE Regular Stats'!AC593</f>
        <v>3.9</v>
      </c>
      <c r="AD592">
        <f>VLOOKUP($B592,'UPDATE Advanced Stats'!$B$2:$AC$1000,7,0)</f>
        <v>10.9</v>
      </c>
      <c r="AE592">
        <f>VLOOKUP($B592,'UPDATE Advanced Stats'!$B$2:$AC$1000,8,0)</f>
        <v>0.53400000000000003</v>
      </c>
      <c r="AF592">
        <f>VLOOKUP($B592,'UPDATE Advanced Stats'!$B$2:$AC$1000,9,0)</f>
        <v>0.51800000000000002</v>
      </c>
      <c r="AG592">
        <f>VLOOKUP($B592,'UPDATE Advanced Stats'!$B$2:$AC$1000,10,0)</f>
        <v>0.28199999999999997</v>
      </c>
      <c r="AH592">
        <f>VLOOKUP($B592,'UPDATE Advanced Stats'!$B$2:$AC$1000,11,0)</f>
        <v>3.8</v>
      </c>
      <c r="AI592">
        <f>VLOOKUP($B592,'UPDATE Advanced Stats'!$B$2:$AC$1000,12,0)</f>
        <v>9.9</v>
      </c>
      <c r="AJ592">
        <f>VLOOKUP($B592,'UPDATE Advanced Stats'!$B$2:$AC$1000,13,0)</f>
        <v>6.9</v>
      </c>
      <c r="AK592">
        <f>VLOOKUP($B592,'UPDATE Advanced Stats'!$B$2:$AC$1000,14,0)</f>
        <v>11</v>
      </c>
      <c r="AL592">
        <f>VLOOKUP($B592,'UPDATE Advanced Stats'!$B$2:$AC$1000,15,0)</f>
        <v>2.9</v>
      </c>
      <c r="AM592">
        <f>VLOOKUP($B592,'UPDATE Advanced Stats'!$B$2:$AC$1000,16,0)</f>
        <v>1</v>
      </c>
      <c r="AN592">
        <f>VLOOKUP($B592,'UPDATE Advanced Stats'!$B$2:$AC$1000,17,0)</f>
        <v>15.1</v>
      </c>
      <c r="AO592">
        <f>VLOOKUP($B592,'UPDATE Advanced Stats'!$B$2:$AC$1000,18,0)</f>
        <v>13.9</v>
      </c>
      <c r="AP592">
        <f>VLOOKUP($B592,'UPDATE Advanced Stats'!$B$2:$AC$1000,19,0)</f>
        <v>0</v>
      </c>
      <c r="AQ592">
        <f>VLOOKUP($B592,'UPDATE Advanced Stats'!$B$2:$AC$1000,20,0)</f>
        <v>0.4</v>
      </c>
      <c r="AR592">
        <f>VLOOKUP($B592,'UPDATE Advanced Stats'!$B$2:$AC$1000,21,0)</f>
        <v>1.1000000000000001</v>
      </c>
      <c r="AS592">
        <f>VLOOKUP($B592,'UPDATE Advanced Stats'!$B$2:$AC$1000,22,0)</f>
        <v>1.5</v>
      </c>
      <c r="AT592">
        <f>VLOOKUP($B592,'UPDATE Advanced Stats'!$B$2:$AC$1000,23,0)</f>
        <v>0.1</v>
      </c>
      <c r="AU592">
        <f>VLOOKUP($B592,'UPDATE Advanced Stats'!$B$2:$AC$1000,24,0)</f>
        <v>0</v>
      </c>
      <c r="AV592">
        <f>VLOOKUP($B592,'UPDATE Advanced Stats'!$B$2:$AC$1000,25,0)</f>
        <v>-0.6</v>
      </c>
      <c r="AW592">
        <f>VLOOKUP($B592,'UPDATE Advanced Stats'!$B$2:$AC$1000,26,0)</f>
        <v>1.4</v>
      </c>
      <c r="AX592">
        <f>VLOOKUP($B592,'UPDATE Advanced Stats'!$B$2:$AC$1000,27,0)</f>
        <v>0.8</v>
      </c>
      <c r="AY592">
        <f>VLOOKUP($B592,'UPDATE Advanced Stats'!$B$2:$AC$1000,28,0)</f>
        <v>0.5</v>
      </c>
    </row>
    <row r="593" spans="1:51">
      <c r="A593">
        <f>'UPDATE Regular Stats'!A594</f>
        <v>435</v>
      </c>
      <c r="B593" t="str">
        <f>'UPDATE Regular Stats'!B594</f>
        <v>Jason Terry</v>
      </c>
      <c r="C593" t="str">
        <f>'UPDATE Regular Stats'!C594</f>
        <v>SG</v>
      </c>
      <c r="D593">
        <f>'UPDATE Regular Stats'!D594</f>
        <v>37</v>
      </c>
      <c r="E593" t="str">
        <f>'UPDATE Regular Stats'!E594</f>
        <v>HOU</v>
      </c>
      <c r="F593">
        <f>'UPDATE Regular Stats'!F594</f>
        <v>77</v>
      </c>
      <c r="G593">
        <f>'UPDATE Regular Stats'!G594</f>
        <v>18</v>
      </c>
      <c r="H593">
        <f>'UPDATE Regular Stats'!H594</f>
        <v>21.3</v>
      </c>
      <c r="I593">
        <f>'UPDATE Regular Stats'!I594</f>
        <v>2.4</v>
      </c>
      <c r="J593">
        <f>'UPDATE Regular Stats'!J594</f>
        <v>5.8</v>
      </c>
      <c r="K593">
        <f>'UPDATE Regular Stats'!K594</f>
        <v>0.42199999999999999</v>
      </c>
      <c r="L593">
        <f>'UPDATE Regular Stats'!L594</f>
        <v>1.6</v>
      </c>
      <c r="M593">
        <f>'UPDATE Regular Stats'!M594</f>
        <v>4.2</v>
      </c>
      <c r="N593">
        <f>'UPDATE Regular Stats'!N594</f>
        <v>0.39</v>
      </c>
      <c r="O593">
        <f>'UPDATE Regular Stats'!O594</f>
        <v>0.8</v>
      </c>
      <c r="P593">
        <f>'UPDATE Regular Stats'!P594</f>
        <v>1.6</v>
      </c>
      <c r="Q593">
        <f>'UPDATE Regular Stats'!Q594</f>
        <v>0.504</v>
      </c>
      <c r="R593">
        <f>'UPDATE Regular Stats'!R594</f>
        <v>0.5</v>
      </c>
      <c r="S593">
        <f>'UPDATE Regular Stats'!S594</f>
        <v>0.6</v>
      </c>
      <c r="T593">
        <f>'UPDATE Regular Stats'!T594</f>
        <v>0.81299999999999994</v>
      </c>
      <c r="U593">
        <f>'UPDATE Regular Stats'!U594</f>
        <v>0.2</v>
      </c>
      <c r="V593">
        <f>'UPDATE Regular Stats'!V594</f>
        <v>1.4</v>
      </c>
      <c r="W593">
        <f>'UPDATE Regular Stats'!W594</f>
        <v>1.6</v>
      </c>
      <c r="X593">
        <f>'UPDATE Regular Stats'!X594</f>
        <v>1.9</v>
      </c>
      <c r="Y593">
        <f>'UPDATE Regular Stats'!Y594</f>
        <v>0.9</v>
      </c>
      <c r="Z593">
        <f>'UPDATE Regular Stats'!Z594</f>
        <v>0.2</v>
      </c>
      <c r="AA593">
        <f>'UPDATE Regular Stats'!AA594</f>
        <v>1</v>
      </c>
      <c r="AB593">
        <f>'UPDATE Regular Stats'!AB594</f>
        <v>1.5</v>
      </c>
      <c r="AC593">
        <f>'UPDATE Regular Stats'!AC594</f>
        <v>7</v>
      </c>
      <c r="AD593">
        <f>VLOOKUP($B593,'UPDATE Advanced Stats'!$B$2:$AC$1000,7,0)</f>
        <v>11.4</v>
      </c>
      <c r="AE593">
        <f>VLOOKUP($B593,'UPDATE Advanced Stats'!$B$2:$AC$1000,8,0)</f>
        <v>0.57899999999999996</v>
      </c>
      <c r="AF593">
        <f>VLOOKUP($B593,'UPDATE Advanced Stats'!$B$2:$AC$1000,9,0)</f>
        <v>0.72399999999999998</v>
      </c>
      <c r="AG593">
        <f>VLOOKUP($B593,'UPDATE Advanced Stats'!$B$2:$AC$1000,10,0)</f>
        <v>0.108</v>
      </c>
      <c r="AH593">
        <f>VLOOKUP($B593,'UPDATE Advanced Stats'!$B$2:$AC$1000,11,0)</f>
        <v>1</v>
      </c>
      <c r="AI593">
        <f>VLOOKUP($B593,'UPDATE Advanced Stats'!$B$2:$AC$1000,12,0)</f>
        <v>7.1</v>
      </c>
      <c r="AJ593">
        <f>VLOOKUP($B593,'UPDATE Advanced Stats'!$B$2:$AC$1000,13,0)</f>
        <v>4.0999999999999996</v>
      </c>
      <c r="AK593">
        <f>VLOOKUP($B593,'UPDATE Advanced Stats'!$B$2:$AC$1000,14,0)</f>
        <v>13.8</v>
      </c>
      <c r="AL593">
        <f>VLOOKUP($B593,'UPDATE Advanced Stats'!$B$2:$AC$1000,15,0)</f>
        <v>2</v>
      </c>
      <c r="AM593">
        <f>VLOOKUP($B593,'UPDATE Advanced Stats'!$B$2:$AC$1000,16,0)</f>
        <v>0.9</v>
      </c>
      <c r="AN593">
        <f>VLOOKUP($B593,'UPDATE Advanced Stats'!$B$2:$AC$1000,17,0)</f>
        <v>13.7</v>
      </c>
      <c r="AO593">
        <f>VLOOKUP($B593,'UPDATE Advanced Stats'!$B$2:$AC$1000,18,0)</f>
        <v>14.3</v>
      </c>
      <c r="AP593">
        <f>VLOOKUP($B593,'UPDATE Advanced Stats'!$B$2:$AC$1000,19,0)</f>
        <v>0</v>
      </c>
      <c r="AQ593">
        <f>VLOOKUP($B593,'UPDATE Advanced Stats'!$B$2:$AC$1000,20,0)</f>
        <v>2</v>
      </c>
      <c r="AR593">
        <f>VLOOKUP($B593,'UPDATE Advanced Stats'!$B$2:$AC$1000,21,0)</f>
        <v>1.5</v>
      </c>
      <c r="AS593">
        <f>VLOOKUP($B593,'UPDATE Advanced Stats'!$B$2:$AC$1000,22,0)</f>
        <v>3.6</v>
      </c>
      <c r="AT593">
        <f>VLOOKUP($B593,'UPDATE Advanced Stats'!$B$2:$AC$1000,23,0)</f>
        <v>0.104</v>
      </c>
      <c r="AU593">
        <f>VLOOKUP($B593,'UPDATE Advanced Stats'!$B$2:$AC$1000,24,0)</f>
        <v>0</v>
      </c>
      <c r="AV593">
        <f>VLOOKUP($B593,'UPDATE Advanced Stats'!$B$2:$AC$1000,25,0)</f>
        <v>0.3</v>
      </c>
      <c r="AW593">
        <f>VLOOKUP($B593,'UPDATE Advanced Stats'!$B$2:$AC$1000,26,0)</f>
        <v>-0.7</v>
      </c>
      <c r="AX593">
        <f>VLOOKUP($B593,'UPDATE Advanced Stats'!$B$2:$AC$1000,27,0)</f>
        <v>-0.4</v>
      </c>
      <c r="AY593">
        <f>VLOOKUP($B593,'UPDATE Advanced Stats'!$B$2:$AC$1000,28,0)</f>
        <v>0.7</v>
      </c>
    </row>
    <row r="594" spans="1:51">
      <c r="A594">
        <f>'UPDATE Regular Stats'!A595</f>
        <v>436</v>
      </c>
      <c r="B594" t="str">
        <f>'UPDATE Regular Stats'!B595</f>
        <v>Isaiah Thomas</v>
      </c>
      <c r="C594" t="str">
        <f>'UPDATE Regular Stats'!C595</f>
        <v>PG</v>
      </c>
      <c r="D594">
        <f>'UPDATE Regular Stats'!D595</f>
        <v>25</v>
      </c>
      <c r="E594" t="str">
        <f>'UPDATE Regular Stats'!E595</f>
        <v>TOT</v>
      </c>
      <c r="F594">
        <f>'UPDATE Regular Stats'!F595</f>
        <v>67</v>
      </c>
      <c r="G594">
        <f>'UPDATE Regular Stats'!G595</f>
        <v>1</v>
      </c>
      <c r="H594">
        <f>'UPDATE Regular Stats'!H595</f>
        <v>25.8</v>
      </c>
      <c r="I594">
        <f>'UPDATE Regular Stats'!I595</f>
        <v>5</v>
      </c>
      <c r="J594">
        <f>'UPDATE Regular Stats'!J595</f>
        <v>11.9</v>
      </c>
      <c r="K594">
        <f>'UPDATE Regular Stats'!K595</f>
        <v>0.42</v>
      </c>
      <c r="L594">
        <f>'UPDATE Regular Stats'!L595</f>
        <v>1.9</v>
      </c>
      <c r="M594">
        <f>'UPDATE Regular Stats'!M595</f>
        <v>5.2</v>
      </c>
      <c r="N594">
        <f>'UPDATE Regular Stats'!N595</f>
        <v>0.373</v>
      </c>
      <c r="O594">
        <f>'UPDATE Regular Stats'!O595</f>
        <v>3.1</v>
      </c>
      <c r="P594">
        <f>'UPDATE Regular Stats'!P595</f>
        <v>6.7</v>
      </c>
      <c r="Q594">
        <f>'UPDATE Regular Stats'!Q595</f>
        <v>0.45700000000000002</v>
      </c>
      <c r="R594">
        <f>'UPDATE Regular Stats'!R595</f>
        <v>4.5</v>
      </c>
      <c r="S594">
        <f>'UPDATE Regular Stats'!S595</f>
        <v>5.2</v>
      </c>
      <c r="T594">
        <f>'UPDATE Regular Stats'!T595</f>
        <v>0.86799999999999999</v>
      </c>
      <c r="U594">
        <f>'UPDATE Regular Stats'!U595</f>
        <v>0.5</v>
      </c>
      <c r="V594">
        <f>'UPDATE Regular Stats'!V595</f>
        <v>1.8</v>
      </c>
      <c r="W594">
        <f>'UPDATE Regular Stats'!W595</f>
        <v>2.2999999999999998</v>
      </c>
      <c r="X594">
        <f>'UPDATE Regular Stats'!X595</f>
        <v>4.2</v>
      </c>
      <c r="Y594">
        <f>'UPDATE Regular Stats'!Y595</f>
        <v>0.9</v>
      </c>
      <c r="Z594">
        <f>'UPDATE Regular Stats'!Z595</f>
        <v>0.1</v>
      </c>
      <c r="AA594">
        <f>'UPDATE Regular Stats'!AA595</f>
        <v>2.1</v>
      </c>
      <c r="AB594">
        <f>'UPDATE Regular Stats'!AB595</f>
        <v>2.2000000000000002</v>
      </c>
      <c r="AC594">
        <f>'UPDATE Regular Stats'!AC595</f>
        <v>16.399999999999999</v>
      </c>
      <c r="AD594">
        <f>VLOOKUP($B594,'UPDATE Advanced Stats'!$B$2:$AC$1000,7,0)</f>
        <v>20.6</v>
      </c>
      <c r="AE594">
        <f>VLOOKUP($B594,'UPDATE Advanced Stats'!$B$2:$AC$1000,8,0)</f>
        <v>0.57899999999999996</v>
      </c>
      <c r="AF594">
        <f>VLOOKUP($B594,'UPDATE Advanced Stats'!$B$2:$AC$1000,9,0)</f>
        <v>0.434</v>
      </c>
      <c r="AG594">
        <f>VLOOKUP($B594,'UPDATE Advanced Stats'!$B$2:$AC$1000,10,0)</f>
        <v>0.437</v>
      </c>
      <c r="AH594">
        <f>VLOOKUP($B594,'UPDATE Advanced Stats'!$B$2:$AC$1000,11,0)</f>
        <v>2.1</v>
      </c>
      <c r="AI594">
        <f>VLOOKUP($B594,'UPDATE Advanced Stats'!$B$2:$AC$1000,12,0)</f>
        <v>7.7</v>
      </c>
      <c r="AJ594">
        <f>VLOOKUP($B594,'UPDATE Advanced Stats'!$B$2:$AC$1000,13,0)</f>
        <v>4.9000000000000004</v>
      </c>
      <c r="AK594">
        <f>VLOOKUP($B594,'UPDATE Advanced Stats'!$B$2:$AC$1000,14,0)</f>
        <v>27.2</v>
      </c>
      <c r="AL594">
        <f>VLOOKUP($B594,'UPDATE Advanced Stats'!$B$2:$AC$1000,15,0)</f>
        <v>1.6</v>
      </c>
      <c r="AM594">
        <f>VLOOKUP($B594,'UPDATE Advanced Stats'!$B$2:$AC$1000,16,0)</f>
        <v>0.2</v>
      </c>
      <c r="AN594">
        <f>VLOOKUP($B594,'UPDATE Advanced Stats'!$B$2:$AC$1000,17,0)</f>
        <v>13.1</v>
      </c>
      <c r="AO594">
        <f>VLOOKUP($B594,'UPDATE Advanced Stats'!$B$2:$AC$1000,18,0)</f>
        <v>27.8</v>
      </c>
      <c r="AP594">
        <f>VLOOKUP($B594,'UPDATE Advanced Stats'!$B$2:$AC$1000,19,0)</f>
        <v>0</v>
      </c>
      <c r="AQ594">
        <f>VLOOKUP($B594,'UPDATE Advanced Stats'!$B$2:$AC$1000,20,0)</f>
        <v>5</v>
      </c>
      <c r="AR594">
        <f>VLOOKUP($B594,'UPDATE Advanced Stats'!$B$2:$AC$1000,21,0)</f>
        <v>1.1000000000000001</v>
      </c>
      <c r="AS594">
        <f>VLOOKUP($B594,'UPDATE Advanced Stats'!$B$2:$AC$1000,22,0)</f>
        <v>6.1</v>
      </c>
      <c r="AT594">
        <f>VLOOKUP($B594,'UPDATE Advanced Stats'!$B$2:$AC$1000,23,0)</f>
        <v>0.16900000000000001</v>
      </c>
      <c r="AU594">
        <f>VLOOKUP($B594,'UPDATE Advanced Stats'!$B$2:$AC$1000,24,0)</f>
        <v>0</v>
      </c>
      <c r="AV594">
        <f>VLOOKUP($B594,'UPDATE Advanced Stats'!$B$2:$AC$1000,25,0)</f>
        <v>4.5999999999999996</v>
      </c>
      <c r="AW594">
        <f>VLOOKUP($B594,'UPDATE Advanced Stats'!$B$2:$AC$1000,26,0)</f>
        <v>-2.8</v>
      </c>
      <c r="AX594">
        <f>VLOOKUP($B594,'UPDATE Advanced Stats'!$B$2:$AC$1000,27,0)</f>
        <v>1.8</v>
      </c>
      <c r="AY594">
        <f>VLOOKUP($B594,'UPDATE Advanced Stats'!$B$2:$AC$1000,28,0)</f>
        <v>1.6</v>
      </c>
    </row>
    <row r="595" spans="1:51">
      <c r="A595">
        <f>'UPDATE Regular Stats'!A596</f>
        <v>436</v>
      </c>
      <c r="B595" t="str">
        <f>'UPDATE Regular Stats'!B596</f>
        <v>Isaiah Thomas</v>
      </c>
      <c r="C595" t="str">
        <f>'UPDATE Regular Stats'!C596</f>
        <v>PG</v>
      </c>
      <c r="D595">
        <f>'UPDATE Regular Stats'!D596</f>
        <v>25</v>
      </c>
      <c r="E595" t="str">
        <f>'UPDATE Regular Stats'!E596</f>
        <v>PHO</v>
      </c>
      <c r="F595">
        <f>'UPDATE Regular Stats'!F596</f>
        <v>46</v>
      </c>
      <c r="G595">
        <f>'UPDATE Regular Stats'!G596</f>
        <v>1</v>
      </c>
      <c r="H595">
        <f>'UPDATE Regular Stats'!H596</f>
        <v>25.7</v>
      </c>
      <c r="I595">
        <f>'UPDATE Regular Stats'!I596</f>
        <v>4.7</v>
      </c>
      <c r="J595">
        <f>'UPDATE Regular Stats'!J596</f>
        <v>11.1</v>
      </c>
      <c r="K595">
        <f>'UPDATE Regular Stats'!K596</f>
        <v>0.42599999999999999</v>
      </c>
      <c r="L595">
        <f>'UPDATE Regular Stats'!L596</f>
        <v>1.8</v>
      </c>
      <c r="M595">
        <f>'UPDATE Regular Stats'!M596</f>
        <v>4.5</v>
      </c>
      <c r="N595">
        <f>'UPDATE Regular Stats'!N596</f>
        <v>0.39100000000000001</v>
      </c>
      <c r="O595">
        <f>'UPDATE Regular Stats'!O596</f>
        <v>3</v>
      </c>
      <c r="P595">
        <f>'UPDATE Regular Stats'!P596</f>
        <v>6.6</v>
      </c>
      <c r="Q595">
        <f>'UPDATE Regular Stats'!Q596</f>
        <v>0.44900000000000001</v>
      </c>
      <c r="R595">
        <f>'UPDATE Regular Stats'!R596</f>
        <v>4</v>
      </c>
      <c r="S595">
        <f>'UPDATE Regular Stats'!S596</f>
        <v>4.5999999999999996</v>
      </c>
      <c r="T595">
        <f>'UPDATE Regular Stats'!T596</f>
        <v>0.872</v>
      </c>
      <c r="U595">
        <f>'UPDATE Regular Stats'!U596</f>
        <v>0.6</v>
      </c>
      <c r="V595">
        <f>'UPDATE Regular Stats'!V596</f>
        <v>1.8</v>
      </c>
      <c r="W595">
        <f>'UPDATE Regular Stats'!W596</f>
        <v>2.4</v>
      </c>
      <c r="X595">
        <f>'UPDATE Regular Stats'!X596</f>
        <v>3.7</v>
      </c>
      <c r="Y595">
        <f>'UPDATE Regular Stats'!Y596</f>
        <v>1</v>
      </c>
      <c r="Z595">
        <f>'UPDATE Regular Stats'!Z596</f>
        <v>0.1</v>
      </c>
      <c r="AA595">
        <f>'UPDATE Regular Stats'!AA596</f>
        <v>1.9</v>
      </c>
      <c r="AB595">
        <f>'UPDATE Regular Stats'!AB596</f>
        <v>2.2999999999999998</v>
      </c>
      <c r="AC595">
        <f>'UPDATE Regular Stats'!AC596</f>
        <v>15.2</v>
      </c>
      <c r="AD595">
        <f>VLOOKUP($B595,'UPDATE Advanced Stats'!$B$2:$AC$1000,7,0)</f>
        <v>20.6</v>
      </c>
      <c r="AE595">
        <f>VLOOKUP($B595,'UPDATE Advanced Stats'!$B$2:$AC$1000,8,0)</f>
        <v>0.57899999999999996</v>
      </c>
      <c r="AF595">
        <f>VLOOKUP($B595,'UPDATE Advanced Stats'!$B$2:$AC$1000,9,0)</f>
        <v>0.434</v>
      </c>
      <c r="AG595">
        <f>VLOOKUP($B595,'UPDATE Advanced Stats'!$B$2:$AC$1000,10,0)</f>
        <v>0.437</v>
      </c>
      <c r="AH595">
        <f>VLOOKUP($B595,'UPDATE Advanced Stats'!$B$2:$AC$1000,11,0)</f>
        <v>2.1</v>
      </c>
      <c r="AI595">
        <f>VLOOKUP($B595,'UPDATE Advanced Stats'!$B$2:$AC$1000,12,0)</f>
        <v>7.7</v>
      </c>
      <c r="AJ595">
        <f>VLOOKUP($B595,'UPDATE Advanced Stats'!$B$2:$AC$1000,13,0)</f>
        <v>4.9000000000000004</v>
      </c>
      <c r="AK595">
        <f>VLOOKUP($B595,'UPDATE Advanced Stats'!$B$2:$AC$1000,14,0)</f>
        <v>27.2</v>
      </c>
      <c r="AL595">
        <f>VLOOKUP($B595,'UPDATE Advanced Stats'!$B$2:$AC$1000,15,0)</f>
        <v>1.6</v>
      </c>
      <c r="AM595">
        <f>VLOOKUP($B595,'UPDATE Advanced Stats'!$B$2:$AC$1000,16,0)</f>
        <v>0.2</v>
      </c>
      <c r="AN595">
        <f>VLOOKUP($B595,'UPDATE Advanced Stats'!$B$2:$AC$1000,17,0)</f>
        <v>13.1</v>
      </c>
      <c r="AO595">
        <f>VLOOKUP($B595,'UPDATE Advanced Stats'!$B$2:$AC$1000,18,0)</f>
        <v>27.8</v>
      </c>
      <c r="AP595">
        <f>VLOOKUP($B595,'UPDATE Advanced Stats'!$B$2:$AC$1000,19,0)</f>
        <v>0</v>
      </c>
      <c r="AQ595">
        <f>VLOOKUP($B595,'UPDATE Advanced Stats'!$B$2:$AC$1000,20,0)</f>
        <v>5</v>
      </c>
      <c r="AR595">
        <f>VLOOKUP($B595,'UPDATE Advanced Stats'!$B$2:$AC$1000,21,0)</f>
        <v>1.1000000000000001</v>
      </c>
      <c r="AS595">
        <f>VLOOKUP($B595,'UPDATE Advanced Stats'!$B$2:$AC$1000,22,0)</f>
        <v>6.1</v>
      </c>
      <c r="AT595">
        <f>VLOOKUP($B595,'UPDATE Advanced Stats'!$B$2:$AC$1000,23,0)</f>
        <v>0.16900000000000001</v>
      </c>
      <c r="AU595">
        <f>VLOOKUP($B595,'UPDATE Advanced Stats'!$B$2:$AC$1000,24,0)</f>
        <v>0</v>
      </c>
      <c r="AV595">
        <f>VLOOKUP($B595,'UPDATE Advanced Stats'!$B$2:$AC$1000,25,0)</f>
        <v>4.5999999999999996</v>
      </c>
      <c r="AW595">
        <f>VLOOKUP($B595,'UPDATE Advanced Stats'!$B$2:$AC$1000,26,0)</f>
        <v>-2.8</v>
      </c>
      <c r="AX595">
        <f>VLOOKUP($B595,'UPDATE Advanced Stats'!$B$2:$AC$1000,27,0)</f>
        <v>1.8</v>
      </c>
      <c r="AY595">
        <f>VLOOKUP($B595,'UPDATE Advanced Stats'!$B$2:$AC$1000,28,0)</f>
        <v>1.6</v>
      </c>
    </row>
    <row r="596" spans="1:51">
      <c r="A596">
        <f>'UPDATE Regular Stats'!A597</f>
        <v>436</v>
      </c>
      <c r="B596" t="str">
        <f>'UPDATE Regular Stats'!B597</f>
        <v>Isaiah Thomas</v>
      </c>
      <c r="C596" t="str">
        <f>'UPDATE Regular Stats'!C597</f>
        <v>PG</v>
      </c>
      <c r="D596">
        <f>'UPDATE Regular Stats'!D597</f>
        <v>25</v>
      </c>
      <c r="E596" t="str">
        <f>'UPDATE Regular Stats'!E597</f>
        <v>BOS</v>
      </c>
      <c r="F596">
        <f>'UPDATE Regular Stats'!F597</f>
        <v>21</v>
      </c>
      <c r="G596">
        <f>'UPDATE Regular Stats'!G597</f>
        <v>0</v>
      </c>
      <c r="H596">
        <f>'UPDATE Regular Stats'!H597</f>
        <v>26</v>
      </c>
      <c r="I596">
        <f>'UPDATE Regular Stats'!I597</f>
        <v>5.6</v>
      </c>
      <c r="J596">
        <f>'UPDATE Regular Stats'!J597</f>
        <v>13.6</v>
      </c>
      <c r="K596">
        <f>'UPDATE Regular Stats'!K597</f>
        <v>0.41099999999999998</v>
      </c>
      <c r="L596">
        <f>'UPDATE Regular Stats'!L597</f>
        <v>2.2999999999999998</v>
      </c>
      <c r="M596">
        <f>'UPDATE Regular Stats'!M597</f>
        <v>6.6</v>
      </c>
      <c r="N596">
        <f>'UPDATE Regular Stats'!N597</f>
        <v>0.34499999999999997</v>
      </c>
      <c r="O596">
        <f>'UPDATE Regular Stats'!O597</f>
        <v>3.3</v>
      </c>
      <c r="P596">
        <f>'UPDATE Regular Stats'!P597</f>
        <v>7</v>
      </c>
      <c r="Q596">
        <f>'UPDATE Regular Stats'!Q597</f>
        <v>0.47299999999999998</v>
      </c>
      <c r="R596">
        <f>'UPDATE Regular Stats'!R597</f>
        <v>5.6</v>
      </c>
      <c r="S596">
        <f>'UPDATE Regular Stats'!S597</f>
        <v>6.5</v>
      </c>
      <c r="T596">
        <f>'UPDATE Regular Stats'!T597</f>
        <v>0.86099999999999999</v>
      </c>
      <c r="U596">
        <f>'UPDATE Regular Stats'!U597</f>
        <v>0.3</v>
      </c>
      <c r="V596">
        <f>'UPDATE Regular Stats'!V597</f>
        <v>1.8</v>
      </c>
      <c r="W596">
        <f>'UPDATE Regular Stats'!W597</f>
        <v>2.1</v>
      </c>
      <c r="X596">
        <f>'UPDATE Regular Stats'!X597</f>
        <v>5.4</v>
      </c>
      <c r="Y596">
        <f>'UPDATE Regular Stats'!Y597</f>
        <v>0.6</v>
      </c>
      <c r="Z596">
        <f>'UPDATE Regular Stats'!Z597</f>
        <v>0</v>
      </c>
      <c r="AA596">
        <f>'UPDATE Regular Stats'!AA597</f>
        <v>2.6</v>
      </c>
      <c r="AB596">
        <f>'UPDATE Regular Stats'!AB597</f>
        <v>2.1</v>
      </c>
      <c r="AC596">
        <f>'UPDATE Regular Stats'!AC597</f>
        <v>19</v>
      </c>
      <c r="AD596">
        <f>VLOOKUP($B596,'UPDATE Advanced Stats'!$B$2:$AC$1000,7,0)</f>
        <v>20.6</v>
      </c>
      <c r="AE596">
        <f>VLOOKUP($B596,'UPDATE Advanced Stats'!$B$2:$AC$1000,8,0)</f>
        <v>0.57899999999999996</v>
      </c>
      <c r="AF596">
        <f>VLOOKUP($B596,'UPDATE Advanced Stats'!$B$2:$AC$1000,9,0)</f>
        <v>0.434</v>
      </c>
      <c r="AG596">
        <f>VLOOKUP($B596,'UPDATE Advanced Stats'!$B$2:$AC$1000,10,0)</f>
        <v>0.437</v>
      </c>
      <c r="AH596">
        <f>VLOOKUP($B596,'UPDATE Advanced Stats'!$B$2:$AC$1000,11,0)</f>
        <v>2.1</v>
      </c>
      <c r="AI596">
        <f>VLOOKUP($B596,'UPDATE Advanced Stats'!$B$2:$AC$1000,12,0)</f>
        <v>7.7</v>
      </c>
      <c r="AJ596">
        <f>VLOOKUP($B596,'UPDATE Advanced Stats'!$B$2:$AC$1000,13,0)</f>
        <v>4.9000000000000004</v>
      </c>
      <c r="AK596">
        <f>VLOOKUP($B596,'UPDATE Advanced Stats'!$B$2:$AC$1000,14,0)</f>
        <v>27.2</v>
      </c>
      <c r="AL596">
        <f>VLOOKUP($B596,'UPDATE Advanced Stats'!$B$2:$AC$1000,15,0)</f>
        <v>1.6</v>
      </c>
      <c r="AM596">
        <f>VLOOKUP($B596,'UPDATE Advanced Stats'!$B$2:$AC$1000,16,0)</f>
        <v>0.2</v>
      </c>
      <c r="AN596">
        <f>VLOOKUP($B596,'UPDATE Advanced Stats'!$B$2:$AC$1000,17,0)</f>
        <v>13.1</v>
      </c>
      <c r="AO596">
        <f>VLOOKUP($B596,'UPDATE Advanced Stats'!$B$2:$AC$1000,18,0)</f>
        <v>27.8</v>
      </c>
      <c r="AP596">
        <f>VLOOKUP($B596,'UPDATE Advanced Stats'!$B$2:$AC$1000,19,0)</f>
        <v>0</v>
      </c>
      <c r="AQ596">
        <f>VLOOKUP($B596,'UPDATE Advanced Stats'!$B$2:$AC$1000,20,0)</f>
        <v>5</v>
      </c>
      <c r="AR596">
        <f>VLOOKUP($B596,'UPDATE Advanced Stats'!$B$2:$AC$1000,21,0)</f>
        <v>1.1000000000000001</v>
      </c>
      <c r="AS596">
        <f>VLOOKUP($B596,'UPDATE Advanced Stats'!$B$2:$AC$1000,22,0)</f>
        <v>6.1</v>
      </c>
      <c r="AT596">
        <f>VLOOKUP($B596,'UPDATE Advanced Stats'!$B$2:$AC$1000,23,0)</f>
        <v>0.16900000000000001</v>
      </c>
      <c r="AU596">
        <f>VLOOKUP($B596,'UPDATE Advanced Stats'!$B$2:$AC$1000,24,0)</f>
        <v>0</v>
      </c>
      <c r="AV596">
        <f>VLOOKUP($B596,'UPDATE Advanced Stats'!$B$2:$AC$1000,25,0)</f>
        <v>4.5999999999999996</v>
      </c>
      <c r="AW596">
        <f>VLOOKUP($B596,'UPDATE Advanced Stats'!$B$2:$AC$1000,26,0)</f>
        <v>-2.8</v>
      </c>
      <c r="AX596">
        <f>VLOOKUP($B596,'UPDATE Advanced Stats'!$B$2:$AC$1000,27,0)</f>
        <v>1.8</v>
      </c>
      <c r="AY596">
        <f>VLOOKUP($B596,'UPDATE Advanced Stats'!$B$2:$AC$1000,28,0)</f>
        <v>1.6</v>
      </c>
    </row>
    <row r="597" spans="1:51">
      <c r="A597">
        <f>'UPDATE Regular Stats'!A598</f>
        <v>437</v>
      </c>
      <c r="B597" t="str">
        <f>'UPDATE Regular Stats'!B598</f>
        <v>Lance Thomas</v>
      </c>
      <c r="C597" t="str">
        <f>'UPDATE Regular Stats'!C598</f>
        <v>PF-SF</v>
      </c>
      <c r="D597">
        <f>'UPDATE Regular Stats'!D598</f>
        <v>26</v>
      </c>
      <c r="E597" t="str">
        <f>'UPDATE Regular Stats'!E598</f>
        <v>TOT</v>
      </c>
      <c r="F597">
        <f>'UPDATE Regular Stats'!F598</f>
        <v>62</v>
      </c>
      <c r="G597">
        <f>'UPDATE Regular Stats'!G598</f>
        <v>37</v>
      </c>
      <c r="H597">
        <f>'UPDATE Regular Stats'!H598</f>
        <v>24</v>
      </c>
      <c r="I597">
        <f>'UPDATE Regular Stats'!I598</f>
        <v>2.9</v>
      </c>
      <c r="J597">
        <f>'UPDATE Regular Stats'!J598</f>
        <v>7.1</v>
      </c>
      <c r="K597">
        <f>'UPDATE Regular Stats'!K598</f>
        <v>0.41199999999999998</v>
      </c>
      <c r="L597">
        <f>'UPDATE Regular Stats'!L598</f>
        <v>0.1</v>
      </c>
      <c r="M597">
        <f>'UPDATE Regular Stats'!M598</f>
        <v>0.4</v>
      </c>
      <c r="N597">
        <f>'UPDATE Regular Stats'!N598</f>
        <v>0.318</v>
      </c>
      <c r="O597">
        <f>'UPDATE Regular Stats'!O598</f>
        <v>2.8</v>
      </c>
      <c r="P597">
        <f>'UPDATE Regular Stats'!P598</f>
        <v>6.8</v>
      </c>
      <c r="Q597">
        <f>'UPDATE Regular Stats'!Q598</f>
        <v>0.41699999999999998</v>
      </c>
      <c r="R597">
        <f>'UPDATE Regular Stats'!R598</f>
        <v>1.2</v>
      </c>
      <c r="S597">
        <f>'UPDATE Regular Stats'!S598</f>
        <v>1.6</v>
      </c>
      <c r="T597">
        <f>'UPDATE Regular Stats'!T598</f>
        <v>0.72699999999999998</v>
      </c>
      <c r="U597">
        <f>'UPDATE Regular Stats'!U598</f>
        <v>1</v>
      </c>
      <c r="V597">
        <f>'UPDATE Regular Stats'!V598</f>
        <v>2.1</v>
      </c>
      <c r="W597">
        <f>'UPDATE Regular Stats'!W598</f>
        <v>3.1</v>
      </c>
      <c r="X597">
        <f>'UPDATE Regular Stats'!X598</f>
        <v>1.1000000000000001</v>
      </c>
      <c r="Y597">
        <f>'UPDATE Regular Stats'!Y598</f>
        <v>0.6</v>
      </c>
      <c r="Z597">
        <f>'UPDATE Regular Stats'!Z598</f>
        <v>0.1</v>
      </c>
      <c r="AA597">
        <f>'UPDATE Regular Stats'!AA598</f>
        <v>1.2</v>
      </c>
      <c r="AB597">
        <f>'UPDATE Regular Stats'!AB598</f>
        <v>1.6</v>
      </c>
      <c r="AC597">
        <f>'UPDATE Regular Stats'!AC598</f>
        <v>7.1</v>
      </c>
      <c r="AD597">
        <f>VLOOKUP($B597,'UPDATE Advanced Stats'!$B$2:$AC$1000,7,0)</f>
        <v>8</v>
      </c>
      <c r="AE597">
        <f>VLOOKUP($B597,'UPDATE Advanced Stats'!$B$2:$AC$1000,8,0)</f>
        <v>0.45600000000000002</v>
      </c>
      <c r="AF597">
        <f>VLOOKUP($B597,'UPDATE Advanced Stats'!$B$2:$AC$1000,9,0)</f>
        <v>0.05</v>
      </c>
      <c r="AG597">
        <f>VLOOKUP($B597,'UPDATE Advanced Stats'!$B$2:$AC$1000,10,0)</f>
        <v>0.224</v>
      </c>
      <c r="AH597">
        <f>VLOOKUP($B597,'UPDATE Advanced Stats'!$B$2:$AC$1000,11,0)</f>
        <v>4.8</v>
      </c>
      <c r="AI597">
        <f>VLOOKUP($B597,'UPDATE Advanced Stats'!$B$2:$AC$1000,12,0)</f>
        <v>9.9</v>
      </c>
      <c r="AJ597">
        <f>VLOOKUP($B597,'UPDATE Advanced Stats'!$B$2:$AC$1000,13,0)</f>
        <v>7.3</v>
      </c>
      <c r="AK597">
        <f>VLOOKUP($B597,'UPDATE Advanced Stats'!$B$2:$AC$1000,14,0)</f>
        <v>7.4</v>
      </c>
      <c r="AL597">
        <f>VLOOKUP($B597,'UPDATE Advanced Stats'!$B$2:$AC$1000,15,0)</f>
        <v>1.3</v>
      </c>
      <c r="AM597">
        <f>VLOOKUP($B597,'UPDATE Advanced Stats'!$B$2:$AC$1000,16,0)</f>
        <v>0.4</v>
      </c>
      <c r="AN597">
        <f>VLOOKUP($B597,'UPDATE Advanced Stats'!$B$2:$AC$1000,17,0)</f>
        <v>13.2</v>
      </c>
      <c r="AO597">
        <f>VLOOKUP($B597,'UPDATE Advanced Stats'!$B$2:$AC$1000,18,0)</f>
        <v>17</v>
      </c>
      <c r="AP597">
        <f>VLOOKUP($B597,'UPDATE Advanced Stats'!$B$2:$AC$1000,19,0)</f>
        <v>0</v>
      </c>
      <c r="AQ597">
        <f>VLOOKUP($B597,'UPDATE Advanced Stats'!$B$2:$AC$1000,20,0)</f>
        <v>-0.9</v>
      </c>
      <c r="AR597">
        <f>VLOOKUP($B597,'UPDATE Advanced Stats'!$B$2:$AC$1000,21,0)</f>
        <v>0.4</v>
      </c>
      <c r="AS597">
        <f>VLOOKUP($B597,'UPDATE Advanced Stats'!$B$2:$AC$1000,22,0)</f>
        <v>-0.4</v>
      </c>
      <c r="AT597">
        <f>VLOOKUP($B597,'UPDATE Advanced Stats'!$B$2:$AC$1000,23,0)</f>
        <v>-1.4E-2</v>
      </c>
      <c r="AU597">
        <f>VLOOKUP($B597,'UPDATE Advanced Stats'!$B$2:$AC$1000,24,0)</f>
        <v>0</v>
      </c>
      <c r="AV597">
        <f>VLOOKUP($B597,'UPDATE Advanced Stats'!$B$2:$AC$1000,25,0)</f>
        <v>-4.0999999999999996</v>
      </c>
      <c r="AW597">
        <f>VLOOKUP($B597,'UPDATE Advanced Stats'!$B$2:$AC$1000,26,0)</f>
        <v>-1.6</v>
      </c>
      <c r="AX597">
        <f>VLOOKUP($B597,'UPDATE Advanced Stats'!$B$2:$AC$1000,27,0)</f>
        <v>-5.7</v>
      </c>
      <c r="AY597">
        <f>VLOOKUP($B597,'UPDATE Advanced Stats'!$B$2:$AC$1000,28,0)</f>
        <v>-1.4</v>
      </c>
    </row>
    <row r="598" spans="1:51">
      <c r="A598">
        <f>'UPDATE Regular Stats'!A599</f>
        <v>437</v>
      </c>
      <c r="B598" t="str">
        <f>'UPDATE Regular Stats'!B599</f>
        <v>Lance Thomas</v>
      </c>
      <c r="C598" t="str">
        <f>'UPDATE Regular Stats'!C599</f>
        <v>SF</v>
      </c>
      <c r="D598">
        <f>'UPDATE Regular Stats'!D599</f>
        <v>26</v>
      </c>
      <c r="E598" t="str">
        <f>'UPDATE Regular Stats'!E599</f>
        <v>OKC</v>
      </c>
      <c r="F598">
        <f>'UPDATE Regular Stats'!F599</f>
        <v>22</v>
      </c>
      <c r="G598">
        <f>'UPDATE Regular Stats'!G599</f>
        <v>13</v>
      </c>
      <c r="H598">
        <f>'UPDATE Regular Stats'!H599</f>
        <v>20.5</v>
      </c>
      <c r="I598">
        <f>'UPDATE Regular Stats'!I599</f>
        <v>2</v>
      </c>
      <c r="J598">
        <f>'UPDATE Regular Stats'!J599</f>
        <v>5.7</v>
      </c>
      <c r="K598">
        <f>'UPDATE Regular Stats'!K599</f>
        <v>0.35699999999999998</v>
      </c>
      <c r="L598">
        <f>'UPDATE Regular Stats'!L599</f>
        <v>0</v>
      </c>
      <c r="M598">
        <f>'UPDATE Regular Stats'!M599</f>
        <v>0</v>
      </c>
      <c r="N598">
        <f>'UPDATE Regular Stats'!N599</f>
        <v>0</v>
      </c>
      <c r="O598">
        <f>'UPDATE Regular Stats'!O599</f>
        <v>2</v>
      </c>
      <c r="P598">
        <f>'UPDATE Regular Stats'!P599</f>
        <v>5.7</v>
      </c>
      <c r="Q598">
        <f>'UPDATE Regular Stats'!Q599</f>
        <v>0.36</v>
      </c>
      <c r="R598">
        <f>'UPDATE Regular Stats'!R599</f>
        <v>1</v>
      </c>
      <c r="S598">
        <f>'UPDATE Regular Stats'!S599</f>
        <v>1.5</v>
      </c>
      <c r="T598">
        <f>'UPDATE Regular Stats'!T599</f>
        <v>0.69699999999999995</v>
      </c>
      <c r="U598">
        <f>'UPDATE Regular Stats'!U599</f>
        <v>1.3</v>
      </c>
      <c r="V598">
        <f>'UPDATE Regular Stats'!V599</f>
        <v>2.1</v>
      </c>
      <c r="W598">
        <f>'UPDATE Regular Stats'!W599</f>
        <v>3.4</v>
      </c>
      <c r="X598">
        <f>'UPDATE Regular Stats'!X599</f>
        <v>0.9</v>
      </c>
      <c r="Y598">
        <f>'UPDATE Regular Stats'!Y599</f>
        <v>0.5</v>
      </c>
      <c r="Z598">
        <f>'UPDATE Regular Stats'!Z599</f>
        <v>0</v>
      </c>
      <c r="AA598">
        <f>'UPDATE Regular Stats'!AA599</f>
        <v>0.8</v>
      </c>
      <c r="AB598">
        <f>'UPDATE Regular Stats'!AB599</f>
        <v>1.7</v>
      </c>
      <c r="AC598">
        <f>'UPDATE Regular Stats'!AC599</f>
        <v>5.0999999999999996</v>
      </c>
      <c r="AD598">
        <f>VLOOKUP($B598,'UPDATE Advanced Stats'!$B$2:$AC$1000,7,0)</f>
        <v>8</v>
      </c>
      <c r="AE598">
        <f>VLOOKUP($B598,'UPDATE Advanced Stats'!$B$2:$AC$1000,8,0)</f>
        <v>0.45600000000000002</v>
      </c>
      <c r="AF598">
        <f>VLOOKUP($B598,'UPDATE Advanced Stats'!$B$2:$AC$1000,9,0)</f>
        <v>0.05</v>
      </c>
      <c r="AG598">
        <f>VLOOKUP($B598,'UPDATE Advanced Stats'!$B$2:$AC$1000,10,0)</f>
        <v>0.224</v>
      </c>
      <c r="AH598">
        <f>VLOOKUP($B598,'UPDATE Advanced Stats'!$B$2:$AC$1000,11,0)</f>
        <v>4.8</v>
      </c>
      <c r="AI598">
        <f>VLOOKUP($B598,'UPDATE Advanced Stats'!$B$2:$AC$1000,12,0)</f>
        <v>9.9</v>
      </c>
      <c r="AJ598">
        <f>VLOOKUP($B598,'UPDATE Advanced Stats'!$B$2:$AC$1000,13,0)</f>
        <v>7.3</v>
      </c>
      <c r="AK598">
        <f>VLOOKUP($B598,'UPDATE Advanced Stats'!$B$2:$AC$1000,14,0)</f>
        <v>7.4</v>
      </c>
      <c r="AL598">
        <f>VLOOKUP($B598,'UPDATE Advanced Stats'!$B$2:$AC$1000,15,0)</f>
        <v>1.3</v>
      </c>
      <c r="AM598">
        <f>VLOOKUP($B598,'UPDATE Advanced Stats'!$B$2:$AC$1000,16,0)</f>
        <v>0.4</v>
      </c>
      <c r="AN598">
        <f>VLOOKUP($B598,'UPDATE Advanced Stats'!$B$2:$AC$1000,17,0)</f>
        <v>13.2</v>
      </c>
      <c r="AO598">
        <f>VLOOKUP($B598,'UPDATE Advanced Stats'!$B$2:$AC$1000,18,0)</f>
        <v>17</v>
      </c>
      <c r="AP598">
        <f>VLOOKUP($B598,'UPDATE Advanced Stats'!$B$2:$AC$1000,19,0)</f>
        <v>0</v>
      </c>
      <c r="AQ598">
        <f>VLOOKUP($B598,'UPDATE Advanced Stats'!$B$2:$AC$1000,20,0)</f>
        <v>-0.9</v>
      </c>
      <c r="AR598">
        <f>VLOOKUP($B598,'UPDATE Advanced Stats'!$B$2:$AC$1000,21,0)</f>
        <v>0.4</v>
      </c>
      <c r="AS598">
        <f>VLOOKUP($B598,'UPDATE Advanced Stats'!$B$2:$AC$1000,22,0)</f>
        <v>-0.4</v>
      </c>
      <c r="AT598">
        <f>VLOOKUP($B598,'UPDATE Advanced Stats'!$B$2:$AC$1000,23,0)</f>
        <v>-1.4E-2</v>
      </c>
      <c r="AU598">
        <f>VLOOKUP($B598,'UPDATE Advanced Stats'!$B$2:$AC$1000,24,0)</f>
        <v>0</v>
      </c>
      <c r="AV598">
        <f>VLOOKUP($B598,'UPDATE Advanced Stats'!$B$2:$AC$1000,25,0)</f>
        <v>-4.0999999999999996</v>
      </c>
      <c r="AW598">
        <f>VLOOKUP($B598,'UPDATE Advanced Stats'!$B$2:$AC$1000,26,0)</f>
        <v>-1.6</v>
      </c>
      <c r="AX598">
        <f>VLOOKUP($B598,'UPDATE Advanced Stats'!$B$2:$AC$1000,27,0)</f>
        <v>-5.7</v>
      </c>
      <c r="AY598">
        <f>VLOOKUP($B598,'UPDATE Advanced Stats'!$B$2:$AC$1000,28,0)</f>
        <v>-1.4</v>
      </c>
    </row>
    <row r="599" spans="1:51">
      <c r="A599">
        <f>'UPDATE Regular Stats'!A600</f>
        <v>437</v>
      </c>
      <c r="B599" t="str">
        <f>'UPDATE Regular Stats'!B600</f>
        <v>Lance Thomas</v>
      </c>
      <c r="C599" t="str">
        <f>'UPDATE Regular Stats'!C600</f>
        <v>PF</v>
      </c>
      <c r="D599">
        <f>'UPDATE Regular Stats'!D600</f>
        <v>26</v>
      </c>
      <c r="E599" t="str">
        <f>'UPDATE Regular Stats'!E600</f>
        <v>NYK</v>
      </c>
      <c r="F599">
        <f>'UPDATE Regular Stats'!F600</f>
        <v>40</v>
      </c>
      <c r="G599">
        <f>'UPDATE Regular Stats'!G600</f>
        <v>24</v>
      </c>
      <c r="H599">
        <f>'UPDATE Regular Stats'!H600</f>
        <v>26</v>
      </c>
      <c r="I599">
        <f>'UPDATE Regular Stats'!I600</f>
        <v>3.4</v>
      </c>
      <c r="J599">
        <f>'UPDATE Regular Stats'!J600</f>
        <v>7.9</v>
      </c>
      <c r="K599">
        <f>'UPDATE Regular Stats'!K600</f>
        <v>0.434</v>
      </c>
      <c r="L599">
        <f>'UPDATE Regular Stats'!L600</f>
        <v>0.2</v>
      </c>
      <c r="M599">
        <f>'UPDATE Regular Stats'!M600</f>
        <v>0.5</v>
      </c>
      <c r="N599">
        <f>'UPDATE Regular Stats'!N600</f>
        <v>0.33300000000000002</v>
      </c>
      <c r="O599">
        <f>'UPDATE Regular Stats'!O600</f>
        <v>3.3</v>
      </c>
      <c r="P599">
        <f>'UPDATE Regular Stats'!P600</f>
        <v>7.4</v>
      </c>
      <c r="Q599">
        <f>'UPDATE Regular Stats'!Q600</f>
        <v>0.441</v>
      </c>
      <c r="R599">
        <f>'UPDATE Regular Stats'!R600</f>
        <v>1.2</v>
      </c>
      <c r="S599">
        <f>'UPDATE Regular Stats'!S600</f>
        <v>1.7</v>
      </c>
      <c r="T599">
        <f>'UPDATE Regular Stats'!T600</f>
        <v>0.74199999999999999</v>
      </c>
      <c r="U599">
        <f>'UPDATE Regular Stats'!U600</f>
        <v>0.9</v>
      </c>
      <c r="V599">
        <f>'UPDATE Regular Stats'!V600</f>
        <v>2.1</v>
      </c>
      <c r="W599">
        <f>'UPDATE Regular Stats'!W600</f>
        <v>3</v>
      </c>
      <c r="X599">
        <f>'UPDATE Regular Stats'!X600</f>
        <v>1.2</v>
      </c>
      <c r="Y599">
        <f>'UPDATE Regular Stats'!Y600</f>
        <v>0.7</v>
      </c>
      <c r="Z599">
        <f>'UPDATE Regular Stats'!Z600</f>
        <v>0.2</v>
      </c>
      <c r="AA599">
        <f>'UPDATE Regular Stats'!AA600</f>
        <v>1.4</v>
      </c>
      <c r="AB599">
        <f>'UPDATE Regular Stats'!AB600</f>
        <v>1.6</v>
      </c>
      <c r="AC599">
        <f>'UPDATE Regular Stats'!AC600</f>
        <v>8.3000000000000007</v>
      </c>
      <c r="AD599">
        <f>VLOOKUP($B599,'UPDATE Advanced Stats'!$B$2:$AC$1000,7,0)</f>
        <v>8</v>
      </c>
      <c r="AE599">
        <f>VLOOKUP($B599,'UPDATE Advanced Stats'!$B$2:$AC$1000,8,0)</f>
        <v>0.45600000000000002</v>
      </c>
      <c r="AF599">
        <f>VLOOKUP($B599,'UPDATE Advanced Stats'!$B$2:$AC$1000,9,0)</f>
        <v>0.05</v>
      </c>
      <c r="AG599">
        <f>VLOOKUP($B599,'UPDATE Advanced Stats'!$B$2:$AC$1000,10,0)</f>
        <v>0.224</v>
      </c>
      <c r="AH599">
        <f>VLOOKUP($B599,'UPDATE Advanced Stats'!$B$2:$AC$1000,11,0)</f>
        <v>4.8</v>
      </c>
      <c r="AI599">
        <f>VLOOKUP($B599,'UPDATE Advanced Stats'!$B$2:$AC$1000,12,0)</f>
        <v>9.9</v>
      </c>
      <c r="AJ599">
        <f>VLOOKUP($B599,'UPDATE Advanced Stats'!$B$2:$AC$1000,13,0)</f>
        <v>7.3</v>
      </c>
      <c r="AK599">
        <f>VLOOKUP($B599,'UPDATE Advanced Stats'!$B$2:$AC$1000,14,0)</f>
        <v>7.4</v>
      </c>
      <c r="AL599">
        <f>VLOOKUP($B599,'UPDATE Advanced Stats'!$B$2:$AC$1000,15,0)</f>
        <v>1.3</v>
      </c>
      <c r="AM599">
        <f>VLOOKUP($B599,'UPDATE Advanced Stats'!$B$2:$AC$1000,16,0)</f>
        <v>0.4</v>
      </c>
      <c r="AN599">
        <f>VLOOKUP($B599,'UPDATE Advanced Stats'!$B$2:$AC$1000,17,0)</f>
        <v>13.2</v>
      </c>
      <c r="AO599">
        <f>VLOOKUP($B599,'UPDATE Advanced Stats'!$B$2:$AC$1000,18,0)</f>
        <v>17</v>
      </c>
      <c r="AP599">
        <f>VLOOKUP($B599,'UPDATE Advanced Stats'!$B$2:$AC$1000,19,0)</f>
        <v>0</v>
      </c>
      <c r="AQ599">
        <f>VLOOKUP($B599,'UPDATE Advanced Stats'!$B$2:$AC$1000,20,0)</f>
        <v>-0.9</v>
      </c>
      <c r="AR599">
        <f>VLOOKUP($B599,'UPDATE Advanced Stats'!$B$2:$AC$1000,21,0)</f>
        <v>0.4</v>
      </c>
      <c r="AS599">
        <f>VLOOKUP($B599,'UPDATE Advanced Stats'!$B$2:$AC$1000,22,0)</f>
        <v>-0.4</v>
      </c>
      <c r="AT599">
        <f>VLOOKUP($B599,'UPDATE Advanced Stats'!$B$2:$AC$1000,23,0)</f>
        <v>-1.4E-2</v>
      </c>
      <c r="AU599">
        <f>VLOOKUP($B599,'UPDATE Advanced Stats'!$B$2:$AC$1000,24,0)</f>
        <v>0</v>
      </c>
      <c r="AV599">
        <f>VLOOKUP($B599,'UPDATE Advanced Stats'!$B$2:$AC$1000,25,0)</f>
        <v>-4.0999999999999996</v>
      </c>
      <c r="AW599">
        <f>VLOOKUP($B599,'UPDATE Advanced Stats'!$B$2:$AC$1000,26,0)</f>
        <v>-1.6</v>
      </c>
      <c r="AX599">
        <f>VLOOKUP($B599,'UPDATE Advanced Stats'!$B$2:$AC$1000,27,0)</f>
        <v>-5.7</v>
      </c>
      <c r="AY599">
        <f>VLOOKUP($B599,'UPDATE Advanced Stats'!$B$2:$AC$1000,28,0)</f>
        <v>-1.4</v>
      </c>
    </row>
    <row r="600" spans="1:51">
      <c r="A600">
        <f>'UPDATE Regular Stats'!A601</f>
        <v>438</v>
      </c>
      <c r="B600" t="str">
        <f>'UPDATE Regular Stats'!B601</f>
        <v>Malcolm Thomas</v>
      </c>
      <c r="C600" t="str">
        <f>'UPDATE Regular Stats'!C601</f>
        <v>PF</v>
      </c>
      <c r="D600">
        <f>'UPDATE Regular Stats'!D601</f>
        <v>26</v>
      </c>
      <c r="E600" t="str">
        <f>'UPDATE Regular Stats'!E601</f>
        <v>PHI</v>
      </c>
      <c r="F600">
        <f>'UPDATE Regular Stats'!F601</f>
        <v>17</v>
      </c>
      <c r="G600">
        <f>'UPDATE Regular Stats'!G601</f>
        <v>0</v>
      </c>
      <c r="H600">
        <f>'UPDATE Regular Stats'!H601</f>
        <v>11.4</v>
      </c>
      <c r="I600">
        <f>'UPDATE Regular Stats'!I601</f>
        <v>1.1000000000000001</v>
      </c>
      <c r="J600">
        <f>'UPDATE Regular Stats'!J601</f>
        <v>2.4</v>
      </c>
      <c r="K600">
        <f>'UPDATE Regular Stats'!K601</f>
        <v>0.45</v>
      </c>
      <c r="L600">
        <f>'UPDATE Regular Stats'!L601</f>
        <v>0</v>
      </c>
      <c r="M600">
        <f>'UPDATE Regular Stats'!M601</f>
        <v>0.4</v>
      </c>
      <c r="N600">
        <f>'UPDATE Regular Stats'!N601</f>
        <v>0</v>
      </c>
      <c r="O600">
        <f>'UPDATE Regular Stats'!O601</f>
        <v>1.1000000000000001</v>
      </c>
      <c r="P600">
        <f>'UPDATE Regular Stats'!P601</f>
        <v>1.9</v>
      </c>
      <c r="Q600">
        <f>'UPDATE Regular Stats'!Q601</f>
        <v>0.54500000000000004</v>
      </c>
      <c r="R600">
        <f>'UPDATE Regular Stats'!R601</f>
        <v>0.5</v>
      </c>
      <c r="S600">
        <f>'UPDATE Regular Stats'!S601</f>
        <v>0.8</v>
      </c>
      <c r="T600">
        <f>'UPDATE Regular Stats'!T601</f>
        <v>0.69199999999999995</v>
      </c>
      <c r="U600">
        <f>'UPDATE Regular Stats'!U601</f>
        <v>0.9</v>
      </c>
      <c r="V600">
        <f>'UPDATE Regular Stats'!V601</f>
        <v>2.4</v>
      </c>
      <c r="W600">
        <f>'UPDATE Regular Stats'!W601</f>
        <v>3.3</v>
      </c>
      <c r="X600">
        <f>'UPDATE Regular Stats'!X601</f>
        <v>0.4</v>
      </c>
      <c r="Y600">
        <f>'UPDATE Regular Stats'!Y601</f>
        <v>0.2</v>
      </c>
      <c r="Z600">
        <f>'UPDATE Regular Stats'!Z601</f>
        <v>0.1</v>
      </c>
      <c r="AA600">
        <f>'UPDATE Regular Stats'!AA601</f>
        <v>0.8</v>
      </c>
      <c r="AB600">
        <f>'UPDATE Regular Stats'!AB601</f>
        <v>1</v>
      </c>
      <c r="AC600">
        <f>'UPDATE Regular Stats'!AC601</f>
        <v>2.6</v>
      </c>
      <c r="AD600">
        <f>VLOOKUP($B600,'UPDATE Advanced Stats'!$B$2:$AC$1000,7,0)</f>
        <v>8.1999999999999993</v>
      </c>
      <c r="AE600">
        <f>VLOOKUP($B600,'UPDATE Advanced Stats'!$B$2:$AC$1000,8,0)</f>
        <v>0.49199999999999999</v>
      </c>
      <c r="AF600">
        <f>VLOOKUP($B600,'UPDATE Advanced Stats'!$B$2:$AC$1000,9,0)</f>
        <v>0.17499999999999999</v>
      </c>
      <c r="AG600">
        <f>VLOOKUP($B600,'UPDATE Advanced Stats'!$B$2:$AC$1000,10,0)</f>
        <v>0.32500000000000001</v>
      </c>
      <c r="AH600">
        <f>VLOOKUP($B600,'UPDATE Advanced Stats'!$B$2:$AC$1000,11,0)</f>
        <v>8.5</v>
      </c>
      <c r="AI600">
        <f>VLOOKUP($B600,'UPDATE Advanced Stats'!$B$2:$AC$1000,12,0)</f>
        <v>23.5</v>
      </c>
      <c r="AJ600">
        <f>VLOOKUP($B600,'UPDATE Advanced Stats'!$B$2:$AC$1000,13,0)</f>
        <v>15.6</v>
      </c>
      <c r="AK600">
        <f>VLOOKUP($B600,'UPDATE Advanced Stats'!$B$2:$AC$1000,14,0)</f>
        <v>6</v>
      </c>
      <c r="AL600">
        <f>VLOOKUP($B600,'UPDATE Advanced Stats'!$B$2:$AC$1000,15,0)</f>
        <v>0.8</v>
      </c>
      <c r="AM600">
        <f>VLOOKUP($B600,'UPDATE Advanced Stats'!$B$2:$AC$1000,16,0)</f>
        <v>0.4</v>
      </c>
      <c r="AN600">
        <f>VLOOKUP($B600,'UPDATE Advanced Stats'!$B$2:$AC$1000,17,0)</f>
        <v>22.1</v>
      </c>
      <c r="AO600">
        <f>VLOOKUP($B600,'UPDATE Advanced Stats'!$B$2:$AC$1000,18,0)</f>
        <v>13.2</v>
      </c>
      <c r="AP600">
        <f>VLOOKUP($B600,'UPDATE Advanced Stats'!$B$2:$AC$1000,19,0)</f>
        <v>0</v>
      </c>
      <c r="AQ600">
        <f>VLOOKUP($B600,'UPDATE Advanced Stats'!$B$2:$AC$1000,20,0)</f>
        <v>-0.1</v>
      </c>
      <c r="AR600">
        <f>VLOOKUP($B600,'UPDATE Advanced Stats'!$B$2:$AC$1000,21,0)</f>
        <v>0.2</v>
      </c>
      <c r="AS600">
        <f>VLOOKUP($B600,'UPDATE Advanced Stats'!$B$2:$AC$1000,22,0)</f>
        <v>0.1</v>
      </c>
      <c r="AT600">
        <f>VLOOKUP($B600,'UPDATE Advanced Stats'!$B$2:$AC$1000,23,0)</f>
        <v>2.3E-2</v>
      </c>
      <c r="AU600">
        <f>VLOOKUP($B600,'UPDATE Advanced Stats'!$B$2:$AC$1000,24,0)</f>
        <v>0</v>
      </c>
      <c r="AV600">
        <f>VLOOKUP($B600,'UPDATE Advanced Stats'!$B$2:$AC$1000,25,0)</f>
        <v>-6.4</v>
      </c>
      <c r="AW600">
        <f>VLOOKUP($B600,'UPDATE Advanced Stats'!$B$2:$AC$1000,26,0)</f>
        <v>-1</v>
      </c>
      <c r="AX600">
        <f>VLOOKUP($B600,'UPDATE Advanced Stats'!$B$2:$AC$1000,27,0)</f>
        <v>-7.4</v>
      </c>
      <c r="AY600">
        <f>VLOOKUP($B600,'UPDATE Advanced Stats'!$B$2:$AC$1000,28,0)</f>
        <v>-0.3</v>
      </c>
    </row>
    <row r="601" spans="1:51">
      <c r="A601">
        <f>'UPDATE Regular Stats'!A602</f>
        <v>439</v>
      </c>
      <c r="B601" t="str">
        <f>'UPDATE Regular Stats'!B602</f>
        <v>Tyrus Thomas</v>
      </c>
      <c r="C601" t="str">
        <f>'UPDATE Regular Stats'!C602</f>
        <v>PF</v>
      </c>
      <c r="D601">
        <f>'UPDATE Regular Stats'!D602</f>
        <v>28</v>
      </c>
      <c r="E601" t="str">
        <f>'UPDATE Regular Stats'!E602</f>
        <v>MEM</v>
      </c>
      <c r="F601">
        <f>'UPDATE Regular Stats'!F602</f>
        <v>2</v>
      </c>
      <c r="G601">
        <f>'UPDATE Regular Stats'!G602</f>
        <v>0</v>
      </c>
      <c r="H601">
        <f>'UPDATE Regular Stats'!H602</f>
        <v>3.5</v>
      </c>
      <c r="I601">
        <f>'UPDATE Regular Stats'!I602</f>
        <v>0.5</v>
      </c>
      <c r="J601">
        <f>'UPDATE Regular Stats'!J602</f>
        <v>0.5</v>
      </c>
      <c r="K601">
        <f>'UPDATE Regular Stats'!K602</f>
        <v>1</v>
      </c>
      <c r="L601">
        <f>'UPDATE Regular Stats'!L602</f>
        <v>0</v>
      </c>
      <c r="M601">
        <f>'UPDATE Regular Stats'!M602</f>
        <v>0</v>
      </c>
      <c r="N601">
        <f>'UPDATE Regular Stats'!N602</f>
        <v>0</v>
      </c>
      <c r="O601">
        <f>'UPDATE Regular Stats'!O602</f>
        <v>0.5</v>
      </c>
      <c r="P601">
        <f>'UPDATE Regular Stats'!P602</f>
        <v>0.5</v>
      </c>
      <c r="Q601">
        <f>'UPDATE Regular Stats'!Q602</f>
        <v>1</v>
      </c>
      <c r="R601">
        <f>'UPDATE Regular Stats'!R602</f>
        <v>1</v>
      </c>
      <c r="S601">
        <f>'UPDATE Regular Stats'!S602</f>
        <v>1</v>
      </c>
      <c r="T601">
        <f>'UPDATE Regular Stats'!T602</f>
        <v>1</v>
      </c>
      <c r="U601">
        <f>'UPDATE Regular Stats'!U602</f>
        <v>0</v>
      </c>
      <c r="V601">
        <f>'UPDATE Regular Stats'!V602</f>
        <v>0</v>
      </c>
      <c r="W601">
        <f>'UPDATE Regular Stats'!W602</f>
        <v>0</v>
      </c>
      <c r="X601">
        <f>'UPDATE Regular Stats'!X602</f>
        <v>0.5</v>
      </c>
      <c r="Y601">
        <f>'UPDATE Regular Stats'!Y602</f>
        <v>0</v>
      </c>
      <c r="Z601">
        <f>'UPDATE Regular Stats'!Z602</f>
        <v>0</v>
      </c>
      <c r="AA601">
        <f>'UPDATE Regular Stats'!AA602</f>
        <v>0</v>
      </c>
      <c r="AB601">
        <f>'UPDATE Regular Stats'!AB602</f>
        <v>0</v>
      </c>
      <c r="AC601">
        <f>'UPDATE Regular Stats'!AC602</f>
        <v>2</v>
      </c>
      <c r="AD601">
        <f>VLOOKUP($B601,'UPDATE Advanced Stats'!$B$2:$AC$1000,7,0)</f>
        <v>31.4</v>
      </c>
      <c r="AE601">
        <f>VLOOKUP($B601,'UPDATE Advanced Stats'!$B$2:$AC$1000,8,0)</f>
        <v>1.0640000000000001</v>
      </c>
      <c r="AF601">
        <f>VLOOKUP($B601,'UPDATE Advanced Stats'!$B$2:$AC$1000,9,0)</f>
        <v>0</v>
      </c>
      <c r="AG601">
        <f>VLOOKUP($B601,'UPDATE Advanced Stats'!$B$2:$AC$1000,10,0)</f>
        <v>2</v>
      </c>
      <c r="AH601">
        <f>VLOOKUP($B601,'UPDATE Advanced Stats'!$B$2:$AC$1000,11,0)</f>
        <v>0</v>
      </c>
      <c r="AI601">
        <f>VLOOKUP($B601,'UPDATE Advanced Stats'!$B$2:$AC$1000,12,0)</f>
        <v>0</v>
      </c>
      <c r="AJ601">
        <f>VLOOKUP($B601,'UPDATE Advanced Stats'!$B$2:$AC$1000,13,0)</f>
        <v>0</v>
      </c>
      <c r="AK601">
        <f>VLOOKUP($B601,'UPDATE Advanced Stats'!$B$2:$AC$1000,14,0)</f>
        <v>22.5</v>
      </c>
      <c r="AL601">
        <f>VLOOKUP($B601,'UPDATE Advanced Stats'!$B$2:$AC$1000,15,0)</f>
        <v>0</v>
      </c>
      <c r="AM601">
        <f>VLOOKUP($B601,'UPDATE Advanced Stats'!$B$2:$AC$1000,16,0)</f>
        <v>0</v>
      </c>
      <c r="AN601">
        <f>VLOOKUP($B601,'UPDATE Advanced Stats'!$B$2:$AC$1000,17,0)</f>
        <v>0</v>
      </c>
      <c r="AO601">
        <f>VLOOKUP($B601,'UPDATE Advanced Stats'!$B$2:$AC$1000,18,0)</f>
        <v>12.3</v>
      </c>
      <c r="AP601">
        <f>VLOOKUP($B601,'UPDATE Advanced Stats'!$B$2:$AC$1000,19,0)</f>
        <v>0</v>
      </c>
      <c r="AQ601">
        <f>VLOOKUP($B601,'UPDATE Advanced Stats'!$B$2:$AC$1000,20,0)</f>
        <v>0.1</v>
      </c>
      <c r="AR601">
        <f>VLOOKUP($B601,'UPDATE Advanced Stats'!$B$2:$AC$1000,21,0)</f>
        <v>0</v>
      </c>
      <c r="AS601">
        <f>VLOOKUP($B601,'UPDATE Advanced Stats'!$B$2:$AC$1000,22,0)</f>
        <v>0.1</v>
      </c>
      <c r="AT601">
        <f>VLOOKUP($B601,'UPDATE Advanced Stats'!$B$2:$AC$1000,23,0)</f>
        <v>0.47699999999999998</v>
      </c>
      <c r="AU601">
        <f>VLOOKUP($B601,'UPDATE Advanced Stats'!$B$2:$AC$1000,24,0)</f>
        <v>0</v>
      </c>
      <c r="AV601">
        <f>VLOOKUP($B601,'UPDATE Advanced Stats'!$B$2:$AC$1000,25,0)</f>
        <v>6.8</v>
      </c>
      <c r="AW601">
        <f>VLOOKUP($B601,'UPDATE Advanced Stats'!$B$2:$AC$1000,26,0)</f>
        <v>-8.5</v>
      </c>
      <c r="AX601">
        <f>VLOOKUP($B601,'UPDATE Advanced Stats'!$B$2:$AC$1000,27,0)</f>
        <v>-1.6</v>
      </c>
      <c r="AY601">
        <f>VLOOKUP($B601,'UPDATE Advanced Stats'!$B$2:$AC$1000,28,0)</f>
        <v>0</v>
      </c>
    </row>
    <row r="602" spans="1:51">
      <c r="A602">
        <f>'UPDATE Regular Stats'!A603</f>
        <v>440</v>
      </c>
      <c r="B602" t="str">
        <f>'UPDATE Regular Stats'!B603</f>
        <v>Hollis Thompson</v>
      </c>
      <c r="C602" t="str">
        <f>'UPDATE Regular Stats'!C603</f>
        <v>SG</v>
      </c>
      <c r="D602">
        <f>'UPDATE Regular Stats'!D603</f>
        <v>23</v>
      </c>
      <c r="E602" t="str">
        <f>'UPDATE Regular Stats'!E603</f>
        <v>PHI</v>
      </c>
      <c r="F602">
        <f>'UPDATE Regular Stats'!F603</f>
        <v>71</v>
      </c>
      <c r="G602">
        <f>'UPDATE Regular Stats'!G603</f>
        <v>23</v>
      </c>
      <c r="H602">
        <f>'UPDATE Regular Stats'!H603</f>
        <v>25</v>
      </c>
      <c r="I602">
        <f>'UPDATE Regular Stats'!I603</f>
        <v>3.2</v>
      </c>
      <c r="J602">
        <f>'UPDATE Regular Stats'!J603</f>
        <v>7.6</v>
      </c>
      <c r="K602">
        <f>'UPDATE Regular Stats'!K603</f>
        <v>0.41299999999999998</v>
      </c>
      <c r="L602">
        <f>'UPDATE Regular Stats'!L603</f>
        <v>1.6</v>
      </c>
      <c r="M602">
        <f>'UPDATE Regular Stats'!M603</f>
        <v>4</v>
      </c>
      <c r="N602">
        <f>'UPDATE Regular Stats'!N603</f>
        <v>0.40100000000000002</v>
      </c>
      <c r="O602">
        <f>'UPDATE Regular Stats'!O603</f>
        <v>1.5</v>
      </c>
      <c r="P602">
        <f>'UPDATE Regular Stats'!P603</f>
        <v>3.6</v>
      </c>
      <c r="Q602">
        <f>'UPDATE Regular Stats'!Q603</f>
        <v>0.42599999999999999</v>
      </c>
      <c r="R602">
        <f>'UPDATE Regular Stats'!R603</f>
        <v>0.9</v>
      </c>
      <c r="S602">
        <f>'UPDATE Regular Stats'!S603</f>
        <v>1.3</v>
      </c>
      <c r="T602">
        <f>'UPDATE Regular Stats'!T603</f>
        <v>0.70799999999999996</v>
      </c>
      <c r="U602">
        <f>'UPDATE Regular Stats'!U603</f>
        <v>0.7</v>
      </c>
      <c r="V602">
        <f>'UPDATE Regular Stats'!V603</f>
        <v>2</v>
      </c>
      <c r="W602">
        <f>'UPDATE Regular Stats'!W603</f>
        <v>2.8</v>
      </c>
      <c r="X602">
        <f>'UPDATE Regular Stats'!X603</f>
        <v>1.2</v>
      </c>
      <c r="Y602">
        <f>'UPDATE Regular Stats'!Y603</f>
        <v>0.8</v>
      </c>
      <c r="Z602">
        <f>'UPDATE Regular Stats'!Z603</f>
        <v>0.4</v>
      </c>
      <c r="AA602">
        <f>'UPDATE Regular Stats'!AA603</f>
        <v>0.9</v>
      </c>
      <c r="AB602">
        <f>'UPDATE Regular Stats'!AB603</f>
        <v>2</v>
      </c>
      <c r="AC602">
        <f>'UPDATE Regular Stats'!AC603</f>
        <v>8.8000000000000007</v>
      </c>
      <c r="AD602">
        <f>VLOOKUP($B602,'UPDATE Advanced Stats'!$B$2:$AC$1000,7,0)</f>
        <v>10.9</v>
      </c>
      <c r="AE602">
        <f>VLOOKUP($B602,'UPDATE Advanced Stats'!$B$2:$AC$1000,8,0)</f>
        <v>0.53800000000000003</v>
      </c>
      <c r="AF602">
        <f>VLOOKUP($B602,'UPDATE Advanced Stats'!$B$2:$AC$1000,9,0)</f>
        <v>0.52900000000000003</v>
      </c>
      <c r="AG602">
        <f>VLOOKUP($B602,'UPDATE Advanced Stats'!$B$2:$AC$1000,10,0)</f>
        <v>0.16400000000000001</v>
      </c>
      <c r="AH602">
        <f>VLOOKUP($B602,'UPDATE Advanced Stats'!$B$2:$AC$1000,11,0)</f>
        <v>3.1</v>
      </c>
      <c r="AI602">
        <f>VLOOKUP($B602,'UPDATE Advanced Stats'!$B$2:$AC$1000,12,0)</f>
        <v>9.3000000000000007</v>
      </c>
      <c r="AJ602">
        <f>VLOOKUP($B602,'UPDATE Advanced Stats'!$B$2:$AC$1000,13,0)</f>
        <v>6</v>
      </c>
      <c r="AK602">
        <f>VLOOKUP($B602,'UPDATE Advanced Stats'!$B$2:$AC$1000,14,0)</f>
        <v>8.4</v>
      </c>
      <c r="AL602">
        <f>VLOOKUP($B602,'UPDATE Advanced Stats'!$B$2:$AC$1000,15,0)</f>
        <v>1.6</v>
      </c>
      <c r="AM602">
        <f>VLOOKUP($B602,'UPDATE Advanced Stats'!$B$2:$AC$1000,16,0)</f>
        <v>1.2</v>
      </c>
      <c r="AN602">
        <f>VLOOKUP($B602,'UPDATE Advanced Stats'!$B$2:$AC$1000,17,0)</f>
        <v>10.199999999999999</v>
      </c>
      <c r="AO602">
        <f>VLOOKUP($B602,'UPDATE Advanced Stats'!$B$2:$AC$1000,18,0)</f>
        <v>15.9</v>
      </c>
      <c r="AP602">
        <f>VLOOKUP($B602,'UPDATE Advanced Stats'!$B$2:$AC$1000,19,0)</f>
        <v>0</v>
      </c>
      <c r="AQ602">
        <f>VLOOKUP($B602,'UPDATE Advanced Stats'!$B$2:$AC$1000,20,0)</f>
        <v>1.3</v>
      </c>
      <c r="AR602">
        <f>VLOOKUP($B602,'UPDATE Advanced Stats'!$B$2:$AC$1000,21,0)</f>
        <v>1.3</v>
      </c>
      <c r="AS602">
        <f>VLOOKUP($B602,'UPDATE Advanced Stats'!$B$2:$AC$1000,22,0)</f>
        <v>2.6</v>
      </c>
      <c r="AT602">
        <f>VLOOKUP($B602,'UPDATE Advanced Stats'!$B$2:$AC$1000,23,0)</f>
        <v>7.0000000000000007E-2</v>
      </c>
      <c r="AU602">
        <f>VLOOKUP($B602,'UPDATE Advanced Stats'!$B$2:$AC$1000,24,0)</f>
        <v>0</v>
      </c>
      <c r="AV602">
        <f>VLOOKUP($B602,'UPDATE Advanced Stats'!$B$2:$AC$1000,25,0)</f>
        <v>-1.1000000000000001</v>
      </c>
      <c r="AW602">
        <f>VLOOKUP($B602,'UPDATE Advanced Stats'!$B$2:$AC$1000,26,0)</f>
        <v>-0.9</v>
      </c>
      <c r="AX602">
        <f>VLOOKUP($B602,'UPDATE Advanced Stats'!$B$2:$AC$1000,27,0)</f>
        <v>-2.1</v>
      </c>
      <c r="AY602">
        <f>VLOOKUP($B602,'UPDATE Advanced Stats'!$B$2:$AC$1000,28,0)</f>
        <v>0</v>
      </c>
    </row>
    <row r="603" spans="1:51">
      <c r="A603" t="str">
        <f>'UPDATE Regular Stats'!A604</f>
        <v>Rk</v>
      </c>
      <c r="B603" t="str">
        <f>'UPDATE Regular Stats'!B604</f>
        <v>Player</v>
      </c>
      <c r="C603" t="str">
        <f>'UPDATE Regular Stats'!C604</f>
        <v>Pos</v>
      </c>
      <c r="D603" t="str">
        <f>'UPDATE Regular Stats'!D604</f>
        <v>Age</v>
      </c>
      <c r="E603" t="str">
        <f>'UPDATE Regular Stats'!E604</f>
        <v>Tm</v>
      </c>
      <c r="F603" t="str">
        <f>'UPDATE Regular Stats'!F604</f>
        <v>G</v>
      </c>
      <c r="G603" t="str">
        <f>'UPDATE Regular Stats'!G604</f>
        <v>GS</v>
      </c>
      <c r="H603" t="str">
        <f>'UPDATE Regular Stats'!H604</f>
        <v>MP</v>
      </c>
      <c r="I603" t="str">
        <f>'UPDATE Regular Stats'!I604</f>
        <v>FG</v>
      </c>
      <c r="J603" t="str">
        <f>'UPDATE Regular Stats'!J604</f>
        <v>FGA</v>
      </c>
      <c r="K603" t="str">
        <f>'UPDATE Regular Stats'!K604</f>
        <v>FG%</v>
      </c>
      <c r="L603" t="str">
        <f>'UPDATE Regular Stats'!L604</f>
        <v>3P</v>
      </c>
      <c r="M603" t="str">
        <f>'UPDATE Regular Stats'!M604</f>
        <v>3PA</v>
      </c>
      <c r="N603" t="str">
        <f>'UPDATE Regular Stats'!N604</f>
        <v>3P</v>
      </c>
      <c r="O603" t="str">
        <f>'UPDATE Regular Stats'!O604</f>
        <v>2P</v>
      </c>
      <c r="P603" t="str">
        <f>'UPDATE Regular Stats'!P604</f>
        <v>2PA</v>
      </c>
      <c r="Q603" t="str">
        <f>'UPDATE Regular Stats'!Q604</f>
        <v>2P</v>
      </c>
      <c r="R603" t="str">
        <f>'UPDATE Regular Stats'!R604</f>
        <v>FT</v>
      </c>
      <c r="S603" t="str">
        <f>'UPDATE Regular Stats'!S604</f>
        <v>FTA</v>
      </c>
      <c r="T603" t="str">
        <f>'UPDATE Regular Stats'!T604</f>
        <v>FT%</v>
      </c>
      <c r="U603" t="str">
        <f>'UPDATE Regular Stats'!U604</f>
        <v>ORB</v>
      </c>
      <c r="V603" t="str">
        <f>'UPDATE Regular Stats'!V604</f>
        <v>DRB</v>
      </c>
      <c r="W603" t="str">
        <f>'UPDATE Regular Stats'!W604</f>
        <v>TRB</v>
      </c>
      <c r="X603" t="str">
        <f>'UPDATE Regular Stats'!X604</f>
        <v>AST</v>
      </c>
      <c r="Y603" t="str">
        <f>'UPDATE Regular Stats'!Y604</f>
        <v>STL</v>
      </c>
      <c r="Z603" t="str">
        <f>'UPDATE Regular Stats'!Z604</f>
        <v>BLK</v>
      </c>
      <c r="AA603" t="str">
        <f>'UPDATE Regular Stats'!AA604</f>
        <v>TOV</v>
      </c>
      <c r="AB603" t="str">
        <f>'UPDATE Regular Stats'!AB604</f>
        <v>PF</v>
      </c>
      <c r="AC603" t="str">
        <f>'UPDATE Regular Stats'!AC604</f>
        <v>PTS</v>
      </c>
      <c r="AD603" t="str">
        <f>VLOOKUP($B603,'UPDATE Advanced Stats'!$B$2:$AC$1000,7,0)</f>
        <v>PER</v>
      </c>
      <c r="AE603" t="str">
        <f>VLOOKUP($B603,'UPDATE Advanced Stats'!$B$2:$AC$1000,8,0)</f>
        <v>TS%</v>
      </c>
      <c r="AF603" t="str">
        <f>VLOOKUP($B603,'UPDATE Advanced Stats'!$B$2:$AC$1000,9,0)</f>
        <v>3PAr</v>
      </c>
      <c r="AG603" t="str">
        <f>VLOOKUP($B603,'UPDATE Advanced Stats'!$B$2:$AC$1000,10,0)</f>
        <v>FTr</v>
      </c>
      <c r="AH603" t="str">
        <f>VLOOKUP($B603,'UPDATE Advanced Stats'!$B$2:$AC$1000,11,0)</f>
        <v>ORB%</v>
      </c>
      <c r="AI603" t="str">
        <f>VLOOKUP($B603,'UPDATE Advanced Stats'!$B$2:$AC$1000,12,0)</f>
        <v>DRB%</v>
      </c>
      <c r="AJ603" t="str">
        <f>VLOOKUP($B603,'UPDATE Advanced Stats'!$B$2:$AC$1000,13,0)</f>
        <v>TRB%</v>
      </c>
      <c r="AK603" t="str">
        <f>VLOOKUP($B603,'UPDATE Advanced Stats'!$B$2:$AC$1000,14,0)</f>
        <v>AST%</v>
      </c>
      <c r="AL603" t="str">
        <f>VLOOKUP($B603,'UPDATE Advanced Stats'!$B$2:$AC$1000,15,0)</f>
        <v>STL%</v>
      </c>
      <c r="AM603" t="str">
        <f>VLOOKUP($B603,'UPDATE Advanced Stats'!$B$2:$AC$1000,16,0)</f>
        <v>BLK%</v>
      </c>
      <c r="AN603" t="str">
        <f>VLOOKUP($B603,'UPDATE Advanced Stats'!$B$2:$AC$1000,17,0)</f>
        <v>TOV%</v>
      </c>
      <c r="AO603" t="str">
        <f>VLOOKUP($B603,'UPDATE Advanced Stats'!$B$2:$AC$1000,18,0)</f>
        <v>USG%</v>
      </c>
      <c r="AP603">
        <f>VLOOKUP($B603,'UPDATE Advanced Stats'!$B$2:$AC$1000,19,0)</f>
        <v>0</v>
      </c>
      <c r="AQ603" t="str">
        <f>VLOOKUP($B603,'UPDATE Advanced Stats'!$B$2:$AC$1000,20,0)</f>
        <v>OWS</v>
      </c>
      <c r="AR603" t="str">
        <f>VLOOKUP($B603,'UPDATE Advanced Stats'!$B$2:$AC$1000,21,0)</f>
        <v>DWS</v>
      </c>
      <c r="AS603" t="str">
        <f>VLOOKUP($B603,'UPDATE Advanced Stats'!$B$2:$AC$1000,22,0)</f>
        <v>WS</v>
      </c>
      <c r="AT603" t="str">
        <f>VLOOKUP($B603,'UPDATE Advanced Stats'!$B$2:$AC$1000,23,0)</f>
        <v>WS/48</v>
      </c>
      <c r="AU603">
        <f>VLOOKUP($B603,'UPDATE Advanced Stats'!$B$2:$AC$1000,24,0)</f>
        <v>0</v>
      </c>
      <c r="AV603" t="str">
        <f>VLOOKUP($B603,'UPDATE Advanced Stats'!$B$2:$AC$1000,25,0)</f>
        <v>OBPM</v>
      </c>
      <c r="AW603" t="str">
        <f>VLOOKUP($B603,'UPDATE Advanced Stats'!$B$2:$AC$1000,26,0)</f>
        <v>DBPM</v>
      </c>
      <c r="AX603" t="str">
        <f>VLOOKUP($B603,'UPDATE Advanced Stats'!$B$2:$AC$1000,27,0)</f>
        <v>BPM</v>
      </c>
      <c r="AY603" t="str">
        <f>VLOOKUP($B603,'UPDATE Advanced Stats'!$B$2:$AC$1000,28,0)</f>
        <v>VORP</v>
      </c>
    </row>
    <row r="604" spans="1:51">
      <c r="A604">
        <f>'UPDATE Regular Stats'!A605</f>
        <v>441</v>
      </c>
      <c r="B604" t="str">
        <f>'UPDATE Regular Stats'!B605</f>
        <v>Jason Thompson</v>
      </c>
      <c r="C604" t="str">
        <f>'UPDATE Regular Stats'!C605</f>
        <v>PF</v>
      </c>
      <c r="D604">
        <f>'UPDATE Regular Stats'!D605</f>
        <v>28</v>
      </c>
      <c r="E604" t="str">
        <f>'UPDATE Regular Stats'!E605</f>
        <v>SAC</v>
      </c>
      <c r="F604">
        <f>'UPDATE Regular Stats'!F605</f>
        <v>81</v>
      </c>
      <c r="G604">
        <f>'UPDATE Regular Stats'!G605</f>
        <v>63</v>
      </c>
      <c r="H604">
        <f>'UPDATE Regular Stats'!H605</f>
        <v>24.6</v>
      </c>
      <c r="I604">
        <f>'UPDATE Regular Stats'!I605</f>
        <v>2.5</v>
      </c>
      <c r="J604">
        <f>'UPDATE Regular Stats'!J605</f>
        <v>5.3</v>
      </c>
      <c r="K604">
        <f>'UPDATE Regular Stats'!K605</f>
        <v>0.47</v>
      </c>
      <c r="L604">
        <f>'UPDATE Regular Stats'!L605</f>
        <v>0</v>
      </c>
      <c r="M604">
        <f>'UPDATE Regular Stats'!M605</f>
        <v>0</v>
      </c>
      <c r="N604">
        <f>'UPDATE Regular Stats'!N605</f>
        <v>0</v>
      </c>
      <c r="O604">
        <f>'UPDATE Regular Stats'!O605</f>
        <v>2.5</v>
      </c>
      <c r="P604">
        <f>'UPDATE Regular Stats'!P605</f>
        <v>5.3</v>
      </c>
      <c r="Q604">
        <f>'UPDATE Regular Stats'!Q605</f>
        <v>0.47099999999999997</v>
      </c>
      <c r="R604">
        <f>'UPDATE Regular Stats'!R605</f>
        <v>1.1000000000000001</v>
      </c>
      <c r="S604">
        <f>'UPDATE Regular Stats'!S605</f>
        <v>1.8</v>
      </c>
      <c r="T604">
        <f>'UPDATE Regular Stats'!T605</f>
        <v>0.622</v>
      </c>
      <c r="U604">
        <f>'UPDATE Regular Stats'!U605</f>
        <v>1.7</v>
      </c>
      <c r="V604">
        <f>'UPDATE Regular Stats'!V605</f>
        <v>4.8</v>
      </c>
      <c r="W604">
        <f>'UPDATE Regular Stats'!W605</f>
        <v>6.5</v>
      </c>
      <c r="X604">
        <f>'UPDATE Regular Stats'!X605</f>
        <v>1</v>
      </c>
      <c r="Y604">
        <f>'UPDATE Regular Stats'!Y605</f>
        <v>0.4</v>
      </c>
      <c r="Z604">
        <f>'UPDATE Regular Stats'!Z605</f>
        <v>0.7</v>
      </c>
      <c r="AA604">
        <f>'UPDATE Regular Stats'!AA605</f>
        <v>1</v>
      </c>
      <c r="AB604">
        <f>'UPDATE Regular Stats'!AB605</f>
        <v>3</v>
      </c>
      <c r="AC604">
        <f>'UPDATE Regular Stats'!AC605</f>
        <v>6.1</v>
      </c>
      <c r="AD604">
        <f>VLOOKUP($B604,'UPDATE Advanced Stats'!$B$2:$AC$1000,7,0)</f>
        <v>10.199999999999999</v>
      </c>
      <c r="AE604">
        <f>VLOOKUP($B604,'UPDATE Advanced Stats'!$B$2:$AC$1000,8,0)</f>
        <v>0.5</v>
      </c>
      <c r="AF604">
        <f>VLOOKUP($B604,'UPDATE Advanced Stats'!$B$2:$AC$1000,9,0)</f>
        <v>2E-3</v>
      </c>
      <c r="AG604">
        <f>VLOOKUP($B604,'UPDATE Advanced Stats'!$B$2:$AC$1000,10,0)</f>
        <v>0.33400000000000002</v>
      </c>
      <c r="AH604">
        <f>VLOOKUP($B604,'UPDATE Advanced Stats'!$B$2:$AC$1000,11,0)</f>
        <v>8.1999999999999993</v>
      </c>
      <c r="AI604">
        <f>VLOOKUP($B604,'UPDATE Advanced Stats'!$B$2:$AC$1000,12,0)</f>
        <v>21.5</v>
      </c>
      <c r="AJ604">
        <f>VLOOKUP($B604,'UPDATE Advanced Stats'!$B$2:$AC$1000,13,0)</f>
        <v>15.1</v>
      </c>
      <c r="AK604">
        <f>VLOOKUP($B604,'UPDATE Advanced Stats'!$B$2:$AC$1000,14,0)</f>
        <v>6.5</v>
      </c>
      <c r="AL604">
        <f>VLOOKUP($B604,'UPDATE Advanced Stats'!$B$2:$AC$1000,15,0)</f>
        <v>0.8</v>
      </c>
      <c r="AM604">
        <f>VLOOKUP($B604,'UPDATE Advanced Stats'!$B$2:$AC$1000,16,0)</f>
        <v>2.2999999999999998</v>
      </c>
      <c r="AN604">
        <f>VLOOKUP($B604,'UPDATE Advanced Stats'!$B$2:$AC$1000,17,0)</f>
        <v>14.6</v>
      </c>
      <c r="AO604">
        <f>VLOOKUP($B604,'UPDATE Advanced Stats'!$B$2:$AC$1000,18,0)</f>
        <v>12.7</v>
      </c>
      <c r="AP604">
        <f>VLOOKUP($B604,'UPDATE Advanced Stats'!$B$2:$AC$1000,19,0)</f>
        <v>0</v>
      </c>
      <c r="AQ604">
        <f>VLOOKUP($B604,'UPDATE Advanced Stats'!$B$2:$AC$1000,20,0)</f>
        <v>0.9</v>
      </c>
      <c r="AR604">
        <f>VLOOKUP($B604,'UPDATE Advanced Stats'!$B$2:$AC$1000,21,0)</f>
        <v>1.5</v>
      </c>
      <c r="AS604">
        <f>VLOOKUP($B604,'UPDATE Advanced Stats'!$B$2:$AC$1000,22,0)</f>
        <v>2.4</v>
      </c>
      <c r="AT604">
        <f>VLOOKUP($B604,'UPDATE Advanced Stats'!$B$2:$AC$1000,23,0)</f>
        <v>5.7000000000000002E-2</v>
      </c>
      <c r="AU604">
        <f>VLOOKUP($B604,'UPDATE Advanced Stats'!$B$2:$AC$1000,24,0)</f>
        <v>0</v>
      </c>
      <c r="AV604">
        <f>VLOOKUP($B604,'UPDATE Advanced Stats'!$B$2:$AC$1000,25,0)</f>
        <v>-2.6</v>
      </c>
      <c r="AW604">
        <f>VLOOKUP($B604,'UPDATE Advanced Stats'!$B$2:$AC$1000,26,0)</f>
        <v>0.9</v>
      </c>
      <c r="AX604">
        <f>VLOOKUP($B604,'UPDATE Advanced Stats'!$B$2:$AC$1000,27,0)</f>
        <v>-1.7</v>
      </c>
      <c r="AY604">
        <f>VLOOKUP($B604,'UPDATE Advanced Stats'!$B$2:$AC$1000,28,0)</f>
        <v>0.1</v>
      </c>
    </row>
    <row r="605" spans="1:51">
      <c r="A605">
        <f>'UPDATE Regular Stats'!A606</f>
        <v>442</v>
      </c>
      <c r="B605" t="str">
        <f>'UPDATE Regular Stats'!B606</f>
        <v>Klay Thompson</v>
      </c>
      <c r="C605" t="str">
        <f>'UPDATE Regular Stats'!C606</f>
        <v>SG</v>
      </c>
      <c r="D605">
        <f>'UPDATE Regular Stats'!D606</f>
        <v>24</v>
      </c>
      <c r="E605" t="str">
        <f>'UPDATE Regular Stats'!E606</f>
        <v>GSW</v>
      </c>
      <c r="F605">
        <f>'UPDATE Regular Stats'!F606</f>
        <v>77</v>
      </c>
      <c r="G605">
        <f>'UPDATE Regular Stats'!G606</f>
        <v>77</v>
      </c>
      <c r="H605">
        <f>'UPDATE Regular Stats'!H606</f>
        <v>31.9</v>
      </c>
      <c r="I605">
        <f>'UPDATE Regular Stats'!I606</f>
        <v>7.8</v>
      </c>
      <c r="J605">
        <f>'UPDATE Regular Stats'!J606</f>
        <v>16.899999999999999</v>
      </c>
      <c r="K605">
        <f>'UPDATE Regular Stats'!K606</f>
        <v>0.46300000000000002</v>
      </c>
      <c r="L605">
        <f>'UPDATE Regular Stats'!L606</f>
        <v>3.1</v>
      </c>
      <c r="M605">
        <f>'UPDATE Regular Stats'!M606</f>
        <v>7.1</v>
      </c>
      <c r="N605">
        <f>'UPDATE Regular Stats'!N606</f>
        <v>0.439</v>
      </c>
      <c r="O605">
        <f>'UPDATE Regular Stats'!O606</f>
        <v>4.7</v>
      </c>
      <c r="P605">
        <f>'UPDATE Regular Stats'!P606</f>
        <v>9.8000000000000007</v>
      </c>
      <c r="Q605">
        <f>'UPDATE Regular Stats'!Q606</f>
        <v>0.48099999999999998</v>
      </c>
      <c r="R605">
        <f>'UPDATE Regular Stats'!R606</f>
        <v>2.9</v>
      </c>
      <c r="S605">
        <f>'UPDATE Regular Stats'!S606</f>
        <v>3.3</v>
      </c>
      <c r="T605">
        <f>'UPDATE Regular Stats'!T606</f>
        <v>0.879</v>
      </c>
      <c r="U605">
        <f>'UPDATE Regular Stats'!U606</f>
        <v>0.4</v>
      </c>
      <c r="V605">
        <f>'UPDATE Regular Stats'!V606</f>
        <v>2.9</v>
      </c>
      <c r="W605">
        <f>'UPDATE Regular Stats'!W606</f>
        <v>3.2</v>
      </c>
      <c r="X605">
        <f>'UPDATE Regular Stats'!X606</f>
        <v>2.9</v>
      </c>
      <c r="Y605">
        <f>'UPDATE Regular Stats'!Y606</f>
        <v>1.1000000000000001</v>
      </c>
      <c r="Z605">
        <f>'UPDATE Regular Stats'!Z606</f>
        <v>0.8</v>
      </c>
      <c r="AA605">
        <f>'UPDATE Regular Stats'!AA606</f>
        <v>1.9</v>
      </c>
      <c r="AB605">
        <f>'UPDATE Regular Stats'!AB606</f>
        <v>1.6</v>
      </c>
      <c r="AC605">
        <f>'UPDATE Regular Stats'!AC606</f>
        <v>21.7</v>
      </c>
      <c r="AD605">
        <f>VLOOKUP($B605,'UPDATE Advanced Stats'!$B$2:$AC$1000,7,0)</f>
        <v>20.8</v>
      </c>
      <c r="AE605">
        <f>VLOOKUP($B605,'UPDATE Advanced Stats'!$B$2:$AC$1000,8,0)</f>
        <v>0.59099999999999997</v>
      </c>
      <c r="AF605">
        <f>VLOOKUP($B605,'UPDATE Advanced Stats'!$B$2:$AC$1000,9,0)</f>
        <v>0.42</v>
      </c>
      <c r="AG605">
        <f>VLOOKUP($B605,'UPDATE Advanced Stats'!$B$2:$AC$1000,10,0)</f>
        <v>0.19700000000000001</v>
      </c>
      <c r="AH605">
        <f>VLOOKUP($B605,'UPDATE Advanced Stats'!$B$2:$AC$1000,11,0)</f>
        <v>1.2</v>
      </c>
      <c r="AI605">
        <f>VLOOKUP($B605,'UPDATE Advanced Stats'!$B$2:$AC$1000,12,0)</f>
        <v>9.4</v>
      </c>
      <c r="AJ605">
        <f>VLOOKUP($B605,'UPDATE Advanced Stats'!$B$2:$AC$1000,13,0)</f>
        <v>5.4</v>
      </c>
      <c r="AK605">
        <f>VLOOKUP($B605,'UPDATE Advanced Stats'!$B$2:$AC$1000,14,0)</f>
        <v>14.6</v>
      </c>
      <c r="AL605">
        <f>VLOOKUP($B605,'UPDATE Advanced Stats'!$B$2:$AC$1000,15,0)</f>
        <v>1.7</v>
      </c>
      <c r="AM605">
        <f>VLOOKUP($B605,'UPDATE Advanced Stats'!$B$2:$AC$1000,16,0)</f>
        <v>1.8</v>
      </c>
      <c r="AN605">
        <f>VLOOKUP($B605,'UPDATE Advanced Stats'!$B$2:$AC$1000,17,0)</f>
        <v>9.5</v>
      </c>
      <c r="AO605">
        <f>VLOOKUP($B605,'UPDATE Advanced Stats'!$B$2:$AC$1000,18,0)</f>
        <v>27.6</v>
      </c>
      <c r="AP605">
        <f>VLOOKUP($B605,'UPDATE Advanced Stats'!$B$2:$AC$1000,19,0)</f>
        <v>0</v>
      </c>
      <c r="AQ605">
        <f>VLOOKUP($B605,'UPDATE Advanced Stats'!$B$2:$AC$1000,20,0)</f>
        <v>5.7</v>
      </c>
      <c r="AR605">
        <f>VLOOKUP($B605,'UPDATE Advanced Stats'!$B$2:$AC$1000,21,0)</f>
        <v>3.1</v>
      </c>
      <c r="AS605">
        <f>VLOOKUP($B605,'UPDATE Advanced Stats'!$B$2:$AC$1000,22,0)</f>
        <v>8.8000000000000007</v>
      </c>
      <c r="AT605">
        <f>VLOOKUP($B605,'UPDATE Advanced Stats'!$B$2:$AC$1000,23,0)</f>
        <v>0.17199999999999999</v>
      </c>
      <c r="AU605">
        <f>VLOOKUP($B605,'UPDATE Advanced Stats'!$B$2:$AC$1000,24,0)</f>
        <v>0</v>
      </c>
      <c r="AV605">
        <f>VLOOKUP($B605,'UPDATE Advanced Stats'!$B$2:$AC$1000,25,0)</f>
        <v>3.6</v>
      </c>
      <c r="AW605">
        <f>VLOOKUP($B605,'UPDATE Advanced Stats'!$B$2:$AC$1000,26,0)</f>
        <v>-1</v>
      </c>
      <c r="AX605">
        <f>VLOOKUP($B605,'UPDATE Advanced Stats'!$B$2:$AC$1000,27,0)</f>
        <v>2.7</v>
      </c>
      <c r="AY605">
        <f>VLOOKUP($B605,'UPDATE Advanced Stats'!$B$2:$AC$1000,28,0)</f>
        <v>2.9</v>
      </c>
    </row>
    <row r="606" spans="1:51">
      <c r="A606">
        <f>'UPDATE Regular Stats'!A607</f>
        <v>443</v>
      </c>
      <c r="B606" t="str">
        <f>'UPDATE Regular Stats'!B607</f>
        <v>Tristan Thompson</v>
      </c>
      <c r="C606" t="str">
        <f>'UPDATE Regular Stats'!C607</f>
        <v>PF</v>
      </c>
      <c r="D606">
        <f>'UPDATE Regular Stats'!D607</f>
        <v>23</v>
      </c>
      <c r="E606" t="str">
        <f>'UPDATE Regular Stats'!E607</f>
        <v>CLE</v>
      </c>
      <c r="F606">
        <f>'UPDATE Regular Stats'!F607</f>
        <v>82</v>
      </c>
      <c r="G606">
        <f>'UPDATE Regular Stats'!G607</f>
        <v>15</v>
      </c>
      <c r="H606">
        <f>'UPDATE Regular Stats'!H607</f>
        <v>26.8</v>
      </c>
      <c r="I606">
        <f>'UPDATE Regular Stats'!I607</f>
        <v>3.3</v>
      </c>
      <c r="J606">
        <f>'UPDATE Regular Stats'!J607</f>
        <v>6</v>
      </c>
      <c r="K606">
        <f>'UPDATE Regular Stats'!K607</f>
        <v>0.54700000000000004</v>
      </c>
      <c r="L606">
        <f>'UPDATE Regular Stats'!L607</f>
        <v>0</v>
      </c>
      <c r="M606">
        <f>'UPDATE Regular Stats'!M607</f>
        <v>0</v>
      </c>
      <c r="N606">
        <f>'UPDATE Regular Stats'!N607</f>
        <v>0</v>
      </c>
      <c r="O606">
        <f>'UPDATE Regular Stats'!O607</f>
        <v>3.3</v>
      </c>
      <c r="P606">
        <f>'UPDATE Regular Stats'!P607</f>
        <v>6</v>
      </c>
      <c r="Q606">
        <f>'UPDATE Regular Stats'!Q607</f>
        <v>0.54700000000000004</v>
      </c>
      <c r="R606">
        <f>'UPDATE Regular Stats'!R607</f>
        <v>1.9</v>
      </c>
      <c r="S606">
        <f>'UPDATE Regular Stats'!S607</f>
        <v>3</v>
      </c>
      <c r="T606">
        <f>'UPDATE Regular Stats'!T607</f>
        <v>0.64100000000000001</v>
      </c>
      <c r="U606">
        <f>'UPDATE Regular Stats'!U607</f>
        <v>3.3</v>
      </c>
      <c r="V606">
        <f>'UPDATE Regular Stats'!V607</f>
        <v>4.7</v>
      </c>
      <c r="W606">
        <f>'UPDATE Regular Stats'!W607</f>
        <v>8</v>
      </c>
      <c r="X606">
        <f>'UPDATE Regular Stats'!X607</f>
        <v>0.5</v>
      </c>
      <c r="Y606">
        <f>'UPDATE Regular Stats'!Y607</f>
        <v>0.4</v>
      </c>
      <c r="Z606">
        <f>'UPDATE Regular Stats'!Z607</f>
        <v>0.7</v>
      </c>
      <c r="AA606">
        <f>'UPDATE Regular Stats'!AA607</f>
        <v>1</v>
      </c>
      <c r="AB606">
        <f>'UPDATE Regular Stats'!AB607</f>
        <v>2.2999999999999998</v>
      </c>
      <c r="AC606">
        <f>'UPDATE Regular Stats'!AC607</f>
        <v>8.5</v>
      </c>
      <c r="AD606">
        <f>VLOOKUP($B606,'UPDATE Advanced Stats'!$B$2:$AC$1000,7,0)</f>
        <v>15.6</v>
      </c>
      <c r="AE606">
        <f>VLOOKUP($B606,'UPDATE Advanced Stats'!$B$2:$AC$1000,8,0)</f>
        <v>0.57999999999999996</v>
      </c>
      <c r="AF606">
        <f>VLOOKUP($B606,'UPDATE Advanced Stats'!$B$2:$AC$1000,9,0)</f>
        <v>0</v>
      </c>
      <c r="AG606">
        <f>VLOOKUP($B606,'UPDATE Advanced Stats'!$B$2:$AC$1000,10,0)</f>
        <v>0.50800000000000001</v>
      </c>
      <c r="AH606">
        <f>VLOOKUP($B606,'UPDATE Advanced Stats'!$B$2:$AC$1000,11,0)</f>
        <v>14.5</v>
      </c>
      <c r="AI606">
        <f>VLOOKUP($B606,'UPDATE Advanced Stats'!$B$2:$AC$1000,12,0)</f>
        <v>19.7</v>
      </c>
      <c r="AJ606">
        <f>VLOOKUP($B606,'UPDATE Advanced Stats'!$B$2:$AC$1000,13,0)</f>
        <v>17.2</v>
      </c>
      <c r="AK606">
        <f>VLOOKUP($B606,'UPDATE Advanced Stats'!$B$2:$AC$1000,14,0)</f>
        <v>2.7</v>
      </c>
      <c r="AL606">
        <f>VLOOKUP($B606,'UPDATE Advanced Stats'!$B$2:$AC$1000,15,0)</f>
        <v>0.8</v>
      </c>
      <c r="AM606">
        <f>VLOOKUP($B606,'UPDATE Advanced Stats'!$B$2:$AC$1000,16,0)</f>
        <v>2.2000000000000002</v>
      </c>
      <c r="AN606">
        <f>VLOOKUP($B606,'UPDATE Advanced Stats'!$B$2:$AC$1000,17,0)</f>
        <v>12.2</v>
      </c>
      <c r="AO606">
        <f>VLOOKUP($B606,'UPDATE Advanced Stats'!$B$2:$AC$1000,18,0)</f>
        <v>14</v>
      </c>
      <c r="AP606">
        <f>VLOOKUP($B606,'UPDATE Advanced Stats'!$B$2:$AC$1000,19,0)</f>
        <v>0</v>
      </c>
      <c r="AQ606">
        <f>VLOOKUP($B606,'UPDATE Advanced Stats'!$B$2:$AC$1000,20,0)</f>
        <v>4.7</v>
      </c>
      <c r="AR606">
        <f>VLOOKUP($B606,'UPDATE Advanced Stats'!$B$2:$AC$1000,21,0)</f>
        <v>2.1</v>
      </c>
      <c r="AS606">
        <f>VLOOKUP($B606,'UPDATE Advanced Stats'!$B$2:$AC$1000,22,0)</f>
        <v>6.8</v>
      </c>
      <c r="AT606">
        <f>VLOOKUP($B606,'UPDATE Advanced Stats'!$B$2:$AC$1000,23,0)</f>
        <v>0.14799999999999999</v>
      </c>
      <c r="AU606">
        <f>VLOOKUP($B606,'UPDATE Advanced Stats'!$B$2:$AC$1000,24,0)</f>
        <v>0</v>
      </c>
      <c r="AV606">
        <f>VLOOKUP($B606,'UPDATE Advanced Stats'!$B$2:$AC$1000,25,0)</f>
        <v>-0.3</v>
      </c>
      <c r="AW606">
        <f>VLOOKUP($B606,'UPDATE Advanced Stats'!$B$2:$AC$1000,26,0)</f>
        <v>-0.3</v>
      </c>
      <c r="AX606">
        <f>VLOOKUP($B606,'UPDATE Advanced Stats'!$B$2:$AC$1000,27,0)</f>
        <v>-0.6</v>
      </c>
      <c r="AY606">
        <f>VLOOKUP($B606,'UPDATE Advanced Stats'!$B$2:$AC$1000,28,0)</f>
        <v>0.8</v>
      </c>
    </row>
    <row r="607" spans="1:51">
      <c r="A607">
        <f>'UPDATE Regular Stats'!A608</f>
        <v>444</v>
      </c>
      <c r="B607" t="str">
        <f>'UPDATE Regular Stats'!B608</f>
        <v>Marcus Thornton</v>
      </c>
      <c r="C607" t="str">
        <f>'UPDATE Regular Stats'!C608</f>
        <v>SG</v>
      </c>
      <c r="D607">
        <f>'UPDATE Regular Stats'!D608</f>
        <v>27</v>
      </c>
      <c r="E607" t="str">
        <f>'UPDATE Regular Stats'!E608</f>
        <v>TOT</v>
      </c>
      <c r="F607">
        <f>'UPDATE Regular Stats'!F608</f>
        <v>48</v>
      </c>
      <c r="G607">
        <f>'UPDATE Regular Stats'!G608</f>
        <v>0</v>
      </c>
      <c r="H607">
        <f>'UPDATE Regular Stats'!H608</f>
        <v>15</v>
      </c>
      <c r="I607">
        <f>'UPDATE Regular Stats'!I608</f>
        <v>2.9</v>
      </c>
      <c r="J607">
        <f>'UPDATE Regular Stats'!J608</f>
        <v>7.2</v>
      </c>
      <c r="K607">
        <f>'UPDATE Regular Stats'!K608</f>
        <v>0.40600000000000003</v>
      </c>
      <c r="L607">
        <f>'UPDATE Regular Stats'!L608</f>
        <v>1.1000000000000001</v>
      </c>
      <c r="M607">
        <f>'UPDATE Regular Stats'!M608</f>
        <v>3</v>
      </c>
      <c r="N607">
        <f>'UPDATE Regular Stats'!N608</f>
        <v>0.378</v>
      </c>
      <c r="O607">
        <f>'UPDATE Regular Stats'!O608</f>
        <v>1.8</v>
      </c>
      <c r="P607">
        <f>'UPDATE Regular Stats'!P608</f>
        <v>4.2</v>
      </c>
      <c r="Q607">
        <f>'UPDATE Regular Stats'!Q608</f>
        <v>0.42599999999999999</v>
      </c>
      <c r="R607">
        <f>'UPDATE Regular Stats'!R608</f>
        <v>1</v>
      </c>
      <c r="S607">
        <f>'UPDATE Regular Stats'!S608</f>
        <v>1.2</v>
      </c>
      <c r="T607">
        <f>'UPDATE Regular Stats'!T608</f>
        <v>0.82099999999999995</v>
      </c>
      <c r="U607">
        <f>'UPDATE Regular Stats'!U608</f>
        <v>0.5</v>
      </c>
      <c r="V607">
        <f>'UPDATE Regular Stats'!V608</f>
        <v>1.3</v>
      </c>
      <c r="W607">
        <f>'UPDATE Regular Stats'!W608</f>
        <v>1.8</v>
      </c>
      <c r="X607">
        <f>'UPDATE Regular Stats'!X608</f>
        <v>0.8</v>
      </c>
      <c r="Y607">
        <f>'UPDATE Regular Stats'!Y608</f>
        <v>0.6</v>
      </c>
      <c r="Z607">
        <f>'UPDATE Regular Stats'!Z608</f>
        <v>0.1</v>
      </c>
      <c r="AA607">
        <f>'UPDATE Regular Stats'!AA608</f>
        <v>0.6</v>
      </c>
      <c r="AB607">
        <f>'UPDATE Regular Stats'!AB608</f>
        <v>0.8</v>
      </c>
      <c r="AC607">
        <f>'UPDATE Regular Stats'!AC608</f>
        <v>7.9</v>
      </c>
      <c r="AD607">
        <f>VLOOKUP($B607,'UPDATE Advanced Stats'!$B$2:$AC$1000,7,0)</f>
        <v>15</v>
      </c>
      <c r="AE607">
        <f>VLOOKUP($B607,'UPDATE Advanced Stats'!$B$2:$AC$1000,8,0)</f>
        <v>0.51400000000000001</v>
      </c>
      <c r="AF607">
        <f>VLOOKUP($B607,'UPDATE Advanced Stats'!$B$2:$AC$1000,9,0)</f>
        <v>0.41399999999999998</v>
      </c>
      <c r="AG607">
        <f>VLOOKUP($B607,'UPDATE Advanced Stats'!$B$2:$AC$1000,10,0)</f>
        <v>0.16200000000000001</v>
      </c>
      <c r="AH607">
        <f>VLOOKUP($B607,'UPDATE Advanced Stats'!$B$2:$AC$1000,11,0)</f>
        <v>3.4</v>
      </c>
      <c r="AI607">
        <f>VLOOKUP($B607,'UPDATE Advanced Stats'!$B$2:$AC$1000,12,0)</f>
        <v>9.6999999999999993</v>
      </c>
      <c r="AJ607">
        <f>VLOOKUP($B607,'UPDATE Advanced Stats'!$B$2:$AC$1000,13,0)</f>
        <v>6.5</v>
      </c>
      <c r="AK607">
        <f>VLOOKUP($B607,'UPDATE Advanced Stats'!$B$2:$AC$1000,14,0)</f>
        <v>8.1999999999999993</v>
      </c>
      <c r="AL607">
        <f>VLOOKUP($B607,'UPDATE Advanced Stats'!$B$2:$AC$1000,15,0)</f>
        <v>1.9</v>
      </c>
      <c r="AM607">
        <f>VLOOKUP($B607,'UPDATE Advanced Stats'!$B$2:$AC$1000,16,0)</f>
        <v>0.8</v>
      </c>
      <c r="AN607">
        <f>VLOOKUP($B607,'UPDATE Advanced Stats'!$B$2:$AC$1000,17,0)</f>
        <v>6.8</v>
      </c>
      <c r="AO607">
        <f>VLOOKUP($B607,'UPDATE Advanced Stats'!$B$2:$AC$1000,18,0)</f>
        <v>24.1</v>
      </c>
      <c r="AP607">
        <f>VLOOKUP($B607,'UPDATE Advanced Stats'!$B$2:$AC$1000,19,0)</f>
        <v>0</v>
      </c>
      <c r="AQ607">
        <f>VLOOKUP($B607,'UPDATE Advanced Stats'!$B$2:$AC$1000,20,0)</f>
        <v>0.6</v>
      </c>
      <c r="AR607">
        <f>VLOOKUP($B607,'UPDATE Advanced Stats'!$B$2:$AC$1000,21,0)</f>
        <v>0.7</v>
      </c>
      <c r="AS607">
        <f>VLOOKUP($B607,'UPDATE Advanced Stats'!$B$2:$AC$1000,22,0)</f>
        <v>1.3</v>
      </c>
      <c r="AT607">
        <f>VLOOKUP($B607,'UPDATE Advanced Stats'!$B$2:$AC$1000,23,0)</f>
        <v>8.3000000000000004E-2</v>
      </c>
      <c r="AU607">
        <f>VLOOKUP($B607,'UPDATE Advanced Stats'!$B$2:$AC$1000,24,0)</f>
        <v>0</v>
      </c>
      <c r="AV607">
        <f>VLOOKUP($B607,'UPDATE Advanced Stats'!$B$2:$AC$1000,25,0)</f>
        <v>0.1</v>
      </c>
      <c r="AW607">
        <f>VLOOKUP($B607,'UPDATE Advanced Stats'!$B$2:$AC$1000,26,0)</f>
        <v>-2.4</v>
      </c>
      <c r="AX607">
        <f>VLOOKUP($B607,'UPDATE Advanced Stats'!$B$2:$AC$1000,27,0)</f>
        <v>-2.4</v>
      </c>
      <c r="AY607">
        <f>VLOOKUP($B607,'UPDATE Advanced Stats'!$B$2:$AC$1000,28,0)</f>
        <v>-0.1</v>
      </c>
    </row>
    <row r="608" spans="1:51">
      <c r="A608">
        <f>'UPDATE Regular Stats'!A609</f>
        <v>444</v>
      </c>
      <c r="B608" t="str">
        <f>'UPDATE Regular Stats'!B609</f>
        <v>Marcus Thornton</v>
      </c>
      <c r="C608" t="str">
        <f>'UPDATE Regular Stats'!C609</f>
        <v>SG</v>
      </c>
      <c r="D608">
        <f>'UPDATE Regular Stats'!D609</f>
        <v>27</v>
      </c>
      <c r="E608" t="str">
        <f>'UPDATE Regular Stats'!E609</f>
        <v>BOS</v>
      </c>
      <c r="F608">
        <f>'UPDATE Regular Stats'!F609</f>
        <v>39</v>
      </c>
      <c r="G608">
        <f>'UPDATE Regular Stats'!G609</f>
        <v>0</v>
      </c>
      <c r="H608">
        <f>'UPDATE Regular Stats'!H609</f>
        <v>16.399999999999999</v>
      </c>
      <c r="I608">
        <f>'UPDATE Regular Stats'!I609</f>
        <v>3.3</v>
      </c>
      <c r="J608">
        <f>'UPDATE Regular Stats'!J609</f>
        <v>7.8</v>
      </c>
      <c r="K608">
        <f>'UPDATE Regular Stats'!K609</f>
        <v>0.41599999999999998</v>
      </c>
      <c r="L608">
        <f>'UPDATE Regular Stats'!L609</f>
        <v>1.3</v>
      </c>
      <c r="M608">
        <f>'UPDATE Regular Stats'!M609</f>
        <v>3.2</v>
      </c>
      <c r="N608">
        <f>'UPDATE Regular Stats'!N609</f>
        <v>0.41899999999999998</v>
      </c>
      <c r="O608">
        <f>'UPDATE Regular Stats'!O609</f>
        <v>1.9</v>
      </c>
      <c r="P608">
        <f>'UPDATE Regular Stats'!P609</f>
        <v>4.5999999999999996</v>
      </c>
      <c r="Q608">
        <f>'UPDATE Regular Stats'!Q609</f>
        <v>0.41399999999999998</v>
      </c>
      <c r="R608">
        <f>'UPDATE Regular Stats'!R609</f>
        <v>1.1000000000000001</v>
      </c>
      <c r="S608">
        <f>'UPDATE Regular Stats'!S609</f>
        <v>1.3</v>
      </c>
      <c r="T608">
        <f>'UPDATE Regular Stats'!T609</f>
        <v>0.82399999999999995</v>
      </c>
      <c r="U608">
        <f>'UPDATE Regular Stats'!U609</f>
        <v>0.5</v>
      </c>
      <c r="V608">
        <f>'UPDATE Regular Stats'!V609</f>
        <v>1.4</v>
      </c>
      <c r="W608">
        <f>'UPDATE Regular Stats'!W609</f>
        <v>1.9</v>
      </c>
      <c r="X608">
        <f>'UPDATE Regular Stats'!X609</f>
        <v>0.9</v>
      </c>
      <c r="Y608">
        <f>'UPDATE Regular Stats'!Y609</f>
        <v>0.5</v>
      </c>
      <c r="Z608">
        <f>'UPDATE Regular Stats'!Z609</f>
        <v>0.2</v>
      </c>
      <c r="AA608">
        <f>'UPDATE Regular Stats'!AA609</f>
        <v>0.6</v>
      </c>
      <c r="AB608">
        <f>'UPDATE Regular Stats'!AB609</f>
        <v>0.9</v>
      </c>
      <c r="AC608">
        <f>'UPDATE Regular Stats'!AC609</f>
        <v>8.9</v>
      </c>
      <c r="AD608">
        <f>VLOOKUP($B608,'UPDATE Advanced Stats'!$B$2:$AC$1000,7,0)</f>
        <v>15</v>
      </c>
      <c r="AE608">
        <f>VLOOKUP($B608,'UPDATE Advanced Stats'!$B$2:$AC$1000,8,0)</f>
        <v>0.51400000000000001</v>
      </c>
      <c r="AF608">
        <f>VLOOKUP($B608,'UPDATE Advanced Stats'!$B$2:$AC$1000,9,0)</f>
        <v>0.41399999999999998</v>
      </c>
      <c r="AG608">
        <f>VLOOKUP($B608,'UPDATE Advanced Stats'!$B$2:$AC$1000,10,0)</f>
        <v>0.16200000000000001</v>
      </c>
      <c r="AH608">
        <f>VLOOKUP($B608,'UPDATE Advanced Stats'!$B$2:$AC$1000,11,0)</f>
        <v>3.4</v>
      </c>
      <c r="AI608">
        <f>VLOOKUP($B608,'UPDATE Advanced Stats'!$B$2:$AC$1000,12,0)</f>
        <v>9.6999999999999993</v>
      </c>
      <c r="AJ608">
        <f>VLOOKUP($B608,'UPDATE Advanced Stats'!$B$2:$AC$1000,13,0)</f>
        <v>6.5</v>
      </c>
      <c r="AK608">
        <f>VLOOKUP($B608,'UPDATE Advanced Stats'!$B$2:$AC$1000,14,0)</f>
        <v>8.1999999999999993</v>
      </c>
      <c r="AL608">
        <f>VLOOKUP($B608,'UPDATE Advanced Stats'!$B$2:$AC$1000,15,0)</f>
        <v>1.9</v>
      </c>
      <c r="AM608">
        <f>VLOOKUP($B608,'UPDATE Advanced Stats'!$B$2:$AC$1000,16,0)</f>
        <v>0.8</v>
      </c>
      <c r="AN608">
        <f>VLOOKUP($B608,'UPDATE Advanced Stats'!$B$2:$AC$1000,17,0)</f>
        <v>6.8</v>
      </c>
      <c r="AO608">
        <f>VLOOKUP($B608,'UPDATE Advanced Stats'!$B$2:$AC$1000,18,0)</f>
        <v>24.1</v>
      </c>
      <c r="AP608">
        <f>VLOOKUP($B608,'UPDATE Advanced Stats'!$B$2:$AC$1000,19,0)</f>
        <v>0</v>
      </c>
      <c r="AQ608">
        <f>VLOOKUP($B608,'UPDATE Advanced Stats'!$B$2:$AC$1000,20,0)</f>
        <v>0.6</v>
      </c>
      <c r="AR608">
        <f>VLOOKUP($B608,'UPDATE Advanced Stats'!$B$2:$AC$1000,21,0)</f>
        <v>0.7</v>
      </c>
      <c r="AS608">
        <f>VLOOKUP($B608,'UPDATE Advanced Stats'!$B$2:$AC$1000,22,0)</f>
        <v>1.3</v>
      </c>
      <c r="AT608">
        <f>VLOOKUP($B608,'UPDATE Advanced Stats'!$B$2:$AC$1000,23,0)</f>
        <v>8.3000000000000004E-2</v>
      </c>
      <c r="AU608">
        <f>VLOOKUP($B608,'UPDATE Advanced Stats'!$B$2:$AC$1000,24,0)</f>
        <v>0</v>
      </c>
      <c r="AV608">
        <f>VLOOKUP($B608,'UPDATE Advanced Stats'!$B$2:$AC$1000,25,0)</f>
        <v>0.1</v>
      </c>
      <c r="AW608">
        <f>VLOOKUP($B608,'UPDATE Advanced Stats'!$B$2:$AC$1000,26,0)</f>
        <v>-2.4</v>
      </c>
      <c r="AX608">
        <f>VLOOKUP($B608,'UPDATE Advanced Stats'!$B$2:$AC$1000,27,0)</f>
        <v>-2.4</v>
      </c>
      <c r="AY608">
        <f>VLOOKUP($B608,'UPDATE Advanced Stats'!$B$2:$AC$1000,28,0)</f>
        <v>-0.1</v>
      </c>
    </row>
    <row r="609" spans="1:51">
      <c r="A609">
        <f>'UPDATE Regular Stats'!A610</f>
        <v>444</v>
      </c>
      <c r="B609" t="str">
        <f>'UPDATE Regular Stats'!B610</f>
        <v>Marcus Thornton</v>
      </c>
      <c r="C609" t="str">
        <f>'UPDATE Regular Stats'!C610</f>
        <v>SG</v>
      </c>
      <c r="D609">
        <f>'UPDATE Regular Stats'!D610</f>
        <v>27</v>
      </c>
      <c r="E609" t="str">
        <f>'UPDATE Regular Stats'!E610</f>
        <v>PHO</v>
      </c>
      <c r="F609">
        <f>'UPDATE Regular Stats'!F610</f>
        <v>9</v>
      </c>
      <c r="G609">
        <f>'UPDATE Regular Stats'!G610</f>
        <v>0</v>
      </c>
      <c r="H609">
        <f>'UPDATE Regular Stats'!H610</f>
        <v>9</v>
      </c>
      <c r="I609">
        <f>'UPDATE Regular Stats'!I610</f>
        <v>1.4</v>
      </c>
      <c r="J609">
        <f>'UPDATE Regular Stats'!J610</f>
        <v>4.4000000000000004</v>
      </c>
      <c r="K609">
        <f>'UPDATE Regular Stats'!K610</f>
        <v>0.32500000000000001</v>
      </c>
      <c r="L609">
        <f>'UPDATE Regular Stats'!L610</f>
        <v>0.2</v>
      </c>
      <c r="M609">
        <f>'UPDATE Regular Stats'!M610</f>
        <v>2.1</v>
      </c>
      <c r="N609">
        <f>'UPDATE Regular Stats'!N610</f>
        <v>0.105</v>
      </c>
      <c r="O609">
        <f>'UPDATE Regular Stats'!O610</f>
        <v>1.2</v>
      </c>
      <c r="P609">
        <f>'UPDATE Regular Stats'!P610</f>
        <v>2.2999999999999998</v>
      </c>
      <c r="Q609">
        <f>'UPDATE Regular Stats'!Q610</f>
        <v>0.52400000000000002</v>
      </c>
      <c r="R609">
        <f>'UPDATE Regular Stats'!R610</f>
        <v>0.4</v>
      </c>
      <c r="S609">
        <f>'UPDATE Regular Stats'!S610</f>
        <v>0.6</v>
      </c>
      <c r="T609">
        <f>'UPDATE Regular Stats'!T610</f>
        <v>0.8</v>
      </c>
      <c r="U609">
        <f>'UPDATE Regular Stats'!U610</f>
        <v>0.4</v>
      </c>
      <c r="V609">
        <f>'UPDATE Regular Stats'!V610</f>
        <v>1</v>
      </c>
      <c r="W609">
        <f>'UPDATE Regular Stats'!W610</f>
        <v>1.4</v>
      </c>
      <c r="X609">
        <f>'UPDATE Regular Stats'!X610</f>
        <v>0.2</v>
      </c>
      <c r="Y609">
        <f>'UPDATE Regular Stats'!Y610</f>
        <v>0.7</v>
      </c>
      <c r="Z609">
        <f>'UPDATE Regular Stats'!Z610</f>
        <v>0</v>
      </c>
      <c r="AA609">
        <f>'UPDATE Regular Stats'!AA610</f>
        <v>0.6</v>
      </c>
      <c r="AB609">
        <f>'UPDATE Regular Stats'!AB610</f>
        <v>0.3</v>
      </c>
      <c r="AC609">
        <f>'UPDATE Regular Stats'!AC610</f>
        <v>3.6</v>
      </c>
      <c r="AD609">
        <f>VLOOKUP($B609,'UPDATE Advanced Stats'!$B$2:$AC$1000,7,0)</f>
        <v>15</v>
      </c>
      <c r="AE609">
        <f>VLOOKUP($B609,'UPDATE Advanced Stats'!$B$2:$AC$1000,8,0)</f>
        <v>0.51400000000000001</v>
      </c>
      <c r="AF609">
        <f>VLOOKUP($B609,'UPDATE Advanced Stats'!$B$2:$AC$1000,9,0)</f>
        <v>0.41399999999999998</v>
      </c>
      <c r="AG609">
        <f>VLOOKUP($B609,'UPDATE Advanced Stats'!$B$2:$AC$1000,10,0)</f>
        <v>0.16200000000000001</v>
      </c>
      <c r="AH609">
        <f>VLOOKUP($B609,'UPDATE Advanced Stats'!$B$2:$AC$1000,11,0)</f>
        <v>3.4</v>
      </c>
      <c r="AI609">
        <f>VLOOKUP($B609,'UPDATE Advanced Stats'!$B$2:$AC$1000,12,0)</f>
        <v>9.6999999999999993</v>
      </c>
      <c r="AJ609">
        <f>VLOOKUP($B609,'UPDATE Advanced Stats'!$B$2:$AC$1000,13,0)</f>
        <v>6.5</v>
      </c>
      <c r="AK609">
        <f>VLOOKUP($B609,'UPDATE Advanced Stats'!$B$2:$AC$1000,14,0)</f>
        <v>8.1999999999999993</v>
      </c>
      <c r="AL609">
        <f>VLOOKUP($B609,'UPDATE Advanced Stats'!$B$2:$AC$1000,15,0)</f>
        <v>1.9</v>
      </c>
      <c r="AM609">
        <f>VLOOKUP($B609,'UPDATE Advanced Stats'!$B$2:$AC$1000,16,0)</f>
        <v>0.8</v>
      </c>
      <c r="AN609">
        <f>VLOOKUP($B609,'UPDATE Advanced Stats'!$B$2:$AC$1000,17,0)</f>
        <v>6.8</v>
      </c>
      <c r="AO609">
        <f>VLOOKUP($B609,'UPDATE Advanced Stats'!$B$2:$AC$1000,18,0)</f>
        <v>24.1</v>
      </c>
      <c r="AP609">
        <f>VLOOKUP($B609,'UPDATE Advanced Stats'!$B$2:$AC$1000,19,0)</f>
        <v>0</v>
      </c>
      <c r="AQ609">
        <f>VLOOKUP($B609,'UPDATE Advanced Stats'!$B$2:$AC$1000,20,0)</f>
        <v>0.6</v>
      </c>
      <c r="AR609">
        <f>VLOOKUP($B609,'UPDATE Advanced Stats'!$B$2:$AC$1000,21,0)</f>
        <v>0.7</v>
      </c>
      <c r="AS609">
        <f>VLOOKUP($B609,'UPDATE Advanced Stats'!$B$2:$AC$1000,22,0)</f>
        <v>1.3</v>
      </c>
      <c r="AT609">
        <f>VLOOKUP($B609,'UPDATE Advanced Stats'!$B$2:$AC$1000,23,0)</f>
        <v>8.3000000000000004E-2</v>
      </c>
      <c r="AU609">
        <f>VLOOKUP($B609,'UPDATE Advanced Stats'!$B$2:$AC$1000,24,0)</f>
        <v>0</v>
      </c>
      <c r="AV609">
        <f>VLOOKUP($B609,'UPDATE Advanced Stats'!$B$2:$AC$1000,25,0)</f>
        <v>0.1</v>
      </c>
      <c r="AW609">
        <f>VLOOKUP($B609,'UPDATE Advanced Stats'!$B$2:$AC$1000,26,0)</f>
        <v>-2.4</v>
      </c>
      <c r="AX609">
        <f>VLOOKUP($B609,'UPDATE Advanced Stats'!$B$2:$AC$1000,27,0)</f>
        <v>-2.4</v>
      </c>
      <c r="AY609">
        <f>VLOOKUP($B609,'UPDATE Advanced Stats'!$B$2:$AC$1000,28,0)</f>
        <v>-0.1</v>
      </c>
    </row>
    <row r="610" spans="1:51">
      <c r="A610">
        <f>'UPDATE Regular Stats'!A611</f>
        <v>445</v>
      </c>
      <c r="B610" t="str">
        <f>'UPDATE Regular Stats'!B611</f>
        <v>Anthony Tolliver</v>
      </c>
      <c r="C610" t="str">
        <f>'UPDATE Regular Stats'!C611</f>
        <v>PF</v>
      </c>
      <c r="D610">
        <f>'UPDATE Regular Stats'!D611</f>
        <v>29</v>
      </c>
      <c r="E610" t="str">
        <f>'UPDATE Regular Stats'!E611</f>
        <v>TOT</v>
      </c>
      <c r="F610">
        <f>'UPDATE Regular Stats'!F611</f>
        <v>76</v>
      </c>
      <c r="G610">
        <f>'UPDATE Regular Stats'!G611</f>
        <v>11</v>
      </c>
      <c r="H610">
        <f>'UPDATE Regular Stats'!H611</f>
        <v>18.8</v>
      </c>
      <c r="I610">
        <f>'UPDATE Regular Stats'!I611</f>
        <v>2.1</v>
      </c>
      <c r="J610">
        <f>'UPDATE Regular Stats'!J611</f>
        <v>5.2</v>
      </c>
      <c r="K610">
        <f>'UPDATE Regular Stats'!K611</f>
        <v>0.41</v>
      </c>
      <c r="L610">
        <f>'UPDATE Regular Stats'!L611</f>
        <v>1.4</v>
      </c>
      <c r="M610">
        <f>'UPDATE Regular Stats'!M611</f>
        <v>3.8</v>
      </c>
      <c r="N610">
        <f>'UPDATE Regular Stats'!N611</f>
        <v>0.36599999999999999</v>
      </c>
      <c r="O610">
        <f>'UPDATE Regular Stats'!O611</f>
        <v>0.7</v>
      </c>
      <c r="P610">
        <f>'UPDATE Regular Stats'!P611</f>
        <v>1.4</v>
      </c>
      <c r="Q610">
        <f>'UPDATE Regular Stats'!Q611</f>
        <v>0.53400000000000003</v>
      </c>
      <c r="R610">
        <f>'UPDATE Regular Stats'!R611</f>
        <v>0.7</v>
      </c>
      <c r="S610">
        <f>'UPDATE Regular Stats'!S611</f>
        <v>0.9</v>
      </c>
      <c r="T610">
        <f>'UPDATE Regular Stats'!T611</f>
        <v>0.78300000000000003</v>
      </c>
      <c r="U610">
        <f>'UPDATE Regular Stats'!U611</f>
        <v>0.7</v>
      </c>
      <c r="V610">
        <f>'UPDATE Regular Stats'!V611</f>
        <v>2.4</v>
      </c>
      <c r="W610">
        <f>'UPDATE Regular Stats'!W611</f>
        <v>3.1</v>
      </c>
      <c r="X610">
        <f>'UPDATE Regular Stats'!X611</f>
        <v>0.8</v>
      </c>
      <c r="Y610">
        <f>'UPDATE Regular Stats'!Y611</f>
        <v>0.3</v>
      </c>
      <c r="Z610">
        <f>'UPDATE Regular Stats'!Z611</f>
        <v>0.2</v>
      </c>
      <c r="AA610">
        <f>'UPDATE Regular Stats'!AA611</f>
        <v>0.7</v>
      </c>
      <c r="AB610">
        <f>'UPDATE Regular Stats'!AB611</f>
        <v>1.8</v>
      </c>
      <c r="AC610">
        <f>'UPDATE Regular Stats'!AC611</f>
        <v>6.3</v>
      </c>
      <c r="AD610">
        <f>VLOOKUP($B610,'UPDATE Advanced Stats'!$B$2:$AC$1000,7,0)</f>
        <v>11.1</v>
      </c>
      <c r="AE610">
        <f>VLOOKUP($B610,'UPDATE Advanced Stats'!$B$2:$AC$1000,8,0)</f>
        <v>0.56899999999999995</v>
      </c>
      <c r="AF610">
        <f>VLOOKUP($B610,'UPDATE Advanced Stats'!$B$2:$AC$1000,9,0)</f>
        <v>0.73799999999999999</v>
      </c>
      <c r="AG610">
        <f>VLOOKUP($B610,'UPDATE Advanced Stats'!$B$2:$AC$1000,10,0)</f>
        <v>0.17599999999999999</v>
      </c>
      <c r="AH610">
        <f>VLOOKUP($B610,'UPDATE Advanced Stats'!$B$2:$AC$1000,11,0)</f>
        <v>3.7</v>
      </c>
      <c r="AI610">
        <f>VLOOKUP($B610,'UPDATE Advanced Stats'!$B$2:$AC$1000,12,0)</f>
        <v>14.5</v>
      </c>
      <c r="AJ610">
        <f>VLOOKUP($B610,'UPDATE Advanced Stats'!$B$2:$AC$1000,13,0)</f>
        <v>9</v>
      </c>
      <c r="AK610">
        <f>VLOOKUP($B610,'UPDATE Advanced Stats'!$B$2:$AC$1000,14,0)</f>
        <v>6.3</v>
      </c>
      <c r="AL610">
        <f>VLOOKUP($B610,'UPDATE Advanced Stats'!$B$2:$AC$1000,15,0)</f>
        <v>0.9</v>
      </c>
      <c r="AM610">
        <f>VLOOKUP($B610,'UPDATE Advanced Stats'!$B$2:$AC$1000,16,0)</f>
        <v>0.9</v>
      </c>
      <c r="AN610">
        <f>VLOOKUP($B610,'UPDATE Advanced Stats'!$B$2:$AC$1000,17,0)</f>
        <v>10.8</v>
      </c>
      <c r="AO610">
        <f>VLOOKUP($B610,'UPDATE Advanced Stats'!$B$2:$AC$1000,18,0)</f>
        <v>14.7</v>
      </c>
      <c r="AP610">
        <f>VLOOKUP($B610,'UPDATE Advanced Stats'!$B$2:$AC$1000,19,0)</f>
        <v>0</v>
      </c>
      <c r="AQ610">
        <f>VLOOKUP($B610,'UPDATE Advanced Stats'!$B$2:$AC$1000,20,0)</f>
        <v>1.8</v>
      </c>
      <c r="AR610">
        <f>VLOOKUP($B610,'UPDATE Advanced Stats'!$B$2:$AC$1000,21,0)</f>
        <v>0.9</v>
      </c>
      <c r="AS610">
        <f>VLOOKUP($B610,'UPDATE Advanced Stats'!$B$2:$AC$1000,22,0)</f>
        <v>2.7</v>
      </c>
      <c r="AT610">
        <f>VLOOKUP($B610,'UPDATE Advanced Stats'!$B$2:$AC$1000,23,0)</f>
        <v>9.1999999999999998E-2</v>
      </c>
      <c r="AU610">
        <f>VLOOKUP($B610,'UPDATE Advanced Stats'!$B$2:$AC$1000,24,0)</f>
        <v>0</v>
      </c>
      <c r="AV610">
        <f>VLOOKUP($B610,'UPDATE Advanced Stats'!$B$2:$AC$1000,25,0)</f>
        <v>0.5</v>
      </c>
      <c r="AW610">
        <f>VLOOKUP($B610,'UPDATE Advanced Stats'!$B$2:$AC$1000,26,0)</f>
        <v>-1.1000000000000001</v>
      </c>
      <c r="AX610">
        <f>VLOOKUP($B610,'UPDATE Advanced Stats'!$B$2:$AC$1000,27,0)</f>
        <v>-0.6</v>
      </c>
      <c r="AY610">
        <f>VLOOKUP($B610,'UPDATE Advanced Stats'!$B$2:$AC$1000,28,0)</f>
        <v>0.5</v>
      </c>
    </row>
    <row r="611" spans="1:51">
      <c r="A611">
        <f>'UPDATE Regular Stats'!A612</f>
        <v>445</v>
      </c>
      <c r="B611" t="str">
        <f>'UPDATE Regular Stats'!B612</f>
        <v>Anthony Tolliver</v>
      </c>
      <c r="C611" t="str">
        <f>'UPDATE Regular Stats'!C612</f>
        <v>PF</v>
      </c>
      <c r="D611">
        <f>'UPDATE Regular Stats'!D612</f>
        <v>29</v>
      </c>
      <c r="E611" t="str">
        <f>'UPDATE Regular Stats'!E612</f>
        <v>PHO</v>
      </c>
      <c r="F611">
        <f>'UPDATE Regular Stats'!F612</f>
        <v>24</v>
      </c>
      <c r="G611">
        <f>'UPDATE Regular Stats'!G612</f>
        <v>0</v>
      </c>
      <c r="H611">
        <f>'UPDATE Regular Stats'!H612</f>
        <v>11.3</v>
      </c>
      <c r="I611">
        <f>'UPDATE Regular Stats'!I612</f>
        <v>1.1000000000000001</v>
      </c>
      <c r="J611">
        <f>'UPDATE Regular Stats'!J612</f>
        <v>3.1</v>
      </c>
      <c r="K611">
        <f>'UPDATE Regular Stats'!K612</f>
        <v>0.35099999999999998</v>
      </c>
      <c r="L611">
        <f>'UPDATE Regular Stats'!L612</f>
        <v>1</v>
      </c>
      <c r="M611">
        <f>'UPDATE Regular Stats'!M612</f>
        <v>2.6</v>
      </c>
      <c r="N611">
        <f>'UPDATE Regular Stats'!N612</f>
        <v>0.38700000000000001</v>
      </c>
      <c r="O611">
        <f>'UPDATE Regular Stats'!O612</f>
        <v>0.1</v>
      </c>
      <c r="P611">
        <f>'UPDATE Regular Stats'!P612</f>
        <v>0.5</v>
      </c>
      <c r="Q611">
        <f>'UPDATE Regular Stats'!Q612</f>
        <v>0.16700000000000001</v>
      </c>
      <c r="R611">
        <f>'UPDATE Regular Stats'!R612</f>
        <v>0.2</v>
      </c>
      <c r="S611">
        <f>'UPDATE Regular Stats'!S612</f>
        <v>0.3</v>
      </c>
      <c r="T611">
        <f>'UPDATE Regular Stats'!T612</f>
        <v>0.66700000000000004</v>
      </c>
      <c r="U611">
        <f>'UPDATE Regular Stats'!U612</f>
        <v>0.3</v>
      </c>
      <c r="V611">
        <f>'UPDATE Regular Stats'!V612</f>
        <v>1.6</v>
      </c>
      <c r="W611">
        <f>'UPDATE Regular Stats'!W612</f>
        <v>1.8</v>
      </c>
      <c r="X611">
        <f>'UPDATE Regular Stats'!X612</f>
        <v>0.4</v>
      </c>
      <c r="Y611">
        <f>'UPDATE Regular Stats'!Y612</f>
        <v>0.2</v>
      </c>
      <c r="Z611">
        <f>'UPDATE Regular Stats'!Z612</f>
        <v>0</v>
      </c>
      <c r="AA611">
        <f>'UPDATE Regular Stats'!AA612</f>
        <v>0.5</v>
      </c>
      <c r="AB611">
        <f>'UPDATE Regular Stats'!AB612</f>
        <v>0.8</v>
      </c>
      <c r="AC611">
        <f>'UPDATE Regular Stats'!AC612</f>
        <v>3.3</v>
      </c>
      <c r="AD611">
        <f>VLOOKUP($B611,'UPDATE Advanced Stats'!$B$2:$AC$1000,7,0)</f>
        <v>11.1</v>
      </c>
      <c r="AE611">
        <f>VLOOKUP($B611,'UPDATE Advanced Stats'!$B$2:$AC$1000,8,0)</f>
        <v>0.56899999999999995</v>
      </c>
      <c r="AF611">
        <f>VLOOKUP($B611,'UPDATE Advanced Stats'!$B$2:$AC$1000,9,0)</f>
        <v>0.73799999999999999</v>
      </c>
      <c r="AG611">
        <f>VLOOKUP($B611,'UPDATE Advanced Stats'!$B$2:$AC$1000,10,0)</f>
        <v>0.17599999999999999</v>
      </c>
      <c r="AH611">
        <f>VLOOKUP($B611,'UPDATE Advanced Stats'!$B$2:$AC$1000,11,0)</f>
        <v>3.7</v>
      </c>
      <c r="AI611">
        <f>VLOOKUP($B611,'UPDATE Advanced Stats'!$B$2:$AC$1000,12,0)</f>
        <v>14.5</v>
      </c>
      <c r="AJ611">
        <f>VLOOKUP($B611,'UPDATE Advanced Stats'!$B$2:$AC$1000,13,0)</f>
        <v>9</v>
      </c>
      <c r="AK611">
        <f>VLOOKUP($B611,'UPDATE Advanced Stats'!$B$2:$AC$1000,14,0)</f>
        <v>6.3</v>
      </c>
      <c r="AL611">
        <f>VLOOKUP($B611,'UPDATE Advanced Stats'!$B$2:$AC$1000,15,0)</f>
        <v>0.9</v>
      </c>
      <c r="AM611">
        <f>VLOOKUP($B611,'UPDATE Advanced Stats'!$B$2:$AC$1000,16,0)</f>
        <v>0.9</v>
      </c>
      <c r="AN611">
        <f>VLOOKUP($B611,'UPDATE Advanced Stats'!$B$2:$AC$1000,17,0)</f>
        <v>10.8</v>
      </c>
      <c r="AO611">
        <f>VLOOKUP($B611,'UPDATE Advanced Stats'!$B$2:$AC$1000,18,0)</f>
        <v>14.7</v>
      </c>
      <c r="AP611">
        <f>VLOOKUP($B611,'UPDATE Advanced Stats'!$B$2:$AC$1000,19,0)</f>
        <v>0</v>
      </c>
      <c r="AQ611">
        <f>VLOOKUP($B611,'UPDATE Advanced Stats'!$B$2:$AC$1000,20,0)</f>
        <v>1.8</v>
      </c>
      <c r="AR611">
        <f>VLOOKUP($B611,'UPDATE Advanced Stats'!$B$2:$AC$1000,21,0)</f>
        <v>0.9</v>
      </c>
      <c r="AS611">
        <f>VLOOKUP($B611,'UPDATE Advanced Stats'!$B$2:$AC$1000,22,0)</f>
        <v>2.7</v>
      </c>
      <c r="AT611">
        <f>VLOOKUP($B611,'UPDATE Advanced Stats'!$B$2:$AC$1000,23,0)</f>
        <v>9.1999999999999998E-2</v>
      </c>
      <c r="AU611">
        <f>VLOOKUP($B611,'UPDATE Advanced Stats'!$B$2:$AC$1000,24,0)</f>
        <v>0</v>
      </c>
      <c r="AV611">
        <f>VLOOKUP($B611,'UPDATE Advanced Stats'!$B$2:$AC$1000,25,0)</f>
        <v>0.5</v>
      </c>
      <c r="AW611">
        <f>VLOOKUP($B611,'UPDATE Advanced Stats'!$B$2:$AC$1000,26,0)</f>
        <v>-1.1000000000000001</v>
      </c>
      <c r="AX611">
        <f>VLOOKUP($B611,'UPDATE Advanced Stats'!$B$2:$AC$1000,27,0)</f>
        <v>-0.6</v>
      </c>
      <c r="AY611">
        <f>VLOOKUP($B611,'UPDATE Advanced Stats'!$B$2:$AC$1000,28,0)</f>
        <v>0.5</v>
      </c>
    </row>
    <row r="612" spans="1:51">
      <c r="A612">
        <f>'UPDATE Regular Stats'!A613</f>
        <v>445</v>
      </c>
      <c r="B612" t="str">
        <f>'UPDATE Regular Stats'!B613</f>
        <v>Anthony Tolliver</v>
      </c>
      <c r="C612" t="str">
        <f>'UPDATE Regular Stats'!C613</f>
        <v>PF</v>
      </c>
      <c r="D612">
        <f>'UPDATE Regular Stats'!D613</f>
        <v>29</v>
      </c>
      <c r="E612" t="str">
        <f>'UPDATE Regular Stats'!E613</f>
        <v>DET</v>
      </c>
      <c r="F612">
        <f>'UPDATE Regular Stats'!F613</f>
        <v>52</v>
      </c>
      <c r="G612">
        <f>'UPDATE Regular Stats'!G613</f>
        <v>11</v>
      </c>
      <c r="H612">
        <f>'UPDATE Regular Stats'!H613</f>
        <v>22.3</v>
      </c>
      <c r="I612">
        <f>'UPDATE Regular Stats'!I613</f>
        <v>2.6</v>
      </c>
      <c r="J612">
        <f>'UPDATE Regular Stats'!J613</f>
        <v>6.1</v>
      </c>
      <c r="K612">
        <f>'UPDATE Regular Stats'!K613</f>
        <v>0.42299999999999999</v>
      </c>
      <c r="L612">
        <f>'UPDATE Regular Stats'!L613</f>
        <v>1.6</v>
      </c>
      <c r="M612">
        <f>'UPDATE Regular Stats'!M613</f>
        <v>4.4000000000000004</v>
      </c>
      <c r="N612">
        <f>'UPDATE Regular Stats'!N613</f>
        <v>0.36</v>
      </c>
      <c r="O612">
        <f>'UPDATE Regular Stats'!O613</f>
        <v>1</v>
      </c>
      <c r="P612">
        <f>'UPDATE Regular Stats'!P613</f>
        <v>1.8</v>
      </c>
      <c r="Q612">
        <f>'UPDATE Regular Stats'!Q613</f>
        <v>0.58199999999999996</v>
      </c>
      <c r="R612">
        <f>'UPDATE Regular Stats'!R613</f>
        <v>1</v>
      </c>
      <c r="S612">
        <f>'UPDATE Regular Stats'!S613</f>
        <v>1.2</v>
      </c>
      <c r="T612">
        <f>'UPDATE Regular Stats'!T613</f>
        <v>0.79400000000000004</v>
      </c>
      <c r="U612">
        <f>'UPDATE Regular Stats'!U613</f>
        <v>0.9</v>
      </c>
      <c r="V612">
        <f>'UPDATE Regular Stats'!V613</f>
        <v>2.8</v>
      </c>
      <c r="W612">
        <f>'UPDATE Regular Stats'!W613</f>
        <v>3.7</v>
      </c>
      <c r="X612">
        <f>'UPDATE Regular Stats'!X613</f>
        <v>0.9</v>
      </c>
      <c r="Y612">
        <f>'UPDATE Regular Stats'!Y613</f>
        <v>0.4</v>
      </c>
      <c r="Z612">
        <f>'UPDATE Regular Stats'!Z613</f>
        <v>0.3</v>
      </c>
      <c r="AA612">
        <f>'UPDATE Regular Stats'!AA613</f>
        <v>0.8</v>
      </c>
      <c r="AB612">
        <f>'UPDATE Regular Stats'!AB613</f>
        <v>2.2999999999999998</v>
      </c>
      <c r="AC612">
        <f>'UPDATE Regular Stats'!AC613</f>
        <v>7.7</v>
      </c>
      <c r="AD612">
        <f>VLOOKUP($B612,'UPDATE Advanced Stats'!$B$2:$AC$1000,7,0)</f>
        <v>11.1</v>
      </c>
      <c r="AE612">
        <f>VLOOKUP($B612,'UPDATE Advanced Stats'!$B$2:$AC$1000,8,0)</f>
        <v>0.56899999999999995</v>
      </c>
      <c r="AF612">
        <f>VLOOKUP($B612,'UPDATE Advanced Stats'!$B$2:$AC$1000,9,0)</f>
        <v>0.73799999999999999</v>
      </c>
      <c r="AG612">
        <f>VLOOKUP($B612,'UPDATE Advanced Stats'!$B$2:$AC$1000,10,0)</f>
        <v>0.17599999999999999</v>
      </c>
      <c r="AH612">
        <f>VLOOKUP($B612,'UPDATE Advanced Stats'!$B$2:$AC$1000,11,0)</f>
        <v>3.7</v>
      </c>
      <c r="AI612">
        <f>VLOOKUP($B612,'UPDATE Advanced Stats'!$B$2:$AC$1000,12,0)</f>
        <v>14.5</v>
      </c>
      <c r="AJ612">
        <f>VLOOKUP($B612,'UPDATE Advanced Stats'!$B$2:$AC$1000,13,0)</f>
        <v>9</v>
      </c>
      <c r="AK612">
        <f>VLOOKUP($B612,'UPDATE Advanced Stats'!$B$2:$AC$1000,14,0)</f>
        <v>6.3</v>
      </c>
      <c r="AL612">
        <f>VLOOKUP($B612,'UPDATE Advanced Stats'!$B$2:$AC$1000,15,0)</f>
        <v>0.9</v>
      </c>
      <c r="AM612">
        <f>VLOOKUP($B612,'UPDATE Advanced Stats'!$B$2:$AC$1000,16,0)</f>
        <v>0.9</v>
      </c>
      <c r="AN612">
        <f>VLOOKUP($B612,'UPDATE Advanced Stats'!$B$2:$AC$1000,17,0)</f>
        <v>10.8</v>
      </c>
      <c r="AO612">
        <f>VLOOKUP($B612,'UPDATE Advanced Stats'!$B$2:$AC$1000,18,0)</f>
        <v>14.7</v>
      </c>
      <c r="AP612">
        <f>VLOOKUP($B612,'UPDATE Advanced Stats'!$B$2:$AC$1000,19,0)</f>
        <v>0</v>
      </c>
      <c r="AQ612">
        <f>VLOOKUP($B612,'UPDATE Advanced Stats'!$B$2:$AC$1000,20,0)</f>
        <v>1.8</v>
      </c>
      <c r="AR612">
        <f>VLOOKUP($B612,'UPDATE Advanced Stats'!$B$2:$AC$1000,21,0)</f>
        <v>0.9</v>
      </c>
      <c r="AS612">
        <f>VLOOKUP($B612,'UPDATE Advanced Stats'!$B$2:$AC$1000,22,0)</f>
        <v>2.7</v>
      </c>
      <c r="AT612">
        <f>VLOOKUP($B612,'UPDATE Advanced Stats'!$B$2:$AC$1000,23,0)</f>
        <v>9.1999999999999998E-2</v>
      </c>
      <c r="AU612">
        <f>VLOOKUP($B612,'UPDATE Advanced Stats'!$B$2:$AC$1000,24,0)</f>
        <v>0</v>
      </c>
      <c r="AV612">
        <f>VLOOKUP($B612,'UPDATE Advanced Stats'!$B$2:$AC$1000,25,0)</f>
        <v>0.5</v>
      </c>
      <c r="AW612">
        <f>VLOOKUP($B612,'UPDATE Advanced Stats'!$B$2:$AC$1000,26,0)</f>
        <v>-1.1000000000000001</v>
      </c>
      <c r="AX612">
        <f>VLOOKUP($B612,'UPDATE Advanced Stats'!$B$2:$AC$1000,27,0)</f>
        <v>-0.6</v>
      </c>
      <c r="AY612">
        <f>VLOOKUP($B612,'UPDATE Advanced Stats'!$B$2:$AC$1000,28,0)</f>
        <v>0.5</v>
      </c>
    </row>
    <row r="613" spans="1:51">
      <c r="A613">
        <f>'UPDATE Regular Stats'!A614</f>
        <v>446</v>
      </c>
      <c r="B613" t="str">
        <f>'UPDATE Regular Stats'!B614</f>
        <v>P.J. Tucker</v>
      </c>
      <c r="C613" t="str">
        <f>'UPDATE Regular Stats'!C614</f>
        <v>SF</v>
      </c>
      <c r="D613">
        <f>'UPDATE Regular Stats'!D614</f>
        <v>29</v>
      </c>
      <c r="E613" t="str">
        <f>'UPDATE Regular Stats'!E614</f>
        <v>PHO</v>
      </c>
      <c r="F613">
        <f>'UPDATE Regular Stats'!F614</f>
        <v>78</v>
      </c>
      <c r="G613">
        <f>'UPDATE Regular Stats'!G614</f>
        <v>63</v>
      </c>
      <c r="H613">
        <f>'UPDATE Regular Stats'!H614</f>
        <v>30.6</v>
      </c>
      <c r="I613">
        <f>'UPDATE Regular Stats'!I614</f>
        <v>3.3</v>
      </c>
      <c r="J613">
        <f>'UPDATE Regular Stats'!J614</f>
        <v>7.6</v>
      </c>
      <c r="K613">
        <f>'UPDATE Regular Stats'!K614</f>
        <v>0.438</v>
      </c>
      <c r="L613">
        <f>'UPDATE Regular Stats'!L614</f>
        <v>1.1000000000000001</v>
      </c>
      <c r="M613">
        <f>'UPDATE Regular Stats'!M614</f>
        <v>3.2</v>
      </c>
      <c r="N613">
        <f>'UPDATE Regular Stats'!N614</f>
        <v>0.34499999999999997</v>
      </c>
      <c r="O613">
        <f>'UPDATE Regular Stats'!O614</f>
        <v>2.2000000000000002</v>
      </c>
      <c r="P613">
        <f>'UPDATE Regular Stats'!P614</f>
        <v>4.4000000000000004</v>
      </c>
      <c r="Q613">
        <f>'UPDATE Regular Stats'!Q614</f>
        <v>0.50600000000000001</v>
      </c>
      <c r="R613">
        <f>'UPDATE Regular Stats'!R614</f>
        <v>1.3</v>
      </c>
      <c r="S613">
        <f>'UPDATE Regular Stats'!S614</f>
        <v>1.8</v>
      </c>
      <c r="T613">
        <f>'UPDATE Regular Stats'!T614</f>
        <v>0.72699999999999998</v>
      </c>
      <c r="U613">
        <f>'UPDATE Regular Stats'!U614</f>
        <v>1.5</v>
      </c>
      <c r="V613">
        <f>'UPDATE Regular Stats'!V614</f>
        <v>5</v>
      </c>
      <c r="W613">
        <f>'UPDATE Regular Stats'!W614</f>
        <v>6.4</v>
      </c>
      <c r="X613">
        <f>'UPDATE Regular Stats'!X614</f>
        <v>1.6</v>
      </c>
      <c r="Y613">
        <f>'UPDATE Regular Stats'!Y614</f>
        <v>1.4</v>
      </c>
      <c r="Z613">
        <f>'UPDATE Regular Stats'!Z614</f>
        <v>0.3</v>
      </c>
      <c r="AA613">
        <f>'UPDATE Regular Stats'!AA614</f>
        <v>1.2</v>
      </c>
      <c r="AB613">
        <f>'UPDATE Regular Stats'!AB614</f>
        <v>2.2999999999999998</v>
      </c>
      <c r="AC613">
        <f>'UPDATE Regular Stats'!AC614</f>
        <v>9.1</v>
      </c>
      <c r="AD613">
        <f>VLOOKUP($B613,'UPDATE Advanced Stats'!$B$2:$AC$1000,7,0)</f>
        <v>12.5</v>
      </c>
      <c r="AE613">
        <f>VLOOKUP($B613,'UPDATE Advanced Stats'!$B$2:$AC$1000,8,0)</f>
        <v>0.54100000000000004</v>
      </c>
      <c r="AF613">
        <f>VLOOKUP($B613,'UPDATE Advanced Stats'!$B$2:$AC$1000,9,0)</f>
        <v>0.42299999999999999</v>
      </c>
      <c r="AG613">
        <f>VLOOKUP($B613,'UPDATE Advanced Stats'!$B$2:$AC$1000,10,0)</f>
        <v>0.24</v>
      </c>
      <c r="AH613">
        <f>VLOOKUP($B613,'UPDATE Advanced Stats'!$B$2:$AC$1000,11,0)</f>
        <v>5.2</v>
      </c>
      <c r="AI613">
        <f>VLOOKUP($B613,'UPDATE Advanced Stats'!$B$2:$AC$1000,12,0)</f>
        <v>18</v>
      </c>
      <c r="AJ613">
        <f>VLOOKUP($B613,'UPDATE Advanced Stats'!$B$2:$AC$1000,13,0)</f>
        <v>11.5</v>
      </c>
      <c r="AK613">
        <f>VLOOKUP($B613,'UPDATE Advanced Stats'!$B$2:$AC$1000,14,0)</f>
        <v>7.4</v>
      </c>
      <c r="AL613">
        <f>VLOOKUP($B613,'UPDATE Advanced Stats'!$B$2:$AC$1000,15,0)</f>
        <v>2.2000000000000002</v>
      </c>
      <c r="AM613">
        <f>VLOOKUP($B613,'UPDATE Advanced Stats'!$B$2:$AC$1000,16,0)</f>
        <v>0.7</v>
      </c>
      <c r="AN613">
        <f>VLOOKUP($B613,'UPDATE Advanced Stats'!$B$2:$AC$1000,17,0)</f>
        <v>12.7</v>
      </c>
      <c r="AO613">
        <f>VLOOKUP($B613,'UPDATE Advanced Stats'!$B$2:$AC$1000,18,0)</f>
        <v>13.9</v>
      </c>
      <c r="AP613">
        <f>VLOOKUP($B613,'UPDATE Advanced Stats'!$B$2:$AC$1000,19,0)</f>
        <v>0</v>
      </c>
      <c r="AQ613">
        <f>VLOOKUP($B613,'UPDATE Advanced Stats'!$B$2:$AC$1000,20,0)</f>
        <v>2.2000000000000002</v>
      </c>
      <c r="AR613">
        <f>VLOOKUP($B613,'UPDATE Advanced Stats'!$B$2:$AC$1000,21,0)</f>
        <v>2.7</v>
      </c>
      <c r="AS613">
        <f>VLOOKUP($B613,'UPDATE Advanced Stats'!$B$2:$AC$1000,22,0)</f>
        <v>4.9000000000000004</v>
      </c>
      <c r="AT613">
        <f>VLOOKUP($B613,'UPDATE Advanced Stats'!$B$2:$AC$1000,23,0)</f>
        <v>9.8000000000000004E-2</v>
      </c>
      <c r="AU613">
        <f>VLOOKUP($B613,'UPDATE Advanced Stats'!$B$2:$AC$1000,24,0)</f>
        <v>0</v>
      </c>
      <c r="AV613">
        <f>VLOOKUP($B613,'UPDATE Advanced Stats'!$B$2:$AC$1000,25,0)</f>
        <v>-0.2</v>
      </c>
      <c r="AW613">
        <f>VLOOKUP($B613,'UPDATE Advanced Stats'!$B$2:$AC$1000,26,0)</f>
        <v>1.4</v>
      </c>
      <c r="AX613">
        <f>VLOOKUP($B613,'UPDATE Advanced Stats'!$B$2:$AC$1000,27,0)</f>
        <v>1.2</v>
      </c>
      <c r="AY613">
        <f>VLOOKUP($B613,'UPDATE Advanced Stats'!$B$2:$AC$1000,28,0)</f>
        <v>1.9</v>
      </c>
    </row>
    <row r="614" spans="1:51">
      <c r="A614">
        <f>'UPDATE Regular Stats'!A615</f>
        <v>447</v>
      </c>
      <c r="B614" t="str">
        <f>'UPDATE Regular Stats'!B615</f>
        <v>Ronny Turiaf</v>
      </c>
      <c r="C614" t="str">
        <f>'UPDATE Regular Stats'!C615</f>
        <v>C</v>
      </c>
      <c r="D614">
        <f>'UPDATE Regular Stats'!D615</f>
        <v>32</v>
      </c>
      <c r="E614" t="str">
        <f>'UPDATE Regular Stats'!E615</f>
        <v>MIN</v>
      </c>
      <c r="F614">
        <f>'UPDATE Regular Stats'!F615</f>
        <v>2</v>
      </c>
      <c r="G614">
        <f>'UPDATE Regular Stats'!G615</f>
        <v>0</v>
      </c>
      <c r="H614">
        <f>'UPDATE Regular Stats'!H615</f>
        <v>9.5</v>
      </c>
      <c r="I614">
        <f>'UPDATE Regular Stats'!I615</f>
        <v>0</v>
      </c>
      <c r="J614">
        <f>'UPDATE Regular Stats'!J615</f>
        <v>0</v>
      </c>
      <c r="K614">
        <f>'UPDATE Regular Stats'!K615</f>
        <v>0</v>
      </c>
      <c r="L614">
        <f>'UPDATE Regular Stats'!L615</f>
        <v>0</v>
      </c>
      <c r="M614">
        <f>'UPDATE Regular Stats'!M615</f>
        <v>0</v>
      </c>
      <c r="N614">
        <f>'UPDATE Regular Stats'!N615</f>
        <v>0</v>
      </c>
      <c r="O614">
        <f>'UPDATE Regular Stats'!O615</f>
        <v>0</v>
      </c>
      <c r="P614">
        <f>'UPDATE Regular Stats'!P615</f>
        <v>0</v>
      </c>
      <c r="Q614">
        <f>'UPDATE Regular Stats'!Q615</f>
        <v>0</v>
      </c>
      <c r="R614">
        <f>'UPDATE Regular Stats'!R615</f>
        <v>0</v>
      </c>
      <c r="S614">
        <f>'UPDATE Regular Stats'!S615</f>
        <v>0</v>
      </c>
      <c r="T614">
        <f>'UPDATE Regular Stats'!T615</f>
        <v>0</v>
      </c>
      <c r="U614">
        <f>'UPDATE Regular Stats'!U615</f>
        <v>0</v>
      </c>
      <c r="V614">
        <f>'UPDATE Regular Stats'!V615</f>
        <v>0.5</v>
      </c>
      <c r="W614">
        <f>'UPDATE Regular Stats'!W615</f>
        <v>0.5</v>
      </c>
      <c r="X614">
        <f>'UPDATE Regular Stats'!X615</f>
        <v>1</v>
      </c>
      <c r="Y614">
        <f>'UPDATE Regular Stats'!Y615</f>
        <v>0</v>
      </c>
      <c r="Z614">
        <f>'UPDATE Regular Stats'!Z615</f>
        <v>0</v>
      </c>
      <c r="AA614">
        <f>'UPDATE Regular Stats'!AA615</f>
        <v>0</v>
      </c>
      <c r="AB614">
        <f>'UPDATE Regular Stats'!AB615</f>
        <v>0</v>
      </c>
      <c r="AC614">
        <f>'UPDATE Regular Stats'!AC615</f>
        <v>0</v>
      </c>
      <c r="AD614">
        <f>VLOOKUP($B614,'UPDATE Advanced Stats'!$B$2:$AC$1000,7,0)</f>
        <v>4.3</v>
      </c>
      <c r="AE614">
        <f>VLOOKUP($B614,'UPDATE Advanced Stats'!$B$2:$AC$1000,8,0)</f>
        <v>0</v>
      </c>
      <c r="AF614">
        <f>VLOOKUP($B614,'UPDATE Advanced Stats'!$B$2:$AC$1000,9,0)</f>
        <v>0</v>
      </c>
      <c r="AG614">
        <f>VLOOKUP($B614,'UPDATE Advanced Stats'!$B$2:$AC$1000,10,0)</f>
        <v>0</v>
      </c>
      <c r="AH614">
        <f>VLOOKUP($B614,'UPDATE Advanced Stats'!$B$2:$AC$1000,11,0)</f>
        <v>0</v>
      </c>
      <c r="AI614">
        <f>VLOOKUP($B614,'UPDATE Advanced Stats'!$B$2:$AC$1000,12,0)</f>
        <v>6.2</v>
      </c>
      <c r="AJ614">
        <f>VLOOKUP($B614,'UPDATE Advanced Stats'!$B$2:$AC$1000,13,0)</f>
        <v>3</v>
      </c>
      <c r="AK614">
        <f>VLOOKUP($B614,'UPDATE Advanced Stats'!$B$2:$AC$1000,14,0)</f>
        <v>14</v>
      </c>
      <c r="AL614">
        <f>VLOOKUP($B614,'UPDATE Advanced Stats'!$B$2:$AC$1000,15,0)</f>
        <v>0</v>
      </c>
      <c r="AM614">
        <f>VLOOKUP($B614,'UPDATE Advanced Stats'!$B$2:$AC$1000,16,0)</f>
        <v>0</v>
      </c>
      <c r="AN614">
        <f>VLOOKUP($B614,'UPDATE Advanced Stats'!$B$2:$AC$1000,17,0)</f>
        <v>0</v>
      </c>
      <c r="AO614">
        <f>VLOOKUP($B614,'UPDATE Advanced Stats'!$B$2:$AC$1000,18,0)</f>
        <v>0</v>
      </c>
      <c r="AP614">
        <f>VLOOKUP($B614,'UPDATE Advanced Stats'!$B$2:$AC$1000,19,0)</f>
        <v>0</v>
      </c>
      <c r="AQ614">
        <f>VLOOKUP($B614,'UPDATE Advanced Stats'!$B$2:$AC$1000,20,0)</f>
        <v>0</v>
      </c>
      <c r="AR614">
        <f>VLOOKUP($B614,'UPDATE Advanced Stats'!$B$2:$AC$1000,21,0)</f>
        <v>0</v>
      </c>
      <c r="AS614">
        <f>VLOOKUP($B614,'UPDATE Advanced Stats'!$B$2:$AC$1000,22,0)</f>
        <v>0</v>
      </c>
      <c r="AT614">
        <f>VLOOKUP($B614,'UPDATE Advanced Stats'!$B$2:$AC$1000,23,0)</f>
        <v>8.9999999999999993E-3</v>
      </c>
      <c r="AU614">
        <f>VLOOKUP($B614,'UPDATE Advanced Stats'!$B$2:$AC$1000,24,0)</f>
        <v>0</v>
      </c>
      <c r="AV614">
        <f>VLOOKUP($B614,'UPDATE Advanced Stats'!$B$2:$AC$1000,25,0)</f>
        <v>-5.6</v>
      </c>
      <c r="AW614">
        <f>VLOOKUP($B614,'UPDATE Advanced Stats'!$B$2:$AC$1000,26,0)</f>
        <v>-2.1</v>
      </c>
      <c r="AX614">
        <f>VLOOKUP($B614,'UPDATE Advanced Stats'!$B$2:$AC$1000,27,0)</f>
        <v>-7.7</v>
      </c>
      <c r="AY614">
        <f>VLOOKUP($B614,'UPDATE Advanced Stats'!$B$2:$AC$1000,28,0)</f>
        <v>0</v>
      </c>
    </row>
    <row r="615" spans="1:51">
      <c r="A615">
        <f>'UPDATE Regular Stats'!A616</f>
        <v>448</v>
      </c>
      <c r="B615" t="str">
        <f>'UPDATE Regular Stats'!B616</f>
        <v>Hedo Turkoglu</v>
      </c>
      <c r="C615" t="str">
        <f>'UPDATE Regular Stats'!C616</f>
        <v>SF</v>
      </c>
      <c r="D615">
        <f>'UPDATE Regular Stats'!D616</f>
        <v>35</v>
      </c>
      <c r="E615" t="str">
        <f>'UPDATE Regular Stats'!E616</f>
        <v>LAC</v>
      </c>
      <c r="F615">
        <f>'UPDATE Regular Stats'!F616</f>
        <v>62</v>
      </c>
      <c r="G615">
        <f>'UPDATE Regular Stats'!G616</f>
        <v>2</v>
      </c>
      <c r="H615">
        <f>'UPDATE Regular Stats'!H616</f>
        <v>11.4</v>
      </c>
      <c r="I615">
        <f>'UPDATE Regular Stats'!I616</f>
        <v>1.3</v>
      </c>
      <c r="J615">
        <f>'UPDATE Regular Stats'!J616</f>
        <v>3</v>
      </c>
      <c r="K615">
        <f>'UPDATE Regular Stats'!K616</f>
        <v>0.441</v>
      </c>
      <c r="L615">
        <f>'UPDATE Regular Stats'!L616</f>
        <v>1</v>
      </c>
      <c r="M615">
        <f>'UPDATE Regular Stats'!M616</f>
        <v>2.2000000000000002</v>
      </c>
      <c r="N615">
        <f>'UPDATE Regular Stats'!N616</f>
        <v>0.432</v>
      </c>
      <c r="O615">
        <f>'UPDATE Regular Stats'!O616</f>
        <v>0.4</v>
      </c>
      <c r="P615">
        <f>'UPDATE Regular Stats'!P616</f>
        <v>0.8</v>
      </c>
      <c r="Q615">
        <f>'UPDATE Regular Stats'!Q616</f>
        <v>0.46899999999999997</v>
      </c>
      <c r="R615">
        <f>'UPDATE Regular Stats'!R616</f>
        <v>0.1</v>
      </c>
      <c r="S615">
        <f>'UPDATE Regular Stats'!S616</f>
        <v>0.2</v>
      </c>
      <c r="T615">
        <f>'UPDATE Regular Stats'!T616</f>
        <v>0.54500000000000004</v>
      </c>
      <c r="U615">
        <f>'UPDATE Regular Stats'!U616</f>
        <v>0.1</v>
      </c>
      <c r="V615">
        <f>'UPDATE Regular Stats'!V616</f>
        <v>1.5</v>
      </c>
      <c r="W615">
        <f>'UPDATE Regular Stats'!W616</f>
        <v>1.6</v>
      </c>
      <c r="X615">
        <f>'UPDATE Regular Stats'!X616</f>
        <v>0.6</v>
      </c>
      <c r="Y615">
        <f>'UPDATE Regular Stats'!Y616</f>
        <v>0.3</v>
      </c>
      <c r="Z615">
        <f>'UPDATE Regular Stats'!Z616</f>
        <v>0.1</v>
      </c>
      <c r="AA615">
        <f>'UPDATE Regular Stats'!AA616</f>
        <v>0.5</v>
      </c>
      <c r="AB615">
        <f>'UPDATE Regular Stats'!AB616</f>
        <v>1.1000000000000001</v>
      </c>
      <c r="AC615">
        <f>'UPDATE Regular Stats'!AC616</f>
        <v>3.7</v>
      </c>
      <c r="AD615">
        <f>VLOOKUP($B615,'UPDATE Advanced Stats'!$B$2:$AC$1000,7,0)</f>
        <v>10.5</v>
      </c>
      <c r="AE615">
        <f>VLOOKUP($B615,'UPDATE Advanced Stats'!$B$2:$AC$1000,8,0)</f>
        <v>0.60199999999999998</v>
      </c>
      <c r="AF615">
        <f>VLOOKUP($B615,'UPDATE Advanced Stats'!$B$2:$AC$1000,9,0)</f>
        <v>0.73899999999999999</v>
      </c>
      <c r="AG615">
        <f>VLOOKUP($B615,'UPDATE Advanced Stats'!$B$2:$AC$1000,10,0)</f>
        <v>5.8999999999999997E-2</v>
      </c>
      <c r="AH615">
        <f>VLOOKUP($B615,'UPDATE Advanced Stats'!$B$2:$AC$1000,11,0)</f>
        <v>0.8</v>
      </c>
      <c r="AI615">
        <f>VLOOKUP($B615,'UPDATE Advanced Stats'!$B$2:$AC$1000,12,0)</f>
        <v>14.7</v>
      </c>
      <c r="AJ615">
        <f>VLOOKUP($B615,'UPDATE Advanced Stats'!$B$2:$AC$1000,13,0)</f>
        <v>7.9</v>
      </c>
      <c r="AK615">
        <f>VLOOKUP($B615,'UPDATE Advanced Stats'!$B$2:$AC$1000,14,0)</f>
        <v>7.5</v>
      </c>
      <c r="AL615">
        <f>VLOOKUP($B615,'UPDATE Advanced Stats'!$B$2:$AC$1000,15,0)</f>
        <v>1.4</v>
      </c>
      <c r="AM615">
        <f>VLOOKUP($B615,'UPDATE Advanced Stats'!$B$2:$AC$1000,16,0)</f>
        <v>0.8</v>
      </c>
      <c r="AN615">
        <f>VLOOKUP($B615,'UPDATE Advanced Stats'!$B$2:$AC$1000,17,0)</f>
        <v>13.1</v>
      </c>
      <c r="AO615">
        <f>VLOOKUP($B615,'UPDATE Advanced Stats'!$B$2:$AC$1000,18,0)</f>
        <v>14.2</v>
      </c>
      <c r="AP615">
        <f>VLOOKUP($B615,'UPDATE Advanced Stats'!$B$2:$AC$1000,19,0)</f>
        <v>0</v>
      </c>
      <c r="AQ615">
        <f>VLOOKUP($B615,'UPDATE Advanced Stats'!$B$2:$AC$1000,20,0)</f>
        <v>0.6</v>
      </c>
      <c r="AR615">
        <f>VLOOKUP($B615,'UPDATE Advanced Stats'!$B$2:$AC$1000,21,0)</f>
        <v>0.6</v>
      </c>
      <c r="AS615">
        <f>VLOOKUP($B615,'UPDATE Advanced Stats'!$B$2:$AC$1000,22,0)</f>
        <v>1.2</v>
      </c>
      <c r="AT615">
        <f>VLOOKUP($B615,'UPDATE Advanced Stats'!$B$2:$AC$1000,23,0)</f>
        <v>8.1000000000000003E-2</v>
      </c>
      <c r="AU615">
        <f>VLOOKUP($B615,'UPDATE Advanced Stats'!$B$2:$AC$1000,24,0)</f>
        <v>0</v>
      </c>
      <c r="AV615">
        <f>VLOOKUP($B615,'UPDATE Advanced Stats'!$B$2:$AC$1000,25,0)</f>
        <v>-0.1</v>
      </c>
      <c r="AW615">
        <f>VLOOKUP($B615,'UPDATE Advanced Stats'!$B$2:$AC$1000,26,0)</f>
        <v>-0.8</v>
      </c>
      <c r="AX615">
        <f>VLOOKUP($B615,'UPDATE Advanced Stats'!$B$2:$AC$1000,27,0)</f>
        <v>-0.9</v>
      </c>
      <c r="AY615">
        <f>VLOOKUP($B615,'UPDATE Advanced Stats'!$B$2:$AC$1000,28,0)</f>
        <v>0.2</v>
      </c>
    </row>
    <row r="616" spans="1:51">
      <c r="A616">
        <f>'UPDATE Regular Stats'!A617</f>
        <v>449</v>
      </c>
      <c r="B616" t="str">
        <f>'UPDATE Regular Stats'!B617</f>
        <v>Evan Turner</v>
      </c>
      <c r="C616" t="str">
        <f>'UPDATE Regular Stats'!C617</f>
        <v>SG</v>
      </c>
      <c r="D616">
        <f>'UPDATE Regular Stats'!D617</f>
        <v>26</v>
      </c>
      <c r="E616" t="str">
        <f>'UPDATE Regular Stats'!E617</f>
        <v>BOS</v>
      </c>
      <c r="F616">
        <f>'UPDATE Regular Stats'!F617</f>
        <v>82</v>
      </c>
      <c r="G616">
        <f>'UPDATE Regular Stats'!G617</f>
        <v>57</v>
      </c>
      <c r="H616">
        <f>'UPDATE Regular Stats'!H617</f>
        <v>27.6</v>
      </c>
      <c r="I616">
        <f>'UPDATE Regular Stats'!I617</f>
        <v>3.9</v>
      </c>
      <c r="J616">
        <f>'UPDATE Regular Stats'!J617</f>
        <v>9.1</v>
      </c>
      <c r="K616">
        <f>'UPDATE Regular Stats'!K617</f>
        <v>0.42899999999999999</v>
      </c>
      <c r="L616">
        <f>'UPDATE Regular Stats'!L617</f>
        <v>0.4</v>
      </c>
      <c r="M616">
        <f>'UPDATE Regular Stats'!M617</f>
        <v>1.5</v>
      </c>
      <c r="N616">
        <f>'UPDATE Regular Stats'!N617</f>
        <v>0.27700000000000002</v>
      </c>
      <c r="O616">
        <f>'UPDATE Regular Stats'!O617</f>
        <v>3.5</v>
      </c>
      <c r="P616">
        <f>'UPDATE Regular Stats'!P617</f>
        <v>7.6</v>
      </c>
      <c r="Q616">
        <f>'UPDATE Regular Stats'!Q617</f>
        <v>0.45800000000000002</v>
      </c>
      <c r="R616">
        <f>'UPDATE Regular Stats'!R617</f>
        <v>1.3</v>
      </c>
      <c r="S616">
        <f>'UPDATE Regular Stats'!S617</f>
        <v>1.7</v>
      </c>
      <c r="T616">
        <f>'UPDATE Regular Stats'!T617</f>
        <v>0.752</v>
      </c>
      <c r="U616">
        <f>'UPDATE Regular Stats'!U617</f>
        <v>0.5</v>
      </c>
      <c r="V616">
        <f>'UPDATE Regular Stats'!V617</f>
        <v>4.5999999999999996</v>
      </c>
      <c r="W616">
        <f>'UPDATE Regular Stats'!W617</f>
        <v>5.0999999999999996</v>
      </c>
      <c r="X616">
        <f>'UPDATE Regular Stats'!X617</f>
        <v>5.5</v>
      </c>
      <c r="Y616">
        <f>'UPDATE Regular Stats'!Y617</f>
        <v>1</v>
      </c>
      <c r="Z616">
        <f>'UPDATE Regular Stats'!Z617</f>
        <v>0.2</v>
      </c>
      <c r="AA616">
        <f>'UPDATE Regular Stats'!AA617</f>
        <v>2.4</v>
      </c>
      <c r="AB616">
        <f>'UPDATE Regular Stats'!AB617</f>
        <v>2.2000000000000002</v>
      </c>
      <c r="AC616">
        <f>'UPDATE Regular Stats'!AC617</f>
        <v>9.5</v>
      </c>
      <c r="AD616">
        <f>VLOOKUP($B616,'UPDATE Advanced Stats'!$B$2:$AC$1000,7,0)</f>
        <v>12.8</v>
      </c>
      <c r="AE616">
        <f>VLOOKUP($B616,'UPDATE Advanced Stats'!$B$2:$AC$1000,8,0)</f>
        <v>0.48199999999999998</v>
      </c>
      <c r="AF616">
        <f>VLOOKUP($B616,'UPDATE Advanced Stats'!$B$2:$AC$1000,9,0)</f>
        <v>0.16</v>
      </c>
      <c r="AG616">
        <f>VLOOKUP($B616,'UPDATE Advanced Stats'!$B$2:$AC$1000,10,0)</f>
        <v>0.189</v>
      </c>
      <c r="AH616">
        <f>VLOOKUP($B616,'UPDATE Advanced Stats'!$B$2:$AC$1000,11,0)</f>
        <v>1.9</v>
      </c>
      <c r="AI616">
        <f>VLOOKUP($B616,'UPDATE Advanced Stats'!$B$2:$AC$1000,12,0)</f>
        <v>18.5</v>
      </c>
      <c r="AJ616">
        <f>VLOOKUP($B616,'UPDATE Advanced Stats'!$B$2:$AC$1000,13,0)</f>
        <v>10.1</v>
      </c>
      <c r="AK616">
        <f>VLOOKUP($B616,'UPDATE Advanced Stats'!$B$2:$AC$1000,14,0)</f>
        <v>30</v>
      </c>
      <c r="AL616">
        <f>VLOOKUP($B616,'UPDATE Advanced Stats'!$B$2:$AC$1000,15,0)</f>
        <v>1.8</v>
      </c>
      <c r="AM616">
        <f>VLOOKUP($B616,'UPDATE Advanced Stats'!$B$2:$AC$1000,16,0)</f>
        <v>0.7</v>
      </c>
      <c r="AN616">
        <f>VLOOKUP($B616,'UPDATE Advanced Stats'!$B$2:$AC$1000,17,0)</f>
        <v>19.7</v>
      </c>
      <c r="AO616">
        <f>VLOOKUP($B616,'UPDATE Advanced Stats'!$B$2:$AC$1000,18,0)</f>
        <v>19.5</v>
      </c>
      <c r="AP616">
        <f>VLOOKUP($B616,'UPDATE Advanced Stats'!$B$2:$AC$1000,19,0)</f>
        <v>0</v>
      </c>
      <c r="AQ616">
        <f>VLOOKUP($B616,'UPDATE Advanced Stats'!$B$2:$AC$1000,20,0)</f>
        <v>-0.3</v>
      </c>
      <c r="AR616">
        <f>VLOOKUP($B616,'UPDATE Advanced Stats'!$B$2:$AC$1000,21,0)</f>
        <v>2.8</v>
      </c>
      <c r="AS616">
        <f>VLOOKUP($B616,'UPDATE Advanced Stats'!$B$2:$AC$1000,22,0)</f>
        <v>2.5</v>
      </c>
      <c r="AT616">
        <f>VLOOKUP($B616,'UPDATE Advanced Stats'!$B$2:$AC$1000,23,0)</f>
        <v>5.3999999999999999E-2</v>
      </c>
      <c r="AU616">
        <f>VLOOKUP($B616,'UPDATE Advanced Stats'!$B$2:$AC$1000,24,0)</f>
        <v>0</v>
      </c>
      <c r="AV616">
        <f>VLOOKUP($B616,'UPDATE Advanced Stats'!$B$2:$AC$1000,25,0)</f>
        <v>-2.2000000000000002</v>
      </c>
      <c r="AW616">
        <f>VLOOKUP($B616,'UPDATE Advanced Stats'!$B$2:$AC$1000,26,0)</f>
        <v>1.3</v>
      </c>
      <c r="AX616">
        <f>VLOOKUP($B616,'UPDATE Advanced Stats'!$B$2:$AC$1000,27,0)</f>
        <v>-1</v>
      </c>
      <c r="AY616">
        <f>VLOOKUP($B616,'UPDATE Advanced Stats'!$B$2:$AC$1000,28,0)</f>
        <v>0.6</v>
      </c>
    </row>
    <row r="617" spans="1:51">
      <c r="A617">
        <f>'UPDATE Regular Stats'!A618</f>
        <v>450</v>
      </c>
      <c r="B617" t="str">
        <f>'UPDATE Regular Stats'!B618</f>
        <v>Ekpe Udoh</v>
      </c>
      <c r="C617" t="str">
        <f>'UPDATE Regular Stats'!C618</f>
        <v>PF</v>
      </c>
      <c r="D617">
        <f>'UPDATE Regular Stats'!D618</f>
        <v>27</v>
      </c>
      <c r="E617" t="str">
        <f>'UPDATE Regular Stats'!E618</f>
        <v>LAC</v>
      </c>
      <c r="F617">
        <f>'UPDATE Regular Stats'!F618</f>
        <v>33</v>
      </c>
      <c r="G617">
        <f>'UPDATE Regular Stats'!G618</f>
        <v>0</v>
      </c>
      <c r="H617">
        <f>'UPDATE Regular Stats'!H618</f>
        <v>3.9</v>
      </c>
      <c r="I617">
        <f>'UPDATE Regular Stats'!I618</f>
        <v>0.3</v>
      </c>
      <c r="J617">
        <f>'UPDATE Regular Stats'!J618</f>
        <v>0.7</v>
      </c>
      <c r="K617">
        <f>'UPDATE Regular Stats'!K618</f>
        <v>0.45800000000000002</v>
      </c>
      <c r="L617">
        <f>'UPDATE Regular Stats'!L618</f>
        <v>0</v>
      </c>
      <c r="M617">
        <f>'UPDATE Regular Stats'!M618</f>
        <v>0</v>
      </c>
      <c r="N617">
        <f>'UPDATE Regular Stats'!N618</f>
        <v>0</v>
      </c>
      <c r="O617">
        <f>'UPDATE Regular Stats'!O618</f>
        <v>0.3</v>
      </c>
      <c r="P617">
        <f>'UPDATE Regular Stats'!P618</f>
        <v>0.7</v>
      </c>
      <c r="Q617">
        <f>'UPDATE Regular Stats'!Q618</f>
        <v>0.45800000000000002</v>
      </c>
      <c r="R617">
        <f>'UPDATE Regular Stats'!R618</f>
        <v>0.2</v>
      </c>
      <c r="S617">
        <f>'UPDATE Regular Stats'!S618</f>
        <v>0.3</v>
      </c>
      <c r="T617">
        <f>'UPDATE Regular Stats'!T618</f>
        <v>0.77800000000000002</v>
      </c>
      <c r="U617">
        <f>'UPDATE Regular Stats'!U618</f>
        <v>0.2</v>
      </c>
      <c r="V617">
        <f>'UPDATE Regular Stats'!V618</f>
        <v>0.6</v>
      </c>
      <c r="W617">
        <f>'UPDATE Regular Stats'!W618</f>
        <v>0.8</v>
      </c>
      <c r="X617">
        <f>'UPDATE Regular Stats'!X618</f>
        <v>0.2</v>
      </c>
      <c r="Y617">
        <f>'UPDATE Regular Stats'!Y618</f>
        <v>0.2</v>
      </c>
      <c r="Z617">
        <f>'UPDATE Regular Stats'!Z618</f>
        <v>0.2</v>
      </c>
      <c r="AA617">
        <f>'UPDATE Regular Stats'!AA618</f>
        <v>0.2</v>
      </c>
      <c r="AB617">
        <f>'UPDATE Regular Stats'!AB618</f>
        <v>0.6</v>
      </c>
      <c r="AC617">
        <f>'UPDATE Regular Stats'!AC618</f>
        <v>0.9</v>
      </c>
      <c r="AD617">
        <f>VLOOKUP($B617,'UPDATE Advanced Stats'!$B$2:$AC$1000,7,0)</f>
        <v>11.6</v>
      </c>
      <c r="AE617">
        <f>VLOOKUP($B617,'UPDATE Advanced Stats'!$B$2:$AC$1000,8,0)</f>
        <v>0.51900000000000002</v>
      </c>
      <c r="AF617">
        <f>VLOOKUP($B617,'UPDATE Advanced Stats'!$B$2:$AC$1000,9,0)</f>
        <v>0</v>
      </c>
      <c r="AG617">
        <f>VLOOKUP($B617,'UPDATE Advanced Stats'!$B$2:$AC$1000,10,0)</f>
        <v>0.375</v>
      </c>
      <c r="AH617">
        <f>VLOOKUP($B617,'UPDATE Advanced Stats'!$B$2:$AC$1000,11,0)</f>
        <v>6.3</v>
      </c>
      <c r="AI617">
        <f>VLOOKUP($B617,'UPDATE Advanced Stats'!$B$2:$AC$1000,12,0)</f>
        <v>16.399999999999999</v>
      </c>
      <c r="AJ617">
        <f>VLOOKUP($B617,'UPDATE Advanced Stats'!$B$2:$AC$1000,13,0)</f>
        <v>11.4</v>
      </c>
      <c r="AK617">
        <f>VLOOKUP($B617,'UPDATE Advanced Stats'!$B$2:$AC$1000,14,0)</f>
        <v>8.5</v>
      </c>
      <c r="AL617">
        <f>VLOOKUP($B617,'UPDATE Advanced Stats'!$B$2:$AC$1000,15,0)</f>
        <v>3.2</v>
      </c>
      <c r="AM617">
        <f>VLOOKUP($B617,'UPDATE Advanced Stats'!$B$2:$AC$1000,16,0)</f>
        <v>4.5</v>
      </c>
      <c r="AN617">
        <f>VLOOKUP($B617,'UPDATE Advanced Stats'!$B$2:$AC$1000,17,0)</f>
        <v>20</v>
      </c>
      <c r="AO617">
        <f>VLOOKUP($B617,'UPDATE Advanced Stats'!$B$2:$AC$1000,18,0)</f>
        <v>12.3</v>
      </c>
      <c r="AP617">
        <f>VLOOKUP($B617,'UPDATE Advanced Stats'!$B$2:$AC$1000,19,0)</f>
        <v>0</v>
      </c>
      <c r="AQ617">
        <f>VLOOKUP($B617,'UPDATE Advanced Stats'!$B$2:$AC$1000,20,0)</f>
        <v>0</v>
      </c>
      <c r="AR617">
        <f>VLOOKUP($B617,'UPDATE Advanced Stats'!$B$2:$AC$1000,21,0)</f>
        <v>0.2</v>
      </c>
      <c r="AS617">
        <f>VLOOKUP($B617,'UPDATE Advanced Stats'!$B$2:$AC$1000,22,0)</f>
        <v>0.3</v>
      </c>
      <c r="AT617">
        <f>VLOOKUP($B617,'UPDATE Advanced Stats'!$B$2:$AC$1000,23,0)</f>
        <v>0.10100000000000001</v>
      </c>
      <c r="AU617">
        <f>VLOOKUP($B617,'UPDATE Advanced Stats'!$B$2:$AC$1000,24,0)</f>
        <v>0</v>
      </c>
      <c r="AV617">
        <f>VLOOKUP($B617,'UPDATE Advanced Stats'!$B$2:$AC$1000,25,0)</f>
        <v>-3.4</v>
      </c>
      <c r="AW617">
        <f>VLOOKUP($B617,'UPDATE Advanced Stats'!$B$2:$AC$1000,26,0)</f>
        <v>4.2</v>
      </c>
      <c r="AX617">
        <f>VLOOKUP($B617,'UPDATE Advanced Stats'!$B$2:$AC$1000,27,0)</f>
        <v>0.7</v>
      </c>
      <c r="AY617">
        <f>VLOOKUP($B617,'UPDATE Advanced Stats'!$B$2:$AC$1000,28,0)</f>
        <v>0.1</v>
      </c>
    </row>
    <row r="618" spans="1:51">
      <c r="A618">
        <f>'UPDATE Regular Stats'!A619</f>
        <v>451</v>
      </c>
      <c r="B618" t="str">
        <f>'UPDATE Regular Stats'!B619</f>
        <v>Beno Udrih</v>
      </c>
      <c r="C618" t="str">
        <f>'UPDATE Regular Stats'!C619</f>
        <v>PG</v>
      </c>
      <c r="D618">
        <f>'UPDATE Regular Stats'!D619</f>
        <v>32</v>
      </c>
      <c r="E618" t="str">
        <f>'UPDATE Regular Stats'!E619</f>
        <v>MEM</v>
      </c>
      <c r="F618">
        <f>'UPDATE Regular Stats'!F619</f>
        <v>79</v>
      </c>
      <c r="G618">
        <f>'UPDATE Regular Stats'!G619</f>
        <v>12</v>
      </c>
      <c r="H618">
        <f>'UPDATE Regular Stats'!H619</f>
        <v>18.899999999999999</v>
      </c>
      <c r="I618">
        <f>'UPDATE Regular Stats'!I619</f>
        <v>3.1</v>
      </c>
      <c r="J618">
        <f>'UPDATE Regular Stats'!J619</f>
        <v>6.4</v>
      </c>
      <c r="K618">
        <f>'UPDATE Regular Stats'!K619</f>
        <v>0.48699999999999999</v>
      </c>
      <c r="L618">
        <f>'UPDATE Regular Stats'!L619</f>
        <v>0.3</v>
      </c>
      <c r="M618">
        <f>'UPDATE Regular Stats'!M619</f>
        <v>1.2</v>
      </c>
      <c r="N618">
        <f>'UPDATE Regular Stats'!N619</f>
        <v>0.26800000000000002</v>
      </c>
      <c r="O618">
        <f>'UPDATE Regular Stats'!O619</f>
        <v>2.8</v>
      </c>
      <c r="P618">
        <f>'UPDATE Regular Stats'!P619</f>
        <v>5.2</v>
      </c>
      <c r="Q618">
        <f>'UPDATE Regular Stats'!Q619</f>
        <v>0.53900000000000003</v>
      </c>
      <c r="R618">
        <f>'UPDATE Regular Stats'!R619</f>
        <v>1.1000000000000001</v>
      </c>
      <c r="S618">
        <f>'UPDATE Regular Stats'!S619</f>
        <v>1.3</v>
      </c>
      <c r="T618">
        <f>'UPDATE Regular Stats'!T619</f>
        <v>0.85299999999999998</v>
      </c>
      <c r="U618">
        <f>'UPDATE Regular Stats'!U619</f>
        <v>0.3</v>
      </c>
      <c r="V618">
        <f>'UPDATE Regular Stats'!V619</f>
        <v>1.6</v>
      </c>
      <c r="W618">
        <f>'UPDATE Regular Stats'!W619</f>
        <v>1.8</v>
      </c>
      <c r="X618">
        <f>'UPDATE Regular Stats'!X619</f>
        <v>2.8</v>
      </c>
      <c r="Y618">
        <f>'UPDATE Regular Stats'!Y619</f>
        <v>0.6</v>
      </c>
      <c r="Z618">
        <f>'UPDATE Regular Stats'!Z619</f>
        <v>0.1</v>
      </c>
      <c r="AA618">
        <f>'UPDATE Regular Stats'!AA619</f>
        <v>1.1000000000000001</v>
      </c>
      <c r="AB618">
        <f>'UPDATE Regular Stats'!AB619</f>
        <v>1.1000000000000001</v>
      </c>
      <c r="AC618">
        <f>'UPDATE Regular Stats'!AC619</f>
        <v>7.7</v>
      </c>
      <c r="AD618">
        <f>VLOOKUP($B618,'UPDATE Advanced Stats'!$B$2:$AC$1000,7,0)</f>
        <v>15.4</v>
      </c>
      <c r="AE618">
        <f>VLOOKUP($B618,'UPDATE Advanced Stats'!$B$2:$AC$1000,8,0)</f>
        <v>0.55000000000000004</v>
      </c>
      <c r="AF618">
        <f>VLOOKUP($B618,'UPDATE Advanced Stats'!$B$2:$AC$1000,9,0)</f>
        <v>0.192</v>
      </c>
      <c r="AG618">
        <f>VLOOKUP($B618,'UPDATE Advanced Stats'!$B$2:$AC$1000,10,0)</f>
        <v>0.20200000000000001</v>
      </c>
      <c r="AH618">
        <f>VLOOKUP($B618,'UPDATE Advanced Stats'!$B$2:$AC$1000,11,0)</f>
        <v>1.5</v>
      </c>
      <c r="AI618">
        <f>VLOOKUP($B618,'UPDATE Advanced Stats'!$B$2:$AC$1000,12,0)</f>
        <v>9.4</v>
      </c>
      <c r="AJ618">
        <f>VLOOKUP($B618,'UPDATE Advanced Stats'!$B$2:$AC$1000,13,0)</f>
        <v>5.5</v>
      </c>
      <c r="AK618">
        <f>VLOOKUP($B618,'UPDATE Advanced Stats'!$B$2:$AC$1000,14,0)</f>
        <v>24</v>
      </c>
      <c r="AL618">
        <f>VLOOKUP($B618,'UPDATE Advanced Stats'!$B$2:$AC$1000,15,0)</f>
        <v>1.6</v>
      </c>
      <c r="AM618">
        <f>VLOOKUP($B618,'UPDATE Advanced Stats'!$B$2:$AC$1000,16,0)</f>
        <v>0.4</v>
      </c>
      <c r="AN618">
        <f>VLOOKUP($B618,'UPDATE Advanced Stats'!$B$2:$AC$1000,17,0)</f>
        <v>13.9</v>
      </c>
      <c r="AO618">
        <f>VLOOKUP($B618,'UPDATE Advanced Stats'!$B$2:$AC$1000,18,0)</f>
        <v>19.600000000000001</v>
      </c>
      <c r="AP618">
        <f>VLOOKUP($B618,'UPDATE Advanced Stats'!$B$2:$AC$1000,19,0)</f>
        <v>0</v>
      </c>
      <c r="AQ618">
        <f>VLOOKUP($B618,'UPDATE Advanced Stats'!$B$2:$AC$1000,20,0)</f>
        <v>2</v>
      </c>
      <c r="AR618">
        <f>VLOOKUP($B618,'UPDATE Advanced Stats'!$B$2:$AC$1000,21,0)</f>
        <v>1.6</v>
      </c>
      <c r="AS618">
        <f>VLOOKUP($B618,'UPDATE Advanced Stats'!$B$2:$AC$1000,22,0)</f>
        <v>3.6</v>
      </c>
      <c r="AT618">
        <f>VLOOKUP($B618,'UPDATE Advanced Stats'!$B$2:$AC$1000,23,0)</f>
        <v>0.115</v>
      </c>
      <c r="AU618">
        <f>VLOOKUP($B618,'UPDATE Advanced Stats'!$B$2:$AC$1000,24,0)</f>
        <v>0</v>
      </c>
      <c r="AV618">
        <f>VLOOKUP($B618,'UPDATE Advanced Stats'!$B$2:$AC$1000,25,0)</f>
        <v>0.2</v>
      </c>
      <c r="AW618">
        <f>VLOOKUP($B618,'UPDATE Advanced Stats'!$B$2:$AC$1000,26,0)</f>
        <v>-1</v>
      </c>
      <c r="AX618">
        <f>VLOOKUP($B618,'UPDATE Advanced Stats'!$B$2:$AC$1000,27,0)</f>
        <v>-0.8</v>
      </c>
      <c r="AY618">
        <f>VLOOKUP($B618,'UPDATE Advanced Stats'!$B$2:$AC$1000,28,0)</f>
        <v>0.5</v>
      </c>
    </row>
    <row r="619" spans="1:51">
      <c r="A619">
        <f>'UPDATE Regular Stats'!A620</f>
        <v>452</v>
      </c>
      <c r="B619" t="str">
        <f>'UPDATE Regular Stats'!B620</f>
        <v>Jonas Valanciunas</v>
      </c>
      <c r="C619" t="str">
        <f>'UPDATE Regular Stats'!C620</f>
        <v>C</v>
      </c>
      <c r="D619">
        <f>'UPDATE Regular Stats'!D620</f>
        <v>22</v>
      </c>
      <c r="E619" t="str">
        <f>'UPDATE Regular Stats'!E620</f>
        <v>TOR</v>
      </c>
      <c r="F619">
        <f>'UPDATE Regular Stats'!F620</f>
        <v>80</v>
      </c>
      <c r="G619">
        <f>'UPDATE Regular Stats'!G620</f>
        <v>80</v>
      </c>
      <c r="H619">
        <f>'UPDATE Regular Stats'!H620</f>
        <v>26.2</v>
      </c>
      <c r="I619">
        <f>'UPDATE Regular Stats'!I620</f>
        <v>4.7</v>
      </c>
      <c r="J619">
        <f>'UPDATE Regular Stats'!J620</f>
        <v>8.1999999999999993</v>
      </c>
      <c r="K619">
        <f>'UPDATE Regular Stats'!K620</f>
        <v>0.57199999999999995</v>
      </c>
      <c r="L619">
        <f>'UPDATE Regular Stats'!L620</f>
        <v>0</v>
      </c>
      <c r="M619">
        <f>'UPDATE Regular Stats'!M620</f>
        <v>0</v>
      </c>
      <c r="N619">
        <f>'UPDATE Regular Stats'!N620</f>
        <v>0</v>
      </c>
      <c r="O619">
        <f>'UPDATE Regular Stats'!O620</f>
        <v>4.7</v>
      </c>
      <c r="P619">
        <f>'UPDATE Regular Stats'!P620</f>
        <v>8.1</v>
      </c>
      <c r="Q619">
        <f>'UPDATE Regular Stats'!Q620</f>
        <v>0.57299999999999995</v>
      </c>
      <c r="R619">
        <f>'UPDATE Regular Stats'!R620</f>
        <v>2.7</v>
      </c>
      <c r="S619">
        <f>'UPDATE Regular Stats'!S620</f>
        <v>3.5</v>
      </c>
      <c r="T619">
        <f>'UPDATE Regular Stats'!T620</f>
        <v>0.78600000000000003</v>
      </c>
      <c r="U619">
        <f>'UPDATE Regular Stats'!U620</f>
        <v>2.7</v>
      </c>
      <c r="V619">
        <f>'UPDATE Regular Stats'!V620</f>
        <v>6</v>
      </c>
      <c r="W619">
        <f>'UPDATE Regular Stats'!W620</f>
        <v>8.6999999999999993</v>
      </c>
      <c r="X619">
        <f>'UPDATE Regular Stats'!X620</f>
        <v>0.5</v>
      </c>
      <c r="Y619">
        <f>'UPDATE Regular Stats'!Y620</f>
        <v>0.4</v>
      </c>
      <c r="Z619">
        <f>'UPDATE Regular Stats'!Z620</f>
        <v>1.2</v>
      </c>
      <c r="AA619">
        <f>'UPDATE Regular Stats'!AA620</f>
        <v>1.4</v>
      </c>
      <c r="AB619">
        <f>'UPDATE Regular Stats'!AB620</f>
        <v>2.8</v>
      </c>
      <c r="AC619">
        <f>'UPDATE Regular Stats'!AC620</f>
        <v>12</v>
      </c>
      <c r="AD619">
        <f>VLOOKUP($B619,'UPDATE Advanced Stats'!$B$2:$AC$1000,7,0)</f>
        <v>20.6</v>
      </c>
      <c r="AE619">
        <f>VLOOKUP($B619,'UPDATE Advanced Stats'!$B$2:$AC$1000,8,0)</f>
        <v>0.623</v>
      </c>
      <c r="AF619">
        <f>VLOOKUP($B619,'UPDATE Advanced Stats'!$B$2:$AC$1000,9,0)</f>
        <v>2E-3</v>
      </c>
      <c r="AG619">
        <f>VLOOKUP($B619,'UPDATE Advanced Stats'!$B$2:$AC$1000,10,0)</f>
        <v>0.42299999999999999</v>
      </c>
      <c r="AH619">
        <f>VLOOKUP($B619,'UPDATE Advanced Stats'!$B$2:$AC$1000,11,0)</f>
        <v>11.8</v>
      </c>
      <c r="AI619">
        <f>VLOOKUP($B619,'UPDATE Advanced Stats'!$B$2:$AC$1000,12,0)</f>
        <v>26.3</v>
      </c>
      <c r="AJ619">
        <f>VLOOKUP($B619,'UPDATE Advanced Stats'!$B$2:$AC$1000,13,0)</f>
        <v>19.100000000000001</v>
      </c>
      <c r="AK619">
        <f>VLOOKUP($B619,'UPDATE Advanced Stats'!$B$2:$AC$1000,14,0)</f>
        <v>3.1</v>
      </c>
      <c r="AL619">
        <f>VLOOKUP($B619,'UPDATE Advanced Stats'!$B$2:$AC$1000,15,0)</f>
        <v>0.8</v>
      </c>
      <c r="AM619">
        <f>VLOOKUP($B619,'UPDATE Advanced Stats'!$B$2:$AC$1000,16,0)</f>
        <v>3.6</v>
      </c>
      <c r="AN619">
        <f>VLOOKUP($B619,'UPDATE Advanced Stats'!$B$2:$AC$1000,17,0)</f>
        <v>12.4</v>
      </c>
      <c r="AO619">
        <f>VLOOKUP($B619,'UPDATE Advanced Stats'!$B$2:$AC$1000,18,0)</f>
        <v>19.100000000000001</v>
      </c>
      <c r="AP619">
        <f>VLOOKUP($B619,'UPDATE Advanced Stats'!$B$2:$AC$1000,19,0)</f>
        <v>0</v>
      </c>
      <c r="AQ619">
        <f>VLOOKUP($B619,'UPDATE Advanced Stats'!$B$2:$AC$1000,20,0)</f>
        <v>5.8</v>
      </c>
      <c r="AR619">
        <f>VLOOKUP($B619,'UPDATE Advanced Stats'!$B$2:$AC$1000,21,0)</f>
        <v>2.4</v>
      </c>
      <c r="AS619">
        <f>VLOOKUP($B619,'UPDATE Advanced Stats'!$B$2:$AC$1000,22,0)</f>
        <v>8.1999999999999993</v>
      </c>
      <c r="AT619">
        <f>VLOOKUP($B619,'UPDATE Advanced Stats'!$B$2:$AC$1000,23,0)</f>
        <v>0.189</v>
      </c>
      <c r="AU619">
        <f>VLOOKUP($B619,'UPDATE Advanced Stats'!$B$2:$AC$1000,24,0)</f>
        <v>0</v>
      </c>
      <c r="AV619">
        <f>VLOOKUP($B619,'UPDATE Advanced Stats'!$B$2:$AC$1000,25,0)</f>
        <v>0.1</v>
      </c>
      <c r="AW619">
        <f>VLOOKUP($B619,'UPDATE Advanced Stats'!$B$2:$AC$1000,26,0)</f>
        <v>-0.6</v>
      </c>
      <c r="AX619">
        <f>VLOOKUP($B619,'UPDATE Advanced Stats'!$B$2:$AC$1000,27,0)</f>
        <v>-0.5</v>
      </c>
      <c r="AY619">
        <f>VLOOKUP($B619,'UPDATE Advanced Stats'!$B$2:$AC$1000,28,0)</f>
        <v>0.8</v>
      </c>
    </row>
    <row r="620" spans="1:51">
      <c r="A620">
        <f>'UPDATE Regular Stats'!A621</f>
        <v>453</v>
      </c>
      <c r="B620" t="str">
        <f>'UPDATE Regular Stats'!B621</f>
        <v>Anderson Varejao</v>
      </c>
      <c r="C620" t="str">
        <f>'UPDATE Regular Stats'!C621</f>
        <v>C</v>
      </c>
      <c r="D620">
        <f>'UPDATE Regular Stats'!D621</f>
        <v>32</v>
      </c>
      <c r="E620" t="str">
        <f>'UPDATE Regular Stats'!E621</f>
        <v>CLE</v>
      </c>
      <c r="F620">
        <f>'UPDATE Regular Stats'!F621</f>
        <v>26</v>
      </c>
      <c r="G620">
        <f>'UPDATE Regular Stats'!G621</f>
        <v>26</v>
      </c>
      <c r="H620">
        <f>'UPDATE Regular Stats'!H621</f>
        <v>24.5</v>
      </c>
      <c r="I620">
        <f>'UPDATE Regular Stats'!I621</f>
        <v>4.3</v>
      </c>
      <c r="J620">
        <f>'UPDATE Regular Stats'!J621</f>
        <v>7.7</v>
      </c>
      <c r="K620">
        <f>'UPDATE Regular Stats'!K621</f>
        <v>0.55500000000000005</v>
      </c>
      <c r="L620">
        <f>'UPDATE Regular Stats'!L621</f>
        <v>0</v>
      </c>
      <c r="M620">
        <f>'UPDATE Regular Stats'!M621</f>
        <v>0.1</v>
      </c>
      <c r="N620">
        <f>'UPDATE Regular Stats'!N621</f>
        <v>0</v>
      </c>
      <c r="O620">
        <f>'UPDATE Regular Stats'!O621</f>
        <v>4.3</v>
      </c>
      <c r="P620">
        <f>'UPDATE Regular Stats'!P621</f>
        <v>7.6</v>
      </c>
      <c r="Q620">
        <f>'UPDATE Regular Stats'!Q621</f>
        <v>0.56100000000000005</v>
      </c>
      <c r="R620">
        <f>'UPDATE Regular Stats'!R621</f>
        <v>1.3</v>
      </c>
      <c r="S620">
        <f>'UPDATE Regular Stats'!S621</f>
        <v>1.7</v>
      </c>
      <c r="T620">
        <f>'UPDATE Regular Stats'!T621</f>
        <v>0.73299999999999998</v>
      </c>
      <c r="U620">
        <f>'UPDATE Regular Stats'!U621</f>
        <v>2.2000000000000002</v>
      </c>
      <c r="V620">
        <f>'UPDATE Regular Stats'!V621</f>
        <v>4.3</v>
      </c>
      <c r="W620">
        <f>'UPDATE Regular Stats'!W621</f>
        <v>6.5</v>
      </c>
      <c r="X620">
        <f>'UPDATE Regular Stats'!X621</f>
        <v>1.3</v>
      </c>
      <c r="Y620">
        <f>'UPDATE Regular Stats'!Y621</f>
        <v>0.7</v>
      </c>
      <c r="Z620">
        <f>'UPDATE Regular Stats'!Z621</f>
        <v>0.6</v>
      </c>
      <c r="AA620">
        <f>'UPDATE Regular Stats'!AA621</f>
        <v>1.3</v>
      </c>
      <c r="AB620">
        <f>'UPDATE Regular Stats'!AB621</f>
        <v>2.2000000000000002</v>
      </c>
      <c r="AC620">
        <f>'UPDATE Regular Stats'!AC621</f>
        <v>9.8000000000000007</v>
      </c>
      <c r="AD620">
        <f>VLOOKUP($B620,'UPDATE Advanced Stats'!$B$2:$AC$1000,7,0)</f>
        <v>17.7</v>
      </c>
      <c r="AE620">
        <f>VLOOKUP($B620,'UPDATE Advanced Stats'!$B$2:$AC$1000,8,0)</f>
        <v>0.57999999999999996</v>
      </c>
      <c r="AF620">
        <f>VLOOKUP($B620,'UPDATE Advanced Stats'!$B$2:$AC$1000,9,0)</f>
        <v>0.01</v>
      </c>
      <c r="AG620">
        <f>VLOOKUP($B620,'UPDATE Advanced Stats'!$B$2:$AC$1000,10,0)</f>
        <v>0.22500000000000001</v>
      </c>
      <c r="AH620">
        <f>VLOOKUP($B620,'UPDATE Advanced Stats'!$B$2:$AC$1000,11,0)</f>
        <v>10.4</v>
      </c>
      <c r="AI620">
        <f>VLOOKUP($B620,'UPDATE Advanced Stats'!$B$2:$AC$1000,12,0)</f>
        <v>20.100000000000001</v>
      </c>
      <c r="AJ620">
        <f>VLOOKUP($B620,'UPDATE Advanced Stats'!$B$2:$AC$1000,13,0)</f>
        <v>15.3</v>
      </c>
      <c r="AK620">
        <f>VLOOKUP($B620,'UPDATE Advanced Stats'!$B$2:$AC$1000,14,0)</f>
        <v>9.1</v>
      </c>
      <c r="AL620">
        <f>VLOOKUP($B620,'UPDATE Advanced Stats'!$B$2:$AC$1000,15,0)</f>
        <v>1.6</v>
      </c>
      <c r="AM620">
        <f>VLOOKUP($B620,'UPDATE Advanced Stats'!$B$2:$AC$1000,16,0)</f>
        <v>2</v>
      </c>
      <c r="AN620">
        <f>VLOOKUP($B620,'UPDATE Advanced Stats'!$B$2:$AC$1000,17,0)</f>
        <v>13.7</v>
      </c>
      <c r="AO620">
        <f>VLOOKUP($B620,'UPDATE Advanced Stats'!$B$2:$AC$1000,18,0)</f>
        <v>18.100000000000001</v>
      </c>
      <c r="AP620">
        <f>VLOOKUP($B620,'UPDATE Advanced Stats'!$B$2:$AC$1000,19,0)</f>
        <v>0</v>
      </c>
      <c r="AQ620">
        <f>VLOOKUP($B620,'UPDATE Advanced Stats'!$B$2:$AC$1000,20,0)</f>
        <v>1.2</v>
      </c>
      <c r="AR620">
        <f>VLOOKUP($B620,'UPDATE Advanced Stats'!$B$2:$AC$1000,21,0)</f>
        <v>0.7</v>
      </c>
      <c r="AS620">
        <f>VLOOKUP($B620,'UPDATE Advanced Stats'!$B$2:$AC$1000,22,0)</f>
        <v>1.9</v>
      </c>
      <c r="AT620">
        <f>VLOOKUP($B620,'UPDATE Advanced Stats'!$B$2:$AC$1000,23,0)</f>
        <v>0.14499999999999999</v>
      </c>
      <c r="AU620">
        <f>VLOOKUP($B620,'UPDATE Advanced Stats'!$B$2:$AC$1000,24,0)</f>
        <v>0</v>
      </c>
      <c r="AV620">
        <f>VLOOKUP($B620,'UPDATE Advanced Stats'!$B$2:$AC$1000,25,0)</f>
        <v>0</v>
      </c>
      <c r="AW620">
        <f>VLOOKUP($B620,'UPDATE Advanced Stats'!$B$2:$AC$1000,26,0)</f>
        <v>1</v>
      </c>
      <c r="AX620">
        <f>VLOOKUP($B620,'UPDATE Advanced Stats'!$B$2:$AC$1000,27,0)</f>
        <v>0.9</v>
      </c>
      <c r="AY620">
        <f>VLOOKUP($B620,'UPDATE Advanced Stats'!$B$2:$AC$1000,28,0)</f>
        <v>0.5</v>
      </c>
    </row>
    <row r="621" spans="1:51">
      <c r="A621">
        <f>'UPDATE Regular Stats'!A622</f>
        <v>454</v>
      </c>
      <c r="B621" t="str">
        <f>'UPDATE Regular Stats'!B622</f>
        <v>Greivis Vasquez</v>
      </c>
      <c r="C621" t="str">
        <f>'UPDATE Regular Stats'!C622</f>
        <v>PG</v>
      </c>
      <c r="D621">
        <f>'UPDATE Regular Stats'!D622</f>
        <v>28</v>
      </c>
      <c r="E621" t="str">
        <f>'UPDATE Regular Stats'!E622</f>
        <v>TOR</v>
      </c>
      <c r="F621">
        <f>'UPDATE Regular Stats'!F622</f>
        <v>82</v>
      </c>
      <c r="G621">
        <f>'UPDATE Regular Stats'!G622</f>
        <v>29</v>
      </c>
      <c r="H621">
        <f>'UPDATE Regular Stats'!H622</f>
        <v>24.3</v>
      </c>
      <c r="I621">
        <f>'UPDATE Regular Stats'!I622</f>
        <v>3.6</v>
      </c>
      <c r="J621">
        <f>'UPDATE Regular Stats'!J622</f>
        <v>8.8000000000000007</v>
      </c>
      <c r="K621">
        <f>'UPDATE Regular Stats'!K622</f>
        <v>0.40799999999999997</v>
      </c>
      <c r="L621">
        <f>'UPDATE Regular Stats'!L622</f>
        <v>1.6</v>
      </c>
      <c r="M621">
        <f>'UPDATE Regular Stats'!M622</f>
        <v>4.3</v>
      </c>
      <c r="N621">
        <f>'UPDATE Regular Stats'!N622</f>
        <v>0.379</v>
      </c>
      <c r="O621">
        <f>'UPDATE Regular Stats'!O622</f>
        <v>2</v>
      </c>
      <c r="P621">
        <f>'UPDATE Regular Stats'!P622</f>
        <v>4.5999999999999996</v>
      </c>
      <c r="Q621">
        <f>'UPDATE Regular Stats'!Q622</f>
        <v>0.436</v>
      </c>
      <c r="R621">
        <f>'UPDATE Regular Stats'!R622</f>
        <v>0.6</v>
      </c>
      <c r="S621">
        <f>'UPDATE Regular Stats'!S622</f>
        <v>0.8</v>
      </c>
      <c r="T621">
        <f>'UPDATE Regular Stats'!T622</f>
        <v>0.75800000000000001</v>
      </c>
      <c r="U621">
        <f>'UPDATE Regular Stats'!U622</f>
        <v>0.3</v>
      </c>
      <c r="V621">
        <f>'UPDATE Regular Stats'!V622</f>
        <v>2.4</v>
      </c>
      <c r="W621">
        <f>'UPDATE Regular Stats'!W622</f>
        <v>2.6</v>
      </c>
      <c r="X621">
        <f>'UPDATE Regular Stats'!X622</f>
        <v>3.7</v>
      </c>
      <c r="Y621">
        <f>'UPDATE Regular Stats'!Y622</f>
        <v>0.6</v>
      </c>
      <c r="Z621">
        <f>'UPDATE Regular Stats'!Z622</f>
        <v>0.1</v>
      </c>
      <c r="AA621">
        <f>'UPDATE Regular Stats'!AA622</f>
        <v>1.5</v>
      </c>
      <c r="AB621">
        <f>'UPDATE Regular Stats'!AB622</f>
        <v>2.2000000000000002</v>
      </c>
      <c r="AC621">
        <f>'UPDATE Regular Stats'!AC622</f>
        <v>9.5</v>
      </c>
      <c r="AD621">
        <f>VLOOKUP($B621,'UPDATE Advanced Stats'!$B$2:$AC$1000,7,0)</f>
        <v>12.6</v>
      </c>
      <c r="AE621">
        <f>VLOOKUP($B621,'UPDATE Advanced Stats'!$B$2:$AC$1000,8,0)</f>
        <v>0.51400000000000001</v>
      </c>
      <c r="AF621">
        <f>VLOOKUP($B621,'UPDATE Advanced Stats'!$B$2:$AC$1000,9,0)</f>
        <v>0.48399999999999999</v>
      </c>
      <c r="AG621">
        <f>VLOOKUP($B621,'UPDATE Advanced Stats'!$B$2:$AC$1000,10,0)</f>
        <v>9.0999999999999998E-2</v>
      </c>
      <c r="AH621">
        <f>VLOOKUP($B621,'UPDATE Advanced Stats'!$B$2:$AC$1000,11,0)</f>
        <v>1.3</v>
      </c>
      <c r="AI621">
        <f>VLOOKUP($B621,'UPDATE Advanced Stats'!$B$2:$AC$1000,12,0)</f>
        <v>11.2</v>
      </c>
      <c r="AJ621">
        <f>VLOOKUP($B621,'UPDATE Advanced Stats'!$B$2:$AC$1000,13,0)</f>
        <v>6.3</v>
      </c>
      <c r="AK621">
        <f>VLOOKUP($B621,'UPDATE Advanced Stats'!$B$2:$AC$1000,14,0)</f>
        <v>23.9</v>
      </c>
      <c r="AL621">
        <f>VLOOKUP($B621,'UPDATE Advanced Stats'!$B$2:$AC$1000,15,0)</f>
        <v>1.2</v>
      </c>
      <c r="AM621">
        <f>VLOOKUP($B621,'UPDATE Advanced Stats'!$B$2:$AC$1000,16,0)</f>
        <v>0.4</v>
      </c>
      <c r="AN621">
        <f>VLOOKUP($B621,'UPDATE Advanced Stats'!$B$2:$AC$1000,17,0)</f>
        <v>13.6</v>
      </c>
      <c r="AO621">
        <f>VLOOKUP($B621,'UPDATE Advanced Stats'!$B$2:$AC$1000,18,0)</f>
        <v>19.8</v>
      </c>
      <c r="AP621">
        <f>VLOOKUP($B621,'UPDATE Advanced Stats'!$B$2:$AC$1000,19,0)</f>
        <v>0</v>
      </c>
      <c r="AQ621">
        <f>VLOOKUP($B621,'UPDATE Advanced Stats'!$B$2:$AC$1000,20,0)</f>
        <v>1.9</v>
      </c>
      <c r="AR621">
        <f>VLOOKUP($B621,'UPDATE Advanced Stats'!$B$2:$AC$1000,21,0)</f>
        <v>0.9</v>
      </c>
      <c r="AS621">
        <f>VLOOKUP($B621,'UPDATE Advanced Stats'!$B$2:$AC$1000,22,0)</f>
        <v>2.8</v>
      </c>
      <c r="AT621">
        <f>VLOOKUP($B621,'UPDATE Advanced Stats'!$B$2:$AC$1000,23,0)</f>
        <v>6.6000000000000003E-2</v>
      </c>
      <c r="AU621">
        <f>VLOOKUP($B621,'UPDATE Advanced Stats'!$B$2:$AC$1000,24,0)</f>
        <v>0</v>
      </c>
      <c r="AV621">
        <f>VLOOKUP($B621,'UPDATE Advanced Stats'!$B$2:$AC$1000,25,0)</f>
        <v>1</v>
      </c>
      <c r="AW621">
        <f>VLOOKUP($B621,'UPDATE Advanced Stats'!$B$2:$AC$1000,26,0)</f>
        <v>-2.1</v>
      </c>
      <c r="AX621">
        <f>VLOOKUP($B621,'UPDATE Advanced Stats'!$B$2:$AC$1000,27,0)</f>
        <v>-1.1000000000000001</v>
      </c>
      <c r="AY621">
        <f>VLOOKUP($B621,'UPDATE Advanced Stats'!$B$2:$AC$1000,28,0)</f>
        <v>0.4</v>
      </c>
    </row>
    <row r="622" spans="1:51">
      <c r="A622">
        <f>'UPDATE Regular Stats'!A623</f>
        <v>455</v>
      </c>
      <c r="B622" t="str">
        <f>'UPDATE Regular Stats'!B623</f>
        <v>Charlie Villanueva</v>
      </c>
      <c r="C622" t="str">
        <f>'UPDATE Regular Stats'!C623</f>
        <v>PF</v>
      </c>
      <c r="D622">
        <f>'UPDATE Regular Stats'!D623</f>
        <v>30</v>
      </c>
      <c r="E622" t="str">
        <f>'UPDATE Regular Stats'!E623</f>
        <v>DAL</v>
      </c>
      <c r="F622">
        <f>'UPDATE Regular Stats'!F623</f>
        <v>64</v>
      </c>
      <c r="G622">
        <f>'UPDATE Regular Stats'!G623</f>
        <v>1</v>
      </c>
      <c r="H622">
        <f>'UPDATE Regular Stats'!H623</f>
        <v>10.6</v>
      </c>
      <c r="I622">
        <f>'UPDATE Regular Stats'!I623</f>
        <v>2.2999999999999998</v>
      </c>
      <c r="J622">
        <f>'UPDATE Regular Stats'!J623</f>
        <v>5.7</v>
      </c>
      <c r="K622">
        <f>'UPDATE Regular Stats'!K623</f>
        <v>0.41399999999999998</v>
      </c>
      <c r="L622">
        <f>'UPDATE Regular Stats'!L623</f>
        <v>1.3</v>
      </c>
      <c r="M622">
        <f>'UPDATE Regular Stats'!M623</f>
        <v>3.5</v>
      </c>
      <c r="N622">
        <f>'UPDATE Regular Stats'!N623</f>
        <v>0.376</v>
      </c>
      <c r="O622">
        <f>'UPDATE Regular Stats'!O623</f>
        <v>1</v>
      </c>
      <c r="P622">
        <f>'UPDATE Regular Stats'!P623</f>
        <v>2.2000000000000002</v>
      </c>
      <c r="Q622">
        <f>'UPDATE Regular Stats'!Q623</f>
        <v>0.47499999999999998</v>
      </c>
      <c r="R622">
        <f>'UPDATE Regular Stats'!R623</f>
        <v>0.3</v>
      </c>
      <c r="S622">
        <f>'UPDATE Regular Stats'!S623</f>
        <v>0.5</v>
      </c>
      <c r="T622">
        <f>'UPDATE Regular Stats'!T623</f>
        <v>0.57099999999999995</v>
      </c>
      <c r="U622">
        <f>'UPDATE Regular Stats'!U623</f>
        <v>0.5</v>
      </c>
      <c r="V622">
        <f>'UPDATE Regular Stats'!V623</f>
        <v>1.9</v>
      </c>
      <c r="W622">
        <f>'UPDATE Regular Stats'!W623</f>
        <v>2.2999999999999998</v>
      </c>
      <c r="X622">
        <f>'UPDATE Regular Stats'!X623</f>
        <v>0.3</v>
      </c>
      <c r="Y622">
        <f>'UPDATE Regular Stats'!Y623</f>
        <v>0.2</v>
      </c>
      <c r="Z622">
        <f>'UPDATE Regular Stats'!Z623</f>
        <v>0.3</v>
      </c>
      <c r="AA622">
        <f>'UPDATE Regular Stats'!AA623</f>
        <v>0.4</v>
      </c>
      <c r="AB622">
        <f>'UPDATE Regular Stats'!AB623</f>
        <v>1</v>
      </c>
      <c r="AC622">
        <f>'UPDATE Regular Stats'!AC623</f>
        <v>6.3</v>
      </c>
      <c r="AD622">
        <f>VLOOKUP($B622,'UPDATE Advanced Stats'!$B$2:$AC$1000,7,0)</f>
        <v>17.399999999999999</v>
      </c>
      <c r="AE622">
        <f>VLOOKUP($B622,'UPDATE Advanced Stats'!$B$2:$AC$1000,8,0)</f>
        <v>0.53400000000000003</v>
      </c>
      <c r="AF622">
        <f>VLOOKUP($B622,'UPDATE Advanced Stats'!$B$2:$AC$1000,9,0)</f>
        <v>0.61</v>
      </c>
      <c r="AG622">
        <f>VLOOKUP($B622,'UPDATE Advanced Stats'!$B$2:$AC$1000,10,0)</f>
        <v>9.7000000000000003E-2</v>
      </c>
      <c r="AH622">
        <f>VLOOKUP($B622,'UPDATE Advanced Stats'!$B$2:$AC$1000,11,0)</f>
        <v>4.8</v>
      </c>
      <c r="AI622">
        <f>VLOOKUP($B622,'UPDATE Advanced Stats'!$B$2:$AC$1000,12,0)</f>
        <v>19.3</v>
      </c>
      <c r="AJ622">
        <f>VLOOKUP($B622,'UPDATE Advanced Stats'!$B$2:$AC$1000,13,0)</f>
        <v>12.1</v>
      </c>
      <c r="AK622">
        <f>VLOOKUP($B622,'UPDATE Advanced Stats'!$B$2:$AC$1000,14,0)</f>
        <v>4.7</v>
      </c>
      <c r="AL622">
        <f>VLOOKUP($B622,'UPDATE Advanced Stats'!$B$2:$AC$1000,15,0)</f>
        <v>1.1000000000000001</v>
      </c>
      <c r="AM622">
        <f>VLOOKUP($B622,'UPDATE Advanced Stats'!$B$2:$AC$1000,16,0)</f>
        <v>2.6</v>
      </c>
      <c r="AN622">
        <f>VLOOKUP($B622,'UPDATE Advanced Stats'!$B$2:$AC$1000,17,0)</f>
        <v>6.9</v>
      </c>
      <c r="AO622">
        <f>VLOOKUP($B622,'UPDATE Advanced Stats'!$B$2:$AC$1000,18,0)</f>
        <v>26.7</v>
      </c>
      <c r="AP622">
        <f>VLOOKUP($B622,'UPDATE Advanced Stats'!$B$2:$AC$1000,19,0)</f>
        <v>0</v>
      </c>
      <c r="AQ622">
        <f>VLOOKUP($B622,'UPDATE Advanced Stats'!$B$2:$AC$1000,20,0)</f>
        <v>0.6</v>
      </c>
      <c r="AR622">
        <f>VLOOKUP($B622,'UPDATE Advanced Stats'!$B$2:$AC$1000,21,0)</f>
        <v>0.7</v>
      </c>
      <c r="AS622">
        <f>VLOOKUP($B622,'UPDATE Advanced Stats'!$B$2:$AC$1000,22,0)</f>
        <v>1.4</v>
      </c>
      <c r="AT622">
        <f>VLOOKUP($B622,'UPDATE Advanced Stats'!$B$2:$AC$1000,23,0)</f>
        <v>9.6000000000000002E-2</v>
      </c>
      <c r="AU622">
        <f>VLOOKUP($B622,'UPDATE Advanced Stats'!$B$2:$AC$1000,24,0)</f>
        <v>0</v>
      </c>
      <c r="AV622">
        <f>VLOOKUP($B622,'UPDATE Advanced Stats'!$B$2:$AC$1000,25,0)</f>
        <v>1.2</v>
      </c>
      <c r="AW622">
        <f>VLOOKUP($B622,'UPDATE Advanced Stats'!$B$2:$AC$1000,26,0)</f>
        <v>-3.1</v>
      </c>
      <c r="AX622">
        <f>VLOOKUP($B622,'UPDATE Advanced Stats'!$B$2:$AC$1000,27,0)</f>
        <v>-1.8</v>
      </c>
      <c r="AY622">
        <f>VLOOKUP($B622,'UPDATE Advanced Stats'!$B$2:$AC$1000,28,0)</f>
        <v>0</v>
      </c>
    </row>
    <row r="623" spans="1:51">
      <c r="A623">
        <f>'UPDATE Regular Stats'!A624</f>
        <v>456</v>
      </c>
      <c r="B623" t="str">
        <f>'UPDATE Regular Stats'!B624</f>
        <v>Noah Vonleh</v>
      </c>
      <c r="C623" t="str">
        <f>'UPDATE Regular Stats'!C624</f>
        <v>PF</v>
      </c>
      <c r="D623">
        <f>'UPDATE Regular Stats'!D624</f>
        <v>19</v>
      </c>
      <c r="E623" t="str">
        <f>'UPDATE Regular Stats'!E624</f>
        <v>CHO</v>
      </c>
      <c r="F623">
        <f>'UPDATE Regular Stats'!F624</f>
        <v>25</v>
      </c>
      <c r="G623">
        <f>'UPDATE Regular Stats'!G624</f>
        <v>0</v>
      </c>
      <c r="H623">
        <f>'UPDATE Regular Stats'!H624</f>
        <v>10.4</v>
      </c>
      <c r="I623">
        <f>'UPDATE Regular Stats'!I624</f>
        <v>1.2</v>
      </c>
      <c r="J623">
        <f>'UPDATE Regular Stats'!J624</f>
        <v>3</v>
      </c>
      <c r="K623">
        <f>'UPDATE Regular Stats'!K624</f>
        <v>0.39500000000000002</v>
      </c>
      <c r="L623">
        <f>'UPDATE Regular Stats'!L624</f>
        <v>0.2</v>
      </c>
      <c r="M623">
        <f>'UPDATE Regular Stats'!M624</f>
        <v>0.5</v>
      </c>
      <c r="N623">
        <f>'UPDATE Regular Stats'!N624</f>
        <v>0.38500000000000001</v>
      </c>
      <c r="O623">
        <f>'UPDATE Regular Stats'!O624</f>
        <v>1</v>
      </c>
      <c r="P623">
        <f>'UPDATE Regular Stats'!P624</f>
        <v>2.5</v>
      </c>
      <c r="Q623">
        <f>'UPDATE Regular Stats'!Q624</f>
        <v>0.39700000000000002</v>
      </c>
      <c r="R623">
        <f>'UPDATE Regular Stats'!R624</f>
        <v>0.7</v>
      </c>
      <c r="S623">
        <f>'UPDATE Regular Stats'!S624</f>
        <v>1</v>
      </c>
      <c r="T623">
        <f>'UPDATE Regular Stats'!T624</f>
        <v>0.69199999999999995</v>
      </c>
      <c r="U623">
        <f>'UPDATE Regular Stats'!U624</f>
        <v>1.1000000000000001</v>
      </c>
      <c r="V623">
        <f>'UPDATE Regular Stats'!V624</f>
        <v>2.2999999999999998</v>
      </c>
      <c r="W623">
        <f>'UPDATE Regular Stats'!W624</f>
        <v>3.4</v>
      </c>
      <c r="X623">
        <f>'UPDATE Regular Stats'!X624</f>
        <v>0.2</v>
      </c>
      <c r="Y623">
        <f>'UPDATE Regular Stats'!Y624</f>
        <v>0.2</v>
      </c>
      <c r="Z623">
        <f>'UPDATE Regular Stats'!Z624</f>
        <v>0.4</v>
      </c>
      <c r="AA623">
        <f>'UPDATE Regular Stats'!AA624</f>
        <v>0.4</v>
      </c>
      <c r="AB623">
        <f>'UPDATE Regular Stats'!AB624</f>
        <v>0.8</v>
      </c>
      <c r="AC623">
        <f>'UPDATE Regular Stats'!AC624</f>
        <v>3.3</v>
      </c>
      <c r="AD623">
        <f>VLOOKUP($B623,'UPDATE Advanced Stats'!$B$2:$AC$1000,7,0)</f>
        <v>13.2</v>
      </c>
      <c r="AE623">
        <f>VLOOKUP($B623,'UPDATE Advanced Stats'!$B$2:$AC$1000,8,0)</f>
        <v>0.47499999999999998</v>
      </c>
      <c r="AF623">
        <f>VLOOKUP($B623,'UPDATE Advanced Stats'!$B$2:$AC$1000,9,0)</f>
        <v>0.17100000000000001</v>
      </c>
      <c r="AG623">
        <f>VLOOKUP($B623,'UPDATE Advanced Stats'!$B$2:$AC$1000,10,0)</f>
        <v>0.34200000000000003</v>
      </c>
      <c r="AH623">
        <f>VLOOKUP($B623,'UPDATE Advanced Stats'!$B$2:$AC$1000,11,0)</f>
        <v>11.6</v>
      </c>
      <c r="AI623">
        <f>VLOOKUP($B623,'UPDATE Advanced Stats'!$B$2:$AC$1000,12,0)</f>
        <v>25.3</v>
      </c>
      <c r="AJ623">
        <f>VLOOKUP($B623,'UPDATE Advanced Stats'!$B$2:$AC$1000,13,0)</f>
        <v>18.3</v>
      </c>
      <c r="AK623">
        <f>VLOOKUP($B623,'UPDATE Advanced Stats'!$B$2:$AC$1000,14,0)</f>
        <v>2.5</v>
      </c>
      <c r="AL623">
        <f>VLOOKUP($B623,'UPDATE Advanced Stats'!$B$2:$AC$1000,15,0)</f>
        <v>0.8</v>
      </c>
      <c r="AM623">
        <f>VLOOKUP($B623,'UPDATE Advanced Stats'!$B$2:$AC$1000,16,0)</f>
        <v>2.7</v>
      </c>
      <c r="AN623">
        <f>VLOOKUP($B623,'UPDATE Advanced Stats'!$B$2:$AC$1000,17,0)</f>
        <v>11.2</v>
      </c>
      <c r="AO623">
        <f>VLOOKUP($B623,'UPDATE Advanced Stats'!$B$2:$AC$1000,18,0)</f>
        <v>17.3</v>
      </c>
      <c r="AP623">
        <f>VLOOKUP($B623,'UPDATE Advanced Stats'!$B$2:$AC$1000,19,0)</f>
        <v>0</v>
      </c>
      <c r="AQ623">
        <f>VLOOKUP($B623,'UPDATE Advanced Stats'!$B$2:$AC$1000,20,0)</f>
        <v>0.1</v>
      </c>
      <c r="AR623">
        <f>VLOOKUP($B623,'UPDATE Advanced Stats'!$B$2:$AC$1000,21,0)</f>
        <v>0.4</v>
      </c>
      <c r="AS623">
        <f>VLOOKUP($B623,'UPDATE Advanced Stats'!$B$2:$AC$1000,22,0)</f>
        <v>0.5</v>
      </c>
      <c r="AT623">
        <f>VLOOKUP($B623,'UPDATE Advanced Stats'!$B$2:$AC$1000,23,0)</f>
        <v>8.4000000000000005E-2</v>
      </c>
      <c r="AU623">
        <f>VLOOKUP($B623,'UPDATE Advanced Stats'!$B$2:$AC$1000,24,0)</f>
        <v>0</v>
      </c>
      <c r="AV623">
        <f>VLOOKUP($B623,'UPDATE Advanced Stats'!$B$2:$AC$1000,25,0)</f>
        <v>-4.8</v>
      </c>
      <c r="AW623">
        <f>VLOOKUP($B623,'UPDATE Advanced Stats'!$B$2:$AC$1000,26,0)</f>
        <v>-0.9</v>
      </c>
      <c r="AX623">
        <f>VLOOKUP($B623,'UPDATE Advanced Stats'!$B$2:$AC$1000,27,0)</f>
        <v>-5.6</v>
      </c>
      <c r="AY623">
        <f>VLOOKUP($B623,'UPDATE Advanced Stats'!$B$2:$AC$1000,28,0)</f>
        <v>-0.2</v>
      </c>
    </row>
    <row r="624" spans="1:51">
      <c r="A624">
        <f>'UPDATE Regular Stats'!A625</f>
        <v>457</v>
      </c>
      <c r="B624" t="str">
        <f>'UPDATE Regular Stats'!B625</f>
        <v>Nikola Vucevic</v>
      </c>
      <c r="C624" t="str">
        <f>'UPDATE Regular Stats'!C625</f>
        <v>C</v>
      </c>
      <c r="D624">
        <f>'UPDATE Regular Stats'!D625</f>
        <v>24</v>
      </c>
      <c r="E624" t="str">
        <f>'UPDATE Regular Stats'!E625</f>
        <v>ORL</v>
      </c>
      <c r="F624">
        <f>'UPDATE Regular Stats'!F625</f>
        <v>74</v>
      </c>
      <c r="G624">
        <f>'UPDATE Regular Stats'!G625</f>
        <v>74</v>
      </c>
      <c r="H624">
        <f>'UPDATE Regular Stats'!H625</f>
        <v>34.200000000000003</v>
      </c>
      <c r="I624">
        <f>'UPDATE Regular Stats'!I625</f>
        <v>8.5</v>
      </c>
      <c r="J624">
        <f>'UPDATE Regular Stats'!J625</f>
        <v>16.3</v>
      </c>
      <c r="K624">
        <f>'UPDATE Regular Stats'!K625</f>
        <v>0.52300000000000002</v>
      </c>
      <c r="L624">
        <f>'UPDATE Regular Stats'!L625</f>
        <v>0</v>
      </c>
      <c r="M624">
        <f>'UPDATE Regular Stats'!M625</f>
        <v>0.1</v>
      </c>
      <c r="N624">
        <f>'UPDATE Regular Stats'!N625</f>
        <v>0.33300000000000002</v>
      </c>
      <c r="O624">
        <f>'UPDATE Regular Stats'!O625</f>
        <v>8.5</v>
      </c>
      <c r="P624">
        <f>'UPDATE Regular Stats'!P625</f>
        <v>16.2</v>
      </c>
      <c r="Q624">
        <f>'UPDATE Regular Stats'!Q625</f>
        <v>0.52400000000000002</v>
      </c>
      <c r="R624">
        <f>'UPDATE Regular Stats'!R625</f>
        <v>2.2000000000000002</v>
      </c>
      <c r="S624">
        <f>'UPDATE Regular Stats'!S625</f>
        <v>2.9</v>
      </c>
      <c r="T624">
        <f>'UPDATE Regular Stats'!T625</f>
        <v>0.752</v>
      </c>
      <c r="U624">
        <f>'UPDATE Regular Stats'!U625</f>
        <v>3.2</v>
      </c>
      <c r="V624">
        <f>'UPDATE Regular Stats'!V625</f>
        <v>7.7</v>
      </c>
      <c r="W624">
        <f>'UPDATE Regular Stats'!W625</f>
        <v>10.9</v>
      </c>
      <c r="X624">
        <f>'UPDATE Regular Stats'!X625</f>
        <v>2</v>
      </c>
      <c r="Y624">
        <f>'UPDATE Regular Stats'!Y625</f>
        <v>0.7</v>
      </c>
      <c r="Z624">
        <f>'UPDATE Regular Stats'!Z625</f>
        <v>0.7</v>
      </c>
      <c r="AA624">
        <f>'UPDATE Regular Stats'!AA625</f>
        <v>2</v>
      </c>
      <c r="AB624">
        <f>'UPDATE Regular Stats'!AB625</f>
        <v>3</v>
      </c>
      <c r="AC624">
        <f>'UPDATE Regular Stats'!AC625</f>
        <v>19.3</v>
      </c>
      <c r="AD624">
        <f>VLOOKUP($B624,'UPDATE Advanced Stats'!$B$2:$AC$1000,7,0)</f>
        <v>21.5</v>
      </c>
      <c r="AE624">
        <f>VLOOKUP($B624,'UPDATE Advanced Stats'!$B$2:$AC$1000,8,0)</f>
        <v>0.54800000000000004</v>
      </c>
      <c r="AF624">
        <f>VLOOKUP($B624,'UPDATE Advanced Stats'!$B$2:$AC$1000,9,0)</f>
        <v>5.0000000000000001E-3</v>
      </c>
      <c r="AG624">
        <f>VLOOKUP($B624,'UPDATE Advanced Stats'!$B$2:$AC$1000,10,0)</f>
        <v>0.18099999999999999</v>
      </c>
      <c r="AH624">
        <f>VLOOKUP($B624,'UPDATE Advanced Stats'!$B$2:$AC$1000,11,0)</f>
        <v>10.4</v>
      </c>
      <c r="AI624">
        <f>VLOOKUP($B624,'UPDATE Advanced Stats'!$B$2:$AC$1000,12,0)</f>
        <v>26</v>
      </c>
      <c r="AJ624">
        <f>VLOOKUP($B624,'UPDATE Advanced Stats'!$B$2:$AC$1000,13,0)</f>
        <v>18.100000000000001</v>
      </c>
      <c r="AK624">
        <f>VLOOKUP($B624,'UPDATE Advanced Stats'!$B$2:$AC$1000,14,0)</f>
        <v>11</v>
      </c>
      <c r="AL624">
        <f>VLOOKUP($B624,'UPDATE Advanced Stats'!$B$2:$AC$1000,15,0)</f>
        <v>1.1000000000000001</v>
      </c>
      <c r="AM624">
        <f>VLOOKUP($B624,'UPDATE Advanced Stats'!$B$2:$AC$1000,16,0)</f>
        <v>1.7</v>
      </c>
      <c r="AN624">
        <f>VLOOKUP($B624,'UPDATE Advanced Stats'!$B$2:$AC$1000,17,0)</f>
        <v>10.199999999999999</v>
      </c>
      <c r="AO624">
        <f>VLOOKUP($B624,'UPDATE Advanced Stats'!$B$2:$AC$1000,18,0)</f>
        <v>26</v>
      </c>
      <c r="AP624">
        <f>VLOOKUP($B624,'UPDATE Advanced Stats'!$B$2:$AC$1000,19,0)</f>
        <v>0</v>
      </c>
      <c r="AQ624">
        <f>VLOOKUP($B624,'UPDATE Advanced Stats'!$B$2:$AC$1000,20,0)</f>
        <v>4.5</v>
      </c>
      <c r="AR624">
        <f>VLOOKUP($B624,'UPDATE Advanced Stats'!$B$2:$AC$1000,21,0)</f>
        <v>2.5</v>
      </c>
      <c r="AS624">
        <f>VLOOKUP($B624,'UPDATE Advanced Stats'!$B$2:$AC$1000,22,0)</f>
        <v>7</v>
      </c>
      <c r="AT624">
        <f>VLOOKUP($B624,'UPDATE Advanced Stats'!$B$2:$AC$1000,23,0)</f>
        <v>0.13300000000000001</v>
      </c>
      <c r="AU624">
        <f>VLOOKUP($B624,'UPDATE Advanced Stats'!$B$2:$AC$1000,24,0)</f>
        <v>0</v>
      </c>
      <c r="AV624">
        <f>VLOOKUP($B624,'UPDATE Advanced Stats'!$B$2:$AC$1000,25,0)</f>
        <v>0.7</v>
      </c>
      <c r="AW624">
        <f>VLOOKUP($B624,'UPDATE Advanced Stats'!$B$2:$AC$1000,26,0)</f>
        <v>-0.1</v>
      </c>
      <c r="AX624">
        <f>VLOOKUP($B624,'UPDATE Advanced Stats'!$B$2:$AC$1000,27,0)</f>
        <v>0.5</v>
      </c>
      <c r="AY624">
        <f>VLOOKUP($B624,'UPDATE Advanced Stats'!$B$2:$AC$1000,28,0)</f>
        <v>1.6</v>
      </c>
    </row>
    <row r="625" spans="1:51">
      <c r="A625">
        <f>'UPDATE Regular Stats'!A626</f>
        <v>458</v>
      </c>
      <c r="B625" t="str">
        <f>'UPDATE Regular Stats'!B626</f>
        <v>Dwyane Wade</v>
      </c>
      <c r="C625" t="str">
        <f>'UPDATE Regular Stats'!C626</f>
        <v>SG</v>
      </c>
      <c r="D625">
        <f>'UPDATE Regular Stats'!D626</f>
        <v>33</v>
      </c>
      <c r="E625" t="str">
        <f>'UPDATE Regular Stats'!E626</f>
        <v>MIA</v>
      </c>
      <c r="F625">
        <f>'UPDATE Regular Stats'!F626</f>
        <v>62</v>
      </c>
      <c r="G625">
        <f>'UPDATE Regular Stats'!G626</f>
        <v>62</v>
      </c>
      <c r="H625">
        <f>'UPDATE Regular Stats'!H626</f>
        <v>31.8</v>
      </c>
      <c r="I625">
        <f>'UPDATE Regular Stats'!I626</f>
        <v>8.1999999999999993</v>
      </c>
      <c r="J625">
        <f>'UPDATE Regular Stats'!J626</f>
        <v>17.5</v>
      </c>
      <c r="K625">
        <f>'UPDATE Regular Stats'!K626</f>
        <v>0.47</v>
      </c>
      <c r="L625">
        <f>'UPDATE Regular Stats'!L626</f>
        <v>0.5</v>
      </c>
      <c r="M625">
        <f>'UPDATE Regular Stats'!M626</f>
        <v>1.6</v>
      </c>
      <c r="N625">
        <f>'UPDATE Regular Stats'!N626</f>
        <v>0.28399999999999997</v>
      </c>
      <c r="O625">
        <f>'UPDATE Regular Stats'!O626</f>
        <v>7.7</v>
      </c>
      <c r="P625">
        <f>'UPDATE Regular Stats'!P626</f>
        <v>15.8</v>
      </c>
      <c r="Q625">
        <f>'UPDATE Regular Stats'!Q626</f>
        <v>0.48899999999999999</v>
      </c>
      <c r="R625">
        <f>'UPDATE Regular Stats'!R626</f>
        <v>4.5999999999999996</v>
      </c>
      <c r="S625">
        <f>'UPDATE Regular Stats'!S626</f>
        <v>6</v>
      </c>
      <c r="T625">
        <f>'UPDATE Regular Stats'!T626</f>
        <v>0.76800000000000002</v>
      </c>
      <c r="U625">
        <f>'UPDATE Regular Stats'!U626</f>
        <v>0.9</v>
      </c>
      <c r="V625">
        <f>'UPDATE Regular Stats'!V626</f>
        <v>2.6</v>
      </c>
      <c r="W625">
        <f>'UPDATE Regular Stats'!W626</f>
        <v>3.5</v>
      </c>
      <c r="X625">
        <f>'UPDATE Regular Stats'!X626</f>
        <v>4.8</v>
      </c>
      <c r="Y625">
        <f>'UPDATE Regular Stats'!Y626</f>
        <v>1.2</v>
      </c>
      <c r="Z625">
        <f>'UPDATE Regular Stats'!Z626</f>
        <v>0.3</v>
      </c>
      <c r="AA625">
        <f>'UPDATE Regular Stats'!AA626</f>
        <v>3.4</v>
      </c>
      <c r="AB625">
        <f>'UPDATE Regular Stats'!AB626</f>
        <v>1.7</v>
      </c>
      <c r="AC625">
        <f>'UPDATE Regular Stats'!AC626</f>
        <v>21.5</v>
      </c>
      <c r="AD625">
        <f>VLOOKUP($B625,'UPDATE Advanced Stats'!$B$2:$AC$1000,7,0)</f>
        <v>21.4</v>
      </c>
      <c r="AE625">
        <f>VLOOKUP($B625,'UPDATE Advanced Stats'!$B$2:$AC$1000,8,0)</f>
        <v>0.53400000000000003</v>
      </c>
      <c r="AF625">
        <f>VLOOKUP($B625,'UPDATE Advanced Stats'!$B$2:$AC$1000,9,0)</f>
        <v>9.4E-2</v>
      </c>
      <c r="AG625">
        <f>VLOOKUP($B625,'UPDATE Advanced Stats'!$B$2:$AC$1000,10,0)</f>
        <v>0.34100000000000003</v>
      </c>
      <c r="AH625">
        <f>VLOOKUP($B625,'UPDATE Advanced Stats'!$B$2:$AC$1000,11,0)</f>
        <v>3.6</v>
      </c>
      <c r="AI625">
        <f>VLOOKUP($B625,'UPDATE Advanced Stats'!$B$2:$AC$1000,12,0)</f>
        <v>9.6</v>
      </c>
      <c r="AJ625">
        <f>VLOOKUP($B625,'UPDATE Advanced Stats'!$B$2:$AC$1000,13,0)</f>
        <v>6.7</v>
      </c>
      <c r="AK625">
        <f>VLOOKUP($B625,'UPDATE Advanced Stats'!$B$2:$AC$1000,14,0)</f>
        <v>32.1</v>
      </c>
      <c r="AL625">
        <f>VLOOKUP($B625,'UPDATE Advanced Stats'!$B$2:$AC$1000,15,0)</f>
        <v>2</v>
      </c>
      <c r="AM625">
        <f>VLOOKUP($B625,'UPDATE Advanced Stats'!$B$2:$AC$1000,16,0)</f>
        <v>0.9</v>
      </c>
      <c r="AN625">
        <f>VLOOKUP($B625,'UPDATE Advanced Stats'!$B$2:$AC$1000,17,0)</f>
        <v>14.4</v>
      </c>
      <c r="AO625">
        <f>VLOOKUP($B625,'UPDATE Advanced Stats'!$B$2:$AC$1000,18,0)</f>
        <v>34.700000000000003</v>
      </c>
      <c r="AP625">
        <f>VLOOKUP($B625,'UPDATE Advanced Stats'!$B$2:$AC$1000,19,0)</f>
        <v>0</v>
      </c>
      <c r="AQ625">
        <f>VLOOKUP($B625,'UPDATE Advanced Stats'!$B$2:$AC$1000,20,0)</f>
        <v>2.1</v>
      </c>
      <c r="AR625">
        <f>VLOOKUP($B625,'UPDATE Advanced Stats'!$B$2:$AC$1000,21,0)</f>
        <v>1.4</v>
      </c>
      <c r="AS625">
        <f>VLOOKUP($B625,'UPDATE Advanced Stats'!$B$2:$AC$1000,22,0)</f>
        <v>3.5</v>
      </c>
      <c r="AT625">
        <f>VLOOKUP($B625,'UPDATE Advanced Stats'!$B$2:$AC$1000,23,0)</f>
        <v>8.5999999999999993E-2</v>
      </c>
      <c r="AU625">
        <f>VLOOKUP($B625,'UPDATE Advanced Stats'!$B$2:$AC$1000,24,0)</f>
        <v>0</v>
      </c>
      <c r="AV625">
        <f>VLOOKUP($B625,'UPDATE Advanced Stats'!$B$2:$AC$1000,25,0)</f>
        <v>2.4</v>
      </c>
      <c r="AW625">
        <f>VLOOKUP($B625,'UPDATE Advanced Stats'!$B$2:$AC$1000,26,0)</f>
        <v>-1.2</v>
      </c>
      <c r="AX625">
        <f>VLOOKUP($B625,'UPDATE Advanced Stats'!$B$2:$AC$1000,27,0)</f>
        <v>1.2</v>
      </c>
      <c r="AY625">
        <f>VLOOKUP($B625,'UPDATE Advanced Stats'!$B$2:$AC$1000,28,0)</f>
        <v>1.6</v>
      </c>
    </row>
    <row r="626" spans="1:51">
      <c r="A626">
        <f>'UPDATE Regular Stats'!A627</f>
        <v>459</v>
      </c>
      <c r="B626" t="str">
        <f>'UPDATE Regular Stats'!B627</f>
        <v>Dion Waiters</v>
      </c>
      <c r="C626" t="str">
        <f>'UPDATE Regular Stats'!C627</f>
        <v>SG</v>
      </c>
      <c r="D626">
        <f>'UPDATE Regular Stats'!D627</f>
        <v>23</v>
      </c>
      <c r="E626" t="str">
        <f>'UPDATE Regular Stats'!E627</f>
        <v>TOT</v>
      </c>
      <c r="F626">
        <f>'UPDATE Regular Stats'!F627</f>
        <v>80</v>
      </c>
      <c r="G626">
        <f>'UPDATE Regular Stats'!G627</f>
        <v>23</v>
      </c>
      <c r="H626">
        <f>'UPDATE Regular Stats'!H627</f>
        <v>27.6</v>
      </c>
      <c r="I626">
        <f>'UPDATE Regular Stats'!I627</f>
        <v>4.7</v>
      </c>
      <c r="J626">
        <f>'UPDATE Regular Stats'!J627</f>
        <v>11.8</v>
      </c>
      <c r="K626">
        <f>'UPDATE Regular Stats'!K627</f>
        <v>0.39600000000000002</v>
      </c>
      <c r="L626">
        <f>'UPDATE Regular Stats'!L627</f>
        <v>0.9</v>
      </c>
      <c r="M626">
        <f>'UPDATE Regular Stats'!M627</f>
        <v>3.1</v>
      </c>
      <c r="N626">
        <f>'UPDATE Regular Stats'!N627</f>
        <v>0.29699999999999999</v>
      </c>
      <c r="O626">
        <f>'UPDATE Regular Stats'!O627</f>
        <v>3.8</v>
      </c>
      <c r="P626">
        <f>'UPDATE Regular Stats'!P627</f>
        <v>8.8000000000000007</v>
      </c>
      <c r="Q626">
        <f>'UPDATE Regular Stats'!Q627</f>
        <v>0.43099999999999999</v>
      </c>
      <c r="R626">
        <f>'UPDATE Regular Stats'!R627</f>
        <v>1.5</v>
      </c>
      <c r="S626">
        <f>'UPDATE Regular Stats'!S627</f>
        <v>2.2000000000000002</v>
      </c>
      <c r="T626">
        <f>'UPDATE Regular Stats'!T627</f>
        <v>0.68</v>
      </c>
      <c r="U626">
        <f>'UPDATE Regular Stats'!U627</f>
        <v>0.5</v>
      </c>
      <c r="V626">
        <f>'UPDATE Regular Stats'!V627</f>
        <v>1.9</v>
      </c>
      <c r="W626">
        <f>'UPDATE Regular Stats'!W627</f>
        <v>2.4</v>
      </c>
      <c r="X626">
        <f>'UPDATE Regular Stats'!X627</f>
        <v>2</v>
      </c>
      <c r="Y626">
        <f>'UPDATE Regular Stats'!Y627</f>
        <v>1.1000000000000001</v>
      </c>
      <c r="Z626">
        <f>'UPDATE Regular Stats'!Z627</f>
        <v>0.3</v>
      </c>
      <c r="AA626">
        <f>'UPDATE Regular Stats'!AA627</f>
        <v>1.4</v>
      </c>
      <c r="AB626">
        <f>'UPDATE Regular Stats'!AB627</f>
        <v>1.9</v>
      </c>
      <c r="AC626">
        <f>'UPDATE Regular Stats'!AC627</f>
        <v>11.8</v>
      </c>
      <c r="AD626">
        <f>VLOOKUP($B626,'UPDATE Advanced Stats'!$B$2:$AC$1000,7,0)</f>
        <v>10.9</v>
      </c>
      <c r="AE626">
        <f>VLOOKUP($B626,'UPDATE Advanced Stats'!$B$2:$AC$1000,8,0)</f>
        <v>0.46</v>
      </c>
      <c r="AF626">
        <f>VLOOKUP($B626,'UPDATE Advanced Stats'!$B$2:$AC$1000,9,0)</f>
        <v>0.26</v>
      </c>
      <c r="AG626">
        <f>VLOOKUP($B626,'UPDATE Advanced Stats'!$B$2:$AC$1000,10,0)</f>
        <v>0.182</v>
      </c>
      <c r="AH626">
        <f>VLOOKUP($B626,'UPDATE Advanced Stats'!$B$2:$AC$1000,11,0)</f>
        <v>2.1</v>
      </c>
      <c r="AI626">
        <f>VLOOKUP($B626,'UPDATE Advanced Stats'!$B$2:$AC$1000,12,0)</f>
        <v>7.4</v>
      </c>
      <c r="AJ626">
        <f>VLOOKUP($B626,'UPDATE Advanced Stats'!$B$2:$AC$1000,13,0)</f>
        <v>4.8</v>
      </c>
      <c r="AK626">
        <f>VLOOKUP($B626,'UPDATE Advanced Stats'!$B$2:$AC$1000,14,0)</f>
        <v>11.9</v>
      </c>
      <c r="AL626">
        <f>VLOOKUP($B626,'UPDATE Advanced Stats'!$B$2:$AC$1000,15,0)</f>
        <v>2.1</v>
      </c>
      <c r="AM626">
        <f>VLOOKUP($B626,'UPDATE Advanced Stats'!$B$2:$AC$1000,16,0)</f>
        <v>0.8</v>
      </c>
      <c r="AN626">
        <f>VLOOKUP($B626,'UPDATE Advanced Stats'!$B$2:$AC$1000,17,0)</f>
        <v>10</v>
      </c>
      <c r="AO626">
        <f>VLOOKUP($B626,'UPDATE Advanced Stats'!$B$2:$AC$1000,18,0)</f>
        <v>22.5</v>
      </c>
      <c r="AP626">
        <f>VLOOKUP($B626,'UPDATE Advanced Stats'!$B$2:$AC$1000,19,0)</f>
        <v>0</v>
      </c>
      <c r="AQ626">
        <f>VLOOKUP($B626,'UPDATE Advanced Stats'!$B$2:$AC$1000,20,0)</f>
        <v>-0.6</v>
      </c>
      <c r="AR626">
        <f>VLOOKUP($B626,'UPDATE Advanced Stats'!$B$2:$AC$1000,21,0)</f>
        <v>1.7</v>
      </c>
      <c r="AS626">
        <f>VLOOKUP($B626,'UPDATE Advanced Stats'!$B$2:$AC$1000,22,0)</f>
        <v>1.1000000000000001</v>
      </c>
      <c r="AT626">
        <f>VLOOKUP($B626,'UPDATE Advanced Stats'!$B$2:$AC$1000,23,0)</f>
        <v>2.5000000000000001E-2</v>
      </c>
      <c r="AU626">
        <f>VLOOKUP($B626,'UPDATE Advanced Stats'!$B$2:$AC$1000,24,0)</f>
        <v>0</v>
      </c>
      <c r="AV626">
        <f>VLOOKUP($B626,'UPDATE Advanced Stats'!$B$2:$AC$1000,25,0)</f>
        <v>-2.1</v>
      </c>
      <c r="AW626">
        <f>VLOOKUP($B626,'UPDATE Advanced Stats'!$B$2:$AC$1000,26,0)</f>
        <v>-1.5</v>
      </c>
      <c r="AX626">
        <f>VLOOKUP($B626,'UPDATE Advanced Stats'!$B$2:$AC$1000,27,0)</f>
        <v>-3.6</v>
      </c>
      <c r="AY626">
        <f>VLOOKUP($B626,'UPDATE Advanced Stats'!$B$2:$AC$1000,28,0)</f>
        <v>-0.9</v>
      </c>
    </row>
    <row r="627" spans="1:51">
      <c r="A627">
        <f>'UPDATE Regular Stats'!A628</f>
        <v>459</v>
      </c>
      <c r="B627" t="str">
        <f>'UPDATE Regular Stats'!B628</f>
        <v>Dion Waiters</v>
      </c>
      <c r="C627" t="str">
        <f>'UPDATE Regular Stats'!C628</f>
        <v>SG</v>
      </c>
      <c r="D627">
        <f>'UPDATE Regular Stats'!D628</f>
        <v>23</v>
      </c>
      <c r="E627" t="str">
        <f>'UPDATE Regular Stats'!E628</f>
        <v>CLE</v>
      </c>
      <c r="F627">
        <f>'UPDATE Regular Stats'!F628</f>
        <v>33</v>
      </c>
      <c r="G627">
        <f>'UPDATE Regular Stats'!G628</f>
        <v>3</v>
      </c>
      <c r="H627">
        <f>'UPDATE Regular Stats'!H628</f>
        <v>23.8</v>
      </c>
      <c r="I627">
        <f>'UPDATE Regular Stats'!I628</f>
        <v>4.2</v>
      </c>
      <c r="J627">
        <f>'UPDATE Regular Stats'!J628</f>
        <v>10.4</v>
      </c>
      <c r="K627">
        <f>'UPDATE Regular Stats'!K628</f>
        <v>0.40400000000000003</v>
      </c>
      <c r="L627">
        <f>'UPDATE Regular Stats'!L628</f>
        <v>0.7</v>
      </c>
      <c r="M627">
        <f>'UPDATE Regular Stats'!M628</f>
        <v>2.6</v>
      </c>
      <c r="N627">
        <f>'UPDATE Regular Stats'!N628</f>
        <v>0.25600000000000001</v>
      </c>
      <c r="O627">
        <f>'UPDATE Regular Stats'!O628</f>
        <v>3.5</v>
      </c>
      <c r="P627">
        <f>'UPDATE Regular Stats'!P628</f>
        <v>7.8</v>
      </c>
      <c r="Q627">
        <f>'UPDATE Regular Stats'!Q628</f>
        <v>0.45300000000000001</v>
      </c>
      <c r="R627">
        <f>'UPDATE Regular Stats'!R628</f>
        <v>1.4</v>
      </c>
      <c r="S627">
        <f>'UPDATE Regular Stats'!S628</f>
        <v>1.8</v>
      </c>
      <c r="T627">
        <f>'UPDATE Regular Stats'!T628</f>
        <v>0.78300000000000003</v>
      </c>
      <c r="U627">
        <f>'UPDATE Regular Stats'!U628</f>
        <v>0.4</v>
      </c>
      <c r="V627">
        <f>'UPDATE Regular Stats'!V628</f>
        <v>1.4</v>
      </c>
      <c r="W627">
        <f>'UPDATE Regular Stats'!W628</f>
        <v>1.7</v>
      </c>
      <c r="X627">
        <f>'UPDATE Regular Stats'!X628</f>
        <v>2.2000000000000002</v>
      </c>
      <c r="Y627">
        <f>'UPDATE Regular Stats'!Y628</f>
        <v>1.3</v>
      </c>
      <c r="Z627">
        <f>'UPDATE Regular Stats'!Z628</f>
        <v>0.3</v>
      </c>
      <c r="AA627">
        <f>'UPDATE Regular Stats'!AA628</f>
        <v>1.5</v>
      </c>
      <c r="AB627">
        <f>'UPDATE Regular Stats'!AB628</f>
        <v>1.8</v>
      </c>
      <c r="AC627">
        <f>'UPDATE Regular Stats'!AC628</f>
        <v>10.5</v>
      </c>
      <c r="AD627">
        <f>VLOOKUP($B627,'UPDATE Advanced Stats'!$B$2:$AC$1000,7,0)</f>
        <v>10.9</v>
      </c>
      <c r="AE627">
        <f>VLOOKUP($B627,'UPDATE Advanced Stats'!$B$2:$AC$1000,8,0)</f>
        <v>0.46</v>
      </c>
      <c r="AF627">
        <f>VLOOKUP($B627,'UPDATE Advanced Stats'!$B$2:$AC$1000,9,0)</f>
        <v>0.26</v>
      </c>
      <c r="AG627">
        <f>VLOOKUP($B627,'UPDATE Advanced Stats'!$B$2:$AC$1000,10,0)</f>
        <v>0.182</v>
      </c>
      <c r="AH627">
        <f>VLOOKUP($B627,'UPDATE Advanced Stats'!$B$2:$AC$1000,11,0)</f>
        <v>2.1</v>
      </c>
      <c r="AI627">
        <f>VLOOKUP($B627,'UPDATE Advanced Stats'!$B$2:$AC$1000,12,0)</f>
        <v>7.4</v>
      </c>
      <c r="AJ627">
        <f>VLOOKUP($B627,'UPDATE Advanced Stats'!$B$2:$AC$1000,13,0)</f>
        <v>4.8</v>
      </c>
      <c r="AK627">
        <f>VLOOKUP($B627,'UPDATE Advanced Stats'!$B$2:$AC$1000,14,0)</f>
        <v>11.9</v>
      </c>
      <c r="AL627">
        <f>VLOOKUP($B627,'UPDATE Advanced Stats'!$B$2:$AC$1000,15,0)</f>
        <v>2.1</v>
      </c>
      <c r="AM627">
        <f>VLOOKUP($B627,'UPDATE Advanced Stats'!$B$2:$AC$1000,16,0)</f>
        <v>0.8</v>
      </c>
      <c r="AN627">
        <f>VLOOKUP($B627,'UPDATE Advanced Stats'!$B$2:$AC$1000,17,0)</f>
        <v>10</v>
      </c>
      <c r="AO627">
        <f>VLOOKUP($B627,'UPDATE Advanced Stats'!$B$2:$AC$1000,18,0)</f>
        <v>22.5</v>
      </c>
      <c r="AP627">
        <f>VLOOKUP($B627,'UPDATE Advanced Stats'!$B$2:$AC$1000,19,0)</f>
        <v>0</v>
      </c>
      <c r="AQ627">
        <f>VLOOKUP($B627,'UPDATE Advanced Stats'!$B$2:$AC$1000,20,0)</f>
        <v>-0.6</v>
      </c>
      <c r="AR627">
        <f>VLOOKUP($B627,'UPDATE Advanced Stats'!$B$2:$AC$1000,21,0)</f>
        <v>1.7</v>
      </c>
      <c r="AS627">
        <f>VLOOKUP($B627,'UPDATE Advanced Stats'!$B$2:$AC$1000,22,0)</f>
        <v>1.1000000000000001</v>
      </c>
      <c r="AT627">
        <f>VLOOKUP($B627,'UPDATE Advanced Stats'!$B$2:$AC$1000,23,0)</f>
        <v>2.5000000000000001E-2</v>
      </c>
      <c r="AU627">
        <f>VLOOKUP($B627,'UPDATE Advanced Stats'!$B$2:$AC$1000,24,0)</f>
        <v>0</v>
      </c>
      <c r="AV627">
        <f>VLOOKUP($B627,'UPDATE Advanced Stats'!$B$2:$AC$1000,25,0)</f>
        <v>-2.1</v>
      </c>
      <c r="AW627">
        <f>VLOOKUP($B627,'UPDATE Advanced Stats'!$B$2:$AC$1000,26,0)</f>
        <v>-1.5</v>
      </c>
      <c r="AX627">
        <f>VLOOKUP($B627,'UPDATE Advanced Stats'!$B$2:$AC$1000,27,0)</f>
        <v>-3.6</v>
      </c>
      <c r="AY627">
        <f>VLOOKUP($B627,'UPDATE Advanced Stats'!$B$2:$AC$1000,28,0)</f>
        <v>-0.9</v>
      </c>
    </row>
    <row r="628" spans="1:51">
      <c r="A628">
        <f>'UPDATE Regular Stats'!A629</f>
        <v>459</v>
      </c>
      <c r="B628" t="str">
        <f>'UPDATE Regular Stats'!B629</f>
        <v>Dion Waiters</v>
      </c>
      <c r="C628" t="str">
        <f>'UPDATE Regular Stats'!C629</f>
        <v>SG</v>
      </c>
      <c r="D628">
        <f>'UPDATE Regular Stats'!D629</f>
        <v>23</v>
      </c>
      <c r="E628" t="str">
        <f>'UPDATE Regular Stats'!E629</f>
        <v>OKC</v>
      </c>
      <c r="F628">
        <f>'UPDATE Regular Stats'!F629</f>
        <v>47</v>
      </c>
      <c r="G628">
        <f>'UPDATE Regular Stats'!G629</f>
        <v>20</v>
      </c>
      <c r="H628">
        <f>'UPDATE Regular Stats'!H629</f>
        <v>30.3</v>
      </c>
      <c r="I628">
        <f>'UPDATE Regular Stats'!I629</f>
        <v>5</v>
      </c>
      <c r="J628">
        <f>'UPDATE Regular Stats'!J629</f>
        <v>12.9</v>
      </c>
      <c r="K628">
        <f>'UPDATE Regular Stats'!K629</f>
        <v>0.39200000000000002</v>
      </c>
      <c r="L628">
        <f>'UPDATE Regular Stats'!L629</f>
        <v>1.1000000000000001</v>
      </c>
      <c r="M628">
        <f>'UPDATE Regular Stats'!M629</f>
        <v>3.4</v>
      </c>
      <c r="N628">
        <f>'UPDATE Regular Stats'!N629</f>
        <v>0.31900000000000001</v>
      </c>
      <c r="O628">
        <f>'UPDATE Regular Stats'!O629</f>
        <v>4</v>
      </c>
      <c r="P628">
        <f>'UPDATE Regular Stats'!P629</f>
        <v>9.4</v>
      </c>
      <c r="Q628">
        <f>'UPDATE Regular Stats'!Q629</f>
        <v>0.41899999999999998</v>
      </c>
      <c r="R628">
        <f>'UPDATE Regular Stats'!R629</f>
        <v>1.5</v>
      </c>
      <c r="S628">
        <f>'UPDATE Regular Stats'!S629</f>
        <v>2.4</v>
      </c>
      <c r="T628">
        <f>'UPDATE Regular Stats'!T629</f>
        <v>0.625</v>
      </c>
      <c r="U628">
        <f>'UPDATE Regular Stats'!U629</f>
        <v>0.6</v>
      </c>
      <c r="V628">
        <f>'UPDATE Regular Stats'!V629</f>
        <v>2.2999999999999998</v>
      </c>
      <c r="W628">
        <f>'UPDATE Regular Stats'!W629</f>
        <v>2.9</v>
      </c>
      <c r="X628">
        <f>'UPDATE Regular Stats'!X629</f>
        <v>1.9</v>
      </c>
      <c r="Y628">
        <f>'UPDATE Regular Stats'!Y629</f>
        <v>1</v>
      </c>
      <c r="Z628">
        <f>'UPDATE Regular Stats'!Z629</f>
        <v>0.2</v>
      </c>
      <c r="AA628">
        <f>'UPDATE Regular Stats'!AA629</f>
        <v>1.3</v>
      </c>
      <c r="AB628">
        <f>'UPDATE Regular Stats'!AB629</f>
        <v>2</v>
      </c>
      <c r="AC628">
        <f>'UPDATE Regular Stats'!AC629</f>
        <v>12.7</v>
      </c>
      <c r="AD628">
        <f>VLOOKUP($B628,'UPDATE Advanced Stats'!$B$2:$AC$1000,7,0)</f>
        <v>10.9</v>
      </c>
      <c r="AE628">
        <f>VLOOKUP($B628,'UPDATE Advanced Stats'!$B$2:$AC$1000,8,0)</f>
        <v>0.46</v>
      </c>
      <c r="AF628">
        <f>VLOOKUP($B628,'UPDATE Advanced Stats'!$B$2:$AC$1000,9,0)</f>
        <v>0.26</v>
      </c>
      <c r="AG628">
        <f>VLOOKUP($B628,'UPDATE Advanced Stats'!$B$2:$AC$1000,10,0)</f>
        <v>0.182</v>
      </c>
      <c r="AH628">
        <f>VLOOKUP($B628,'UPDATE Advanced Stats'!$B$2:$AC$1000,11,0)</f>
        <v>2.1</v>
      </c>
      <c r="AI628">
        <f>VLOOKUP($B628,'UPDATE Advanced Stats'!$B$2:$AC$1000,12,0)</f>
        <v>7.4</v>
      </c>
      <c r="AJ628">
        <f>VLOOKUP($B628,'UPDATE Advanced Stats'!$B$2:$AC$1000,13,0)</f>
        <v>4.8</v>
      </c>
      <c r="AK628">
        <f>VLOOKUP($B628,'UPDATE Advanced Stats'!$B$2:$AC$1000,14,0)</f>
        <v>11.9</v>
      </c>
      <c r="AL628">
        <f>VLOOKUP($B628,'UPDATE Advanced Stats'!$B$2:$AC$1000,15,0)</f>
        <v>2.1</v>
      </c>
      <c r="AM628">
        <f>VLOOKUP($B628,'UPDATE Advanced Stats'!$B$2:$AC$1000,16,0)</f>
        <v>0.8</v>
      </c>
      <c r="AN628">
        <f>VLOOKUP($B628,'UPDATE Advanced Stats'!$B$2:$AC$1000,17,0)</f>
        <v>10</v>
      </c>
      <c r="AO628">
        <f>VLOOKUP($B628,'UPDATE Advanced Stats'!$B$2:$AC$1000,18,0)</f>
        <v>22.5</v>
      </c>
      <c r="AP628">
        <f>VLOOKUP($B628,'UPDATE Advanced Stats'!$B$2:$AC$1000,19,0)</f>
        <v>0</v>
      </c>
      <c r="AQ628">
        <f>VLOOKUP($B628,'UPDATE Advanced Stats'!$B$2:$AC$1000,20,0)</f>
        <v>-0.6</v>
      </c>
      <c r="AR628">
        <f>VLOOKUP($B628,'UPDATE Advanced Stats'!$B$2:$AC$1000,21,0)</f>
        <v>1.7</v>
      </c>
      <c r="AS628">
        <f>VLOOKUP($B628,'UPDATE Advanced Stats'!$B$2:$AC$1000,22,0)</f>
        <v>1.1000000000000001</v>
      </c>
      <c r="AT628">
        <f>VLOOKUP($B628,'UPDATE Advanced Stats'!$B$2:$AC$1000,23,0)</f>
        <v>2.5000000000000001E-2</v>
      </c>
      <c r="AU628">
        <f>VLOOKUP($B628,'UPDATE Advanced Stats'!$B$2:$AC$1000,24,0)</f>
        <v>0</v>
      </c>
      <c r="AV628">
        <f>VLOOKUP($B628,'UPDATE Advanced Stats'!$B$2:$AC$1000,25,0)</f>
        <v>-2.1</v>
      </c>
      <c r="AW628">
        <f>VLOOKUP($B628,'UPDATE Advanced Stats'!$B$2:$AC$1000,26,0)</f>
        <v>-1.5</v>
      </c>
      <c r="AX628">
        <f>VLOOKUP($B628,'UPDATE Advanced Stats'!$B$2:$AC$1000,27,0)</f>
        <v>-3.6</v>
      </c>
      <c r="AY628">
        <f>VLOOKUP($B628,'UPDATE Advanced Stats'!$B$2:$AC$1000,28,0)</f>
        <v>-0.9</v>
      </c>
    </row>
    <row r="629" spans="1:51">
      <c r="A629">
        <f>'UPDATE Regular Stats'!A630</f>
        <v>460</v>
      </c>
      <c r="B629" t="str">
        <f>'UPDATE Regular Stats'!B630</f>
        <v>Henry Walker</v>
      </c>
      <c r="C629" t="str">
        <f>'UPDATE Regular Stats'!C630</f>
        <v>SF</v>
      </c>
      <c r="D629">
        <f>'UPDATE Regular Stats'!D630</f>
        <v>27</v>
      </c>
      <c r="E629" t="str">
        <f>'UPDATE Regular Stats'!E630</f>
        <v>MIA</v>
      </c>
      <c r="F629">
        <f>'UPDATE Regular Stats'!F630</f>
        <v>24</v>
      </c>
      <c r="G629">
        <f>'UPDATE Regular Stats'!G630</f>
        <v>13</v>
      </c>
      <c r="H629">
        <f>'UPDATE Regular Stats'!H630</f>
        <v>26.2</v>
      </c>
      <c r="I629">
        <f>'UPDATE Regular Stats'!I630</f>
        <v>2.4</v>
      </c>
      <c r="J629">
        <f>'UPDATE Regular Stats'!J630</f>
        <v>7</v>
      </c>
      <c r="K629">
        <f>'UPDATE Regular Stats'!K630</f>
        <v>0.34499999999999997</v>
      </c>
      <c r="L629">
        <f>'UPDATE Regular Stats'!L630</f>
        <v>1.9</v>
      </c>
      <c r="M629">
        <f>'UPDATE Regular Stats'!M630</f>
        <v>5.5</v>
      </c>
      <c r="N629">
        <f>'UPDATE Regular Stats'!N630</f>
        <v>0.34100000000000003</v>
      </c>
      <c r="O629">
        <f>'UPDATE Regular Stats'!O630</f>
        <v>0.5</v>
      </c>
      <c r="P629">
        <f>'UPDATE Regular Stats'!P630</f>
        <v>1.5</v>
      </c>
      <c r="Q629">
        <f>'UPDATE Regular Stats'!Q630</f>
        <v>0.36099999999999999</v>
      </c>
      <c r="R629">
        <f>'UPDATE Regular Stats'!R630</f>
        <v>0.6</v>
      </c>
      <c r="S629">
        <f>'UPDATE Regular Stats'!S630</f>
        <v>0.8</v>
      </c>
      <c r="T629">
        <f>'UPDATE Regular Stats'!T630</f>
        <v>0.77800000000000002</v>
      </c>
      <c r="U629">
        <f>'UPDATE Regular Stats'!U630</f>
        <v>0.3</v>
      </c>
      <c r="V629">
        <f>'UPDATE Regular Stats'!V630</f>
        <v>3.1</v>
      </c>
      <c r="W629">
        <f>'UPDATE Regular Stats'!W630</f>
        <v>3.4</v>
      </c>
      <c r="X629">
        <f>'UPDATE Regular Stats'!X630</f>
        <v>1.2</v>
      </c>
      <c r="Y629">
        <f>'UPDATE Regular Stats'!Y630</f>
        <v>1</v>
      </c>
      <c r="Z629">
        <f>'UPDATE Regular Stats'!Z630</f>
        <v>0.4</v>
      </c>
      <c r="AA629">
        <f>'UPDATE Regular Stats'!AA630</f>
        <v>1</v>
      </c>
      <c r="AB629">
        <f>'UPDATE Regular Stats'!AB630</f>
        <v>3.2</v>
      </c>
      <c r="AC629">
        <f>'UPDATE Regular Stats'!AC630</f>
        <v>7.3</v>
      </c>
      <c r="AD629">
        <f>VLOOKUP($B629,'UPDATE Advanced Stats'!$B$2:$AC$1000,7,0)</f>
        <v>8</v>
      </c>
      <c r="AE629">
        <f>VLOOKUP($B629,'UPDATE Advanced Stats'!$B$2:$AC$1000,8,0)</f>
        <v>0.497</v>
      </c>
      <c r="AF629">
        <f>VLOOKUP($B629,'UPDATE Advanced Stats'!$B$2:$AC$1000,9,0)</f>
        <v>0.78600000000000003</v>
      </c>
      <c r="AG629">
        <f>VLOOKUP($B629,'UPDATE Advanced Stats'!$B$2:$AC$1000,10,0)</f>
        <v>0.107</v>
      </c>
      <c r="AH629">
        <f>VLOOKUP($B629,'UPDATE Advanced Stats'!$B$2:$AC$1000,11,0)</f>
        <v>1.4</v>
      </c>
      <c r="AI629">
        <f>VLOOKUP($B629,'UPDATE Advanced Stats'!$B$2:$AC$1000,12,0)</f>
        <v>14</v>
      </c>
      <c r="AJ629">
        <f>VLOOKUP($B629,'UPDATE Advanced Stats'!$B$2:$AC$1000,13,0)</f>
        <v>7.8</v>
      </c>
      <c r="AK629">
        <f>VLOOKUP($B629,'UPDATE Advanced Stats'!$B$2:$AC$1000,14,0)</f>
        <v>7.2</v>
      </c>
      <c r="AL629">
        <f>VLOOKUP($B629,'UPDATE Advanced Stats'!$B$2:$AC$1000,15,0)</f>
        <v>2</v>
      </c>
      <c r="AM629">
        <f>VLOOKUP($B629,'UPDATE Advanced Stats'!$B$2:$AC$1000,16,0)</f>
        <v>1.2</v>
      </c>
      <c r="AN629">
        <f>VLOOKUP($B629,'UPDATE Advanced Stats'!$B$2:$AC$1000,17,0)</f>
        <v>12</v>
      </c>
      <c r="AO629">
        <f>VLOOKUP($B629,'UPDATE Advanced Stats'!$B$2:$AC$1000,18,0)</f>
        <v>15</v>
      </c>
      <c r="AP629">
        <f>VLOOKUP($B629,'UPDATE Advanced Stats'!$B$2:$AC$1000,19,0)</f>
        <v>0</v>
      </c>
      <c r="AQ629">
        <f>VLOOKUP($B629,'UPDATE Advanced Stats'!$B$2:$AC$1000,20,0)</f>
        <v>-0.1</v>
      </c>
      <c r="AR629">
        <f>VLOOKUP($B629,'UPDATE Advanced Stats'!$B$2:$AC$1000,21,0)</f>
        <v>0.6</v>
      </c>
      <c r="AS629">
        <f>VLOOKUP($B629,'UPDATE Advanced Stats'!$B$2:$AC$1000,22,0)</f>
        <v>0.5</v>
      </c>
      <c r="AT629">
        <f>VLOOKUP($B629,'UPDATE Advanced Stats'!$B$2:$AC$1000,23,0)</f>
        <v>3.9E-2</v>
      </c>
      <c r="AU629">
        <f>VLOOKUP($B629,'UPDATE Advanced Stats'!$B$2:$AC$1000,24,0)</f>
        <v>0</v>
      </c>
      <c r="AV629">
        <f>VLOOKUP($B629,'UPDATE Advanced Stats'!$B$2:$AC$1000,25,0)</f>
        <v>-0.9</v>
      </c>
      <c r="AW629">
        <f>VLOOKUP($B629,'UPDATE Advanced Stats'!$B$2:$AC$1000,26,0)</f>
        <v>-0.1</v>
      </c>
      <c r="AX629">
        <f>VLOOKUP($B629,'UPDATE Advanced Stats'!$B$2:$AC$1000,27,0)</f>
        <v>-1</v>
      </c>
      <c r="AY629">
        <f>VLOOKUP($B629,'UPDATE Advanced Stats'!$B$2:$AC$1000,28,0)</f>
        <v>0.2</v>
      </c>
    </row>
    <row r="630" spans="1:51">
      <c r="A630" t="str">
        <f>'UPDATE Regular Stats'!A631</f>
        <v>Rk</v>
      </c>
      <c r="B630" t="str">
        <f>'UPDATE Regular Stats'!B631</f>
        <v>Player</v>
      </c>
      <c r="C630" t="str">
        <f>'UPDATE Regular Stats'!C631</f>
        <v>Pos</v>
      </c>
      <c r="D630" t="str">
        <f>'UPDATE Regular Stats'!D631</f>
        <v>Age</v>
      </c>
      <c r="E630" t="str">
        <f>'UPDATE Regular Stats'!E631</f>
        <v>Tm</v>
      </c>
      <c r="F630" t="str">
        <f>'UPDATE Regular Stats'!F631</f>
        <v>G</v>
      </c>
      <c r="G630" t="str">
        <f>'UPDATE Regular Stats'!G631</f>
        <v>GS</v>
      </c>
      <c r="H630" t="str">
        <f>'UPDATE Regular Stats'!H631</f>
        <v>MP</v>
      </c>
      <c r="I630" t="str">
        <f>'UPDATE Regular Stats'!I631</f>
        <v>FG</v>
      </c>
      <c r="J630" t="str">
        <f>'UPDATE Regular Stats'!J631</f>
        <v>FGA</v>
      </c>
      <c r="K630" t="str">
        <f>'UPDATE Regular Stats'!K631</f>
        <v>FG%</v>
      </c>
      <c r="L630" t="str">
        <f>'UPDATE Regular Stats'!L631</f>
        <v>3P</v>
      </c>
      <c r="M630" t="str">
        <f>'UPDATE Regular Stats'!M631</f>
        <v>3PA</v>
      </c>
      <c r="N630" t="str">
        <f>'UPDATE Regular Stats'!N631</f>
        <v>3P</v>
      </c>
      <c r="O630" t="str">
        <f>'UPDATE Regular Stats'!O631</f>
        <v>2P</v>
      </c>
      <c r="P630" t="str">
        <f>'UPDATE Regular Stats'!P631</f>
        <v>2PA</v>
      </c>
      <c r="Q630" t="str">
        <f>'UPDATE Regular Stats'!Q631</f>
        <v>2P</v>
      </c>
      <c r="R630" t="str">
        <f>'UPDATE Regular Stats'!R631</f>
        <v>FT</v>
      </c>
      <c r="S630" t="str">
        <f>'UPDATE Regular Stats'!S631</f>
        <v>FTA</v>
      </c>
      <c r="T630" t="str">
        <f>'UPDATE Regular Stats'!T631</f>
        <v>FT%</v>
      </c>
      <c r="U630" t="str">
        <f>'UPDATE Regular Stats'!U631</f>
        <v>ORB</v>
      </c>
      <c r="V630" t="str">
        <f>'UPDATE Regular Stats'!V631</f>
        <v>DRB</v>
      </c>
      <c r="W630" t="str">
        <f>'UPDATE Regular Stats'!W631</f>
        <v>TRB</v>
      </c>
      <c r="X630" t="str">
        <f>'UPDATE Regular Stats'!X631</f>
        <v>AST</v>
      </c>
      <c r="Y630" t="str">
        <f>'UPDATE Regular Stats'!Y631</f>
        <v>STL</v>
      </c>
      <c r="Z630" t="str">
        <f>'UPDATE Regular Stats'!Z631</f>
        <v>BLK</v>
      </c>
      <c r="AA630" t="str">
        <f>'UPDATE Regular Stats'!AA631</f>
        <v>TOV</v>
      </c>
      <c r="AB630" t="str">
        <f>'UPDATE Regular Stats'!AB631</f>
        <v>PF</v>
      </c>
      <c r="AC630" t="str">
        <f>'UPDATE Regular Stats'!AC631</f>
        <v>PTS</v>
      </c>
      <c r="AD630" t="str">
        <f>VLOOKUP($B630,'UPDATE Advanced Stats'!$B$2:$AC$1000,7,0)</f>
        <v>PER</v>
      </c>
      <c r="AE630" t="str">
        <f>VLOOKUP($B630,'UPDATE Advanced Stats'!$B$2:$AC$1000,8,0)</f>
        <v>TS%</v>
      </c>
      <c r="AF630" t="str">
        <f>VLOOKUP($B630,'UPDATE Advanced Stats'!$B$2:$AC$1000,9,0)</f>
        <v>3PAr</v>
      </c>
      <c r="AG630" t="str">
        <f>VLOOKUP($B630,'UPDATE Advanced Stats'!$B$2:$AC$1000,10,0)</f>
        <v>FTr</v>
      </c>
      <c r="AH630" t="str">
        <f>VLOOKUP($B630,'UPDATE Advanced Stats'!$B$2:$AC$1000,11,0)</f>
        <v>ORB%</v>
      </c>
      <c r="AI630" t="str">
        <f>VLOOKUP($B630,'UPDATE Advanced Stats'!$B$2:$AC$1000,12,0)</f>
        <v>DRB%</v>
      </c>
      <c r="AJ630" t="str">
        <f>VLOOKUP($B630,'UPDATE Advanced Stats'!$B$2:$AC$1000,13,0)</f>
        <v>TRB%</v>
      </c>
      <c r="AK630" t="str">
        <f>VLOOKUP($B630,'UPDATE Advanced Stats'!$B$2:$AC$1000,14,0)</f>
        <v>AST%</v>
      </c>
      <c r="AL630" t="str">
        <f>VLOOKUP($B630,'UPDATE Advanced Stats'!$B$2:$AC$1000,15,0)</f>
        <v>STL%</v>
      </c>
      <c r="AM630" t="str">
        <f>VLOOKUP($B630,'UPDATE Advanced Stats'!$B$2:$AC$1000,16,0)</f>
        <v>BLK%</v>
      </c>
      <c r="AN630" t="str">
        <f>VLOOKUP($B630,'UPDATE Advanced Stats'!$B$2:$AC$1000,17,0)</f>
        <v>TOV%</v>
      </c>
      <c r="AO630" t="str">
        <f>VLOOKUP($B630,'UPDATE Advanced Stats'!$B$2:$AC$1000,18,0)</f>
        <v>USG%</v>
      </c>
      <c r="AP630">
        <f>VLOOKUP($B630,'UPDATE Advanced Stats'!$B$2:$AC$1000,19,0)</f>
        <v>0</v>
      </c>
      <c r="AQ630" t="str">
        <f>VLOOKUP($B630,'UPDATE Advanced Stats'!$B$2:$AC$1000,20,0)</f>
        <v>OWS</v>
      </c>
      <c r="AR630" t="str">
        <f>VLOOKUP($B630,'UPDATE Advanced Stats'!$B$2:$AC$1000,21,0)</f>
        <v>DWS</v>
      </c>
      <c r="AS630" t="str">
        <f>VLOOKUP($B630,'UPDATE Advanced Stats'!$B$2:$AC$1000,22,0)</f>
        <v>WS</v>
      </c>
      <c r="AT630" t="str">
        <f>VLOOKUP($B630,'UPDATE Advanced Stats'!$B$2:$AC$1000,23,0)</f>
        <v>WS/48</v>
      </c>
      <c r="AU630">
        <f>VLOOKUP($B630,'UPDATE Advanced Stats'!$B$2:$AC$1000,24,0)</f>
        <v>0</v>
      </c>
      <c r="AV630" t="str">
        <f>VLOOKUP($B630,'UPDATE Advanced Stats'!$B$2:$AC$1000,25,0)</f>
        <v>OBPM</v>
      </c>
      <c r="AW630" t="str">
        <f>VLOOKUP($B630,'UPDATE Advanced Stats'!$B$2:$AC$1000,26,0)</f>
        <v>DBPM</v>
      </c>
      <c r="AX630" t="str">
        <f>VLOOKUP($B630,'UPDATE Advanced Stats'!$B$2:$AC$1000,27,0)</f>
        <v>BPM</v>
      </c>
      <c r="AY630" t="str">
        <f>VLOOKUP($B630,'UPDATE Advanced Stats'!$B$2:$AC$1000,28,0)</f>
        <v>VORP</v>
      </c>
    </row>
    <row r="631" spans="1:51">
      <c r="A631">
        <f>'UPDATE Regular Stats'!A632</f>
        <v>461</v>
      </c>
      <c r="B631" t="str">
        <f>'UPDATE Regular Stats'!B632</f>
        <v>Kemba Walker</v>
      </c>
      <c r="C631" t="str">
        <f>'UPDATE Regular Stats'!C632</f>
        <v>PG</v>
      </c>
      <c r="D631">
        <f>'UPDATE Regular Stats'!D632</f>
        <v>24</v>
      </c>
      <c r="E631" t="str">
        <f>'UPDATE Regular Stats'!E632</f>
        <v>CHO</v>
      </c>
      <c r="F631">
        <f>'UPDATE Regular Stats'!F632</f>
        <v>62</v>
      </c>
      <c r="G631">
        <f>'UPDATE Regular Stats'!G632</f>
        <v>58</v>
      </c>
      <c r="H631">
        <f>'UPDATE Regular Stats'!H632</f>
        <v>34.200000000000003</v>
      </c>
      <c r="I631">
        <f>'UPDATE Regular Stats'!I632</f>
        <v>6.1</v>
      </c>
      <c r="J631">
        <f>'UPDATE Regular Stats'!J632</f>
        <v>15.8</v>
      </c>
      <c r="K631">
        <f>'UPDATE Regular Stats'!K632</f>
        <v>0.38500000000000001</v>
      </c>
      <c r="L631">
        <f>'UPDATE Regular Stats'!L632</f>
        <v>1.4</v>
      </c>
      <c r="M631">
        <f>'UPDATE Regular Stats'!M632</f>
        <v>4.5</v>
      </c>
      <c r="N631">
        <f>'UPDATE Regular Stats'!N632</f>
        <v>0.30399999999999999</v>
      </c>
      <c r="O631">
        <f>'UPDATE Regular Stats'!O632</f>
        <v>4.7</v>
      </c>
      <c r="P631">
        <f>'UPDATE Regular Stats'!P632</f>
        <v>11.3</v>
      </c>
      <c r="Q631">
        <f>'UPDATE Regular Stats'!Q632</f>
        <v>0.41799999999999998</v>
      </c>
      <c r="R631">
        <f>'UPDATE Regular Stats'!R632</f>
        <v>3.8</v>
      </c>
      <c r="S631">
        <f>'UPDATE Regular Stats'!S632</f>
        <v>4.5999999999999996</v>
      </c>
      <c r="T631">
        <f>'UPDATE Regular Stats'!T632</f>
        <v>0.82699999999999996</v>
      </c>
      <c r="U631">
        <f>'UPDATE Regular Stats'!U632</f>
        <v>0.6</v>
      </c>
      <c r="V631">
        <f>'UPDATE Regular Stats'!V632</f>
        <v>3</v>
      </c>
      <c r="W631">
        <f>'UPDATE Regular Stats'!W632</f>
        <v>3.5</v>
      </c>
      <c r="X631">
        <f>'UPDATE Regular Stats'!X632</f>
        <v>5.0999999999999996</v>
      </c>
      <c r="Y631">
        <f>'UPDATE Regular Stats'!Y632</f>
        <v>1.4</v>
      </c>
      <c r="Z631">
        <f>'UPDATE Regular Stats'!Z632</f>
        <v>0.5</v>
      </c>
      <c r="AA631">
        <f>'UPDATE Regular Stats'!AA632</f>
        <v>1.6</v>
      </c>
      <c r="AB631">
        <f>'UPDATE Regular Stats'!AB632</f>
        <v>1.5</v>
      </c>
      <c r="AC631">
        <f>'UPDATE Regular Stats'!AC632</f>
        <v>17.3</v>
      </c>
      <c r="AD631">
        <f>VLOOKUP($B631,'UPDATE Advanced Stats'!$B$2:$AC$1000,7,0)</f>
        <v>17.600000000000001</v>
      </c>
      <c r="AE631">
        <f>VLOOKUP($B631,'UPDATE Advanced Stats'!$B$2:$AC$1000,8,0)</f>
        <v>0.48599999999999999</v>
      </c>
      <c r="AF631">
        <f>VLOOKUP($B631,'UPDATE Advanced Stats'!$B$2:$AC$1000,9,0)</f>
        <v>0.28499999999999998</v>
      </c>
      <c r="AG631">
        <f>VLOOKUP($B631,'UPDATE Advanced Stats'!$B$2:$AC$1000,10,0)</f>
        <v>0.28799999999999998</v>
      </c>
      <c r="AH631">
        <f>VLOOKUP($B631,'UPDATE Advanced Stats'!$B$2:$AC$1000,11,0)</f>
        <v>1.8</v>
      </c>
      <c r="AI631">
        <f>VLOOKUP($B631,'UPDATE Advanced Stats'!$B$2:$AC$1000,12,0)</f>
        <v>9.9</v>
      </c>
      <c r="AJ631">
        <f>VLOOKUP($B631,'UPDATE Advanced Stats'!$B$2:$AC$1000,13,0)</f>
        <v>5.7</v>
      </c>
      <c r="AK631">
        <f>VLOOKUP($B631,'UPDATE Advanced Stats'!$B$2:$AC$1000,14,0)</f>
        <v>27.1</v>
      </c>
      <c r="AL631">
        <f>VLOOKUP($B631,'UPDATE Advanced Stats'!$B$2:$AC$1000,15,0)</f>
        <v>2.2000000000000002</v>
      </c>
      <c r="AM631">
        <f>VLOOKUP($B631,'UPDATE Advanced Stats'!$B$2:$AC$1000,16,0)</f>
        <v>1.2</v>
      </c>
      <c r="AN631">
        <f>VLOOKUP($B631,'UPDATE Advanced Stats'!$B$2:$AC$1000,17,0)</f>
        <v>8.3000000000000007</v>
      </c>
      <c r="AO631">
        <f>VLOOKUP($B631,'UPDATE Advanced Stats'!$B$2:$AC$1000,18,0)</f>
        <v>25.9</v>
      </c>
      <c r="AP631">
        <f>VLOOKUP($B631,'UPDATE Advanced Stats'!$B$2:$AC$1000,19,0)</f>
        <v>0</v>
      </c>
      <c r="AQ631">
        <f>VLOOKUP($B631,'UPDATE Advanced Stats'!$B$2:$AC$1000,20,0)</f>
        <v>1.8</v>
      </c>
      <c r="AR631">
        <f>VLOOKUP($B631,'UPDATE Advanced Stats'!$B$2:$AC$1000,21,0)</f>
        <v>2.6</v>
      </c>
      <c r="AS631">
        <f>VLOOKUP($B631,'UPDATE Advanced Stats'!$B$2:$AC$1000,22,0)</f>
        <v>4.5</v>
      </c>
      <c r="AT631">
        <f>VLOOKUP($B631,'UPDATE Advanced Stats'!$B$2:$AC$1000,23,0)</f>
        <v>0.10100000000000001</v>
      </c>
      <c r="AU631">
        <f>VLOOKUP($B631,'UPDATE Advanced Stats'!$B$2:$AC$1000,24,0)</f>
        <v>0</v>
      </c>
      <c r="AV631">
        <f>VLOOKUP($B631,'UPDATE Advanced Stats'!$B$2:$AC$1000,25,0)</f>
        <v>2.2000000000000002</v>
      </c>
      <c r="AW631">
        <f>VLOOKUP($B631,'UPDATE Advanced Stats'!$B$2:$AC$1000,26,0)</f>
        <v>0.1</v>
      </c>
      <c r="AX631">
        <f>VLOOKUP($B631,'UPDATE Advanced Stats'!$B$2:$AC$1000,27,0)</f>
        <v>2.2000000000000002</v>
      </c>
      <c r="AY631">
        <f>VLOOKUP($B631,'UPDATE Advanced Stats'!$B$2:$AC$1000,28,0)</f>
        <v>2.2999999999999998</v>
      </c>
    </row>
    <row r="632" spans="1:51">
      <c r="A632">
        <f>'UPDATE Regular Stats'!A633</f>
        <v>462</v>
      </c>
      <c r="B632" t="str">
        <f>'UPDATE Regular Stats'!B633</f>
        <v>John Wall</v>
      </c>
      <c r="C632" t="str">
        <f>'UPDATE Regular Stats'!C633</f>
        <v>PG</v>
      </c>
      <c r="D632">
        <f>'UPDATE Regular Stats'!D633</f>
        <v>24</v>
      </c>
      <c r="E632" t="str">
        <f>'UPDATE Regular Stats'!E633</f>
        <v>WAS</v>
      </c>
      <c r="F632">
        <f>'UPDATE Regular Stats'!F633</f>
        <v>79</v>
      </c>
      <c r="G632">
        <f>'UPDATE Regular Stats'!G633</f>
        <v>79</v>
      </c>
      <c r="H632">
        <f>'UPDATE Regular Stats'!H633</f>
        <v>35.9</v>
      </c>
      <c r="I632">
        <f>'UPDATE Regular Stats'!I633</f>
        <v>6.6</v>
      </c>
      <c r="J632">
        <f>'UPDATE Regular Stats'!J633</f>
        <v>14.8</v>
      </c>
      <c r="K632">
        <f>'UPDATE Regular Stats'!K633</f>
        <v>0.44500000000000001</v>
      </c>
      <c r="L632">
        <f>'UPDATE Regular Stats'!L633</f>
        <v>0.8</v>
      </c>
      <c r="M632">
        <f>'UPDATE Regular Stats'!M633</f>
        <v>2.7</v>
      </c>
      <c r="N632">
        <f>'UPDATE Regular Stats'!N633</f>
        <v>0.3</v>
      </c>
      <c r="O632">
        <f>'UPDATE Regular Stats'!O633</f>
        <v>5.7</v>
      </c>
      <c r="P632">
        <f>'UPDATE Regular Stats'!P633</f>
        <v>12</v>
      </c>
      <c r="Q632">
        <f>'UPDATE Regular Stats'!Q633</f>
        <v>0.47799999999999998</v>
      </c>
      <c r="R632">
        <f>'UPDATE Regular Stats'!R633</f>
        <v>3.6</v>
      </c>
      <c r="S632">
        <f>'UPDATE Regular Stats'!S633</f>
        <v>4.5999999999999996</v>
      </c>
      <c r="T632">
        <f>'UPDATE Regular Stats'!T633</f>
        <v>0.78500000000000003</v>
      </c>
      <c r="U632">
        <f>'UPDATE Regular Stats'!U633</f>
        <v>0.5</v>
      </c>
      <c r="V632">
        <f>'UPDATE Regular Stats'!V633</f>
        <v>4.2</v>
      </c>
      <c r="W632">
        <f>'UPDATE Regular Stats'!W633</f>
        <v>4.5999999999999996</v>
      </c>
      <c r="X632">
        <f>'UPDATE Regular Stats'!X633</f>
        <v>10</v>
      </c>
      <c r="Y632">
        <f>'UPDATE Regular Stats'!Y633</f>
        <v>1.7</v>
      </c>
      <c r="Z632">
        <f>'UPDATE Regular Stats'!Z633</f>
        <v>0.6</v>
      </c>
      <c r="AA632">
        <f>'UPDATE Regular Stats'!AA633</f>
        <v>3.8</v>
      </c>
      <c r="AB632">
        <f>'UPDATE Regular Stats'!AB633</f>
        <v>2.2999999999999998</v>
      </c>
      <c r="AC632">
        <f>'UPDATE Regular Stats'!AC633</f>
        <v>17.600000000000001</v>
      </c>
      <c r="AD632">
        <f>VLOOKUP($B632,'UPDATE Advanced Stats'!$B$2:$AC$1000,7,0)</f>
        <v>19.899999999999999</v>
      </c>
      <c r="AE632">
        <f>VLOOKUP($B632,'UPDATE Advanced Stats'!$B$2:$AC$1000,8,0)</f>
        <v>0.52300000000000002</v>
      </c>
      <c r="AF632">
        <f>VLOOKUP($B632,'UPDATE Advanced Stats'!$B$2:$AC$1000,9,0)</f>
        <v>0.186</v>
      </c>
      <c r="AG632">
        <f>VLOOKUP($B632,'UPDATE Advanced Stats'!$B$2:$AC$1000,10,0)</f>
        <v>0.31</v>
      </c>
      <c r="AH632">
        <f>VLOOKUP($B632,'UPDATE Advanced Stats'!$B$2:$AC$1000,11,0)</f>
        <v>1.5</v>
      </c>
      <c r="AI632">
        <f>VLOOKUP($B632,'UPDATE Advanced Stats'!$B$2:$AC$1000,12,0)</f>
        <v>12.8</v>
      </c>
      <c r="AJ632">
        <f>VLOOKUP($B632,'UPDATE Advanced Stats'!$B$2:$AC$1000,13,0)</f>
        <v>7.3</v>
      </c>
      <c r="AK632">
        <f>VLOOKUP($B632,'UPDATE Advanced Stats'!$B$2:$AC$1000,14,0)</f>
        <v>46.3</v>
      </c>
      <c r="AL632">
        <f>VLOOKUP($B632,'UPDATE Advanced Stats'!$B$2:$AC$1000,15,0)</f>
        <v>2.5</v>
      </c>
      <c r="AM632">
        <f>VLOOKUP($B632,'UPDATE Advanced Stats'!$B$2:$AC$1000,16,0)</f>
        <v>1.3</v>
      </c>
      <c r="AN632">
        <f>VLOOKUP($B632,'UPDATE Advanced Stats'!$B$2:$AC$1000,17,0)</f>
        <v>18.7</v>
      </c>
      <c r="AO632">
        <f>VLOOKUP($B632,'UPDATE Advanced Stats'!$B$2:$AC$1000,18,0)</f>
        <v>26.1</v>
      </c>
      <c r="AP632">
        <f>VLOOKUP($B632,'UPDATE Advanced Stats'!$B$2:$AC$1000,19,0)</f>
        <v>0</v>
      </c>
      <c r="AQ632">
        <f>VLOOKUP($B632,'UPDATE Advanced Stats'!$B$2:$AC$1000,20,0)</f>
        <v>3.6</v>
      </c>
      <c r="AR632">
        <f>VLOOKUP($B632,'UPDATE Advanced Stats'!$B$2:$AC$1000,21,0)</f>
        <v>4.2</v>
      </c>
      <c r="AS632">
        <f>VLOOKUP($B632,'UPDATE Advanced Stats'!$B$2:$AC$1000,22,0)</f>
        <v>7.8</v>
      </c>
      <c r="AT632">
        <f>VLOOKUP($B632,'UPDATE Advanced Stats'!$B$2:$AC$1000,23,0)</f>
        <v>0.13200000000000001</v>
      </c>
      <c r="AU632">
        <f>VLOOKUP($B632,'UPDATE Advanced Stats'!$B$2:$AC$1000,24,0)</f>
        <v>0</v>
      </c>
      <c r="AV632">
        <f>VLOOKUP($B632,'UPDATE Advanced Stats'!$B$2:$AC$1000,25,0)</f>
        <v>2.4</v>
      </c>
      <c r="AW632">
        <f>VLOOKUP($B632,'UPDATE Advanced Stats'!$B$2:$AC$1000,26,0)</f>
        <v>1.1000000000000001</v>
      </c>
      <c r="AX632">
        <f>VLOOKUP($B632,'UPDATE Advanced Stats'!$B$2:$AC$1000,27,0)</f>
        <v>3.5</v>
      </c>
      <c r="AY632">
        <f>VLOOKUP($B632,'UPDATE Advanced Stats'!$B$2:$AC$1000,28,0)</f>
        <v>3.9</v>
      </c>
    </row>
    <row r="633" spans="1:51">
      <c r="A633">
        <f>'UPDATE Regular Stats'!A634</f>
        <v>463</v>
      </c>
      <c r="B633" t="str">
        <f>'UPDATE Regular Stats'!B634</f>
        <v>Gerald Wallace</v>
      </c>
      <c r="C633" t="str">
        <f>'UPDATE Regular Stats'!C634</f>
        <v>SF</v>
      </c>
      <c r="D633">
        <f>'UPDATE Regular Stats'!D634</f>
        <v>32</v>
      </c>
      <c r="E633" t="str">
        <f>'UPDATE Regular Stats'!E634</f>
        <v>BOS</v>
      </c>
      <c r="F633">
        <f>'UPDATE Regular Stats'!F634</f>
        <v>32</v>
      </c>
      <c r="G633">
        <f>'UPDATE Regular Stats'!G634</f>
        <v>0</v>
      </c>
      <c r="H633">
        <f>'UPDATE Regular Stats'!H634</f>
        <v>8.9</v>
      </c>
      <c r="I633">
        <f>'UPDATE Regular Stats'!I634</f>
        <v>0.4</v>
      </c>
      <c r="J633">
        <f>'UPDATE Regular Stats'!J634</f>
        <v>1.1000000000000001</v>
      </c>
      <c r="K633">
        <f>'UPDATE Regular Stats'!K634</f>
        <v>0.41199999999999998</v>
      </c>
      <c r="L633">
        <f>'UPDATE Regular Stats'!L634</f>
        <v>0</v>
      </c>
      <c r="M633">
        <f>'UPDATE Regular Stats'!M634</f>
        <v>0.1</v>
      </c>
      <c r="N633">
        <f>'UPDATE Regular Stats'!N634</f>
        <v>0.33300000000000002</v>
      </c>
      <c r="O633">
        <f>'UPDATE Regular Stats'!O634</f>
        <v>0.4</v>
      </c>
      <c r="P633">
        <f>'UPDATE Regular Stats'!P634</f>
        <v>1</v>
      </c>
      <c r="Q633">
        <f>'UPDATE Regular Stats'!Q634</f>
        <v>0.41899999999999998</v>
      </c>
      <c r="R633">
        <f>'UPDATE Regular Stats'!R634</f>
        <v>0.2</v>
      </c>
      <c r="S633">
        <f>'UPDATE Regular Stats'!S634</f>
        <v>0.5</v>
      </c>
      <c r="T633">
        <f>'UPDATE Regular Stats'!T634</f>
        <v>0.4</v>
      </c>
      <c r="U633">
        <f>'UPDATE Regular Stats'!U634</f>
        <v>0.5</v>
      </c>
      <c r="V633">
        <f>'UPDATE Regular Stats'!V634</f>
        <v>1.3</v>
      </c>
      <c r="W633">
        <f>'UPDATE Regular Stats'!W634</f>
        <v>1.8</v>
      </c>
      <c r="X633">
        <f>'UPDATE Regular Stats'!X634</f>
        <v>0.3</v>
      </c>
      <c r="Y633">
        <f>'UPDATE Regular Stats'!Y634</f>
        <v>0.5</v>
      </c>
      <c r="Z633">
        <f>'UPDATE Regular Stats'!Z634</f>
        <v>0.1</v>
      </c>
      <c r="AA633">
        <f>'UPDATE Regular Stats'!AA634</f>
        <v>0.6</v>
      </c>
      <c r="AB633">
        <f>'UPDATE Regular Stats'!AB634</f>
        <v>0.6</v>
      </c>
      <c r="AC633">
        <f>'UPDATE Regular Stats'!AC634</f>
        <v>1.1000000000000001</v>
      </c>
      <c r="AD633">
        <f>VLOOKUP($B633,'UPDATE Advanced Stats'!$B$2:$AC$1000,7,0)</f>
        <v>6.2</v>
      </c>
      <c r="AE633">
        <f>VLOOKUP($B633,'UPDATE Advanced Stats'!$B$2:$AC$1000,8,0)</f>
        <v>0.43099999999999999</v>
      </c>
      <c r="AF633">
        <f>VLOOKUP($B633,'UPDATE Advanced Stats'!$B$2:$AC$1000,9,0)</f>
        <v>8.7999999999999995E-2</v>
      </c>
      <c r="AG633">
        <f>VLOOKUP($B633,'UPDATE Advanced Stats'!$B$2:$AC$1000,10,0)</f>
        <v>0.441</v>
      </c>
      <c r="AH633">
        <f>VLOOKUP($B633,'UPDATE Advanced Stats'!$B$2:$AC$1000,11,0)</f>
        <v>6.4</v>
      </c>
      <c r="AI633">
        <f>VLOOKUP($B633,'UPDATE Advanced Stats'!$B$2:$AC$1000,12,0)</f>
        <v>15.5</v>
      </c>
      <c r="AJ633">
        <f>VLOOKUP($B633,'UPDATE Advanced Stats'!$B$2:$AC$1000,13,0)</f>
        <v>10.9</v>
      </c>
      <c r="AK633">
        <f>VLOOKUP($B633,'UPDATE Advanced Stats'!$B$2:$AC$1000,14,0)</f>
        <v>5.0999999999999996</v>
      </c>
      <c r="AL633">
        <f>VLOOKUP($B633,'UPDATE Advanced Stats'!$B$2:$AC$1000,15,0)</f>
        <v>2.6</v>
      </c>
      <c r="AM633">
        <f>VLOOKUP($B633,'UPDATE Advanced Stats'!$B$2:$AC$1000,16,0)</f>
        <v>1.1000000000000001</v>
      </c>
      <c r="AN633">
        <f>VLOOKUP($B633,'UPDATE Advanced Stats'!$B$2:$AC$1000,17,0)</f>
        <v>30.7</v>
      </c>
      <c r="AO633">
        <f>VLOOKUP($B633,'UPDATE Advanced Stats'!$B$2:$AC$1000,18,0)</f>
        <v>9</v>
      </c>
      <c r="AP633">
        <f>VLOOKUP($B633,'UPDATE Advanced Stats'!$B$2:$AC$1000,19,0)</f>
        <v>0</v>
      </c>
      <c r="AQ633">
        <f>VLOOKUP($B633,'UPDATE Advanced Stats'!$B$2:$AC$1000,20,0)</f>
        <v>-0.3</v>
      </c>
      <c r="AR633">
        <f>VLOOKUP($B633,'UPDATE Advanced Stats'!$B$2:$AC$1000,21,0)</f>
        <v>0.4</v>
      </c>
      <c r="AS633">
        <f>VLOOKUP($B633,'UPDATE Advanced Stats'!$B$2:$AC$1000,22,0)</f>
        <v>0.1</v>
      </c>
      <c r="AT633">
        <f>VLOOKUP($B633,'UPDATE Advanced Stats'!$B$2:$AC$1000,23,0)</f>
        <v>1.4E-2</v>
      </c>
      <c r="AU633">
        <f>VLOOKUP($B633,'UPDATE Advanced Stats'!$B$2:$AC$1000,24,0)</f>
        <v>0</v>
      </c>
      <c r="AV633">
        <f>VLOOKUP($B633,'UPDATE Advanced Stats'!$B$2:$AC$1000,25,0)</f>
        <v>-5.8</v>
      </c>
      <c r="AW633">
        <f>VLOOKUP($B633,'UPDATE Advanced Stats'!$B$2:$AC$1000,26,0)</f>
        <v>2.6</v>
      </c>
      <c r="AX633">
        <f>VLOOKUP($B633,'UPDATE Advanced Stats'!$B$2:$AC$1000,27,0)</f>
        <v>-3.2</v>
      </c>
      <c r="AY633">
        <f>VLOOKUP($B633,'UPDATE Advanced Stats'!$B$2:$AC$1000,28,0)</f>
        <v>-0.1</v>
      </c>
    </row>
    <row r="634" spans="1:51">
      <c r="A634">
        <f>'UPDATE Regular Stats'!A635</f>
        <v>464</v>
      </c>
      <c r="B634" t="str">
        <f>'UPDATE Regular Stats'!B635</f>
        <v>T.J. Warren</v>
      </c>
      <c r="C634" t="str">
        <f>'UPDATE Regular Stats'!C635</f>
        <v>SF</v>
      </c>
      <c r="D634">
        <f>'UPDATE Regular Stats'!D635</f>
        <v>21</v>
      </c>
      <c r="E634" t="str">
        <f>'UPDATE Regular Stats'!E635</f>
        <v>PHO</v>
      </c>
      <c r="F634">
        <f>'UPDATE Regular Stats'!F635</f>
        <v>40</v>
      </c>
      <c r="G634">
        <f>'UPDATE Regular Stats'!G635</f>
        <v>1</v>
      </c>
      <c r="H634">
        <f>'UPDATE Regular Stats'!H635</f>
        <v>15.4</v>
      </c>
      <c r="I634">
        <f>'UPDATE Regular Stats'!I635</f>
        <v>2.8</v>
      </c>
      <c r="J634">
        <f>'UPDATE Regular Stats'!J635</f>
        <v>5.4</v>
      </c>
      <c r="K634">
        <f>'UPDATE Regular Stats'!K635</f>
        <v>0.52800000000000002</v>
      </c>
      <c r="L634">
        <f>'UPDATE Regular Stats'!L635</f>
        <v>0.1</v>
      </c>
      <c r="M634">
        <f>'UPDATE Regular Stats'!M635</f>
        <v>0.5</v>
      </c>
      <c r="N634">
        <f>'UPDATE Regular Stats'!N635</f>
        <v>0.23799999999999999</v>
      </c>
      <c r="O634">
        <f>'UPDATE Regular Stats'!O635</f>
        <v>2.7</v>
      </c>
      <c r="P634">
        <f>'UPDATE Regular Stats'!P635</f>
        <v>4.8</v>
      </c>
      <c r="Q634">
        <f>'UPDATE Regular Stats'!Q635</f>
        <v>0.56000000000000005</v>
      </c>
      <c r="R634">
        <f>'UPDATE Regular Stats'!R635</f>
        <v>0.4</v>
      </c>
      <c r="S634">
        <f>'UPDATE Regular Stats'!S635</f>
        <v>0.5</v>
      </c>
      <c r="T634">
        <f>'UPDATE Regular Stats'!T635</f>
        <v>0.73699999999999999</v>
      </c>
      <c r="U634">
        <f>'UPDATE Regular Stats'!U635</f>
        <v>1</v>
      </c>
      <c r="V634">
        <f>'UPDATE Regular Stats'!V635</f>
        <v>1.1000000000000001</v>
      </c>
      <c r="W634">
        <f>'UPDATE Regular Stats'!W635</f>
        <v>2.1</v>
      </c>
      <c r="X634">
        <f>'UPDATE Regular Stats'!X635</f>
        <v>0.6</v>
      </c>
      <c r="Y634">
        <f>'UPDATE Regular Stats'!Y635</f>
        <v>0.5</v>
      </c>
      <c r="Z634">
        <f>'UPDATE Regular Stats'!Z635</f>
        <v>0.2</v>
      </c>
      <c r="AA634">
        <f>'UPDATE Regular Stats'!AA635</f>
        <v>0.7</v>
      </c>
      <c r="AB634">
        <f>'UPDATE Regular Stats'!AB635</f>
        <v>1.3</v>
      </c>
      <c r="AC634">
        <f>'UPDATE Regular Stats'!AC635</f>
        <v>6.1</v>
      </c>
      <c r="AD634">
        <f>VLOOKUP($B634,'UPDATE Advanced Stats'!$B$2:$AC$1000,7,0)</f>
        <v>14</v>
      </c>
      <c r="AE634">
        <f>VLOOKUP($B634,'UPDATE Advanced Stats'!$B$2:$AC$1000,8,0)</f>
        <v>0.55100000000000005</v>
      </c>
      <c r="AF634">
        <f>VLOOKUP($B634,'UPDATE Advanced Stats'!$B$2:$AC$1000,9,0)</f>
        <v>9.8000000000000004E-2</v>
      </c>
      <c r="AG634">
        <f>VLOOKUP($B634,'UPDATE Advanced Stats'!$B$2:$AC$1000,10,0)</f>
        <v>8.8999999999999996E-2</v>
      </c>
      <c r="AH634">
        <f>VLOOKUP($B634,'UPDATE Advanced Stats'!$B$2:$AC$1000,11,0)</f>
        <v>7.3</v>
      </c>
      <c r="AI634">
        <f>VLOOKUP($B634,'UPDATE Advanced Stats'!$B$2:$AC$1000,12,0)</f>
        <v>7.9</v>
      </c>
      <c r="AJ634">
        <f>VLOOKUP($B634,'UPDATE Advanced Stats'!$B$2:$AC$1000,13,0)</f>
        <v>7.6</v>
      </c>
      <c r="AK634">
        <f>VLOOKUP($B634,'UPDATE Advanced Stats'!$B$2:$AC$1000,14,0)</f>
        <v>6.6</v>
      </c>
      <c r="AL634">
        <f>VLOOKUP($B634,'UPDATE Advanced Stats'!$B$2:$AC$1000,15,0)</f>
        <v>1.5</v>
      </c>
      <c r="AM634">
        <f>VLOOKUP($B634,'UPDATE Advanced Stats'!$B$2:$AC$1000,16,0)</f>
        <v>1.1000000000000001</v>
      </c>
      <c r="AN634">
        <f>VLOOKUP($B634,'UPDATE Advanced Stats'!$B$2:$AC$1000,17,0)</f>
        <v>10.8</v>
      </c>
      <c r="AO634">
        <f>VLOOKUP($B634,'UPDATE Advanced Stats'!$B$2:$AC$1000,18,0)</f>
        <v>17.8</v>
      </c>
      <c r="AP634">
        <f>VLOOKUP($B634,'UPDATE Advanced Stats'!$B$2:$AC$1000,19,0)</f>
        <v>0</v>
      </c>
      <c r="AQ634">
        <f>VLOOKUP($B634,'UPDATE Advanced Stats'!$B$2:$AC$1000,20,0)</f>
        <v>0.7</v>
      </c>
      <c r="AR634">
        <f>VLOOKUP($B634,'UPDATE Advanced Stats'!$B$2:$AC$1000,21,0)</f>
        <v>0.4</v>
      </c>
      <c r="AS634">
        <f>VLOOKUP($B634,'UPDATE Advanced Stats'!$B$2:$AC$1000,22,0)</f>
        <v>1.1000000000000001</v>
      </c>
      <c r="AT634">
        <f>VLOOKUP($B634,'UPDATE Advanced Stats'!$B$2:$AC$1000,23,0)</f>
        <v>8.5000000000000006E-2</v>
      </c>
      <c r="AU634">
        <f>VLOOKUP($B634,'UPDATE Advanced Stats'!$B$2:$AC$1000,24,0)</f>
        <v>0</v>
      </c>
      <c r="AV634">
        <f>VLOOKUP($B634,'UPDATE Advanced Stats'!$B$2:$AC$1000,25,0)</f>
        <v>-1</v>
      </c>
      <c r="AW634">
        <f>VLOOKUP($B634,'UPDATE Advanced Stats'!$B$2:$AC$1000,26,0)</f>
        <v>-1.1000000000000001</v>
      </c>
      <c r="AX634">
        <f>VLOOKUP($B634,'UPDATE Advanced Stats'!$B$2:$AC$1000,27,0)</f>
        <v>-2.1</v>
      </c>
      <c r="AY634">
        <f>VLOOKUP($B634,'UPDATE Advanced Stats'!$B$2:$AC$1000,28,0)</f>
        <v>0</v>
      </c>
    </row>
    <row r="635" spans="1:51">
      <c r="A635">
        <f>'UPDATE Regular Stats'!A636</f>
        <v>465</v>
      </c>
      <c r="B635" t="str">
        <f>'UPDATE Regular Stats'!B636</f>
        <v>C.J. Watson</v>
      </c>
      <c r="C635" t="str">
        <f>'UPDATE Regular Stats'!C636</f>
        <v>PG</v>
      </c>
      <c r="D635">
        <f>'UPDATE Regular Stats'!D636</f>
        <v>30</v>
      </c>
      <c r="E635" t="str">
        <f>'UPDATE Regular Stats'!E636</f>
        <v>IND</v>
      </c>
      <c r="F635">
        <f>'UPDATE Regular Stats'!F636</f>
        <v>57</v>
      </c>
      <c r="G635">
        <f>'UPDATE Regular Stats'!G636</f>
        <v>21</v>
      </c>
      <c r="H635">
        <f>'UPDATE Regular Stats'!H636</f>
        <v>24.9</v>
      </c>
      <c r="I635">
        <f>'UPDATE Regular Stats'!I636</f>
        <v>3.2</v>
      </c>
      <c r="J635">
        <f>'UPDATE Regular Stats'!J636</f>
        <v>7.3</v>
      </c>
      <c r="K635">
        <f>'UPDATE Regular Stats'!K636</f>
        <v>0.434</v>
      </c>
      <c r="L635">
        <f>'UPDATE Regular Stats'!L636</f>
        <v>1.2</v>
      </c>
      <c r="M635">
        <f>'UPDATE Regular Stats'!M636</f>
        <v>3.1</v>
      </c>
      <c r="N635">
        <f>'UPDATE Regular Stats'!N636</f>
        <v>0.4</v>
      </c>
      <c r="O635">
        <f>'UPDATE Regular Stats'!O636</f>
        <v>1.9</v>
      </c>
      <c r="P635">
        <f>'UPDATE Regular Stats'!P636</f>
        <v>4.2</v>
      </c>
      <c r="Q635">
        <f>'UPDATE Regular Stats'!Q636</f>
        <v>0.45900000000000002</v>
      </c>
      <c r="R635">
        <f>'UPDATE Regular Stats'!R636</f>
        <v>2.4</v>
      </c>
      <c r="S635">
        <f>'UPDATE Regular Stats'!S636</f>
        <v>2.9</v>
      </c>
      <c r="T635">
        <f>'UPDATE Regular Stats'!T636</f>
        <v>0.82599999999999996</v>
      </c>
      <c r="U635">
        <f>'UPDATE Regular Stats'!U636</f>
        <v>0.3</v>
      </c>
      <c r="V635">
        <f>'UPDATE Regular Stats'!V636</f>
        <v>2.5</v>
      </c>
      <c r="W635">
        <f>'UPDATE Regular Stats'!W636</f>
        <v>2.9</v>
      </c>
      <c r="X635">
        <f>'UPDATE Regular Stats'!X636</f>
        <v>3.6</v>
      </c>
      <c r="Y635">
        <f>'UPDATE Regular Stats'!Y636</f>
        <v>1</v>
      </c>
      <c r="Z635">
        <f>'UPDATE Regular Stats'!Z636</f>
        <v>0.2</v>
      </c>
      <c r="AA635">
        <f>'UPDATE Regular Stats'!AA636</f>
        <v>1.8</v>
      </c>
      <c r="AB635">
        <f>'UPDATE Regular Stats'!AB636</f>
        <v>1.9</v>
      </c>
      <c r="AC635">
        <f>'UPDATE Regular Stats'!AC636</f>
        <v>10</v>
      </c>
      <c r="AD635">
        <f>VLOOKUP($B635,'UPDATE Advanced Stats'!$B$2:$AC$1000,7,0)</f>
        <v>15.4</v>
      </c>
      <c r="AE635">
        <f>VLOOKUP($B635,'UPDATE Advanced Stats'!$B$2:$AC$1000,8,0)</f>
        <v>0.58099999999999996</v>
      </c>
      <c r="AF635">
        <f>VLOOKUP($B635,'UPDATE Advanced Stats'!$B$2:$AC$1000,9,0)</f>
        <v>0.42</v>
      </c>
      <c r="AG635">
        <f>VLOOKUP($B635,'UPDATE Advanced Stats'!$B$2:$AC$1000,10,0)</f>
        <v>0.4</v>
      </c>
      <c r="AH635">
        <f>VLOOKUP($B635,'UPDATE Advanced Stats'!$B$2:$AC$1000,11,0)</f>
        <v>1.4</v>
      </c>
      <c r="AI635">
        <f>VLOOKUP($B635,'UPDATE Advanced Stats'!$B$2:$AC$1000,12,0)</f>
        <v>11.2</v>
      </c>
      <c r="AJ635">
        <f>VLOOKUP($B635,'UPDATE Advanced Stats'!$B$2:$AC$1000,13,0)</f>
        <v>6.3</v>
      </c>
      <c r="AK635">
        <f>VLOOKUP($B635,'UPDATE Advanced Stats'!$B$2:$AC$1000,14,0)</f>
        <v>23.3</v>
      </c>
      <c r="AL635">
        <f>VLOOKUP($B635,'UPDATE Advanced Stats'!$B$2:$AC$1000,15,0)</f>
        <v>2.1</v>
      </c>
      <c r="AM635">
        <f>VLOOKUP($B635,'UPDATE Advanced Stats'!$B$2:$AC$1000,16,0)</f>
        <v>0.5</v>
      </c>
      <c r="AN635">
        <f>VLOOKUP($B635,'UPDATE Advanced Stats'!$B$2:$AC$1000,17,0)</f>
        <v>16.899999999999999</v>
      </c>
      <c r="AO635">
        <f>VLOOKUP($B635,'UPDATE Advanced Stats'!$B$2:$AC$1000,18,0)</f>
        <v>18.8</v>
      </c>
      <c r="AP635">
        <f>VLOOKUP($B635,'UPDATE Advanced Stats'!$B$2:$AC$1000,19,0)</f>
        <v>0</v>
      </c>
      <c r="AQ635">
        <f>VLOOKUP($B635,'UPDATE Advanced Stats'!$B$2:$AC$1000,20,0)</f>
        <v>2.2000000000000002</v>
      </c>
      <c r="AR635">
        <f>VLOOKUP($B635,'UPDATE Advanced Stats'!$B$2:$AC$1000,21,0)</f>
        <v>1.8</v>
      </c>
      <c r="AS635">
        <f>VLOOKUP($B635,'UPDATE Advanced Stats'!$B$2:$AC$1000,22,0)</f>
        <v>4</v>
      </c>
      <c r="AT635">
        <f>VLOOKUP($B635,'UPDATE Advanced Stats'!$B$2:$AC$1000,23,0)</f>
        <v>0.13500000000000001</v>
      </c>
      <c r="AU635">
        <f>VLOOKUP($B635,'UPDATE Advanced Stats'!$B$2:$AC$1000,24,0)</f>
        <v>0</v>
      </c>
      <c r="AV635">
        <f>VLOOKUP($B635,'UPDATE Advanced Stats'!$B$2:$AC$1000,25,0)</f>
        <v>1.4</v>
      </c>
      <c r="AW635">
        <f>VLOOKUP($B635,'UPDATE Advanced Stats'!$B$2:$AC$1000,26,0)</f>
        <v>0.1</v>
      </c>
      <c r="AX635">
        <f>VLOOKUP($B635,'UPDATE Advanced Stats'!$B$2:$AC$1000,27,0)</f>
        <v>1.5</v>
      </c>
      <c r="AY635">
        <f>VLOOKUP($B635,'UPDATE Advanced Stats'!$B$2:$AC$1000,28,0)</f>
        <v>1.3</v>
      </c>
    </row>
    <row r="636" spans="1:51">
      <c r="A636">
        <f>'UPDATE Regular Stats'!A637</f>
        <v>466</v>
      </c>
      <c r="B636" t="str">
        <f>'UPDATE Regular Stats'!B637</f>
        <v>David Wear</v>
      </c>
      <c r="C636" t="str">
        <f>'UPDATE Regular Stats'!C637</f>
        <v>PF</v>
      </c>
      <c r="D636">
        <f>'UPDATE Regular Stats'!D637</f>
        <v>24</v>
      </c>
      <c r="E636" t="str">
        <f>'UPDATE Regular Stats'!E637</f>
        <v>SAC</v>
      </c>
      <c r="F636">
        <f>'UPDATE Regular Stats'!F637</f>
        <v>2</v>
      </c>
      <c r="G636">
        <f>'UPDATE Regular Stats'!G637</f>
        <v>0</v>
      </c>
      <c r="H636">
        <f>'UPDATE Regular Stats'!H637</f>
        <v>3.5</v>
      </c>
      <c r="I636">
        <f>'UPDATE Regular Stats'!I637</f>
        <v>0</v>
      </c>
      <c r="J636">
        <f>'UPDATE Regular Stats'!J637</f>
        <v>1</v>
      </c>
      <c r="K636">
        <f>'UPDATE Regular Stats'!K637</f>
        <v>0</v>
      </c>
      <c r="L636">
        <f>'UPDATE Regular Stats'!L637</f>
        <v>0</v>
      </c>
      <c r="M636">
        <f>'UPDATE Regular Stats'!M637</f>
        <v>0.5</v>
      </c>
      <c r="N636">
        <f>'UPDATE Regular Stats'!N637</f>
        <v>0</v>
      </c>
      <c r="O636">
        <f>'UPDATE Regular Stats'!O637</f>
        <v>0</v>
      </c>
      <c r="P636">
        <f>'UPDATE Regular Stats'!P637</f>
        <v>0.5</v>
      </c>
      <c r="Q636">
        <f>'UPDATE Regular Stats'!Q637</f>
        <v>0</v>
      </c>
      <c r="R636">
        <f>'UPDATE Regular Stats'!R637</f>
        <v>0</v>
      </c>
      <c r="S636">
        <f>'UPDATE Regular Stats'!S637</f>
        <v>0</v>
      </c>
      <c r="T636">
        <f>'UPDATE Regular Stats'!T637</f>
        <v>0</v>
      </c>
      <c r="U636">
        <f>'UPDATE Regular Stats'!U637</f>
        <v>1</v>
      </c>
      <c r="V636">
        <f>'UPDATE Regular Stats'!V637</f>
        <v>0</v>
      </c>
      <c r="W636">
        <f>'UPDATE Regular Stats'!W637</f>
        <v>1</v>
      </c>
      <c r="X636">
        <f>'UPDATE Regular Stats'!X637</f>
        <v>0.5</v>
      </c>
      <c r="Y636">
        <f>'UPDATE Regular Stats'!Y637</f>
        <v>0</v>
      </c>
      <c r="Z636">
        <f>'UPDATE Regular Stats'!Z637</f>
        <v>0</v>
      </c>
      <c r="AA636">
        <f>'UPDATE Regular Stats'!AA637</f>
        <v>0</v>
      </c>
      <c r="AB636">
        <f>'UPDATE Regular Stats'!AB637</f>
        <v>0.5</v>
      </c>
      <c r="AC636">
        <f>'UPDATE Regular Stats'!AC637</f>
        <v>0</v>
      </c>
      <c r="AD636">
        <f>VLOOKUP($B636,'UPDATE Advanced Stats'!$B$2:$AC$1000,7,0)</f>
        <v>2.4</v>
      </c>
      <c r="AE636">
        <f>VLOOKUP($B636,'UPDATE Advanced Stats'!$B$2:$AC$1000,8,0)</f>
        <v>0</v>
      </c>
      <c r="AF636">
        <f>VLOOKUP($B636,'UPDATE Advanced Stats'!$B$2:$AC$1000,9,0)</f>
        <v>0.5</v>
      </c>
      <c r="AG636">
        <f>VLOOKUP($B636,'UPDATE Advanced Stats'!$B$2:$AC$1000,10,0)</f>
        <v>0</v>
      </c>
      <c r="AH636">
        <f>VLOOKUP($B636,'UPDATE Advanced Stats'!$B$2:$AC$1000,11,0)</f>
        <v>33.6</v>
      </c>
      <c r="AI636">
        <f>VLOOKUP($B636,'UPDATE Advanced Stats'!$B$2:$AC$1000,12,0)</f>
        <v>0</v>
      </c>
      <c r="AJ636">
        <f>VLOOKUP($B636,'UPDATE Advanced Stats'!$B$2:$AC$1000,13,0)</f>
        <v>16.2</v>
      </c>
      <c r="AK636">
        <f>VLOOKUP($B636,'UPDATE Advanced Stats'!$B$2:$AC$1000,14,0)</f>
        <v>18.8</v>
      </c>
      <c r="AL636">
        <f>VLOOKUP($B636,'UPDATE Advanced Stats'!$B$2:$AC$1000,15,0)</f>
        <v>0</v>
      </c>
      <c r="AM636">
        <f>VLOOKUP($B636,'UPDATE Advanced Stats'!$B$2:$AC$1000,16,0)</f>
        <v>0</v>
      </c>
      <c r="AN636">
        <f>VLOOKUP($B636,'UPDATE Advanced Stats'!$B$2:$AC$1000,17,0)</f>
        <v>0</v>
      </c>
      <c r="AO636">
        <f>VLOOKUP($B636,'UPDATE Advanced Stats'!$B$2:$AC$1000,18,0)</f>
        <v>12.6</v>
      </c>
      <c r="AP636">
        <f>VLOOKUP($B636,'UPDATE Advanced Stats'!$B$2:$AC$1000,19,0)</f>
        <v>0</v>
      </c>
      <c r="AQ636">
        <f>VLOOKUP($B636,'UPDATE Advanced Stats'!$B$2:$AC$1000,20,0)</f>
        <v>0</v>
      </c>
      <c r="AR636">
        <f>VLOOKUP($B636,'UPDATE Advanced Stats'!$B$2:$AC$1000,21,0)</f>
        <v>0</v>
      </c>
      <c r="AS636">
        <f>VLOOKUP($B636,'UPDATE Advanced Stats'!$B$2:$AC$1000,22,0)</f>
        <v>0</v>
      </c>
      <c r="AT636">
        <f>VLOOKUP($B636,'UPDATE Advanced Stats'!$B$2:$AC$1000,23,0)</f>
        <v>-0.11</v>
      </c>
      <c r="AU636">
        <f>VLOOKUP($B636,'UPDATE Advanced Stats'!$B$2:$AC$1000,24,0)</f>
        <v>0</v>
      </c>
      <c r="AV636">
        <f>VLOOKUP($B636,'UPDATE Advanced Stats'!$B$2:$AC$1000,25,0)</f>
        <v>-0.3</v>
      </c>
      <c r="AW636">
        <f>VLOOKUP($B636,'UPDATE Advanced Stats'!$B$2:$AC$1000,26,0)</f>
        <v>-2.7</v>
      </c>
      <c r="AX636">
        <f>VLOOKUP($B636,'UPDATE Advanced Stats'!$B$2:$AC$1000,27,0)</f>
        <v>-3</v>
      </c>
      <c r="AY636">
        <f>VLOOKUP($B636,'UPDATE Advanced Stats'!$B$2:$AC$1000,28,0)</f>
        <v>0</v>
      </c>
    </row>
    <row r="637" spans="1:51">
      <c r="A637">
        <f>'UPDATE Regular Stats'!A638</f>
        <v>467</v>
      </c>
      <c r="B637" t="str">
        <f>'UPDATE Regular Stats'!B638</f>
        <v>Travis Wear</v>
      </c>
      <c r="C637" t="str">
        <f>'UPDATE Regular Stats'!C638</f>
        <v>SF</v>
      </c>
      <c r="D637">
        <f>'UPDATE Regular Stats'!D638</f>
        <v>24</v>
      </c>
      <c r="E637" t="str">
        <f>'UPDATE Regular Stats'!E638</f>
        <v>NYK</v>
      </c>
      <c r="F637">
        <f>'UPDATE Regular Stats'!F638</f>
        <v>51</v>
      </c>
      <c r="G637">
        <f>'UPDATE Regular Stats'!G638</f>
        <v>1</v>
      </c>
      <c r="H637">
        <f>'UPDATE Regular Stats'!H638</f>
        <v>13.2</v>
      </c>
      <c r="I637">
        <f>'UPDATE Regular Stats'!I638</f>
        <v>1.6</v>
      </c>
      <c r="J637">
        <f>'UPDATE Regular Stats'!J638</f>
        <v>4.0999999999999996</v>
      </c>
      <c r="K637">
        <f>'UPDATE Regular Stats'!K638</f>
        <v>0.40200000000000002</v>
      </c>
      <c r="L637">
        <f>'UPDATE Regular Stats'!L638</f>
        <v>0.2</v>
      </c>
      <c r="M637">
        <f>'UPDATE Regular Stats'!M638</f>
        <v>0.6</v>
      </c>
      <c r="N637">
        <f>'UPDATE Regular Stats'!N638</f>
        <v>0.36699999999999999</v>
      </c>
      <c r="O637">
        <f>'UPDATE Regular Stats'!O638</f>
        <v>1.4</v>
      </c>
      <c r="P637">
        <f>'UPDATE Regular Stats'!P638</f>
        <v>3.5</v>
      </c>
      <c r="Q637">
        <f>'UPDATE Regular Stats'!Q638</f>
        <v>0.40799999999999997</v>
      </c>
      <c r="R637">
        <f>'UPDATE Regular Stats'!R638</f>
        <v>0.4</v>
      </c>
      <c r="S637">
        <f>'UPDATE Regular Stats'!S638</f>
        <v>0.5</v>
      </c>
      <c r="T637">
        <f>'UPDATE Regular Stats'!T638</f>
        <v>0.76900000000000002</v>
      </c>
      <c r="U637">
        <f>'UPDATE Regular Stats'!U638</f>
        <v>0.6</v>
      </c>
      <c r="V637">
        <f>'UPDATE Regular Stats'!V638</f>
        <v>1.5</v>
      </c>
      <c r="W637">
        <f>'UPDATE Regular Stats'!W638</f>
        <v>2.1</v>
      </c>
      <c r="X637">
        <f>'UPDATE Regular Stats'!X638</f>
        <v>0.8</v>
      </c>
      <c r="Y637">
        <f>'UPDATE Regular Stats'!Y638</f>
        <v>0.3</v>
      </c>
      <c r="Z637">
        <f>'UPDATE Regular Stats'!Z638</f>
        <v>0.2</v>
      </c>
      <c r="AA637">
        <f>'UPDATE Regular Stats'!AA638</f>
        <v>0.7</v>
      </c>
      <c r="AB637">
        <f>'UPDATE Regular Stats'!AB638</f>
        <v>1.1000000000000001</v>
      </c>
      <c r="AC637">
        <f>'UPDATE Regular Stats'!AC638</f>
        <v>3.9</v>
      </c>
      <c r="AD637">
        <f>VLOOKUP($B637,'UPDATE Advanced Stats'!$B$2:$AC$1000,7,0)</f>
        <v>8.5</v>
      </c>
      <c r="AE637">
        <f>VLOOKUP($B637,'UPDATE Advanced Stats'!$B$2:$AC$1000,8,0)</f>
        <v>0.45100000000000001</v>
      </c>
      <c r="AF637">
        <f>VLOOKUP($B637,'UPDATE Advanced Stats'!$B$2:$AC$1000,9,0)</f>
        <v>0.14399999999999999</v>
      </c>
      <c r="AG637">
        <f>VLOOKUP($B637,'UPDATE Advanced Stats'!$B$2:$AC$1000,10,0)</f>
        <v>0.124</v>
      </c>
      <c r="AH637">
        <f>VLOOKUP($B637,'UPDATE Advanced Stats'!$B$2:$AC$1000,11,0)</f>
        <v>5.2</v>
      </c>
      <c r="AI637">
        <f>VLOOKUP($B637,'UPDATE Advanced Stats'!$B$2:$AC$1000,12,0)</f>
        <v>13.3</v>
      </c>
      <c r="AJ637">
        <f>VLOOKUP($B637,'UPDATE Advanced Stats'!$B$2:$AC$1000,13,0)</f>
        <v>9.1</v>
      </c>
      <c r="AK637">
        <f>VLOOKUP($B637,'UPDATE Advanced Stats'!$B$2:$AC$1000,14,0)</f>
        <v>9.9</v>
      </c>
      <c r="AL637">
        <f>VLOOKUP($B637,'UPDATE Advanced Stats'!$B$2:$AC$1000,15,0)</f>
        <v>1.2</v>
      </c>
      <c r="AM637">
        <f>VLOOKUP($B637,'UPDATE Advanced Stats'!$B$2:$AC$1000,16,0)</f>
        <v>1.4</v>
      </c>
      <c r="AN637">
        <f>VLOOKUP($B637,'UPDATE Advanced Stats'!$B$2:$AC$1000,17,0)</f>
        <v>13.7</v>
      </c>
      <c r="AO637">
        <f>VLOOKUP($B637,'UPDATE Advanced Stats'!$B$2:$AC$1000,18,0)</f>
        <v>17.5</v>
      </c>
      <c r="AP637">
        <f>VLOOKUP($B637,'UPDATE Advanced Stats'!$B$2:$AC$1000,19,0)</f>
        <v>0</v>
      </c>
      <c r="AQ637">
        <f>VLOOKUP($B637,'UPDATE Advanced Stats'!$B$2:$AC$1000,20,0)</f>
        <v>-0.5</v>
      </c>
      <c r="AR637">
        <f>VLOOKUP($B637,'UPDATE Advanced Stats'!$B$2:$AC$1000,21,0)</f>
        <v>0.2</v>
      </c>
      <c r="AS637">
        <f>VLOOKUP($B637,'UPDATE Advanced Stats'!$B$2:$AC$1000,22,0)</f>
        <v>-0.3</v>
      </c>
      <c r="AT637">
        <f>VLOOKUP($B637,'UPDATE Advanced Stats'!$B$2:$AC$1000,23,0)</f>
        <v>-0.02</v>
      </c>
      <c r="AU637">
        <f>VLOOKUP($B637,'UPDATE Advanced Stats'!$B$2:$AC$1000,24,0)</f>
        <v>0</v>
      </c>
      <c r="AV637">
        <f>VLOOKUP($B637,'UPDATE Advanced Stats'!$B$2:$AC$1000,25,0)</f>
        <v>-4.5</v>
      </c>
      <c r="AW637">
        <f>VLOOKUP($B637,'UPDATE Advanced Stats'!$B$2:$AC$1000,26,0)</f>
        <v>-1.6</v>
      </c>
      <c r="AX637">
        <f>VLOOKUP($B637,'UPDATE Advanced Stats'!$B$2:$AC$1000,27,0)</f>
        <v>-6.1</v>
      </c>
      <c r="AY637">
        <f>VLOOKUP($B637,'UPDATE Advanced Stats'!$B$2:$AC$1000,28,0)</f>
        <v>-0.7</v>
      </c>
    </row>
    <row r="638" spans="1:51">
      <c r="A638">
        <f>'UPDATE Regular Stats'!A639</f>
        <v>468</v>
      </c>
      <c r="B638" t="str">
        <f>'UPDATE Regular Stats'!B639</f>
        <v>Martell Webster</v>
      </c>
      <c r="C638" t="str">
        <f>'UPDATE Regular Stats'!C639</f>
        <v>SF</v>
      </c>
      <c r="D638">
        <f>'UPDATE Regular Stats'!D639</f>
        <v>28</v>
      </c>
      <c r="E638" t="str">
        <f>'UPDATE Regular Stats'!E639</f>
        <v>WAS</v>
      </c>
      <c r="F638">
        <f>'UPDATE Regular Stats'!F639</f>
        <v>32</v>
      </c>
      <c r="G638">
        <f>'UPDATE Regular Stats'!G639</f>
        <v>0</v>
      </c>
      <c r="H638">
        <f>'UPDATE Regular Stats'!H639</f>
        <v>11</v>
      </c>
      <c r="I638">
        <f>'UPDATE Regular Stats'!I639</f>
        <v>0.8</v>
      </c>
      <c r="J638">
        <f>'UPDATE Regular Stats'!J639</f>
        <v>2.8</v>
      </c>
      <c r="K638">
        <f>'UPDATE Regular Stats'!K639</f>
        <v>0.26400000000000001</v>
      </c>
      <c r="L638">
        <f>'UPDATE Regular Stats'!L639</f>
        <v>0.3</v>
      </c>
      <c r="M638">
        <f>'UPDATE Regular Stats'!M639</f>
        <v>1.3</v>
      </c>
      <c r="N638">
        <f>'UPDATE Regular Stats'!N639</f>
        <v>0.23300000000000001</v>
      </c>
      <c r="O638">
        <f>'UPDATE Regular Stats'!O639</f>
        <v>0.4</v>
      </c>
      <c r="P638">
        <f>'UPDATE Regular Stats'!P639</f>
        <v>1.5</v>
      </c>
      <c r="Q638">
        <f>'UPDATE Regular Stats'!Q639</f>
        <v>0.29199999999999998</v>
      </c>
      <c r="R638">
        <f>'UPDATE Regular Stats'!R639</f>
        <v>1.5</v>
      </c>
      <c r="S638">
        <f>'UPDATE Regular Stats'!S639</f>
        <v>2</v>
      </c>
      <c r="T638">
        <f>'UPDATE Regular Stats'!T639</f>
        <v>0.75</v>
      </c>
      <c r="U638">
        <f>'UPDATE Regular Stats'!U639</f>
        <v>0.3</v>
      </c>
      <c r="V638">
        <f>'UPDATE Regular Stats'!V639</f>
        <v>1.1000000000000001</v>
      </c>
      <c r="W638">
        <f>'UPDATE Regular Stats'!W639</f>
        <v>1.4</v>
      </c>
      <c r="X638">
        <f>'UPDATE Regular Stats'!X639</f>
        <v>0.5</v>
      </c>
      <c r="Y638">
        <f>'UPDATE Regular Stats'!Y639</f>
        <v>0.2</v>
      </c>
      <c r="Z638">
        <f>'UPDATE Regular Stats'!Z639</f>
        <v>0</v>
      </c>
      <c r="AA638">
        <f>'UPDATE Regular Stats'!AA639</f>
        <v>0.7</v>
      </c>
      <c r="AB638">
        <f>'UPDATE Regular Stats'!AB639</f>
        <v>0.8</v>
      </c>
      <c r="AC638">
        <f>'UPDATE Regular Stats'!AC639</f>
        <v>3.3</v>
      </c>
      <c r="AD638">
        <f>VLOOKUP($B638,'UPDATE Advanced Stats'!$B$2:$AC$1000,7,0)</f>
        <v>5.9</v>
      </c>
      <c r="AE638">
        <f>VLOOKUP($B638,'UPDATE Advanced Stats'!$B$2:$AC$1000,8,0)</f>
        <v>0.44500000000000001</v>
      </c>
      <c r="AF638">
        <f>VLOOKUP($B638,'UPDATE Advanced Stats'!$B$2:$AC$1000,9,0)</f>
        <v>0.47299999999999998</v>
      </c>
      <c r="AG638">
        <f>VLOOKUP($B638,'UPDATE Advanced Stats'!$B$2:$AC$1000,10,0)</f>
        <v>0.70299999999999996</v>
      </c>
      <c r="AH638">
        <f>VLOOKUP($B638,'UPDATE Advanced Stats'!$B$2:$AC$1000,11,0)</f>
        <v>3.3</v>
      </c>
      <c r="AI638">
        <f>VLOOKUP($B638,'UPDATE Advanced Stats'!$B$2:$AC$1000,12,0)</f>
        <v>11.3</v>
      </c>
      <c r="AJ638">
        <f>VLOOKUP($B638,'UPDATE Advanced Stats'!$B$2:$AC$1000,13,0)</f>
        <v>7.4</v>
      </c>
      <c r="AK638">
        <f>VLOOKUP($B638,'UPDATE Advanced Stats'!$B$2:$AC$1000,14,0)</f>
        <v>6.7</v>
      </c>
      <c r="AL638">
        <f>VLOOKUP($B638,'UPDATE Advanced Stats'!$B$2:$AC$1000,15,0)</f>
        <v>1</v>
      </c>
      <c r="AM638">
        <f>VLOOKUP($B638,'UPDATE Advanced Stats'!$B$2:$AC$1000,16,0)</f>
        <v>0.2</v>
      </c>
      <c r="AN638">
        <f>VLOOKUP($B638,'UPDATE Advanced Stats'!$B$2:$AC$1000,17,0)</f>
        <v>15.6</v>
      </c>
      <c r="AO638">
        <f>VLOOKUP($B638,'UPDATE Advanced Stats'!$B$2:$AC$1000,18,0)</f>
        <v>18.2</v>
      </c>
      <c r="AP638">
        <f>VLOOKUP($B638,'UPDATE Advanced Stats'!$B$2:$AC$1000,19,0)</f>
        <v>0</v>
      </c>
      <c r="AQ638">
        <f>VLOOKUP($B638,'UPDATE Advanced Stats'!$B$2:$AC$1000,20,0)</f>
        <v>-0.3</v>
      </c>
      <c r="AR638">
        <f>VLOOKUP($B638,'UPDATE Advanced Stats'!$B$2:$AC$1000,21,0)</f>
        <v>0.3</v>
      </c>
      <c r="AS638">
        <f>VLOOKUP($B638,'UPDATE Advanced Stats'!$B$2:$AC$1000,22,0)</f>
        <v>0</v>
      </c>
      <c r="AT638">
        <f>VLOOKUP($B638,'UPDATE Advanced Stats'!$B$2:$AC$1000,23,0)</f>
        <v>0</v>
      </c>
      <c r="AU638">
        <f>VLOOKUP($B638,'UPDATE Advanced Stats'!$B$2:$AC$1000,24,0)</f>
        <v>0</v>
      </c>
      <c r="AV638">
        <f>VLOOKUP($B638,'UPDATE Advanced Stats'!$B$2:$AC$1000,25,0)</f>
        <v>-4.4000000000000004</v>
      </c>
      <c r="AW638">
        <f>VLOOKUP($B638,'UPDATE Advanced Stats'!$B$2:$AC$1000,26,0)</f>
        <v>-1.6</v>
      </c>
      <c r="AX638">
        <f>VLOOKUP($B638,'UPDATE Advanced Stats'!$B$2:$AC$1000,27,0)</f>
        <v>-6.1</v>
      </c>
      <c r="AY638">
        <f>VLOOKUP($B638,'UPDATE Advanced Stats'!$B$2:$AC$1000,28,0)</f>
        <v>-0.4</v>
      </c>
    </row>
    <row r="639" spans="1:51">
      <c r="A639">
        <f>'UPDATE Regular Stats'!A640</f>
        <v>469</v>
      </c>
      <c r="B639" t="str">
        <f>'UPDATE Regular Stats'!B640</f>
        <v>David West</v>
      </c>
      <c r="C639" t="str">
        <f>'UPDATE Regular Stats'!C640</f>
        <v>PF</v>
      </c>
      <c r="D639">
        <f>'UPDATE Regular Stats'!D640</f>
        <v>34</v>
      </c>
      <c r="E639" t="str">
        <f>'UPDATE Regular Stats'!E640</f>
        <v>IND</v>
      </c>
      <c r="F639">
        <f>'UPDATE Regular Stats'!F640</f>
        <v>66</v>
      </c>
      <c r="G639">
        <f>'UPDATE Regular Stats'!G640</f>
        <v>66</v>
      </c>
      <c r="H639">
        <f>'UPDATE Regular Stats'!H640</f>
        <v>28.7</v>
      </c>
      <c r="I639">
        <f>'UPDATE Regular Stats'!I640</f>
        <v>4.9000000000000004</v>
      </c>
      <c r="J639">
        <f>'UPDATE Regular Stats'!J640</f>
        <v>10.4</v>
      </c>
      <c r="K639">
        <f>'UPDATE Regular Stats'!K640</f>
        <v>0.47099999999999997</v>
      </c>
      <c r="L639">
        <f>'UPDATE Regular Stats'!L640</f>
        <v>0.1</v>
      </c>
      <c r="M639">
        <f>'UPDATE Regular Stats'!M640</f>
        <v>0.3</v>
      </c>
      <c r="N639">
        <f>'UPDATE Regular Stats'!N640</f>
        <v>0.2</v>
      </c>
      <c r="O639">
        <f>'UPDATE Regular Stats'!O640</f>
        <v>4.8</v>
      </c>
      <c r="P639">
        <f>'UPDATE Regular Stats'!P640</f>
        <v>10.1</v>
      </c>
      <c r="Q639">
        <f>'UPDATE Regular Stats'!Q640</f>
        <v>0.47899999999999998</v>
      </c>
      <c r="R639">
        <f>'UPDATE Regular Stats'!R640</f>
        <v>1.8</v>
      </c>
      <c r="S639">
        <f>'UPDATE Regular Stats'!S640</f>
        <v>2.4</v>
      </c>
      <c r="T639">
        <f>'UPDATE Regular Stats'!T640</f>
        <v>0.73899999999999999</v>
      </c>
      <c r="U639">
        <f>'UPDATE Regular Stats'!U640</f>
        <v>1.6</v>
      </c>
      <c r="V639">
        <f>'UPDATE Regular Stats'!V640</f>
        <v>5.2</v>
      </c>
      <c r="W639">
        <f>'UPDATE Regular Stats'!W640</f>
        <v>6.8</v>
      </c>
      <c r="X639">
        <f>'UPDATE Regular Stats'!X640</f>
        <v>3.4</v>
      </c>
      <c r="Y639">
        <f>'UPDATE Regular Stats'!Y640</f>
        <v>0.7</v>
      </c>
      <c r="Z639">
        <f>'UPDATE Regular Stats'!Z640</f>
        <v>0.7</v>
      </c>
      <c r="AA639">
        <f>'UPDATE Regular Stats'!AA640</f>
        <v>1.8</v>
      </c>
      <c r="AB639">
        <f>'UPDATE Regular Stats'!AB640</f>
        <v>2.4</v>
      </c>
      <c r="AC639">
        <f>'UPDATE Regular Stats'!AC640</f>
        <v>11.7</v>
      </c>
      <c r="AD639">
        <f>VLOOKUP($B639,'UPDATE Advanced Stats'!$B$2:$AC$1000,7,0)</f>
        <v>16</v>
      </c>
      <c r="AE639">
        <f>VLOOKUP($B639,'UPDATE Advanced Stats'!$B$2:$AC$1000,8,0)</f>
        <v>0.50800000000000001</v>
      </c>
      <c r="AF639">
        <f>VLOOKUP($B639,'UPDATE Advanced Stats'!$B$2:$AC$1000,9,0)</f>
        <v>2.9000000000000001E-2</v>
      </c>
      <c r="AG639">
        <f>VLOOKUP($B639,'UPDATE Advanced Stats'!$B$2:$AC$1000,10,0)</f>
        <v>0.23499999999999999</v>
      </c>
      <c r="AH639">
        <f>VLOOKUP($B639,'UPDATE Advanced Stats'!$B$2:$AC$1000,11,0)</f>
        <v>6.4</v>
      </c>
      <c r="AI639">
        <f>VLOOKUP($B639,'UPDATE Advanced Stats'!$B$2:$AC$1000,12,0)</f>
        <v>19.7</v>
      </c>
      <c r="AJ639">
        <f>VLOOKUP($B639,'UPDATE Advanced Stats'!$B$2:$AC$1000,13,0)</f>
        <v>13.1</v>
      </c>
      <c r="AK639">
        <f>VLOOKUP($B639,'UPDATE Advanced Stats'!$B$2:$AC$1000,14,0)</f>
        <v>20.100000000000001</v>
      </c>
      <c r="AL639">
        <f>VLOOKUP($B639,'UPDATE Advanced Stats'!$B$2:$AC$1000,15,0)</f>
        <v>1.3</v>
      </c>
      <c r="AM639">
        <f>VLOOKUP($B639,'UPDATE Advanced Stats'!$B$2:$AC$1000,16,0)</f>
        <v>2</v>
      </c>
      <c r="AN639">
        <f>VLOOKUP($B639,'UPDATE Advanced Stats'!$B$2:$AC$1000,17,0)</f>
        <v>13.7</v>
      </c>
      <c r="AO639">
        <f>VLOOKUP($B639,'UPDATE Advanced Stats'!$B$2:$AC$1000,18,0)</f>
        <v>21</v>
      </c>
      <c r="AP639">
        <f>VLOOKUP($B639,'UPDATE Advanced Stats'!$B$2:$AC$1000,19,0)</f>
        <v>0</v>
      </c>
      <c r="AQ639">
        <f>VLOOKUP($B639,'UPDATE Advanced Stats'!$B$2:$AC$1000,20,0)</f>
        <v>1.4</v>
      </c>
      <c r="AR639">
        <f>VLOOKUP($B639,'UPDATE Advanced Stats'!$B$2:$AC$1000,21,0)</f>
        <v>2.8</v>
      </c>
      <c r="AS639">
        <f>VLOOKUP($B639,'UPDATE Advanced Stats'!$B$2:$AC$1000,22,0)</f>
        <v>4.3</v>
      </c>
      <c r="AT639">
        <f>VLOOKUP($B639,'UPDATE Advanced Stats'!$B$2:$AC$1000,23,0)</f>
        <v>0.108</v>
      </c>
      <c r="AU639">
        <f>VLOOKUP($B639,'UPDATE Advanced Stats'!$B$2:$AC$1000,24,0)</f>
        <v>0</v>
      </c>
      <c r="AV639">
        <f>VLOOKUP($B639,'UPDATE Advanced Stats'!$B$2:$AC$1000,25,0)</f>
        <v>-0.7</v>
      </c>
      <c r="AW639">
        <f>VLOOKUP($B639,'UPDATE Advanced Stats'!$B$2:$AC$1000,26,0)</f>
        <v>2.4</v>
      </c>
      <c r="AX639">
        <f>VLOOKUP($B639,'UPDATE Advanced Stats'!$B$2:$AC$1000,27,0)</f>
        <v>1.7</v>
      </c>
      <c r="AY639">
        <f>VLOOKUP($B639,'UPDATE Advanced Stats'!$B$2:$AC$1000,28,0)</f>
        <v>1.8</v>
      </c>
    </row>
    <row r="640" spans="1:51">
      <c r="A640">
        <f>'UPDATE Regular Stats'!A641</f>
        <v>470</v>
      </c>
      <c r="B640" t="str">
        <f>'UPDATE Regular Stats'!B641</f>
        <v>Russell Westbrook</v>
      </c>
      <c r="C640" t="str">
        <f>'UPDATE Regular Stats'!C641</f>
        <v>PG</v>
      </c>
      <c r="D640">
        <f>'UPDATE Regular Stats'!D641</f>
        <v>26</v>
      </c>
      <c r="E640" t="str">
        <f>'UPDATE Regular Stats'!E641</f>
        <v>OKC</v>
      </c>
      <c r="F640">
        <f>'UPDATE Regular Stats'!F641</f>
        <v>67</v>
      </c>
      <c r="G640">
        <f>'UPDATE Regular Stats'!G641</f>
        <v>67</v>
      </c>
      <c r="H640">
        <f>'UPDATE Regular Stats'!H641</f>
        <v>34.4</v>
      </c>
      <c r="I640">
        <f>'UPDATE Regular Stats'!I641</f>
        <v>9.4</v>
      </c>
      <c r="J640">
        <f>'UPDATE Regular Stats'!J641</f>
        <v>22</v>
      </c>
      <c r="K640">
        <f>'UPDATE Regular Stats'!K641</f>
        <v>0.42599999999999999</v>
      </c>
      <c r="L640">
        <f>'UPDATE Regular Stats'!L641</f>
        <v>1.3</v>
      </c>
      <c r="M640">
        <f>'UPDATE Regular Stats'!M641</f>
        <v>4.3</v>
      </c>
      <c r="N640">
        <f>'UPDATE Regular Stats'!N641</f>
        <v>0.29899999999999999</v>
      </c>
      <c r="O640">
        <f>'UPDATE Regular Stats'!O641</f>
        <v>8.1</v>
      </c>
      <c r="P640">
        <f>'UPDATE Regular Stats'!P641</f>
        <v>17.7</v>
      </c>
      <c r="Q640">
        <f>'UPDATE Regular Stats'!Q641</f>
        <v>0.45700000000000002</v>
      </c>
      <c r="R640">
        <f>'UPDATE Regular Stats'!R641</f>
        <v>8.1</v>
      </c>
      <c r="S640">
        <f>'UPDATE Regular Stats'!S641</f>
        <v>9.8000000000000007</v>
      </c>
      <c r="T640">
        <f>'UPDATE Regular Stats'!T641</f>
        <v>0.83499999999999996</v>
      </c>
      <c r="U640">
        <f>'UPDATE Regular Stats'!U641</f>
        <v>1.9</v>
      </c>
      <c r="V640">
        <f>'UPDATE Regular Stats'!V641</f>
        <v>5.4</v>
      </c>
      <c r="W640">
        <f>'UPDATE Regular Stats'!W641</f>
        <v>7.3</v>
      </c>
      <c r="X640">
        <f>'UPDATE Regular Stats'!X641</f>
        <v>8.6</v>
      </c>
      <c r="Y640">
        <f>'UPDATE Regular Stats'!Y641</f>
        <v>2.1</v>
      </c>
      <c r="Z640">
        <f>'UPDATE Regular Stats'!Z641</f>
        <v>0.2</v>
      </c>
      <c r="AA640">
        <f>'UPDATE Regular Stats'!AA641</f>
        <v>4.4000000000000004</v>
      </c>
      <c r="AB640">
        <f>'UPDATE Regular Stats'!AB641</f>
        <v>2.7</v>
      </c>
      <c r="AC640">
        <f>'UPDATE Regular Stats'!AC641</f>
        <v>28.1</v>
      </c>
      <c r="AD640">
        <f>VLOOKUP($B640,'UPDATE Advanced Stats'!$B$2:$AC$1000,7,0)</f>
        <v>29.1</v>
      </c>
      <c r="AE640">
        <f>VLOOKUP($B640,'UPDATE Advanced Stats'!$B$2:$AC$1000,8,0)</f>
        <v>0.53600000000000003</v>
      </c>
      <c r="AF640">
        <f>VLOOKUP($B640,'UPDATE Advanced Stats'!$B$2:$AC$1000,9,0)</f>
        <v>0.19600000000000001</v>
      </c>
      <c r="AG640">
        <f>VLOOKUP($B640,'UPDATE Advanced Stats'!$B$2:$AC$1000,10,0)</f>
        <v>0.44500000000000001</v>
      </c>
      <c r="AH640">
        <f>VLOOKUP($B640,'UPDATE Advanced Stats'!$B$2:$AC$1000,11,0)</f>
        <v>5.9</v>
      </c>
      <c r="AI640">
        <f>VLOOKUP($B640,'UPDATE Advanced Stats'!$B$2:$AC$1000,12,0)</f>
        <v>16.7</v>
      </c>
      <c r="AJ640">
        <f>VLOOKUP($B640,'UPDATE Advanced Stats'!$B$2:$AC$1000,13,0)</f>
        <v>11.4</v>
      </c>
      <c r="AK640">
        <f>VLOOKUP($B640,'UPDATE Advanced Stats'!$B$2:$AC$1000,14,0)</f>
        <v>47</v>
      </c>
      <c r="AL640">
        <f>VLOOKUP($B640,'UPDATE Advanced Stats'!$B$2:$AC$1000,15,0)</f>
        <v>3</v>
      </c>
      <c r="AM640">
        <f>VLOOKUP($B640,'UPDATE Advanced Stats'!$B$2:$AC$1000,16,0)</f>
        <v>0.5</v>
      </c>
      <c r="AN640">
        <f>VLOOKUP($B640,'UPDATE Advanced Stats'!$B$2:$AC$1000,17,0)</f>
        <v>14.3</v>
      </c>
      <c r="AO640">
        <f>VLOOKUP($B640,'UPDATE Advanced Stats'!$B$2:$AC$1000,18,0)</f>
        <v>38.4</v>
      </c>
      <c r="AP640">
        <f>VLOOKUP($B640,'UPDATE Advanced Stats'!$B$2:$AC$1000,19,0)</f>
        <v>0</v>
      </c>
      <c r="AQ640">
        <f>VLOOKUP($B640,'UPDATE Advanced Stats'!$B$2:$AC$1000,20,0)</f>
        <v>7.5</v>
      </c>
      <c r="AR640">
        <f>VLOOKUP($B640,'UPDATE Advanced Stats'!$B$2:$AC$1000,21,0)</f>
        <v>3.2</v>
      </c>
      <c r="AS640">
        <f>VLOOKUP($B640,'UPDATE Advanced Stats'!$B$2:$AC$1000,22,0)</f>
        <v>10.7</v>
      </c>
      <c r="AT640">
        <f>VLOOKUP($B640,'UPDATE Advanced Stats'!$B$2:$AC$1000,23,0)</f>
        <v>0.222</v>
      </c>
      <c r="AU640">
        <f>VLOOKUP($B640,'UPDATE Advanced Stats'!$B$2:$AC$1000,24,0)</f>
        <v>0</v>
      </c>
      <c r="AV640">
        <f>VLOOKUP($B640,'UPDATE Advanced Stats'!$B$2:$AC$1000,25,0)</f>
        <v>8.8000000000000007</v>
      </c>
      <c r="AW640">
        <f>VLOOKUP($B640,'UPDATE Advanced Stats'!$B$2:$AC$1000,26,0)</f>
        <v>2.2000000000000002</v>
      </c>
      <c r="AX640">
        <f>VLOOKUP($B640,'UPDATE Advanced Stats'!$B$2:$AC$1000,27,0)</f>
        <v>11</v>
      </c>
      <c r="AY640">
        <f>VLOOKUP($B640,'UPDATE Advanced Stats'!$B$2:$AC$1000,28,0)</f>
        <v>7.6</v>
      </c>
    </row>
    <row r="641" spans="1:51">
      <c r="A641">
        <f>'UPDATE Regular Stats'!A642</f>
        <v>471</v>
      </c>
      <c r="B641" t="str">
        <f>'UPDATE Regular Stats'!B642</f>
        <v>Hassan Whiteside</v>
      </c>
      <c r="C641" t="str">
        <f>'UPDATE Regular Stats'!C642</f>
        <v>C</v>
      </c>
      <c r="D641">
        <f>'UPDATE Regular Stats'!D642</f>
        <v>25</v>
      </c>
      <c r="E641" t="str">
        <f>'UPDATE Regular Stats'!E642</f>
        <v>MIA</v>
      </c>
      <c r="F641">
        <f>'UPDATE Regular Stats'!F642</f>
        <v>48</v>
      </c>
      <c r="G641">
        <f>'UPDATE Regular Stats'!G642</f>
        <v>32</v>
      </c>
      <c r="H641">
        <f>'UPDATE Regular Stats'!H642</f>
        <v>23.8</v>
      </c>
      <c r="I641">
        <f>'UPDATE Regular Stats'!I642</f>
        <v>5.0999999999999996</v>
      </c>
      <c r="J641">
        <f>'UPDATE Regular Stats'!J642</f>
        <v>8.1</v>
      </c>
      <c r="K641">
        <f>'UPDATE Regular Stats'!K642</f>
        <v>0.628</v>
      </c>
      <c r="L641">
        <f>'UPDATE Regular Stats'!L642</f>
        <v>0</v>
      </c>
      <c r="M641">
        <f>'UPDATE Regular Stats'!M642</f>
        <v>0</v>
      </c>
      <c r="N641">
        <f>'UPDATE Regular Stats'!N642</f>
        <v>0</v>
      </c>
      <c r="O641">
        <f>'UPDATE Regular Stats'!O642</f>
        <v>5.0999999999999996</v>
      </c>
      <c r="P641">
        <f>'UPDATE Regular Stats'!P642</f>
        <v>8.1</v>
      </c>
      <c r="Q641">
        <f>'UPDATE Regular Stats'!Q642</f>
        <v>0.628</v>
      </c>
      <c r="R641">
        <f>'UPDATE Regular Stats'!R642</f>
        <v>1.6</v>
      </c>
      <c r="S641">
        <f>'UPDATE Regular Stats'!S642</f>
        <v>3.3</v>
      </c>
      <c r="T641">
        <f>'UPDATE Regular Stats'!T642</f>
        <v>0.5</v>
      </c>
      <c r="U641">
        <f>'UPDATE Regular Stats'!U642</f>
        <v>3</v>
      </c>
      <c r="V641">
        <f>'UPDATE Regular Stats'!V642</f>
        <v>7</v>
      </c>
      <c r="W641">
        <f>'UPDATE Regular Stats'!W642</f>
        <v>10</v>
      </c>
      <c r="X641">
        <f>'UPDATE Regular Stats'!X642</f>
        <v>0.1</v>
      </c>
      <c r="Y641">
        <f>'UPDATE Regular Stats'!Y642</f>
        <v>0.6</v>
      </c>
      <c r="Z641">
        <f>'UPDATE Regular Stats'!Z642</f>
        <v>2.6</v>
      </c>
      <c r="AA641">
        <f>'UPDATE Regular Stats'!AA642</f>
        <v>1.2</v>
      </c>
      <c r="AB641">
        <f>'UPDATE Regular Stats'!AB642</f>
        <v>2.7</v>
      </c>
      <c r="AC641">
        <f>'UPDATE Regular Stats'!AC642</f>
        <v>11.8</v>
      </c>
      <c r="AD641">
        <f>VLOOKUP($B641,'UPDATE Advanced Stats'!$B$2:$AC$1000,7,0)</f>
        <v>26.2</v>
      </c>
      <c r="AE641">
        <f>VLOOKUP($B641,'UPDATE Advanced Stats'!$B$2:$AC$1000,8,0)</f>
        <v>0.61899999999999999</v>
      </c>
      <c r="AF641">
        <f>VLOOKUP($B641,'UPDATE Advanced Stats'!$B$2:$AC$1000,9,0)</f>
        <v>0</v>
      </c>
      <c r="AG641">
        <f>VLOOKUP($B641,'UPDATE Advanced Stats'!$B$2:$AC$1000,10,0)</f>
        <v>0.40300000000000002</v>
      </c>
      <c r="AH641">
        <f>VLOOKUP($B641,'UPDATE Advanced Stats'!$B$2:$AC$1000,11,0)</f>
        <v>15.6</v>
      </c>
      <c r="AI641">
        <f>VLOOKUP($B641,'UPDATE Advanced Stats'!$B$2:$AC$1000,12,0)</f>
        <v>34.700000000000003</v>
      </c>
      <c r="AJ641">
        <f>VLOOKUP($B641,'UPDATE Advanced Stats'!$B$2:$AC$1000,13,0)</f>
        <v>25.4</v>
      </c>
      <c r="AK641">
        <f>VLOOKUP($B641,'UPDATE Advanced Stats'!$B$2:$AC$1000,14,0)</f>
        <v>1</v>
      </c>
      <c r="AL641">
        <f>VLOOKUP($B641,'UPDATE Advanced Stats'!$B$2:$AC$1000,15,0)</f>
        <v>1.2</v>
      </c>
      <c r="AM641">
        <f>VLOOKUP($B641,'UPDATE Advanced Stats'!$B$2:$AC$1000,16,0)</f>
        <v>9.1999999999999993</v>
      </c>
      <c r="AN641">
        <f>VLOOKUP($B641,'UPDATE Advanced Stats'!$B$2:$AC$1000,17,0)</f>
        <v>11.3</v>
      </c>
      <c r="AO641">
        <f>VLOOKUP($B641,'UPDATE Advanced Stats'!$B$2:$AC$1000,18,0)</f>
        <v>21.1</v>
      </c>
      <c r="AP641">
        <f>VLOOKUP($B641,'UPDATE Advanced Stats'!$B$2:$AC$1000,19,0)</f>
        <v>0</v>
      </c>
      <c r="AQ641">
        <f>VLOOKUP($B641,'UPDATE Advanced Stats'!$B$2:$AC$1000,20,0)</f>
        <v>2.8</v>
      </c>
      <c r="AR641">
        <f>VLOOKUP($B641,'UPDATE Advanced Stats'!$B$2:$AC$1000,21,0)</f>
        <v>2.4</v>
      </c>
      <c r="AS641">
        <f>VLOOKUP($B641,'UPDATE Advanced Stats'!$B$2:$AC$1000,22,0)</f>
        <v>5.3</v>
      </c>
      <c r="AT641">
        <f>VLOOKUP($B641,'UPDATE Advanced Stats'!$B$2:$AC$1000,23,0)</f>
        <v>0.221</v>
      </c>
      <c r="AU641">
        <f>VLOOKUP($B641,'UPDATE Advanced Stats'!$B$2:$AC$1000,24,0)</f>
        <v>0</v>
      </c>
      <c r="AV641">
        <f>VLOOKUP($B641,'UPDATE Advanced Stats'!$B$2:$AC$1000,25,0)</f>
        <v>-1.6</v>
      </c>
      <c r="AW641">
        <f>VLOOKUP($B641,'UPDATE Advanced Stats'!$B$2:$AC$1000,26,0)</f>
        <v>0.7</v>
      </c>
      <c r="AX641">
        <f>VLOOKUP($B641,'UPDATE Advanced Stats'!$B$2:$AC$1000,27,0)</f>
        <v>-0.9</v>
      </c>
      <c r="AY641">
        <f>VLOOKUP($B641,'UPDATE Advanced Stats'!$B$2:$AC$1000,28,0)</f>
        <v>0.3</v>
      </c>
    </row>
    <row r="642" spans="1:51">
      <c r="A642">
        <f>'UPDATE Regular Stats'!A643</f>
        <v>472</v>
      </c>
      <c r="B642" t="str">
        <f>'UPDATE Regular Stats'!B643</f>
        <v>Shayne Whittington</v>
      </c>
      <c r="C642" t="str">
        <f>'UPDATE Regular Stats'!C643</f>
        <v>PF</v>
      </c>
      <c r="D642">
        <f>'UPDATE Regular Stats'!D643</f>
        <v>23</v>
      </c>
      <c r="E642" t="str">
        <f>'UPDATE Regular Stats'!E643</f>
        <v>IND</v>
      </c>
      <c r="F642">
        <f>'UPDATE Regular Stats'!F643</f>
        <v>20</v>
      </c>
      <c r="G642">
        <f>'UPDATE Regular Stats'!G643</f>
        <v>0</v>
      </c>
      <c r="H642">
        <f>'UPDATE Regular Stats'!H643</f>
        <v>5.4</v>
      </c>
      <c r="I642">
        <f>'UPDATE Regular Stats'!I643</f>
        <v>1</v>
      </c>
      <c r="J642">
        <f>'UPDATE Regular Stats'!J643</f>
        <v>2.1</v>
      </c>
      <c r="K642">
        <f>'UPDATE Regular Stats'!K643</f>
        <v>0.45200000000000001</v>
      </c>
      <c r="L642">
        <f>'UPDATE Regular Stats'!L643</f>
        <v>0.1</v>
      </c>
      <c r="M642">
        <f>'UPDATE Regular Stats'!M643</f>
        <v>0.3</v>
      </c>
      <c r="N642">
        <f>'UPDATE Regular Stats'!N643</f>
        <v>0.16700000000000001</v>
      </c>
      <c r="O642">
        <f>'UPDATE Regular Stats'!O643</f>
        <v>0.9</v>
      </c>
      <c r="P642">
        <f>'UPDATE Regular Stats'!P643</f>
        <v>1.8</v>
      </c>
      <c r="Q642">
        <f>'UPDATE Regular Stats'!Q643</f>
        <v>0.5</v>
      </c>
      <c r="R642">
        <f>'UPDATE Regular Stats'!R643</f>
        <v>0.9</v>
      </c>
      <c r="S642">
        <f>'UPDATE Regular Stats'!S643</f>
        <v>1.2</v>
      </c>
      <c r="T642">
        <f>'UPDATE Regular Stats'!T643</f>
        <v>0.78300000000000003</v>
      </c>
      <c r="U642">
        <f>'UPDATE Regular Stats'!U643</f>
        <v>0.5</v>
      </c>
      <c r="V642">
        <f>'UPDATE Regular Stats'!V643</f>
        <v>1</v>
      </c>
      <c r="W642">
        <f>'UPDATE Regular Stats'!W643</f>
        <v>1.5</v>
      </c>
      <c r="X642">
        <f>'UPDATE Regular Stats'!X643</f>
        <v>0.3</v>
      </c>
      <c r="Y642">
        <f>'UPDATE Regular Stats'!Y643</f>
        <v>0.3</v>
      </c>
      <c r="Z642">
        <f>'UPDATE Regular Stats'!Z643</f>
        <v>0.1</v>
      </c>
      <c r="AA642">
        <f>'UPDATE Regular Stats'!AA643</f>
        <v>0.3</v>
      </c>
      <c r="AB642">
        <f>'UPDATE Regular Stats'!AB643</f>
        <v>0.9</v>
      </c>
      <c r="AC642">
        <f>'UPDATE Regular Stats'!AC643</f>
        <v>2.9</v>
      </c>
      <c r="AD642">
        <f>VLOOKUP($B642,'UPDATE Advanced Stats'!$B$2:$AC$1000,7,0)</f>
        <v>20</v>
      </c>
      <c r="AE642">
        <f>VLOOKUP($B642,'UPDATE Advanced Stats'!$B$2:$AC$1000,8,0)</f>
        <v>0.54700000000000004</v>
      </c>
      <c r="AF642">
        <f>VLOOKUP($B642,'UPDATE Advanced Stats'!$B$2:$AC$1000,9,0)</f>
        <v>0.14299999999999999</v>
      </c>
      <c r="AG642">
        <f>VLOOKUP($B642,'UPDATE Advanced Stats'!$B$2:$AC$1000,10,0)</f>
        <v>0.54800000000000004</v>
      </c>
      <c r="AH642">
        <f>VLOOKUP($B642,'UPDATE Advanced Stats'!$B$2:$AC$1000,11,0)</f>
        <v>10.3</v>
      </c>
      <c r="AI642">
        <f>VLOOKUP($B642,'UPDATE Advanced Stats'!$B$2:$AC$1000,12,0)</f>
        <v>19.3</v>
      </c>
      <c r="AJ642">
        <f>VLOOKUP($B642,'UPDATE Advanced Stats'!$B$2:$AC$1000,13,0)</f>
        <v>14.8</v>
      </c>
      <c r="AK642">
        <f>VLOOKUP($B642,'UPDATE Advanced Stats'!$B$2:$AC$1000,14,0)</f>
        <v>9.6</v>
      </c>
      <c r="AL642">
        <f>VLOOKUP($B642,'UPDATE Advanced Stats'!$B$2:$AC$1000,15,0)</f>
        <v>2.4</v>
      </c>
      <c r="AM642">
        <f>VLOOKUP($B642,'UPDATE Advanced Stats'!$B$2:$AC$1000,16,0)</f>
        <v>1.5</v>
      </c>
      <c r="AN642">
        <f>VLOOKUP($B642,'UPDATE Advanced Stats'!$B$2:$AC$1000,17,0)</f>
        <v>8.8000000000000007</v>
      </c>
      <c r="AO642">
        <f>VLOOKUP($B642,'UPDATE Advanced Stats'!$B$2:$AC$1000,18,0)</f>
        <v>23.9</v>
      </c>
      <c r="AP642">
        <f>VLOOKUP($B642,'UPDATE Advanced Stats'!$B$2:$AC$1000,19,0)</f>
        <v>0</v>
      </c>
      <c r="AQ642">
        <f>VLOOKUP($B642,'UPDATE Advanced Stats'!$B$2:$AC$1000,20,0)</f>
        <v>0.3</v>
      </c>
      <c r="AR642">
        <f>VLOOKUP($B642,'UPDATE Advanced Stats'!$B$2:$AC$1000,21,0)</f>
        <v>0.2</v>
      </c>
      <c r="AS642">
        <f>VLOOKUP($B642,'UPDATE Advanced Stats'!$B$2:$AC$1000,22,0)</f>
        <v>0.4</v>
      </c>
      <c r="AT642">
        <f>VLOOKUP($B642,'UPDATE Advanced Stats'!$B$2:$AC$1000,23,0)</f>
        <v>0.2</v>
      </c>
      <c r="AU642">
        <f>VLOOKUP($B642,'UPDATE Advanced Stats'!$B$2:$AC$1000,24,0)</f>
        <v>0</v>
      </c>
      <c r="AV642">
        <f>VLOOKUP($B642,'UPDATE Advanced Stats'!$B$2:$AC$1000,25,0)</f>
        <v>0.5</v>
      </c>
      <c r="AW642">
        <f>VLOOKUP($B642,'UPDATE Advanced Stats'!$B$2:$AC$1000,26,0)</f>
        <v>0</v>
      </c>
      <c r="AX642">
        <f>VLOOKUP($B642,'UPDATE Advanced Stats'!$B$2:$AC$1000,27,0)</f>
        <v>0.5</v>
      </c>
      <c r="AY642">
        <f>VLOOKUP($B642,'UPDATE Advanced Stats'!$B$2:$AC$1000,28,0)</f>
        <v>0.1</v>
      </c>
    </row>
    <row r="643" spans="1:51">
      <c r="A643">
        <f>'UPDATE Regular Stats'!A644</f>
        <v>473</v>
      </c>
      <c r="B643" t="str">
        <f>'UPDATE Regular Stats'!B644</f>
        <v>Andrew Wiggins</v>
      </c>
      <c r="C643" t="str">
        <f>'UPDATE Regular Stats'!C644</f>
        <v>SG</v>
      </c>
      <c r="D643">
        <f>'UPDATE Regular Stats'!D644</f>
        <v>19</v>
      </c>
      <c r="E643" t="str">
        <f>'UPDATE Regular Stats'!E644</f>
        <v>MIN</v>
      </c>
      <c r="F643">
        <f>'UPDATE Regular Stats'!F644</f>
        <v>82</v>
      </c>
      <c r="G643">
        <f>'UPDATE Regular Stats'!G644</f>
        <v>82</v>
      </c>
      <c r="H643">
        <f>'UPDATE Regular Stats'!H644</f>
        <v>36.200000000000003</v>
      </c>
      <c r="I643">
        <f>'UPDATE Regular Stats'!I644</f>
        <v>6.1</v>
      </c>
      <c r="J643">
        <f>'UPDATE Regular Stats'!J644</f>
        <v>13.9</v>
      </c>
      <c r="K643">
        <f>'UPDATE Regular Stats'!K644</f>
        <v>0.437</v>
      </c>
      <c r="L643">
        <f>'UPDATE Regular Stats'!L644</f>
        <v>0.5</v>
      </c>
      <c r="M643">
        <f>'UPDATE Regular Stats'!M644</f>
        <v>1.5</v>
      </c>
      <c r="N643">
        <f>'UPDATE Regular Stats'!N644</f>
        <v>0.31</v>
      </c>
      <c r="O643">
        <f>'UPDATE Regular Stats'!O644</f>
        <v>5.6</v>
      </c>
      <c r="P643">
        <f>'UPDATE Regular Stats'!P644</f>
        <v>12.3</v>
      </c>
      <c r="Q643">
        <f>'UPDATE Regular Stats'!Q644</f>
        <v>0.45300000000000001</v>
      </c>
      <c r="R643">
        <f>'UPDATE Regular Stats'!R644</f>
        <v>4.3</v>
      </c>
      <c r="S643">
        <f>'UPDATE Regular Stats'!S644</f>
        <v>5.7</v>
      </c>
      <c r="T643">
        <f>'UPDATE Regular Stats'!T644</f>
        <v>0.76</v>
      </c>
      <c r="U643">
        <f>'UPDATE Regular Stats'!U644</f>
        <v>1.6</v>
      </c>
      <c r="V643">
        <f>'UPDATE Regular Stats'!V644</f>
        <v>2.9</v>
      </c>
      <c r="W643">
        <f>'UPDATE Regular Stats'!W644</f>
        <v>4.5999999999999996</v>
      </c>
      <c r="X643">
        <f>'UPDATE Regular Stats'!X644</f>
        <v>2.1</v>
      </c>
      <c r="Y643">
        <f>'UPDATE Regular Stats'!Y644</f>
        <v>1</v>
      </c>
      <c r="Z643">
        <f>'UPDATE Regular Stats'!Z644</f>
        <v>0.6</v>
      </c>
      <c r="AA643">
        <f>'UPDATE Regular Stats'!AA644</f>
        <v>2.2000000000000002</v>
      </c>
      <c r="AB643">
        <f>'UPDATE Regular Stats'!AB644</f>
        <v>2.2999999999999998</v>
      </c>
      <c r="AC643">
        <f>'UPDATE Regular Stats'!AC644</f>
        <v>16.899999999999999</v>
      </c>
      <c r="AD643">
        <f>VLOOKUP($B643,'UPDATE Advanced Stats'!$B$2:$AC$1000,7,0)</f>
        <v>13.9</v>
      </c>
      <c r="AE643">
        <f>VLOOKUP($B643,'UPDATE Advanced Stats'!$B$2:$AC$1000,8,0)</f>
        <v>0.51700000000000002</v>
      </c>
      <c r="AF643">
        <f>VLOOKUP($B643,'UPDATE Advanced Stats'!$B$2:$AC$1000,9,0)</f>
        <v>0.111</v>
      </c>
      <c r="AG643">
        <f>VLOOKUP($B643,'UPDATE Advanced Stats'!$B$2:$AC$1000,10,0)</f>
        <v>0.41</v>
      </c>
      <c r="AH643">
        <f>VLOOKUP($B643,'UPDATE Advanced Stats'!$B$2:$AC$1000,11,0)</f>
        <v>5</v>
      </c>
      <c r="AI643">
        <f>VLOOKUP($B643,'UPDATE Advanced Stats'!$B$2:$AC$1000,12,0)</f>
        <v>9.5</v>
      </c>
      <c r="AJ643">
        <f>VLOOKUP($B643,'UPDATE Advanced Stats'!$B$2:$AC$1000,13,0)</f>
        <v>7.2</v>
      </c>
      <c r="AK643">
        <f>VLOOKUP($B643,'UPDATE Advanced Stats'!$B$2:$AC$1000,14,0)</f>
        <v>9.8000000000000007</v>
      </c>
      <c r="AL643">
        <f>VLOOKUP($B643,'UPDATE Advanced Stats'!$B$2:$AC$1000,15,0)</f>
        <v>1.5</v>
      </c>
      <c r="AM643">
        <f>VLOOKUP($B643,'UPDATE Advanced Stats'!$B$2:$AC$1000,16,0)</f>
        <v>1.3</v>
      </c>
      <c r="AN643">
        <f>VLOOKUP($B643,'UPDATE Advanced Stats'!$B$2:$AC$1000,17,0)</f>
        <v>11.7</v>
      </c>
      <c r="AO643">
        <f>VLOOKUP($B643,'UPDATE Advanced Stats'!$B$2:$AC$1000,18,0)</f>
        <v>22.6</v>
      </c>
      <c r="AP643">
        <f>VLOOKUP($B643,'UPDATE Advanced Stats'!$B$2:$AC$1000,19,0)</f>
        <v>0</v>
      </c>
      <c r="AQ643">
        <f>VLOOKUP($B643,'UPDATE Advanced Stats'!$B$2:$AC$1000,20,0)</f>
        <v>2.1</v>
      </c>
      <c r="AR643">
        <f>VLOOKUP($B643,'UPDATE Advanced Stats'!$B$2:$AC$1000,21,0)</f>
        <v>0</v>
      </c>
      <c r="AS643">
        <f>VLOOKUP($B643,'UPDATE Advanced Stats'!$B$2:$AC$1000,22,0)</f>
        <v>2.1</v>
      </c>
      <c r="AT643">
        <f>VLOOKUP($B643,'UPDATE Advanced Stats'!$B$2:$AC$1000,23,0)</f>
        <v>3.4000000000000002E-2</v>
      </c>
      <c r="AU643">
        <f>VLOOKUP($B643,'UPDATE Advanced Stats'!$B$2:$AC$1000,24,0)</f>
        <v>0</v>
      </c>
      <c r="AV643">
        <f>VLOOKUP($B643,'UPDATE Advanced Stats'!$B$2:$AC$1000,25,0)</f>
        <v>-0.5</v>
      </c>
      <c r="AW643">
        <f>VLOOKUP($B643,'UPDATE Advanced Stats'!$B$2:$AC$1000,26,0)</f>
        <v>-1.8</v>
      </c>
      <c r="AX643">
        <f>VLOOKUP($B643,'UPDATE Advanced Stats'!$B$2:$AC$1000,27,0)</f>
        <v>-2.2999999999999998</v>
      </c>
      <c r="AY643">
        <f>VLOOKUP($B643,'UPDATE Advanced Stats'!$B$2:$AC$1000,28,0)</f>
        <v>-0.2</v>
      </c>
    </row>
    <row r="644" spans="1:51">
      <c r="A644">
        <f>'UPDATE Regular Stats'!A645</f>
        <v>474</v>
      </c>
      <c r="B644" t="str">
        <f>'UPDATE Regular Stats'!B645</f>
        <v>C.J. Wilcox</v>
      </c>
      <c r="C644" t="str">
        <f>'UPDATE Regular Stats'!C645</f>
        <v>SG</v>
      </c>
      <c r="D644">
        <f>'UPDATE Regular Stats'!D645</f>
        <v>24</v>
      </c>
      <c r="E644" t="str">
        <f>'UPDATE Regular Stats'!E645</f>
        <v>LAC</v>
      </c>
      <c r="F644">
        <f>'UPDATE Regular Stats'!F645</f>
        <v>21</v>
      </c>
      <c r="G644">
        <f>'UPDATE Regular Stats'!G645</f>
        <v>0</v>
      </c>
      <c r="H644">
        <f>'UPDATE Regular Stats'!H645</f>
        <v>4.8</v>
      </c>
      <c r="I644">
        <f>'UPDATE Regular Stats'!I645</f>
        <v>0.8</v>
      </c>
      <c r="J644">
        <f>'UPDATE Regular Stats'!J645</f>
        <v>1.8</v>
      </c>
      <c r="K644">
        <f>'UPDATE Regular Stats'!K645</f>
        <v>0.42099999999999999</v>
      </c>
      <c r="L644">
        <f>'UPDATE Regular Stats'!L645</f>
        <v>0.3</v>
      </c>
      <c r="M644">
        <f>'UPDATE Regular Stats'!M645</f>
        <v>0.9</v>
      </c>
      <c r="N644">
        <f>'UPDATE Regular Stats'!N645</f>
        <v>0.36799999999999999</v>
      </c>
      <c r="O644">
        <f>'UPDATE Regular Stats'!O645</f>
        <v>0.4</v>
      </c>
      <c r="P644">
        <f>'UPDATE Regular Stats'!P645</f>
        <v>0.9</v>
      </c>
      <c r="Q644">
        <f>'UPDATE Regular Stats'!Q645</f>
        <v>0.47399999999999998</v>
      </c>
      <c r="R644">
        <f>'UPDATE Regular Stats'!R645</f>
        <v>0.1</v>
      </c>
      <c r="S644">
        <f>'UPDATE Regular Stats'!S645</f>
        <v>0.1</v>
      </c>
      <c r="T644">
        <f>'UPDATE Regular Stats'!T645</f>
        <v>1</v>
      </c>
      <c r="U644">
        <f>'UPDATE Regular Stats'!U645</f>
        <v>0</v>
      </c>
      <c r="V644">
        <f>'UPDATE Regular Stats'!V645</f>
        <v>0.3</v>
      </c>
      <c r="W644">
        <f>'UPDATE Regular Stats'!W645</f>
        <v>0.3</v>
      </c>
      <c r="X644">
        <f>'UPDATE Regular Stats'!X645</f>
        <v>0.4</v>
      </c>
      <c r="Y644">
        <f>'UPDATE Regular Stats'!Y645</f>
        <v>0.1</v>
      </c>
      <c r="Z644">
        <f>'UPDATE Regular Stats'!Z645</f>
        <v>0</v>
      </c>
      <c r="AA644">
        <f>'UPDATE Regular Stats'!AA645</f>
        <v>0.5</v>
      </c>
      <c r="AB644">
        <f>'UPDATE Regular Stats'!AB645</f>
        <v>0.3</v>
      </c>
      <c r="AC644">
        <f>'UPDATE Regular Stats'!AC645</f>
        <v>2</v>
      </c>
      <c r="AD644">
        <f>VLOOKUP($B644,'UPDATE Advanced Stats'!$B$2:$AC$1000,7,0)</f>
        <v>8.5</v>
      </c>
      <c r="AE644">
        <f>VLOOKUP($B644,'UPDATE Advanced Stats'!$B$2:$AC$1000,8,0)</f>
        <v>0.52700000000000002</v>
      </c>
      <c r="AF644">
        <f>VLOOKUP($B644,'UPDATE Advanced Stats'!$B$2:$AC$1000,9,0)</f>
        <v>0.5</v>
      </c>
      <c r="AG644">
        <f>VLOOKUP($B644,'UPDATE Advanced Stats'!$B$2:$AC$1000,10,0)</f>
        <v>5.2999999999999999E-2</v>
      </c>
      <c r="AH644">
        <f>VLOOKUP($B644,'UPDATE Advanced Stats'!$B$2:$AC$1000,11,0)</f>
        <v>1.1000000000000001</v>
      </c>
      <c r="AI644">
        <f>VLOOKUP($B644,'UPDATE Advanced Stats'!$B$2:$AC$1000,12,0)</f>
        <v>6.5</v>
      </c>
      <c r="AJ644">
        <f>VLOOKUP($B644,'UPDATE Advanced Stats'!$B$2:$AC$1000,13,0)</f>
        <v>3.9</v>
      </c>
      <c r="AK644">
        <f>VLOOKUP($B644,'UPDATE Advanced Stats'!$B$2:$AC$1000,14,0)</f>
        <v>12</v>
      </c>
      <c r="AL644">
        <f>VLOOKUP($B644,'UPDATE Advanced Stats'!$B$2:$AC$1000,15,0)</f>
        <v>1.5</v>
      </c>
      <c r="AM644">
        <f>VLOOKUP($B644,'UPDATE Advanced Stats'!$B$2:$AC$1000,16,0)</f>
        <v>0.8</v>
      </c>
      <c r="AN644">
        <f>VLOOKUP($B644,'UPDATE Advanced Stats'!$B$2:$AC$1000,17,0)</f>
        <v>20.5</v>
      </c>
      <c r="AO644">
        <f>VLOOKUP($B644,'UPDATE Advanced Stats'!$B$2:$AC$1000,18,0)</f>
        <v>21.8</v>
      </c>
      <c r="AP644">
        <f>VLOOKUP($B644,'UPDATE Advanced Stats'!$B$2:$AC$1000,19,0)</f>
        <v>0</v>
      </c>
      <c r="AQ644">
        <f>VLOOKUP($B644,'UPDATE Advanced Stats'!$B$2:$AC$1000,20,0)</f>
        <v>-0.1</v>
      </c>
      <c r="AR644">
        <f>VLOOKUP($B644,'UPDATE Advanced Stats'!$B$2:$AC$1000,21,0)</f>
        <v>0.1</v>
      </c>
      <c r="AS644">
        <f>VLOOKUP($B644,'UPDATE Advanced Stats'!$B$2:$AC$1000,22,0)</f>
        <v>0</v>
      </c>
      <c r="AT644">
        <f>VLOOKUP($B644,'UPDATE Advanced Stats'!$B$2:$AC$1000,23,0)</f>
        <v>-2.4E-2</v>
      </c>
      <c r="AU644">
        <f>VLOOKUP($B644,'UPDATE Advanced Stats'!$B$2:$AC$1000,24,0)</f>
        <v>0</v>
      </c>
      <c r="AV644">
        <f>VLOOKUP($B644,'UPDATE Advanced Stats'!$B$2:$AC$1000,25,0)</f>
        <v>-3.3</v>
      </c>
      <c r="AW644">
        <f>VLOOKUP($B644,'UPDATE Advanced Stats'!$B$2:$AC$1000,26,0)</f>
        <v>-2.7</v>
      </c>
      <c r="AX644">
        <f>VLOOKUP($B644,'UPDATE Advanced Stats'!$B$2:$AC$1000,27,0)</f>
        <v>-6</v>
      </c>
      <c r="AY644">
        <f>VLOOKUP($B644,'UPDATE Advanced Stats'!$B$2:$AC$1000,28,0)</f>
        <v>-0.1</v>
      </c>
    </row>
    <row r="645" spans="1:51">
      <c r="A645">
        <f>'UPDATE Regular Stats'!A646</f>
        <v>475</v>
      </c>
      <c r="B645" t="str">
        <f>'UPDATE Regular Stats'!B646</f>
        <v>Deron Williams</v>
      </c>
      <c r="C645" t="str">
        <f>'UPDATE Regular Stats'!C646</f>
        <v>PG</v>
      </c>
      <c r="D645">
        <f>'UPDATE Regular Stats'!D646</f>
        <v>30</v>
      </c>
      <c r="E645" t="str">
        <f>'UPDATE Regular Stats'!E646</f>
        <v>BRK</v>
      </c>
      <c r="F645">
        <f>'UPDATE Regular Stats'!F646</f>
        <v>68</v>
      </c>
      <c r="G645">
        <f>'UPDATE Regular Stats'!G646</f>
        <v>55</v>
      </c>
      <c r="H645">
        <f>'UPDATE Regular Stats'!H646</f>
        <v>31.1</v>
      </c>
      <c r="I645">
        <f>'UPDATE Regular Stats'!I646</f>
        <v>4.4000000000000004</v>
      </c>
      <c r="J645">
        <f>'UPDATE Regular Stats'!J646</f>
        <v>11.3</v>
      </c>
      <c r="K645">
        <f>'UPDATE Regular Stats'!K646</f>
        <v>0.38700000000000001</v>
      </c>
      <c r="L645">
        <f>'UPDATE Regular Stats'!L646</f>
        <v>1.3</v>
      </c>
      <c r="M645">
        <f>'UPDATE Regular Stats'!M646</f>
        <v>3.5</v>
      </c>
      <c r="N645">
        <f>'UPDATE Regular Stats'!N646</f>
        <v>0.36699999999999999</v>
      </c>
      <c r="O645">
        <f>'UPDATE Regular Stats'!O646</f>
        <v>3.1</v>
      </c>
      <c r="P645">
        <f>'UPDATE Regular Stats'!P646</f>
        <v>7.9</v>
      </c>
      <c r="Q645">
        <f>'UPDATE Regular Stats'!Q646</f>
        <v>0.39500000000000002</v>
      </c>
      <c r="R645">
        <f>'UPDATE Regular Stats'!R646</f>
        <v>3</v>
      </c>
      <c r="S645">
        <f>'UPDATE Regular Stats'!S646</f>
        <v>3.5</v>
      </c>
      <c r="T645">
        <f>'UPDATE Regular Stats'!T646</f>
        <v>0.83399999999999996</v>
      </c>
      <c r="U645">
        <f>'UPDATE Regular Stats'!U646</f>
        <v>0.4</v>
      </c>
      <c r="V645">
        <f>'UPDATE Regular Stats'!V646</f>
        <v>3.1</v>
      </c>
      <c r="W645">
        <f>'UPDATE Regular Stats'!W646</f>
        <v>3.5</v>
      </c>
      <c r="X645">
        <f>'UPDATE Regular Stats'!X646</f>
        <v>6.6</v>
      </c>
      <c r="Y645">
        <f>'UPDATE Regular Stats'!Y646</f>
        <v>0.9</v>
      </c>
      <c r="Z645">
        <f>'UPDATE Regular Stats'!Z646</f>
        <v>0.3</v>
      </c>
      <c r="AA645">
        <f>'UPDATE Regular Stats'!AA646</f>
        <v>2.2999999999999998</v>
      </c>
      <c r="AB645">
        <f>'UPDATE Regular Stats'!AB646</f>
        <v>2.2999999999999998</v>
      </c>
      <c r="AC645">
        <f>'UPDATE Regular Stats'!AC646</f>
        <v>13</v>
      </c>
      <c r="AD645">
        <f>VLOOKUP($B645,'UPDATE Advanced Stats'!$B$2:$AC$1000,7,0)</f>
        <v>15.7</v>
      </c>
      <c r="AE645">
        <f>VLOOKUP($B645,'UPDATE Advanced Stats'!$B$2:$AC$1000,8,0)</f>
        <v>0.504</v>
      </c>
      <c r="AF645">
        <f>VLOOKUP($B645,'UPDATE Advanced Stats'!$B$2:$AC$1000,9,0)</f>
        <v>0.307</v>
      </c>
      <c r="AG645">
        <f>VLOOKUP($B645,'UPDATE Advanced Stats'!$B$2:$AC$1000,10,0)</f>
        <v>0.313</v>
      </c>
      <c r="AH645">
        <f>VLOOKUP($B645,'UPDATE Advanced Stats'!$B$2:$AC$1000,11,0)</f>
        <v>1.5</v>
      </c>
      <c r="AI645">
        <f>VLOOKUP($B645,'UPDATE Advanced Stats'!$B$2:$AC$1000,12,0)</f>
        <v>11</v>
      </c>
      <c r="AJ645">
        <f>VLOOKUP($B645,'UPDATE Advanced Stats'!$B$2:$AC$1000,13,0)</f>
        <v>6.3</v>
      </c>
      <c r="AK645">
        <f>VLOOKUP($B645,'UPDATE Advanced Stats'!$B$2:$AC$1000,14,0)</f>
        <v>33.700000000000003</v>
      </c>
      <c r="AL645">
        <f>VLOOKUP($B645,'UPDATE Advanced Stats'!$B$2:$AC$1000,15,0)</f>
        <v>1.6</v>
      </c>
      <c r="AM645">
        <f>VLOOKUP($B645,'UPDATE Advanced Stats'!$B$2:$AC$1000,16,0)</f>
        <v>0.6</v>
      </c>
      <c r="AN645">
        <f>VLOOKUP($B645,'UPDATE Advanced Stats'!$B$2:$AC$1000,17,0)</f>
        <v>14.9</v>
      </c>
      <c r="AO645">
        <f>VLOOKUP($B645,'UPDATE Advanced Stats'!$B$2:$AC$1000,18,0)</f>
        <v>22.3</v>
      </c>
      <c r="AP645">
        <f>VLOOKUP($B645,'UPDATE Advanced Stats'!$B$2:$AC$1000,19,0)</f>
        <v>0</v>
      </c>
      <c r="AQ645">
        <f>VLOOKUP($B645,'UPDATE Advanced Stats'!$B$2:$AC$1000,20,0)</f>
        <v>2.2999999999999998</v>
      </c>
      <c r="AR645">
        <f>VLOOKUP($B645,'UPDATE Advanced Stats'!$B$2:$AC$1000,21,0)</f>
        <v>1.3</v>
      </c>
      <c r="AS645">
        <f>VLOOKUP($B645,'UPDATE Advanced Stats'!$B$2:$AC$1000,22,0)</f>
        <v>3.6</v>
      </c>
      <c r="AT645">
        <f>VLOOKUP($B645,'UPDATE Advanced Stats'!$B$2:$AC$1000,23,0)</f>
        <v>8.3000000000000004E-2</v>
      </c>
      <c r="AU645">
        <f>VLOOKUP($B645,'UPDATE Advanced Stats'!$B$2:$AC$1000,24,0)</f>
        <v>0</v>
      </c>
      <c r="AV645">
        <f>VLOOKUP($B645,'UPDATE Advanced Stats'!$B$2:$AC$1000,25,0)</f>
        <v>1.3</v>
      </c>
      <c r="AW645">
        <f>VLOOKUP($B645,'UPDATE Advanced Stats'!$B$2:$AC$1000,26,0)</f>
        <v>-1.2</v>
      </c>
      <c r="AX645">
        <f>VLOOKUP($B645,'UPDATE Advanced Stats'!$B$2:$AC$1000,27,0)</f>
        <v>0.1</v>
      </c>
      <c r="AY645">
        <f>VLOOKUP($B645,'UPDATE Advanced Stats'!$B$2:$AC$1000,28,0)</f>
        <v>1.1000000000000001</v>
      </c>
    </row>
    <row r="646" spans="1:51">
      <c r="A646">
        <f>'UPDATE Regular Stats'!A647</f>
        <v>476</v>
      </c>
      <c r="B646" t="str">
        <f>'UPDATE Regular Stats'!B647</f>
        <v>Derrick Williams</v>
      </c>
      <c r="C646" t="str">
        <f>'UPDATE Regular Stats'!C647</f>
        <v>PF</v>
      </c>
      <c r="D646">
        <f>'UPDATE Regular Stats'!D647</f>
        <v>23</v>
      </c>
      <c r="E646" t="str">
        <f>'UPDATE Regular Stats'!E647</f>
        <v>SAC</v>
      </c>
      <c r="F646">
        <f>'UPDATE Regular Stats'!F647</f>
        <v>74</v>
      </c>
      <c r="G646">
        <f>'UPDATE Regular Stats'!G647</f>
        <v>6</v>
      </c>
      <c r="H646">
        <f>'UPDATE Regular Stats'!H647</f>
        <v>19.8</v>
      </c>
      <c r="I646">
        <f>'UPDATE Regular Stats'!I647</f>
        <v>2.9</v>
      </c>
      <c r="J646">
        <f>'UPDATE Regular Stats'!J647</f>
        <v>6.6</v>
      </c>
      <c r="K646">
        <f>'UPDATE Regular Stats'!K647</f>
        <v>0.44700000000000001</v>
      </c>
      <c r="L646">
        <f>'UPDATE Regular Stats'!L647</f>
        <v>0.7</v>
      </c>
      <c r="M646">
        <f>'UPDATE Regular Stats'!M647</f>
        <v>2.1</v>
      </c>
      <c r="N646">
        <f>'UPDATE Regular Stats'!N647</f>
        <v>0.314</v>
      </c>
      <c r="O646">
        <f>'UPDATE Regular Stats'!O647</f>
        <v>2.2999999999999998</v>
      </c>
      <c r="P646">
        <f>'UPDATE Regular Stats'!P647</f>
        <v>4.4000000000000004</v>
      </c>
      <c r="Q646">
        <f>'UPDATE Regular Stats'!Q647</f>
        <v>0.51100000000000001</v>
      </c>
      <c r="R646">
        <f>'UPDATE Regular Stats'!R647</f>
        <v>1.8</v>
      </c>
      <c r="S646">
        <f>'UPDATE Regular Stats'!S647</f>
        <v>2.6</v>
      </c>
      <c r="T646">
        <f>'UPDATE Regular Stats'!T647</f>
        <v>0.68400000000000005</v>
      </c>
      <c r="U646">
        <f>'UPDATE Regular Stats'!U647</f>
        <v>0.6</v>
      </c>
      <c r="V646">
        <f>'UPDATE Regular Stats'!V647</f>
        <v>2.2000000000000002</v>
      </c>
      <c r="W646">
        <f>'UPDATE Regular Stats'!W647</f>
        <v>2.7</v>
      </c>
      <c r="X646">
        <f>'UPDATE Regular Stats'!X647</f>
        <v>0.7</v>
      </c>
      <c r="Y646">
        <f>'UPDATE Regular Stats'!Y647</f>
        <v>0.5</v>
      </c>
      <c r="Z646">
        <f>'UPDATE Regular Stats'!Z647</f>
        <v>0.1</v>
      </c>
      <c r="AA646">
        <f>'UPDATE Regular Stats'!AA647</f>
        <v>0.8</v>
      </c>
      <c r="AB646">
        <f>'UPDATE Regular Stats'!AB647</f>
        <v>0.9</v>
      </c>
      <c r="AC646">
        <f>'UPDATE Regular Stats'!AC647</f>
        <v>8.3000000000000007</v>
      </c>
      <c r="AD646">
        <f>VLOOKUP($B646,'UPDATE Advanced Stats'!$B$2:$AC$1000,7,0)</f>
        <v>12.8</v>
      </c>
      <c r="AE646">
        <f>VLOOKUP($B646,'UPDATE Advanced Stats'!$B$2:$AC$1000,8,0)</f>
        <v>0.54</v>
      </c>
      <c r="AF646">
        <f>VLOOKUP($B646,'UPDATE Advanced Stats'!$B$2:$AC$1000,9,0)</f>
        <v>0.32200000000000001</v>
      </c>
      <c r="AG646">
        <f>VLOOKUP($B646,'UPDATE Advanced Stats'!$B$2:$AC$1000,10,0)</f>
        <v>0.40400000000000003</v>
      </c>
      <c r="AH646">
        <f>VLOOKUP($B646,'UPDATE Advanced Stats'!$B$2:$AC$1000,11,0)</f>
        <v>3.3</v>
      </c>
      <c r="AI646">
        <f>VLOOKUP($B646,'UPDATE Advanced Stats'!$B$2:$AC$1000,12,0)</f>
        <v>12.1</v>
      </c>
      <c r="AJ646">
        <f>VLOOKUP($B646,'UPDATE Advanced Stats'!$B$2:$AC$1000,13,0)</f>
        <v>7.8</v>
      </c>
      <c r="AK646">
        <f>VLOOKUP($B646,'UPDATE Advanced Stats'!$B$2:$AC$1000,14,0)</f>
        <v>5.6</v>
      </c>
      <c r="AL646">
        <f>VLOOKUP($B646,'UPDATE Advanced Stats'!$B$2:$AC$1000,15,0)</f>
        <v>1.2</v>
      </c>
      <c r="AM646">
        <f>VLOOKUP($B646,'UPDATE Advanced Stats'!$B$2:$AC$1000,16,0)</f>
        <v>0.2</v>
      </c>
      <c r="AN646">
        <f>VLOOKUP($B646,'UPDATE Advanced Stats'!$B$2:$AC$1000,17,0)</f>
        <v>8.9</v>
      </c>
      <c r="AO646">
        <f>VLOOKUP($B646,'UPDATE Advanced Stats'!$B$2:$AC$1000,18,0)</f>
        <v>18.899999999999999</v>
      </c>
      <c r="AP646">
        <f>VLOOKUP($B646,'UPDATE Advanced Stats'!$B$2:$AC$1000,19,0)</f>
        <v>0</v>
      </c>
      <c r="AQ646">
        <f>VLOOKUP($B646,'UPDATE Advanced Stats'!$B$2:$AC$1000,20,0)</f>
        <v>1.7</v>
      </c>
      <c r="AR646">
        <f>VLOOKUP($B646,'UPDATE Advanced Stats'!$B$2:$AC$1000,21,0)</f>
        <v>0.4</v>
      </c>
      <c r="AS646">
        <f>VLOOKUP($B646,'UPDATE Advanced Stats'!$B$2:$AC$1000,22,0)</f>
        <v>2.1</v>
      </c>
      <c r="AT646">
        <f>VLOOKUP($B646,'UPDATE Advanced Stats'!$B$2:$AC$1000,23,0)</f>
        <v>6.9000000000000006E-2</v>
      </c>
      <c r="AU646">
        <f>VLOOKUP($B646,'UPDATE Advanced Stats'!$B$2:$AC$1000,24,0)</f>
        <v>0</v>
      </c>
      <c r="AV646">
        <f>VLOOKUP($B646,'UPDATE Advanced Stats'!$B$2:$AC$1000,25,0)</f>
        <v>-0.5</v>
      </c>
      <c r="AW646">
        <f>VLOOKUP($B646,'UPDATE Advanced Stats'!$B$2:$AC$1000,26,0)</f>
        <v>-2.7</v>
      </c>
      <c r="AX646">
        <f>VLOOKUP($B646,'UPDATE Advanced Stats'!$B$2:$AC$1000,27,0)</f>
        <v>-3.2</v>
      </c>
      <c r="AY646">
        <f>VLOOKUP($B646,'UPDATE Advanced Stats'!$B$2:$AC$1000,28,0)</f>
        <v>-0.5</v>
      </c>
    </row>
    <row r="647" spans="1:51">
      <c r="A647">
        <f>'UPDATE Regular Stats'!A648</f>
        <v>477</v>
      </c>
      <c r="B647" t="str">
        <f>'UPDATE Regular Stats'!B648</f>
        <v>Elliot Williams</v>
      </c>
      <c r="C647" t="str">
        <f>'UPDATE Regular Stats'!C648</f>
        <v>SG</v>
      </c>
      <c r="D647">
        <f>'UPDATE Regular Stats'!D648</f>
        <v>25</v>
      </c>
      <c r="E647" t="str">
        <f>'UPDATE Regular Stats'!E648</f>
        <v>TOT</v>
      </c>
      <c r="F647">
        <f>'UPDATE Regular Stats'!F648</f>
        <v>13</v>
      </c>
      <c r="G647">
        <f>'UPDATE Regular Stats'!G648</f>
        <v>0</v>
      </c>
      <c r="H647">
        <f>'UPDATE Regular Stats'!H648</f>
        <v>9.1999999999999993</v>
      </c>
      <c r="I647">
        <f>'UPDATE Regular Stats'!I648</f>
        <v>1.1000000000000001</v>
      </c>
      <c r="J647">
        <f>'UPDATE Regular Stats'!J648</f>
        <v>2.8</v>
      </c>
      <c r="K647">
        <f>'UPDATE Regular Stats'!K648</f>
        <v>0.378</v>
      </c>
      <c r="L647">
        <f>'UPDATE Regular Stats'!L648</f>
        <v>0.6</v>
      </c>
      <c r="M647">
        <f>'UPDATE Regular Stats'!M648</f>
        <v>1.4</v>
      </c>
      <c r="N647">
        <f>'UPDATE Regular Stats'!N648</f>
        <v>0.44400000000000001</v>
      </c>
      <c r="O647">
        <f>'UPDATE Regular Stats'!O648</f>
        <v>0.5</v>
      </c>
      <c r="P647">
        <f>'UPDATE Regular Stats'!P648</f>
        <v>1.5</v>
      </c>
      <c r="Q647">
        <f>'UPDATE Regular Stats'!Q648</f>
        <v>0.316</v>
      </c>
      <c r="R647">
        <f>'UPDATE Regular Stats'!R648</f>
        <v>0.1</v>
      </c>
      <c r="S647">
        <f>'UPDATE Regular Stats'!S648</f>
        <v>0.3</v>
      </c>
      <c r="T647">
        <f>'UPDATE Regular Stats'!T648</f>
        <v>0.25</v>
      </c>
      <c r="U647">
        <f>'UPDATE Regular Stats'!U648</f>
        <v>0</v>
      </c>
      <c r="V647">
        <f>'UPDATE Regular Stats'!V648</f>
        <v>0.6</v>
      </c>
      <c r="W647">
        <f>'UPDATE Regular Stats'!W648</f>
        <v>0.6</v>
      </c>
      <c r="X647">
        <f>'UPDATE Regular Stats'!X648</f>
        <v>0.9</v>
      </c>
      <c r="Y647">
        <f>'UPDATE Regular Stats'!Y648</f>
        <v>0.3</v>
      </c>
      <c r="Z647">
        <f>'UPDATE Regular Stats'!Z648</f>
        <v>0</v>
      </c>
      <c r="AA647">
        <f>'UPDATE Regular Stats'!AA648</f>
        <v>0.3</v>
      </c>
      <c r="AB647">
        <f>'UPDATE Regular Stats'!AB648</f>
        <v>0.9</v>
      </c>
      <c r="AC647">
        <f>'UPDATE Regular Stats'!AC648</f>
        <v>2.8</v>
      </c>
      <c r="AD647">
        <f>VLOOKUP($B647,'UPDATE Advanced Stats'!$B$2:$AC$1000,7,0)</f>
        <v>8.6999999999999993</v>
      </c>
      <c r="AE647">
        <f>VLOOKUP($B647,'UPDATE Advanced Stats'!$B$2:$AC$1000,8,0)</f>
        <v>0.47699999999999998</v>
      </c>
      <c r="AF647">
        <f>VLOOKUP($B647,'UPDATE Advanced Stats'!$B$2:$AC$1000,9,0)</f>
        <v>0.48599999999999999</v>
      </c>
      <c r="AG647">
        <f>VLOOKUP($B647,'UPDATE Advanced Stats'!$B$2:$AC$1000,10,0)</f>
        <v>0.108</v>
      </c>
      <c r="AH647">
        <f>VLOOKUP($B647,'UPDATE Advanced Stats'!$B$2:$AC$1000,11,0)</f>
        <v>0</v>
      </c>
      <c r="AI647">
        <f>VLOOKUP($B647,'UPDATE Advanced Stats'!$B$2:$AC$1000,12,0)</f>
        <v>7.7</v>
      </c>
      <c r="AJ647">
        <f>VLOOKUP($B647,'UPDATE Advanced Stats'!$B$2:$AC$1000,13,0)</f>
        <v>3.8</v>
      </c>
      <c r="AK647">
        <f>VLOOKUP($B647,'UPDATE Advanced Stats'!$B$2:$AC$1000,14,0)</f>
        <v>15.5</v>
      </c>
      <c r="AL647">
        <f>VLOOKUP($B647,'UPDATE Advanced Stats'!$B$2:$AC$1000,15,0)</f>
        <v>1.8</v>
      </c>
      <c r="AM647">
        <f>VLOOKUP($B647,'UPDATE Advanced Stats'!$B$2:$AC$1000,16,0)</f>
        <v>0</v>
      </c>
      <c r="AN647">
        <f>VLOOKUP($B647,'UPDATE Advanced Stats'!$B$2:$AC$1000,17,0)</f>
        <v>9.4</v>
      </c>
      <c r="AO647">
        <f>VLOOKUP($B647,'UPDATE Advanced Stats'!$B$2:$AC$1000,18,0)</f>
        <v>16.399999999999999</v>
      </c>
      <c r="AP647">
        <f>VLOOKUP($B647,'UPDATE Advanced Stats'!$B$2:$AC$1000,19,0)</f>
        <v>0</v>
      </c>
      <c r="AQ647">
        <f>VLOOKUP($B647,'UPDATE Advanced Stats'!$B$2:$AC$1000,20,0)</f>
        <v>0</v>
      </c>
      <c r="AR647">
        <f>VLOOKUP($B647,'UPDATE Advanced Stats'!$B$2:$AC$1000,21,0)</f>
        <v>0.1</v>
      </c>
      <c r="AS647">
        <f>VLOOKUP($B647,'UPDATE Advanced Stats'!$B$2:$AC$1000,22,0)</f>
        <v>0.1</v>
      </c>
      <c r="AT647">
        <f>VLOOKUP($B647,'UPDATE Advanced Stats'!$B$2:$AC$1000,23,0)</f>
        <v>3.9E-2</v>
      </c>
      <c r="AU647">
        <f>VLOOKUP($B647,'UPDATE Advanced Stats'!$B$2:$AC$1000,24,0)</f>
        <v>0</v>
      </c>
      <c r="AV647">
        <f>VLOOKUP($B647,'UPDATE Advanced Stats'!$B$2:$AC$1000,25,0)</f>
        <v>-1.7</v>
      </c>
      <c r="AW647">
        <f>VLOOKUP($B647,'UPDATE Advanced Stats'!$B$2:$AC$1000,26,0)</f>
        <v>-2.9</v>
      </c>
      <c r="AX647">
        <f>VLOOKUP($B647,'UPDATE Advanced Stats'!$B$2:$AC$1000,27,0)</f>
        <v>-4.5999999999999996</v>
      </c>
      <c r="AY647">
        <f>VLOOKUP($B647,'UPDATE Advanced Stats'!$B$2:$AC$1000,28,0)</f>
        <v>-0.1</v>
      </c>
    </row>
    <row r="648" spans="1:51">
      <c r="A648">
        <f>'UPDATE Regular Stats'!A649</f>
        <v>477</v>
      </c>
      <c r="B648" t="str">
        <f>'UPDATE Regular Stats'!B649</f>
        <v>Elliot Williams</v>
      </c>
      <c r="C648" t="str">
        <f>'UPDATE Regular Stats'!C649</f>
        <v>SG</v>
      </c>
      <c r="D648">
        <f>'UPDATE Regular Stats'!D649</f>
        <v>25</v>
      </c>
      <c r="E648" t="str">
        <f>'UPDATE Regular Stats'!E649</f>
        <v>UTA</v>
      </c>
      <c r="F648">
        <f>'UPDATE Regular Stats'!F649</f>
        <v>5</v>
      </c>
      <c r="G648">
        <f>'UPDATE Regular Stats'!G649</f>
        <v>0</v>
      </c>
      <c r="H648">
        <f>'UPDATE Regular Stats'!H649</f>
        <v>8.4</v>
      </c>
      <c r="I648">
        <f>'UPDATE Regular Stats'!I649</f>
        <v>1.2</v>
      </c>
      <c r="J648">
        <f>'UPDATE Regular Stats'!J649</f>
        <v>2.6</v>
      </c>
      <c r="K648">
        <f>'UPDATE Regular Stats'!K649</f>
        <v>0.46200000000000002</v>
      </c>
      <c r="L648">
        <f>'UPDATE Regular Stats'!L649</f>
        <v>1</v>
      </c>
      <c r="M648">
        <f>'UPDATE Regular Stats'!M649</f>
        <v>1.4</v>
      </c>
      <c r="N648">
        <f>'UPDATE Regular Stats'!N649</f>
        <v>0.71399999999999997</v>
      </c>
      <c r="O648">
        <f>'UPDATE Regular Stats'!O649</f>
        <v>0.2</v>
      </c>
      <c r="P648">
        <f>'UPDATE Regular Stats'!P649</f>
        <v>1.2</v>
      </c>
      <c r="Q648">
        <f>'UPDATE Regular Stats'!Q649</f>
        <v>0.16700000000000001</v>
      </c>
      <c r="R648">
        <f>'UPDATE Regular Stats'!R649</f>
        <v>0.2</v>
      </c>
      <c r="S648">
        <f>'UPDATE Regular Stats'!S649</f>
        <v>0.4</v>
      </c>
      <c r="T648">
        <f>'UPDATE Regular Stats'!T649</f>
        <v>0.5</v>
      </c>
      <c r="U648">
        <f>'UPDATE Regular Stats'!U649</f>
        <v>0</v>
      </c>
      <c r="V648">
        <f>'UPDATE Regular Stats'!V649</f>
        <v>0.6</v>
      </c>
      <c r="W648">
        <f>'UPDATE Regular Stats'!W649</f>
        <v>0.6</v>
      </c>
      <c r="X648">
        <f>'UPDATE Regular Stats'!X649</f>
        <v>0.8</v>
      </c>
      <c r="Y648">
        <f>'UPDATE Regular Stats'!Y649</f>
        <v>0.4</v>
      </c>
      <c r="Z648">
        <f>'UPDATE Regular Stats'!Z649</f>
        <v>0</v>
      </c>
      <c r="AA648">
        <f>'UPDATE Regular Stats'!AA649</f>
        <v>0.8</v>
      </c>
      <c r="AB648">
        <f>'UPDATE Regular Stats'!AB649</f>
        <v>0.2</v>
      </c>
      <c r="AC648">
        <f>'UPDATE Regular Stats'!AC649</f>
        <v>3.6</v>
      </c>
      <c r="AD648">
        <f>VLOOKUP($B648,'UPDATE Advanced Stats'!$B$2:$AC$1000,7,0)</f>
        <v>8.6999999999999993</v>
      </c>
      <c r="AE648">
        <f>VLOOKUP($B648,'UPDATE Advanced Stats'!$B$2:$AC$1000,8,0)</f>
        <v>0.47699999999999998</v>
      </c>
      <c r="AF648">
        <f>VLOOKUP($B648,'UPDATE Advanced Stats'!$B$2:$AC$1000,9,0)</f>
        <v>0.48599999999999999</v>
      </c>
      <c r="AG648">
        <f>VLOOKUP($B648,'UPDATE Advanced Stats'!$B$2:$AC$1000,10,0)</f>
        <v>0.108</v>
      </c>
      <c r="AH648">
        <f>VLOOKUP($B648,'UPDATE Advanced Stats'!$B$2:$AC$1000,11,0)</f>
        <v>0</v>
      </c>
      <c r="AI648">
        <f>VLOOKUP($B648,'UPDATE Advanced Stats'!$B$2:$AC$1000,12,0)</f>
        <v>7.7</v>
      </c>
      <c r="AJ648">
        <f>VLOOKUP($B648,'UPDATE Advanced Stats'!$B$2:$AC$1000,13,0)</f>
        <v>3.8</v>
      </c>
      <c r="AK648">
        <f>VLOOKUP($B648,'UPDATE Advanced Stats'!$B$2:$AC$1000,14,0)</f>
        <v>15.5</v>
      </c>
      <c r="AL648">
        <f>VLOOKUP($B648,'UPDATE Advanced Stats'!$B$2:$AC$1000,15,0)</f>
        <v>1.8</v>
      </c>
      <c r="AM648">
        <f>VLOOKUP($B648,'UPDATE Advanced Stats'!$B$2:$AC$1000,16,0)</f>
        <v>0</v>
      </c>
      <c r="AN648">
        <f>VLOOKUP($B648,'UPDATE Advanced Stats'!$B$2:$AC$1000,17,0)</f>
        <v>9.4</v>
      </c>
      <c r="AO648">
        <f>VLOOKUP($B648,'UPDATE Advanced Stats'!$B$2:$AC$1000,18,0)</f>
        <v>16.399999999999999</v>
      </c>
      <c r="AP648">
        <f>VLOOKUP($B648,'UPDATE Advanced Stats'!$B$2:$AC$1000,19,0)</f>
        <v>0</v>
      </c>
      <c r="AQ648">
        <f>VLOOKUP($B648,'UPDATE Advanced Stats'!$B$2:$AC$1000,20,0)</f>
        <v>0</v>
      </c>
      <c r="AR648">
        <f>VLOOKUP($B648,'UPDATE Advanced Stats'!$B$2:$AC$1000,21,0)</f>
        <v>0.1</v>
      </c>
      <c r="AS648">
        <f>VLOOKUP($B648,'UPDATE Advanced Stats'!$B$2:$AC$1000,22,0)</f>
        <v>0.1</v>
      </c>
      <c r="AT648">
        <f>VLOOKUP($B648,'UPDATE Advanced Stats'!$B$2:$AC$1000,23,0)</f>
        <v>3.9E-2</v>
      </c>
      <c r="AU648">
        <f>VLOOKUP($B648,'UPDATE Advanced Stats'!$B$2:$AC$1000,24,0)</f>
        <v>0</v>
      </c>
      <c r="AV648">
        <f>VLOOKUP($B648,'UPDATE Advanced Stats'!$B$2:$AC$1000,25,0)</f>
        <v>-1.7</v>
      </c>
      <c r="AW648">
        <f>VLOOKUP($B648,'UPDATE Advanced Stats'!$B$2:$AC$1000,26,0)</f>
        <v>-2.9</v>
      </c>
      <c r="AX648">
        <f>VLOOKUP($B648,'UPDATE Advanced Stats'!$B$2:$AC$1000,27,0)</f>
        <v>-4.5999999999999996</v>
      </c>
      <c r="AY648">
        <f>VLOOKUP($B648,'UPDATE Advanced Stats'!$B$2:$AC$1000,28,0)</f>
        <v>-0.1</v>
      </c>
    </row>
    <row r="649" spans="1:51">
      <c r="A649">
        <f>'UPDATE Regular Stats'!A650</f>
        <v>477</v>
      </c>
      <c r="B649" t="str">
        <f>'UPDATE Regular Stats'!B650</f>
        <v>Elliot Williams</v>
      </c>
      <c r="C649" t="str">
        <f>'UPDATE Regular Stats'!C650</f>
        <v>SG</v>
      </c>
      <c r="D649">
        <f>'UPDATE Regular Stats'!D650</f>
        <v>25</v>
      </c>
      <c r="E649" t="str">
        <f>'UPDATE Regular Stats'!E650</f>
        <v>NOP</v>
      </c>
      <c r="F649">
        <f>'UPDATE Regular Stats'!F650</f>
        <v>8</v>
      </c>
      <c r="G649">
        <f>'UPDATE Regular Stats'!G650</f>
        <v>0</v>
      </c>
      <c r="H649">
        <f>'UPDATE Regular Stats'!H650</f>
        <v>9.6</v>
      </c>
      <c r="I649">
        <f>'UPDATE Regular Stats'!I650</f>
        <v>1</v>
      </c>
      <c r="J649">
        <f>'UPDATE Regular Stats'!J650</f>
        <v>3</v>
      </c>
      <c r="K649">
        <f>'UPDATE Regular Stats'!K650</f>
        <v>0.33300000000000002</v>
      </c>
      <c r="L649">
        <f>'UPDATE Regular Stats'!L650</f>
        <v>0.4</v>
      </c>
      <c r="M649">
        <f>'UPDATE Regular Stats'!M650</f>
        <v>1.4</v>
      </c>
      <c r="N649">
        <f>'UPDATE Regular Stats'!N650</f>
        <v>0.27300000000000002</v>
      </c>
      <c r="O649">
        <f>'UPDATE Regular Stats'!O650</f>
        <v>0.6</v>
      </c>
      <c r="P649">
        <f>'UPDATE Regular Stats'!P650</f>
        <v>1.6</v>
      </c>
      <c r="Q649">
        <f>'UPDATE Regular Stats'!Q650</f>
        <v>0.38500000000000001</v>
      </c>
      <c r="R649">
        <f>'UPDATE Regular Stats'!R650</f>
        <v>0</v>
      </c>
      <c r="S649">
        <f>'UPDATE Regular Stats'!S650</f>
        <v>0.3</v>
      </c>
      <c r="T649">
        <f>'UPDATE Regular Stats'!T650</f>
        <v>0</v>
      </c>
      <c r="U649">
        <f>'UPDATE Regular Stats'!U650</f>
        <v>0</v>
      </c>
      <c r="V649">
        <f>'UPDATE Regular Stats'!V650</f>
        <v>0.6</v>
      </c>
      <c r="W649">
        <f>'UPDATE Regular Stats'!W650</f>
        <v>0.6</v>
      </c>
      <c r="X649">
        <f>'UPDATE Regular Stats'!X650</f>
        <v>1</v>
      </c>
      <c r="Y649">
        <f>'UPDATE Regular Stats'!Y650</f>
        <v>0.3</v>
      </c>
      <c r="Z649">
        <f>'UPDATE Regular Stats'!Z650</f>
        <v>0</v>
      </c>
      <c r="AA649">
        <f>'UPDATE Regular Stats'!AA650</f>
        <v>0</v>
      </c>
      <c r="AB649">
        <f>'UPDATE Regular Stats'!AB650</f>
        <v>1.4</v>
      </c>
      <c r="AC649">
        <f>'UPDATE Regular Stats'!AC650</f>
        <v>2.4</v>
      </c>
      <c r="AD649">
        <f>VLOOKUP($B649,'UPDATE Advanced Stats'!$B$2:$AC$1000,7,0)</f>
        <v>8.6999999999999993</v>
      </c>
      <c r="AE649">
        <f>VLOOKUP($B649,'UPDATE Advanced Stats'!$B$2:$AC$1000,8,0)</f>
        <v>0.47699999999999998</v>
      </c>
      <c r="AF649">
        <f>VLOOKUP($B649,'UPDATE Advanced Stats'!$B$2:$AC$1000,9,0)</f>
        <v>0.48599999999999999</v>
      </c>
      <c r="AG649">
        <f>VLOOKUP($B649,'UPDATE Advanced Stats'!$B$2:$AC$1000,10,0)</f>
        <v>0.108</v>
      </c>
      <c r="AH649">
        <f>VLOOKUP($B649,'UPDATE Advanced Stats'!$B$2:$AC$1000,11,0)</f>
        <v>0</v>
      </c>
      <c r="AI649">
        <f>VLOOKUP($B649,'UPDATE Advanced Stats'!$B$2:$AC$1000,12,0)</f>
        <v>7.7</v>
      </c>
      <c r="AJ649">
        <f>VLOOKUP($B649,'UPDATE Advanced Stats'!$B$2:$AC$1000,13,0)</f>
        <v>3.8</v>
      </c>
      <c r="AK649">
        <f>VLOOKUP($B649,'UPDATE Advanced Stats'!$B$2:$AC$1000,14,0)</f>
        <v>15.5</v>
      </c>
      <c r="AL649">
        <f>VLOOKUP($B649,'UPDATE Advanced Stats'!$B$2:$AC$1000,15,0)</f>
        <v>1.8</v>
      </c>
      <c r="AM649">
        <f>VLOOKUP($B649,'UPDATE Advanced Stats'!$B$2:$AC$1000,16,0)</f>
        <v>0</v>
      </c>
      <c r="AN649">
        <f>VLOOKUP($B649,'UPDATE Advanced Stats'!$B$2:$AC$1000,17,0)</f>
        <v>9.4</v>
      </c>
      <c r="AO649">
        <f>VLOOKUP($B649,'UPDATE Advanced Stats'!$B$2:$AC$1000,18,0)</f>
        <v>16.399999999999999</v>
      </c>
      <c r="AP649">
        <f>VLOOKUP($B649,'UPDATE Advanced Stats'!$B$2:$AC$1000,19,0)</f>
        <v>0</v>
      </c>
      <c r="AQ649">
        <f>VLOOKUP($B649,'UPDATE Advanced Stats'!$B$2:$AC$1000,20,0)</f>
        <v>0</v>
      </c>
      <c r="AR649">
        <f>VLOOKUP($B649,'UPDATE Advanced Stats'!$B$2:$AC$1000,21,0)</f>
        <v>0.1</v>
      </c>
      <c r="AS649">
        <f>VLOOKUP($B649,'UPDATE Advanced Stats'!$B$2:$AC$1000,22,0)</f>
        <v>0.1</v>
      </c>
      <c r="AT649">
        <f>VLOOKUP($B649,'UPDATE Advanced Stats'!$B$2:$AC$1000,23,0)</f>
        <v>3.9E-2</v>
      </c>
      <c r="AU649">
        <f>VLOOKUP($B649,'UPDATE Advanced Stats'!$B$2:$AC$1000,24,0)</f>
        <v>0</v>
      </c>
      <c r="AV649">
        <f>VLOOKUP($B649,'UPDATE Advanced Stats'!$B$2:$AC$1000,25,0)</f>
        <v>-1.7</v>
      </c>
      <c r="AW649">
        <f>VLOOKUP($B649,'UPDATE Advanced Stats'!$B$2:$AC$1000,26,0)</f>
        <v>-2.9</v>
      </c>
      <c r="AX649">
        <f>VLOOKUP($B649,'UPDATE Advanced Stats'!$B$2:$AC$1000,27,0)</f>
        <v>-4.5999999999999996</v>
      </c>
      <c r="AY649">
        <f>VLOOKUP($B649,'UPDATE Advanced Stats'!$B$2:$AC$1000,28,0)</f>
        <v>-0.1</v>
      </c>
    </row>
    <row r="650" spans="1:51">
      <c r="A650">
        <f>'UPDATE Regular Stats'!A651</f>
        <v>478</v>
      </c>
      <c r="B650" t="str">
        <f>'UPDATE Regular Stats'!B651</f>
        <v>Louis Williams</v>
      </c>
      <c r="C650" t="str">
        <f>'UPDATE Regular Stats'!C651</f>
        <v>SG</v>
      </c>
      <c r="D650">
        <f>'UPDATE Regular Stats'!D651</f>
        <v>28</v>
      </c>
      <c r="E650" t="str">
        <f>'UPDATE Regular Stats'!E651</f>
        <v>TOR</v>
      </c>
      <c r="F650">
        <f>'UPDATE Regular Stats'!F651</f>
        <v>80</v>
      </c>
      <c r="G650">
        <f>'UPDATE Regular Stats'!G651</f>
        <v>0</v>
      </c>
      <c r="H650">
        <f>'UPDATE Regular Stats'!H651</f>
        <v>25.2</v>
      </c>
      <c r="I650">
        <f>'UPDATE Regular Stats'!I651</f>
        <v>4.7</v>
      </c>
      <c r="J650">
        <f>'UPDATE Regular Stats'!J651</f>
        <v>11.6</v>
      </c>
      <c r="K650">
        <f>'UPDATE Regular Stats'!K651</f>
        <v>0.40400000000000003</v>
      </c>
      <c r="L650">
        <f>'UPDATE Regular Stats'!L651</f>
        <v>1.9</v>
      </c>
      <c r="M650">
        <f>'UPDATE Regular Stats'!M651</f>
        <v>5.6</v>
      </c>
      <c r="N650">
        <f>'UPDATE Regular Stats'!N651</f>
        <v>0.34</v>
      </c>
      <c r="O650">
        <f>'UPDATE Regular Stats'!O651</f>
        <v>2.8</v>
      </c>
      <c r="P650">
        <f>'UPDATE Regular Stats'!P651</f>
        <v>6</v>
      </c>
      <c r="Q650">
        <f>'UPDATE Regular Stats'!Q651</f>
        <v>0.46400000000000002</v>
      </c>
      <c r="R650">
        <f>'UPDATE Regular Stats'!R651</f>
        <v>4.3</v>
      </c>
      <c r="S650">
        <f>'UPDATE Regular Stats'!S651</f>
        <v>4.9000000000000004</v>
      </c>
      <c r="T650">
        <f>'UPDATE Regular Stats'!T651</f>
        <v>0.86099999999999999</v>
      </c>
      <c r="U650">
        <f>'UPDATE Regular Stats'!U651</f>
        <v>0.3</v>
      </c>
      <c r="V650">
        <f>'UPDATE Regular Stats'!V651</f>
        <v>1.6</v>
      </c>
      <c r="W650">
        <f>'UPDATE Regular Stats'!W651</f>
        <v>1.9</v>
      </c>
      <c r="X650">
        <f>'UPDATE Regular Stats'!X651</f>
        <v>2.1</v>
      </c>
      <c r="Y650">
        <f>'UPDATE Regular Stats'!Y651</f>
        <v>1.1000000000000001</v>
      </c>
      <c r="Z650">
        <f>'UPDATE Regular Stats'!Z651</f>
        <v>0.1</v>
      </c>
      <c r="AA650">
        <f>'UPDATE Regular Stats'!AA651</f>
        <v>1.3</v>
      </c>
      <c r="AB650">
        <f>'UPDATE Regular Stats'!AB651</f>
        <v>1.3</v>
      </c>
      <c r="AC650">
        <f>'UPDATE Regular Stats'!AC651</f>
        <v>15.5</v>
      </c>
      <c r="AD650">
        <f>VLOOKUP($B650,'UPDATE Advanced Stats'!$B$2:$AC$1000,7,0)</f>
        <v>19.899999999999999</v>
      </c>
      <c r="AE650">
        <f>VLOOKUP($B650,'UPDATE Advanced Stats'!$B$2:$AC$1000,8,0)</f>
        <v>0.56399999999999995</v>
      </c>
      <c r="AF650">
        <f>VLOOKUP($B650,'UPDATE Advanced Stats'!$B$2:$AC$1000,9,0)</f>
        <v>0.48199999999999998</v>
      </c>
      <c r="AG650">
        <f>VLOOKUP($B650,'UPDATE Advanced Stats'!$B$2:$AC$1000,10,0)</f>
        <v>0.42599999999999999</v>
      </c>
      <c r="AH650">
        <f>VLOOKUP($B650,'UPDATE Advanced Stats'!$B$2:$AC$1000,11,0)</f>
        <v>1.4</v>
      </c>
      <c r="AI650">
        <f>VLOOKUP($B650,'UPDATE Advanced Stats'!$B$2:$AC$1000,12,0)</f>
        <v>7.3</v>
      </c>
      <c r="AJ650">
        <f>VLOOKUP($B650,'UPDATE Advanced Stats'!$B$2:$AC$1000,13,0)</f>
        <v>4.3</v>
      </c>
      <c r="AK650">
        <f>VLOOKUP($B650,'UPDATE Advanced Stats'!$B$2:$AC$1000,14,0)</f>
        <v>13.6</v>
      </c>
      <c r="AL650">
        <f>VLOOKUP($B650,'UPDATE Advanced Stats'!$B$2:$AC$1000,15,0)</f>
        <v>2.2999999999999998</v>
      </c>
      <c r="AM650">
        <f>VLOOKUP($B650,'UPDATE Advanced Stats'!$B$2:$AC$1000,16,0)</f>
        <v>0.4</v>
      </c>
      <c r="AN650">
        <f>VLOOKUP($B650,'UPDATE Advanced Stats'!$B$2:$AC$1000,17,0)</f>
        <v>8.4</v>
      </c>
      <c r="AO650">
        <f>VLOOKUP($B650,'UPDATE Advanced Stats'!$B$2:$AC$1000,18,0)</f>
        <v>27</v>
      </c>
      <c r="AP650">
        <f>VLOOKUP($B650,'UPDATE Advanced Stats'!$B$2:$AC$1000,19,0)</f>
        <v>0</v>
      </c>
      <c r="AQ650">
        <f>VLOOKUP($B650,'UPDATE Advanced Stats'!$B$2:$AC$1000,20,0)</f>
        <v>5.4</v>
      </c>
      <c r="AR650">
        <f>VLOOKUP($B650,'UPDATE Advanced Stats'!$B$2:$AC$1000,21,0)</f>
        <v>1.1000000000000001</v>
      </c>
      <c r="AS650">
        <f>VLOOKUP($B650,'UPDATE Advanced Stats'!$B$2:$AC$1000,22,0)</f>
        <v>6.6</v>
      </c>
      <c r="AT650">
        <f>VLOOKUP($B650,'UPDATE Advanced Stats'!$B$2:$AC$1000,23,0)</f>
        <v>0.157</v>
      </c>
      <c r="AU650">
        <f>VLOOKUP($B650,'UPDATE Advanced Stats'!$B$2:$AC$1000,24,0)</f>
        <v>0</v>
      </c>
      <c r="AV650">
        <f>VLOOKUP($B650,'UPDATE Advanced Stats'!$B$2:$AC$1000,25,0)</f>
        <v>4</v>
      </c>
      <c r="AW650">
        <f>VLOOKUP($B650,'UPDATE Advanced Stats'!$B$2:$AC$1000,26,0)</f>
        <v>-3.1</v>
      </c>
      <c r="AX650">
        <f>VLOOKUP($B650,'UPDATE Advanced Stats'!$B$2:$AC$1000,27,0)</f>
        <v>0.9</v>
      </c>
      <c r="AY650">
        <f>VLOOKUP($B650,'UPDATE Advanced Stats'!$B$2:$AC$1000,28,0)</f>
        <v>1.5</v>
      </c>
    </row>
    <row r="651" spans="1:51">
      <c r="A651">
        <f>'UPDATE Regular Stats'!A652</f>
        <v>479</v>
      </c>
      <c r="B651" t="str">
        <f>'UPDATE Regular Stats'!B652</f>
        <v>Marvin Williams</v>
      </c>
      <c r="C651" t="str">
        <f>'UPDATE Regular Stats'!C652</f>
        <v>PF</v>
      </c>
      <c r="D651">
        <f>'UPDATE Regular Stats'!D652</f>
        <v>28</v>
      </c>
      <c r="E651" t="str">
        <f>'UPDATE Regular Stats'!E652</f>
        <v>CHO</v>
      </c>
      <c r="F651">
        <f>'UPDATE Regular Stats'!F652</f>
        <v>78</v>
      </c>
      <c r="G651">
        <f>'UPDATE Regular Stats'!G652</f>
        <v>37</v>
      </c>
      <c r="H651">
        <f>'UPDATE Regular Stats'!H652</f>
        <v>26.1</v>
      </c>
      <c r="I651">
        <f>'UPDATE Regular Stats'!I652</f>
        <v>2.7</v>
      </c>
      <c r="J651">
        <f>'UPDATE Regular Stats'!J652</f>
        <v>6.3</v>
      </c>
      <c r="K651">
        <f>'UPDATE Regular Stats'!K652</f>
        <v>0.42399999999999999</v>
      </c>
      <c r="L651">
        <f>'UPDATE Regular Stats'!L652</f>
        <v>1.2</v>
      </c>
      <c r="M651">
        <f>'UPDATE Regular Stats'!M652</f>
        <v>3.4</v>
      </c>
      <c r="N651">
        <f>'UPDATE Regular Stats'!N652</f>
        <v>0.35799999999999998</v>
      </c>
      <c r="O651">
        <f>'UPDATE Regular Stats'!O652</f>
        <v>1.5</v>
      </c>
      <c r="P651">
        <f>'UPDATE Regular Stats'!P652</f>
        <v>2.9</v>
      </c>
      <c r="Q651">
        <f>'UPDATE Regular Stats'!Q652</f>
        <v>0.5</v>
      </c>
      <c r="R651">
        <f>'UPDATE Regular Stats'!R652</f>
        <v>0.8</v>
      </c>
      <c r="S651">
        <f>'UPDATE Regular Stats'!S652</f>
        <v>1.1000000000000001</v>
      </c>
      <c r="T651">
        <f>'UPDATE Regular Stats'!T652</f>
        <v>0.71299999999999997</v>
      </c>
      <c r="U651">
        <f>'UPDATE Regular Stats'!U652</f>
        <v>0.7</v>
      </c>
      <c r="V651">
        <f>'UPDATE Regular Stats'!V652</f>
        <v>4.2</v>
      </c>
      <c r="W651">
        <f>'UPDATE Regular Stats'!W652</f>
        <v>4.9000000000000004</v>
      </c>
      <c r="X651">
        <f>'UPDATE Regular Stats'!X652</f>
        <v>1.3</v>
      </c>
      <c r="Y651">
        <f>'UPDATE Regular Stats'!Y652</f>
        <v>0.9</v>
      </c>
      <c r="Z651">
        <f>'UPDATE Regular Stats'!Z652</f>
        <v>0.5</v>
      </c>
      <c r="AA651">
        <f>'UPDATE Regular Stats'!AA652</f>
        <v>0.8</v>
      </c>
      <c r="AB651">
        <f>'UPDATE Regular Stats'!AB652</f>
        <v>1.9</v>
      </c>
      <c r="AC651">
        <f>'UPDATE Regular Stats'!AC652</f>
        <v>7.4</v>
      </c>
      <c r="AD651">
        <f>VLOOKUP($B651,'UPDATE Advanced Stats'!$B$2:$AC$1000,7,0)</f>
        <v>11.8</v>
      </c>
      <c r="AE651">
        <f>VLOOKUP($B651,'UPDATE Advanced Stats'!$B$2:$AC$1000,8,0)</f>
        <v>0.54100000000000004</v>
      </c>
      <c r="AF651">
        <f>VLOOKUP($B651,'UPDATE Advanced Stats'!$B$2:$AC$1000,9,0)</f>
        <v>0.53500000000000003</v>
      </c>
      <c r="AG651">
        <f>VLOOKUP($B651,'UPDATE Advanced Stats'!$B$2:$AC$1000,10,0)</f>
        <v>0.17599999999999999</v>
      </c>
      <c r="AH651">
        <f>VLOOKUP($B651,'UPDATE Advanced Stats'!$B$2:$AC$1000,11,0)</f>
        <v>3.1</v>
      </c>
      <c r="AI651">
        <f>VLOOKUP($B651,'UPDATE Advanced Stats'!$B$2:$AC$1000,12,0)</f>
        <v>18.2</v>
      </c>
      <c r="AJ651">
        <f>VLOOKUP($B651,'UPDATE Advanced Stats'!$B$2:$AC$1000,13,0)</f>
        <v>10.4</v>
      </c>
      <c r="AK651">
        <f>VLOOKUP($B651,'UPDATE Advanced Stats'!$B$2:$AC$1000,14,0)</f>
        <v>7.8</v>
      </c>
      <c r="AL651">
        <f>VLOOKUP($B651,'UPDATE Advanced Stats'!$B$2:$AC$1000,15,0)</f>
        <v>1.8</v>
      </c>
      <c r="AM651">
        <f>VLOOKUP($B651,'UPDATE Advanced Stats'!$B$2:$AC$1000,16,0)</f>
        <v>1.4</v>
      </c>
      <c r="AN651">
        <f>VLOOKUP($B651,'UPDATE Advanced Stats'!$B$2:$AC$1000,17,0)</f>
        <v>10.1</v>
      </c>
      <c r="AO651">
        <f>VLOOKUP($B651,'UPDATE Advanced Stats'!$B$2:$AC$1000,18,0)</f>
        <v>13.3</v>
      </c>
      <c r="AP651">
        <f>VLOOKUP($B651,'UPDATE Advanced Stats'!$B$2:$AC$1000,19,0)</f>
        <v>0</v>
      </c>
      <c r="AQ651">
        <f>VLOOKUP($B651,'UPDATE Advanced Stats'!$B$2:$AC$1000,20,0)</f>
        <v>1.5</v>
      </c>
      <c r="AR651">
        <f>VLOOKUP($B651,'UPDATE Advanced Stats'!$B$2:$AC$1000,21,0)</f>
        <v>2.9</v>
      </c>
      <c r="AS651">
        <f>VLOOKUP($B651,'UPDATE Advanced Stats'!$B$2:$AC$1000,22,0)</f>
        <v>4.3</v>
      </c>
      <c r="AT651">
        <f>VLOOKUP($B651,'UPDATE Advanced Stats'!$B$2:$AC$1000,23,0)</f>
        <v>0.10199999999999999</v>
      </c>
      <c r="AU651">
        <f>VLOOKUP($B651,'UPDATE Advanced Stats'!$B$2:$AC$1000,24,0)</f>
        <v>0</v>
      </c>
      <c r="AV651">
        <f>VLOOKUP($B651,'UPDATE Advanced Stats'!$B$2:$AC$1000,25,0)</f>
        <v>-0.8</v>
      </c>
      <c r="AW651">
        <f>VLOOKUP($B651,'UPDATE Advanced Stats'!$B$2:$AC$1000,26,0)</f>
        <v>1.8</v>
      </c>
      <c r="AX651">
        <f>VLOOKUP($B651,'UPDATE Advanced Stats'!$B$2:$AC$1000,27,0)</f>
        <v>1</v>
      </c>
      <c r="AY651">
        <f>VLOOKUP($B651,'UPDATE Advanced Stats'!$B$2:$AC$1000,28,0)</f>
        <v>1.5</v>
      </c>
    </row>
    <row r="652" spans="1:51">
      <c r="A652">
        <f>'UPDATE Regular Stats'!A653</f>
        <v>480</v>
      </c>
      <c r="B652" t="str">
        <f>'UPDATE Regular Stats'!B653</f>
        <v>Mo Williams</v>
      </c>
      <c r="C652" t="str">
        <f>'UPDATE Regular Stats'!C653</f>
        <v>PG</v>
      </c>
      <c r="D652">
        <f>'UPDATE Regular Stats'!D653</f>
        <v>32</v>
      </c>
      <c r="E652" t="str">
        <f>'UPDATE Regular Stats'!E653</f>
        <v>TOT</v>
      </c>
      <c r="F652">
        <f>'UPDATE Regular Stats'!F653</f>
        <v>68</v>
      </c>
      <c r="G652">
        <f>'UPDATE Regular Stats'!G653</f>
        <v>33</v>
      </c>
      <c r="H652">
        <f>'UPDATE Regular Stats'!H653</f>
        <v>29.1</v>
      </c>
      <c r="I652">
        <f>'UPDATE Regular Stats'!I653</f>
        <v>5</v>
      </c>
      <c r="J652">
        <f>'UPDATE Regular Stats'!J653</f>
        <v>12.6</v>
      </c>
      <c r="K652">
        <f>'UPDATE Regular Stats'!K653</f>
        <v>0.39700000000000002</v>
      </c>
      <c r="L652">
        <f>'UPDATE Regular Stats'!L653</f>
        <v>1.8</v>
      </c>
      <c r="M652">
        <f>'UPDATE Regular Stats'!M653</f>
        <v>5.0999999999999996</v>
      </c>
      <c r="N652">
        <f>'UPDATE Regular Stats'!N653</f>
        <v>0.34200000000000003</v>
      </c>
      <c r="O652">
        <f>'UPDATE Regular Stats'!O653</f>
        <v>3.3</v>
      </c>
      <c r="P652">
        <f>'UPDATE Regular Stats'!P653</f>
        <v>7.5</v>
      </c>
      <c r="Q652">
        <f>'UPDATE Regular Stats'!Q653</f>
        <v>0.434</v>
      </c>
      <c r="R652">
        <f>'UPDATE Regular Stats'!R653</f>
        <v>2.4</v>
      </c>
      <c r="S652">
        <f>'UPDATE Regular Stats'!S653</f>
        <v>2.8</v>
      </c>
      <c r="T652">
        <f>'UPDATE Regular Stats'!T653</f>
        <v>0.872</v>
      </c>
      <c r="U652">
        <f>'UPDATE Regular Stats'!U653</f>
        <v>0.3</v>
      </c>
      <c r="V652">
        <f>'UPDATE Regular Stats'!V653</f>
        <v>2.2000000000000002</v>
      </c>
      <c r="W652">
        <f>'UPDATE Regular Stats'!W653</f>
        <v>2.6</v>
      </c>
      <c r="X652">
        <f>'UPDATE Regular Stats'!X653</f>
        <v>6.2</v>
      </c>
      <c r="Y652">
        <f>'UPDATE Regular Stats'!Y653</f>
        <v>0.7</v>
      </c>
      <c r="Z652">
        <f>'UPDATE Regular Stats'!Z653</f>
        <v>0.2</v>
      </c>
      <c r="AA652">
        <f>'UPDATE Regular Stats'!AA653</f>
        <v>2.5</v>
      </c>
      <c r="AB652">
        <f>'UPDATE Regular Stats'!AB653</f>
        <v>2.4</v>
      </c>
      <c r="AC652">
        <f>'UPDATE Regular Stats'!AC653</f>
        <v>14.2</v>
      </c>
      <c r="AD652">
        <f>VLOOKUP($B652,'UPDATE Advanced Stats'!$B$2:$AC$1000,7,0)</f>
        <v>15.4</v>
      </c>
      <c r="AE652">
        <f>VLOOKUP($B652,'UPDATE Advanced Stats'!$B$2:$AC$1000,8,0)</f>
        <v>0.51200000000000001</v>
      </c>
      <c r="AF652">
        <f>VLOOKUP($B652,'UPDATE Advanced Stats'!$B$2:$AC$1000,9,0)</f>
        <v>0.40500000000000003</v>
      </c>
      <c r="AG652">
        <f>VLOOKUP($B652,'UPDATE Advanced Stats'!$B$2:$AC$1000,10,0)</f>
        <v>0.217</v>
      </c>
      <c r="AH652">
        <f>VLOOKUP($B652,'UPDATE Advanced Stats'!$B$2:$AC$1000,11,0)</f>
        <v>1.2</v>
      </c>
      <c r="AI652">
        <f>VLOOKUP($B652,'UPDATE Advanced Stats'!$B$2:$AC$1000,12,0)</f>
        <v>8.9</v>
      </c>
      <c r="AJ652">
        <f>VLOOKUP($B652,'UPDATE Advanced Stats'!$B$2:$AC$1000,13,0)</f>
        <v>4.9000000000000004</v>
      </c>
      <c r="AK652">
        <f>VLOOKUP($B652,'UPDATE Advanced Stats'!$B$2:$AC$1000,14,0)</f>
        <v>37.4</v>
      </c>
      <c r="AL652">
        <f>VLOOKUP($B652,'UPDATE Advanced Stats'!$B$2:$AC$1000,15,0)</f>
        <v>1.2</v>
      </c>
      <c r="AM652">
        <f>VLOOKUP($B652,'UPDATE Advanced Stats'!$B$2:$AC$1000,16,0)</f>
        <v>0.6</v>
      </c>
      <c r="AN652">
        <f>VLOOKUP($B652,'UPDATE Advanced Stats'!$B$2:$AC$1000,17,0)</f>
        <v>15.4</v>
      </c>
      <c r="AO652">
        <f>VLOOKUP($B652,'UPDATE Advanced Stats'!$B$2:$AC$1000,18,0)</f>
        <v>25.2</v>
      </c>
      <c r="AP652">
        <f>VLOOKUP($B652,'UPDATE Advanced Stats'!$B$2:$AC$1000,19,0)</f>
        <v>0</v>
      </c>
      <c r="AQ652">
        <f>VLOOKUP($B652,'UPDATE Advanced Stats'!$B$2:$AC$1000,20,0)</f>
        <v>1.6</v>
      </c>
      <c r="AR652">
        <f>VLOOKUP($B652,'UPDATE Advanced Stats'!$B$2:$AC$1000,21,0)</f>
        <v>0.6</v>
      </c>
      <c r="AS652">
        <f>VLOOKUP($B652,'UPDATE Advanced Stats'!$B$2:$AC$1000,22,0)</f>
        <v>2.1</v>
      </c>
      <c r="AT652">
        <f>VLOOKUP($B652,'UPDATE Advanced Stats'!$B$2:$AC$1000,23,0)</f>
        <v>5.0999999999999997E-2</v>
      </c>
      <c r="AU652">
        <f>VLOOKUP($B652,'UPDATE Advanced Stats'!$B$2:$AC$1000,24,0)</f>
        <v>0</v>
      </c>
      <c r="AV652">
        <f>VLOOKUP($B652,'UPDATE Advanced Stats'!$B$2:$AC$1000,25,0)</f>
        <v>2.1</v>
      </c>
      <c r="AW652">
        <f>VLOOKUP($B652,'UPDATE Advanced Stats'!$B$2:$AC$1000,26,0)</f>
        <v>-3.5</v>
      </c>
      <c r="AX652">
        <f>VLOOKUP($B652,'UPDATE Advanced Stats'!$B$2:$AC$1000,27,0)</f>
        <v>-1.3</v>
      </c>
      <c r="AY652">
        <f>VLOOKUP($B652,'UPDATE Advanced Stats'!$B$2:$AC$1000,28,0)</f>
        <v>0.3</v>
      </c>
    </row>
    <row r="653" spans="1:51">
      <c r="A653">
        <f>'UPDATE Regular Stats'!A654</f>
        <v>480</v>
      </c>
      <c r="B653" t="str">
        <f>'UPDATE Regular Stats'!B654</f>
        <v>Mo Williams</v>
      </c>
      <c r="C653" t="str">
        <f>'UPDATE Regular Stats'!C654</f>
        <v>PG</v>
      </c>
      <c r="D653">
        <f>'UPDATE Regular Stats'!D654</f>
        <v>32</v>
      </c>
      <c r="E653" t="str">
        <f>'UPDATE Regular Stats'!E654</f>
        <v>MIN</v>
      </c>
      <c r="F653">
        <f>'UPDATE Regular Stats'!F654</f>
        <v>41</v>
      </c>
      <c r="G653">
        <f>'UPDATE Regular Stats'!G654</f>
        <v>19</v>
      </c>
      <c r="H653">
        <f>'UPDATE Regular Stats'!H654</f>
        <v>28</v>
      </c>
      <c r="I653">
        <f>'UPDATE Regular Stats'!I654</f>
        <v>4.4000000000000004</v>
      </c>
      <c r="J653">
        <f>'UPDATE Regular Stats'!J654</f>
        <v>10.9</v>
      </c>
      <c r="K653">
        <f>'UPDATE Regular Stats'!K654</f>
        <v>0.40300000000000002</v>
      </c>
      <c r="L653">
        <f>'UPDATE Regular Stats'!L654</f>
        <v>1.4</v>
      </c>
      <c r="M653">
        <f>'UPDATE Regular Stats'!M654</f>
        <v>4.0999999999999996</v>
      </c>
      <c r="N653">
        <f>'UPDATE Regular Stats'!N654</f>
        <v>0.34699999999999998</v>
      </c>
      <c r="O653">
        <f>'UPDATE Regular Stats'!O654</f>
        <v>3</v>
      </c>
      <c r="P653">
        <f>'UPDATE Regular Stats'!P654</f>
        <v>6.8</v>
      </c>
      <c r="Q653">
        <f>'UPDATE Regular Stats'!Q654</f>
        <v>0.437</v>
      </c>
      <c r="R653">
        <f>'UPDATE Regular Stats'!R654</f>
        <v>2</v>
      </c>
      <c r="S653">
        <f>'UPDATE Regular Stats'!S654</f>
        <v>2.2999999999999998</v>
      </c>
      <c r="T653">
        <f>'UPDATE Regular Stats'!T654</f>
        <v>0.85099999999999998</v>
      </c>
      <c r="U653">
        <f>'UPDATE Regular Stats'!U654</f>
        <v>0.3</v>
      </c>
      <c r="V653">
        <f>'UPDATE Regular Stats'!V654</f>
        <v>2.1</v>
      </c>
      <c r="W653">
        <f>'UPDATE Regular Stats'!W654</f>
        <v>2.4</v>
      </c>
      <c r="X653">
        <f>'UPDATE Regular Stats'!X654</f>
        <v>6.4</v>
      </c>
      <c r="Y653">
        <f>'UPDATE Regular Stats'!Y654</f>
        <v>0.7</v>
      </c>
      <c r="Z653">
        <f>'UPDATE Regular Stats'!Z654</f>
        <v>0.2</v>
      </c>
      <c r="AA653">
        <f>'UPDATE Regular Stats'!AA654</f>
        <v>2.5</v>
      </c>
      <c r="AB653">
        <f>'UPDATE Regular Stats'!AB654</f>
        <v>2.5</v>
      </c>
      <c r="AC653">
        <f>'UPDATE Regular Stats'!AC654</f>
        <v>12.2</v>
      </c>
      <c r="AD653">
        <f>VLOOKUP($B653,'UPDATE Advanced Stats'!$B$2:$AC$1000,7,0)</f>
        <v>15.4</v>
      </c>
      <c r="AE653">
        <f>VLOOKUP($B653,'UPDATE Advanced Stats'!$B$2:$AC$1000,8,0)</f>
        <v>0.51200000000000001</v>
      </c>
      <c r="AF653">
        <f>VLOOKUP($B653,'UPDATE Advanced Stats'!$B$2:$AC$1000,9,0)</f>
        <v>0.40500000000000003</v>
      </c>
      <c r="AG653">
        <f>VLOOKUP($B653,'UPDATE Advanced Stats'!$B$2:$AC$1000,10,0)</f>
        <v>0.217</v>
      </c>
      <c r="AH653">
        <f>VLOOKUP($B653,'UPDATE Advanced Stats'!$B$2:$AC$1000,11,0)</f>
        <v>1.2</v>
      </c>
      <c r="AI653">
        <f>VLOOKUP($B653,'UPDATE Advanced Stats'!$B$2:$AC$1000,12,0)</f>
        <v>8.9</v>
      </c>
      <c r="AJ653">
        <f>VLOOKUP($B653,'UPDATE Advanced Stats'!$B$2:$AC$1000,13,0)</f>
        <v>4.9000000000000004</v>
      </c>
      <c r="AK653">
        <f>VLOOKUP($B653,'UPDATE Advanced Stats'!$B$2:$AC$1000,14,0)</f>
        <v>37.4</v>
      </c>
      <c r="AL653">
        <f>VLOOKUP($B653,'UPDATE Advanced Stats'!$B$2:$AC$1000,15,0)</f>
        <v>1.2</v>
      </c>
      <c r="AM653">
        <f>VLOOKUP($B653,'UPDATE Advanced Stats'!$B$2:$AC$1000,16,0)</f>
        <v>0.6</v>
      </c>
      <c r="AN653">
        <f>VLOOKUP($B653,'UPDATE Advanced Stats'!$B$2:$AC$1000,17,0)</f>
        <v>15.4</v>
      </c>
      <c r="AO653">
        <f>VLOOKUP($B653,'UPDATE Advanced Stats'!$B$2:$AC$1000,18,0)</f>
        <v>25.2</v>
      </c>
      <c r="AP653">
        <f>VLOOKUP($B653,'UPDATE Advanced Stats'!$B$2:$AC$1000,19,0)</f>
        <v>0</v>
      </c>
      <c r="AQ653">
        <f>VLOOKUP($B653,'UPDATE Advanced Stats'!$B$2:$AC$1000,20,0)</f>
        <v>1.6</v>
      </c>
      <c r="AR653">
        <f>VLOOKUP($B653,'UPDATE Advanced Stats'!$B$2:$AC$1000,21,0)</f>
        <v>0.6</v>
      </c>
      <c r="AS653">
        <f>VLOOKUP($B653,'UPDATE Advanced Stats'!$B$2:$AC$1000,22,0)</f>
        <v>2.1</v>
      </c>
      <c r="AT653">
        <f>VLOOKUP($B653,'UPDATE Advanced Stats'!$B$2:$AC$1000,23,0)</f>
        <v>5.0999999999999997E-2</v>
      </c>
      <c r="AU653">
        <f>VLOOKUP($B653,'UPDATE Advanced Stats'!$B$2:$AC$1000,24,0)</f>
        <v>0</v>
      </c>
      <c r="AV653">
        <f>VLOOKUP($B653,'UPDATE Advanced Stats'!$B$2:$AC$1000,25,0)</f>
        <v>2.1</v>
      </c>
      <c r="AW653">
        <f>VLOOKUP($B653,'UPDATE Advanced Stats'!$B$2:$AC$1000,26,0)</f>
        <v>-3.5</v>
      </c>
      <c r="AX653">
        <f>VLOOKUP($B653,'UPDATE Advanced Stats'!$B$2:$AC$1000,27,0)</f>
        <v>-1.3</v>
      </c>
      <c r="AY653">
        <f>VLOOKUP($B653,'UPDATE Advanced Stats'!$B$2:$AC$1000,28,0)</f>
        <v>0.3</v>
      </c>
    </row>
    <row r="654" spans="1:51">
      <c r="A654">
        <f>'UPDATE Regular Stats'!A655</f>
        <v>480</v>
      </c>
      <c r="B654" t="str">
        <f>'UPDATE Regular Stats'!B655</f>
        <v>Mo Williams</v>
      </c>
      <c r="C654" t="str">
        <f>'UPDATE Regular Stats'!C655</f>
        <v>PG</v>
      </c>
      <c r="D654">
        <f>'UPDATE Regular Stats'!D655</f>
        <v>32</v>
      </c>
      <c r="E654" t="str">
        <f>'UPDATE Regular Stats'!E655</f>
        <v>CHO</v>
      </c>
      <c r="F654">
        <f>'UPDATE Regular Stats'!F655</f>
        <v>27</v>
      </c>
      <c r="G654">
        <f>'UPDATE Regular Stats'!G655</f>
        <v>14</v>
      </c>
      <c r="H654">
        <f>'UPDATE Regular Stats'!H655</f>
        <v>30.8</v>
      </c>
      <c r="I654">
        <f>'UPDATE Regular Stats'!I655</f>
        <v>6</v>
      </c>
      <c r="J654">
        <f>'UPDATE Regular Stats'!J655</f>
        <v>15.3</v>
      </c>
      <c r="K654">
        <f>'UPDATE Regular Stats'!K655</f>
        <v>0.39</v>
      </c>
      <c r="L654">
        <f>'UPDATE Regular Stats'!L655</f>
        <v>2.2000000000000002</v>
      </c>
      <c r="M654">
        <f>'UPDATE Regular Stats'!M655</f>
        <v>6.6</v>
      </c>
      <c r="N654">
        <f>'UPDATE Regular Stats'!N655</f>
        <v>0.33700000000000002</v>
      </c>
      <c r="O654">
        <f>'UPDATE Regular Stats'!O655</f>
        <v>3.7</v>
      </c>
      <c r="P654">
        <f>'UPDATE Regular Stats'!P655</f>
        <v>8.6999999999999993</v>
      </c>
      <c r="Q654">
        <f>'UPDATE Regular Stats'!Q655</f>
        <v>0.43</v>
      </c>
      <c r="R654">
        <f>'UPDATE Regular Stats'!R655</f>
        <v>3.1</v>
      </c>
      <c r="S654">
        <f>'UPDATE Regular Stats'!S655</f>
        <v>3.4</v>
      </c>
      <c r="T654">
        <f>'UPDATE Regular Stats'!T655</f>
        <v>0.89200000000000002</v>
      </c>
      <c r="U654">
        <f>'UPDATE Regular Stats'!U655</f>
        <v>0.3</v>
      </c>
      <c r="V654">
        <f>'UPDATE Regular Stats'!V655</f>
        <v>2.5</v>
      </c>
      <c r="W654">
        <f>'UPDATE Regular Stats'!W655</f>
        <v>2.8</v>
      </c>
      <c r="X654">
        <f>'UPDATE Regular Stats'!X655</f>
        <v>6</v>
      </c>
      <c r="Y654">
        <f>'UPDATE Regular Stats'!Y655</f>
        <v>0.6</v>
      </c>
      <c r="Z654">
        <f>'UPDATE Regular Stats'!Z655</f>
        <v>0.2</v>
      </c>
      <c r="AA654">
        <f>'UPDATE Regular Stats'!AA655</f>
        <v>2.6</v>
      </c>
      <c r="AB654">
        <f>'UPDATE Regular Stats'!AB655</f>
        <v>2.2000000000000002</v>
      </c>
      <c r="AC654">
        <f>'UPDATE Regular Stats'!AC655</f>
        <v>17.2</v>
      </c>
      <c r="AD654">
        <f>VLOOKUP($B654,'UPDATE Advanced Stats'!$B$2:$AC$1000,7,0)</f>
        <v>15.4</v>
      </c>
      <c r="AE654">
        <f>VLOOKUP($B654,'UPDATE Advanced Stats'!$B$2:$AC$1000,8,0)</f>
        <v>0.51200000000000001</v>
      </c>
      <c r="AF654">
        <f>VLOOKUP($B654,'UPDATE Advanced Stats'!$B$2:$AC$1000,9,0)</f>
        <v>0.40500000000000003</v>
      </c>
      <c r="AG654">
        <f>VLOOKUP($B654,'UPDATE Advanced Stats'!$B$2:$AC$1000,10,0)</f>
        <v>0.217</v>
      </c>
      <c r="AH654">
        <f>VLOOKUP($B654,'UPDATE Advanced Stats'!$B$2:$AC$1000,11,0)</f>
        <v>1.2</v>
      </c>
      <c r="AI654">
        <f>VLOOKUP($B654,'UPDATE Advanced Stats'!$B$2:$AC$1000,12,0)</f>
        <v>8.9</v>
      </c>
      <c r="AJ654">
        <f>VLOOKUP($B654,'UPDATE Advanced Stats'!$B$2:$AC$1000,13,0)</f>
        <v>4.9000000000000004</v>
      </c>
      <c r="AK654">
        <f>VLOOKUP($B654,'UPDATE Advanced Stats'!$B$2:$AC$1000,14,0)</f>
        <v>37.4</v>
      </c>
      <c r="AL654">
        <f>VLOOKUP($B654,'UPDATE Advanced Stats'!$B$2:$AC$1000,15,0)</f>
        <v>1.2</v>
      </c>
      <c r="AM654">
        <f>VLOOKUP($B654,'UPDATE Advanced Stats'!$B$2:$AC$1000,16,0)</f>
        <v>0.6</v>
      </c>
      <c r="AN654">
        <f>VLOOKUP($B654,'UPDATE Advanced Stats'!$B$2:$AC$1000,17,0)</f>
        <v>15.4</v>
      </c>
      <c r="AO654">
        <f>VLOOKUP($B654,'UPDATE Advanced Stats'!$B$2:$AC$1000,18,0)</f>
        <v>25.2</v>
      </c>
      <c r="AP654">
        <f>VLOOKUP($B654,'UPDATE Advanced Stats'!$B$2:$AC$1000,19,0)</f>
        <v>0</v>
      </c>
      <c r="AQ654">
        <f>VLOOKUP($B654,'UPDATE Advanced Stats'!$B$2:$AC$1000,20,0)</f>
        <v>1.6</v>
      </c>
      <c r="AR654">
        <f>VLOOKUP($B654,'UPDATE Advanced Stats'!$B$2:$AC$1000,21,0)</f>
        <v>0.6</v>
      </c>
      <c r="AS654">
        <f>VLOOKUP($B654,'UPDATE Advanced Stats'!$B$2:$AC$1000,22,0)</f>
        <v>2.1</v>
      </c>
      <c r="AT654">
        <f>VLOOKUP($B654,'UPDATE Advanced Stats'!$B$2:$AC$1000,23,0)</f>
        <v>5.0999999999999997E-2</v>
      </c>
      <c r="AU654">
        <f>VLOOKUP($B654,'UPDATE Advanced Stats'!$B$2:$AC$1000,24,0)</f>
        <v>0</v>
      </c>
      <c r="AV654">
        <f>VLOOKUP($B654,'UPDATE Advanced Stats'!$B$2:$AC$1000,25,0)</f>
        <v>2.1</v>
      </c>
      <c r="AW654">
        <f>VLOOKUP($B654,'UPDATE Advanced Stats'!$B$2:$AC$1000,26,0)</f>
        <v>-3.5</v>
      </c>
      <c r="AX654">
        <f>VLOOKUP($B654,'UPDATE Advanced Stats'!$B$2:$AC$1000,27,0)</f>
        <v>-1.3</v>
      </c>
      <c r="AY654">
        <f>VLOOKUP($B654,'UPDATE Advanced Stats'!$B$2:$AC$1000,28,0)</f>
        <v>0.3</v>
      </c>
    </row>
    <row r="655" spans="1:51">
      <c r="A655" t="str">
        <f>'UPDATE Regular Stats'!A656</f>
        <v>Rk</v>
      </c>
      <c r="B655" t="str">
        <f>'UPDATE Regular Stats'!B656</f>
        <v>Player</v>
      </c>
      <c r="C655" t="str">
        <f>'UPDATE Regular Stats'!C656</f>
        <v>Pos</v>
      </c>
      <c r="D655" t="str">
        <f>'UPDATE Regular Stats'!D656</f>
        <v>Age</v>
      </c>
      <c r="E655" t="str">
        <f>'UPDATE Regular Stats'!E656</f>
        <v>Tm</v>
      </c>
      <c r="F655" t="str">
        <f>'UPDATE Regular Stats'!F656</f>
        <v>G</v>
      </c>
      <c r="G655" t="str">
        <f>'UPDATE Regular Stats'!G656</f>
        <v>GS</v>
      </c>
      <c r="H655" t="str">
        <f>'UPDATE Regular Stats'!H656</f>
        <v>MP</v>
      </c>
      <c r="I655" t="str">
        <f>'UPDATE Regular Stats'!I656</f>
        <v>FG</v>
      </c>
      <c r="J655" t="str">
        <f>'UPDATE Regular Stats'!J656</f>
        <v>FGA</v>
      </c>
      <c r="K655" t="str">
        <f>'UPDATE Regular Stats'!K656</f>
        <v>FG%</v>
      </c>
      <c r="L655" t="str">
        <f>'UPDATE Regular Stats'!L656</f>
        <v>3P</v>
      </c>
      <c r="M655" t="str">
        <f>'UPDATE Regular Stats'!M656</f>
        <v>3PA</v>
      </c>
      <c r="N655" t="str">
        <f>'UPDATE Regular Stats'!N656</f>
        <v>3P</v>
      </c>
      <c r="O655" t="str">
        <f>'UPDATE Regular Stats'!O656</f>
        <v>2P</v>
      </c>
      <c r="P655" t="str">
        <f>'UPDATE Regular Stats'!P656</f>
        <v>2PA</v>
      </c>
      <c r="Q655" t="str">
        <f>'UPDATE Regular Stats'!Q656</f>
        <v>2P</v>
      </c>
      <c r="R655" t="str">
        <f>'UPDATE Regular Stats'!R656</f>
        <v>FT</v>
      </c>
      <c r="S655" t="str">
        <f>'UPDATE Regular Stats'!S656</f>
        <v>FTA</v>
      </c>
      <c r="T655" t="str">
        <f>'UPDATE Regular Stats'!T656</f>
        <v>FT%</v>
      </c>
      <c r="U655" t="str">
        <f>'UPDATE Regular Stats'!U656</f>
        <v>ORB</v>
      </c>
      <c r="V655" t="str">
        <f>'UPDATE Regular Stats'!V656</f>
        <v>DRB</v>
      </c>
      <c r="W655" t="str">
        <f>'UPDATE Regular Stats'!W656</f>
        <v>TRB</v>
      </c>
      <c r="X655" t="str">
        <f>'UPDATE Regular Stats'!X656</f>
        <v>AST</v>
      </c>
      <c r="Y655" t="str">
        <f>'UPDATE Regular Stats'!Y656</f>
        <v>STL</v>
      </c>
      <c r="Z655" t="str">
        <f>'UPDATE Regular Stats'!Z656</f>
        <v>BLK</v>
      </c>
      <c r="AA655" t="str">
        <f>'UPDATE Regular Stats'!AA656</f>
        <v>TOV</v>
      </c>
      <c r="AB655" t="str">
        <f>'UPDATE Regular Stats'!AB656</f>
        <v>PF</v>
      </c>
      <c r="AC655" t="str">
        <f>'UPDATE Regular Stats'!AC656</f>
        <v>PTS</v>
      </c>
      <c r="AD655" t="str">
        <f>VLOOKUP($B655,'UPDATE Advanced Stats'!$B$2:$AC$1000,7,0)</f>
        <v>PER</v>
      </c>
      <c r="AE655" t="str">
        <f>VLOOKUP($B655,'UPDATE Advanced Stats'!$B$2:$AC$1000,8,0)</f>
        <v>TS%</v>
      </c>
      <c r="AF655" t="str">
        <f>VLOOKUP($B655,'UPDATE Advanced Stats'!$B$2:$AC$1000,9,0)</f>
        <v>3PAr</v>
      </c>
      <c r="AG655" t="str">
        <f>VLOOKUP($B655,'UPDATE Advanced Stats'!$B$2:$AC$1000,10,0)</f>
        <v>FTr</v>
      </c>
      <c r="AH655" t="str">
        <f>VLOOKUP($B655,'UPDATE Advanced Stats'!$B$2:$AC$1000,11,0)</f>
        <v>ORB%</v>
      </c>
      <c r="AI655" t="str">
        <f>VLOOKUP($B655,'UPDATE Advanced Stats'!$B$2:$AC$1000,12,0)</f>
        <v>DRB%</v>
      </c>
      <c r="AJ655" t="str">
        <f>VLOOKUP($B655,'UPDATE Advanced Stats'!$B$2:$AC$1000,13,0)</f>
        <v>TRB%</v>
      </c>
      <c r="AK655" t="str">
        <f>VLOOKUP($B655,'UPDATE Advanced Stats'!$B$2:$AC$1000,14,0)</f>
        <v>AST%</v>
      </c>
      <c r="AL655" t="str">
        <f>VLOOKUP($B655,'UPDATE Advanced Stats'!$B$2:$AC$1000,15,0)</f>
        <v>STL%</v>
      </c>
      <c r="AM655" t="str">
        <f>VLOOKUP($B655,'UPDATE Advanced Stats'!$B$2:$AC$1000,16,0)</f>
        <v>BLK%</v>
      </c>
      <c r="AN655" t="str">
        <f>VLOOKUP($B655,'UPDATE Advanced Stats'!$B$2:$AC$1000,17,0)</f>
        <v>TOV%</v>
      </c>
      <c r="AO655" t="str">
        <f>VLOOKUP($B655,'UPDATE Advanced Stats'!$B$2:$AC$1000,18,0)</f>
        <v>USG%</v>
      </c>
      <c r="AP655">
        <f>VLOOKUP($B655,'UPDATE Advanced Stats'!$B$2:$AC$1000,19,0)</f>
        <v>0</v>
      </c>
      <c r="AQ655" t="str">
        <f>VLOOKUP($B655,'UPDATE Advanced Stats'!$B$2:$AC$1000,20,0)</f>
        <v>OWS</v>
      </c>
      <c r="AR655" t="str">
        <f>VLOOKUP($B655,'UPDATE Advanced Stats'!$B$2:$AC$1000,21,0)</f>
        <v>DWS</v>
      </c>
      <c r="AS655" t="str">
        <f>VLOOKUP($B655,'UPDATE Advanced Stats'!$B$2:$AC$1000,22,0)</f>
        <v>WS</v>
      </c>
      <c r="AT655" t="str">
        <f>VLOOKUP($B655,'UPDATE Advanced Stats'!$B$2:$AC$1000,23,0)</f>
        <v>WS/48</v>
      </c>
      <c r="AU655">
        <f>VLOOKUP($B655,'UPDATE Advanced Stats'!$B$2:$AC$1000,24,0)</f>
        <v>0</v>
      </c>
      <c r="AV655" t="str">
        <f>VLOOKUP($B655,'UPDATE Advanced Stats'!$B$2:$AC$1000,25,0)</f>
        <v>OBPM</v>
      </c>
      <c r="AW655" t="str">
        <f>VLOOKUP($B655,'UPDATE Advanced Stats'!$B$2:$AC$1000,26,0)</f>
        <v>DBPM</v>
      </c>
      <c r="AX655" t="str">
        <f>VLOOKUP($B655,'UPDATE Advanced Stats'!$B$2:$AC$1000,27,0)</f>
        <v>BPM</v>
      </c>
      <c r="AY655" t="str">
        <f>VLOOKUP($B655,'UPDATE Advanced Stats'!$B$2:$AC$1000,28,0)</f>
        <v>VORP</v>
      </c>
    </row>
    <row r="656" spans="1:51">
      <c r="A656">
        <f>'UPDATE Regular Stats'!A657</f>
        <v>481</v>
      </c>
      <c r="B656" t="str">
        <f>'UPDATE Regular Stats'!B657</f>
        <v>Reggie Williams</v>
      </c>
      <c r="C656" t="str">
        <f>'UPDATE Regular Stats'!C657</f>
        <v>SF</v>
      </c>
      <c r="D656">
        <f>'UPDATE Regular Stats'!D657</f>
        <v>28</v>
      </c>
      <c r="E656" t="str">
        <f>'UPDATE Regular Stats'!E657</f>
        <v>SAS</v>
      </c>
      <c r="F656">
        <f>'UPDATE Regular Stats'!F657</f>
        <v>20</v>
      </c>
      <c r="G656">
        <f>'UPDATE Regular Stats'!G657</f>
        <v>0</v>
      </c>
      <c r="H656">
        <f>'UPDATE Regular Stats'!H657</f>
        <v>5.3</v>
      </c>
      <c r="I656">
        <f>'UPDATE Regular Stats'!I657</f>
        <v>0.8</v>
      </c>
      <c r="J656">
        <f>'UPDATE Regular Stats'!J657</f>
        <v>2</v>
      </c>
      <c r="K656">
        <f>'UPDATE Regular Stats'!K657</f>
        <v>0.38500000000000001</v>
      </c>
      <c r="L656">
        <f>'UPDATE Regular Stats'!L657</f>
        <v>0.2</v>
      </c>
      <c r="M656">
        <f>'UPDATE Regular Stats'!M657</f>
        <v>1</v>
      </c>
      <c r="N656">
        <f>'UPDATE Regular Stats'!N657</f>
        <v>0.158</v>
      </c>
      <c r="O656">
        <f>'UPDATE Regular Stats'!O657</f>
        <v>0.6</v>
      </c>
      <c r="P656">
        <f>'UPDATE Regular Stats'!P657</f>
        <v>1</v>
      </c>
      <c r="Q656">
        <f>'UPDATE Regular Stats'!Q657</f>
        <v>0.6</v>
      </c>
      <c r="R656">
        <f>'UPDATE Regular Stats'!R657</f>
        <v>0.2</v>
      </c>
      <c r="S656">
        <f>'UPDATE Regular Stats'!S657</f>
        <v>0.2</v>
      </c>
      <c r="T656">
        <f>'UPDATE Regular Stats'!T657</f>
        <v>1</v>
      </c>
      <c r="U656">
        <f>'UPDATE Regular Stats'!U657</f>
        <v>0.3</v>
      </c>
      <c r="V656">
        <f>'UPDATE Regular Stats'!V657</f>
        <v>0.6</v>
      </c>
      <c r="W656">
        <f>'UPDATE Regular Stats'!W657</f>
        <v>0.9</v>
      </c>
      <c r="X656">
        <f>'UPDATE Regular Stats'!X657</f>
        <v>0.5</v>
      </c>
      <c r="Y656">
        <f>'UPDATE Regular Stats'!Y657</f>
        <v>0.1</v>
      </c>
      <c r="Z656">
        <f>'UPDATE Regular Stats'!Z657</f>
        <v>0</v>
      </c>
      <c r="AA656">
        <f>'UPDATE Regular Stats'!AA657</f>
        <v>0.1</v>
      </c>
      <c r="AB656">
        <f>'UPDATE Regular Stats'!AB657</f>
        <v>0.6</v>
      </c>
      <c r="AC656">
        <f>'UPDATE Regular Stats'!AC657</f>
        <v>1.9</v>
      </c>
      <c r="AD656">
        <f>VLOOKUP($B656,'UPDATE Advanced Stats'!$B$2:$AC$1000,7,0)</f>
        <v>10.5</v>
      </c>
      <c r="AE656">
        <f>VLOOKUP($B656,'UPDATE Advanced Stats'!$B$2:$AC$1000,8,0)</f>
        <v>0.45400000000000001</v>
      </c>
      <c r="AF656">
        <f>VLOOKUP($B656,'UPDATE Advanced Stats'!$B$2:$AC$1000,9,0)</f>
        <v>0.48699999999999999</v>
      </c>
      <c r="AG656">
        <f>VLOOKUP($B656,'UPDATE Advanced Stats'!$B$2:$AC$1000,10,0)</f>
        <v>0.10299999999999999</v>
      </c>
      <c r="AH656">
        <f>VLOOKUP($B656,'UPDATE Advanced Stats'!$B$2:$AC$1000,11,0)</f>
        <v>5.5</v>
      </c>
      <c r="AI656">
        <f>VLOOKUP($B656,'UPDATE Advanced Stats'!$B$2:$AC$1000,12,0)</f>
        <v>12.7</v>
      </c>
      <c r="AJ656">
        <f>VLOOKUP($B656,'UPDATE Advanced Stats'!$B$2:$AC$1000,13,0)</f>
        <v>9.1999999999999993</v>
      </c>
      <c r="AK656">
        <f>VLOOKUP($B656,'UPDATE Advanced Stats'!$B$2:$AC$1000,14,0)</f>
        <v>14.4</v>
      </c>
      <c r="AL656">
        <f>VLOOKUP($B656,'UPDATE Advanced Stats'!$B$2:$AC$1000,15,0)</f>
        <v>0.5</v>
      </c>
      <c r="AM656">
        <f>VLOOKUP($B656,'UPDATE Advanced Stats'!$B$2:$AC$1000,16,0)</f>
        <v>0</v>
      </c>
      <c r="AN656">
        <f>VLOOKUP($B656,'UPDATE Advanced Stats'!$B$2:$AC$1000,17,0)</f>
        <v>4.7</v>
      </c>
      <c r="AO656">
        <f>VLOOKUP($B656,'UPDATE Advanced Stats'!$B$2:$AC$1000,18,0)</f>
        <v>18.5</v>
      </c>
      <c r="AP656">
        <f>VLOOKUP($B656,'UPDATE Advanced Stats'!$B$2:$AC$1000,19,0)</f>
        <v>0</v>
      </c>
      <c r="AQ656">
        <f>VLOOKUP($B656,'UPDATE Advanced Stats'!$B$2:$AC$1000,20,0)</f>
        <v>0.1</v>
      </c>
      <c r="AR656">
        <f>VLOOKUP($B656,'UPDATE Advanced Stats'!$B$2:$AC$1000,21,0)</f>
        <v>0.1</v>
      </c>
      <c r="AS656">
        <f>VLOOKUP($B656,'UPDATE Advanced Stats'!$B$2:$AC$1000,22,0)</f>
        <v>0.2</v>
      </c>
      <c r="AT656">
        <f>VLOOKUP($B656,'UPDATE Advanced Stats'!$B$2:$AC$1000,23,0)</f>
        <v>8.3000000000000004E-2</v>
      </c>
      <c r="AU656">
        <f>VLOOKUP($B656,'UPDATE Advanced Stats'!$B$2:$AC$1000,24,0)</f>
        <v>0</v>
      </c>
      <c r="AV656">
        <f>VLOOKUP($B656,'UPDATE Advanced Stats'!$B$2:$AC$1000,25,0)</f>
        <v>-0.5</v>
      </c>
      <c r="AW656">
        <f>VLOOKUP($B656,'UPDATE Advanced Stats'!$B$2:$AC$1000,26,0)</f>
        <v>-2.2000000000000002</v>
      </c>
      <c r="AX656">
        <f>VLOOKUP($B656,'UPDATE Advanced Stats'!$B$2:$AC$1000,27,0)</f>
        <v>-2.7</v>
      </c>
      <c r="AY656">
        <f>VLOOKUP($B656,'UPDATE Advanced Stats'!$B$2:$AC$1000,28,0)</f>
        <v>0</v>
      </c>
    </row>
    <row r="657" spans="1:51">
      <c r="A657">
        <f>'UPDATE Regular Stats'!A658</f>
        <v>482</v>
      </c>
      <c r="B657" t="str">
        <f>'UPDATE Regular Stats'!B658</f>
        <v>Shawne Williams</v>
      </c>
      <c r="C657" t="str">
        <f>'UPDATE Regular Stats'!C658</f>
        <v>SF</v>
      </c>
      <c r="D657">
        <f>'UPDATE Regular Stats'!D658</f>
        <v>28</v>
      </c>
      <c r="E657" t="str">
        <f>'UPDATE Regular Stats'!E658</f>
        <v>TOT</v>
      </c>
      <c r="F657">
        <f>'UPDATE Regular Stats'!F658</f>
        <v>63</v>
      </c>
      <c r="G657">
        <f>'UPDATE Regular Stats'!G658</f>
        <v>22</v>
      </c>
      <c r="H657">
        <f>'UPDATE Regular Stats'!H658</f>
        <v>17.3</v>
      </c>
      <c r="I657">
        <f>'UPDATE Regular Stats'!I658</f>
        <v>1.9</v>
      </c>
      <c r="J657">
        <f>'UPDATE Regular Stats'!J658</f>
        <v>4.8</v>
      </c>
      <c r="K657">
        <f>'UPDATE Regular Stats'!K658</f>
        <v>0.40300000000000002</v>
      </c>
      <c r="L657">
        <f>'UPDATE Regular Stats'!L658</f>
        <v>1</v>
      </c>
      <c r="M657">
        <f>'UPDATE Regular Stats'!M658</f>
        <v>2.8</v>
      </c>
      <c r="N657">
        <f>'UPDATE Regular Stats'!N658</f>
        <v>0.36</v>
      </c>
      <c r="O657">
        <f>'UPDATE Regular Stats'!O658</f>
        <v>0.9</v>
      </c>
      <c r="P657">
        <f>'UPDATE Regular Stats'!P658</f>
        <v>1.9</v>
      </c>
      <c r="Q657">
        <f>'UPDATE Regular Stats'!Q658</f>
        <v>0.46700000000000003</v>
      </c>
      <c r="R657">
        <f>'UPDATE Regular Stats'!R658</f>
        <v>0.6</v>
      </c>
      <c r="S657">
        <f>'UPDATE Regular Stats'!S658</f>
        <v>0.6</v>
      </c>
      <c r="T657">
        <f>'UPDATE Regular Stats'!T658</f>
        <v>0.875</v>
      </c>
      <c r="U657">
        <f>'UPDATE Regular Stats'!U658</f>
        <v>0.6</v>
      </c>
      <c r="V657">
        <f>'UPDATE Regular Stats'!V658</f>
        <v>2.1</v>
      </c>
      <c r="W657">
        <f>'UPDATE Regular Stats'!W658</f>
        <v>2.6</v>
      </c>
      <c r="X657">
        <f>'UPDATE Regular Stats'!X658</f>
        <v>0.7</v>
      </c>
      <c r="Y657">
        <f>'UPDATE Regular Stats'!Y658</f>
        <v>0.4</v>
      </c>
      <c r="Z657">
        <f>'UPDATE Regular Stats'!Z658</f>
        <v>0.3</v>
      </c>
      <c r="AA657">
        <f>'UPDATE Regular Stats'!AA658</f>
        <v>0.5</v>
      </c>
      <c r="AB657">
        <f>'UPDATE Regular Stats'!AB658</f>
        <v>2.1</v>
      </c>
      <c r="AC657">
        <f>'UPDATE Regular Stats'!AC658</f>
        <v>5.4</v>
      </c>
      <c r="AD657">
        <f>VLOOKUP($B657,'UPDATE Advanced Stats'!$B$2:$AC$1000,7,0)</f>
        <v>10.5</v>
      </c>
      <c r="AE657">
        <f>VLOOKUP($B657,'UPDATE Advanced Stats'!$B$2:$AC$1000,8,0)</f>
        <v>0.53700000000000003</v>
      </c>
      <c r="AF657">
        <f>VLOOKUP($B657,'UPDATE Advanced Stats'!$B$2:$AC$1000,9,0)</f>
        <v>0.59299999999999997</v>
      </c>
      <c r="AG657">
        <f>VLOOKUP($B657,'UPDATE Advanced Stats'!$B$2:$AC$1000,10,0)</f>
        <v>0.13300000000000001</v>
      </c>
      <c r="AH657">
        <f>VLOOKUP($B657,'UPDATE Advanced Stats'!$B$2:$AC$1000,11,0)</f>
        <v>3.9</v>
      </c>
      <c r="AI657">
        <f>VLOOKUP($B657,'UPDATE Advanced Stats'!$B$2:$AC$1000,12,0)</f>
        <v>14</v>
      </c>
      <c r="AJ657">
        <f>VLOOKUP($B657,'UPDATE Advanced Stats'!$B$2:$AC$1000,13,0)</f>
        <v>9</v>
      </c>
      <c r="AK657">
        <f>VLOOKUP($B657,'UPDATE Advanced Stats'!$B$2:$AC$1000,14,0)</f>
        <v>6.5</v>
      </c>
      <c r="AL657">
        <f>VLOOKUP($B657,'UPDATE Advanced Stats'!$B$2:$AC$1000,15,0)</f>
        <v>1.2</v>
      </c>
      <c r="AM657">
        <f>VLOOKUP($B657,'UPDATE Advanced Stats'!$B$2:$AC$1000,16,0)</f>
        <v>1.6</v>
      </c>
      <c r="AN657">
        <f>VLOOKUP($B657,'UPDATE Advanced Stats'!$B$2:$AC$1000,17,0)</f>
        <v>8.6</v>
      </c>
      <c r="AO657">
        <f>VLOOKUP($B657,'UPDATE Advanced Stats'!$B$2:$AC$1000,18,0)</f>
        <v>14.9</v>
      </c>
      <c r="AP657">
        <f>VLOOKUP($B657,'UPDATE Advanced Stats'!$B$2:$AC$1000,19,0)</f>
        <v>0</v>
      </c>
      <c r="AQ657">
        <f>VLOOKUP($B657,'UPDATE Advanced Stats'!$B$2:$AC$1000,20,0)</f>
        <v>1.1000000000000001</v>
      </c>
      <c r="AR657">
        <f>VLOOKUP($B657,'UPDATE Advanced Stats'!$B$2:$AC$1000,21,0)</f>
        <v>0.8</v>
      </c>
      <c r="AS657">
        <f>VLOOKUP($B657,'UPDATE Advanced Stats'!$B$2:$AC$1000,22,0)</f>
        <v>1.9</v>
      </c>
      <c r="AT657">
        <f>VLOOKUP($B657,'UPDATE Advanced Stats'!$B$2:$AC$1000,23,0)</f>
        <v>8.4000000000000005E-2</v>
      </c>
      <c r="AU657">
        <f>VLOOKUP($B657,'UPDATE Advanced Stats'!$B$2:$AC$1000,24,0)</f>
        <v>0</v>
      </c>
      <c r="AV657">
        <f>VLOOKUP($B657,'UPDATE Advanced Stats'!$B$2:$AC$1000,25,0)</f>
        <v>-0.2</v>
      </c>
      <c r="AW657">
        <f>VLOOKUP($B657,'UPDATE Advanced Stats'!$B$2:$AC$1000,26,0)</f>
        <v>-0.8</v>
      </c>
      <c r="AX657">
        <f>VLOOKUP($B657,'UPDATE Advanced Stats'!$B$2:$AC$1000,27,0)</f>
        <v>-1</v>
      </c>
      <c r="AY657">
        <f>VLOOKUP($B657,'UPDATE Advanced Stats'!$B$2:$AC$1000,28,0)</f>
        <v>0.3</v>
      </c>
    </row>
    <row r="658" spans="1:51">
      <c r="A658">
        <f>'UPDATE Regular Stats'!A659</f>
        <v>482</v>
      </c>
      <c r="B658" t="str">
        <f>'UPDATE Regular Stats'!B659</f>
        <v>Shawne Williams</v>
      </c>
      <c r="C658" t="str">
        <f>'UPDATE Regular Stats'!C659</f>
        <v>SF</v>
      </c>
      <c r="D658">
        <f>'UPDATE Regular Stats'!D659</f>
        <v>28</v>
      </c>
      <c r="E658" t="str">
        <f>'UPDATE Regular Stats'!E659</f>
        <v>MIA</v>
      </c>
      <c r="F658">
        <f>'UPDATE Regular Stats'!F659</f>
        <v>44</v>
      </c>
      <c r="G658">
        <f>'UPDATE Regular Stats'!G659</f>
        <v>22</v>
      </c>
      <c r="H658">
        <f>'UPDATE Regular Stats'!H659</f>
        <v>21</v>
      </c>
      <c r="I658">
        <f>'UPDATE Regular Stats'!I659</f>
        <v>2.2999999999999998</v>
      </c>
      <c r="J658">
        <f>'UPDATE Regular Stats'!J659</f>
        <v>5.5</v>
      </c>
      <c r="K658">
        <f>'UPDATE Regular Stats'!K659</f>
        <v>0.42499999999999999</v>
      </c>
      <c r="L658">
        <f>'UPDATE Regular Stats'!L659</f>
        <v>1.4</v>
      </c>
      <c r="M658">
        <f>'UPDATE Regular Stats'!M659</f>
        <v>3.5</v>
      </c>
      <c r="N658">
        <f>'UPDATE Regular Stats'!N659</f>
        <v>0.39500000000000002</v>
      </c>
      <c r="O658">
        <f>'UPDATE Regular Stats'!O659</f>
        <v>1</v>
      </c>
      <c r="P658">
        <f>'UPDATE Regular Stats'!P659</f>
        <v>2</v>
      </c>
      <c r="Q658">
        <f>'UPDATE Regular Stats'!Q659</f>
        <v>0.47699999999999998</v>
      </c>
      <c r="R658">
        <f>'UPDATE Regular Stats'!R659</f>
        <v>0.6</v>
      </c>
      <c r="S658">
        <f>'UPDATE Regular Stats'!S659</f>
        <v>0.8</v>
      </c>
      <c r="T658">
        <f>'UPDATE Regular Stats'!T659</f>
        <v>0.84799999999999998</v>
      </c>
      <c r="U658">
        <f>'UPDATE Regular Stats'!U659</f>
        <v>0.6</v>
      </c>
      <c r="V658">
        <f>'UPDATE Regular Stats'!V659</f>
        <v>2.5</v>
      </c>
      <c r="W658">
        <f>'UPDATE Regular Stats'!W659</f>
        <v>3.2</v>
      </c>
      <c r="X658">
        <f>'UPDATE Regular Stats'!X659</f>
        <v>0.8</v>
      </c>
      <c r="Y658">
        <f>'UPDATE Regular Stats'!Y659</f>
        <v>0.5</v>
      </c>
      <c r="Z658">
        <f>'UPDATE Regular Stats'!Z659</f>
        <v>0.4</v>
      </c>
      <c r="AA658">
        <f>'UPDATE Regular Stats'!AA659</f>
        <v>0.5</v>
      </c>
      <c r="AB658">
        <f>'UPDATE Regular Stats'!AB659</f>
        <v>2.6</v>
      </c>
      <c r="AC658">
        <f>'UPDATE Regular Stats'!AC659</f>
        <v>6.6</v>
      </c>
      <c r="AD658">
        <f>VLOOKUP($B658,'UPDATE Advanced Stats'!$B$2:$AC$1000,7,0)</f>
        <v>10.5</v>
      </c>
      <c r="AE658">
        <f>VLOOKUP($B658,'UPDATE Advanced Stats'!$B$2:$AC$1000,8,0)</f>
        <v>0.53700000000000003</v>
      </c>
      <c r="AF658">
        <f>VLOOKUP($B658,'UPDATE Advanced Stats'!$B$2:$AC$1000,9,0)</f>
        <v>0.59299999999999997</v>
      </c>
      <c r="AG658">
        <f>VLOOKUP($B658,'UPDATE Advanced Stats'!$B$2:$AC$1000,10,0)</f>
        <v>0.13300000000000001</v>
      </c>
      <c r="AH658">
        <f>VLOOKUP($B658,'UPDATE Advanced Stats'!$B$2:$AC$1000,11,0)</f>
        <v>3.9</v>
      </c>
      <c r="AI658">
        <f>VLOOKUP($B658,'UPDATE Advanced Stats'!$B$2:$AC$1000,12,0)</f>
        <v>14</v>
      </c>
      <c r="AJ658">
        <f>VLOOKUP($B658,'UPDATE Advanced Stats'!$B$2:$AC$1000,13,0)</f>
        <v>9</v>
      </c>
      <c r="AK658">
        <f>VLOOKUP($B658,'UPDATE Advanced Stats'!$B$2:$AC$1000,14,0)</f>
        <v>6.5</v>
      </c>
      <c r="AL658">
        <f>VLOOKUP($B658,'UPDATE Advanced Stats'!$B$2:$AC$1000,15,0)</f>
        <v>1.2</v>
      </c>
      <c r="AM658">
        <f>VLOOKUP($B658,'UPDATE Advanced Stats'!$B$2:$AC$1000,16,0)</f>
        <v>1.6</v>
      </c>
      <c r="AN658">
        <f>VLOOKUP($B658,'UPDATE Advanced Stats'!$B$2:$AC$1000,17,0)</f>
        <v>8.6</v>
      </c>
      <c r="AO658">
        <f>VLOOKUP($B658,'UPDATE Advanced Stats'!$B$2:$AC$1000,18,0)</f>
        <v>14.9</v>
      </c>
      <c r="AP658">
        <f>VLOOKUP($B658,'UPDATE Advanced Stats'!$B$2:$AC$1000,19,0)</f>
        <v>0</v>
      </c>
      <c r="AQ658">
        <f>VLOOKUP($B658,'UPDATE Advanced Stats'!$B$2:$AC$1000,20,0)</f>
        <v>1.1000000000000001</v>
      </c>
      <c r="AR658">
        <f>VLOOKUP($B658,'UPDATE Advanced Stats'!$B$2:$AC$1000,21,0)</f>
        <v>0.8</v>
      </c>
      <c r="AS658">
        <f>VLOOKUP($B658,'UPDATE Advanced Stats'!$B$2:$AC$1000,22,0)</f>
        <v>1.9</v>
      </c>
      <c r="AT658">
        <f>VLOOKUP($B658,'UPDATE Advanced Stats'!$B$2:$AC$1000,23,0)</f>
        <v>8.4000000000000005E-2</v>
      </c>
      <c r="AU658">
        <f>VLOOKUP($B658,'UPDATE Advanced Stats'!$B$2:$AC$1000,24,0)</f>
        <v>0</v>
      </c>
      <c r="AV658">
        <f>VLOOKUP($B658,'UPDATE Advanced Stats'!$B$2:$AC$1000,25,0)</f>
        <v>-0.2</v>
      </c>
      <c r="AW658">
        <f>VLOOKUP($B658,'UPDATE Advanced Stats'!$B$2:$AC$1000,26,0)</f>
        <v>-0.8</v>
      </c>
      <c r="AX658">
        <f>VLOOKUP($B658,'UPDATE Advanced Stats'!$B$2:$AC$1000,27,0)</f>
        <v>-1</v>
      </c>
      <c r="AY658">
        <f>VLOOKUP($B658,'UPDATE Advanced Stats'!$B$2:$AC$1000,28,0)</f>
        <v>0.3</v>
      </c>
    </row>
    <row r="659" spans="1:51">
      <c r="A659">
        <f>'UPDATE Regular Stats'!A660</f>
        <v>482</v>
      </c>
      <c r="B659" t="str">
        <f>'UPDATE Regular Stats'!B660</f>
        <v>Shawne Williams</v>
      </c>
      <c r="C659" t="str">
        <f>'UPDATE Regular Stats'!C660</f>
        <v>SF</v>
      </c>
      <c r="D659">
        <f>'UPDATE Regular Stats'!D660</f>
        <v>28</v>
      </c>
      <c r="E659" t="str">
        <f>'UPDATE Regular Stats'!E660</f>
        <v>DET</v>
      </c>
      <c r="F659">
        <f>'UPDATE Regular Stats'!F660</f>
        <v>19</v>
      </c>
      <c r="G659">
        <f>'UPDATE Regular Stats'!G660</f>
        <v>0</v>
      </c>
      <c r="H659">
        <f>'UPDATE Regular Stats'!H660</f>
        <v>8.6</v>
      </c>
      <c r="I659">
        <f>'UPDATE Regular Stats'!I660</f>
        <v>1</v>
      </c>
      <c r="J659">
        <f>'UPDATE Regular Stats'!J660</f>
        <v>3.2</v>
      </c>
      <c r="K659">
        <f>'UPDATE Regular Stats'!K660</f>
        <v>0.317</v>
      </c>
      <c r="L659">
        <f>'UPDATE Regular Stats'!L660</f>
        <v>0.2</v>
      </c>
      <c r="M659">
        <f>'UPDATE Regular Stats'!M660</f>
        <v>1.4</v>
      </c>
      <c r="N659">
        <f>'UPDATE Regular Stats'!N660</f>
        <v>0.154</v>
      </c>
      <c r="O659">
        <f>'UPDATE Regular Stats'!O660</f>
        <v>0.8</v>
      </c>
      <c r="P659">
        <f>'UPDATE Regular Stats'!P660</f>
        <v>1.8</v>
      </c>
      <c r="Q659">
        <f>'UPDATE Regular Stats'!Q660</f>
        <v>0.441</v>
      </c>
      <c r="R659">
        <f>'UPDATE Regular Stats'!R660</f>
        <v>0.4</v>
      </c>
      <c r="S659">
        <f>'UPDATE Regular Stats'!S660</f>
        <v>0.4</v>
      </c>
      <c r="T659">
        <f>'UPDATE Regular Stats'!T660</f>
        <v>1</v>
      </c>
      <c r="U659">
        <f>'UPDATE Regular Stats'!U660</f>
        <v>0.5</v>
      </c>
      <c r="V659">
        <f>'UPDATE Regular Stats'!V660</f>
        <v>0.9</v>
      </c>
      <c r="W659">
        <f>'UPDATE Regular Stats'!W660</f>
        <v>1.4</v>
      </c>
      <c r="X659">
        <f>'UPDATE Regular Stats'!X660</f>
        <v>0.4</v>
      </c>
      <c r="Y659">
        <f>'UPDATE Regular Stats'!Y660</f>
        <v>0.2</v>
      </c>
      <c r="Z659">
        <f>'UPDATE Regular Stats'!Z660</f>
        <v>0.2</v>
      </c>
      <c r="AA659">
        <f>'UPDATE Regular Stats'!AA660</f>
        <v>0.4</v>
      </c>
      <c r="AB659">
        <f>'UPDATE Regular Stats'!AB660</f>
        <v>1</v>
      </c>
      <c r="AC659">
        <f>'UPDATE Regular Stats'!AC660</f>
        <v>2.6</v>
      </c>
      <c r="AD659">
        <f>VLOOKUP($B659,'UPDATE Advanced Stats'!$B$2:$AC$1000,7,0)</f>
        <v>10.5</v>
      </c>
      <c r="AE659">
        <f>VLOOKUP($B659,'UPDATE Advanced Stats'!$B$2:$AC$1000,8,0)</f>
        <v>0.53700000000000003</v>
      </c>
      <c r="AF659">
        <f>VLOOKUP($B659,'UPDATE Advanced Stats'!$B$2:$AC$1000,9,0)</f>
        <v>0.59299999999999997</v>
      </c>
      <c r="AG659">
        <f>VLOOKUP($B659,'UPDATE Advanced Stats'!$B$2:$AC$1000,10,0)</f>
        <v>0.13300000000000001</v>
      </c>
      <c r="AH659">
        <f>VLOOKUP($B659,'UPDATE Advanced Stats'!$B$2:$AC$1000,11,0)</f>
        <v>3.9</v>
      </c>
      <c r="AI659">
        <f>VLOOKUP($B659,'UPDATE Advanced Stats'!$B$2:$AC$1000,12,0)</f>
        <v>14</v>
      </c>
      <c r="AJ659">
        <f>VLOOKUP($B659,'UPDATE Advanced Stats'!$B$2:$AC$1000,13,0)</f>
        <v>9</v>
      </c>
      <c r="AK659">
        <f>VLOOKUP($B659,'UPDATE Advanced Stats'!$B$2:$AC$1000,14,0)</f>
        <v>6.5</v>
      </c>
      <c r="AL659">
        <f>VLOOKUP($B659,'UPDATE Advanced Stats'!$B$2:$AC$1000,15,0)</f>
        <v>1.2</v>
      </c>
      <c r="AM659">
        <f>VLOOKUP($B659,'UPDATE Advanced Stats'!$B$2:$AC$1000,16,0)</f>
        <v>1.6</v>
      </c>
      <c r="AN659">
        <f>VLOOKUP($B659,'UPDATE Advanced Stats'!$B$2:$AC$1000,17,0)</f>
        <v>8.6</v>
      </c>
      <c r="AO659">
        <f>VLOOKUP($B659,'UPDATE Advanced Stats'!$B$2:$AC$1000,18,0)</f>
        <v>14.9</v>
      </c>
      <c r="AP659">
        <f>VLOOKUP($B659,'UPDATE Advanced Stats'!$B$2:$AC$1000,19,0)</f>
        <v>0</v>
      </c>
      <c r="AQ659">
        <f>VLOOKUP($B659,'UPDATE Advanced Stats'!$B$2:$AC$1000,20,0)</f>
        <v>1.1000000000000001</v>
      </c>
      <c r="AR659">
        <f>VLOOKUP($B659,'UPDATE Advanced Stats'!$B$2:$AC$1000,21,0)</f>
        <v>0.8</v>
      </c>
      <c r="AS659">
        <f>VLOOKUP($B659,'UPDATE Advanced Stats'!$B$2:$AC$1000,22,0)</f>
        <v>1.9</v>
      </c>
      <c r="AT659">
        <f>VLOOKUP($B659,'UPDATE Advanced Stats'!$B$2:$AC$1000,23,0)</f>
        <v>8.4000000000000005E-2</v>
      </c>
      <c r="AU659">
        <f>VLOOKUP($B659,'UPDATE Advanced Stats'!$B$2:$AC$1000,24,0)</f>
        <v>0</v>
      </c>
      <c r="AV659">
        <f>VLOOKUP($B659,'UPDATE Advanced Stats'!$B$2:$AC$1000,25,0)</f>
        <v>-0.2</v>
      </c>
      <c r="AW659">
        <f>VLOOKUP($B659,'UPDATE Advanced Stats'!$B$2:$AC$1000,26,0)</f>
        <v>-0.8</v>
      </c>
      <c r="AX659">
        <f>VLOOKUP($B659,'UPDATE Advanced Stats'!$B$2:$AC$1000,27,0)</f>
        <v>-1</v>
      </c>
      <c r="AY659">
        <f>VLOOKUP($B659,'UPDATE Advanced Stats'!$B$2:$AC$1000,28,0)</f>
        <v>0.3</v>
      </c>
    </row>
    <row r="660" spans="1:51">
      <c r="A660">
        <f>'UPDATE Regular Stats'!A661</f>
        <v>483</v>
      </c>
      <c r="B660" t="str">
        <f>'UPDATE Regular Stats'!B661</f>
        <v>Jeff Withey</v>
      </c>
      <c r="C660" t="str">
        <f>'UPDATE Regular Stats'!C661</f>
        <v>C</v>
      </c>
      <c r="D660">
        <f>'UPDATE Regular Stats'!D661</f>
        <v>24</v>
      </c>
      <c r="E660" t="str">
        <f>'UPDATE Regular Stats'!E661</f>
        <v>NOP</v>
      </c>
      <c r="F660">
        <f>'UPDATE Regular Stats'!F661</f>
        <v>37</v>
      </c>
      <c r="G660">
        <f>'UPDATE Regular Stats'!G661</f>
        <v>0</v>
      </c>
      <c r="H660">
        <f>'UPDATE Regular Stats'!H661</f>
        <v>7</v>
      </c>
      <c r="I660">
        <f>'UPDATE Regular Stats'!I661</f>
        <v>0.9</v>
      </c>
      <c r="J660">
        <f>'UPDATE Regular Stats'!J661</f>
        <v>1.7</v>
      </c>
      <c r="K660">
        <f>'UPDATE Regular Stats'!K661</f>
        <v>0.5</v>
      </c>
      <c r="L660">
        <f>'UPDATE Regular Stats'!L661</f>
        <v>0</v>
      </c>
      <c r="M660">
        <f>'UPDATE Regular Stats'!M661</f>
        <v>0</v>
      </c>
      <c r="N660">
        <f>'UPDATE Regular Stats'!N661</f>
        <v>0</v>
      </c>
      <c r="O660">
        <f>'UPDATE Regular Stats'!O661</f>
        <v>0.9</v>
      </c>
      <c r="P660">
        <f>'UPDATE Regular Stats'!P661</f>
        <v>1.7</v>
      </c>
      <c r="Q660">
        <f>'UPDATE Regular Stats'!Q661</f>
        <v>0.5</v>
      </c>
      <c r="R660">
        <f>'UPDATE Regular Stats'!R661</f>
        <v>0.9</v>
      </c>
      <c r="S660">
        <f>'UPDATE Regular Stats'!S661</f>
        <v>1.4</v>
      </c>
      <c r="T660">
        <f>'UPDATE Regular Stats'!T661</f>
        <v>0.68</v>
      </c>
      <c r="U660">
        <f>'UPDATE Regular Stats'!U661</f>
        <v>0.6</v>
      </c>
      <c r="V660">
        <f>'UPDATE Regular Stats'!V661</f>
        <v>1.1000000000000001</v>
      </c>
      <c r="W660">
        <f>'UPDATE Regular Stats'!W661</f>
        <v>1.7</v>
      </c>
      <c r="X660">
        <f>'UPDATE Regular Stats'!X661</f>
        <v>0.3</v>
      </c>
      <c r="Y660">
        <f>'UPDATE Regular Stats'!Y661</f>
        <v>0.1</v>
      </c>
      <c r="Z660">
        <f>'UPDATE Regular Stats'!Z661</f>
        <v>0.5</v>
      </c>
      <c r="AA660">
        <f>'UPDATE Regular Stats'!AA661</f>
        <v>0.3</v>
      </c>
      <c r="AB660">
        <f>'UPDATE Regular Stats'!AB661</f>
        <v>0.7</v>
      </c>
      <c r="AC660">
        <f>'UPDATE Regular Stats'!AC661</f>
        <v>2.6</v>
      </c>
      <c r="AD660">
        <f>VLOOKUP($B660,'UPDATE Advanced Stats'!$B$2:$AC$1000,7,0)</f>
        <v>17.600000000000001</v>
      </c>
      <c r="AE660">
        <f>VLOOKUP($B660,'UPDATE Advanced Stats'!$B$2:$AC$1000,8,0)</f>
        <v>0.56999999999999995</v>
      </c>
      <c r="AF660">
        <f>VLOOKUP($B660,'UPDATE Advanced Stats'!$B$2:$AC$1000,9,0)</f>
        <v>0</v>
      </c>
      <c r="AG660">
        <f>VLOOKUP($B660,'UPDATE Advanced Stats'!$B$2:$AC$1000,10,0)</f>
        <v>0.78100000000000003</v>
      </c>
      <c r="AH660">
        <f>VLOOKUP($B660,'UPDATE Advanced Stats'!$B$2:$AC$1000,11,0)</f>
        <v>10.1</v>
      </c>
      <c r="AI660">
        <f>VLOOKUP($B660,'UPDATE Advanced Stats'!$B$2:$AC$1000,12,0)</f>
        <v>17.899999999999999</v>
      </c>
      <c r="AJ660">
        <f>VLOOKUP($B660,'UPDATE Advanced Stats'!$B$2:$AC$1000,13,0)</f>
        <v>14</v>
      </c>
      <c r="AK660">
        <f>VLOOKUP($B660,'UPDATE Advanced Stats'!$B$2:$AC$1000,14,0)</f>
        <v>6.4</v>
      </c>
      <c r="AL660">
        <f>VLOOKUP($B660,'UPDATE Advanced Stats'!$B$2:$AC$1000,15,0)</f>
        <v>0.8</v>
      </c>
      <c r="AM660">
        <f>VLOOKUP($B660,'UPDATE Advanced Stats'!$B$2:$AC$1000,16,0)</f>
        <v>5.3</v>
      </c>
      <c r="AN660">
        <f>VLOOKUP($B660,'UPDATE Advanced Stats'!$B$2:$AC$1000,17,0)</f>
        <v>12.2</v>
      </c>
      <c r="AO660">
        <f>VLOOKUP($B660,'UPDATE Advanced Stats'!$B$2:$AC$1000,18,0)</f>
        <v>17.3</v>
      </c>
      <c r="AP660">
        <f>VLOOKUP($B660,'UPDATE Advanced Stats'!$B$2:$AC$1000,19,0)</f>
        <v>0</v>
      </c>
      <c r="AQ660">
        <f>VLOOKUP($B660,'UPDATE Advanced Stats'!$B$2:$AC$1000,20,0)</f>
        <v>0.5</v>
      </c>
      <c r="AR660">
        <f>VLOOKUP($B660,'UPDATE Advanced Stats'!$B$2:$AC$1000,21,0)</f>
        <v>0.3</v>
      </c>
      <c r="AS660">
        <f>VLOOKUP($B660,'UPDATE Advanced Stats'!$B$2:$AC$1000,22,0)</f>
        <v>0.8</v>
      </c>
      <c r="AT660">
        <f>VLOOKUP($B660,'UPDATE Advanced Stats'!$B$2:$AC$1000,23,0)</f>
        <v>0.14899999999999999</v>
      </c>
      <c r="AU660">
        <f>VLOOKUP($B660,'UPDATE Advanced Stats'!$B$2:$AC$1000,24,0)</f>
        <v>0</v>
      </c>
      <c r="AV660">
        <f>VLOOKUP($B660,'UPDATE Advanced Stats'!$B$2:$AC$1000,25,0)</f>
        <v>-1.6</v>
      </c>
      <c r="AW660">
        <f>VLOOKUP($B660,'UPDATE Advanced Stats'!$B$2:$AC$1000,26,0)</f>
        <v>0.6</v>
      </c>
      <c r="AX660">
        <f>VLOOKUP($B660,'UPDATE Advanced Stats'!$B$2:$AC$1000,27,0)</f>
        <v>-1</v>
      </c>
      <c r="AY660">
        <f>VLOOKUP($B660,'UPDATE Advanced Stats'!$B$2:$AC$1000,28,0)</f>
        <v>0.1</v>
      </c>
    </row>
    <row r="661" spans="1:51">
      <c r="A661">
        <f>'UPDATE Regular Stats'!A662</f>
        <v>484</v>
      </c>
      <c r="B661" t="str">
        <f>'UPDATE Regular Stats'!B662</f>
        <v>Nate Wolters</v>
      </c>
      <c r="C661" t="str">
        <f>'UPDATE Regular Stats'!C662</f>
        <v>PG</v>
      </c>
      <c r="D661">
        <f>'UPDATE Regular Stats'!D662</f>
        <v>23</v>
      </c>
      <c r="E661" t="str">
        <f>'UPDATE Regular Stats'!E662</f>
        <v>TOT</v>
      </c>
      <c r="F661">
        <f>'UPDATE Regular Stats'!F662</f>
        <v>21</v>
      </c>
      <c r="G661">
        <f>'UPDATE Regular Stats'!G662</f>
        <v>0</v>
      </c>
      <c r="H661">
        <f>'UPDATE Regular Stats'!H662</f>
        <v>11.8</v>
      </c>
      <c r="I661">
        <f>'UPDATE Regular Stats'!I662</f>
        <v>1</v>
      </c>
      <c r="J661">
        <f>'UPDATE Regular Stats'!J662</f>
        <v>2.7</v>
      </c>
      <c r="K661">
        <f>'UPDATE Regular Stats'!K662</f>
        <v>0.35099999999999998</v>
      </c>
      <c r="L661">
        <f>'UPDATE Regular Stats'!L662</f>
        <v>0</v>
      </c>
      <c r="M661">
        <f>'UPDATE Regular Stats'!M662</f>
        <v>0.3</v>
      </c>
      <c r="N661">
        <f>'UPDATE Regular Stats'!N662</f>
        <v>0</v>
      </c>
      <c r="O661">
        <f>'UPDATE Regular Stats'!O662</f>
        <v>1</v>
      </c>
      <c r="P661">
        <f>'UPDATE Regular Stats'!P662</f>
        <v>2.4</v>
      </c>
      <c r="Q661">
        <f>'UPDATE Regular Stats'!Q662</f>
        <v>0.4</v>
      </c>
      <c r="R661">
        <f>'UPDATE Regular Stats'!R662</f>
        <v>0.1</v>
      </c>
      <c r="S661">
        <f>'UPDATE Regular Stats'!S662</f>
        <v>0.3</v>
      </c>
      <c r="T661">
        <f>'UPDATE Regular Stats'!T662</f>
        <v>0.33300000000000002</v>
      </c>
      <c r="U661">
        <f>'UPDATE Regular Stats'!U662</f>
        <v>0.4</v>
      </c>
      <c r="V661">
        <f>'UPDATE Regular Stats'!V662</f>
        <v>1.2</v>
      </c>
      <c r="W661">
        <f>'UPDATE Regular Stats'!W662</f>
        <v>1.6</v>
      </c>
      <c r="X661">
        <f>'UPDATE Regular Stats'!X662</f>
        <v>1</v>
      </c>
      <c r="Y661">
        <f>'UPDATE Regular Stats'!Y662</f>
        <v>0.4</v>
      </c>
      <c r="Z661">
        <f>'UPDATE Regular Stats'!Z662</f>
        <v>0.1</v>
      </c>
      <c r="AA661">
        <f>'UPDATE Regular Stats'!AA662</f>
        <v>0.6</v>
      </c>
      <c r="AB661">
        <f>'UPDATE Regular Stats'!AB662</f>
        <v>0.9</v>
      </c>
      <c r="AC661">
        <f>'UPDATE Regular Stats'!AC662</f>
        <v>2</v>
      </c>
      <c r="AD661">
        <f>VLOOKUP($B661,'UPDATE Advanced Stats'!$B$2:$AC$1000,7,0)</f>
        <v>4.5999999999999996</v>
      </c>
      <c r="AE661">
        <f>VLOOKUP($B661,'UPDATE Advanced Stats'!$B$2:$AC$1000,8,0)</f>
        <v>0.35199999999999998</v>
      </c>
      <c r="AF661">
        <f>VLOOKUP($B661,'UPDATE Advanced Stats'!$B$2:$AC$1000,9,0)</f>
        <v>0.123</v>
      </c>
      <c r="AG661">
        <f>VLOOKUP($B661,'UPDATE Advanced Stats'!$B$2:$AC$1000,10,0)</f>
        <v>0.105</v>
      </c>
      <c r="AH661">
        <f>VLOOKUP($B661,'UPDATE Advanced Stats'!$B$2:$AC$1000,11,0)</f>
        <v>3.7</v>
      </c>
      <c r="AI661">
        <f>VLOOKUP($B661,'UPDATE Advanced Stats'!$B$2:$AC$1000,12,0)</f>
        <v>11.9</v>
      </c>
      <c r="AJ661">
        <f>VLOOKUP($B661,'UPDATE Advanced Stats'!$B$2:$AC$1000,13,0)</f>
        <v>7.8</v>
      </c>
      <c r="AK661">
        <f>VLOOKUP($B661,'UPDATE Advanced Stats'!$B$2:$AC$1000,14,0)</f>
        <v>12.2</v>
      </c>
      <c r="AL661">
        <f>VLOOKUP($B661,'UPDATE Advanced Stats'!$B$2:$AC$1000,15,0)</f>
        <v>1.7</v>
      </c>
      <c r="AM661">
        <f>VLOOKUP($B661,'UPDATE Advanced Stats'!$B$2:$AC$1000,16,0)</f>
        <v>0.6</v>
      </c>
      <c r="AN661">
        <f>VLOOKUP($B661,'UPDATE Advanced Stats'!$B$2:$AC$1000,17,0)</f>
        <v>17.899999999999999</v>
      </c>
      <c r="AO661">
        <f>VLOOKUP($B661,'UPDATE Advanced Stats'!$B$2:$AC$1000,18,0)</f>
        <v>13.3</v>
      </c>
      <c r="AP661">
        <f>VLOOKUP($B661,'UPDATE Advanced Stats'!$B$2:$AC$1000,19,0)</f>
        <v>0</v>
      </c>
      <c r="AQ661">
        <f>VLOOKUP($B661,'UPDATE Advanced Stats'!$B$2:$AC$1000,20,0)</f>
        <v>-0.4</v>
      </c>
      <c r="AR661">
        <f>VLOOKUP($B661,'UPDATE Advanced Stats'!$B$2:$AC$1000,21,0)</f>
        <v>0.2</v>
      </c>
      <c r="AS661">
        <f>VLOOKUP($B661,'UPDATE Advanced Stats'!$B$2:$AC$1000,22,0)</f>
        <v>-0.2</v>
      </c>
      <c r="AT661">
        <f>VLOOKUP($B661,'UPDATE Advanced Stats'!$B$2:$AC$1000,23,0)</f>
        <v>-3.5999999999999997E-2</v>
      </c>
      <c r="AU661">
        <f>VLOOKUP($B661,'UPDATE Advanced Stats'!$B$2:$AC$1000,24,0)</f>
        <v>0</v>
      </c>
      <c r="AV661">
        <f>VLOOKUP($B661,'UPDATE Advanced Stats'!$B$2:$AC$1000,25,0)</f>
        <v>-6.1</v>
      </c>
      <c r="AW661">
        <f>VLOOKUP($B661,'UPDATE Advanced Stats'!$B$2:$AC$1000,26,0)</f>
        <v>0</v>
      </c>
      <c r="AX661">
        <f>VLOOKUP($B661,'UPDATE Advanced Stats'!$B$2:$AC$1000,27,0)</f>
        <v>-6.1</v>
      </c>
      <c r="AY661">
        <f>VLOOKUP($B661,'UPDATE Advanced Stats'!$B$2:$AC$1000,28,0)</f>
        <v>-0.3</v>
      </c>
    </row>
    <row r="662" spans="1:51">
      <c r="A662">
        <f>'UPDATE Regular Stats'!A663</f>
        <v>484</v>
      </c>
      <c r="B662" t="str">
        <f>'UPDATE Regular Stats'!B663</f>
        <v>Nate Wolters</v>
      </c>
      <c r="C662" t="str">
        <f>'UPDATE Regular Stats'!C663</f>
        <v>PG</v>
      </c>
      <c r="D662">
        <f>'UPDATE Regular Stats'!D663</f>
        <v>23</v>
      </c>
      <c r="E662" t="str">
        <f>'UPDATE Regular Stats'!E663</f>
        <v>MIL</v>
      </c>
      <c r="F662">
        <f>'UPDATE Regular Stats'!F663</f>
        <v>11</v>
      </c>
      <c r="G662">
        <f>'UPDATE Regular Stats'!G663</f>
        <v>0</v>
      </c>
      <c r="H662">
        <f>'UPDATE Regular Stats'!H663</f>
        <v>12.9</v>
      </c>
      <c r="I662">
        <f>'UPDATE Regular Stats'!I663</f>
        <v>1.1000000000000001</v>
      </c>
      <c r="J662">
        <f>'UPDATE Regular Stats'!J663</f>
        <v>2.8</v>
      </c>
      <c r="K662">
        <f>'UPDATE Regular Stats'!K663</f>
        <v>0.38700000000000001</v>
      </c>
      <c r="L662">
        <f>'UPDATE Regular Stats'!L663</f>
        <v>0</v>
      </c>
      <c r="M662">
        <f>'UPDATE Regular Stats'!M663</f>
        <v>0.5</v>
      </c>
      <c r="N662">
        <f>'UPDATE Regular Stats'!N663</f>
        <v>0</v>
      </c>
      <c r="O662">
        <f>'UPDATE Regular Stats'!O663</f>
        <v>1.1000000000000001</v>
      </c>
      <c r="P662">
        <f>'UPDATE Regular Stats'!P663</f>
        <v>2.4</v>
      </c>
      <c r="Q662">
        <f>'UPDATE Regular Stats'!Q663</f>
        <v>0.46200000000000002</v>
      </c>
      <c r="R662">
        <f>'UPDATE Regular Stats'!R663</f>
        <v>0.1</v>
      </c>
      <c r="S662">
        <f>'UPDATE Regular Stats'!S663</f>
        <v>0.4</v>
      </c>
      <c r="T662">
        <f>'UPDATE Regular Stats'!T663</f>
        <v>0.25</v>
      </c>
      <c r="U662">
        <f>'UPDATE Regular Stats'!U663</f>
        <v>0.2</v>
      </c>
      <c r="V662">
        <f>'UPDATE Regular Stats'!V663</f>
        <v>1.3</v>
      </c>
      <c r="W662">
        <f>'UPDATE Regular Stats'!W663</f>
        <v>1.5</v>
      </c>
      <c r="X662">
        <f>'UPDATE Regular Stats'!X663</f>
        <v>0.9</v>
      </c>
      <c r="Y662">
        <f>'UPDATE Regular Stats'!Y663</f>
        <v>0.5</v>
      </c>
      <c r="Z662">
        <f>'UPDATE Regular Stats'!Z663</f>
        <v>0</v>
      </c>
      <c r="AA662">
        <f>'UPDATE Regular Stats'!AA663</f>
        <v>0.3</v>
      </c>
      <c r="AB662">
        <f>'UPDATE Regular Stats'!AB663</f>
        <v>1</v>
      </c>
      <c r="AC662">
        <f>'UPDATE Regular Stats'!AC663</f>
        <v>2.2999999999999998</v>
      </c>
      <c r="AD662">
        <f>VLOOKUP($B662,'UPDATE Advanced Stats'!$B$2:$AC$1000,7,0)</f>
        <v>4.5999999999999996</v>
      </c>
      <c r="AE662">
        <f>VLOOKUP($B662,'UPDATE Advanced Stats'!$B$2:$AC$1000,8,0)</f>
        <v>0.35199999999999998</v>
      </c>
      <c r="AF662">
        <f>VLOOKUP($B662,'UPDATE Advanced Stats'!$B$2:$AC$1000,9,0)</f>
        <v>0.123</v>
      </c>
      <c r="AG662">
        <f>VLOOKUP($B662,'UPDATE Advanced Stats'!$B$2:$AC$1000,10,0)</f>
        <v>0.105</v>
      </c>
      <c r="AH662">
        <f>VLOOKUP($B662,'UPDATE Advanced Stats'!$B$2:$AC$1000,11,0)</f>
        <v>3.7</v>
      </c>
      <c r="AI662">
        <f>VLOOKUP($B662,'UPDATE Advanced Stats'!$B$2:$AC$1000,12,0)</f>
        <v>11.9</v>
      </c>
      <c r="AJ662">
        <f>VLOOKUP($B662,'UPDATE Advanced Stats'!$B$2:$AC$1000,13,0)</f>
        <v>7.8</v>
      </c>
      <c r="AK662">
        <f>VLOOKUP($B662,'UPDATE Advanced Stats'!$B$2:$AC$1000,14,0)</f>
        <v>12.2</v>
      </c>
      <c r="AL662">
        <f>VLOOKUP($B662,'UPDATE Advanced Stats'!$B$2:$AC$1000,15,0)</f>
        <v>1.7</v>
      </c>
      <c r="AM662">
        <f>VLOOKUP($B662,'UPDATE Advanced Stats'!$B$2:$AC$1000,16,0)</f>
        <v>0.6</v>
      </c>
      <c r="AN662">
        <f>VLOOKUP($B662,'UPDATE Advanced Stats'!$B$2:$AC$1000,17,0)</f>
        <v>17.899999999999999</v>
      </c>
      <c r="AO662">
        <f>VLOOKUP($B662,'UPDATE Advanced Stats'!$B$2:$AC$1000,18,0)</f>
        <v>13.3</v>
      </c>
      <c r="AP662">
        <f>VLOOKUP($B662,'UPDATE Advanced Stats'!$B$2:$AC$1000,19,0)</f>
        <v>0</v>
      </c>
      <c r="AQ662">
        <f>VLOOKUP($B662,'UPDATE Advanced Stats'!$B$2:$AC$1000,20,0)</f>
        <v>-0.4</v>
      </c>
      <c r="AR662">
        <f>VLOOKUP($B662,'UPDATE Advanced Stats'!$B$2:$AC$1000,21,0)</f>
        <v>0.2</v>
      </c>
      <c r="AS662">
        <f>VLOOKUP($B662,'UPDATE Advanced Stats'!$B$2:$AC$1000,22,0)</f>
        <v>-0.2</v>
      </c>
      <c r="AT662">
        <f>VLOOKUP($B662,'UPDATE Advanced Stats'!$B$2:$AC$1000,23,0)</f>
        <v>-3.5999999999999997E-2</v>
      </c>
      <c r="AU662">
        <f>VLOOKUP($B662,'UPDATE Advanced Stats'!$B$2:$AC$1000,24,0)</f>
        <v>0</v>
      </c>
      <c r="AV662">
        <f>VLOOKUP($B662,'UPDATE Advanced Stats'!$B$2:$AC$1000,25,0)</f>
        <v>-6.1</v>
      </c>
      <c r="AW662">
        <f>VLOOKUP($B662,'UPDATE Advanced Stats'!$B$2:$AC$1000,26,0)</f>
        <v>0</v>
      </c>
      <c r="AX662">
        <f>VLOOKUP($B662,'UPDATE Advanced Stats'!$B$2:$AC$1000,27,0)</f>
        <v>-6.1</v>
      </c>
      <c r="AY662">
        <f>VLOOKUP($B662,'UPDATE Advanced Stats'!$B$2:$AC$1000,28,0)</f>
        <v>-0.3</v>
      </c>
    </row>
    <row r="663" spans="1:51">
      <c r="A663">
        <f>'UPDATE Regular Stats'!A664</f>
        <v>484</v>
      </c>
      <c r="B663" t="str">
        <f>'UPDATE Regular Stats'!B664</f>
        <v>Nate Wolters</v>
      </c>
      <c r="C663" t="str">
        <f>'UPDATE Regular Stats'!C664</f>
        <v>PG</v>
      </c>
      <c r="D663">
        <f>'UPDATE Regular Stats'!D664</f>
        <v>23</v>
      </c>
      <c r="E663" t="str">
        <f>'UPDATE Regular Stats'!E664</f>
        <v>NOP</v>
      </c>
      <c r="F663">
        <f>'UPDATE Regular Stats'!F664</f>
        <v>10</v>
      </c>
      <c r="G663">
        <f>'UPDATE Regular Stats'!G664</f>
        <v>0</v>
      </c>
      <c r="H663">
        <f>'UPDATE Regular Stats'!H664</f>
        <v>10.5</v>
      </c>
      <c r="I663">
        <f>'UPDATE Regular Stats'!I664</f>
        <v>0.8</v>
      </c>
      <c r="J663">
        <f>'UPDATE Regular Stats'!J664</f>
        <v>2.6</v>
      </c>
      <c r="K663">
        <f>'UPDATE Regular Stats'!K664</f>
        <v>0.308</v>
      </c>
      <c r="L663">
        <f>'UPDATE Regular Stats'!L664</f>
        <v>0</v>
      </c>
      <c r="M663">
        <f>'UPDATE Regular Stats'!M664</f>
        <v>0.2</v>
      </c>
      <c r="N663">
        <f>'UPDATE Regular Stats'!N664</f>
        <v>0</v>
      </c>
      <c r="O663">
        <f>'UPDATE Regular Stats'!O664</f>
        <v>0.8</v>
      </c>
      <c r="P663">
        <f>'UPDATE Regular Stats'!P664</f>
        <v>2.4</v>
      </c>
      <c r="Q663">
        <f>'UPDATE Regular Stats'!Q664</f>
        <v>0.33300000000000002</v>
      </c>
      <c r="R663">
        <f>'UPDATE Regular Stats'!R664</f>
        <v>0.1</v>
      </c>
      <c r="S663">
        <f>'UPDATE Regular Stats'!S664</f>
        <v>0.2</v>
      </c>
      <c r="T663">
        <f>'UPDATE Regular Stats'!T664</f>
        <v>0.5</v>
      </c>
      <c r="U663">
        <f>'UPDATE Regular Stats'!U664</f>
        <v>0.6</v>
      </c>
      <c r="V663">
        <f>'UPDATE Regular Stats'!V664</f>
        <v>1.2</v>
      </c>
      <c r="W663">
        <f>'UPDATE Regular Stats'!W664</f>
        <v>1.8</v>
      </c>
      <c r="X663">
        <f>'UPDATE Regular Stats'!X664</f>
        <v>1.1000000000000001</v>
      </c>
      <c r="Y663">
        <f>'UPDATE Regular Stats'!Y664</f>
        <v>0.3</v>
      </c>
      <c r="Z663">
        <f>'UPDATE Regular Stats'!Z664</f>
        <v>0.2</v>
      </c>
      <c r="AA663">
        <f>'UPDATE Regular Stats'!AA664</f>
        <v>1</v>
      </c>
      <c r="AB663">
        <f>'UPDATE Regular Stats'!AB664</f>
        <v>0.7</v>
      </c>
      <c r="AC663">
        <f>'UPDATE Regular Stats'!AC664</f>
        <v>1.7</v>
      </c>
      <c r="AD663">
        <f>VLOOKUP($B663,'UPDATE Advanced Stats'!$B$2:$AC$1000,7,0)</f>
        <v>4.5999999999999996</v>
      </c>
      <c r="AE663">
        <f>VLOOKUP($B663,'UPDATE Advanced Stats'!$B$2:$AC$1000,8,0)</f>
        <v>0.35199999999999998</v>
      </c>
      <c r="AF663">
        <f>VLOOKUP($B663,'UPDATE Advanced Stats'!$B$2:$AC$1000,9,0)</f>
        <v>0.123</v>
      </c>
      <c r="AG663">
        <f>VLOOKUP($B663,'UPDATE Advanced Stats'!$B$2:$AC$1000,10,0)</f>
        <v>0.105</v>
      </c>
      <c r="AH663">
        <f>VLOOKUP($B663,'UPDATE Advanced Stats'!$B$2:$AC$1000,11,0)</f>
        <v>3.7</v>
      </c>
      <c r="AI663">
        <f>VLOOKUP($B663,'UPDATE Advanced Stats'!$B$2:$AC$1000,12,0)</f>
        <v>11.9</v>
      </c>
      <c r="AJ663">
        <f>VLOOKUP($B663,'UPDATE Advanced Stats'!$B$2:$AC$1000,13,0)</f>
        <v>7.8</v>
      </c>
      <c r="AK663">
        <f>VLOOKUP($B663,'UPDATE Advanced Stats'!$B$2:$AC$1000,14,0)</f>
        <v>12.2</v>
      </c>
      <c r="AL663">
        <f>VLOOKUP($B663,'UPDATE Advanced Stats'!$B$2:$AC$1000,15,0)</f>
        <v>1.7</v>
      </c>
      <c r="AM663">
        <f>VLOOKUP($B663,'UPDATE Advanced Stats'!$B$2:$AC$1000,16,0)</f>
        <v>0.6</v>
      </c>
      <c r="AN663">
        <f>VLOOKUP($B663,'UPDATE Advanced Stats'!$B$2:$AC$1000,17,0)</f>
        <v>17.899999999999999</v>
      </c>
      <c r="AO663">
        <f>VLOOKUP($B663,'UPDATE Advanced Stats'!$B$2:$AC$1000,18,0)</f>
        <v>13.3</v>
      </c>
      <c r="AP663">
        <f>VLOOKUP($B663,'UPDATE Advanced Stats'!$B$2:$AC$1000,19,0)</f>
        <v>0</v>
      </c>
      <c r="AQ663">
        <f>VLOOKUP($B663,'UPDATE Advanced Stats'!$B$2:$AC$1000,20,0)</f>
        <v>-0.4</v>
      </c>
      <c r="AR663">
        <f>VLOOKUP($B663,'UPDATE Advanced Stats'!$B$2:$AC$1000,21,0)</f>
        <v>0.2</v>
      </c>
      <c r="AS663">
        <f>VLOOKUP($B663,'UPDATE Advanced Stats'!$B$2:$AC$1000,22,0)</f>
        <v>-0.2</v>
      </c>
      <c r="AT663">
        <f>VLOOKUP($B663,'UPDATE Advanced Stats'!$B$2:$AC$1000,23,0)</f>
        <v>-3.5999999999999997E-2</v>
      </c>
      <c r="AU663">
        <f>VLOOKUP($B663,'UPDATE Advanced Stats'!$B$2:$AC$1000,24,0)</f>
        <v>0</v>
      </c>
      <c r="AV663">
        <f>VLOOKUP($B663,'UPDATE Advanced Stats'!$B$2:$AC$1000,25,0)</f>
        <v>-6.1</v>
      </c>
      <c r="AW663">
        <f>VLOOKUP($B663,'UPDATE Advanced Stats'!$B$2:$AC$1000,26,0)</f>
        <v>0</v>
      </c>
      <c r="AX663">
        <f>VLOOKUP($B663,'UPDATE Advanced Stats'!$B$2:$AC$1000,27,0)</f>
        <v>-6.1</v>
      </c>
      <c r="AY663">
        <f>VLOOKUP($B663,'UPDATE Advanced Stats'!$B$2:$AC$1000,28,0)</f>
        <v>-0.3</v>
      </c>
    </row>
    <row r="664" spans="1:51">
      <c r="A664">
        <f>'UPDATE Regular Stats'!A665</f>
        <v>485</v>
      </c>
      <c r="B664" t="str">
        <f>'UPDATE Regular Stats'!B665</f>
        <v>Brandan Wright</v>
      </c>
      <c r="C664" t="str">
        <f>'UPDATE Regular Stats'!C665</f>
        <v>PF</v>
      </c>
      <c r="D664">
        <f>'UPDATE Regular Stats'!D665</f>
        <v>27</v>
      </c>
      <c r="E664" t="str">
        <f>'UPDATE Regular Stats'!E665</f>
        <v>TOT</v>
      </c>
      <c r="F664">
        <f>'UPDATE Regular Stats'!F665</f>
        <v>75</v>
      </c>
      <c r="G664">
        <f>'UPDATE Regular Stats'!G665</f>
        <v>7</v>
      </c>
      <c r="H664">
        <f>'UPDATE Regular Stats'!H665</f>
        <v>19.3</v>
      </c>
      <c r="I664">
        <f>'UPDATE Regular Stats'!I665</f>
        <v>3.1</v>
      </c>
      <c r="J664">
        <f>'UPDATE Regular Stats'!J665</f>
        <v>4.8</v>
      </c>
      <c r="K664">
        <f>'UPDATE Regular Stats'!K665</f>
        <v>0.64200000000000002</v>
      </c>
      <c r="L664">
        <f>'UPDATE Regular Stats'!L665</f>
        <v>0</v>
      </c>
      <c r="M664">
        <f>'UPDATE Regular Stats'!M665</f>
        <v>0</v>
      </c>
      <c r="N664">
        <f>'UPDATE Regular Stats'!N665</f>
        <v>0</v>
      </c>
      <c r="O664">
        <f>'UPDATE Regular Stats'!O665</f>
        <v>3.1</v>
      </c>
      <c r="P664">
        <f>'UPDATE Regular Stats'!P665</f>
        <v>4.8</v>
      </c>
      <c r="Q664">
        <f>'UPDATE Regular Stats'!Q665</f>
        <v>0.64700000000000002</v>
      </c>
      <c r="R664">
        <f>'UPDATE Regular Stats'!R665</f>
        <v>1</v>
      </c>
      <c r="S664">
        <f>'UPDATE Regular Stats'!S665</f>
        <v>1.5</v>
      </c>
      <c r="T664">
        <f>'UPDATE Regular Stats'!T665</f>
        <v>0.69599999999999995</v>
      </c>
      <c r="U664">
        <f>'UPDATE Regular Stats'!U665</f>
        <v>1.7</v>
      </c>
      <c r="V664">
        <f>'UPDATE Regular Stats'!V665</f>
        <v>2.6</v>
      </c>
      <c r="W664">
        <f>'UPDATE Regular Stats'!W665</f>
        <v>4.3</v>
      </c>
      <c r="X664">
        <f>'UPDATE Regular Stats'!X665</f>
        <v>0.5</v>
      </c>
      <c r="Y664">
        <f>'UPDATE Regular Stats'!Y665</f>
        <v>0.7</v>
      </c>
      <c r="Z664">
        <f>'UPDATE Regular Stats'!Z665</f>
        <v>1.3</v>
      </c>
      <c r="AA664">
        <f>'UPDATE Regular Stats'!AA665</f>
        <v>0.5</v>
      </c>
      <c r="AB664">
        <f>'UPDATE Regular Stats'!AB665</f>
        <v>1.4</v>
      </c>
      <c r="AC664">
        <f>'UPDATE Regular Stats'!AC665</f>
        <v>7.3</v>
      </c>
      <c r="AD664">
        <f>VLOOKUP($B664,'UPDATE Advanced Stats'!$B$2:$AC$1000,7,0)</f>
        <v>20.399999999999999</v>
      </c>
      <c r="AE664">
        <f>VLOOKUP($B664,'UPDATE Advanced Stats'!$B$2:$AC$1000,8,0)</f>
        <v>0.66</v>
      </c>
      <c r="AF664">
        <f>VLOOKUP($B664,'UPDATE Advanced Stats'!$B$2:$AC$1000,9,0)</f>
        <v>8.0000000000000002E-3</v>
      </c>
      <c r="AG664">
        <f>VLOOKUP($B664,'UPDATE Advanced Stats'!$B$2:$AC$1000,10,0)</f>
        <v>0.309</v>
      </c>
      <c r="AH664">
        <f>VLOOKUP($B664,'UPDATE Advanced Stats'!$B$2:$AC$1000,11,0)</f>
        <v>9.6</v>
      </c>
      <c r="AI664">
        <f>VLOOKUP($B664,'UPDATE Advanced Stats'!$B$2:$AC$1000,12,0)</f>
        <v>14.7</v>
      </c>
      <c r="AJ664">
        <f>VLOOKUP($B664,'UPDATE Advanced Stats'!$B$2:$AC$1000,13,0)</f>
        <v>12.1</v>
      </c>
      <c r="AK664">
        <f>VLOOKUP($B664,'UPDATE Advanced Stats'!$B$2:$AC$1000,14,0)</f>
        <v>4.4000000000000004</v>
      </c>
      <c r="AL664">
        <f>VLOOKUP($B664,'UPDATE Advanced Stats'!$B$2:$AC$1000,15,0)</f>
        <v>1.7</v>
      </c>
      <c r="AM664">
        <f>VLOOKUP($B664,'UPDATE Advanced Stats'!$B$2:$AC$1000,16,0)</f>
        <v>5.0999999999999996</v>
      </c>
      <c r="AN664">
        <f>VLOOKUP($B664,'UPDATE Advanced Stats'!$B$2:$AC$1000,17,0)</f>
        <v>7.6</v>
      </c>
      <c r="AO664">
        <f>VLOOKUP($B664,'UPDATE Advanced Stats'!$B$2:$AC$1000,18,0)</f>
        <v>13.6</v>
      </c>
      <c r="AP664">
        <f>VLOOKUP($B664,'UPDATE Advanced Stats'!$B$2:$AC$1000,19,0)</f>
        <v>0</v>
      </c>
      <c r="AQ664">
        <f>VLOOKUP($B664,'UPDATE Advanced Stats'!$B$2:$AC$1000,20,0)</f>
        <v>4.3</v>
      </c>
      <c r="AR664">
        <f>VLOOKUP($B664,'UPDATE Advanced Stats'!$B$2:$AC$1000,21,0)</f>
        <v>1.8</v>
      </c>
      <c r="AS664">
        <f>VLOOKUP($B664,'UPDATE Advanced Stats'!$B$2:$AC$1000,22,0)</f>
        <v>6.1</v>
      </c>
      <c r="AT664">
        <f>VLOOKUP($B664,'UPDATE Advanced Stats'!$B$2:$AC$1000,23,0)</f>
        <v>0.20200000000000001</v>
      </c>
      <c r="AU664">
        <f>VLOOKUP($B664,'UPDATE Advanced Stats'!$B$2:$AC$1000,24,0)</f>
        <v>0</v>
      </c>
      <c r="AV664">
        <f>VLOOKUP($B664,'UPDATE Advanced Stats'!$B$2:$AC$1000,25,0)</f>
        <v>1.2</v>
      </c>
      <c r="AW664">
        <f>VLOOKUP($B664,'UPDATE Advanced Stats'!$B$2:$AC$1000,26,0)</f>
        <v>2.4</v>
      </c>
      <c r="AX664">
        <f>VLOOKUP($B664,'UPDATE Advanced Stats'!$B$2:$AC$1000,27,0)</f>
        <v>3.6</v>
      </c>
      <c r="AY664">
        <f>VLOOKUP($B664,'UPDATE Advanced Stats'!$B$2:$AC$1000,28,0)</f>
        <v>2</v>
      </c>
    </row>
    <row r="665" spans="1:51">
      <c r="A665">
        <f>'UPDATE Regular Stats'!A666</f>
        <v>485</v>
      </c>
      <c r="B665" t="str">
        <f>'UPDATE Regular Stats'!B666</f>
        <v>Brandan Wright</v>
      </c>
      <c r="C665" t="str">
        <f>'UPDATE Regular Stats'!C666</f>
        <v>PF</v>
      </c>
      <c r="D665">
        <f>'UPDATE Regular Stats'!D666</f>
        <v>27</v>
      </c>
      <c r="E665" t="str">
        <f>'UPDATE Regular Stats'!E666</f>
        <v>DAL</v>
      </c>
      <c r="F665">
        <f>'UPDATE Regular Stats'!F666</f>
        <v>27</v>
      </c>
      <c r="G665">
        <f>'UPDATE Regular Stats'!G666</f>
        <v>0</v>
      </c>
      <c r="H665">
        <f>'UPDATE Regular Stats'!H666</f>
        <v>18.7</v>
      </c>
      <c r="I665">
        <f>'UPDATE Regular Stats'!I666</f>
        <v>3.7</v>
      </c>
      <c r="J665">
        <f>'UPDATE Regular Stats'!J666</f>
        <v>5</v>
      </c>
      <c r="K665">
        <f>'UPDATE Regular Stats'!K666</f>
        <v>0.748</v>
      </c>
      <c r="L665">
        <f>'UPDATE Regular Stats'!L666</f>
        <v>0</v>
      </c>
      <c r="M665">
        <f>'UPDATE Regular Stats'!M666</f>
        <v>0</v>
      </c>
      <c r="N665">
        <f>'UPDATE Regular Stats'!N666</f>
        <v>0</v>
      </c>
      <c r="O665">
        <f>'UPDATE Regular Stats'!O666</f>
        <v>3.7</v>
      </c>
      <c r="P665">
        <f>'UPDATE Regular Stats'!P666</f>
        <v>5</v>
      </c>
      <c r="Q665">
        <f>'UPDATE Regular Stats'!Q666</f>
        <v>0.748</v>
      </c>
      <c r="R665">
        <f>'UPDATE Regular Stats'!R666</f>
        <v>1.3</v>
      </c>
      <c r="S665">
        <f>'UPDATE Regular Stats'!S666</f>
        <v>1.8</v>
      </c>
      <c r="T665">
        <f>'UPDATE Regular Stats'!T666</f>
        <v>0.75</v>
      </c>
      <c r="U665">
        <f>'UPDATE Regular Stats'!U666</f>
        <v>1.9</v>
      </c>
      <c r="V665">
        <f>'UPDATE Regular Stats'!V666</f>
        <v>2.2000000000000002</v>
      </c>
      <c r="W665">
        <f>'UPDATE Regular Stats'!W666</f>
        <v>4.0999999999999996</v>
      </c>
      <c r="X665">
        <f>'UPDATE Regular Stats'!X666</f>
        <v>0.4</v>
      </c>
      <c r="Y665">
        <f>'UPDATE Regular Stats'!Y666</f>
        <v>0.6</v>
      </c>
      <c r="Z665">
        <f>'UPDATE Regular Stats'!Z666</f>
        <v>1.6</v>
      </c>
      <c r="AA665">
        <f>'UPDATE Regular Stats'!AA666</f>
        <v>0.5</v>
      </c>
      <c r="AB665">
        <f>'UPDATE Regular Stats'!AB666</f>
        <v>1.6</v>
      </c>
      <c r="AC665">
        <f>'UPDATE Regular Stats'!AC666</f>
        <v>8.8000000000000007</v>
      </c>
      <c r="AD665">
        <f>VLOOKUP($B665,'UPDATE Advanced Stats'!$B$2:$AC$1000,7,0)</f>
        <v>20.399999999999999</v>
      </c>
      <c r="AE665">
        <f>VLOOKUP($B665,'UPDATE Advanced Stats'!$B$2:$AC$1000,8,0)</f>
        <v>0.66</v>
      </c>
      <c r="AF665">
        <f>VLOOKUP($B665,'UPDATE Advanced Stats'!$B$2:$AC$1000,9,0)</f>
        <v>8.0000000000000002E-3</v>
      </c>
      <c r="AG665">
        <f>VLOOKUP($B665,'UPDATE Advanced Stats'!$B$2:$AC$1000,10,0)</f>
        <v>0.309</v>
      </c>
      <c r="AH665">
        <f>VLOOKUP($B665,'UPDATE Advanced Stats'!$B$2:$AC$1000,11,0)</f>
        <v>9.6</v>
      </c>
      <c r="AI665">
        <f>VLOOKUP($B665,'UPDATE Advanced Stats'!$B$2:$AC$1000,12,0)</f>
        <v>14.7</v>
      </c>
      <c r="AJ665">
        <f>VLOOKUP($B665,'UPDATE Advanced Stats'!$B$2:$AC$1000,13,0)</f>
        <v>12.1</v>
      </c>
      <c r="AK665">
        <f>VLOOKUP($B665,'UPDATE Advanced Stats'!$B$2:$AC$1000,14,0)</f>
        <v>4.4000000000000004</v>
      </c>
      <c r="AL665">
        <f>VLOOKUP($B665,'UPDATE Advanced Stats'!$B$2:$AC$1000,15,0)</f>
        <v>1.7</v>
      </c>
      <c r="AM665">
        <f>VLOOKUP($B665,'UPDATE Advanced Stats'!$B$2:$AC$1000,16,0)</f>
        <v>5.0999999999999996</v>
      </c>
      <c r="AN665">
        <f>VLOOKUP($B665,'UPDATE Advanced Stats'!$B$2:$AC$1000,17,0)</f>
        <v>7.6</v>
      </c>
      <c r="AO665">
        <f>VLOOKUP($B665,'UPDATE Advanced Stats'!$B$2:$AC$1000,18,0)</f>
        <v>13.6</v>
      </c>
      <c r="AP665">
        <f>VLOOKUP($B665,'UPDATE Advanced Stats'!$B$2:$AC$1000,19,0)</f>
        <v>0</v>
      </c>
      <c r="AQ665">
        <f>VLOOKUP($B665,'UPDATE Advanced Stats'!$B$2:$AC$1000,20,0)</f>
        <v>4.3</v>
      </c>
      <c r="AR665">
        <f>VLOOKUP($B665,'UPDATE Advanced Stats'!$B$2:$AC$1000,21,0)</f>
        <v>1.8</v>
      </c>
      <c r="AS665">
        <f>VLOOKUP($B665,'UPDATE Advanced Stats'!$B$2:$AC$1000,22,0)</f>
        <v>6.1</v>
      </c>
      <c r="AT665">
        <f>VLOOKUP($B665,'UPDATE Advanced Stats'!$B$2:$AC$1000,23,0)</f>
        <v>0.20200000000000001</v>
      </c>
      <c r="AU665">
        <f>VLOOKUP($B665,'UPDATE Advanced Stats'!$B$2:$AC$1000,24,0)</f>
        <v>0</v>
      </c>
      <c r="AV665">
        <f>VLOOKUP($B665,'UPDATE Advanced Stats'!$B$2:$AC$1000,25,0)</f>
        <v>1.2</v>
      </c>
      <c r="AW665">
        <f>VLOOKUP($B665,'UPDATE Advanced Stats'!$B$2:$AC$1000,26,0)</f>
        <v>2.4</v>
      </c>
      <c r="AX665">
        <f>VLOOKUP($B665,'UPDATE Advanced Stats'!$B$2:$AC$1000,27,0)</f>
        <v>3.6</v>
      </c>
      <c r="AY665">
        <f>VLOOKUP($B665,'UPDATE Advanced Stats'!$B$2:$AC$1000,28,0)</f>
        <v>2</v>
      </c>
    </row>
    <row r="666" spans="1:51">
      <c r="A666">
        <f>'UPDATE Regular Stats'!A667</f>
        <v>485</v>
      </c>
      <c r="B666" t="str">
        <f>'UPDATE Regular Stats'!B667</f>
        <v>Brandan Wright</v>
      </c>
      <c r="C666" t="str">
        <f>'UPDATE Regular Stats'!C667</f>
        <v>PF</v>
      </c>
      <c r="D666">
        <f>'UPDATE Regular Stats'!D667</f>
        <v>27</v>
      </c>
      <c r="E666" t="str">
        <f>'UPDATE Regular Stats'!E667</f>
        <v>BOS</v>
      </c>
      <c r="F666">
        <f>'UPDATE Regular Stats'!F667</f>
        <v>8</v>
      </c>
      <c r="G666">
        <f>'UPDATE Regular Stats'!G667</f>
        <v>0</v>
      </c>
      <c r="H666">
        <f>'UPDATE Regular Stats'!H667</f>
        <v>10.8</v>
      </c>
      <c r="I666">
        <f>'UPDATE Regular Stats'!I667</f>
        <v>1.5</v>
      </c>
      <c r="J666">
        <f>'UPDATE Regular Stats'!J667</f>
        <v>2.6</v>
      </c>
      <c r="K666">
        <f>'UPDATE Regular Stats'!K667</f>
        <v>0.57099999999999995</v>
      </c>
      <c r="L666">
        <f>'UPDATE Regular Stats'!L667</f>
        <v>0</v>
      </c>
      <c r="M666">
        <f>'UPDATE Regular Stats'!M667</f>
        <v>0</v>
      </c>
      <c r="N666">
        <f>'UPDATE Regular Stats'!N667</f>
        <v>0</v>
      </c>
      <c r="O666">
        <f>'UPDATE Regular Stats'!O667</f>
        <v>1.5</v>
      </c>
      <c r="P666">
        <f>'UPDATE Regular Stats'!P667</f>
        <v>2.6</v>
      </c>
      <c r="Q666">
        <f>'UPDATE Regular Stats'!Q667</f>
        <v>0.57099999999999995</v>
      </c>
      <c r="R666">
        <f>'UPDATE Regular Stats'!R667</f>
        <v>0.3</v>
      </c>
      <c r="S666">
        <f>'UPDATE Regular Stats'!S667</f>
        <v>0.5</v>
      </c>
      <c r="T666">
        <f>'UPDATE Regular Stats'!T667</f>
        <v>0.5</v>
      </c>
      <c r="U666">
        <f>'UPDATE Regular Stats'!U667</f>
        <v>0.9</v>
      </c>
      <c r="V666">
        <f>'UPDATE Regular Stats'!V667</f>
        <v>1.3</v>
      </c>
      <c r="W666">
        <f>'UPDATE Regular Stats'!W667</f>
        <v>2.1</v>
      </c>
      <c r="X666">
        <f>'UPDATE Regular Stats'!X667</f>
        <v>1</v>
      </c>
      <c r="Y666">
        <f>'UPDATE Regular Stats'!Y667</f>
        <v>0.1</v>
      </c>
      <c r="Z666">
        <f>'UPDATE Regular Stats'!Z667</f>
        <v>0.6</v>
      </c>
      <c r="AA666">
        <f>'UPDATE Regular Stats'!AA667</f>
        <v>0.6</v>
      </c>
      <c r="AB666">
        <f>'UPDATE Regular Stats'!AB667</f>
        <v>0.5</v>
      </c>
      <c r="AC666">
        <f>'UPDATE Regular Stats'!AC667</f>
        <v>3.3</v>
      </c>
      <c r="AD666">
        <f>VLOOKUP($B666,'UPDATE Advanced Stats'!$B$2:$AC$1000,7,0)</f>
        <v>20.399999999999999</v>
      </c>
      <c r="AE666">
        <f>VLOOKUP($B666,'UPDATE Advanced Stats'!$B$2:$AC$1000,8,0)</f>
        <v>0.66</v>
      </c>
      <c r="AF666">
        <f>VLOOKUP($B666,'UPDATE Advanced Stats'!$B$2:$AC$1000,9,0)</f>
        <v>8.0000000000000002E-3</v>
      </c>
      <c r="AG666">
        <f>VLOOKUP($B666,'UPDATE Advanced Stats'!$B$2:$AC$1000,10,0)</f>
        <v>0.309</v>
      </c>
      <c r="AH666">
        <f>VLOOKUP($B666,'UPDATE Advanced Stats'!$B$2:$AC$1000,11,0)</f>
        <v>9.6</v>
      </c>
      <c r="AI666">
        <f>VLOOKUP($B666,'UPDATE Advanced Stats'!$B$2:$AC$1000,12,0)</f>
        <v>14.7</v>
      </c>
      <c r="AJ666">
        <f>VLOOKUP($B666,'UPDATE Advanced Stats'!$B$2:$AC$1000,13,0)</f>
        <v>12.1</v>
      </c>
      <c r="AK666">
        <f>VLOOKUP($B666,'UPDATE Advanced Stats'!$B$2:$AC$1000,14,0)</f>
        <v>4.4000000000000004</v>
      </c>
      <c r="AL666">
        <f>VLOOKUP($B666,'UPDATE Advanced Stats'!$B$2:$AC$1000,15,0)</f>
        <v>1.7</v>
      </c>
      <c r="AM666">
        <f>VLOOKUP($B666,'UPDATE Advanced Stats'!$B$2:$AC$1000,16,0)</f>
        <v>5.0999999999999996</v>
      </c>
      <c r="AN666">
        <f>VLOOKUP($B666,'UPDATE Advanced Stats'!$B$2:$AC$1000,17,0)</f>
        <v>7.6</v>
      </c>
      <c r="AO666">
        <f>VLOOKUP($B666,'UPDATE Advanced Stats'!$B$2:$AC$1000,18,0)</f>
        <v>13.6</v>
      </c>
      <c r="AP666">
        <f>VLOOKUP($B666,'UPDATE Advanced Stats'!$B$2:$AC$1000,19,0)</f>
        <v>0</v>
      </c>
      <c r="AQ666">
        <f>VLOOKUP($B666,'UPDATE Advanced Stats'!$B$2:$AC$1000,20,0)</f>
        <v>4.3</v>
      </c>
      <c r="AR666">
        <f>VLOOKUP($B666,'UPDATE Advanced Stats'!$B$2:$AC$1000,21,0)</f>
        <v>1.8</v>
      </c>
      <c r="AS666">
        <f>VLOOKUP($B666,'UPDATE Advanced Stats'!$B$2:$AC$1000,22,0)</f>
        <v>6.1</v>
      </c>
      <c r="AT666">
        <f>VLOOKUP($B666,'UPDATE Advanced Stats'!$B$2:$AC$1000,23,0)</f>
        <v>0.20200000000000001</v>
      </c>
      <c r="AU666">
        <f>VLOOKUP($B666,'UPDATE Advanced Stats'!$B$2:$AC$1000,24,0)</f>
        <v>0</v>
      </c>
      <c r="AV666">
        <f>VLOOKUP($B666,'UPDATE Advanced Stats'!$B$2:$AC$1000,25,0)</f>
        <v>1.2</v>
      </c>
      <c r="AW666">
        <f>VLOOKUP($B666,'UPDATE Advanced Stats'!$B$2:$AC$1000,26,0)</f>
        <v>2.4</v>
      </c>
      <c r="AX666">
        <f>VLOOKUP($B666,'UPDATE Advanced Stats'!$B$2:$AC$1000,27,0)</f>
        <v>3.6</v>
      </c>
      <c r="AY666">
        <f>VLOOKUP($B666,'UPDATE Advanced Stats'!$B$2:$AC$1000,28,0)</f>
        <v>2</v>
      </c>
    </row>
    <row r="667" spans="1:51">
      <c r="A667">
        <f>'UPDATE Regular Stats'!A668</f>
        <v>485</v>
      </c>
      <c r="B667" t="str">
        <f>'UPDATE Regular Stats'!B668</f>
        <v>Brandan Wright</v>
      </c>
      <c r="C667" t="str">
        <f>'UPDATE Regular Stats'!C668</f>
        <v>PF</v>
      </c>
      <c r="D667">
        <f>'UPDATE Regular Stats'!D668</f>
        <v>27</v>
      </c>
      <c r="E667" t="str">
        <f>'UPDATE Regular Stats'!E668</f>
        <v>PHO</v>
      </c>
      <c r="F667">
        <f>'UPDATE Regular Stats'!F668</f>
        <v>40</v>
      </c>
      <c r="G667">
        <f>'UPDATE Regular Stats'!G668</f>
        <v>7</v>
      </c>
      <c r="H667">
        <f>'UPDATE Regular Stats'!H668</f>
        <v>21.5</v>
      </c>
      <c r="I667">
        <f>'UPDATE Regular Stats'!I668</f>
        <v>3</v>
      </c>
      <c r="J667">
        <f>'UPDATE Regular Stats'!J668</f>
        <v>5.2</v>
      </c>
      <c r="K667">
        <f>'UPDATE Regular Stats'!K668</f>
        <v>0.57999999999999996</v>
      </c>
      <c r="L667">
        <f>'UPDATE Regular Stats'!L668</f>
        <v>0</v>
      </c>
      <c r="M667">
        <f>'UPDATE Regular Stats'!M668</f>
        <v>0.1</v>
      </c>
      <c r="N667">
        <f>'UPDATE Regular Stats'!N668</f>
        <v>0</v>
      </c>
      <c r="O667">
        <f>'UPDATE Regular Stats'!O668</f>
        <v>3</v>
      </c>
      <c r="P667">
        <f>'UPDATE Regular Stats'!P668</f>
        <v>5.0999999999999996</v>
      </c>
      <c r="Q667">
        <f>'UPDATE Regular Stats'!Q668</f>
        <v>0.58799999999999997</v>
      </c>
      <c r="R667">
        <f>'UPDATE Regular Stats'!R668</f>
        <v>1</v>
      </c>
      <c r="S667">
        <f>'UPDATE Regular Stats'!S668</f>
        <v>1.5</v>
      </c>
      <c r="T667">
        <f>'UPDATE Regular Stats'!T668</f>
        <v>0.66700000000000004</v>
      </c>
      <c r="U667">
        <f>'UPDATE Regular Stats'!U668</f>
        <v>1.8</v>
      </c>
      <c r="V667">
        <f>'UPDATE Regular Stats'!V668</f>
        <v>3.1</v>
      </c>
      <c r="W667">
        <f>'UPDATE Regular Stats'!W668</f>
        <v>4.9000000000000004</v>
      </c>
      <c r="X667">
        <f>'UPDATE Regular Stats'!X668</f>
        <v>0.6</v>
      </c>
      <c r="Y667">
        <f>'UPDATE Regular Stats'!Y668</f>
        <v>0.8</v>
      </c>
      <c r="Z667">
        <f>'UPDATE Regular Stats'!Z668</f>
        <v>1.2</v>
      </c>
      <c r="AA667">
        <f>'UPDATE Regular Stats'!AA668</f>
        <v>0.4</v>
      </c>
      <c r="AB667">
        <f>'UPDATE Regular Stats'!AB668</f>
        <v>1.4</v>
      </c>
      <c r="AC667">
        <f>'UPDATE Regular Stats'!AC668</f>
        <v>7</v>
      </c>
      <c r="AD667">
        <f>VLOOKUP($B667,'UPDATE Advanced Stats'!$B$2:$AC$1000,7,0)</f>
        <v>20.399999999999999</v>
      </c>
      <c r="AE667">
        <f>VLOOKUP($B667,'UPDATE Advanced Stats'!$B$2:$AC$1000,8,0)</f>
        <v>0.66</v>
      </c>
      <c r="AF667">
        <f>VLOOKUP($B667,'UPDATE Advanced Stats'!$B$2:$AC$1000,9,0)</f>
        <v>8.0000000000000002E-3</v>
      </c>
      <c r="AG667">
        <f>VLOOKUP($B667,'UPDATE Advanced Stats'!$B$2:$AC$1000,10,0)</f>
        <v>0.309</v>
      </c>
      <c r="AH667">
        <f>VLOOKUP($B667,'UPDATE Advanced Stats'!$B$2:$AC$1000,11,0)</f>
        <v>9.6</v>
      </c>
      <c r="AI667">
        <f>VLOOKUP($B667,'UPDATE Advanced Stats'!$B$2:$AC$1000,12,0)</f>
        <v>14.7</v>
      </c>
      <c r="AJ667">
        <f>VLOOKUP($B667,'UPDATE Advanced Stats'!$B$2:$AC$1000,13,0)</f>
        <v>12.1</v>
      </c>
      <c r="AK667">
        <f>VLOOKUP($B667,'UPDATE Advanced Stats'!$B$2:$AC$1000,14,0)</f>
        <v>4.4000000000000004</v>
      </c>
      <c r="AL667">
        <f>VLOOKUP($B667,'UPDATE Advanced Stats'!$B$2:$AC$1000,15,0)</f>
        <v>1.7</v>
      </c>
      <c r="AM667">
        <f>VLOOKUP($B667,'UPDATE Advanced Stats'!$B$2:$AC$1000,16,0)</f>
        <v>5.0999999999999996</v>
      </c>
      <c r="AN667">
        <f>VLOOKUP($B667,'UPDATE Advanced Stats'!$B$2:$AC$1000,17,0)</f>
        <v>7.6</v>
      </c>
      <c r="AO667">
        <f>VLOOKUP($B667,'UPDATE Advanced Stats'!$B$2:$AC$1000,18,0)</f>
        <v>13.6</v>
      </c>
      <c r="AP667">
        <f>VLOOKUP($B667,'UPDATE Advanced Stats'!$B$2:$AC$1000,19,0)</f>
        <v>0</v>
      </c>
      <c r="AQ667">
        <f>VLOOKUP($B667,'UPDATE Advanced Stats'!$B$2:$AC$1000,20,0)</f>
        <v>4.3</v>
      </c>
      <c r="AR667">
        <f>VLOOKUP($B667,'UPDATE Advanced Stats'!$B$2:$AC$1000,21,0)</f>
        <v>1.8</v>
      </c>
      <c r="AS667">
        <f>VLOOKUP($B667,'UPDATE Advanced Stats'!$B$2:$AC$1000,22,0)</f>
        <v>6.1</v>
      </c>
      <c r="AT667">
        <f>VLOOKUP($B667,'UPDATE Advanced Stats'!$B$2:$AC$1000,23,0)</f>
        <v>0.20200000000000001</v>
      </c>
      <c r="AU667">
        <f>VLOOKUP($B667,'UPDATE Advanced Stats'!$B$2:$AC$1000,24,0)</f>
        <v>0</v>
      </c>
      <c r="AV667">
        <f>VLOOKUP($B667,'UPDATE Advanced Stats'!$B$2:$AC$1000,25,0)</f>
        <v>1.2</v>
      </c>
      <c r="AW667">
        <f>VLOOKUP($B667,'UPDATE Advanced Stats'!$B$2:$AC$1000,26,0)</f>
        <v>2.4</v>
      </c>
      <c r="AX667">
        <f>VLOOKUP($B667,'UPDATE Advanced Stats'!$B$2:$AC$1000,27,0)</f>
        <v>3.6</v>
      </c>
      <c r="AY667">
        <f>VLOOKUP($B667,'UPDATE Advanced Stats'!$B$2:$AC$1000,28,0)</f>
        <v>2</v>
      </c>
    </row>
    <row r="668" spans="1:51">
      <c r="A668">
        <f>'UPDATE Regular Stats'!A669</f>
        <v>486</v>
      </c>
      <c r="B668" t="str">
        <f>'UPDATE Regular Stats'!B669</f>
        <v>Dorell Wright</v>
      </c>
      <c r="C668" t="str">
        <f>'UPDATE Regular Stats'!C669</f>
        <v>SF</v>
      </c>
      <c r="D668">
        <f>'UPDATE Regular Stats'!D669</f>
        <v>29</v>
      </c>
      <c r="E668" t="str">
        <f>'UPDATE Regular Stats'!E669</f>
        <v>POR</v>
      </c>
      <c r="F668">
        <f>'UPDATE Regular Stats'!F669</f>
        <v>48</v>
      </c>
      <c r="G668">
        <f>'UPDATE Regular Stats'!G669</f>
        <v>2</v>
      </c>
      <c r="H668">
        <f>'UPDATE Regular Stats'!H669</f>
        <v>12.3</v>
      </c>
      <c r="I668">
        <f>'UPDATE Regular Stats'!I669</f>
        <v>1.5</v>
      </c>
      <c r="J668">
        <f>'UPDATE Regular Stats'!J669</f>
        <v>4</v>
      </c>
      <c r="K668">
        <f>'UPDATE Regular Stats'!K669</f>
        <v>0.379</v>
      </c>
      <c r="L668">
        <f>'UPDATE Regular Stats'!L669</f>
        <v>0.9</v>
      </c>
      <c r="M668">
        <f>'UPDATE Regular Stats'!M669</f>
        <v>2.2999999999999998</v>
      </c>
      <c r="N668">
        <f>'UPDATE Regular Stats'!N669</f>
        <v>0.38</v>
      </c>
      <c r="O668">
        <f>'UPDATE Regular Stats'!O669</f>
        <v>0.6</v>
      </c>
      <c r="P668">
        <f>'UPDATE Regular Stats'!P669</f>
        <v>1.7</v>
      </c>
      <c r="Q668">
        <f>'UPDATE Regular Stats'!Q669</f>
        <v>0.378</v>
      </c>
      <c r="R668">
        <f>'UPDATE Regular Stats'!R669</f>
        <v>0.7</v>
      </c>
      <c r="S668">
        <f>'UPDATE Regular Stats'!S669</f>
        <v>0.9</v>
      </c>
      <c r="T668">
        <f>'UPDATE Regular Stats'!T669</f>
        <v>0.81</v>
      </c>
      <c r="U668">
        <f>'UPDATE Regular Stats'!U669</f>
        <v>0.3</v>
      </c>
      <c r="V668">
        <f>'UPDATE Regular Stats'!V669</f>
        <v>2</v>
      </c>
      <c r="W668">
        <f>'UPDATE Regular Stats'!W669</f>
        <v>2.2999999999999998</v>
      </c>
      <c r="X668">
        <f>'UPDATE Regular Stats'!X669</f>
        <v>0.9</v>
      </c>
      <c r="Y668">
        <f>'UPDATE Regular Stats'!Y669</f>
        <v>0.4</v>
      </c>
      <c r="Z668">
        <f>'UPDATE Regular Stats'!Z669</f>
        <v>0.2</v>
      </c>
      <c r="AA668">
        <f>'UPDATE Regular Stats'!AA669</f>
        <v>0.4</v>
      </c>
      <c r="AB668">
        <f>'UPDATE Regular Stats'!AB669</f>
        <v>1.1000000000000001</v>
      </c>
      <c r="AC668">
        <f>'UPDATE Regular Stats'!AC669</f>
        <v>4.5999999999999996</v>
      </c>
      <c r="AD668">
        <f>VLOOKUP($B668,'UPDATE Advanced Stats'!$B$2:$AC$1000,7,0)</f>
        <v>13.4</v>
      </c>
      <c r="AE668">
        <f>VLOOKUP($B668,'UPDATE Advanced Stats'!$B$2:$AC$1000,8,0)</f>
        <v>0.52500000000000002</v>
      </c>
      <c r="AF668">
        <f>VLOOKUP($B668,'UPDATE Advanced Stats'!$B$2:$AC$1000,9,0)</f>
        <v>0.56799999999999995</v>
      </c>
      <c r="AG668">
        <f>VLOOKUP($B668,'UPDATE Advanced Stats'!$B$2:$AC$1000,10,0)</f>
        <v>0.221</v>
      </c>
      <c r="AH668">
        <f>VLOOKUP($B668,'UPDATE Advanced Stats'!$B$2:$AC$1000,11,0)</f>
        <v>2.6</v>
      </c>
      <c r="AI668">
        <f>VLOOKUP($B668,'UPDATE Advanced Stats'!$B$2:$AC$1000,12,0)</f>
        <v>17.2</v>
      </c>
      <c r="AJ668">
        <f>VLOOKUP($B668,'UPDATE Advanced Stats'!$B$2:$AC$1000,13,0)</f>
        <v>10</v>
      </c>
      <c r="AK668">
        <f>VLOOKUP($B668,'UPDATE Advanced Stats'!$B$2:$AC$1000,14,0)</f>
        <v>10.199999999999999</v>
      </c>
      <c r="AL668">
        <f>VLOOKUP($B668,'UPDATE Advanced Stats'!$B$2:$AC$1000,15,0)</f>
        <v>1.7</v>
      </c>
      <c r="AM668">
        <f>VLOOKUP($B668,'UPDATE Advanced Stats'!$B$2:$AC$1000,16,0)</f>
        <v>1.3</v>
      </c>
      <c r="AN668">
        <f>VLOOKUP($B668,'UPDATE Advanced Stats'!$B$2:$AC$1000,17,0)</f>
        <v>7.9</v>
      </c>
      <c r="AO668">
        <f>VLOOKUP($B668,'UPDATE Advanced Stats'!$B$2:$AC$1000,18,0)</f>
        <v>17.100000000000001</v>
      </c>
      <c r="AP668">
        <f>VLOOKUP($B668,'UPDATE Advanced Stats'!$B$2:$AC$1000,19,0)</f>
        <v>0</v>
      </c>
      <c r="AQ668">
        <f>VLOOKUP($B668,'UPDATE Advanced Stats'!$B$2:$AC$1000,20,0)</f>
        <v>0.7</v>
      </c>
      <c r="AR668">
        <f>VLOOKUP($B668,'UPDATE Advanced Stats'!$B$2:$AC$1000,21,0)</f>
        <v>0.8</v>
      </c>
      <c r="AS668">
        <f>VLOOKUP($B668,'UPDATE Advanced Stats'!$B$2:$AC$1000,22,0)</f>
        <v>1.6</v>
      </c>
      <c r="AT668">
        <f>VLOOKUP($B668,'UPDATE Advanced Stats'!$B$2:$AC$1000,23,0)</f>
        <v>0.128</v>
      </c>
      <c r="AU668">
        <f>VLOOKUP($B668,'UPDATE Advanced Stats'!$B$2:$AC$1000,24,0)</f>
        <v>0</v>
      </c>
      <c r="AV668">
        <f>VLOOKUP($B668,'UPDATE Advanced Stats'!$B$2:$AC$1000,25,0)</f>
        <v>0.1</v>
      </c>
      <c r="AW668">
        <f>VLOOKUP($B668,'UPDATE Advanced Stats'!$B$2:$AC$1000,26,0)</f>
        <v>0.6</v>
      </c>
      <c r="AX668">
        <f>VLOOKUP($B668,'UPDATE Advanced Stats'!$B$2:$AC$1000,27,0)</f>
        <v>0.7</v>
      </c>
      <c r="AY668">
        <f>VLOOKUP($B668,'UPDATE Advanced Stats'!$B$2:$AC$1000,28,0)</f>
        <v>0.4</v>
      </c>
    </row>
    <row r="669" spans="1:51">
      <c r="A669">
        <f>'UPDATE Regular Stats'!A670</f>
        <v>487</v>
      </c>
      <c r="B669" t="str">
        <f>'UPDATE Regular Stats'!B670</f>
        <v>Tony Wroten</v>
      </c>
      <c r="C669" t="str">
        <f>'UPDATE Regular Stats'!C670</f>
        <v>SG</v>
      </c>
      <c r="D669">
        <f>'UPDATE Regular Stats'!D670</f>
        <v>21</v>
      </c>
      <c r="E669" t="str">
        <f>'UPDATE Regular Stats'!E670</f>
        <v>PHI</v>
      </c>
      <c r="F669">
        <f>'UPDATE Regular Stats'!F670</f>
        <v>30</v>
      </c>
      <c r="G669">
        <f>'UPDATE Regular Stats'!G670</f>
        <v>15</v>
      </c>
      <c r="H669">
        <f>'UPDATE Regular Stats'!H670</f>
        <v>29.8</v>
      </c>
      <c r="I669">
        <f>'UPDATE Regular Stats'!I670</f>
        <v>5.8</v>
      </c>
      <c r="J669">
        <f>'UPDATE Regular Stats'!J670</f>
        <v>14.5</v>
      </c>
      <c r="K669">
        <f>'UPDATE Regular Stats'!K670</f>
        <v>0.40300000000000002</v>
      </c>
      <c r="L669">
        <f>'UPDATE Regular Stats'!L670</f>
        <v>1.2</v>
      </c>
      <c r="M669">
        <f>'UPDATE Regular Stats'!M670</f>
        <v>4.7</v>
      </c>
      <c r="N669">
        <f>'UPDATE Regular Stats'!N670</f>
        <v>0.26100000000000001</v>
      </c>
      <c r="O669">
        <f>'UPDATE Regular Stats'!O670</f>
        <v>4.5999999999999996</v>
      </c>
      <c r="P669">
        <f>'UPDATE Regular Stats'!P670</f>
        <v>9.6999999999999993</v>
      </c>
      <c r="Q669">
        <f>'UPDATE Regular Stats'!Q670</f>
        <v>0.47299999999999998</v>
      </c>
      <c r="R669">
        <f>'UPDATE Regular Stats'!R670</f>
        <v>4</v>
      </c>
      <c r="S669">
        <f>'UPDATE Regular Stats'!S670</f>
        <v>6</v>
      </c>
      <c r="T669">
        <f>'UPDATE Regular Stats'!T670</f>
        <v>0.66700000000000004</v>
      </c>
      <c r="U669">
        <f>'UPDATE Regular Stats'!U670</f>
        <v>0.7</v>
      </c>
      <c r="V669">
        <f>'UPDATE Regular Stats'!V670</f>
        <v>2.1</v>
      </c>
      <c r="W669">
        <f>'UPDATE Regular Stats'!W670</f>
        <v>2.9</v>
      </c>
      <c r="X669">
        <f>'UPDATE Regular Stats'!X670</f>
        <v>5.2</v>
      </c>
      <c r="Y669">
        <f>'UPDATE Regular Stats'!Y670</f>
        <v>1.6</v>
      </c>
      <c r="Z669">
        <f>'UPDATE Regular Stats'!Z670</f>
        <v>0.3</v>
      </c>
      <c r="AA669">
        <f>'UPDATE Regular Stats'!AA670</f>
        <v>3.8</v>
      </c>
      <c r="AB669">
        <f>'UPDATE Regular Stats'!AB670</f>
        <v>2.4</v>
      </c>
      <c r="AC669">
        <f>'UPDATE Regular Stats'!AC670</f>
        <v>16.899999999999999</v>
      </c>
      <c r="AD669">
        <f>VLOOKUP($B669,'UPDATE Advanced Stats'!$B$2:$AC$1000,7,0)</f>
        <v>14.9</v>
      </c>
      <c r="AE669">
        <f>VLOOKUP($B669,'UPDATE Advanced Stats'!$B$2:$AC$1000,8,0)</f>
        <v>0.49399999999999999</v>
      </c>
      <c r="AF669">
        <f>VLOOKUP($B669,'UPDATE Advanced Stats'!$B$2:$AC$1000,9,0)</f>
        <v>0.32700000000000001</v>
      </c>
      <c r="AG669">
        <f>VLOOKUP($B669,'UPDATE Advanced Stats'!$B$2:$AC$1000,10,0)</f>
        <v>0.41499999999999998</v>
      </c>
      <c r="AH669">
        <f>VLOOKUP($B669,'UPDATE Advanced Stats'!$B$2:$AC$1000,11,0)</f>
        <v>2.5</v>
      </c>
      <c r="AI669">
        <f>VLOOKUP($B669,'UPDATE Advanced Stats'!$B$2:$AC$1000,12,0)</f>
        <v>8.1</v>
      </c>
      <c r="AJ669">
        <f>VLOOKUP($B669,'UPDATE Advanced Stats'!$B$2:$AC$1000,13,0)</f>
        <v>5.2</v>
      </c>
      <c r="AK669">
        <f>VLOOKUP($B669,'UPDATE Advanced Stats'!$B$2:$AC$1000,14,0)</f>
        <v>34.9</v>
      </c>
      <c r="AL669">
        <f>VLOOKUP($B669,'UPDATE Advanced Stats'!$B$2:$AC$1000,15,0)</f>
        <v>2.7</v>
      </c>
      <c r="AM669">
        <f>VLOOKUP($B669,'UPDATE Advanced Stats'!$B$2:$AC$1000,16,0)</f>
        <v>0.7</v>
      </c>
      <c r="AN669">
        <f>VLOOKUP($B669,'UPDATE Advanced Stats'!$B$2:$AC$1000,17,0)</f>
        <v>18</v>
      </c>
      <c r="AO669">
        <f>VLOOKUP($B669,'UPDATE Advanced Stats'!$B$2:$AC$1000,18,0)</f>
        <v>30.5</v>
      </c>
      <c r="AP669">
        <f>VLOOKUP($B669,'UPDATE Advanced Stats'!$B$2:$AC$1000,19,0)</f>
        <v>0</v>
      </c>
      <c r="AQ669">
        <f>VLOOKUP($B669,'UPDATE Advanced Stats'!$B$2:$AC$1000,20,0)</f>
        <v>-0.6</v>
      </c>
      <c r="AR669">
        <f>VLOOKUP($B669,'UPDATE Advanced Stats'!$B$2:$AC$1000,21,0)</f>
        <v>0.9</v>
      </c>
      <c r="AS669">
        <f>VLOOKUP($B669,'UPDATE Advanced Stats'!$B$2:$AC$1000,22,0)</f>
        <v>0.3</v>
      </c>
      <c r="AT669">
        <f>VLOOKUP($B669,'UPDATE Advanced Stats'!$B$2:$AC$1000,23,0)</f>
        <v>1.4E-2</v>
      </c>
      <c r="AU669">
        <f>VLOOKUP($B669,'UPDATE Advanced Stats'!$B$2:$AC$1000,24,0)</f>
        <v>0</v>
      </c>
      <c r="AV669">
        <f>VLOOKUP($B669,'UPDATE Advanced Stats'!$B$2:$AC$1000,25,0)</f>
        <v>0.3</v>
      </c>
      <c r="AW669">
        <f>VLOOKUP($B669,'UPDATE Advanced Stats'!$B$2:$AC$1000,26,0)</f>
        <v>-1.8</v>
      </c>
      <c r="AX669">
        <f>VLOOKUP($B669,'UPDATE Advanced Stats'!$B$2:$AC$1000,27,0)</f>
        <v>-1.5</v>
      </c>
      <c r="AY669">
        <f>VLOOKUP($B669,'UPDATE Advanced Stats'!$B$2:$AC$1000,28,0)</f>
        <v>0.1</v>
      </c>
    </row>
    <row r="670" spans="1:51">
      <c r="A670">
        <f>'UPDATE Regular Stats'!A671</f>
        <v>488</v>
      </c>
      <c r="B670" t="str">
        <f>'UPDATE Regular Stats'!B671</f>
        <v>James Young</v>
      </c>
      <c r="C670" t="str">
        <f>'UPDATE Regular Stats'!C671</f>
        <v>SG</v>
      </c>
      <c r="D670">
        <f>'UPDATE Regular Stats'!D671</f>
        <v>19</v>
      </c>
      <c r="E670" t="str">
        <f>'UPDATE Regular Stats'!E671</f>
        <v>BOS</v>
      </c>
      <c r="F670">
        <f>'UPDATE Regular Stats'!F671</f>
        <v>31</v>
      </c>
      <c r="G670">
        <f>'UPDATE Regular Stats'!G671</f>
        <v>0</v>
      </c>
      <c r="H670">
        <f>'UPDATE Regular Stats'!H671</f>
        <v>10.7</v>
      </c>
      <c r="I670">
        <f>'UPDATE Regular Stats'!I671</f>
        <v>1.2</v>
      </c>
      <c r="J670">
        <f>'UPDATE Regular Stats'!J671</f>
        <v>3.3</v>
      </c>
      <c r="K670">
        <f>'UPDATE Regular Stats'!K671</f>
        <v>0.35299999999999998</v>
      </c>
      <c r="L670">
        <f>'UPDATE Regular Stats'!L671</f>
        <v>0.5</v>
      </c>
      <c r="M670">
        <f>'UPDATE Regular Stats'!M671</f>
        <v>2.1</v>
      </c>
      <c r="N670">
        <f>'UPDATE Regular Stats'!N671</f>
        <v>0.25800000000000001</v>
      </c>
      <c r="O670">
        <f>'UPDATE Regular Stats'!O671</f>
        <v>0.6</v>
      </c>
      <c r="P670">
        <f>'UPDATE Regular Stats'!P671</f>
        <v>1.2</v>
      </c>
      <c r="Q670">
        <f>'UPDATE Regular Stats'!Q671</f>
        <v>0.52800000000000002</v>
      </c>
      <c r="R670">
        <f>'UPDATE Regular Stats'!R671</f>
        <v>0.5</v>
      </c>
      <c r="S670">
        <f>'UPDATE Regular Stats'!S671</f>
        <v>0.9</v>
      </c>
      <c r="T670">
        <f>'UPDATE Regular Stats'!T671</f>
        <v>0.55200000000000005</v>
      </c>
      <c r="U670">
        <f>'UPDATE Regular Stats'!U671</f>
        <v>0.3</v>
      </c>
      <c r="V670">
        <f>'UPDATE Regular Stats'!V671</f>
        <v>1.1000000000000001</v>
      </c>
      <c r="W670">
        <f>'UPDATE Regular Stats'!W671</f>
        <v>1.4</v>
      </c>
      <c r="X670">
        <f>'UPDATE Regular Stats'!X671</f>
        <v>0.4</v>
      </c>
      <c r="Y670">
        <f>'UPDATE Regular Stats'!Y671</f>
        <v>0.3</v>
      </c>
      <c r="Z670">
        <f>'UPDATE Regular Stats'!Z671</f>
        <v>0.1</v>
      </c>
      <c r="AA670">
        <f>'UPDATE Regular Stats'!AA671</f>
        <v>0.2</v>
      </c>
      <c r="AB670">
        <f>'UPDATE Regular Stats'!AB671</f>
        <v>0.7</v>
      </c>
      <c r="AC670">
        <f>'UPDATE Regular Stats'!AC671</f>
        <v>3.4</v>
      </c>
      <c r="AD670">
        <f>VLOOKUP($B670,'UPDATE Advanced Stats'!$B$2:$AC$1000,7,0)</f>
        <v>8.5</v>
      </c>
      <c r="AE670">
        <f>VLOOKUP($B670,'UPDATE Advanced Stats'!$B$2:$AC$1000,8,0)</f>
        <v>0.45700000000000002</v>
      </c>
      <c r="AF670">
        <f>VLOOKUP($B670,'UPDATE Advanced Stats'!$B$2:$AC$1000,9,0)</f>
        <v>0.64700000000000002</v>
      </c>
      <c r="AG670">
        <f>VLOOKUP($B670,'UPDATE Advanced Stats'!$B$2:$AC$1000,10,0)</f>
        <v>0.28399999999999997</v>
      </c>
      <c r="AH670">
        <f>VLOOKUP($B670,'UPDATE Advanced Stats'!$B$2:$AC$1000,11,0)</f>
        <v>2.9</v>
      </c>
      <c r="AI670">
        <f>VLOOKUP($B670,'UPDATE Advanced Stats'!$B$2:$AC$1000,12,0)</f>
        <v>11</v>
      </c>
      <c r="AJ670">
        <f>VLOOKUP($B670,'UPDATE Advanced Stats'!$B$2:$AC$1000,13,0)</f>
        <v>6.9</v>
      </c>
      <c r="AK670">
        <f>VLOOKUP($B670,'UPDATE Advanced Stats'!$B$2:$AC$1000,14,0)</f>
        <v>5.6</v>
      </c>
      <c r="AL670">
        <f>VLOOKUP($B670,'UPDATE Advanced Stats'!$B$2:$AC$1000,15,0)</f>
        <v>1.2</v>
      </c>
      <c r="AM670">
        <f>VLOOKUP($B670,'UPDATE Advanced Stats'!$B$2:$AC$1000,16,0)</f>
        <v>0.5</v>
      </c>
      <c r="AN670">
        <f>VLOOKUP($B670,'UPDATE Advanced Stats'!$B$2:$AC$1000,17,0)</f>
        <v>4.2</v>
      </c>
      <c r="AO670">
        <f>VLOOKUP($B670,'UPDATE Advanced Stats'!$B$2:$AC$1000,18,0)</f>
        <v>15.8</v>
      </c>
      <c r="AP670">
        <f>VLOOKUP($B670,'UPDATE Advanced Stats'!$B$2:$AC$1000,19,0)</f>
        <v>0</v>
      </c>
      <c r="AQ670">
        <f>VLOOKUP($B670,'UPDATE Advanced Stats'!$B$2:$AC$1000,20,0)</f>
        <v>0.1</v>
      </c>
      <c r="AR670">
        <f>VLOOKUP($B670,'UPDATE Advanced Stats'!$B$2:$AC$1000,21,0)</f>
        <v>0.3</v>
      </c>
      <c r="AS670">
        <f>VLOOKUP($B670,'UPDATE Advanced Stats'!$B$2:$AC$1000,22,0)</f>
        <v>0.3</v>
      </c>
      <c r="AT670">
        <f>VLOOKUP($B670,'UPDATE Advanced Stats'!$B$2:$AC$1000,23,0)</f>
        <v>4.7E-2</v>
      </c>
      <c r="AU670">
        <f>VLOOKUP($B670,'UPDATE Advanced Stats'!$B$2:$AC$1000,24,0)</f>
        <v>0</v>
      </c>
      <c r="AV670">
        <f>VLOOKUP($B670,'UPDATE Advanced Stats'!$B$2:$AC$1000,25,0)</f>
        <v>-1.9</v>
      </c>
      <c r="AW670">
        <f>VLOOKUP($B670,'UPDATE Advanced Stats'!$B$2:$AC$1000,26,0)</f>
        <v>-1.9</v>
      </c>
      <c r="AX670">
        <f>VLOOKUP($B670,'UPDATE Advanced Stats'!$B$2:$AC$1000,27,0)</f>
        <v>-3.8</v>
      </c>
      <c r="AY670">
        <f>VLOOKUP($B670,'UPDATE Advanced Stats'!$B$2:$AC$1000,28,0)</f>
        <v>-0.2</v>
      </c>
    </row>
    <row r="671" spans="1:51">
      <c r="A671">
        <f>'UPDATE Regular Stats'!A672</f>
        <v>489</v>
      </c>
      <c r="B671" t="str">
        <f>'UPDATE Regular Stats'!B672</f>
        <v>Nick Young</v>
      </c>
      <c r="C671" t="str">
        <f>'UPDATE Regular Stats'!C672</f>
        <v>SG</v>
      </c>
      <c r="D671">
        <f>'UPDATE Regular Stats'!D672</f>
        <v>29</v>
      </c>
      <c r="E671" t="str">
        <f>'UPDATE Regular Stats'!E672</f>
        <v>LAL</v>
      </c>
      <c r="F671">
        <f>'UPDATE Regular Stats'!F672</f>
        <v>42</v>
      </c>
      <c r="G671">
        <f>'UPDATE Regular Stats'!G672</f>
        <v>0</v>
      </c>
      <c r="H671">
        <f>'UPDATE Regular Stats'!H672</f>
        <v>23.8</v>
      </c>
      <c r="I671">
        <f>'UPDATE Regular Stats'!I672</f>
        <v>4.0999999999999996</v>
      </c>
      <c r="J671">
        <f>'UPDATE Regular Stats'!J672</f>
        <v>11.3</v>
      </c>
      <c r="K671">
        <f>'UPDATE Regular Stats'!K672</f>
        <v>0.36599999999999999</v>
      </c>
      <c r="L671">
        <f>'UPDATE Regular Stats'!L672</f>
        <v>2</v>
      </c>
      <c r="M671">
        <f>'UPDATE Regular Stats'!M672</f>
        <v>5.4</v>
      </c>
      <c r="N671">
        <f>'UPDATE Regular Stats'!N672</f>
        <v>0.36899999999999999</v>
      </c>
      <c r="O671">
        <f>'UPDATE Regular Stats'!O672</f>
        <v>2.2000000000000002</v>
      </c>
      <c r="P671">
        <f>'UPDATE Regular Stats'!P672</f>
        <v>6</v>
      </c>
      <c r="Q671">
        <f>'UPDATE Regular Stats'!Q672</f>
        <v>0.36299999999999999</v>
      </c>
      <c r="R671">
        <f>'UPDATE Regular Stats'!R672</f>
        <v>3.1</v>
      </c>
      <c r="S671">
        <f>'UPDATE Regular Stats'!S672</f>
        <v>3.5</v>
      </c>
      <c r="T671">
        <f>'UPDATE Regular Stats'!T672</f>
        <v>0.89200000000000002</v>
      </c>
      <c r="U671">
        <f>'UPDATE Regular Stats'!U672</f>
        <v>0.4</v>
      </c>
      <c r="V671">
        <f>'UPDATE Regular Stats'!V672</f>
        <v>1.9</v>
      </c>
      <c r="W671">
        <f>'UPDATE Regular Stats'!W672</f>
        <v>2.2999999999999998</v>
      </c>
      <c r="X671">
        <f>'UPDATE Regular Stats'!X672</f>
        <v>1</v>
      </c>
      <c r="Y671">
        <f>'UPDATE Regular Stats'!Y672</f>
        <v>0.5</v>
      </c>
      <c r="Z671">
        <f>'UPDATE Regular Stats'!Z672</f>
        <v>0.3</v>
      </c>
      <c r="AA671">
        <f>'UPDATE Regular Stats'!AA672</f>
        <v>1</v>
      </c>
      <c r="AB671">
        <f>'UPDATE Regular Stats'!AB672</f>
        <v>2</v>
      </c>
      <c r="AC671">
        <f>'UPDATE Regular Stats'!AC672</f>
        <v>13.4</v>
      </c>
      <c r="AD671">
        <f>VLOOKUP($B671,'UPDATE Advanced Stats'!$B$2:$AC$1000,7,0)</f>
        <v>14.2</v>
      </c>
      <c r="AE671">
        <f>VLOOKUP($B671,'UPDATE Advanced Stats'!$B$2:$AC$1000,8,0)</f>
        <v>0.52</v>
      </c>
      <c r="AF671">
        <f>VLOOKUP($B671,'UPDATE Advanced Stats'!$B$2:$AC$1000,9,0)</f>
        <v>0.47299999999999998</v>
      </c>
      <c r="AG671">
        <f>VLOOKUP($B671,'UPDATE Advanced Stats'!$B$2:$AC$1000,10,0)</f>
        <v>0.311</v>
      </c>
      <c r="AH671">
        <f>VLOOKUP($B671,'UPDATE Advanced Stats'!$B$2:$AC$1000,11,0)</f>
        <v>1.8</v>
      </c>
      <c r="AI671">
        <f>VLOOKUP($B671,'UPDATE Advanced Stats'!$B$2:$AC$1000,12,0)</f>
        <v>9.1</v>
      </c>
      <c r="AJ671">
        <f>VLOOKUP($B671,'UPDATE Advanced Stats'!$B$2:$AC$1000,13,0)</f>
        <v>5.3</v>
      </c>
      <c r="AK671">
        <f>VLOOKUP($B671,'UPDATE Advanced Stats'!$B$2:$AC$1000,14,0)</f>
        <v>6.9</v>
      </c>
      <c r="AL671">
        <f>VLOOKUP($B671,'UPDATE Advanced Stats'!$B$2:$AC$1000,15,0)</f>
        <v>1.2</v>
      </c>
      <c r="AM671">
        <f>VLOOKUP($B671,'UPDATE Advanced Stats'!$B$2:$AC$1000,16,0)</f>
        <v>0.9</v>
      </c>
      <c r="AN671">
        <f>VLOOKUP($B671,'UPDATE Advanced Stats'!$B$2:$AC$1000,17,0)</f>
        <v>7.5</v>
      </c>
      <c r="AO671">
        <f>VLOOKUP($B671,'UPDATE Advanced Stats'!$B$2:$AC$1000,18,0)</f>
        <v>26</v>
      </c>
      <c r="AP671">
        <f>VLOOKUP($B671,'UPDATE Advanced Stats'!$B$2:$AC$1000,19,0)</f>
        <v>0</v>
      </c>
      <c r="AQ671">
        <f>VLOOKUP($B671,'UPDATE Advanced Stats'!$B$2:$AC$1000,20,0)</f>
        <v>1.1000000000000001</v>
      </c>
      <c r="AR671">
        <f>VLOOKUP($B671,'UPDATE Advanced Stats'!$B$2:$AC$1000,21,0)</f>
        <v>0.1</v>
      </c>
      <c r="AS671">
        <f>VLOOKUP($B671,'UPDATE Advanced Stats'!$B$2:$AC$1000,22,0)</f>
        <v>1.2</v>
      </c>
      <c r="AT671">
        <f>VLOOKUP($B671,'UPDATE Advanced Stats'!$B$2:$AC$1000,23,0)</f>
        <v>5.8000000000000003E-2</v>
      </c>
      <c r="AU671">
        <f>VLOOKUP($B671,'UPDATE Advanced Stats'!$B$2:$AC$1000,24,0)</f>
        <v>0</v>
      </c>
      <c r="AV671">
        <f>VLOOKUP($B671,'UPDATE Advanced Stats'!$B$2:$AC$1000,25,0)</f>
        <v>0.9</v>
      </c>
      <c r="AW671">
        <f>VLOOKUP($B671,'UPDATE Advanced Stats'!$B$2:$AC$1000,26,0)</f>
        <v>-4.3</v>
      </c>
      <c r="AX671">
        <f>VLOOKUP($B671,'UPDATE Advanced Stats'!$B$2:$AC$1000,27,0)</f>
        <v>-3.5</v>
      </c>
      <c r="AY671">
        <f>VLOOKUP($B671,'UPDATE Advanced Stats'!$B$2:$AC$1000,28,0)</f>
        <v>-0.4</v>
      </c>
    </row>
    <row r="672" spans="1:51">
      <c r="A672">
        <f>'UPDATE Regular Stats'!A673</f>
        <v>490</v>
      </c>
      <c r="B672" t="str">
        <f>'UPDATE Regular Stats'!B673</f>
        <v>Thaddeus Young</v>
      </c>
      <c r="C672" t="str">
        <f>'UPDATE Regular Stats'!C673</f>
        <v>PF</v>
      </c>
      <c r="D672">
        <f>'UPDATE Regular Stats'!D673</f>
        <v>26</v>
      </c>
      <c r="E672" t="str">
        <f>'UPDATE Regular Stats'!E673</f>
        <v>TOT</v>
      </c>
      <c r="F672">
        <f>'UPDATE Regular Stats'!F673</f>
        <v>76</v>
      </c>
      <c r="G672">
        <f>'UPDATE Regular Stats'!G673</f>
        <v>68</v>
      </c>
      <c r="H672">
        <f>'UPDATE Regular Stats'!H673</f>
        <v>32</v>
      </c>
      <c r="I672">
        <f>'UPDATE Regular Stats'!I673</f>
        <v>5.9</v>
      </c>
      <c r="J672">
        <f>'UPDATE Regular Stats'!J673</f>
        <v>12.7</v>
      </c>
      <c r="K672">
        <f>'UPDATE Regular Stats'!K673</f>
        <v>0.46600000000000003</v>
      </c>
      <c r="L672">
        <f>'UPDATE Regular Stats'!L673</f>
        <v>0.5</v>
      </c>
      <c r="M672">
        <f>'UPDATE Regular Stats'!M673</f>
        <v>1.5</v>
      </c>
      <c r="N672">
        <f>'UPDATE Regular Stats'!N673</f>
        <v>0.33</v>
      </c>
      <c r="O672">
        <f>'UPDATE Regular Stats'!O673</f>
        <v>5.4</v>
      </c>
      <c r="P672">
        <f>'UPDATE Regular Stats'!P673</f>
        <v>11.2</v>
      </c>
      <c r="Q672">
        <f>'UPDATE Regular Stats'!Q673</f>
        <v>0.48399999999999999</v>
      </c>
      <c r="R672">
        <f>'UPDATE Regular Stats'!R673</f>
        <v>1.7</v>
      </c>
      <c r="S672">
        <f>'UPDATE Regular Stats'!S673</f>
        <v>2.6</v>
      </c>
      <c r="T672">
        <f>'UPDATE Regular Stats'!T673</f>
        <v>0.65500000000000003</v>
      </c>
      <c r="U672">
        <f>'UPDATE Regular Stats'!U673</f>
        <v>1.7</v>
      </c>
      <c r="V672">
        <f>'UPDATE Regular Stats'!V673</f>
        <v>3.7</v>
      </c>
      <c r="W672">
        <f>'UPDATE Regular Stats'!W673</f>
        <v>5.4</v>
      </c>
      <c r="X672">
        <f>'UPDATE Regular Stats'!X673</f>
        <v>2.2999999999999998</v>
      </c>
      <c r="Y672">
        <f>'UPDATE Regular Stats'!Y673</f>
        <v>1.6</v>
      </c>
      <c r="Z672">
        <f>'UPDATE Regular Stats'!Z673</f>
        <v>0.3</v>
      </c>
      <c r="AA672">
        <f>'UPDATE Regular Stats'!AA673</f>
        <v>1.5</v>
      </c>
      <c r="AB672">
        <f>'UPDATE Regular Stats'!AB673</f>
        <v>2.2999999999999998</v>
      </c>
      <c r="AC672">
        <f>'UPDATE Regular Stats'!AC673</f>
        <v>14.1</v>
      </c>
      <c r="AD672">
        <f>VLOOKUP($B672,'UPDATE Advanced Stats'!$B$2:$AC$1000,7,0)</f>
        <v>15.7</v>
      </c>
      <c r="AE672">
        <f>VLOOKUP($B672,'UPDATE Advanced Stats'!$B$2:$AC$1000,8,0)</f>
        <v>0.50700000000000001</v>
      </c>
      <c r="AF672">
        <f>VLOOKUP($B672,'UPDATE Advanced Stats'!$B$2:$AC$1000,9,0)</f>
        <v>0.11899999999999999</v>
      </c>
      <c r="AG672">
        <f>VLOOKUP($B672,'UPDATE Advanced Stats'!$B$2:$AC$1000,10,0)</f>
        <v>0.20699999999999999</v>
      </c>
      <c r="AH672">
        <f>VLOOKUP($B672,'UPDATE Advanced Stats'!$B$2:$AC$1000,11,0)</f>
        <v>5.8</v>
      </c>
      <c r="AI672">
        <f>VLOOKUP($B672,'UPDATE Advanced Stats'!$B$2:$AC$1000,12,0)</f>
        <v>13.5</v>
      </c>
      <c r="AJ672">
        <f>VLOOKUP($B672,'UPDATE Advanced Stats'!$B$2:$AC$1000,13,0)</f>
        <v>9.6</v>
      </c>
      <c r="AK672">
        <f>VLOOKUP($B672,'UPDATE Advanced Stats'!$B$2:$AC$1000,14,0)</f>
        <v>12.4</v>
      </c>
      <c r="AL672">
        <f>VLOOKUP($B672,'UPDATE Advanced Stats'!$B$2:$AC$1000,15,0)</f>
        <v>2.6</v>
      </c>
      <c r="AM672">
        <f>VLOOKUP($B672,'UPDATE Advanced Stats'!$B$2:$AC$1000,16,0)</f>
        <v>0.8</v>
      </c>
      <c r="AN672">
        <f>VLOOKUP($B672,'UPDATE Advanced Stats'!$B$2:$AC$1000,17,0)</f>
        <v>10</v>
      </c>
      <c r="AO672">
        <f>VLOOKUP($B672,'UPDATE Advanced Stats'!$B$2:$AC$1000,18,0)</f>
        <v>21.5</v>
      </c>
      <c r="AP672">
        <f>VLOOKUP($B672,'UPDATE Advanced Stats'!$B$2:$AC$1000,19,0)</f>
        <v>0</v>
      </c>
      <c r="AQ672">
        <f>VLOOKUP($B672,'UPDATE Advanced Stats'!$B$2:$AC$1000,20,0)</f>
        <v>1.6</v>
      </c>
      <c r="AR672">
        <f>VLOOKUP($B672,'UPDATE Advanced Stats'!$B$2:$AC$1000,21,0)</f>
        <v>1.4</v>
      </c>
      <c r="AS672">
        <f>VLOOKUP($B672,'UPDATE Advanced Stats'!$B$2:$AC$1000,22,0)</f>
        <v>3.1</v>
      </c>
      <c r="AT672">
        <f>VLOOKUP($B672,'UPDATE Advanced Stats'!$B$2:$AC$1000,23,0)</f>
        <v>6.0999999999999999E-2</v>
      </c>
      <c r="AU672">
        <f>VLOOKUP($B672,'UPDATE Advanced Stats'!$B$2:$AC$1000,24,0)</f>
        <v>0</v>
      </c>
      <c r="AV672">
        <f>VLOOKUP($B672,'UPDATE Advanced Stats'!$B$2:$AC$1000,25,0)</f>
        <v>0.2</v>
      </c>
      <c r="AW672">
        <f>VLOOKUP($B672,'UPDATE Advanced Stats'!$B$2:$AC$1000,26,0)</f>
        <v>-0.3</v>
      </c>
      <c r="AX672">
        <f>VLOOKUP($B672,'UPDATE Advanced Stats'!$B$2:$AC$1000,27,0)</f>
        <v>-0.1</v>
      </c>
      <c r="AY672">
        <f>VLOOKUP($B672,'UPDATE Advanced Stats'!$B$2:$AC$1000,28,0)</f>
        <v>1.2</v>
      </c>
    </row>
    <row r="673" spans="1:51">
      <c r="A673">
        <f>'UPDATE Regular Stats'!A674</f>
        <v>490</v>
      </c>
      <c r="B673" t="str">
        <f>'UPDATE Regular Stats'!B674</f>
        <v>Thaddeus Young</v>
      </c>
      <c r="C673" t="str">
        <f>'UPDATE Regular Stats'!C674</f>
        <v>PF</v>
      </c>
      <c r="D673">
        <f>'UPDATE Regular Stats'!D674</f>
        <v>26</v>
      </c>
      <c r="E673" t="str">
        <f>'UPDATE Regular Stats'!E674</f>
        <v>MIN</v>
      </c>
      <c r="F673">
        <f>'UPDATE Regular Stats'!F674</f>
        <v>48</v>
      </c>
      <c r="G673">
        <f>'UPDATE Regular Stats'!G674</f>
        <v>48</v>
      </c>
      <c r="H673">
        <f>'UPDATE Regular Stats'!H674</f>
        <v>33.4</v>
      </c>
      <c r="I673">
        <f>'UPDATE Regular Stats'!I674</f>
        <v>6</v>
      </c>
      <c r="J673">
        <f>'UPDATE Regular Stats'!J674</f>
        <v>13.4</v>
      </c>
      <c r="K673">
        <f>'UPDATE Regular Stats'!K674</f>
        <v>0.45100000000000001</v>
      </c>
      <c r="L673">
        <f>'UPDATE Regular Stats'!L674</f>
        <v>0.4</v>
      </c>
      <c r="M673">
        <f>'UPDATE Regular Stats'!M674</f>
        <v>1.4</v>
      </c>
      <c r="N673">
        <f>'UPDATE Regular Stats'!N674</f>
        <v>0.29199999999999998</v>
      </c>
      <c r="O673">
        <f>'UPDATE Regular Stats'!O674</f>
        <v>5.6</v>
      </c>
      <c r="P673">
        <f>'UPDATE Regular Stats'!P674</f>
        <v>12</v>
      </c>
      <c r="Q673">
        <f>'UPDATE Regular Stats'!Q674</f>
        <v>0.46899999999999997</v>
      </c>
      <c r="R673">
        <f>'UPDATE Regular Stats'!R674</f>
        <v>1.8</v>
      </c>
      <c r="S673">
        <f>'UPDATE Regular Stats'!S674</f>
        <v>2.7</v>
      </c>
      <c r="T673">
        <f>'UPDATE Regular Stats'!T674</f>
        <v>0.68200000000000005</v>
      </c>
      <c r="U673">
        <f>'UPDATE Regular Stats'!U674</f>
        <v>1.6</v>
      </c>
      <c r="V673">
        <f>'UPDATE Regular Stats'!V674</f>
        <v>3.5</v>
      </c>
      <c r="W673">
        <f>'UPDATE Regular Stats'!W674</f>
        <v>5.0999999999999996</v>
      </c>
      <c r="X673">
        <f>'UPDATE Regular Stats'!X674</f>
        <v>2.8</v>
      </c>
      <c r="Y673">
        <f>'UPDATE Regular Stats'!Y674</f>
        <v>1.8</v>
      </c>
      <c r="Z673">
        <f>'UPDATE Regular Stats'!Z674</f>
        <v>0.4</v>
      </c>
      <c r="AA673">
        <f>'UPDATE Regular Stats'!AA674</f>
        <v>1.6</v>
      </c>
      <c r="AB673">
        <f>'UPDATE Regular Stats'!AB674</f>
        <v>2.4</v>
      </c>
      <c r="AC673">
        <f>'UPDATE Regular Stats'!AC674</f>
        <v>14.3</v>
      </c>
      <c r="AD673">
        <f>VLOOKUP($B673,'UPDATE Advanced Stats'!$B$2:$AC$1000,7,0)</f>
        <v>15.7</v>
      </c>
      <c r="AE673">
        <f>VLOOKUP($B673,'UPDATE Advanced Stats'!$B$2:$AC$1000,8,0)</f>
        <v>0.50700000000000001</v>
      </c>
      <c r="AF673">
        <f>VLOOKUP($B673,'UPDATE Advanced Stats'!$B$2:$AC$1000,9,0)</f>
        <v>0.11899999999999999</v>
      </c>
      <c r="AG673">
        <f>VLOOKUP($B673,'UPDATE Advanced Stats'!$B$2:$AC$1000,10,0)</f>
        <v>0.20699999999999999</v>
      </c>
      <c r="AH673">
        <f>VLOOKUP($B673,'UPDATE Advanced Stats'!$B$2:$AC$1000,11,0)</f>
        <v>5.8</v>
      </c>
      <c r="AI673">
        <f>VLOOKUP($B673,'UPDATE Advanced Stats'!$B$2:$AC$1000,12,0)</f>
        <v>13.5</v>
      </c>
      <c r="AJ673">
        <f>VLOOKUP($B673,'UPDATE Advanced Stats'!$B$2:$AC$1000,13,0)</f>
        <v>9.6</v>
      </c>
      <c r="AK673">
        <f>VLOOKUP($B673,'UPDATE Advanced Stats'!$B$2:$AC$1000,14,0)</f>
        <v>12.4</v>
      </c>
      <c r="AL673">
        <f>VLOOKUP($B673,'UPDATE Advanced Stats'!$B$2:$AC$1000,15,0)</f>
        <v>2.6</v>
      </c>
      <c r="AM673">
        <f>VLOOKUP($B673,'UPDATE Advanced Stats'!$B$2:$AC$1000,16,0)</f>
        <v>0.8</v>
      </c>
      <c r="AN673">
        <f>VLOOKUP($B673,'UPDATE Advanced Stats'!$B$2:$AC$1000,17,0)</f>
        <v>10</v>
      </c>
      <c r="AO673">
        <f>VLOOKUP($B673,'UPDATE Advanced Stats'!$B$2:$AC$1000,18,0)</f>
        <v>21.5</v>
      </c>
      <c r="AP673">
        <f>VLOOKUP($B673,'UPDATE Advanced Stats'!$B$2:$AC$1000,19,0)</f>
        <v>0</v>
      </c>
      <c r="AQ673">
        <f>VLOOKUP($B673,'UPDATE Advanced Stats'!$B$2:$AC$1000,20,0)</f>
        <v>1.6</v>
      </c>
      <c r="AR673">
        <f>VLOOKUP($B673,'UPDATE Advanced Stats'!$B$2:$AC$1000,21,0)</f>
        <v>1.4</v>
      </c>
      <c r="AS673">
        <f>VLOOKUP($B673,'UPDATE Advanced Stats'!$B$2:$AC$1000,22,0)</f>
        <v>3.1</v>
      </c>
      <c r="AT673">
        <f>VLOOKUP($B673,'UPDATE Advanced Stats'!$B$2:$AC$1000,23,0)</f>
        <v>6.0999999999999999E-2</v>
      </c>
      <c r="AU673">
        <f>VLOOKUP($B673,'UPDATE Advanced Stats'!$B$2:$AC$1000,24,0)</f>
        <v>0</v>
      </c>
      <c r="AV673">
        <f>VLOOKUP($B673,'UPDATE Advanced Stats'!$B$2:$AC$1000,25,0)</f>
        <v>0.2</v>
      </c>
      <c r="AW673">
        <f>VLOOKUP($B673,'UPDATE Advanced Stats'!$B$2:$AC$1000,26,0)</f>
        <v>-0.3</v>
      </c>
      <c r="AX673">
        <f>VLOOKUP($B673,'UPDATE Advanced Stats'!$B$2:$AC$1000,27,0)</f>
        <v>-0.1</v>
      </c>
      <c r="AY673">
        <f>VLOOKUP($B673,'UPDATE Advanced Stats'!$B$2:$AC$1000,28,0)</f>
        <v>1.2</v>
      </c>
    </row>
    <row r="674" spans="1:51">
      <c r="A674">
        <f>'UPDATE Regular Stats'!A675</f>
        <v>490</v>
      </c>
      <c r="B674" t="str">
        <f>'UPDATE Regular Stats'!B675</f>
        <v>Thaddeus Young</v>
      </c>
      <c r="C674" t="str">
        <f>'UPDATE Regular Stats'!C675</f>
        <v>PF</v>
      </c>
      <c r="D674">
        <f>'UPDATE Regular Stats'!D675</f>
        <v>26</v>
      </c>
      <c r="E674" t="str">
        <f>'UPDATE Regular Stats'!E675</f>
        <v>BRK</v>
      </c>
      <c r="F674">
        <f>'UPDATE Regular Stats'!F675</f>
        <v>28</v>
      </c>
      <c r="G674">
        <f>'UPDATE Regular Stats'!G675</f>
        <v>20</v>
      </c>
      <c r="H674">
        <f>'UPDATE Regular Stats'!H675</f>
        <v>29.6</v>
      </c>
      <c r="I674">
        <f>'UPDATE Regular Stats'!I675</f>
        <v>5.8</v>
      </c>
      <c r="J674">
        <f>'UPDATE Regular Stats'!J675</f>
        <v>11.7</v>
      </c>
      <c r="K674">
        <f>'UPDATE Regular Stats'!K675</f>
        <v>0.495</v>
      </c>
      <c r="L674">
        <f>'UPDATE Regular Stats'!L675</f>
        <v>0.7</v>
      </c>
      <c r="M674">
        <f>'UPDATE Regular Stats'!M675</f>
        <v>1.8</v>
      </c>
      <c r="N674">
        <f>'UPDATE Regular Stats'!N675</f>
        <v>0.38</v>
      </c>
      <c r="O674">
        <f>'UPDATE Regular Stats'!O675</f>
        <v>5.0999999999999996</v>
      </c>
      <c r="P674">
        <f>'UPDATE Regular Stats'!P675</f>
        <v>9.9</v>
      </c>
      <c r="Q674">
        <f>'UPDATE Regular Stats'!Q675</f>
        <v>0.51600000000000001</v>
      </c>
      <c r="R674">
        <f>'UPDATE Regular Stats'!R675</f>
        <v>1.5</v>
      </c>
      <c r="S674">
        <f>'UPDATE Regular Stats'!S675</f>
        <v>2.5</v>
      </c>
      <c r="T674">
        <f>'UPDATE Regular Stats'!T675</f>
        <v>0.60599999999999998</v>
      </c>
      <c r="U674">
        <f>'UPDATE Regular Stats'!U675</f>
        <v>1.9</v>
      </c>
      <c r="V674">
        <f>'UPDATE Regular Stats'!V675</f>
        <v>4.0999999999999996</v>
      </c>
      <c r="W674">
        <f>'UPDATE Regular Stats'!W675</f>
        <v>5.9</v>
      </c>
      <c r="X674">
        <f>'UPDATE Regular Stats'!X675</f>
        <v>1.4</v>
      </c>
      <c r="Y674">
        <f>'UPDATE Regular Stats'!Y675</f>
        <v>1.4</v>
      </c>
      <c r="Z674">
        <f>'UPDATE Regular Stats'!Z675</f>
        <v>0.3</v>
      </c>
      <c r="AA674">
        <f>'UPDATE Regular Stats'!AA675</f>
        <v>1.5</v>
      </c>
      <c r="AB674">
        <f>'UPDATE Regular Stats'!AB675</f>
        <v>2</v>
      </c>
      <c r="AC674">
        <f>'UPDATE Regular Stats'!AC675</f>
        <v>13.8</v>
      </c>
      <c r="AD674">
        <f>VLOOKUP($B674,'UPDATE Advanced Stats'!$B$2:$AC$1000,7,0)</f>
        <v>15.7</v>
      </c>
      <c r="AE674">
        <f>VLOOKUP($B674,'UPDATE Advanced Stats'!$B$2:$AC$1000,8,0)</f>
        <v>0.50700000000000001</v>
      </c>
      <c r="AF674">
        <f>VLOOKUP($B674,'UPDATE Advanced Stats'!$B$2:$AC$1000,9,0)</f>
        <v>0.11899999999999999</v>
      </c>
      <c r="AG674">
        <f>VLOOKUP($B674,'UPDATE Advanced Stats'!$B$2:$AC$1000,10,0)</f>
        <v>0.20699999999999999</v>
      </c>
      <c r="AH674">
        <f>VLOOKUP($B674,'UPDATE Advanced Stats'!$B$2:$AC$1000,11,0)</f>
        <v>5.8</v>
      </c>
      <c r="AI674">
        <f>VLOOKUP($B674,'UPDATE Advanced Stats'!$B$2:$AC$1000,12,0)</f>
        <v>13.5</v>
      </c>
      <c r="AJ674">
        <f>VLOOKUP($B674,'UPDATE Advanced Stats'!$B$2:$AC$1000,13,0)</f>
        <v>9.6</v>
      </c>
      <c r="AK674">
        <f>VLOOKUP($B674,'UPDATE Advanced Stats'!$B$2:$AC$1000,14,0)</f>
        <v>12.4</v>
      </c>
      <c r="AL674">
        <f>VLOOKUP($B674,'UPDATE Advanced Stats'!$B$2:$AC$1000,15,0)</f>
        <v>2.6</v>
      </c>
      <c r="AM674">
        <f>VLOOKUP($B674,'UPDATE Advanced Stats'!$B$2:$AC$1000,16,0)</f>
        <v>0.8</v>
      </c>
      <c r="AN674">
        <f>VLOOKUP($B674,'UPDATE Advanced Stats'!$B$2:$AC$1000,17,0)</f>
        <v>10</v>
      </c>
      <c r="AO674">
        <f>VLOOKUP($B674,'UPDATE Advanced Stats'!$B$2:$AC$1000,18,0)</f>
        <v>21.5</v>
      </c>
      <c r="AP674">
        <f>VLOOKUP($B674,'UPDATE Advanced Stats'!$B$2:$AC$1000,19,0)</f>
        <v>0</v>
      </c>
      <c r="AQ674">
        <f>VLOOKUP($B674,'UPDATE Advanced Stats'!$B$2:$AC$1000,20,0)</f>
        <v>1.6</v>
      </c>
      <c r="AR674">
        <f>VLOOKUP($B674,'UPDATE Advanced Stats'!$B$2:$AC$1000,21,0)</f>
        <v>1.4</v>
      </c>
      <c r="AS674">
        <f>VLOOKUP($B674,'UPDATE Advanced Stats'!$B$2:$AC$1000,22,0)</f>
        <v>3.1</v>
      </c>
      <c r="AT674">
        <f>VLOOKUP($B674,'UPDATE Advanced Stats'!$B$2:$AC$1000,23,0)</f>
        <v>6.0999999999999999E-2</v>
      </c>
      <c r="AU674">
        <f>VLOOKUP($B674,'UPDATE Advanced Stats'!$B$2:$AC$1000,24,0)</f>
        <v>0</v>
      </c>
      <c r="AV674">
        <f>VLOOKUP($B674,'UPDATE Advanced Stats'!$B$2:$AC$1000,25,0)</f>
        <v>0.2</v>
      </c>
      <c r="AW674">
        <f>VLOOKUP($B674,'UPDATE Advanced Stats'!$B$2:$AC$1000,26,0)</f>
        <v>-0.3</v>
      </c>
      <c r="AX674">
        <f>VLOOKUP($B674,'UPDATE Advanced Stats'!$B$2:$AC$1000,27,0)</f>
        <v>-0.1</v>
      </c>
      <c r="AY674">
        <f>VLOOKUP($B674,'UPDATE Advanced Stats'!$B$2:$AC$1000,28,0)</f>
        <v>1.2</v>
      </c>
    </row>
    <row r="675" spans="1:51">
      <c r="A675">
        <f>'UPDATE Regular Stats'!A676</f>
        <v>491</v>
      </c>
      <c r="B675" t="str">
        <f>'UPDATE Regular Stats'!B676</f>
        <v>Cody Zeller</v>
      </c>
      <c r="C675" t="str">
        <f>'UPDATE Regular Stats'!C676</f>
        <v>C</v>
      </c>
      <c r="D675">
        <f>'UPDATE Regular Stats'!D676</f>
        <v>22</v>
      </c>
      <c r="E675" t="str">
        <f>'UPDATE Regular Stats'!E676</f>
        <v>CHO</v>
      </c>
      <c r="F675">
        <f>'UPDATE Regular Stats'!F676</f>
        <v>62</v>
      </c>
      <c r="G675">
        <f>'UPDATE Regular Stats'!G676</f>
        <v>45</v>
      </c>
      <c r="H675">
        <f>'UPDATE Regular Stats'!H676</f>
        <v>24</v>
      </c>
      <c r="I675">
        <f>'UPDATE Regular Stats'!I676</f>
        <v>2.8</v>
      </c>
      <c r="J675">
        <f>'UPDATE Regular Stats'!J676</f>
        <v>6</v>
      </c>
      <c r="K675">
        <f>'UPDATE Regular Stats'!K676</f>
        <v>0.46100000000000002</v>
      </c>
      <c r="L675">
        <f>'UPDATE Regular Stats'!L676</f>
        <v>0</v>
      </c>
      <c r="M675">
        <f>'UPDATE Regular Stats'!M676</f>
        <v>0</v>
      </c>
      <c r="N675">
        <f>'UPDATE Regular Stats'!N676</f>
        <v>1</v>
      </c>
      <c r="O675">
        <f>'UPDATE Regular Stats'!O676</f>
        <v>2.8</v>
      </c>
      <c r="P675">
        <f>'UPDATE Regular Stats'!P676</f>
        <v>6</v>
      </c>
      <c r="Q675">
        <f>'UPDATE Regular Stats'!Q676</f>
        <v>0.46</v>
      </c>
      <c r="R675">
        <f>'UPDATE Regular Stats'!R676</f>
        <v>2</v>
      </c>
      <c r="S675">
        <f>'UPDATE Regular Stats'!S676</f>
        <v>2.6</v>
      </c>
      <c r="T675">
        <f>'UPDATE Regular Stats'!T676</f>
        <v>0.77400000000000002</v>
      </c>
      <c r="U675">
        <f>'UPDATE Regular Stats'!U676</f>
        <v>1.6</v>
      </c>
      <c r="V675">
        <f>'UPDATE Regular Stats'!V676</f>
        <v>4.3</v>
      </c>
      <c r="W675">
        <f>'UPDATE Regular Stats'!W676</f>
        <v>5.8</v>
      </c>
      <c r="X675">
        <f>'UPDATE Regular Stats'!X676</f>
        <v>1.6</v>
      </c>
      <c r="Y675">
        <f>'UPDATE Regular Stats'!Y676</f>
        <v>0.5</v>
      </c>
      <c r="Z675">
        <f>'UPDATE Regular Stats'!Z676</f>
        <v>0.8</v>
      </c>
      <c r="AA675">
        <f>'UPDATE Regular Stats'!AA676</f>
        <v>1</v>
      </c>
      <c r="AB675">
        <f>'UPDATE Regular Stats'!AB676</f>
        <v>2.5</v>
      </c>
      <c r="AC675">
        <f>'UPDATE Regular Stats'!AC676</f>
        <v>7.6</v>
      </c>
      <c r="AD675">
        <f>VLOOKUP($B675,'UPDATE Advanced Stats'!$B$2:$AC$1000,7,0)</f>
        <v>14.1</v>
      </c>
      <c r="AE675">
        <f>VLOOKUP($B675,'UPDATE Advanced Stats'!$B$2:$AC$1000,8,0)</f>
        <v>0.53</v>
      </c>
      <c r="AF675">
        <f>VLOOKUP($B675,'UPDATE Advanced Stats'!$B$2:$AC$1000,9,0)</f>
        <v>3.0000000000000001E-3</v>
      </c>
      <c r="AG675">
        <f>VLOOKUP($B675,'UPDATE Advanced Stats'!$B$2:$AC$1000,10,0)</f>
        <v>0.44</v>
      </c>
      <c r="AH675">
        <f>VLOOKUP($B675,'UPDATE Advanced Stats'!$B$2:$AC$1000,11,0)</f>
        <v>7</v>
      </c>
      <c r="AI675">
        <f>VLOOKUP($B675,'UPDATE Advanced Stats'!$B$2:$AC$1000,12,0)</f>
        <v>20.100000000000001</v>
      </c>
      <c r="AJ675">
        <f>VLOOKUP($B675,'UPDATE Advanced Stats'!$B$2:$AC$1000,13,0)</f>
        <v>13.4</v>
      </c>
      <c r="AK675">
        <f>VLOOKUP($B675,'UPDATE Advanced Stats'!$B$2:$AC$1000,14,0)</f>
        <v>10.9</v>
      </c>
      <c r="AL675">
        <f>VLOOKUP($B675,'UPDATE Advanced Stats'!$B$2:$AC$1000,15,0)</f>
        <v>1.2</v>
      </c>
      <c r="AM675">
        <f>VLOOKUP($B675,'UPDATE Advanced Stats'!$B$2:$AC$1000,16,0)</f>
        <v>2.6</v>
      </c>
      <c r="AN675">
        <f>VLOOKUP($B675,'UPDATE Advanced Stats'!$B$2:$AC$1000,17,0)</f>
        <v>12.2</v>
      </c>
      <c r="AO675">
        <f>VLOOKUP($B675,'UPDATE Advanced Stats'!$B$2:$AC$1000,18,0)</f>
        <v>15.6</v>
      </c>
      <c r="AP675">
        <f>VLOOKUP($B675,'UPDATE Advanced Stats'!$B$2:$AC$1000,19,0)</f>
        <v>0</v>
      </c>
      <c r="AQ675">
        <f>VLOOKUP($B675,'UPDATE Advanced Stats'!$B$2:$AC$1000,20,0)</f>
        <v>1.6</v>
      </c>
      <c r="AR675">
        <f>VLOOKUP($B675,'UPDATE Advanced Stats'!$B$2:$AC$1000,21,0)</f>
        <v>2.2000000000000002</v>
      </c>
      <c r="AS675">
        <f>VLOOKUP($B675,'UPDATE Advanced Stats'!$B$2:$AC$1000,22,0)</f>
        <v>3.8</v>
      </c>
      <c r="AT675">
        <f>VLOOKUP($B675,'UPDATE Advanced Stats'!$B$2:$AC$1000,23,0)</f>
        <v>0.123</v>
      </c>
      <c r="AU675">
        <f>VLOOKUP($B675,'UPDATE Advanced Stats'!$B$2:$AC$1000,24,0)</f>
        <v>0</v>
      </c>
      <c r="AV675">
        <f>VLOOKUP($B675,'UPDATE Advanced Stats'!$B$2:$AC$1000,25,0)</f>
        <v>-2.1</v>
      </c>
      <c r="AW675">
        <f>VLOOKUP($B675,'UPDATE Advanced Stats'!$B$2:$AC$1000,26,0)</f>
        <v>2.5</v>
      </c>
      <c r="AX675">
        <f>VLOOKUP($B675,'UPDATE Advanced Stats'!$B$2:$AC$1000,27,0)</f>
        <v>0.4</v>
      </c>
      <c r="AY675">
        <f>VLOOKUP($B675,'UPDATE Advanced Stats'!$B$2:$AC$1000,28,0)</f>
        <v>0.9</v>
      </c>
    </row>
    <row r="676" spans="1:51">
      <c r="A676">
        <f>'UPDATE Regular Stats'!A677</f>
        <v>492</v>
      </c>
      <c r="B676" t="str">
        <f>'UPDATE Regular Stats'!B677</f>
        <v>Tyler Zeller</v>
      </c>
      <c r="C676" t="str">
        <f>'UPDATE Regular Stats'!C677</f>
        <v>C</v>
      </c>
      <c r="D676">
        <f>'UPDATE Regular Stats'!D677</f>
        <v>25</v>
      </c>
      <c r="E676" t="str">
        <f>'UPDATE Regular Stats'!E677</f>
        <v>BOS</v>
      </c>
      <c r="F676">
        <f>'UPDATE Regular Stats'!F677</f>
        <v>82</v>
      </c>
      <c r="G676">
        <f>'UPDATE Regular Stats'!G677</f>
        <v>59</v>
      </c>
      <c r="H676">
        <f>'UPDATE Regular Stats'!H677</f>
        <v>21.1</v>
      </c>
      <c r="I676">
        <f>'UPDATE Regular Stats'!I677</f>
        <v>4.0999999999999996</v>
      </c>
      <c r="J676">
        <f>'UPDATE Regular Stats'!J677</f>
        <v>7.5</v>
      </c>
      <c r="K676">
        <f>'UPDATE Regular Stats'!K677</f>
        <v>0.54900000000000004</v>
      </c>
      <c r="L676">
        <f>'UPDATE Regular Stats'!L677</f>
        <v>0</v>
      </c>
      <c r="M676">
        <f>'UPDATE Regular Stats'!M677</f>
        <v>0</v>
      </c>
      <c r="N676">
        <f>'UPDATE Regular Stats'!N677</f>
        <v>0</v>
      </c>
      <c r="O676">
        <f>'UPDATE Regular Stats'!O677</f>
        <v>4.0999999999999996</v>
      </c>
      <c r="P676">
        <f>'UPDATE Regular Stats'!P677</f>
        <v>7.5</v>
      </c>
      <c r="Q676">
        <f>'UPDATE Regular Stats'!Q677</f>
        <v>0.54900000000000004</v>
      </c>
      <c r="R676">
        <f>'UPDATE Regular Stats'!R677</f>
        <v>1.9</v>
      </c>
      <c r="S676">
        <f>'UPDATE Regular Stats'!S677</f>
        <v>2.2999999999999998</v>
      </c>
      <c r="T676">
        <f>'UPDATE Regular Stats'!T677</f>
        <v>0.82299999999999995</v>
      </c>
      <c r="U676">
        <f>'UPDATE Regular Stats'!U677</f>
        <v>1.8</v>
      </c>
      <c r="V676">
        <f>'UPDATE Regular Stats'!V677</f>
        <v>3.9</v>
      </c>
      <c r="W676">
        <f>'UPDATE Regular Stats'!W677</f>
        <v>5.7</v>
      </c>
      <c r="X676">
        <f>'UPDATE Regular Stats'!X677</f>
        <v>1.4</v>
      </c>
      <c r="Y676">
        <f>'UPDATE Regular Stats'!Y677</f>
        <v>0.2</v>
      </c>
      <c r="Z676">
        <f>'UPDATE Regular Stats'!Z677</f>
        <v>0.6</v>
      </c>
      <c r="AA676">
        <f>'UPDATE Regular Stats'!AA677</f>
        <v>0.9</v>
      </c>
      <c r="AB676">
        <f>'UPDATE Regular Stats'!AB677</f>
        <v>2.5</v>
      </c>
      <c r="AC676">
        <f>'UPDATE Regular Stats'!AC677</f>
        <v>10.199999999999999</v>
      </c>
      <c r="AD676">
        <f>VLOOKUP($B676,'UPDATE Advanced Stats'!$B$2:$AC$1000,7,0)</f>
        <v>18.899999999999999</v>
      </c>
      <c r="AE676">
        <f>VLOOKUP($B676,'UPDATE Advanced Stats'!$B$2:$AC$1000,8,0)</f>
        <v>0.59399999999999997</v>
      </c>
      <c r="AF676">
        <f>VLOOKUP($B676,'UPDATE Advanced Stats'!$B$2:$AC$1000,9,0)</f>
        <v>0</v>
      </c>
      <c r="AG676">
        <f>VLOOKUP($B676,'UPDATE Advanced Stats'!$B$2:$AC$1000,10,0)</f>
        <v>0.3</v>
      </c>
      <c r="AH676">
        <f>VLOOKUP($B676,'UPDATE Advanced Stats'!$B$2:$AC$1000,11,0)</f>
        <v>9.1</v>
      </c>
      <c r="AI676">
        <f>VLOOKUP($B676,'UPDATE Advanced Stats'!$B$2:$AC$1000,12,0)</f>
        <v>20.5</v>
      </c>
      <c r="AJ676">
        <f>VLOOKUP($B676,'UPDATE Advanced Stats'!$B$2:$AC$1000,13,0)</f>
        <v>14.7</v>
      </c>
      <c r="AK676">
        <f>VLOOKUP($B676,'UPDATE Advanced Stats'!$B$2:$AC$1000,14,0)</f>
        <v>10.8</v>
      </c>
      <c r="AL676">
        <f>VLOOKUP($B676,'UPDATE Advanced Stats'!$B$2:$AC$1000,15,0)</f>
        <v>0.5</v>
      </c>
      <c r="AM676">
        <f>VLOOKUP($B676,'UPDATE Advanced Stats'!$B$2:$AC$1000,16,0)</f>
        <v>2.2999999999999998</v>
      </c>
      <c r="AN676">
        <f>VLOOKUP($B676,'UPDATE Advanced Stats'!$B$2:$AC$1000,17,0)</f>
        <v>9.8000000000000007</v>
      </c>
      <c r="AO676">
        <f>VLOOKUP($B676,'UPDATE Advanced Stats'!$B$2:$AC$1000,18,0)</f>
        <v>19.600000000000001</v>
      </c>
      <c r="AP676">
        <f>VLOOKUP($B676,'UPDATE Advanced Stats'!$B$2:$AC$1000,19,0)</f>
        <v>0</v>
      </c>
      <c r="AQ676">
        <f>VLOOKUP($B676,'UPDATE Advanced Stats'!$B$2:$AC$1000,20,0)</f>
        <v>4.5</v>
      </c>
      <c r="AR676">
        <f>VLOOKUP($B676,'UPDATE Advanced Stats'!$B$2:$AC$1000,21,0)</f>
        <v>2</v>
      </c>
      <c r="AS676">
        <f>VLOOKUP($B676,'UPDATE Advanced Stats'!$B$2:$AC$1000,22,0)</f>
        <v>6.5</v>
      </c>
      <c r="AT676">
        <f>VLOOKUP($B676,'UPDATE Advanced Stats'!$B$2:$AC$1000,23,0)</f>
        <v>0.17899999999999999</v>
      </c>
      <c r="AU676">
        <f>VLOOKUP($B676,'UPDATE Advanced Stats'!$B$2:$AC$1000,24,0)</f>
        <v>0</v>
      </c>
      <c r="AV676">
        <f>VLOOKUP($B676,'UPDATE Advanced Stats'!$B$2:$AC$1000,25,0)</f>
        <v>0.4</v>
      </c>
      <c r="AW676">
        <f>VLOOKUP($B676,'UPDATE Advanced Stats'!$B$2:$AC$1000,26,0)</f>
        <v>0.4</v>
      </c>
      <c r="AX676">
        <f>VLOOKUP($B676,'UPDATE Advanced Stats'!$B$2:$AC$1000,27,0)</f>
        <v>0.9</v>
      </c>
      <c r="AY676">
        <f>VLOOKUP($B676,'UPDATE Advanced Stats'!$B$2:$AC$1000,28,0)</f>
        <v>1.2</v>
      </c>
    </row>
    <row r="677" spans="1:51">
      <c r="A677">
        <f>'UPDATE Regular Stats'!A678</f>
        <v>0</v>
      </c>
      <c r="B677">
        <f>'UPDATE Regular Stats'!B678</f>
        <v>0</v>
      </c>
      <c r="C677">
        <f>'UPDATE Regular Stats'!C678</f>
        <v>0</v>
      </c>
      <c r="D677">
        <f>'UPDATE Regular Stats'!D678</f>
        <v>0</v>
      </c>
      <c r="E677">
        <f>'UPDATE Regular Stats'!E678</f>
        <v>0</v>
      </c>
      <c r="F677">
        <f>'UPDATE Regular Stats'!F678</f>
        <v>0</v>
      </c>
      <c r="G677">
        <f>'UPDATE Regular Stats'!G678</f>
        <v>0</v>
      </c>
      <c r="H677">
        <f>'UPDATE Regular Stats'!H678</f>
        <v>0</v>
      </c>
      <c r="I677">
        <f>'UPDATE Regular Stats'!I678</f>
        <v>0</v>
      </c>
      <c r="J677">
        <f>'UPDATE Regular Stats'!J678</f>
        <v>0</v>
      </c>
      <c r="K677">
        <f>'UPDATE Regular Stats'!K678</f>
        <v>0</v>
      </c>
      <c r="L677">
        <f>'UPDATE Regular Stats'!L678</f>
        <v>0</v>
      </c>
      <c r="M677">
        <f>'UPDATE Regular Stats'!M678</f>
        <v>0</v>
      </c>
      <c r="N677">
        <f>'UPDATE Regular Stats'!N678</f>
        <v>0</v>
      </c>
      <c r="O677">
        <f>'UPDATE Regular Stats'!O678</f>
        <v>0</v>
      </c>
      <c r="P677">
        <f>'UPDATE Regular Stats'!P678</f>
        <v>0</v>
      </c>
      <c r="Q677">
        <f>'UPDATE Regular Stats'!Q678</f>
        <v>0</v>
      </c>
      <c r="R677">
        <f>'UPDATE Regular Stats'!R678</f>
        <v>0</v>
      </c>
      <c r="S677">
        <f>'UPDATE Regular Stats'!S678</f>
        <v>0</v>
      </c>
      <c r="T677">
        <f>'UPDATE Regular Stats'!T678</f>
        <v>0</v>
      </c>
      <c r="U677">
        <f>'UPDATE Regular Stats'!U678</f>
        <v>0</v>
      </c>
      <c r="V677">
        <f>'UPDATE Regular Stats'!V678</f>
        <v>0</v>
      </c>
      <c r="W677">
        <f>'UPDATE Regular Stats'!W678</f>
        <v>0</v>
      </c>
      <c r="X677">
        <f>'UPDATE Regular Stats'!X678</f>
        <v>0</v>
      </c>
      <c r="Y677">
        <f>'UPDATE Regular Stats'!Y678</f>
        <v>0</v>
      </c>
      <c r="Z677">
        <f>'UPDATE Regular Stats'!Z678</f>
        <v>0</v>
      </c>
      <c r="AA677">
        <f>'UPDATE Regular Stats'!AA678</f>
        <v>0</v>
      </c>
      <c r="AB677">
        <f>'UPDATE Regular Stats'!AB678</f>
        <v>0</v>
      </c>
      <c r="AC677">
        <f>'UPDATE Regular Stats'!AC678</f>
        <v>0</v>
      </c>
      <c r="AD677" t="e">
        <f>VLOOKUP($B677,'UPDATE Advanced Stats'!$B$2:$AC$1000,7,0)</f>
        <v>#N/A</v>
      </c>
      <c r="AE677" t="e">
        <f>VLOOKUP($B677,'UPDATE Advanced Stats'!$B$2:$AC$1000,8,0)</f>
        <v>#N/A</v>
      </c>
      <c r="AF677" t="e">
        <f>VLOOKUP($B677,'UPDATE Advanced Stats'!$B$2:$AC$1000,9,0)</f>
        <v>#N/A</v>
      </c>
      <c r="AG677" t="e">
        <f>VLOOKUP($B677,'UPDATE Advanced Stats'!$B$2:$AC$1000,10,0)</f>
        <v>#N/A</v>
      </c>
      <c r="AH677" t="e">
        <f>VLOOKUP($B677,'UPDATE Advanced Stats'!$B$2:$AC$1000,11,0)</f>
        <v>#N/A</v>
      </c>
      <c r="AI677" t="e">
        <f>VLOOKUP($B677,'UPDATE Advanced Stats'!$B$2:$AC$1000,12,0)</f>
        <v>#N/A</v>
      </c>
      <c r="AJ677" t="e">
        <f>VLOOKUP($B677,'UPDATE Advanced Stats'!$B$2:$AC$1000,13,0)</f>
        <v>#N/A</v>
      </c>
      <c r="AK677" t="e">
        <f>VLOOKUP($B677,'UPDATE Advanced Stats'!$B$2:$AC$1000,14,0)</f>
        <v>#N/A</v>
      </c>
      <c r="AL677" t="e">
        <f>VLOOKUP($B677,'UPDATE Advanced Stats'!$B$2:$AC$1000,15,0)</f>
        <v>#N/A</v>
      </c>
      <c r="AM677" t="e">
        <f>VLOOKUP($B677,'UPDATE Advanced Stats'!$B$2:$AC$1000,16,0)</f>
        <v>#N/A</v>
      </c>
      <c r="AN677" t="e">
        <f>VLOOKUP($B677,'UPDATE Advanced Stats'!$B$2:$AC$1000,17,0)</f>
        <v>#N/A</v>
      </c>
      <c r="AO677" t="e">
        <f>VLOOKUP($B677,'UPDATE Advanced Stats'!$B$2:$AC$1000,18,0)</f>
        <v>#N/A</v>
      </c>
      <c r="AP677" t="e">
        <f>VLOOKUP($B677,'UPDATE Advanced Stats'!$B$2:$AC$1000,19,0)</f>
        <v>#N/A</v>
      </c>
      <c r="AQ677" t="e">
        <f>VLOOKUP($B677,'UPDATE Advanced Stats'!$B$2:$AC$1000,20,0)</f>
        <v>#N/A</v>
      </c>
      <c r="AR677" t="e">
        <f>VLOOKUP($B677,'UPDATE Advanced Stats'!$B$2:$AC$1000,21,0)</f>
        <v>#N/A</v>
      </c>
      <c r="AS677" t="e">
        <f>VLOOKUP($B677,'UPDATE Advanced Stats'!$B$2:$AC$1000,22,0)</f>
        <v>#N/A</v>
      </c>
      <c r="AT677" t="e">
        <f>VLOOKUP($B677,'UPDATE Advanced Stats'!$B$2:$AC$1000,23,0)</f>
        <v>#N/A</v>
      </c>
      <c r="AU677" t="e">
        <f>VLOOKUP($B677,'UPDATE Advanced Stats'!$B$2:$AC$1000,24,0)</f>
        <v>#N/A</v>
      </c>
      <c r="AV677" t="e">
        <f>VLOOKUP($B677,'UPDATE Advanced Stats'!$B$2:$AC$1000,25,0)</f>
        <v>#N/A</v>
      </c>
      <c r="AW677" t="e">
        <f>VLOOKUP($B677,'UPDATE Advanced Stats'!$B$2:$AC$1000,26,0)</f>
        <v>#N/A</v>
      </c>
      <c r="AX677" t="e">
        <f>VLOOKUP($B677,'UPDATE Advanced Stats'!$B$2:$AC$1000,27,0)</f>
        <v>#N/A</v>
      </c>
      <c r="AY677" t="e">
        <f>VLOOKUP($B677,'UPDATE Advanced Stats'!$B$2:$AC$1000,28,0)</f>
        <v>#N/A</v>
      </c>
    </row>
    <row r="678" spans="1:51">
      <c r="A678">
        <f>'UPDATE Regular Stats'!A679</f>
        <v>0</v>
      </c>
      <c r="B678">
        <f>'UPDATE Regular Stats'!B679</f>
        <v>0</v>
      </c>
      <c r="C678">
        <f>'UPDATE Regular Stats'!C679</f>
        <v>0</v>
      </c>
      <c r="D678">
        <f>'UPDATE Regular Stats'!D679</f>
        <v>0</v>
      </c>
      <c r="E678">
        <f>'UPDATE Regular Stats'!E679</f>
        <v>0</v>
      </c>
      <c r="F678">
        <f>'UPDATE Regular Stats'!F679</f>
        <v>0</v>
      </c>
      <c r="G678">
        <f>'UPDATE Regular Stats'!G679</f>
        <v>0</v>
      </c>
      <c r="H678">
        <f>'UPDATE Regular Stats'!H679</f>
        <v>0</v>
      </c>
      <c r="I678">
        <f>'UPDATE Regular Stats'!I679</f>
        <v>0</v>
      </c>
      <c r="J678">
        <f>'UPDATE Regular Stats'!J679</f>
        <v>0</v>
      </c>
      <c r="K678">
        <f>'UPDATE Regular Stats'!K679</f>
        <v>0</v>
      </c>
      <c r="L678">
        <f>'UPDATE Regular Stats'!L679</f>
        <v>0</v>
      </c>
      <c r="M678">
        <f>'UPDATE Regular Stats'!M679</f>
        <v>0</v>
      </c>
      <c r="N678">
        <f>'UPDATE Regular Stats'!N679</f>
        <v>0</v>
      </c>
      <c r="O678">
        <f>'UPDATE Regular Stats'!O679</f>
        <v>0</v>
      </c>
      <c r="P678">
        <f>'UPDATE Regular Stats'!P679</f>
        <v>0</v>
      </c>
      <c r="Q678">
        <f>'UPDATE Regular Stats'!Q679</f>
        <v>0</v>
      </c>
      <c r="R678">
        <f>'UPDATE Regular Stats'!R679</f>
        <v>0</v>
      </c>
      <c r="S678">
        <f>'UPDATE Regular Stats'!S679</f>
        <v>0</v>
      </c>
      <c r="T678">
        <f>'UPDATE Regular Stats'!T679</f>
        <v>0</v>
      </c>
      <c r="U678">
        <f>'UPDATE Regular Stats'!U679</f>
        <v>0</v>
      </c>
      <c r="V678">
        <f>'UPDATE Regular Stats'!V679</f>
        <v>0</v>
      </c>
      <c r="W678">
        <f>'UPDATE Regular Stats'!W679</f>
        <v>0</v>
      </c>
      <c r="X678">
        <f>'UPDATE Regular Stats'!X679</f>
        <v>0</v>
      </c>
      <c r="Y678">
        <f>'UPDATE Regular Stats'!Y679</f>
        <v>0</v>
      </c>
      <c r="Z678">
        <f>'UPDATE Regular Stats'!Z679</f>
        <v>0</v>
      </c>
      <c r="AA678">
        <f>'UPDATE Regular Stats'!AA679</f>
        <v>0</v>
      </c>
      <c r="AB678">
        <f>'UPDATE Regular Stats'!AB679</f>
        <v>0</v>
      </c>
      <c r="AC678">
        <f>'UPDATE Regular Stats'!AC679</f>
        <v>0</v>
      </c>
      <c r="AD678" t="e">
        <f>VLOOKUP($B678,'UPDATE Advanced Stats'!$B$2:$AC$1000,7,0)</f>
        <v>#N/A</v>
      </c>
      <c r="AE678" t="e">
        <f>VLOOKUP($B678,'UPDATE Advanced Stats'!$B$2:$AC$1000,8,0)</f>
        <v>#N/A</v>
      </c>
      <c r="AF678" t="e">
        <f>VLOOKUP($B678,'UPDATE Advanced Stats'!$B$2:$AC$1000,9,0)</f>
        <v>#N/A</v>
      </c>
      <c r="AG678" t="e">
        <f>VLOOKUP($B678,'UPDATE Advanced Stats'!$B$2:$AC$1000,10,0)</f>
        <v>#N/A</v>
      </c>
      <c r="AH678" t="e">
        <f>VLOOKUP($B678,'UPDATE Advanced Stats'!$B$2:$AC$1000,11,0)</f>
        <v>#N/A</v>
      </c>
      <c r="AI678" t="e">
        <f>VLOOKUP($B678,'UPDATE Advanced Stats'!$B$2:$AC$1000,12,0)</f>
        <v>#N/A</v>
      </c>
      <c r="AJ678" t="e">
        <f>VLOOKUP($B678,'UPDATE Advanced Stats'!$B$2:$AC$1000,13,0)</f>
        <v>#N/A</v>
      </c>
      <c r="AK678" t="e">
        <f>VLOOKUP($B678,'UPDATE Advanced Stats'!$B$2:$AC$1000,14,0)</f>
        <v>#N/A</v>
      </c>
      <c r="AL678" t="e">
        <f>VLOOKUP($B678,'UPDATE Advanced Stats'!$B$2:$AC$1000,15,0)</f>
        <v>#N/A</v>
      </c>
      <c r="AM678" t="e">
        <f>VLOOKUP($B678,'UPDATE Advanced Stats'!$B$2:$AC$1000,16,0)</f>
        <v>#N/A</v>
      </c>
      <c r="AN678" t="e">
        <f>VLOOKUP($B678,'UPDATE Advanced Stats'!$B$2:$AC$1000,17,0)</f>
        <v>#N/A</v>
      </c>
      <c r="AO678" t="e">
        <f>VLOOKUP($B678,'UPDATE Advanced Stats'!$B$2:$AC$1000,18,0)</f>
        <v>#N/A</v>
      </c>
      <c r="AP678" t="e">
        <f>VLOOKUP($B678,'UPDATE Advanced Stats'!$B$2:$AC$1000,19,0)</f>
        <v>#N/A</v>
      </c>
      <c r="AQ678" t="e">
        <f>VLOOKUP($B678,'UPDATE Advanced Stats'!$B$2:$AC$1000,20,0)</f>
        <v>#N/A</v>
      </c>
      <c r="AR678" t="e">
        <f>VLOOKUP($B678,'UPDATE Advanced Stats'!$B$2:$AC$1000,21,0)</f>
        <v>#N/A</v>
      </c>
      <c r="AS678" t="e">
        <f>VLOOKUP($B678,'UPDATE Advanced Stats'!$B$2:$AC$1000,22,0)</f>
        <v>#N/A</v>
      </c>
      <c r="AT678" t="e">
        <f>VLOOKUP($B678,'UPDATE Advanced Stats'!$B$2:$AC$1000,23,0)</f>
        <v>#N/A</v>
      </c>
      <c r="AU678" t="e">
        <f>VLOOKUP($B678,'UPDATE Advanced Stats'!$B$2:$AC$1000,24,0)</f>
        <v>#N/A</v>
      </c>
      <c r="AV678" t="e">
        <f>VLOOKUP($B678,'UPDATE Advanced Stats'!$B$2:$AC$1000,25,0)</f>
        <v>#N/A</v>
      </c>
      <c r="AW678" t="e">
        <f>VLOOKUP($B678,'UPDATE Advanced Stats'!$B$2:$AC$1000,26,0)</f>
        <v>#N/A</v>
      </c>
      <c r="AX678" t="e">
        <f>VLOOKUP($B678,'UPDATE Advanced Stats'!$B$2:$AC$1000,27,0)</f>
        <v>#N/A</v>
      </c>
      <c r="AY678" t="e">
        <f>VLOOKUP($B678,'UPDATE Advanced Stats'!$B$2:$AC$1000,28,0)</f>
        <v>#N/A</v>
      </c>
    </row>
    <row r="679" spans="1:51">
      <c r="A679">
        <f>'UPDATE Regular Stats'!A680</f>
        <v>0</v>
      </c>
      <c r="B679">
        <f>'UPDATE Regular Stats'!B680</f>
        <v>0</v>
      </c>
      <c r="C679">
        <f>'UPDATE Regular Stats'!C680</f>
        <v>0</v>
      </c>
      <c r="D679">
        <f>'UPDATE Regular Stats'!D680</f>
        <v>0</v>
      </c>
      <c r="E679">
        <f>'UPDATE Regular Stats'!E680</f>
        <v>0</v>
      </c>
      <c r="F679">
        <f>'UPDATE Regular Stats'!F680</f>
        <v>0</v>
      </c>
      <c r="G679">
        <f>'UPDATE Regular Stats'!G680</f>
        <v>0</v>
      </c>
      <c r="H679">
        <f>'UPDATE Regular Stats'!H680</f>
        <v>0</v>
      </c>
      <c r="I679">
        <f>'UPDATE Regular Stats'!I680</f>
        <v>0</v>
      </c>
      <c r="J679">
        <f>'UPDATE Regular Stats'!J680</f>
        <v>0</v>
      </c>
      <c r="K679">
        <f>'UPDATE Regular Stats'!K680</f>
        <v>0</v>
      </c>
      <c r="L679">
        <f>'UPDATE Regular Stats'!L680</f>
        <v>0</v>
      </c>
      <c r="M679">
        <f>'UPDATE Regular Stats'!M680</f>
        <v>0</v>
      </c>
      <c r="N679">
        <f>'UPDATE Regular Stats'!N680</f>
        <v>0</v>
      </c>
      <c r="O679">
        <f>'UPDATE Regular Stats'!O680</f>
        <v>0</v>
      </c>
      <c r="P679">
        <f>'UPDATE Regular Stats'!P680</f>
        <v>0</v>
      </c>
      <c r="Q679">
        <f>'UPDATE Regular Stats'!Q680</f>
        <v>0</v>
      </c>
      <c r="R679">
        <f>'UPDATE Regular Stats'!R680</f>
        <v>0</v>
      </c>
      <c r="S679">
        <f>'UPDATE Regular Stats'!S680</f>
        <v>0</v>
      </c>
      <c r="T679">
        <f>'UPDATE Regular Stats'!T680</f>
        <v>0</v>
      </c>
      <c r="U679">
        <f>'UPDATE Regular Stats'!U680</f>
        <v>0</v>
      </c>
      <c r="V679">
        <f>'UPDATE Regular Stats'!V680</f>
        <v>0</v>
      </c>
      <c r="W679">
        <f>'UPDATE Regular Stats'!W680</f>
        <v>0</v>
      </c>
      <c r="X679">
        <f>'UPDATE Regular Stats'!X680</f>
        <v>0</v>
      </c>
      <c r="Y679">
        <f>'UPDATE Regular Stats'!Y680</f>
        <v>0</v>
      </c>
      <c r="Z679">
        <f>'UPDATE Regular Stats'!Z680</f>
        <v>0</v>
      </c>
      <c r="AA679">
        <f>'UPDATE Regular Stats'!AA680</f>
        <v>0</v>
      </c>
      <c r="AB679">
        <f>'UPDATE Regular Stats'!AB680</f>
        <v>0</v>
      </c>
      <c r="AC679">
        <f>'UPDATE Regular Stats'!AC680</f>
        <v>0</v>
      </c>
      <c r="AD679" t="e">
        <f>VLOOKUP($B679,'UPDATE Advanced Stats'!$B$2:$AC$1000,7,0)</f>
        <v>#N/A</v>
      </c>
      <c r="AE679" t="e">
        <f>VLOOKUP($B679,'UPDATE Advanced Stats'!$B$2:$AC$1000,8,0)</f>
        <v>#N/A</v>
      </c>
      <c r="AF679" t="e">
        <f>VLOOKUP($B679,'UPDATE Advanced Stats'!$B$2:$AC$1000,9,0)</f>
        <v>#N/A</v>
      </c>
      <c r="AG679" t="e">
        <f>VLOOKUP($B679,'UPDATE Advanced Stats'!$B$2:$AC$1000,10,0)</f>
        <v>#N/A</v>
      </c>
      <c r="AH679" t="e">
        <f>VLOOKUP($B679,'UPDATE Advanced Stats'!$B$2:$AC$1000,11,0)</f>
        <v>#N/A</v>
      </c>
      <c r="AI679" t="e">
        <f>VLOOKUP($B679,'UPDATE Advanced Stats'!$B$2:$AC$1000,12,0)</f>
        <v>#N/A</v>
      </c>
      <c r="AJ679" t="e">
        <f>VLOOKUP($B679,'UPDATE Advanced Stats'!$B$2:$AC$1000,13,0)</f>
        <v>#N/A</v>
      </c>
      <c r="AK679" t="e">
        <f>VLOOKUP($B679,'UPDATE Advanced Stats'!$B$2:$AC$1000,14,0)</f>
        <v>#N/A</v>
      </c>
      <c r="AL679" t="e">
        <f>VLOOKUP($B679,'UPDATE Advanced Stats'!$B$2:$AC$1000,15,0)</f>
        <v>#N/A</v>
      </c>
      <c r="AM679" t="e">
        <f>VLOOKUP($B679,'UPDATE Advanced Stats'!$B$2:$AC$1000,16,0)</f>
        <v>#N/A</v>
      </c>
      <c r="AN679" t="e">
        <f>VLOOKUP($B679,'UPDATE Advanced Stats'!$B$2:$AC$1000,17,0)</f>
        <v>#N/A</v>
      </c>
      <c r="AO679" t="e">
        <f>VLOOKUP($B679,'UPDATE Advanced Stats'!$B$2:$AC$1000,18,0)</f>
        <v>#N/A</v>
      </c>
      <c r="AP679" t="e">
        <f>VLOOKUP($B679,'UPDATE Advanced Stats'!$B$2:$AC$1000,19,0)</f>
        <v>#N/A</v>
      </c>
      <c r="AQ679" t="e">
        <f>VLOOKUP($B679,'UPDATE Advanced Stats'!$B$2:$AC$1000,20,0)</f>
        <v>#N/A</v>
      </c>
      <c r="AR679" t="e">
        <f>VLOOKUP($B679,'UPDATE Advanced Stats'!$B$2:$AC$1000,21,0)</f>
        <v>#N/A</v>
      </c>
      <c r="AS679" t="e">
        <f>VLOOKUP($B679,'UPDATE Advanced Stats'!$B$2:$AC$1000,22,0)</f>
        <v>#N/A</v>
      </c>
      <c r="AT679" t="e">
        <f>VLOOKUP($B679,'UPDATE Advanced Stats'!$B$2:$AC$1000,23,0)</f>
        <v>#N/A</v>
      </c>
      <c r="AU679" t="e">
        <f>VLOOKUP($B679,'UPDATE Advanced Stats'!$B$2:$AC$1000,24,0)</f>
        <v>#N/A</v>
      </c>
      <c r="AV679" t="e">
        <f>VLOOKUP($B679,'UPDATE Advanced Stats'!$B$2:$AC$1000,25,0)</f>
        <v>#N/A</v>
      </c>
      <c r="AW679" t="e">
        <f>VLOOKUP($B679,'UPDATE Advanced Stats'!$B$2:$AC$1000,26,0)</f>
        <v>#N/A</v>
      </c>
      <c r="AX679" t="e">
        <f>VLOOKUP($B679,'UPDATE Advanced Stats'!$B$2:$AC$1000,27,0)</f>
        <v>#N/A</v>
      </c>
      <c r="AY679" t="e">
        <f>VLOOKUP($B679,'UPDATE Advanced Stats'!$B$2:$AC$1000,28,0)</f>
        <v>#N/A</v>
      </c>
    </row>
    <row r="680" spans="1:51">
      <c r="A680">
        <f>'UPDATE Regular Stats'!A681</f>
        <v>0</v>
      </c>
      <c r="B680">
        <f>'UPDATE Regular Stats'!B681</f>
        <v>0</v>
      </c>
      <c r="C680">
        <f>'UPDATE Regular Stats'!C681</f>
        <v>0</v>
      </c>
      <c r="D680">
        <f>'UPDATE Regular Stats'!D681</f>
        <v>0</v>
      </c>
      <c r="E680">
        <f>'UPDATE Regular Stats'!E681</f>
        <v>0</v>
      </c>
      <c r="F680">
        <f>'UPDATE Regular Stats'!F681</f>
        <v>0</v>
      </c>
      <c r="G680">
        <f>'UPDATE Regular Stats'!G681</f>
        <v>0</v>
      </c>
      <c r="H680">
        <f>'UPDATE Regular Stats'!H681</f>
        <v>0</v>
      </c>
      <c r="I680">
        <f>'UPDATE Regular Stats'!I681</f>
        <v>0</v>
      </c>
      <c r="J680">
        <f>'UPDATE Regular Stats'!J681</f>
        <v>0</v>
      </c>
      <c r="K680">
        <f>'UPDATE Regular Stats'!K681</f>
        <v>0</v>
      </c>
      <c r="L680">
        <f>'UPDATE Regular Stats'!L681</f>
        <v>0</v>
      </c>
      <c r="M680">
        <f>'UPDATE Regular Stats'!M681</f>
        <v>0</v>
      </c>
      <c r="N680">
        <f>'UPDATE Regular Stats'!N681</f>
        <v>0</v>
      </c>
      <c r="O680">
        <f>'UPDATE Regular Stats'!O681</f>
        <v>0</v>
      </c>
      <c r="P680">
        <f>'UPDATE Regular Stats'!P681</f>
        <v>0</v>
      </c>
      <c r="Q680">
        <f>'UPDATE Regular Stats'!Q681</f>
        <v>0</v>
      </c>
      <c r="R680">
        <f>'UPDATE Regular Stats'!R681</f>
        <v>0</v>
      </c>
      <c r="S680">
        <f>'UPDATE Regular Stats'!S681</f>
        <v>0</v>
      </c>
      <c r="T680">
        <f>'UPDATE Regular Stats'!T681</f>
        <v>0</v>
      </c>
      <c r="U680">
        <f>'UPDATE Regular Stats'!U681</f>
        <v>0</v>
      </c>
      <c r="V680">
        <f>'UPDATE Regular Stats'!V681</f>
        <v>0</v>
      </c>
      <c r="W680">
        <f>'UPDATE Regular Stats'!W681</f>
        <v>0</v>
      </c>
      <c r="X680">
        <f>'UPDATE Regular Stats'!X681</f>
        <v>0</v>
      </c>
      <c r="Y680">
        <f>'UPDATE Regular Stats'!Y681</f>
        <v>0</v>
      </c>
      <c r="Z680">
        <f>'UPDATE Regular Stats'!Z681</f>
        <v>0</v>
      </c>
      <c r="AA680">
        <f>'UPDATE Regular Stats'!AA681</f>
        <v>0</v>
      </c>
      <c r="AB680">
        <f>'UPDATE Regular Stats'!AB681</f>
        <v>0</v>
      </c>
      <c r="AC680">
        <f>'UPDATE Regular Stats'!AC681</f>
        <v>0</v>
      </c>
      <c r="AD680" t="e">
        <f>VLOOKUP($B680,'UPDATE Advanced Stats'!$B$2:$AC$1000,7,0)</f>
        <v>#N/A</v>
      </c>
      <c r="AE680" t="e">
        <f>VLOOKUP($B680,'UPDATE Advanced Stats'!$B$2:$AC$1000,8,0)</f>
        <v>#N/A</v>
      </c>
      <c r="AF680" t="e">
        <f>VLOOKUP($B680,'UPDATE Advanced Stats'!$B$2:$AC$1000,9,0)</f>
        <v>#N/A</v>
      </c>
      <c r="AG680" t="e">
        <f>VLOOKUP($B680,'UPDATE Advanced Stats'!$B$2:$AC$1000,10,0)</f>
        <v>#N/A</v>
      </c>
      <c r="AH680" t="e">
        <f>VLOOKUP($B680,'UPDATE Advanced Stats'!$B$2:$AC$1000,11,0)</f>
        <v>#N/A</v>
      </c>
      <c r="AI680" t="e">
        <f>VLOOKUP($B680,'UPDATE Advanced Stats'!$B$2:$AC$1000,12,0)</f>
        <v>#N/A</v>
      </c>
      <c r="AJ680" t="e">
        <f>VLOOKUP($B680,'UPDATE Advanced Stats'!$B$2:$AC$1000,13,0)</f>
        <v>#N/A</v>
      </c>
      <c r="AK680" t="e">
        <f>VLOOKUP($B680,'UPDATE Advanced Stats'!$B$2:$AC$1000,14,0)</f>
        <v>#N/A</v>
      </c>
      <c r="AL680" t="e">
        <f>VLOOKUP($B680,'UPDATE Advanced Stats'!$B$2:$AC$1000,15,0)</f>
        <v>#N/A</v>
      </c>
      <c r="AM680" t="e">
        <f>VLOOKUP($B680,'UPDATE Advanced Stats'!$B$2:$AC$1000,16,0)</f>
        <v>#N/A</v>
      </c>
      <c r="AN680" t="e">
        <f>VLOOKUP($B680,'UPDATE Advanced Stats'!$B$2:$AC$1000,17,0)</f>
        <v>#N/A</v>
      </c>
      <c r="AO680" t="e">
        <f>VLOOKUP($B680,'UPDATE Advanced Stats'!$B$2:$AC$1000,18,0)</f>
        <v>#N/A</v>
      </c>
      <c r="AP680" t="e">
        <f>VLOOKUP($B680,'UPDATE Advanced Stats'!$B$2:$AC$1000,19,0)</f>
        <v>#N/A</v>
      </c>
      <c r="AQ680" t="e">
        <f>VLOOKUP($B680,'UPDATE Advanced Stats'!$B$2:$AC$1000,20,0)</f>
        <v>#N/A</v>
      </c>
      <c r="AR680" t="e">
        <f>VLOOKUP($B680,'UPDATE Advanced Stats'!$B$2:$AC$1000,21,0)</f>
        <v>#N/A</v>
      </c>
      <c r="AS680" t="e">
        <f>VLOOKUP($B680,'UPDATE Advanced Stats'!$B$2:$AC$1000,22,0)</f>
        <v>#N/A</v>
      </c>
      <c r="AT680" t="e">
        <f>VLOOKUP($B680,'UPDATE Advanced Stats'!$B$2:$AC$1000,23,0)</f>
        <v>#N/A</v>
      </c>
      <c r="AU680" t="e">
        <f>VLOOKUP($B680,'UPDATE Advanced Stats'!$B$2:$AC$1000,24,0)</f>
        <v>#N/A</v>
      </c>
      <c r="AV680" t="e">
        <f>VLOOKUP($B680,'UPDATE Advanced Stats'!$B$2:$AC$1000,25,0)</f>
        <v>#N/A</v>
      </c>
      <c r="AW680" t="e">
        <f>VLOOKUP($B680,'UPDATE Advanced Stats'!$B$2:$AC$1000,26,0)</f>
        <v>#N/A</v>
      </c>
      <c r="AX680" t="e">
        <f>VLOOKUP($B680,'UPDATE Advanced Stats'!$B$2:$AC$1000,27,0)</f>
        <v>#N/A</v>
      </c>
      <c r="AY680" t="e">
        <f>VLOOKUP($B680,'UPDATE Advanced Stats'!$B$2:$AC$1000,28,0)</f>
        <v>#N/A</v>
      </c>
    </row>
    <row r="681" spans="1:51">
      <c r="A681">
        <f>'UPDATE Regular Stats'!A682</f>
        <v>0</v>
      </c>
      <c r="B681">
        <f>'UPDATE Regular Stats'!B682</f>
        <v>0</v>
      </c>
      <c r="C681">
        <f>'UPDATE Regular Stats'!C682</f>
        <v>0</v>
      </c>
      <c r="D681">
        <f>'UPDATE Regular Stats'!D682</f>
        <v>0</v>
      </c>
      <c r="E681">
        <f>'UPDATE Regular Stats'!E682</f>
        <v>0</v>
      </c>
      <c r="F681">
        <f>'UPDATE Regular Stats'!F682</f>
        <v>0</v>
      </c>
      <c r="G681">
        <f>'UPDATE Regular Stats'!G682</f>
        <v>0</v>
      </c>
      <c r="H681">
        <f>'UPDATE Regular Stats'!H682</f>
        <v>0</v>
      </c>
      <c r="I681">
        <f>'UPDATE Regular Stats'!I682</f>
        <v>0</v>
      </c>
      <c r="J681">
        <f>'UPDATE Regular Stats'!J682</f>
        <v>0</v>
      </c>
      <c r="K681">
        <f>'UPDATE Regular Stats'!K682</f>
        <v>0</v>
      </c>
      <c r="L681">
        <f>'UPDATE Regular Stats'!L682</f>
        <v>0</v>
      </c>
      <c r="M681">
        <f>'UPDATE Regular Stats'!M682</f>
        <v>0</v>
      </c>
      <c r="N681">
        <f>'UPDATE Regular Stats'!N682</f>
        <v>0</v>
      </c>
      <c r="O681">
        <f>'UPDATE Regular Stats'!O682</f>
        <v>0</v>
      </c>
      <c r="P681">
        <f>'UPDATE Regular Stats'!P682</f>
        <v>0</v>
      </c>
      <c r="Q681">
        <f>'UPDATE Regular Stats'!Q682</f>
        <v>0</v>
      </c>
      <c r="R681">
        <f>'UPDATE Regular Stats'!R682</f>
        <v>0</v>
      </c>
      <c r="S681">
        <f>'UPDATE Regular Stats'!S682</f>
        <v>0</v>
      </c>
      <c r="T681">
        <f>'UPDATE Regular Stats'!T682</f>
        <v>0</v>
      </c>
      <c r="U681">
        <f>'UPDATE Regular Stats'!U682</f>
        <v>0</v>
      </c>
      <c r="V681">
        <f>'UPDATE Regular Stats'!V682</f>
        <v>0</v>
      </c>
      <c r="W681">
        <f>'UPDATE Regular Stats'!W682</f>
        <v>0</v>
      </c>
      <c r="X681">
        <f>'UPDATE Regular Stats'!X682</f>
        <v>0</v>
      </c>
      <c r="Y681">
        <f>'UPDATE Regular Stats'!Y682</f>
        <v>0</v>
      </c>
      <c r="Z681">
        <f>'UPDATE Regular Stats'!Z682</f>
        <v>0</v>
      </c>
      <c r="AA681">
        <f>'UPDATE Regular Stats'!AA682</f>
        <v>0</v>
      </c>
      <c r="AB681">
        <f>'UPDATE Regular Stats'!AB682</f>
        <v>0</v>
      </c>
      <c r="AC681">
        <f>'UPDATE Regular Stats'!AC682</f>
        <v>0</v>
      </c>
      <c r="AD681" t="e">
        <f>VLOOKUP($B681,'UPDATE Advanced Stats'!$B$2:$AC$1000,7,0)</f>
        <v>#N/A</v>
      </c>
      <c r="AE681" t="e">
        <f>VLOOKUP($B681,'UPDATE Advanced Stats'!$B$2:$AC$1000,8,0)</f>
        <v>#N/A</v>
      </c>
      <c r="AF681" t="e">
        <f>VLOOKUP($B681,'UPDATE Advanced Stats'!$B$2:$AC$1000,9,0)</f>
        <v>#N/A</v>
      </c>
      <c r="AG681" t="e">
        <f>VLOOKUP($B681,'UPDATE Advanced Stats'!$B$2:$AC$1000,10,0)</f>
        <v>#N/A</v>
      </c>
      <c r="AH681" t="e">
        <f>VLOOKUP($B681,'UPDATE Advanced Stats'!$B$2:$AC$1000,11,0)</f>
        <v>#N/A</v>
      </c>
      <c r="AI681" t="e">
        <f>VLOOKUP($B681,'UPDATE Advanced Stats'!$B$2:$AC$1000,12,0)</f>
        <v>#N/A</v>
      </c>
      <c r="AJ681" t="e">
        <f>VLOOKUP($B681,'UPDATE Advanced Stats'!$B$2:$AC$1000,13,0)</f>
        <v>#N/A</v>
      </c>
      <c r="AK681" t="e">
        <f>VLOOKUP($B681,'UPDATE Advanced Stats'!$B$2:$AC$1000,14,0)</f>
        <v>#N/A</v>
      </c>
      <c r="AL681" t="e">
        <f>VLOOKUP($B681,'UPDATE Advanced Stats'!$B$2:$AC$1000,15,0)</f>
        <v>#N/A</v>
      </c>
      <c r="AM681" t="e">
        <f>VLOOKUP($B681,'UPDATE Advanced Stats'!$B$2:$AC$1000,16,0)</f>
        <v>#N/A</v>
      </c>
      <c r="AN681" t="e">
        <f>VLOOKUP($B681,'UPDATE Advanced Stats'!$B$2:$AC$1000,17,0)</f>
        <v>#N/A</v>
      </c>
      <c r="AO681" t="e">
        <f>VLOOKUP($B681,'UPDATE Advanced Stats'!$B$2:$AC$1000,18,0)</f>
        <v>#N/A</v>
      </c>
      <c r="AP681" t="e">
        <f>VLOOKUP($B681,'UPDATE Advanced Stats'!$B$2:$AC$1000,19,0)</f>
        <v>#N/A</v>
      </c>
      <c r="AQ681" t="e">
        <f>VLOOKUP($B681,'UPDATE Advanced Stats'!$B$2:$AC$1000,20,0)</f>
        <v>#N/A</v>
      </c>
      <c r="AR681" t="e">
        <f>VLOOKUP($B681,'UPDATE Advanced Stats'!$B$2:$AC$1000,21,0)</f>
        <v>#N/A</v>
      </c>
      <c r="AS681" t="e">
        <f>VLOOKUP($B681,'UPDATE Advanced Stats'!$B$2:$AC$1000,22,0)</f>
        <v>#N/A</v>
      </c>
      <c r="AT681" t="e">
        <f>VLOOKUP($B681,'UPDATE Advanced Stats'!$B$2:$AC$1000,23,0)</f>
        <v>#N/A</v>
      </c>
      <c r="AU681" t="e">
        <f>VLOOKUP($B681,'UPDATE Advanced Stats'!$B$2:$AC$1000,24,0)</f>
        <v>#N/A</v>
      </c>
      <c r="AV681" t="e">
        <f>VLOOKUP($B681,'UPDATE Advanced Stats'!$B$2:$AC$1000,25,0)</f>
        <v>#N/A</v>
      </c>
      <c r="AW681" t="e">
        <f>VLOOKUP($B681,'UPDATE Advanced Stats'!$B$2:$AC$1000,26,0)</f>
        <v>#N/A</v>
      </c>
      <c r="AX681" t="e">
        <f>VLOOKUP($B681,'UPDATE Advanced Stats'!$B$2:$AC$1000,27,0)</f>
        <v>#N/A</v>
      </c>
      <c r="AY681" t="e">
        <f>VLOOKUP($B681,'UPDATE Advanced Stats'!$B$2:$AC$1000,28,0)</f>
        <v>#N/A</v>
      </c>
    </row>
    <row r="682" spans="1:51">
      <c r="A682">
        <f>'UPDATE Regular Stats'!A683</f>
        <v>0</v>
      </c>
      <c r="B682">
        <f>'UPDATE Regular Stats'!B683</f>
        <v>0</v>
      </c>
      <c r="C682">
        <f>'UPDATE Regular Stats'!C683</f>
        <v>0</v>
      </c>
      <c r="D682">
        <f>'UPDATE Regular Stats'!D683</f>
        <v>0</v>
      </c>
      <c r="E682">
        <f>'UPDATE Regular Stats'!E683</f>
        <v>0</v>
      </c>
      <c r="F682">
        <f>'UPDATE Regular Stats'!F683</f>
        <v>0</v>
      </c>
      <c r="G682">
        <f>'UPDATE Regular Stats'!G683</f>
        <v>0</v>
      </c>
      <c r="H682">
        <f>'UPDATE Regular Stats'!H683</f>
        <v>0</v>
      </c>
      <c r="I682">
        <f>'UPDATE Regular Stats'!I683</f>
        <v>0</v>
      </c>
      <c r="J682">
        <f>'UPDATE Regular Stats'!J683</f>
        <v>0</v>
      </c>
      <c r="K682">
        <f>'UPDATE Regular Stats'!K683</f>
        <v>0</v>
      </c>
      <c r="L682">
        <f>'UPDATE Regular Stats'!L683</f>
        <v>0</v>
      </c>
      <c r="M682">
        <f>'UPDATE Regular Stats'!M683</f>
        <v>0</v>
      </c>
      <c r="N682">
        <f>'UPDATE Regular Stats'!N683</f>
        <v>0</v>
      </c>
      <c r="O682">
        <f>'UPDATE Regular Stats'!O683</f>
        <v>0</v>
      </c>
      <c r="P682">
        <f>'UPDATE Regular Stats'!P683</f>
        <v>0</v>
      </c>
      <c r="Q682">
        <f>'UPDATE Regular Stats'!Q683</f>
        <v>0</v>
      </c>
      <c r="R682">
        <f>'UPDATE Regular Stats'!R683</f>
        <v>0</v>
      </c>
      <c r="S682">
        <f>'UPDATE Regular Stats'!S683</f>
        <v>0</v>
      </c>
      <c r="T682">
        <f>'UPDATE Regular Stats'!T683</f>
        <v>0</v>
      </c>
      <c r="U682">
        <f>'UPDATE Regular Stats'!U683</f>
        <v>0</v>
      </c>
      <c r="V682">
        <f>'UPDATE Regular Stats'!V683</f>
        <v>0</v>
      </c>
      <c r="W682">
        <f>'UPDATE Regular Stats'!W683</f>
        <v>0</v>
      </c>
      <c r="X682">
        <f>'UPDATE Regular Stats'!X683</f>
        <v>0</v>
      </c>
      <c r="Y682">
        <f>'UPDATE Regular Stats'!Y683</f>
        <v>0</v>
      </c>
      <c r="Z682">
        <f>'UPDATE Regular Stats'!Z683</f>
        <v>0</v>
      </c>
      <c r="AA682">
        <f>'UPDATE Regular Stats'!AA683</f>
        <v>0</v>
      </c>
      <c r="AB682">
        <f>'UPDATE Regular Stats'!AB683</f>
        <v>0</v>
      </c>
      <c r="AC682">
        <f>'UPDATE Regular Stats'!AC683</f>
        <v>0</v>
      </c>
      <c r="AD682" t="e">
        <f>VLOOKUP($B682,'UPDATE Advanced Stats'!$B$2:$AC$1000,7,0)</f>
        <v>#N/A</v>
      </c>
      <c r="AE682" t="e">
        <f>VLOOKUP($B682,'UPDATE Advanced Stats'!$B$2:$AC$1000,8,0)</f>
        <v>#N/A</v>
      </c>
      <c r="AF682" t="e">
        <f>VLOOKUP($B682,'UPDATE Advanced Stats'!$B$2:$AC$1000,9,0)</f>
        <v>#N/A</v>
      </c>
      <c r="AG682" t="e">
        <f>VLOOKUP($B682,'UPDATE Advanced Stats'!$B$2:$AC$1000,10,0)</f>
        <v>#N/A</v>
      </c>
      <c r="AH682" t="e">
        <f>VLOOKUP($B682,'UPDATE Advanced Stats'!$B$2:$AC$1000,11,0)</f>
        <v>#N/A</v>
      </c>
      <c r="AI682" t="e">
        <f>VLOOKUP($B682,'UPDATE Advanced Stats'!$B$2:$AC$1000,12,0)</f>
        <v>#N/A</v>
      </c>
      <c r="AJ682" t="e">
        <f>VLOOKUP($B682,'UPDATE Advanced Stats'!$B$2:$AC$1000,13,0)</f>
        <v>#N/A</v>
      </c>
      <c r="AK682" t="e">
        <f>VLOOKUP($B682,'UPDATE Advanced Stats'!$B$2:$AC$1000,14,0)</f>
        <v>#N/A</v>
      </c>
      <c r="AL682" t="e">
        <f>VLOOKUP($B682,'UPDATE Advanced Stats'!$B$2:$AC$1000,15,0)</f>
        <v>#N/A</v>
      </c>
      <c r="AM682" t="e">
        <f>VLOOKUP($B682,'UPDATE Advanced Stats'!$B$2:$AC$1000,16,0)</f>
        <v>#N/A</v>
      </c>
      <c r="AN682" t="e">
        <f>VLOOKUP($B682,'UPDATE Advanced Stats'!$B$2:$AC$1000,17,0)</f>
        <v>#N/A</v>
      </c>
      <c r="AO682" t="e">
        <f>VLOOKUP($B682,'UPDATE Advanced Stats'!$B$2:$AC$1000,18,0)</f>
        <v>#N/A</v>
      </c>
      <c r="AP682" t="e">
        <f>VLOOKUP($B682,'UPDATE Advanced Stats'!$B$2:$AC$1000,19,0)</f>
        <v>#N/A</v>
      </c>
      <c r="AQ682" t="e">
        <f>VLOOKUP($B682,'UPDATE Advanced Stats'!$B$2:$AC$1000,20,0)</f>
        <v>#N/A</v>
      </c>
      <c r="AR682" t="e">
        <f>VLOOKUP($B682,'UPDATE Advanced Stats'!$B$2:$AC$1000,21,0)</f>
        <v>#N/A</v>
      </c>
      <c r="AS682" t="e">
        <f>VLOOKUP($B682,'UPDATE Advanced Stats'!$B$2:$AC$1000,22,0)</f>
        <v>#N/A</v>
      </c>
      <c r="AT682" t="e">
        <f>VLOOKUP($B682,'UPDATE Advanced Stats'!$B$2:$AC$1000,23,0)</f>
        <v>#N/A</v>
      </c>
      <c r="AU682" t="e">
        <f>VLOOKUP($B682,'UPDATE Advanced Stats'!$B$2:$AC$1000,24,0)</f>
        <v>#N/A</v>
      </c>
      <c r="AV682" t="e">
        <f>VLOOKUP($B682,'UPDATE Advanced Stats'!$B$2:$AC$1000,25,0)</f>
        <v>#N/A</v>
      </c>
      <c r="AW682" t="e">
        <f>VLOOKUP($B682,'UPDATE Advanced Stats'!$B$2:$AC$1000,26,0)</f>
        <v>#N/A</v>
      </c>
      <c r="AX682" t="e">
        <f>VLOOKUP($B682,'UPDATE Advanced Stats'!$B$2:$AC$1000,27,0)</f>
        <v>#N/A</v>
      </c>
      <c r="AY682" t="e">
        <f>VLOOKUP($B682,'UPDATE Advanced Stats'!$B$2:$AC$1000,28,0)</f>
        <v>#N/A</v>
      </c>
    </row>
    <row r="683" spans="1:51">
      <c r="A683">
        <f>'UPDATE Regular Stats'!A684</f>
        <v>0</v>
      </c>
      <c r="B683">
        <f>'UPDATE Regular Stats'!B684</f>
        <v>0</v>
      </c>
      <c r="C683">
        <f>'UPDATE Regular Stats'!C684</f>
        <v>0</v>
      </c>
      <c r="D683">
        <f>'UPDATE Regular Stats'!D684</f>
        <v>0</v>
      </c>
      <c r="E683">
        <f>'UPDATE Regular Stats'!E684</f>
        <v>0</v>
      </c>
      <c r="F683">
        <f>'UPDATE Regular Stats'!F684</f>
        <v>0</v>
      </c>
      <c r="G683">
        <f>'UPDATE Regular Stats'!G684</f>
        <v>0</v>
      </c>
      <c r="H683">
        <f>'UPDATE Regular Stats'!H684</f>
        <v>0</v>
      </c>
      <c r="I683">
        <f>'UPDATE Regular Stats'!I684</f>
        <v>0</v>
      </c>
      <c r="J683">
        <f>'UPDATE Regular Stats'!J684</f>
        <v>0</v>
      </c>
      <c r="K683">
        <f>'UPDATE Regular Stats'!K684</f>
        <v>0</v>
      </c>
      <c r="L683">
        <f>'UPDATE Regular Stats'!L684</f>
        <v>0</v>
      </c>
      <c r="M683">
        <f>'UPDATE Regular Stats'!M684</f>
        <v>0</v>
      </c>
      <c r="N683">
        <f>'UPDATE Regular Stats'!N684</f>
        <v>0</v>
      </c>
      <c r="O683">
        <f>'UPDATE Regular Stats'!O684</f>
        <v>0</v>
      </c>
      <c r="P683">
        <f>'UPDATE Regular Stats'!P684</f>
        <v>0</v>
      </c>
      <c r="Q683">
        <f>'UPDATE Regular Stats'!Q684</f>
        <v>0</v>
      </c>
      <c r="R683">
        <f>'UPDATE Regular Stats'!R684</f>
        <v>0</v>
      </c>
      <c r="S683">
        <f>'UPDATE Regular Stats'!S684</f>
        <v>0</v>
      </c>
      <c r="T683">
        <f>'UPDATE Regular Stats'!T684</f>
        <v>0</v>
      </c>
      <c r="U683">
        <f>'UPDATE Regular Stats'!U684</f>
        <v>0</v>
      </c>
      <c r="V683">
        <f>'UPDATE Regular Stats'!V684</f>
        <v>0</v>
      </c>
      <c r="W683">
        <f>'UPDATE Regular Stats'!W684</f>
        <v>0</v>
      </c>
      <c r="X683">
        <f>'UPDATE Regular Stats'!X684</f>
        <v>0</v>
      </c>
      <c r="Y683">
        <f>'UPDATE Regular Stats'!Y684</f>
        <v>0</v>
      </c>
      <c r="Z683">
        <f>'UPDATE Regular Stats'!Z684</f>
        <v>0</v>
      </c>
      <c r="AA683">
        <f>'UPDATE Regular Stats'!AA684</f>
        <v>0</v>
      </c>
      <c r="AB683">
        <f>'UPDATE Regular Stats'!AB684</f>
        <v>0</v>
      </c>
      <c r="AC683">
        <f>'UPDATE Regular Stats'!AC684</f>
        <v>0</v>
      </c>
      <c r="AD683" t="e">
        <f>VLOOKUP($B683,'UPDATE Advanced Stats'!$B$2:$AC$1000,7,0)</f>
        <v>#N/A</v>
      </c>
      <c r="AE683" t="e">
        <f>VLOOKUP($B683,'UPDATE Advanced Stats'!$B$2:$AC$1000,8,0)</f>
        <v>#N/A</v>
      </c>
      <c r="AF683" t="e">
        <f>VLOOKUP($B683,'UPDATE Advanced Stats'!$B$2:$AC$1000,9,0)</f>
        <v>#N/A</v>
      </c>
      <c r="AG683" t="e">
        <f>VLOOKUP($B683,'UPDATE Advanced Stats'!$B$2:$AC$1000,10,0)</f>
        <v>#N/A</v>
      </c>
      <c r="AH683" t="e">
        <f>VLOOKUP($B683,'UPDATE Advanced Stats'!$B$2:$AC$1000,11,0)</f>
        <v>#N/A</v>
      </c>
      <c r="AI683" t="e">
        <f>VLOOKUP($B683,'UPDATE Advanced Stats'!$B$2:$AC$1000,12,0)</f>
        <v>#N/A</v>
      </c>
      <c r="AJ683" t="e">
        <f>VLOOKUP($B683,'UPDATE Advanced Stats'!$B$2:$AC$1000,13,0)</f>
        <v>#N/A</v>
      </c>
      <c r="AK683" t="e">
        <f>VLOOKUP($B683,'UPDATE Advanced Stats'!$B$2:$AC$1000,14,0)</f>
        <v>#N/A</v>
      </c>
      <c r="AL683" t="e">
        <f>VLOOKUP($B683,'UPDATE Advanced Stats'!$B$2:$AC$1000,15,0)</f>
        <v>#N/A</v>
      </c>
      <c r="AM683" t="e">
        <f>VLOOKUP($B683,'UPDATE Advanced Stats'!$B$2:$AC$1000,16,0)</f>
        <v>#N/A</v>
      </c>
      <c r="AN683" t="e">
        <f>VLOOKUP($B683,'UPDATE Advanced Stats'!$B$2:$AC$1000,17,0)</f>
        <v>#N/A</v>
      </c>
      <c r="AO683" t="e">
        <f>VLOOKUP($B683,'UPDATE Advanced Stats'!$B$2:$AC$1000,18,0)</f>
        <v>#N/A</v>
      </c>
      <c r="AP683" t="e">
        <f>VLOOKUP($B683,'UPDATE Advanced Stats'!$B$2:$AC$1000,19,0)</f>
        <v>#N/A</v>
      </c>
      <c r="AQ683" t="e">
        <f>VLOOKUP($B683,'UPDATE Advanced Stats'!$B$2:$AC$1000,20,0)</f>
        <v>#N/A</v>
      </c>
      <c r="AR683" t="e">
        <f>VLOOKUP($B683,'UPDATE Advanced Stats'!$B$2:$AC$1000,21,0)</f>
        <v>#N/A</v>
      </c>
      <c r="AS683" t="e">
        <f>VLOOKUP($B683,'UPDATE Advanced Stats'!$B$2:$AC$1000,22,0)</f>
        <v>#N/A</v>
      </c>
      <c r="AT683" t="e">
        <f>VLOOKUP($B683,'UPDATE Advanced Stats'!$B$2:$AC$1000,23,0)</f>
        <v>#N/A</v>
      </c>
      <c r="AU683" t="e">
        <f>VLOOKUP($B683,'UPDATE Advanced Stats'!$B$2:$AC$1000,24,0)</f>
        <v>#N/A</v>
      </c>
      <c r="AV683" t="e">
        <f>VLOOKUP($B683,'UPDATE Advanced Stats'!$B$2:$AC$1000,25,0)</f>
        <v>#N/A</v>
      </c>
      <c r="AW683" t="e">
        <f>VLOOKUP($B683,'UPDATE Advanced Stats'!$B$2:$AC$1000,26,0)</f>
        <v>#N/A</v>
      </c>
      <c r="AX683" t="e">
        <f>VLOOKUP($B683,'UPDATE Advanced Stats'!$B$2:$AC$1000,27,0)</f>
        <v>#N/A</v>
      </c>
      <c r="AY683" t="e">
        <f>VLOOKUP($B683,'UPDATE Advanced Stats'!$B$2:$AC$1000,28,0)</f>
        <v>#N/A</v>
      </c>
    </row>
    <row r="684" spans="1:51">
      <c r="A684">
        <f>'UPDATE Regular Stats'!A685</f>
        <v>0</v>
      </c>
      <c r="B684">
        <f>'UPDATE Regular Stats'!B685</f>
        <v>0</v>
      </c>
      <c r="C684">
        <f>'UPDATE Regular Stats'!C685</f>
        <v>0</v>
      </c>
      <c r="D684">
        <f>'UPDATE Regular Stats'!D685</f>
        <v>0</v>
      </c>
      <c r="E684">
        <f>'UPDATE Regular Stats'!E685</f>
        <v>0</v>
      </c>
      <c r="F684">
        <f>'UPDATE Regular Stats'!F685</f>
        <v>0</v>
      </c>
      <c r="G684">
        <f>'UPDATE Regular Stats'!G685</f>
        <v>0</v>
      </c>
      <c r="H684">
        <f>'UPDATE Regular Stats'!H685</f>
        <v>0</v>
      </c>
      <c r="I684">
        <f>'UPDATE Regular Stats'!I685</f>
        <v>0</v>
      </c>
      <c r="J684">
        <f>'UPDATE Regular Stats'!J685</f>
        <v>0</v>
      </c>
      <c r="K684">
        <f>'UPDATE Regular Stats'!K685</f>
        <v>0</v>
      </c>
      <c r="L684">
        <f>'UPDATE Regular Stats'!L685</f>
        <v>0</v>
      </c>
      <c r="M684">
        <f>'UPDATE Regular Stats'!M685</f>
        <v>0</v>
      </c>
      <c r="N684">
        <f>'UPDATE Regular Stats'!N685</f>
        <v>0</v>
      </c>
      <c r="O684">
        <f>'UPDATE Regular Stats'!O685</f>
        <v>0</v>
      </c>
      <c r="P684">
        <f>'UPDATE Regular Stats'!P685</f>
        <v>0</v>
      </c>
      <c r="Q684">
        <f>'UPDATE Regular Stats'!Q685</f>
        <v>0</v>
      </c>
      <c r="R684">
        <f>'UPDATE Regular Stats'!R685</f>
        <v>0</v>
      </c>
      <c r="S684">
        <f>'UPDATE Regular Stats'!S685</f>
        <v>0</v>
      </c>
      <c r="T684">
        <f>'UPDATE Regular Stats'!T685</f>
        <v>0</v>
      </c>
      <c r="U684">
        <f>'UPDATE Regular Stats'!U685</f>
        <v>0</v>
      </c>
      <c r="V684">
        <f>'UPDATE Regular Stats'!V685</f>
        <v>0</v>
      </c>
      <c r="W684">
        <f>'UPDATE Regular Stats'!W685</f>
        <v>0</v>
      </c>
      <c r="X684">
        <f>'UPDATE Regular Stats'!X685</f>
        <v>0</v>
      </c>
      <c r="Y684">
        <f>'UPDATE Regular Stats'!Y685</f>
        <v>0</v>
      </c>
      <c r="Z684">
        <f>'UPDATE Regular Stats'!Z685</f>
        <v>0</v>
      </c>
      <c r="AA684">
        <f>'UPDATE Regular Stats'!AA685</f>
        <v>0</v>
      </c>
      <c r="AB684">
        <f>'UPDATE Regular Stats'!AB685</f>
        <v>0</v>
      </c>
      <c r="AC684">
        <f>'UPDATE Regular Stats'!AC685</f>
        <v>0</v>
      </c>
      <c r="AD684" t="e">
        <f>VLOOKUP($B684,'UPDATE Advanced Stats'!$B$2:$AC$1000,7,0)</f>
        <v>#N/A</v>
      </c>
      <c r="AE684" t="e">
        <f>VLOOKUP($B684,'UPDATE Advanced Stats'!$B$2:$AC$1000,8,0)</f>
        <v>#N/A</v>
      </c>
      <c r="AF684" t="e">
        <f>VLOOKUP($B684,'UPDATE Advanced Stats'!$B$2:$AC$1000,9,0)</f>
        <v>#N/A</v>
      </c>
      <c r="AG684" t="e">
        <f>VLOOKUP($B684,'UPDATE Advanced Stats'!$B$2:$AC$1000,10,0)</f>
        <v>#N/A</v>
      </c>
      <c r="AH684" t="e">
        <f>VLOOKUP($B684,'UPDATE Advanced Stats'!$B$2:$AC$1000,11,0)</f>
        <v>#N/A</v>
      </c>
      <c r="AI684" t="e">
        <f>VLOOKUP($B684,'UPDATE Advanced Stats'!$B$2:$AC$1000,12,0)</f>
        <v>#N/A</v>
      </c>
      <c r="AJ684" t="e">
        <f>VLOOKUP($B684,'UPDATE Advanced Stats'!$B$2:$AC$1000,13,0)</f>
        <v>#N/A</v>
      </c>
      <c r="AK684" t="e">
        <f>VLOOKUP($B684,'UPDATE Advanced Stats'!$B$2:$AC$1000,14,0)</f>
        <v>#N/A</v>
      </c>
      <c r="AL684" t="e">
        <f>VLOOKUP($B684,'UPDATE Advanced Stats'!$B$2:$AC$1000,15,0)</f>
        <v>#N/A</v>
      </c>
      <c r="AM684" t="e">
        <f>VLOOKUP($B684,'UPDATE Advanced Stats'!$B$2:$AC$1000,16,0)</f>
        <v>#N/A</v>
      </c>
      <c r="AN684" t="e">
        <f>VLOOKUP($B684,'UPDATE Advanced Stats'!$B$2:$AC$1000,17,0)</f>
        <v>#N/A</v>
      </c>
      <c r="AO684" t="e">
        <f>VLOOKUP($B684,'UPDATE Advanced Stats'!$B$2:$AC$1000,18,0)</f>
        <v>#N/A</v>
      </c>
      <c r="AP684" t="e">
        <f>VLOOKUP($B684,'UPDATE Advanced Stats'!$B$2:$AC$1000,19,0)</f>
        <v>#N/A</v>
      </c>
      <c r="AQ684" t="e">
        <f>VLOOKUP($B684,'UPDATE Advanced Stats'!$B$2:$AC$1000,20,0)</f>
        <v>#N/A</v>
      </c>
      <c r="AR684" t="e">
        <f>VLOOKUP($B684,'UPDATE Advanced Stats'!$B$2:$AC$1000,21,0)</f>
        <v>#N/A</v>
      </c>
      <c r="AS684" t="e">
        <f>VLOOKUP($B684,'UPDATE Advanced Stats'!$B$2:$AC$1000,22,0)</f>
        <v>#N/A</v>
      </c>
      <c r="AT684" t="e">
        <f>VLOOKUP($B684,'UPDATE Advanced Stats'!$B$2:$AC$1000,23,0)</f>
        <v>#N/A</v>
      </c>
      <c r="AU684" t="e">
        <f>VLOOKUP($B684,'UPDATE Advanced Stats'!$B$2:$AC$1000,24,0)</f>
        <v>#N/A</v>
      </c>
      <c r="AV684" t="e">
        <f>VLOOKUP($B684,'UPDATE Advanced Stats'!$B$2:$AC$1000,25,0)</f>
        <v>#N/A</v>
      </c>
      <c r="AW684" t="e">
        <f>VLOOKUP($B684,'UPDATE Advanced Stats'!$B$2:$AC$1000,26,0)</f>
        <v>#N/A</v>
      </c>
      <c r="AX684" t="e">
        <f>VLOOKUP($B684,'UPDATE Advanced Stats'!$B$2:$AC$1000,27,0)</f>
        <v>#N/A</v>
      </c>
      <c r="AY684" t="e">
        <f>VLOOKUP($B684,'UPDATE Advanced Stats'!$B$2:$AC$1000,28,0)</f>
        <v>#N/A</v>
      </c>
    </row>
    <row r="685" spans="1:51">
      <c r="A685">
        <f>'UPDATE Regular Stats'!A686</f>
        <v>0</v>
      </c>
      <c r="B685">
        <f>'UPDATE Regular Stats'!B686</f>
        <v>0</v>
      </c>
      <c r="C685">
        <f>'UPDATE Regular Stats'!C686</f>
        <v>0</v>
      </c>
      <c r="D685">
        <f>'UPDATE Regular Stats'!D686</f>
        <v>0</v>
      </c>
      <c r="E685">
        <f>'UPDATE Regular Stats'!E686</f>
        <v>0</v>
      </c>
      <c r="F685">
        <f>'UPDATE Regular Stats'!F686</f>
        <v>0</v>
      </c>
      <c r="G685">
        <f>'UPDATE Regular Stats'!G686</f>
        <v>0</v>
      </c>
      <c r="H685">
        <f>'UPDATE Regular Stats'!H686</f>
        <v>0</v>
      </c>
      <c r="I685">
        <f>'UPDATE Regular Stats'!I686</f>
        <v>0</v>
      </c>
      <c r="J685">
        <f>'UPDATE Regular Stats'!J686</f>
        <v>0</v>
      </c>
      <c r="K685">
        <f>'UPDATE Regular Stats'!K686</f>
        <v>0</v>
      </c>
      <c r="L685">
        <f>'UPDATE Regular Stats'!L686</f>
        <v>0</v>
      </c>
      <c r="M685">
        <f>'UPDATE Regular Stats'!M686</f>
        <v>0</v>
      </c>
      <c r="N685">
        <f>'UPDATE Regular Stats'!N686</f>
        <v>0</v>
      </c>
      <c r="O685">
        <f>'UPDATE Regular Stats'!O686</f>
        <v>0</v>
      </c>
      <c r="P685">
        <f>'UPDATE Regular Stats'!P686</f>
        <v>0</v>
      </c>
      <c r="Q685">
        <f>'UPDATE Regular Stats'!Q686</f>
        <v>0</v>
      </c>
      <c r="R685">
        <f>'UPDATE Regular Stats'!R686</f>
        <v>0</v>
      </c>
      <c r="S685">
        <f>'UPDATE Regular Stats'!S686</f>
        <v>0</v>
      </c>
      <c r="T685">
        <f>'UPDATE Regular Stats'!T686</f>
        <v>0</v>
      </c>
      <c r="U685">
        <f>'UPDATE Regular Stats'!U686</f>
        <v>0</v>
      </c>
      <c r="V685">
        <f>'UPDATE Regular Stats'!V686</f>
        <v>0</v>
      </c>
      <c r="W685">
        <f>'UPDATE Regular Stats'!W686</f>
        <v>0</v>
      </c>
      <c r="X685">
        <f>'UPDATE Regular Stats'!X686</f>
        <v>0</v>
      </c>
      <c r="Y685">
        <f>'UPDATE Regular Stats'!Y686</f>
        <v>0</v>
      </c>
      <c r="Z685">
        <f>'UPDATE Regular Stats'!Z686</f>
        <v>0</v>
      </c>
      <c r="AA685">
        <f>'UPDATE Regular Stats'!AA686</f>
        <v>0</v>
      </c>
      <c r="AB685">
        <f>'UPDATE Regular Stats'!AB686</f>
        <v>0</v>
      </c>
      <c r="AC685">
        <f>'UPDATE Regular Stats'!AC686</f>
        <v>0</v>
      </c>
      <c r="AD685" t="e">
        <f>VLOOKUP($B685,'UPDATE Advanced Stats'!$B$2:$AC$1000,7,0)</f>
        <v>#N/A</v>
      </c>
      <c r="AE685" t="e">
        <f>VLOOKUP($B685,'UPDATE Advanced Stats'!$B$2:$AC$1000,8,0)</f>
        <v>#N/A</v>
      </c>
      <c r="AF685" t="e">
        <f>VLOOKUP($B685,'UPDATE Advanced Stats'!$B$2:$AC$1000,9,0)</f>
        <v>#N/A</v>
      </c>
      <c r="AG685" t="e">
        <f>VLOOKUP($B685,'UPDATE Advanced Stats'!$B$2:$AC$1000,10,0)</f>
        <v>#N/A</v>
      </c>
      <c r="AH685" t="e">
        <f>VLOOKUP($B685,'UPDATE Advanced Stats'!$B$2:$AC$1000,11,0)</f>
        <v>#N/A</v>
      </c>
      <c r="AI685" t="e">
        <f>VLOOKUP($B685,'UPDATE Advanced Stats'!$B$2:$AC$1000,12,0)</f>
        <v>#N/A</v>
      </c>
      <c r="AJ685" t="e">
        <f>VLOOKUP($B685,'UPDATE Advanced Stats'!$B$2:$AC$1000,13,0)</f>
        <v>#N/A</v>
      </c>
      <c r="AK685" t="e">
        <f>VLOOKUP($B685,'UPDATE Advanced Stats'!$B$2:$AC$1000,14,0)</f>
        <v>#N/A</v>
      </c>
      <c r="AL685" t="e">
        <f>VLOOKUP($B685,'UPDATE Advanced Stats'!$B$2:$AC$1000,15,0)</f>
        <v>#N/A</v>
      </c>
      <c r="AM685" t="e">
        <f>VLOOKUP($B685,'UPDATE Advanced Stats'!$B$2:$AC$1000,16,0)</f>
        <v>#N/A</v>
      </c>
      <c r="AN685" t="e">
        <f>VLOOKUP($B685,'UPDATE Advanced Stats'!$B$2:$AC$1000,17,0)</f>
        <v>#N/A</v>
      </c>
      <c r="AO685" t="e">
        <f>VLOOKUP($B685,'UPDATE Advanced Stats'!$B$2:$AC$1000,18,0)</f>
        <v>#N/A</v>
      </c>
      <c r="AP685" t="e">
        <f>VLOOKUP($B685,'UPDATE Advanced Stats'!$B$2:$AC$1000,19,0)</f>
        <v>#N/A</v>
      </c>
      <c r="AQ685" t="e">
        <f>VLOOKUP($B685,'UPDATE Advanced Stats'!$B$2:$AC$1000,20,0)</f>
        <v>#N/A</v>
      </c>
      <c r="AR685" t="e">
        <f>VLOOKUP($B685,'UPDATE Advanced Stats'!$B$2:$AC$1000,21,0)</f>
        <v>#N/A</v>
      </c>
      <c r="AS685" t="e">
        <f>VLOOKUP($B685,'UPDATE Advanced Stats'!$B$2:$AC$1000,22,0)</f>
        <v>#N/A</v>
      </c>
      <c r="AT685" t="e">
        <f>VLOOKUP($B685,'UPDATE Advanced Stats'!$B$2:$AC$1000,23,0)</f>
        <v>#N/A</v>
      </c>
      <c r="AU685" t="e">
        <f>VLOOKUP($B685,'UPDATE Advanced Stats'!$B$2:$AC$1000,24,0)</f>
        <v>#N/A</v>
      </c>
      <c r="AV685" t="e">
        <f>VLOOKUP($B685,'UPDATE Advanced Stats'!$B$2:$AC$1000,25,0)</f>
        <v>#N/A</v>
      </c>
      <c r="AW685" t="e">
        <f>VLOOKUP($B685,'UPDATE Advanced Stats'!$B$2:$AC$1000,26,0)</f>
        <v>#N/A</v>
      </c>
      <c r="AX685" t="e">
        <f>VLOOKUP($B685,'UPDATE Advanced Stats'!$B$2:$AC$1000,27,0)</f>
        <v>#N/A</v>
      </c>
      <c r="AY685" t="e">
        <f>VLOOKUP($B685,'UPDATE Advanced Stats'!$B$2:$AC$1000,28,0)</f>
        <v>#N/A</v>
      </c>
    </row>
    <row r="686" spans="1:51">
      <c r="A686">
        <f>'UPDATE Regular Stats'!A687</f>
        <v>0</v>
      </c>
      <c r="B686">
        <f>'UPDATE Regular Stats'!B687</f>
        <v>0</v>
      </c>
      <c r="C686">
        <f>'UPDATE Regular Stats'!C687</f>
        <v>0</v>
      </c>
      <c r="D686">
        <f>'UPDATE Regular Stats'!D687</f>
        <v>0</v>
      </c>
      <c r="E686">
        <f>'UPDATE Regular Stats'!E687</f>
        <v>0</v>
      </c>
      <c r="F686">
        <f>'UPDATE Regular Stats'!F687</f>
        <v>0</v>
      </c>
      <c r="G686">
        <f>'UPDATE Regular Stats'!G687</f>
        <v>0</v>
      </c>
      <c r="H686">
        <f>'UPDATE Regular Stats'!H687</f>
        <v>0</v>
      </c>
      <c r="I686">
        <f>'UPDATE Regular Stats'!I687</f>
        <v>0</v>
      </c>
      <c r="J686">
        <f>'UPDATE Regular Stats'!J687</f>
        <v>0</v>
      </c>
      <c r="K686">
        <f>'UPDATE Regular Stats'!K687</f>
        <v>0</v>
      </c>
      <c r="L686">
        <f>'UPDATE Regular Stats'!L687</f>
        <v>0</v>
      </c>
      <c r="M686">
        <f>'UPDATE Regular Stats'!M687</f>
        <v>0</v>
      </c>
      <c r="N686">
        <f>'UPDATE Regular Stats'!N687</f>
        <v>0</v>
      </c>
      <c r="O686">
        <f>'UPDATE Regular Stats'!O687</f>
        <v>0</v>
      </c>
      <c r="P686">
        <f>'UPDATE Regular Stats'!P687</f>
        <v>0</v>
      </c>
      <c r="Q686">
        <f>'UPDATE Regular Stats'!Q687</f>
        <v>0</v>
      </c>
      <c r="R686">
        <f>'UPDATE Regular Stats'!R687</f>
        <v>0</v>
      </c>
      <c r="S686">
        <f>'UPDATE Regular Stats'!S687</f>
        <v>0</v>
      </c>
      <c r="T686">
        <f>'UPDATE Regular Stats'!T687</f>
        <v>0</v>
      </c>
      <c r="U686">
        <f>'UPDATE Regular Stats'!U687</f>
        <v>0</v>
      </c>
      <c r="V686">
        <f>'UPDATE Regular Stats'!V687</f>
        <v>0</v>
      </c>
      <c r="W686">
        <f>'UPDATE Regular Stats'!W687</f>
        <v>0</v>
      </c>
      <c r="X686">
        <f>'UPDATE Regular Stats'!X687</f>
        <v>0</v>
      </c>
      <c r="Y686">
        <f>'UPDATE Regular Stats'!Y687</f>
        <v>0</v>
      </c>
      <c r="Z686">
        <f>'UPDATE Regular Stats'!Z687</f>
        <v>0</v>
      </c>
      <c r="AA686">
        <f>'UPDATE Regular Stats'!AA687</f>
        <v>0</v>
      </c>
      <c r="AB686">
        <f>'UPDATE Regular Stats'!AB687</f>
        <v>0</v>
      </c>
      <c r="AC686">
        <f>'UPDATE Regular Stats'!AC687</f>
        <v>0</v>
      </c>
      <c r="AD686" t="e">
        <f>VLOOKUP($B686,'UPDATE Advanced Stats'!$B$2:$AC$1000,7,0)</f>
        <v>#N/A</v>
      </c>
      <c r="AE686" t="e">
        <f>VLOOKUP($B686,'UPDATE Advanced Stats'!$B$2:$AC$1000,8,0)</f>
        <v>#N/A</v>
      </c>
      <c r="AF686" t="e">
        <f>VLOOKUP($B686,'UPDATE Advanced Stats'!$B$2:$AC$1000,9,0)</f>
        <v>#N/A</v>
      </c>
      <c r="AG686" t="e">
        <f>VLOOKUP($B686,'UPDATE Advanced Stats'!$B$2:$AC$1000,10,0)</f>
        <v>#N/A</v>
      </c>
      <c r="AH686" t="e">
        <f>VLOOKUP($B686,'UPDATE Advanced Stats'!$B$2:$AC$1000,11,0)</f>
        <v>#N/A</v>
      </c>
      <c r="AI686" t="e">
        <f>VLOOKUP($B686,'UPDATE Advanced Stats'!$B$2:$AC$1000,12,0)</f>
        <v>#N/A</v>
      </c>
      <c r="AJ686" t="e">
        <f>VLOOKUP($B686,'UPDATE Advanced Stats'!$B$2:$AC$1000,13,0)</f>
        <v>#N/A</v>
      </c>
      <c r="AK686" t="e">
        <f>VLOOKUP($B686,'UPDATE Advanced Stats'!$B$2:$AC$1000,14,0)</f>
        <v>#N/A</v>
      </c>
      <c r="AL686" t="e">
        <f>VLOOKUP($B686,'UPDATE Advanced Stats'!$B$2:$AC$1000,15,0)</f>
        <v>#N/A</v>
      </c>
      <c r="AM686" t="e">
        <f>VLOOKUP($B686,'UPDATE Advanced Stats'!$B$2:$AC$1000,16,0)</f>
        <v>#N/A</v>
      </c>
      <c r="AN686" t="e">
        <f>VLOOKUP($B686,'UPDATE Advanced Stats'!$B$2:$AC$1000,17,0)</f>
        <v>#N/A</v>
      </c>
      <c r="AO686" t="e">
        <f>VLOOKUP($B686,'UPDATE Advanced Stats'!$B$2:$AC$1000,18,0)</f>
        <v>#N/A</v>
      </c>
      <c r="AP686" t="e">
        <f>VLOOKUP($B686,'UPDATE Advanced Stats'!$B$2:$AC$1000,19,0)</f>
        <v>#N/A</v>
      </c>
      <c r="AQ686" t="e">
        <f>VLOOKUP($B686,'UPDATE Advanced Stats'!$B$2:$AC$1000,20,0)</f>
        <v>#N/A</v>
      </c>
      <c r="AR686" t="e">
        <f>VLOOKUP($B686,'UPDATE Advanced Stats'!$B$2:$AC$1000,21,0)</f>
        <v>#N/A</v>
      </c>
      <c r="AS686" t="e">
        <f>VLOOKUP($B686,'UPDATE Advanced Stats'!$B$2:$AC$1000,22,0)</f>
        <v>#N/A</v>
      </c>
      <c r="AT686" t="e">
        <f>VLOOKUP($B686,'UPDATE Advanced Stats'!$B$2:$AC$1000,23,0)</f>
        <v>#N/A</v>
      </c>
      <c r="AU686" t="e">
        <f>VLOOKUP($B686,'UPDATE Advanced Stats'!$B$2:$AC$1000,24,0)</f>
        <v>#N/A</v>
      </c>
      <c r="AV686" t="e">
        <f>VLOOKUP($B686,'UPDATE Advanced Stats'!$B$2:$AC$1000,25,0)</f>
        <v>#N/A</v>
      </c>
      <c r="AW686" t="e">
        <f>VLOOKUP($B686,'UPDATE Advanced Stats'!$B$2:$AC$1000,26,0)</f>
        <v>#N/A</v>
      </c>
      <c r="AX686" t="e">
        <f>VLOOKUP($B686,'UPDATE Advanced Stats'!$B$2:$AC$1000,27,0)</f>
        <v>#N/A</v>
      </c>
      <c r="AY686" t="e">
        <f>VLOOKUP($B686,'UPDATE Advanced Stats'!$B$2:$AC$1000,28,0)</f>
        <v>#N/A</v>
      </c>
    </row>
    <row r="687" spans="1:51">
      <c r="A687">
        <f>'UPDATE Regular Stats'!A688</f>
        <v>0</v>
      </c>
      <c r="B687">
        <f>'UPDATE Regular Stats'!B688</f>
        <v>0</v>
      </c>
      <c r="C687">
        <f>'UPDATE Regular Stats'!C688</f>
        <v>0</v>
      </c>
      <c r="D687">
        <f>'UPDATE Regular Stats'!D688</f>
        <v>0</v>
      </c>
      <c r="E687">
        <f>'UPDATE Regular Stats'!E688</f>
        <v>0</v>
      </c>
      <c r="F687">
        <f>'UPDATE Regular Stats'!F688</f>
        <v>0</v>
      </c>
      <c r="G687">
        <f>'UPDATE Regular Stats'!G688</f>
        <v>0</v>
      </c>
      <c r="H687">
        <f>'UPDATE Regular Stats'!H688</f>
        <v>0</v>
      </c>
      <c r="I687">
        <f>'UPDATE Regular Stats'!I688</f>
        <v>0</v>
      </c>
      <c r="J687">
        <f>'UPDATE Regular Stats'!J688</f>
        <v>0</v>
      </c>
      <c r="K687">
        <f>'UPDATE Regular Stats'!K688</f>
        <v>0</v>
      </c>
      <c r="L687">
        <f>'UPDATE Regular Stats'!L688</f>
        <v>0</v>
      </c>
      <c r="M687">
        <f>'UPDATE Regular Stats'!M688</f>
        <v>0</v>
      </c>
      <c r="N687">
        <f>'UPDATE Regular Stats'!N688</f>
        <v>0</v>
      </c>
      <c r="O687">
        <f>'UPDATE Regular Stats'!O688</f>
        <v>0</v>
      </c>
      <c r="P687">
        <f>'UPDATE Regular Stats'!P688</f>
        <v>0</v>
      </c>
      <c r="Q687">
        <f>'UPDATE Regular Stats'!Q688</f>
        <v>0</v>
      </c>
      <c r="R687">
        <f>'UPDATE Regular Stats'!R688</f>
        <v>0</v>
      </c>
      <c r="S687">
        <f>'UPDATE Regular Stats'!S688</f>
        <v>0</v>
      </c>
      <c r="T687">
        <f>'UPDATE Regular Stats'!T688</f>
        <v>0</v>
      </c>
      <c r="U687">
        <f>'UPDATE Regular Stats'!U688</f>
        <v>0</v>
      </c>
      <c r="V687">
        <f>'UPDATE Regular Stats'!V688</f>
        <v>0</v>
      </c>
      <c r="W687">
        <f>'UPDATE Regular Stats'!W688</f>
        <v>0</v>
      </c>
      <c r="X687">
        <f>'UPDATE Regular Stats'!X688</f>
        <v>0</v>
      </c>
      <c r="Y687">
        <f>'UPDATE Regular Stats'!Y688</f>
        <v>0</v>
      </c>
      <c r="Z687">
        <f>'UPDATE Regular Stats'!Z688</f>
        <v>0</v>
      </c>
      <c r="AA687">
        <f>'UPDATE Regular Stats'!AA688</f>
        <v>0</v>
      </c>
      <c r="AB687">
        <f>'UPDATE Regular Stats'!AB688</f>
        <v>0</v>
      </c>
      <c r="AC687">
        <f>'UPDATE Regular Stats'!AC688</f>
        <v>0</v>
      </c>
      <c r="AD687" t="e">
        <f>VLOOKUP($B687,'UPDATE Advanced Stats'!$B$2:$AC$1000,7,0)</f>
        <v>#N/A</v>
      </c>
      <c r="AE687" t="e">
        <f>VLOOKUP($B687,'UPDATE Advanced Stats'!$B$2:$AC$1000,8,0)</f>
        <v>#N/A</v>
      </c>
      <c r="AF687" t="e">
        <f>VLOOKUP($B687,'UPDATE Advanced Stats'!$B$2:$AC$1000,9,0)</f>
        <v>#N/A</v>
      </c>
      <c r="AG687" t="e">
        <f>VLOOKUP($B687,'UPDATE Advanced Stats'!$B$2:$AC$1000,10,0)</f>
        <v>#N/A</v>
      </c>
      <c r="AH687" t="e">
        <f>VLOOKUP($B687,'UPDATE Advanced Stats'!$B$2:$AC$1000,11,0)</f>
        <v>#N/A</v>
      </c>
      <c r="AI687" t="e">
        <f>VLOOKUP($B687,'UPDATE Advanced Stats'!$B$2:$AC$1000,12,0)</f>
        <v>#N/A</v>
      </c>
      <c r="AJ687" t="e">
        <f>VLOOKUP($B687,'UPDATE Advanced Stats'!$B$2:$AC$1000,13,0)</f>
        <v>#N/A</v>
      </c>
      <c r="AK687" t="e">
        <f>VLOOKUP($B687,'UPDATE Advanced Stats'!$B$2:$AC$1000,14,0)</f>
        <v>#N/A</v>
      </c>
      <c r="AL687" t="e">
        <f>VLOOKUP($B687,'UPDATE Advanced Stats'!$B$2:$AC$1000,15,0)</f>
        <v>#N/A</v>
      </c>
      <c r="AM687" t="e">
        <f>VLOOKUP($B687,'UPDATE Advanced Stats'!$B$2:$AC$1000,16,0)</f>
        <v>#N/A</v>
      </c>
      <c r="AN687" t="e">
        <f>VLOOKUP($B687,'UPDATE Advanced Stats'!$B$2:$AC$1000,17,0)</f>
        <v>#N/A</v>
      </c>
      <c r="AO687" t="e">
        <f>VLOOKUP($B687,'UPDATE Advanced Stats'!$B$2:$AC$1000,18,0)</f>
        <v>#N/A</v>
      </c>
      <c r="AP687" t="e">
        <f>VLOOKUP($B687,'UPDATE Advanced Stats'!$B$2:$AC$1000,19,0)</f>
        <v>#N/A</v>
      </c>
      <c r="AQ687" t="e">
        <f>VLOOKUP($B687,'UPDATE Advanced Stats'!$B$2:$AC$1000,20,0)</f>
        <v>#N/A</v>
      </c>
      <c r="AR687" t="e">
        <f>VLOOKUP($B687,'UPDATE Advanced Stats'!$B$2:$AC$1000,21,0)</f>
        <v>#N/A</v>
      </c>
      <c r="AS687" t="e">
        <f>VLOOKUP($B687,'UPDATE Advanced Stats'!$B$2:$AC$1000,22,0)</f>
        <v>#N/A</v>
      </c>
      <c r="AT687" t="e">
        <f>VLOOKUP($B687,'UPDATE Advanced Stats'!$B$2:$AC$1000,23,0)</f>
        <v>#N/A</v>
      </c>
      <c r="AU687" t="e">
        <f>VLOOKUP($B687,'UPDATE Advanced Stats'!$B$2:$AC$1000,24,0)</f>
        <v>#N/A</v>
      </c>
      <c r="AV687" t="e">
        <f>VLOOKUP($B687,'UPDATE Advanced Stats'!$B$2:$AC$1000,25,0)</f>
        <v>#N/A</v>
      </c>
      <c r="AW687" t="e">
        <f>VLOOKUP($B687,'UPDATE Advanced Stats'!$B$2:$AC$1000,26,0)</f>
        <v>#N/A</v>
      </c>
      <c r="AX687" t="e">
        <f>VLOOKUP($B687,'UPDATE Advanced Stats'!$B$2:$AC$1000,27,0)</f>
        <v>#N/A</v>
      </c>
      <c r="AY687" t="e">
        <f>VLOOKUP($B687,'UPDATE Advanced Stats'!$B$2:$AC$1000,28,0)</f>
        <v>#N/A</v>
      </c>
    </row>
    <row r="688" spans="1:51">
      <c r="A688">
        <f>'UPDATE Regular Stats'!A689</f>
        <v>0</v>
      </c>
      <c r="B688">
        <f>'UPDATE Regular Stats'!B689</f>
        <v>0</v>
      </c>
      <c r="C688">
        <f>'UPDATE Regular Stats'!C689</f>
        <v>0</v>
      </c>
      <c r="D688">
        <f>'UPDATE Regular Stats'!D689</f>
        <v>0</v>
      </c>
      <c r="E688">
        <f>'UPDATE Regular Stats'!E689</f>
        <v>0</v>
      </c>
      <c r="F688">
        <f>'UPDATE Regular Stats'!F689</f>
        <v>0</v>
      </c>
      <c r="G688">
        <f>'UPDATE Regular Stats'!G689</f>
        <v>0</v>
      </c>
      <c r="H688">
        <f>'UPDATE Regular Stats'!H689</f>
        <v>0</v>
      </c>
      <c r="I688">
        <f>'UPDATE Regular Stats'!I689</f>
        <v>0</v>
      </c>
      <c r="J688">
        <f>'UPDATE Regular Stats'!J689</f>
        <v>0</v>
      </c>
      <c r="K688">
        <f>'UPDATE Regular Stats'!K689</f>
        <v>0</v>
      </c>
      <c r="L688">
        <f>'UPDATE Regular Stats'!L689</f>
        <v>0</v>
      </c>
      <c r="M688">
        <f>'UPDATE Regular Stats'!M689</f>
        <v>0</v>
      </c>
      <c r="N688">
        <f>'UPDATE Regular Stats'!N689</f>
        <v>0</v>
      </c>
      <c r="O688">
        <f>'UPDATE Regular Stats'!O689</f>
        <v>0</v>
      </c>
      <c r="P688">
        <f>'UPDATE Regular Stats'!P689</f>
        <v>0</v>
      </c>
      <c r="Q688">
        <f>'UPDATE Regular Stats'!Q689</f>
        <v>0</v>
      </c>
      <c r="R688">
        <f>'UPDATE Regular Stats'!R689</f>
        <v>0</v>
      </c>
      <c r="S688">
        <f>'UPDATE Regular Stats'!S689</f>
        <v>0</v>
      </c>
      <c r="T688">
        <f>'UPDATE Regular Stats'!T689</f>
        <v>0</v>
      </c>
      <c r="U688">
        <f>'UPDATE Regular Stats'!U689</f>
        <v>0</v>
      </c>
      <c r="V688">
        <f>'UPDATE Regular Stats'!V689</f>
        <v>0</v>
      </c>
      <c r="W688">
        <f>'UPDATE Regular Stats'!W689</f>
        <v>0</v>
      </c>
      <c r="X688">
        <f>'UPDATE Regular Stats'!X689</f>
        <v>0</v>
      </c>
      <c r="Y688">
        <f>'UPDATE Regular Stats'!Y689</f>
        <v>0</v>
      </c>
      <c r="Z688">
        <f>'UPDATE Regular Stats'!Z689</f>
        <v>0</v>
      </c>
      <c r="AA688">
        <f>'UPDATE Regular Stats'!AA689</f>
        <v>0</v>
      </c>
      <c r="AB688">
        <f>'UPDATE Regular Stats'!AB689</f>
        <v>0</v>
      </c>
      <c r="AC688">
        <f>'UPDATE Regular Stats'!AC689</f>
        <v>0</v>
      </c>
      <c r="AD688" t="e">
        <f>VLOOKUP($B688,'UPDATE Advanced Stats'!$B$2:$AC$1000,7,0)</f>
        <v>#N/A</v>
      </c>
      <c r="AE688" t="e">
        <f>VLOOKUP($B688,'UPDATE Advanced Stats'!$B$2:$AC$1000,8,0)</f>
        <v>#N/A</v>
      </c>
      <c r="AF688" t="e">
        <f>VLOOKUP($B688,'UPDATE Advanced Stats'!$B$2:$AC$1000,9,0)</f>
        <v>#N/A</v>
      </c>
      <c r="AG688" t="e">
        <f>VLOOKUP($B688,'UPDATE Advanced Stats'!$B$2:$AC$1000,10,0)</f>
        <v>#N/A</v>
      </c>
      <c r="AH688" t="e">
        <f>VLOOKUP($B688,'UPDATE Advanced Stats'!$B$2:$AC$1000,11,0)</f>
        <v>#N/A</v>
      </c>
      <c r="AI688" t="e">
        <f>VLOOKUP($B688,'UPDATE Advanced Stats'!$B$2:$AC$1000,12,0)</f>
        <v>#N/A</v>
      </c>
      <c r="AJ688" t="e">
        <f>VLOOKUP($B688,'UPDATE Advanced Stats'!$B$2:$AC$1000,13,0)</f>
        <v>#N/A</v>
      </c>
      <c r="AK688" t="e">
        <f>VLOOKUP($B688,'UPDATE Advanced Stats'!$B$2:$AC$1000,14,0)</f>
        <v>#N/A</v>
      </c>
      <c r="AL688" t="e">
        <f>VLOOKUP($B688,'UPDATE Advanced Stats'!$B$2:$AC$1000,15,0)</f>
        <v>#N/A</v>
      </c>
      <c r="AM688" t="e">
        <f>VLOOKUP($B688,'UPDATE Advanced Stats'!$B$2:$AC$1000,16,0)</f>
        <v>#N/A</v>
      </c>
      <c r="AN688" t="e">
        <f>VLOOKUP($B688,'UPDATE Advanced Stats'!$B$2:$AC$1000,17,0)</f>
        <v>#N/A</v>
      </c>
      <c r="AO688" t="e">
        <f>VLOOKUP($B688,'UPDATE Advanced Stats'!$B$2:$AC$1000,18,0)</f>
        <v>#N/A</v>
      </c>
      <c r="AP688" t="e">
        <f>VLOOKUP($B688,'UPDATE Advanced Stats'!$B$2:$AC$1000,19,0)</f>
        <v>#N/A</v>
      </c>
      <c r="AQ688" t="e">
        <f>VLOOKUP($B688,'UPDATE Advanced Stats'!$B$2:$AC$1000,20,0)</f>
        <v>#N/A</v>
      </c>
      <c r="AR688" t="e">
        <f>VLOOKUP($B688,'UPDATE Advanced Stats'!$B$2:$AC$1000,21,0)</f>
        <v>#N/A</v>
      </c>
      <c r="AS688" t="e">
        <f>VLOOKUP($B688,'UPDATE Advanced Stats'!$B$2:$AC$1000,22,0)</f>
        <v>#N/A</v>
      </c>
      <c r="AT688" t="e">
        <f>VLOOKUP($B688,'UPDATE Advanced Stats'!$B$2:$AC$1000,23,0)</f>
        <v>#N/A</v>
      </c>
      <c r="AU688" t="e">
        <f>VLOOKUP($B688,'UPDATE Advanced Stats'!$B$2:$AC$1000,24,0)</f>
        <v>#N/A</v>
      </c>
      <c r="AV688" t="e">
        <f>VLOOKUP($B688,'UPDATE Advanced Stats'!$B$2:$AC$1000,25,0)</f>
        <v>#N/A</v>
      </c>
      <c r="AW688" t="e">
        <f>VLOOKUP($B688,'UPDATE Advanced Stats'!$B$2:$AC$1000,26,0)</f>
        <v>#N/A</v>
      </c>
      <c r="AX688" t="e">
        <f>VLOOKUP($B688,'UPDATE Advanced Stats'!$B$2:$AC$1000,27,0)</f>
        <v>#N/A</v>
      </c>
      <c r="AY688" t="e">
        <f>VLOOKUP($B688,'UPDATE Advanced Stats'!$B$2:$AC$1000,28,0)</f>
        <v>#N/A</v>
      </c>
    </row>
    <row r="689" spans="1:51">
      <c r="A689">
        <f>'UPDATE Regular Stats'!A690</f>
        <v>0</v>
      </c>
      <c r="B689">
        <f>'UPDATE Regular Stats'!B690</f>
        <v>0</v>
      </c>
      <c r="C689">
        <f>'UPDATE Regular Stats'!C690</f>
        <v>0</v>
      </c>
      <c r="D689">
        <f>'UPDATE Regular Stats'!D690</f>
        <v>0</v>
      </c>
      <c r="E689">
        <f>'UPDATE Regular Stats'!E690</f>
        <v>0</v>
      </c>
      <c r="F689">
        <f>'UPDATE Regular Stats'!F690</f>
        <v>0</v>
      </c>
      <c r="G689">
        <f>'UPDATE Regular Stats'!G690</f>
        <v>0</v>
      </c>
      <c r="H689">
        <f>'UPDATE Regular Stats'!H690</f>
        <v>0</v>
      </c>
      <c r="I689">
        <f>'UPDATE Regular Stats'!I690</f>
        <v>0</v>
      </c>
      <c r="J689">
        <f>'UPDATE Regular Stats'!J690</f>
        <v>0</v>
      </c>
      <c r="K689">
        <f>'UPDATE Regular Stats'!K690</f>
        <v>0</v>
      </c>
      <c r="L689">
        <f>'UPDATE Regular Stats'!L690</f>
        <v>0</v>
      </c>
      <c r="M689">
        <f>'UPDATE Regular Stats'!M690</f>
        <v>0</v>
      </c>
      <c r="N689">
        <f>'UPDATE Regular Stats'!N690</f>
        <v>0</v>
      </c>
      <c r="O689">
        <f>'UPDATE Regular Stats'!O690</f>
        <v>0</v>
      </c>
      <c r="P689">
        <f>'UPDATE Regular Stats'!P690</f>
        <v>0</v>
      </c>
      <c r="Q689">
        <f>'UPDATE Regular Stats'!Q690</f>
        <v>0</v>
      </c>
      <c r="R689">
        <f>'UPDATE Regular Stats'!R690</f>
        <v>0</v>
      </c>
      <c r="S689">
        <f>'UPDATE Regular Stats'!S690</f>
        <v>0</v>
      </c>
      <c r="T689">
        <f>'UPDATE Regular Stats'!T690</f>
        <v>0</v>
      </c>
      <c r="U689">
        <f>'UPDATE Regular Stats'!U690</f>
        <v>0</v>
      </c>
      <c r="V689">
        <f>'UPDATE Regular Stats'!V690</f>
        <v>0</v>
      </c>
      <c r="W689">
        <f>'UPDATE Regular Stats'!W690</f>
        <v>0</v>
      </c>
      <c r="X689">
        <f>'UPDATE Regular Stats'!X690</f>
        <v>0</v>
      </c>
      <c r="Y689">
        <f>'UPDATE Regular Stats'!Y690</f>
        <v>0</v>
      </c>
      <c r="Z689">
        <f>'UPDATE Regular Stats'!Z690</f>
        <v>0</v>
      </c>
      <c r="AA689">
        <f>'UPDATE Regular Stats'!AA690</f>
        <v>0</v>
      </c>
      <c r="AB689">
        <f>'UPDATE Regular Stats'!AB690</f>
        <v>0</v>
      </c>
      <c r="AC689">
        <f>'UPDATE Regular Stats'!AC690</f>
        <v>0</v>
      </c>
      <c r="AD689" t="e">
        <f>VLOOKUP($B689,'UPDATE Advanced Stats'!$B$2:$AC$1000,7,0)</f>
        <v>#N/A</v>
      </c>
      <c r="AE689" t="e">
        <f>VLOOKUP($B689,'UPDATE Advanced Stats'!$B$2:$AC$1000,8,0)</f>
        <v>#N/A</v>
      </c>
      <c r="AF689" t="e">
        <f>VLOOKUP($B689,'UPDATE Advanced Stats'!$B$2:$AC$1000,9,0)</f>
        <v>#N/A</v>
      </c>
      <c r="AG689" t="e">
        <f>VLOOKUP($B689,'UPDATE Advanced Stats'!$B$2:$AC$1000,10,0)</f>
        <v>#N/A</v>
      </c>
      <c r="AH689" t="e">
        <f>VLOOKUP($B689,'UPDATE Advanced Stats'!$B$2:$AC$1000,11,0)</f>
        <v>#N/A</v>
      </c>
      <c r="AI689" t="e">
        <f>VLOOKUP($B689,'UPDATE Advanced Stats'!$B$2:$AC$1000,12,0)</f>
        <v>#N/A</v>
      </c>
      <c r="AJ689" t="e">
        <f>VLOOKUP($B689,'UPDATE Advanced Stats'!$B$2:$AC$1000,13,0)</f>
        <v>#N/A</v>
      </c>
      <c r="AK689" t="e">
        <f>VLOOKUP($B689,'UPDATE Advanced Stats'!$B$2:$AC$1000,14,0)</f>
        <v>#N/A</v>
      </c>
      <c r="AL689" t="e">
        <f>VLOOKUP($B689,'UPDATE Advanced Stats'!$B$2:$AC$1000,15,0)</f>
        <v>#N/A</v>
      </c>
      <c r="AM689" t="e">
        <f>VLOOKUP($B689,'UPDATE Advanced Stats'!$B$2:$AC$1000,16,0)</f>
        <v>#N/A</v>
      </c>
      <c r="AN689" t="e">
        <f>VLOOKUP($B689,'UPDATE Advanced Stats'!$B$2:$AC$1000,17,0)</f>
        <v>#N/A</v>
      </c>
      <c r="AO689" t="e">
        <f>VLOOKUP($B689,'UPDATE Advanced Stats'!$B$2:$AC$1000,18,0)</f>
        <v>#N/A</v>
      </c>
      <c r="AP689" t="e">
        <f>VLOOKUP($B689,'UPDATE Advanced Stats'!$B$2:$AC$1000,19,0)</f>
        <v>#N/A</v>
      </c>
      <c r="AQ689" t="e">
        <f>VLOOKUP($B689,'UPDATE Advanced Stats'!$B$2:$AC$1000,20,0)</f>
        <v>#N/A</v>
      </c>
      <c r="AR689" t="e">
        <f>VLOOKUP($B689,'UPDATE Advanced Stats'!$B$2:$AC$1000,21,0)</f>
        <v>#N/A</v>
      </c>
      <c r="AS689" t="e">
        <f>VLOOKUP($B689,'UPDATE Advanced Stats'!$B$2:$AC$1000,22,0)</f>
        <v>#N/A</v>
      </c>
      <c r="AT689" t="e">
        <f>VLOOKUP($B689,'UPDATE Advanced Stats'!$B$2:$AC$1000,23,0)</f>
        <v>#N/A</v>
      </c>
      <c r="AU689" t="e">
        <f>VLOOKUP($B689,'UPDATE Advanced Stats'!$B$2:$AC$1000,24,0)</f>
        <v>#N/A</v>
      </c>
      <c r="AV689" t="e">
        <f>VLOOKUP($B689,'UPDATE Advanced Stats'!$B$2:$AC$1000,25,0)</f>
        <v>#N/A</v>
      </c>
      <c r="AW689" t="e">
        <f>VLOOKUP($B689,'UPDATE Advanced Stats'!$B$2:$AC$1000,26,0)</f>
        <v>#N/A</v>
      </c>
      <c r="AX689" t="e">
        <f>VLOOKUP($B689,'UPDATE Advanced Stats'!$B$2:$AC$1000,27,0)</f>
        <v>#N/A</v>
      </c>
      <c r="AY689" t="e">
        <f>VLOOKUP($B689,'UPDATE Advanced Stats'!$B$2:$AC$1000,28,0)</f>
        <v>#N/A</v>
      </c>
    </row>
    <row r="690" spans="1:51">
      <c r="A690">
        <f>'UPDATE Regular Stats'!A691</f>
        <v>0</v>
      </c>
      <c r="B690">
        <f>'UPDATE Regular Stats'!B691</f>
        <v>0</v>
      </c>
      <c r="C690">
        <f>'UPDATE Regular Stats'!C691</f>
        <v>0</v>
      </c>
      <c r="D690">
        <f>'UPDATE Regular Stats'!D691</f>
        <v>0</v>
      </c>
      <c r="E690">
        <f>'UPDATE Regular Stats'!E691</f>
        <v>0</v>
      </c>
      <c r="F690">
        <f>'UPDATE Regular Stats'!F691</f>
        <v>0</v>
      </c>
      <c r="G690">
        <f>'UPDATE Regular Stats'!G691</f>
        <v>0</v>
      </c>
      <c r="H690">
        <f>'UPDATE Regular Stats'!H691</f>
        <v>0</v>
      </c>
      <c r="I690">
        <f>'UPDATE Regular Stats'!I691</f>
        <v>0</v>
      </c>
      <c r="J690">
        <f>'UPDATE Regular Stats'!J691</f>
        <v>0</v>
      </c>
      <c r="K690">
        <f>'UPDATE Regular Stats'!K691</f>
        <v>0</v>
      </c>
      <c r="L690">
        <f>'UPDATE Regular Stats'!L691</f>
        <v>0</v>
      </c>
      <c r="M690">
        <f>'UPDATE Regular Stats'!M691</f>
        <v>0</v>
      </c>
      <c r="N690">
        <f>'UPDATE Regular Stats'!N691</f>
        <v>0</v>
      </c>
      <c r="O690">
        <f>'UPDATE Regular Stats'!O691</f>
        <v>0</v>
      </c>
      <c r="P690">
        <f>'UPDATE Regular Stats'!P691</f>
        <v>0</v>
      </c>
      <c r="Q690">
        <f>'UPDATE Regular Stats'!Q691</f>
        <v>0</v>
      </c>
      <c r="R690">
        <f>'UPDATE Regular Stats'!R691</f>
        <v>0</v>
      </c>
      <c r="S690">
        <f>'UPDATE Regular Stats'!S691</f>
        <v>0</v>
      </c>
      <c r="T690">
        <f>'UPDATE Regular Stats'!T691</f>
        <v>0</v>
      </c>
      <c r="U690">
        <f>'UPDATE Regular Stats'!U691</f>
        <v>0</v>
      </c>
      <c r="V690">
        <f>'UPDATE Regular Stats'!V691</f>
        <v>0</v>
      </c>
      <c r="W690">
        <f>'UPDATE Regular Stats'!W691</f>
        <v>0</v>
      </c>
      <c r="X690">
        <f>'UPDATE Regular Stats'!X691</f>
        <v>0</v>
      </c>
      <c r="Y690">
        <f>'UPDATE Regular Stats'!Y691</f>
        <v>0</v>
      </c>
      <c r="Z690">
        <f>'UPDATE Regular Stats'!Z691</f>
        <v>0</v>
      </c>
      <c r="AA690">
        <f>'UPDATE Regular Stats'!AA691</f>
        <v>0</v>
      </c>
      <c r="AB690">
        <f>'UPDATE Regular Stats'!AB691</f>
        <v>0</v>
      </c>
      <c r="AC690">
        <f>'UPDATE Regular Stats'!AC691</f>
        <v>0</v>
      </c>
      <c r="AD690" t="e">
        <f>VLOOKUP($B690,'UPDATE Advanced Stats'!$B$2:$AC$1000,7,0)</f>
        <v>#N/A</v>
      </c>
      <c r="AE690" t="e">
        <f>VLOOKUP($B690,'UPDATE Advanced Stats'!$B$2:$AC$1000,8,0)</f>
        <v>#N/A</v>
      </c>
      <c r="AF690" t="e">
        <f>VLOOKUP($B690,'UPDATE Advanced Stats'!$B$2:$AC$1000,9,0)</f>
        <v>#N/A</v>
      </c>
      <c r="AG690" t="e">
        <f>VLOOKUP($B690,'UPDATE Advanced Stats'!$B$2:$AC$1000,10,0)</f>
        <v>#N/A</v>
      </c>
      <c r="AH690" t="e">
        <f>VLOOKUP($B690,'UPDATE Advanced Stats'!$B$2:$AC$1000,11,0)</f>
        <v>#N/A</v>
      </c>
      <c r="AI690" t="e">
        <f>VLOOKUP($B690,'UPDATE Advanced Stats'!$B$2:$AC$1000,12,0)</f>
        <v>#N/A</v>
      </c>
      <c r="AJ690" t="e">
        <f>VLOOKUP($B690,'UPDATE Advanced Stats'!$B$2:$AC$1000,13,0)</f>
        <v>#N/A</v>
      </c>
      <c r="AK690" t="e">
        <f>VLOOKUP($B690,'UPDATE Advanced Stats'!$B$2:$AC$1000,14,0)</f>
        <v>#N/A</v>
      </c>
      <c r="AL690" t="e">
        <f>VLOOKUP($B690,'UPDATE Advanced Stats'!$B$2:$AC$1000,15,0)</f>
        <v>#N/A</v>
      </c>
      <c r="AM690" t="e">
        <f>VLOOKUP($B690,'UPDATE Advanced Stats'!$B$2:$AC$1000,16,0)</f>
        <v>#N/A</v>
      </c>
      <c r="AN690" t="e">
        <f>VLOOKUP($B690,'UPDATE Advanced Stats'!$B$2:$AC$1000,17,0)</f>
        <v>#N/A</v>
      </c>
      <c r="AO690" t="e">
        <f>VLOOKUP($B690,'UPDATE Advanced Stats'!$B$2:$AC$1000,18,0)</f>
        <v>#N/A</v>
      </c>
      <c r="AP690" t="e">
        <f>VLOOKUP($B690,'UPDATE Advanced Stats'!$B$2:$AC$1000,19,0)</f>
        <v>#N/A</v>
      </c>
      <c r="AQ690" t="e">
        <f>VLOOKUP($B690,'UPDATE Advanced Stats'!$B$2:$AC$1000,20,0)</f>
        <v>#N/A</v>
      </c>
      <c r="AR690" t="e">
        <f>VLOOKUP($B690,'UPDATE Advanced Stats'!$B$2:$AC$1000,21,0)</f>
        <v>#N/A</v>
      </c>
      <c r="AS690" t="e">
        <f>VLOOKUP($B690,'UPDATE Advanced Stats'!$B$2:$AC$1000,22,0)</f>
        <v>#N/A</v>
      </c>
      <c r="AT690" t="e">
        <f>VLOOKUP($B690,'UPDATE Advanced Stats'!$B$2:$AC$1000,23,0)</f>
        <v>#N/A</v>
      </c>
      <c r="AU690" t="e">
        <f>VLOOKUP($B690,'UPDATE Advanced Stats'!$B$2:$AC$1000,24,0)</f>
        <v>#N/A</v>
      </c>
      <c r="AV690" t="e">
        <f>VLOOKUP($B690,'UPDATE Advanced Stats'!$B$2:$AC$1000,25,0)</f>
        <v>#N/A</v>
      </c>
      <c r="AW690" t="e">
        <f>VLOOKUP($B690,'UPDATE Advanced Stats'!$B$2:$AC$1000,26,0)</f>
        <v>#N/A</v>
      </c>
      <c r="AX690" t="e">
        <f>VLOOKUP($B690,'UPDATE Advanced Stats'!$B$2:$AC$1000,27,0)</f>
        <v>#N/A</v>
      </c>
      <c r="AY690" t="e">
        <f>VLOOKUP($B690,'UPDATE Advanced Stats'!$B$2:$AC$1000,28,0)</f>
        <v>#N/A</v>
      </c>
    </row>
    <row r="691" spans="1:51">
      <c r="A691">
        <f>'UPDATE Regular Stats'!A692</f>
        <v>0</v>
      </c>
      <c r="B691">
        <f>'UPDATE Regular Stats'!B692</f>
        <v>0</v>
      </c>
      <c r="C691">
        <f>'UPDATE Regular Stats'!C692</f>
        <v>0</v>
      </c>
      <c r="D691">
        <f>'UPDATE Regular Stats'!D692</f>
        <v>0</v>
      </c>
      <c r="E691">
        <f>'UPDATE Regular Stats'!E692</f>
        <v>0</v>
      </c>
      <c r="F691">
        <f>'UPDATE Regular Stats'!F692</f>
        <v>0</v>
      </c>
      <c r="G691">
        <f>'UPDATE Regular Stats'!G692</f>
        <v>0</v>
      </c>
      <c r="H691">
        <f>'UPDATE Regular Stats'!H692</f>
        <v>0</v>
      </c>
      <c r="I691">
        <f>'UPDATE Regular Stats'!I692</f>
        <v>0</v>
      </c>
      <c r="J691">
        <f>'UPDATE Regular Stats'!J692</f>
        <v>0</v>
      </c>
      <c r="K691">
        <f>'UPDATE Regular Stats'!K692</f>
        <v>0</v>
      </c>
      <c r="L691">
        <f>'UPDATE Regular Stats'!L692</f>
        <v>0</v>
      </c>
      <c r="M691">
        <f>'UPDATE Regular Stats'!M692</f>
        <v>0</v>
      </c>
      <c r="N691">
        <f>'UPDATE Regular Stats'!N692</f>
        <v>0</v>
      </c>
      <c r="O691">
        <f>'UPDATE Regular Stats'!O692</f>
        <v>0</v>
      </c>
      <c r="P691">
        <f>'UPDATE Regular Stats'!P692</f>
        <v>0</v>
      </c>
      <c r="Q691">
        <f>'UPDATE Regular Stats'!Q692</f>
        <v>0</v>
      </c>
      <c r="R691">
        <f>'UPDATE Regular Stats'!R692</f>
        <v>0</v>
      </c>
      <c r="S691">
        <f>'UPDATE Regular Stats'!S692</f>
        <v>0</v>
      </c>
      <c r="T691">
        <f>'UPDATE Regular Stats'!T692</f>
        <v>0</v>
      </c>
      <c r="U691">
        <f>'UPDATE Regular Stats'!U692</f>
        <v>0</v>
      </c>
      <c r="V691">
        <f>'UPDATE Regular Stats'!V692</f>
        <v>0</v>
      </c>
      <c r="W691">
        <f>'UPDATE Regular Stats'!W692</f>
        <v>0</v>
      </c>
      <c r="X691">
        <f>'UPDATE Regular Stats'!X692</f>
        <v>0</v>
      </c>
      <c r="Y691">
        <f>'UPDATE Regular Stats'!Y692</f>
        <v>0</v>
      </c>
      <c r="Z691">
        <f>'UPDATE Regular Stats'!Z692</f>
        <v>0</v>
      </c>
      <c r="AA691">
        <f>'UPDATE Regular Stats'!AA692</f>
        <v>0</v>
      </c>
      <c r="AB691">
        <f>'UPDATE Regular Stats'!AB692</f>
        <v>0</v>
      </c>
      <c r="AC691">
        <f>'UPDATE Regular Stats'!AC692</f>
        <v>0</v>
      </c>
      <c r="AD691" t="e">
        <f>VLOOKUP($B691,'UPDATE Advanced Stats'!$B$2:$AC$1000,7,0)</f>
        <v>#N/A</v>
      </c>
      <c r="AE691" t="e">
        <f>VLOOKUP($B691,'UPDATE Advanced Stats'!$B$2:$AC$1000,8,0)</f>
        <v>#N/A</v>
      </c>
      <c r="AF691" t="e">
        <f>VLOOKUP($B691,'UPDATE Advanced Stats'!$B$2:$AC$1000,9,0)</f>
        <v>#N/A</v>
      </c>
      <c r="AG691" t="e">
        <f>VLOOKUP($B691,'UPDATE Advanced Stats'!$B$2:$AC$1000,10,0)</f>
        <v>#N/A</v>
      </c>
      <c r="AH691" t="e">
        <f>VLOOKUP($B691,'UPDATE Advanced Stats'!$B$2:$AC$1000,11,0)</f>
        <v>#N/A</v>
      </c>
      <c r="AI691" t="e">
        <f>VLOOKUP($B691,'UPDATE Advanced Stats'!$B$2:$AC$1000,12,0)</f>
        <v>#N/A</v>
      </c>
      <c r="AJ691" t="e">
        <f>VLOOKUP($B691,'UPDATE Advanced Stats'!$B$2:$AC$1000,13,0)</f>
        <v>#N/A</v>
      </c>
      <c r="AK691" t="e">
        <f>VLOOKUP($B691,'UPDATE Advanced Stats'!$B$2:$AC$1000,14,0)</f>
        <v>#N/A</v>
      </c>
      <c r="AL691" t="e">
        <f>VLOOKUP($B691,'UPDATE Advanced Stats'!$B$2:$AC$1000,15,0)</f>
        <v>#N/A</v>
      </c>
      <c r="AM691" t="e">
        <f>VLOOKUP($B691,'UPDATE Advanced Stats'!$B$2:$AC$1000,16,0)</f>
        <v>#N/A</v>
      </c>
      <c r="AN691" t="e">
        <f>VLOOKUP($B691,'UPDATE Advanced Stats'!$B$2:$AC$1000,17,0)</f>
        <v>#N/A</v>
      </c>
      <c r="AO691" t="e">
        <f>VLOOKUP($B691,'UPDATE Advanced Stats'!$B$2:$AC$1000,18,0)</f>
        <v>#N/A</v>
      </c>
      <c r="AP691" t="e">
        <f>VLOOKUP($B691,'UPDATE Advanced Stats'!$B$2:$AC$1000,19,0)</f>
        <v>#N/A</v>
      </c>
      <c r="AQ691" t="e">
        <f>VLOOKUP($B691,'UPDATE Advanced Stats'!$B$2:$AC$1000,20,0)</f>
        <v>#N/A</v>
      </c>
      <c r="AR691" t="e">
        <f>VLOOKUP($B691,'UPDATE Advanced Stats'!$B$2:$AC$1000,21,0)</f>
        <v>#N/A</v>
      </c>
      <c r="AS691" t="e">
        <f>VLOOKUP($B691,'UPDATE Advanced Stats'!$B$2:$AC$1000,22,0)</f>
        <v>#N/A</v>
      </c>
      <c r="AT691" t="e">
        <f>VLOOKUP($B691,'UPDATE Advanced Stats'!$B$2:$AC$1000,23,0)</f>
        <v>#N/A</v>
      </c>
      <c r="AU691" t="e">
        <f>VLOOKUP($B691,'UPDATE Advanced Stats'!$B$2:$AC$1000,24,0)</f>
        <v>#N/A</v>
      </c>
      <c r="AV691" t="e">
        <f>VLOOKUP($B691,'UPDATE Advanced Stats'!$B$2:$AC$1000,25,0)</f>
        <v>#N/A</v>
      </c>
      <c r="AW691" t="e">
        <f>VLOOKUP($B691,'UPDATE Advanced Stats'!$B$2:$AC$1000,26,0)</f>
        <v>#N/A</v>
      </c>
      <c r="AX691" t="e">
        <f>VLOOKUP($B691,'UPDATE Advanced Stats'!$B$2:$AC$1000,27,0)</f>
        <v>#N/A</v>
      </c>
      <c r="AY691" t="e">
        <f>VLOOKUP($B691,'UPDATE Advanced Stats'!$B$2:$AC$1000,28,0)</f>
        <v>#N/A</v>
      </c>
    </row>
    <row r="692" spans="1:51">
      <c r="A692">
        <f>'UPDATE Regular Stats'!A693</f>
        <v>0</v>
      </c>
      <c r="B692">
        <f>'UPDATE Regular Stats'!B693</f>
        <v>0</v>
      </c>
      <c r="C692">
        <f>'UPDATE Regular Stats'!C693</f>
        <v>0</v>
      </c>
      <c r="D692">
        <f>'UPDATE Regular Stats'!D693</f>
        <v>0</v>
      </c>
      <c r="E692">
        <f>'UPDATE Regular Stats'!E693</f>
        <v>0</v>
      </c>
      <c r="F692">
        <f>'UPDATE Regular Stats'!F693</f>
        <v>0</v>
      </c>
      <c r="G692">
        <f>'UPDATE Regular Stats'!G693</f>
        <v>0</v>
      </c>
      <c r="H692">
        <f>'UPDATE Regular Stats'!H693</f>
        <v>0</v>
      </c>
      <c r="I692">
        <f>'UPDATE Regular Stats'!I693</f>
        <v>0</v>
      </c>
      <c r="J692">
        <f>'UPDATE Regular Stats'!J693</f>
        <v>0</v>
      </c>
      <c r="K692">
        <f>'UPDATE Regular Stats'!K693</f>
        <v>0</v>
      </c>
      <c r="L692">
        <f>'UPDATE Regular Stats'!L693</f>
        <v>0</v>
      </c>
      <c r="M692">
        <f>'UPDATE Regular Stats'!M693</f>
        <v>0</v>
      </c>
      <c r="N692">
        <f>'UPDATE Regular Stats'!N693</f>
        <v>0</v>
      </c>
      <c r="O692">
        <f>'UPDATE Regular Stats'!O693</f>
        <v>0</v>
      </c>
      <c r="P692">
        <f>'UPDATE Regular Stats'!P693</f>
        <v>0</v>
      </c>
      <c r="Q692">
        <f>'UPDATE Regular Stats'!Q693</f>
        <v>0</v>
      </c>
      <c r="R692">
        <f>'UPDATE Regular Stats'!R693</f>
        <v>0</v>
      </c>
      <c r="S692">
        <f>'UPDATE Regular Stats'!S693</f>
        <v>0</v>
      </c>
      <c r="T692">
        <f>'UPDATE Regular Stats'!T693</f>
        <v>0</v>
      </c>
      <c r="U692">
        <f>'UPDATE Regular Stats'!U693</f>
        <v>0</v>
      </c>
      <c r="V692">
        <f>'UPDATE Regular Stats'!V693</f>
        <v>0</v>
      </c>
      <c r="W692">
        <f>'UPDATE Regular Stats'!W693</f>
        <v>0</v>
      </c>
      <c r="X692">
        <f>'UPDATE Regular Stats'!X693</f>
        <v>0</v>
      </c>
      <c r="Y692">
        <f>'UPDATE Regular Stats'!Y693</f>
        <v>0</v>
      </c>
      <c r="Z692">
        <f>'UPDATE Regular Stats'!Z693</f>
        <v>0</v>
      </c>
      <c r="AA692">
        <f>'UPDATE Regular Stats'!AA693</f>
        <v>0</v>
      </c>
      <c r="AB692">
        <f>'UPDATE Regular Stats'!AB693</f>
        <v>0</v>
      </c>
      <c r="AC692">
        <f>'UPDATE Regular Stats'!AC693</f>
        <v>0</v>
      </c>
      <c r="AD692" t="e">
        <f>VLOOKUP($B692,'UPDATE Advanced Stats'!$B$2:$AC$1000,7,0)</f>
        <v>#N/A</v>
      </c>
      <c r="AE692" t="e">
        <f>VLOOKUP($B692,'UPDATE Advanced Stats'!$B$2:$AC$1000,8,0)</f>
        <v>#N/A</v>
      </c>
      <c r="AF692" t="e">
        <f>VLOOKUP($B692,'UPDATE Advanced Stats'!$B$2:$AC$1000,9,0)</f>
        <v>#N/A</v>
      </c>
      <c r="AG692" t="e">
        <f>VLOOKUP($B692,'UPDATE Advanced Stats'!$B$2:$AC$1000,10,0)</f>
        <v>#N/A</v>
      </c>
      <c r="AH692" t="e">
        <f>VLOOKUP($B692,'UPDATE Advanced Stats'!$B$2:$AC$1000,11,0)</f>
        <v>#N/A</v>
      </c>
      <c r="AI692" t="e">
        <f>VLOOKUP($B692,'UPDATE Advanced Stats'!$B$2:$AC$1000,12,0)</f>
        <v>#N/A</v>
      </c>
      <c r="AJ692" t="e">
        <f>VLOOKUP($B692,'UPDATE Advanced Stats'!$B$2:$AC$1000,13,0)</f>
        <v>#N/A</v>
      </c>
      <c r="AK692" t="e">
        <f>VLOOKUP($B692,'UPDATE Advanced Stats'!$B$2:$AC$1000,14,0)</f>
        <v>#N/A</v>
      </c>
      <c r="AL692" t="e">
        <f>VLOOKUP($B692,'UPDATE Advanced Stats'!$B$2:$AC$1000,15,0)</f>
        <v>#N/A</v>
      </c>
      <c r="AM692" t="e">
        <f>VLOOKUP($B692,'UPDATE Advanced Stats'!$B$2:$AC$1000,16,0)</f>
        <v>#N/A</v>
      </c>
      <c r="AN692" t="e">
        <f>VLOOKUP($B692,'UPDATE Advanced Stats'!$B$2:$AC$1000,17,0)</f>
        <v>#N/A</v>
      </c>
      <c r="AO692" t="e">
        <f>VLOOKUP($B692,'UPDATE Advanced Stats'!$B$2:$AC$1000,18,0)</f>
        <v>#N/A</v>
      </c>
      <c r="AP692" t="e">
        <f>VLOOKUP($B692,'UPDATE Advanced Stats'!$B$2:$AC$1000,19,0)</f>
        <v>#N/A</v>
      </c>
      <c r="AQ692" t="e">
        <f>VLOOKUP($B692,'UPDATE Advanced Stats'!$B$2:$AC$1000,20,0)</f>
        <v>#N/A</v>
      </c>
      <c r="AR692" t="e">
        <f>VLOOKUP($B692,'UPDATE Advanced Stats'!$B$2:$AC$1000,21,0)</f>
        <v>#N/A</v>
      </c>
      <c r="AS692" t="e">
        <f>VLOOKUP($B692,'UPDATE Advanced Stats'!$B$2:$AC$1000,22,0)</f>
        <v>#N/A</v>
      </c>
      <c r="AT692" t="e">
        <f>VLOOKUP($B692,'UPDATE Advanced Stats'!$B$2:$AC$1000,23,0)</f>
        <v>#N/A</v>
      </c>
      <c r="AU692" t="e">
        <f>VLOOKUP($B692,'UPDATE Advanced Stats'!$B$2:$AC$1000,24,0)</f>
        <v>#N/A</v>
      </c>
      <c r="AV692" t="e">
        <f>VLOOKUP($B692,'UPDATE Advanced Stats'!$B$2:$AC$1000,25,0)</f>
        <v>#N/A</v>
      </c>
      <c r="AW692" t="e">
        <f>VLOOKUP($B692,'UPDATE Advanced Stats'!$B$2:$AC$1000,26,0)</f>
        <v>#N/A</v>
      </c>
      <c r="AX692" t="e">
        <f>VLOOKUP($B692,'UPDATE Advanced Stats'!$B$2:$AC$1000,27,0)</f>
        <v>#N/A</v>
      </c>
      <c r="AY692" t="e">
        <f>VLOOKUP($B692,'UPDATE Advanced Stats'!$B$2:$AC$1000,28,0)</f>
        <v>#N/A</v>
      </c>
    </row>
    <row r="693" spans="1:51">
      <c r="A693">
        <f>'UPDATE Regular Stats'!A694</f>
        <v>0</v>
      </c>
      <c r="B693">
        <f>'UPDATE Regular Stats'!B694</f>
        <v>0</v>
      </c>
      <c r="C693">
        <f>'UPDATE Regular Stats'!C694</f>
        <v>0</v>
      </c>
      <c r="D693">
        <f>'UPDATE Regular Stats'!D694</f>
        <v>0</v>
      </c>
      <c r="E693">
        <f>'UPDATE Regular Stats'!E694</f>
        <v>0</v>
      </c>
      <c r="F693">
        <f>'UPDATE Regular Stats'!F694</f>
        <v>0</v>
      </c>
      <c r="G693">
        <f>'UPDATE Regular Stats'!G694</f>
        <v>0</v>
      </c>
      <c r="H693">
        <f>'UPDATE Regular Stats'!H694</f>
        <v>0</v>
      </c>
      <c r="I693">
        <f>'UPDATE Regular Stats'!I694</f>
        <v>0</v>
      </c>
      <c r="J693">
        <f>'UPDATE Regular Stats'!J694</f>
        <v>0</v>
      </c>
      <c r="K693">
        <f>'UPDATE Regular Stats'!K694</f>
        <v>0</v>
      </c>
      <c r="L693">
        <f>'UPDATE Regular Stats'!L694</f>
        <v>0</v>
      </c>
      <c r="M693">
        <f>'UPDATE Regular Stats'!M694</f>
        <v>0</v>
      </c>
      <c r="N693">
        <f>'UPDATE Regular Stats'!N694</f>
        <v>0</v>
      </c>
      <c r="O693">
        <f>'UPDATE Regular Stats'!O694</f>
        <v>0</v>
      </c>
      <c r="P693">
        <f>'UPDATE Regular Stats'!P694</f>
        <v>0</v>
      </c>
      <c r="Q693">
        <f>'UPDATE Regular Stats'!Q694</f>
        <v>0</v>
      </c>
      <c r="R693">
        <f>'UPDATE Regular Stats'!R694</f>
        <v>0</v>
      </c>
      <c r="S693">
        <f>'UPDATE Regular Stats'!S694</f>
        <v>0</v>
      </c>
      <c r="T693">
        <f>'UPDATE Regular Stats'!T694</f>
        <v>0</v>
      </c>
      <c r="U693">
        <f>'UPDATE Regular Stats'!U694</f>
        <v>0</v>
      </c>
      <c r="V693">
        <f>'UPDATE Regular Stats'!V694</f>
        <v>0</v>
      </c>
      <c r="W693">
        <f>'UPDATE Regular Stats'!W694</f>
        <v>0</v>
      </c>
      <c r="X693">
        <f>'UPDATE Regular Stats'!X694</f>
        <v>0</v>
      </c>
      <c r="Y693">
        <f>'UPDATE Regular Stats'!Y694</f>
        <v>0</v>
      </c>
      <c r="Z693">
        <f>'UPDATE Regular Stats'!Z694</f>
        <v>0</v>
      </c>
      <c r="AA693">
        <f>'UPDATE Regular Stats'!AA694</f>
        <v>0</v>
      </c>
      <c r="AB693">
        <f>'UPDATE Regular Stats'!AB694</f>
        <v>0</v>
      </c>
      <c r="AC693">
        <f>'UPDATE Regular Stats'!AC694</f>
        <v>0</v>
      </c>
      <c r="AD693" t="e">
        <f>VLOOKUP($B693,'UPDATE Advanced Stats'!$B$2:$AC$1000,7,0)</f>
        <v>#N/A</v>
      </c>
      <c r="AE693" t="e">
        <f>VLOOKUP($B693,'UPDATE Advanced Stats'!$B$2:$AC$1000,8,0)</f>
        <v>#N/A</v>
      </c>
      <c r="AF693" t="e">
        <f>VLOOKUP($B693,'UPDATE Advanced Stats'!$B$2:$AC$1000,9,0)</f>
        <v>#N/A</v>
      </c>
      <c r="AG693" t="e">
        <f>VLOOKUP($B693,'UPDATE Advanced Stats'!$B$2:$AC$1000,10,0)</f>
        <v>#N/A</v>
      </c>
      <c r="AH693" t="e">
        <f>VLOOKUP($B693,'UPDATE Advanced Stats'!$B$2:$AC$1000,11,0)</f>
        <v>#N/A</v>
      </c>
      <c r="AI693" t="e">
        <f>VLOOKUP($B693,'UPDATE Advanced Stats'!$B$2:$AC$1000,12,0)</f>
        <v>#N/A</v>
      </c>
      <c r="AJ693" t="e">
        <f>VLOOKUP($B693,'UPDATE Advanced Stats'!$B$2:$AC$1000,13,0)</f>
        <v>#N/A</v>
      </c>
      <c r="AK693" t="e">
        <f>VLOOKUP($B693,'UPDATE Advanced Stats'!$B$2:$AC$1000,14,0)</f>
        <v>#N/A</v>
      </c>
      <c r="AL693" t="e">
        <f>VLOOKUP($B693,'UPDATE Advanced Stats'!$B$2:$AC$1000,15,0)</f>
        <v>#N/A</v>
      </c>
      <c r="AM693" t="e">
        <f>VLOOKUP($B693,'UPDATE Advanced Stats'!$B$2:$AC$1000,16,0)</f>
        <v>#N/A</v>
      </c>
      <c r="AN693" t="e">
        <f>VLOOKUP($B693,'UPDATE Advanced Stats'!$B$2:$AC$1000,17,0)</f>
        <v>#N/A</v>
      </c>
      <c r="AO693" t="e">
        <f>VLOOKUP($B693,'UPDATE Advanced Stats'!$B$2:$AC$1000,18,0)</f>
        <v>#N/A</v>
      </c>
      <c r="AP693" t="e">
        <f>VLOOKUP($B693,'UPDATE Advanced Stats'!$B$2:$AC$1000,19,0)</f>
        <v>#N/A</v>
      </c>
      <c r="AQ693" t="e">
        <f>VLOOKUP($B693,'UPDATE Advanced Stats'!$B$2:$AC$1000,20,0)</f>
        <v>#N/A</v>
      </c>
      <c r="AR693" t="e">
        <f>VLOOKUP($B693,'UPDATE Advanced Stats'!$B$2:$AC$1000,21,0)</f>
        <v>#N/A</v>
      </c>
      <c r="AS693" t="e">
        <f>VLOOKUP($B693,'UPDATE Advanced Stats'!$B$2:$AC$1000,22,0)</f>
        <v>#N/A</v>
      </c>
      <c r="AT693" t="e">
        <f>VLOOKUP($B693,'UPDATE Advanced Stats'!$B$2:$AC$1000,23,0)</f>
        <v>#N/A</v>
      </c>
      <c r="AU693" t="e">
        <f>VLOOKUP($B693,'UPDATE Advanced Stats'!$B$2:$AC$1000,24,0)</f>
        <v>#N/A</v>
      </c>
      <c r="AV693" t="e">
        <f>VLOOKUP($B693,'UPDATE Advanced Stats'!$B$2:$AC$1000,25,0)</f>
        <v>#N/A</v>
      </c>
      <c r="AW693" t="e">
        <f>VLOOKUP($B693,'UPDATE Advanced Stats'!$B$2:$AC$1000,26,0)</f>
        <v>#N/A</v>
      </c>
      <c r="AX693" t="e">
        <f>VLOOKUP($B693,'UPDATE Advanced Stats'!$B$2:$AC$1000,27,0)</f>
        <v>#N/A</v>
      </c>
      <c r="AY693" t="e">
        <f>VLOOKUP($B693,'UPDATE Advanced Stats'!$B$2:$AC$1000,28,0)</f>
        <v>#N/A</v>
      </c>
    </row>
    <row r="694" spans="1:51">
      <c r="A694">
        <f>'UPDATE Regular Stats'!A695</f>
        <v>0</v>
      </c>
      <c r="B694">
        <f>'UPDATE Regular Stats'!B695</f>
        <v>0</v>
      </c>
      <c r="C694">
        <f>'UPDATE Regular Stats'!C695</f>
        <v>0</v>
      </c>
      <c r="D694">
        <f>'UPDATE Regular Stats'!D695</f>
        <v>0</v>
      </c>
      <c r="E694">
        <f>'UPDATE Regular Stats'!E695</f>
        <v>0</v>
      </c>
      <c r="F694">
        <f>'UPDATE Regular Stats'!F695</f>
        <v>0</v>
      </c>
      <c r="G694">
        <f>'UPDATE Regular Stats'!G695</f>
        <v>0</v>
      </c>
      <c r="H694">
        <f>'UPDATE Regular Stats'!H695</f>
        <v>0</v>
      </c>
      <c r="I694">
        <f>'UPDATE Regular Stats'!I695</f>
        <v>0</v>
      </c>
      <c r="J694">
        <f>'UPDATE Regular Stats'!J695</f>
        <v>0</v>
      </c>
      <c r="K694">
        <f>'UPDATE Regular Stats'!K695</f>
        <v>0</v>
      </c>
      <c r="L694">
        <f>'UPDATE Regular Stats'!L695</f>
        <v>0</v>
      </c>
      <c r="M694">
        <f>'UPDATE Regular Stats'!M695</f>
        <v>0</v>
      </c>
      <c r="N694">
        <f>'UPDATE Regular Stats'!N695</f>
        <v>0</v>
      </c>
      <c r="O694">
        <f>'UPDATE Regular Stats'!O695</f>
        <v>0</v>
      </c>
      <c r="P694">
        <f>'UPDATE Regular Stats'!P695</f>
        <v>0</v>
      </c>
      <c r="Q694">
        <f>'UPDATE Regular Stats'!Q695</f>
        <v>0</v>
      </c>
      <c r="R694">
        <f>'UPDATE Regular Stats'!R695</f>
        <v>0</v>
      </c>
      <c r="S694">
        <f>'UPDATE Regular Stats'!S695</f>
        <v>0</v>
      </c>
      <c r="T694">
        <f>'UPDATE Regular Stats'!T695</f>
        <v>0</v>
      </c>
      <c r="U694">
        <f>'UPDATE Regular Stats'!U695</f>
        <v>0</v>
      </c>
      <c r="V694">
        <f>'UPDATE Regular Stats'!V695</f>
        <v>0</v>
      </c>
      <c r="W694">
        <f>'UPDATE Regular Stats'!W695</f>
        <v>0</v>
      </c>
      <c r="X694">
        <f>'UPDATE Regular Stats'!X695</f>
        <v>0</v>
      </c>
      <c r="Y694">
        <f>'UPDATE Regular Stats'!Y695</f>
        <v>0</v>
      </c>
      <c r="Z694">
        <f>'UPDATE Regular Stats'!Z695</f>
        <v>0</v>
      </c>
      <c r="AA694">
        <f>'UPDATE Regular Stats'!AA695</f>
        <v>0</v>
      </c>
      <c r="AB694">
        <f>'UPDATE Regular Stats'!AB695</f>
        <v>0</v>
      </c>
      <c r="AC694">
        <f>'UPDATE Regular Stats'!AC695</f>
        <v>0</v>
      </c>
      <c r="AD694" t="e">
        <f>VLOOKUP($B694,'UPDATE Advanced Stats'!$B$2:$AC$1000,7,0)</f>
        <v>#N/A</v>
      </c>
      <c r="AE694" t="e">
        <f>VLOOKUP($B694,'UPDATE Advanced Stats'!$B$2:$AC$1000,8,0)</f>
        <v>#N/A</v>
      </c>
      <c r="AF694" t="e">
        <f>VLOOKUP($B694,'UPDATE Advanced Stats'!$B$2:$AC$1000,9,0)</f>
        <v>#N/A</v>
      </c>
      <c r="AG694" t="e">
        <f>VLOOKUP($B694,'UPDATE Advanced Stats'!$B$2:$AC$1000,10,0)</f>
        <v>#N/A</v>
      </c>
      <c r="AH694" t="e">
        <f>VLOOKUP($B694,'UPDATE Advanced Stats'!$B$2:$AC$1000,11,0)</f>
        <v>#N/A</v>
      </c>
      <c r="AI694" t="e">
        <f>VLOOKUP($B694,'UPDATE Advanced Stats'!$B$2:$AC$1000,12,0)</f>
        <v>#N/A</v>
      </c>
      <c r="AJ694" t="e">
        <f>VLOOKUP($B694,'UPDATE Advanced Stats'!$B$2:$AC$1000,13,0)</f>
        <v>#N/A</v>
      </c>
      <c r="AK694" t="e">
        <f>VLOOKUP($B694,'UPDATE Advanced Stats'!$B$2:$AC$1000,14,0)</f>
        <v>#N/A</v>
      </c>
      <c r="AL694" t="e">
        <f>VLOOKUP($B694,'UPDATE Advanced Stats'!$B$2:$AC$1000,15,0)</f>
        <v>#N/A</v>
      </c>
      <c r="AM694" t="e">
        <f>VLOOKUP($B694,'UPDATE Advanced Stats'!$B$2:$AC$1000,16,0)</f>
        <v>#N/A</v>
      </c>
      <c r="AN694" t="e">
        <f>VLOOKUP($B694,'UPDATE Advanced Stats'!$B$2:$AC$1000,17,0)</f>
        <v>#N/A</v>
      </c>
      <c r="AO694" t="e">
        <f>VLOOKUP($B694,'UPDATE Advanced Stats'!$B$2:$AC$1000,18,0)</f>
        <v>#N/A</v>
      </c>
      <c r="AP694" t="e">
        <f>VLOOKUP($B694,'UPDATE Advanced Stats'!$B$2:$AC$1000,19,0)</f>
        <v>#N/A</v>
      </c>
      <c r="AQ694" t="e">
        <f>VLOOKUP($B694,'UPDATE Advanced Stats'!$B$2:$AC$1000,20,0)</f>
        <v>#N/A</v>
      </c>
      <c r="AR694" t="e">
        <f>VLOOKUP($B694,'UPDATE Advanced Stats'!$B$2:$AC$1000,21,0)</f>
        <v>#N/A</v>
      </c>
      <c r="AS694" t="e">
        <f>VLOOKUP($B694,'UPDATE Advanced Stats'!$B$2:$AC$1000,22,0)</f>
        <v>#N/A</v>
      </c>
      <c r="AT694" t="e">
        <f>VLOOKUP($B694,'UPDATE Advanced Stats'!$B$2:$AC$1000,23,0)</f>
        <v>#N/A</v>
      </c>
      <c r="AU694" t="e">
        <f>VLOOKUP($B694,'UPDATE Advanced Stats'!$B$2:$AC$1000,24,0)</f>
        <v>#N/A</v>
      </c>
      <c r="AV694" t="e">
        <f>VLOOKUP($B694,'UPDATE Advanced Stats'!$B$2:$AC$1000,25,0)</f>
        <v>#N/A</v>
      </c>
      <c r="AW694" t="e">
        <f>VLOOKUP($B694,'UPDATE Advanced Stats'!$B$2:$AC$1000,26,0)</f>
        <v>#N/A</v>
      </c>
      <c r="AX694" t="e">
        <f>VLOOKUP($B694,'UPDATE Advanced Stats'!$B$2:$AC$1000,27,0)</f>
        <v>#N/A</v>
      </c>
      <c r="AY694" t="e">
        <f>VLOOKUP($B694,'UPDATE Advanced Stats'!$B$2:$AC$1000,28,0)</f>
        <v>#N/A</v>
      </c>
    </row>
    <row r="695" spans="1:51">
      <c r="A695">
        <f>'UPDATE Regular Stats'!A696</f>
        <v>0</v>
      </c>
      <c r="B695">
        <f>'UPDATE Regular Stats'!B696</f>
        <v>0</v>
      </c>
      <c r="C695">
        <f>'UPDATE Regular Stats'!C696</f>
        <v>0</v>
      </c>
      <c r="D695">
        <f>'UPDATE Regular Stats'!D696</f>
        <v>0</v>
      </c>
      <c r="E695">
        <f>'UPDATE Regular Stats'!E696</f>
        <v>0</v>
      </c>
      <c r="F695">
        <f>'UPDATE Regular Stats'!F696</f>
        <v>0</v>
      </c>
      <c r="G695">
        <f>'UPDATE Regular Stats'!G696</f>
        <v>0</v>
      </c>
      <c r="H695">
        <f>'UPDATE Regular Stats'!H696</f>
        <v>0</v>
      </c>
      <c r="I695">
        <f>'UPDATE Regular Stats'!I696</f>
        <v>0</v>
      </c>
      <c r="J695">
        <f>'UPDATE Regular Stats'!J696</f>
        <v>0</v>
      </c>
      <c r="K695">
        <f>'UPDATE Regular Stats'!K696</f>
        <v>0</v>
      </c>
      <c r="L695">
        <f>'UPDATE Regular Stats'!L696</f>
        <v>0</v>
      </c>
      <c r="M695">
        <f>'UPDATE Regular Stats'!M696</f>
        <v>0</v>
      </c>
      <c r="N695">
        <f>'UPDATE Regular Stats'!N696</f>
        <v>0</v>
      </c>
      <c r="O695">
        <f>'UPDATE Regular Stats'!O696</f>
        <v>0</v>
      </c>
      <c r="P695">
        <f>'UPDATE Regular Stats'!P696</f>
        <v>0</v>
      </c>
      <c r="Q695">
        <f>'UPDATE Regular Stats'!Q696</f>
        <v>0</v>
      </c>
      <c r="R695">
        <f>'UPDATE Regular Stats'!R696</f>
        <v>0</v>
      </c>
      <c r="S695">
        <f>'UPDATE Regular Stats'!S696</f>
        <v>0</v>
      </c>
      <c r="T695">
        <f>'UPDATE Regular Stats'!T696</f>
        <v>0</v>
      </c>
      <c r="U695">
        <f>'UPDATE Regular Stats'!U696</f>
        <v>0</v>
      </c>
      <c r="V695">
        <f>'UPDATE Regular Stats'!V696</f>
        <v>0</v>
      </c>
      <c r="W695">
        <f>'UPDATE Regular Stats'!W696</f>
        <v>0</v>
      </c>
      <c r="X695">
        <f>'UPDATE Regular Stats'!X696</f>
        <v>0</v>
      </c>
      <c r="Y695">
        <f>'UPDATE Regular Stats'!Y696</f>
        <v>0</v>
      </c>
      <c r="Z695">
        <f>'UPDATE Regular Stats'!Z696</f>
        <v>0</v>
      </c>
      <c r="AA695">
        <f>'UPDATE Regular Stats'!AA696</f>
        <v>0</v>
      </c>
      <c r="AB695">
        <f>'UPDATE Regular Stats'!AB696</f>
        <v>0</v>
      </c>
      <c r="AC695">
        <f>'UPDATE Regular Stats'!AC696</f>
        <v>0</v>
      </c>
      <c r="AD695" t="e">
        <f>VLOOKUP($B695,'UPDATE Advanced Stats'!$B$2:$AC$1000,7,0)</f>
        <v>#N/A</v>
      </c>
      <c r="AE695" t="e">
        <f>VLOOKUP($B695,'UPDATE Advanced Stats'!$B$2:$AC$1000,8,0)</f>
        <v>#N/A</v>
      </c>
      <c r="AF695" t="e">
        <f>VLOOKUP($B695,'UPDATE Advanced Stats'!$B$2:$AC$1000,9,0)</f>
        <v>#N/A</v>
      </c>
      <c r="AG695" t="e">
        <f>VLOOKUP($B695,'UPDATE Advanced Stats'!$B$2:$AC$1000,10,0)</f>
        <v>#N/A</v>
      </c>
      <c r="AH695" t="e">
        <f>VLOOKUP($B695,'UPDATE Advanced Stats'!$B$2:$AC$1000,11,0)</f>
        <v>#N/A</v>
      </c>
      <c r="AI695" t="e">
        <f>VLOOKUP($B695,'UPDATE Advanced Stats'!$B$2:$AC$1000,12,0)</f>
        <v>#N/A</v>
      </c>
      <c r="AJ695" t="e">
        <f>VLOOKUP($B695,'UPDATE Advanced Stats'!$B$2:$AC$1000,13,0)</f>
        <v>#N/A</v>
      </c>
      <c r="AK695" t="e">
        <f>VLOOKUP($B695,'UPDATE Advanced Stats'!$B$2:$AC$1000,14,0)</f>
        <v>#N/A</v>
      </c>
      <c r="AL695" t="e">
        <f>VLOOKUP($B695,'UPDATE Advanced Stats'!$B$2:$AC$1000,15,0)</f>
        <v>#N/A</v>
      </c>
      <c r="AM695" t="e">
        <f>VLOOKUP($B695,'UPDATE Advanced Stats'!$B$2:$AC$1000,16,0)</f>
        <v>#N/A</v>
      </c>
      <c r="AN695" t="e">
        <f>VLOOKUP($B695,'UPDATE Advanced Stats'!$B$2:$AC$1000,17,0)</f>
        <v>#N/A</v>
      </c>
      <c r="AO695" t="e">
        <f>VLOOKUP($B695,'UPDATE Advanced Stats'!$B$2:$AC$1000,18,0)</f>
        <v>#N/A</v>
      </c>
      <c r="AP695" t="e">
        <f>VLOOKUP($B695,'UPDATE Advanced Stats'!$B$2:$AC$1000,19,0)</f>
        <v>#N/A</v>
      </c>
      <c r="AQ695" t="e">
        <f>VLOOKUP($B695,'UPDATE Advanced Stats'!$B$2:$AC$1000,20,0)</f>
        <v>#N/A</v>
      </c>
      <c r="AR695" t="e">
        <f>VLOOKUP($B695,'UPDATE Advanced Stats'!$B$2:$AC$1000,21,0)</f>
        <v>#N/A</v>
      </c>
      <c r="AS695" t="e">
        <f>VLOOKUP($B695,'UPDATE Advanced Stats'!$B$2:$AC$1000,22,0)</f>
        <v>#N/A</v>
      </c>
      <c r="AT695" t="e">
        <f>VLOOKUP($B695,'UPDATE Advanced Stats'!$B$2:$AC$1000,23,0)</f>
        <v>#N/A</v>
      </c>
      <c r="AU695" t="e">
        <f>VLOOKUP($B695,'UPDATE Advanced Stats'!$B$2:$AC$1000,24,0)</f>
        <v>#N/A</v>
      </c>
      <c r="AV695" t="e">
        <f>VLOOKUP($B695,'UPDATE Advanced Stats'!$B$2:$AC$1000,25,0)</f>
        <v>#N/A</v>
      </c>
      <c r="AW695" t="e">
        <f>VLOOKUP($B695,'UPDATE Advanced Stats'!$B$2:$AC$1000,26,0)</f>
        <v>#N/A</v>
      </c>
      <c r="AX695" t="e">
        <f>VLOOKUP($B695,'UPDATE Advanced Stats'!$B$2:$AC$1000,27,0)</f>
        <v>#N/A</v>
      </c>
      <c r="AY695" t="e">
        <f>VLOOKUP($B695,'UPDATE Advanced Stats'!$B$2:$AC$1000,28,0)</f>
        <v>#N/A</v>
      </c>
    </row>
    <row r="696" spans="1:51">
      <c r="A696">
        <f>'UPDATE Regular Stats'!A697</f>
        <v>0</v>
      </c>
      <c r="B696">
        <f>'UPDATE Regular Stats'!B697</f>
        <v>0</v>
      </c>
      <c r="C696">
        <f>'UPDATE Regular Stats'!C697</f>
        <v>0</v>
      </c>
      <c r="D696">
        <f>'UPDATE Regular Stats'!D697</f>
        <v>0</v>
      </c>
      <c r="E696">
        <f>'UPDATE Regular Stats'!E697</f>
        <v>0</v>
      </c>
      <c r="F696">
        <f>'UPDATE Regular Stats'!F697</f>
        <v>0</v>
      </c>
      <c r="G696">
        <f>'UPDATE Regular Stats'!G697</f>
        <v>0</v>
      </c>
      <c r="H696">
        <f>'UPDATE Regular Stats'!H697</f>
        <v>0</v>
      </c>
      <c r="I696">
        <f>'UPDATE Regular Stats'!I697</f>
        <v>0</v>
      </c>
      <c r="J696">
        <f>'UPDATE Regular Stats'!J697</f>
        <v>0</v>
      </c>
      <c r="K696">
        <f>'UPDATE Regular Stats'!K697</f>
        <v>0</v>
      </c>
      <c r="L696">
        <f>'UPDATE Regular Stats'!L697</f>
        <v>0</v>
      </c>
      <c r="M696">
        <f>'UPDATE Regular Stats'!M697</f>
        <v>0</v>
      </c>
      <c r="N696">
        <f>'UPDATE Regular Stats'!N697</f>
        <v>0</v>
      </c>
      <c r="O696">
        <f>'UPDATE Regular Stats'!O697</f>
        <v>0</v>
      </c>
      <c r="P696">
        <f>'UPDATE Regular Stats'!P697</f>
        <v>0</v>
      </c>
      <c r="Q696">
        <f>'UPDATE Regular Stats'!Q697</f>
        <v>0</v>
      </c>
      <c r="R696">
        <f>'UPDATE Regular Stats'!R697</f>
        <v>0</v>
      </c>
      <c r="S696">
        <f>'UPDATE Regular Stats'!S697</f>
        <v>0</v>
      </c>
      <c r="T696">
        <f>'UPDATE Regular Stats'!T697</f>
        <v>0</v>
      </c>
      <c r="U696">
        <f>'UPDATE Regular Stats'!U697</f>
        <v>0</v>
      </c>
      <c r="V696">
        <f>'UPDATE Regular Stats'!V697</f>
        <v>0</v>
      </c>
      <c r="W696">
        <f>'UPDATE Regular Stats'!W697</f>
        <v>0</v>
      </c>
      <c r="X696">
        <f>'UPDATE Regular Stats'!X697</f>
        <v>0</v>
      </c>
      <c r="Y696">
        <f>'UPDATE Regular Stats'!Y697</f>
        <v>0</v>
      </c>
      <c r="Z696">
        <f>'UPDATE Regular Stats'!Z697</f>
        <v>0</v>
      </c>
      <c r="AA696">
        <f>'UPDATE Regular Stats'!AA697</f>
        <v>0</v>
      </c>
      <c r="AB696">
        <f>'UPDATE Regular Stats'!AB697</f>
        <v>0</v>
      </c>
      <c r="AC696">
        <f>'UPDATE Regular Stats'!AC697</f>
        <v>0</v>
      </c>
      <c r="AD696" t="e">
        <f>VLOOKUP($B696,'UPDATE Advanced Stats'!$B$2:$AC$1000,7,0)</f>
        <v>#N/A</v>
      </c>
      <c r="AE696" t="e">
        <f>VLOOKUP($B696,'UPDATE Advanced Stats'!$B$2:$AC$1000,8,0)</f>
        <v>#N/A</v>
      </c>
      <c r="AF696" t="e">
        <f>VLOOKUP($B696,'UPDATE Advanced Stats'!$B$2:$AC$1000,9,0)</f>
        <v>#N/A</v>
      </c>
      <c r="AG696" t="e">
        <f>VLOOKUP($B696,'UPDATE Advanced Stats'!$B$2:$AC$1000,10,0)</f>
        <v>#N/A</v>
      </c>
      <c r="AH696" t="e">
        <f>VLOOKUP($B696,'UPDATE Advanced Stats'!$B$2:$AC$1000,11,0)</f>
        <v>#N/A</v>
      </c>
      <c r="AI696" t="e">
        <f>VLOOKUP($B696,'UPDATE Advanced Stats'!$B$2:$AC$1000,12,0)</f>
        <v>#N/A</v>
      </c>
      <c r="AJ696" t="e">
        <f>VLOOKUP($B696,'UPDATE Advanced Stats'!$B$2:$AC$1000,13,0)</f>
        <v>#N/A</v>
      </c>
      <c r="AK696" t="e">
        <f>VLOOKUP($B696,'UPDATE Advanced Stats'!$B$2:$AC$1000,14,0)</f>
        <v>#N/A</v>
      </c>
      <c r="AL696" t="e">
        <f>VLOOKUP($B696,'UPDATE Advanced Stats'!$B$2:$AC$1000,15,0)</f>
        <v>#N/A</v>
      </c>
      <c r="AM696" t="e">
        <f>VLOOKUP($B696,'UPDATE Advanced Stats'!$B$2:$AC$1000,16,0)</f>
        <v>#N/A</v>
      </c>
      <c r="AN696" t="e">
        <f>VLOOKUP($B696,'UPDATE Advanced Stats'!$B$2:$AC$1000,17,0)</f>
        <v>#N/A</v>
      </c>
      <c r="AO696" t="e">
        <f>VLOOKUP($B696,'UPDATE Advanced Stats'!$B$2:$AC$1000,18,0)</f>
        <v>#N/A</v>
      </c>
      <c r="AP696" t="e">
        <f>VLOOKUP($B696,'UPDATE Advanced Stats'!$B$2:$AC$1000,19,0)</f>
        <v>#N/A</v>
      </c>
      <c r="AQ696" t="e">
        <f>VLOOKUP($B696,'UPDATE Advanced Stats'!$B$2:$AC$1000,20,0)</f>
        <v>#N/A</v>
      </c>
      <c r="AR696" t="e">
        <f>VLOOKUP($B696,'UPDATE Advanced Stats'!$B$2:$AC$1000,21,0)</f>
        <v>#N/A</v>
      </c>
      <c r="AS696" t="e">
        <f>VLOOKUP($B696,'UPDATE Advanced Stats'!$B$2:$AC$1000,22,0)</f>
        <v>#N/A</v>
      </c>
      <c r="AT696" t="e">
        <f>VLOOKUP($B696,'UPDATE Advanced Stats'!$B$2:$AC$1000,23,0)</f>
        <v>#N/A</v>
      </c>
      <c r="AU696" t="e">
        <f>VLOOKUP($B696,'UPDATE Advanced Stats'!$B$2:$AC$1000,24,0)</f>
        <v>#N/A</v>
      </c>
      <c r="AV696" t="e">
        <f>VLOOKUP($B696,'UPDATE Advanced Stats'!$B$2:$AC$1000,25,0)</f>
        <v>#N/A</v>
      </c>
      <c r="AW696" t="e">
        <f>VLOOKUP($B696,'UPDATE Advanced Stats'!$B$2:$AC$1000,26,0)</f>
        <v>#N/A</v>
      </c>
      <c r="AX696" t="e">
        <f>VLOOKUP($B696,'UPDATE Advanced Stats'!$B$2:$AC$1000,27,0)</f>
        <v>#N/A</v>
      </c>
      <c r="AY696" t="e">
        <f>VLOOKUP($B696,'UPDATE Advanced Stats'!$B$2:$AC$1000,28,0)</f>
        <v>#N/A</v>
      </c>
    </row>
    <row r="697" spans="1:51">
      <c r="A697">
        <f>'UPDATE Regular Stats'!A698</f>
        <v>0</v>
      </c>
      <c r="B697">
        <f>'UPDATE Regular Stats'!B698</f>
        <v>0</v>
      </c>
      <c r="C697">
        <f>'UPDATE Regular Stats'!C698</f>
        <v>0</v>
      </c>
      <c r="D697">
        <f>'UPDATE Regular Stats'!D698</f>
        <v>0</v>
      </c>
      <c r="E697">
        <f>'UPDATE Regular Stats'!E698</f>
        <v>0</v>
      </c>
      <c r="F697">
        <f>'UPDATE Regular Stats'!F698</f>
        <v>0</v>
      </c>
      <c r="G697">
        <f>'UPDATE Regular Stats'!G698</f>
        <v>0</v>
      </c>
      <c r="H697">
        <f>'UPDATE Regular Stats'!H698</f>
        <v>0</v>
      </c>
      <c r="I697">
        <f>'UPDATE Regular Stats'!I698</f>
        <v>0</v>
      </c>
      <c r="J697">
        <f>'UPDATE Regular Stats'!J698</f>
        <v>0</v>
      </c>
      <c r="K697">
        <f>'UPDATE Regular Stats'!K698</f>
        <v>0</v>
      </c>
      <c r="L697">
        <f>'UPDATE Regular Stats'!L698</f>
        <v>0</v>
      </c>
      <c r="M697">
        <f>'UPDATE Regular Stats'!M698</f>
        <v>0</v>
      </c>
      <c r="N697">
        <f>'UPDATE Regular Stats'!N698</f>
        <v>0</v>
      </c>
      <c r="O697">
        <f>'UPDATE Regular Stats'!O698</f>
        <v>0</v>
      </c>
      <c r="P697">
        <f>'UPDATE Regular Stats'!P698</f>
        <v>0</v>
      </c>
      <c r="Q697">
        <f>'UPDATE Regular Stats'!Q698</f>
        <v>0</v>
      </c>
      <c r="R697">
        <f>'UPDATE Regular Stats'!R698</f>
        <v>0</v>
      </c>
      <c r="S697">
        <f>'UPDATE Regular Stats'!S698</f>
        <v>0</v>
      </c>
      <c r="T697">
        <f>'UPDATE Regular Stats'!T698</f>
        <v>0</v>
      </c>
      <c r="U697">
        <f>'UPDATE Regular Stats'!U698</f>
        <v>0</v>
      </c>
      <c r="V697">
        <f>'UPDATE Regular Stats'!V698</f>
        <v>0</v>
      </c>
      <c r="W697">
        <f>'UPDATE Regular Stats'!W698</f>
        <v>0</v>
      </c>
      <c r="X697">
        <f>'UPDATE Regular Stats'!X698</f>
        <v>0</v>
      </c>
      <c r="Y697">
        <f>'UPDATE Regular Stats'!Y698</f>
        <v>0</v>
      </c>
      <c r="Z697">
        <f>'UPDATE Regular Stats'!Z698</f>
        <v>0</v>
      </c>
      <c r="AA697">
        <f>'UPDATE Regular Stats'!AA698</f>
        <v>0</v>
      </c>
      <c r="AB697">
        <f>'UPDATE Regular Stats'!AB698</f>
        <v>0</v>
      </c>
      <c r="AC697">
        <f>'UPDATE Regular Stats'!AC698</f>
        <v>0</v>
      </c>
      <c r="AD697" t="e">
        <f>VLOOKUP($B697,'UPDATE Advanced Stats'!$B$2:$AC$1000,7,0)</f>
        <v>#N/A</v>
      </c>
      <c r="AE697" t="e">
        <f>VLOOKUP($B697,'UPDATE Advanced Stats'!$B$2:$AC$1000,8,0)</f>
        <v>#N/A</v>
      </c>
      <c r="AF697" t="e">
        <f>VLOOKUP($B697,'UPDATE Advanced Stats'!$B$2:$AC$1000,9,0)</f>
        <v>#N/A</v>
      </c>
      <c r="AG697" t="e">
        <f>VLOOKUP($B697,'UPDATE Advanced Stats'!$B$2:$AC$1000,10,0)</f>
        <v>#N/A</v>
      </c>
      <c r="AH697" t="e">
        <f>VLOOKUP($B697,'UPDATE Advanced Stats'!$B$2:$AC$1000,11,0)</f>
        <v>#N/A</v>
      </c>
      <c r="AI697" t="e">
        <f>VLOOKUP($B697,'UPDATE Advanced Stats'!$B$2:$AC$1000,12,0)</f>
        <v>#N/A</v>
      </c>
      <c r="AJ697" t="e">
        <f>VLOOKUP($B697,'UPDATE Advanced Stats'!$B$2:$AC$1000,13,0)</f>
        <v>#N/A</v>
      </c>
      <c r="AK697" t="e">
        <f>VLOOKUP($B697,'UPDATE Advanced Stats'!$B$2:$AC$1000,14,0)</f>
        <v>#N/A</v>
      </c>
      <c r="AL697" t="e">
        <f>VLOOKUP($B697,'UPDATE Advanced Stats'!$B$2:$AC$1000,15,0)</f>
        <v>#N/A</v>
      </c>
      <c r="AM697" t="e">
        <f>VLOOKUP($B697,'UPDATE Advanced Stats'!$B$2:$AC$1000,16,0)</f>
        <v>#N/A</v>
      </c>
      <c r="AN697" t="e">
        <f>VLOOKUP($B697,'UPDATE Advanced Stats'!$B$2:$AC$1000,17,0)</f>
        <v>#N/A</v>
      </c>
      <c r="AO697" t="e">
        <f>VLOOKUP($B697,'UPDATE Advanced Stats'!$B$2:$AC$1000,18,0)</f>
        <v>#N/A</v>
      </c>
      <c r="AP697" t="e">
        <f>VLOOKUP($B697,'UPDATE Advanced Stats'!$B$2:$AC$1000,19,0)</f>
        <v>#N/A</v>
      </c>
      <c r="AQ697" t="e">
        <f>VLOOKUP($B697,'UPDATE Advanced Stats'!$B$2:$AC$1000,20,0)</f>
        <v>#N/A</v>
      </c>
      <c r="AR697" t="e">
        <f>VLOOKUP($B697,'UPDATE Advanced Stats'!$B$2:$AC$1000,21,0)</f>
        <v>#N/A</v>
      </c>
      <c r="AS697" t="e">
        <f>VLOOKUP($B697,'UPDATE Advanced Stats'!$B$2:$AC$1000,22,0)</f>
        <v>#N/A</v>
      </c>
      <c r="AT697" t="e">
        <f>VLOOKUP($B697,'UPDATE Advanced Stats'!$B$2:$AC$1000,23,0)</f>
        <v>#N/A</v>
      </c>
      <c r="AU697" t="e">
        <f>VLOOKUP($B697,'UPDATE Advanced Stats'!$B$2:$AC$1000,24,0)</f>
        <v>#N/A</v>
      </c>
      <c r="AV697" t="e">
        <f>VLOOKUP($B697,'UPDATE Advanced Stats'!$B$2:$AC$1000,25,0)</f>
        <v>#N/A</v>
      </c>
      <c r="AW697" t="e">
        <f>VLOOKUP($B697,'UPDATE Advanced Stats'!$B$2:$AC$1000,26,0)</f>
        <v>#N/A</v>
      </c>
      <c r="AX697" t="e">
        <f>VLOOKUP($B697,'UPDATE Advanced Stats'!$B$2:$AC$1000,27,0)</f>
        <v>#N/A</v>
      </c>
      <c r="AY697" t="e">
        <f>VLOOKUP($B697,'UPDATE Advanced Stats'!$B$2:$AC$1000,28,0)</f>
        <v>#N/A</v>
      </c>
    </row>
    <row r="698" spans="1:51">
      <c r="A698">
        <f>'UPDATE Regular Stats'!A699</f>
        <v>0</v>
      </c>
      <c r="B698">
        <f>'UPDATE Regular Stats'!B699</f>
        <v>0</v>
      </c>
      <c r="C698">
        <f>'UPDATE Regular Stats'!C699</f>
        <v>0</v>
      </c>
      <c r="D698">
        <f>'UPDATE Regular Stats'!D699</f>
        <v>0</v>
      </c>
      <c r="E698">
        <f>'UPDATE Regular Stats'!E699</f>
        <v>0</v>
      </c>
      <c r="F698">
        <f>'UPDATE Regular Stats'!F699</f>
        <v>0</v>
      </c>
      <c r="G698">
        <f>'UPDATE Regular Stats'!G699</f>
        <v>0</v>
      </c>
      <c r="H698">
        <f>'UPDATE Regular Stats'!H699</f>
        <v>0</v>
      </c>
      <c r="I698">
        <f>'UPDATE Regular Stats'!I699</f>
        <v>0</v>
      </c>
      <c r="J698">
        <f>'UPDATE Regular Stats'!J699</f>
        <v>0</v>
      </c>
      <c r="K698">
        <f>'UPDATE Regular Stats'!K699</f>
        <v>0</v>
      </c>
      <c r="L698">
        <f>'UPDATE Regular Stats'!L699</f>
        <v>0</v>
      </c>
      <c r="M698">
        <f>'UPDATE Regular Stats'!M699</f>
        <v>0</v>
      </c>
      <c r="N698">
        <f>'UPDATE Regular Stats'!N699</f>
        <v>0</v>
      </c>
      <c r="O698">
        <f>'UPDATE Regular Stats'!O699</f>
        <v>0</v>
      </c>
      <c r="P698">
        <f>'UPDATE Regular Stats'!P699</f>
        <v>0</v>
      </c>
      <c r="Q698">
        <f>'UPDATE Regular Stats'!Q699</f>
        <v>0</v>
      </c>
      <c r="R698">
        <f>'UPDATE Regular Stats'!R699</f>
        <v>0</v>
      </c>
      <c r="S698">
        <f>'UPDATE Regular Stats'!S699</f>
        <v>0</v>
      </c>
      <c r="T698">
        <f>'UPDATE Regular Stats'!T699</f>
        <v>0</v>
      </c>
      <c r="U698">
        <f>'UPDATE Regular Stats'!U699</f>
        <v>0</v>
      </c>
      <c r="V698">
        <f>'UPDATE Regular Stats'!V699</f>
        <v>0</v>
      </c>
      <c r="W698">
        <f>'UPDATE Regular Stats'!W699</f>
        <v>0</v>
      </c>
      <c r="X698">
        <f>'UPDATE Regular Stats'!X699</f>
        <v>0</v>
      </c>
      <c r="Y698">
        <f>'UPDATE Regular Stats'!Y699</f>
        <v>0</v>
      </c>
      <c r="Z698">
        <f>'UPDATE Regular Stats'!Z699</f>
        <v>0</v>
      </c>
      <c r="AA698">
        <f>'UPDATE Regular Stats'!AA699</f>
        <v>0</v>
      </c>
      <c r="AB698">
        <f>'UPDATE Regular Stats'!AB699</f>
        <v>0</v>
      </c>
      <c r="AC698">
        <f>'UPDATE Regular Stats'!AC699</f>
        <v>0</v>
      </c>
      <c r="AD698" t="e">
        <f>VLOOKUP($B698,'UPDATE Advanced Stats'!$B$2:$AC$1000,7,0)</f>
        <v>#N/A</v>
      </c>
      <c r="AE698" t="e">
        <f>VLOOKUP($B698,'UPDATE Advanced Stats'!$B$2:$AC$1000,8,0)</f>
        <v>#N/A</v>
      </c>
      <c r="AF698" t="e">
        <f>VLOOKUP($B698,'UPDATE Advanced Stats'!$B$2:$AC$1000,9,0)</f>
        <v>#N/A</v>
      </c>
      <c r="AG698" t="e">
        <f>VLOOKUP($B698,'UPDATE Advanced Stats'!$B$2:$AC$1000,10,0)</f>
        <v>#N/A</v>
      </c>
      <c r="AH698" t="e">
        <f>VLOOKUP($B698,'UPDATE Advanced Stats'!$B$2:$AC$1000,11,0)</f>
        <v>#N/A</v>
      </c>
      <c r="AI698" t="e">
        <f>VLOOKUP($B698,'UPDATE Advanced Stats'!$B$2:$AC$1000,12,0)</f>
        <v>#N/A</v>
      </c>
      <c r="AJ698" t="e">
        <f>VLOOKUP($B698,'UPDATE Advanced Stats'!$B$2:$AC$1000,13,0)</f>
        <v>#N/A</v>
      </c>
      <c r="AK698" t="e">
        <f>VLOOKUP($B698,'UPDATE Advanced Stats'!$B$2:$AC$1000,14,0)</f>
        <v>#N/A</v>
      </c>
      <c r="AL698" t="e">
        <f>VLOOKUP($B698,'UPDATE Advanced Stats'!$B$2:$AC$1000,15,0)</f>
        <v>#N/A</v>
      </c>
      <c r="AM698" t="e">
        <f>VLOOKUP($B698,'UPDATE Advanced Stats'!$B$2:$AC$1000,16,0)</f>
        <v>#N/A</v>
      </c>
      <c r="AN698" t="e">
        <f>VLOOKUP($B698,'UPDATE Advanced Stats'!$B$2:$AC$1000,17,0)</f>
        <v>#N/A</v>
      </c>
      <c r="AO698" t="e">
        <f>VLOOKUP($B698,'UPDATE Advanced Stats'!$B$2:$AC$1000,18,0)</f>
        <v>#N/A</v>
      </c>
      <c r="AP698" t="e">
        <f>VLOOKUP($B698,'UPDATE Advanced Stats'!$B$2:$AC$1000,19,0)</f>
        <v>#N/A</v>
      </c>
      <c r="AQ698" t="e">
        <f>VLOOKUP($B698,'UPDATE Advanced Stats'!$B$2:$AC$1000,20,0)</f>
        <v>#N/A</v>
      </c>
      <c r="AR698" t="e">
        <f>VLOOKUP($B698,'UPDATE Advanced Stats'!$B$2:$AC$1000,21,0)</f>
        <v>#N/A</v>
      </c>
      <c r="AS698" t="e">
        <f>VLOOKUP($B698,'UPDATE Advanced Stats'!$B$2:$AC$1000,22,0)</f>
        <v>#N/A</v>
      </c>
      <c r="AT698" t="e">
        <f>VLOOKUP($B698,'UPDATE Advanced Stats'!$B$2:$AC$1000,23,0)</f>
        <v>#N/A</v>
      </c>
      <c r="AU698" t="e">
        <f>VLOOKUP($B698,'UPDATE Advanced Stats'!$B$2:$AC$1000,24,0)</f>
        <v>#N/A</v>
      </c>
      <c r="AV698" t="e">
        <f>VLOOKUP($B698,'UPDATE Advanced Stats'!$B$2:$AC$1000,25,0)</f>
        <v>#N/A</v>
      </c>
      <c r="AW698" t="e">
        <f>VLOOKUP($B698,'UPDATE Advanced Stats'!$B$2:$AC$1000,26,0)</f>
        <v>#N/A</v>
      </c>
      <c r="AX698" t="e">
        <f>VLOOKUP($B698,'UPDATE Advanced Stats'!$B$2:$AC$1000,27,0)</f>
        <v>#N/A</v>
      </c>
      <c r="AY698" t="e">
        <f>VLOOKUP($B698,'UPDATE Advanced Stats'!$B$2:$AC$1000,28,0)</f>
        <v>#N/A</v>
      </c>
    </row>
    <row r="699" spans="1:51">
      <c r="A699">
        <f>'UPDATE Regular Stats'!A700</f>
        <v>0</v>
      </c>
      <c r="B699">
        <f>'UPDATE Regular Stats'!B700</f>
        <v>0</v>
      </c>
      <c r="C699">
        <f>'UPDATE Regular Stats'!C700</f>
        <v>0</v>
      </c>
      <c r="D699">
        <f>'UPDATE Regular Stats'!D700</f>
        <v>0</v>
      </c>
      <c r="E699">
        <f>'UPDATE Regular Stats'!E700</f>
        <v>0</v>
      </c>
      <c r="F699">
        <f>'UPDATE Regular Stats'!F700</f>
        <v>0</v>
      </c>
      <c r="G699">
        <f>'UPDATE Regular Stats'!G700</f>
        <v>0</v>
      </c>
      <c r="H699">
        <f>'UPDATE Regular Stats'!H700</f>
        <v>0</v>
      </c>
      <c r="I699">
        <f>'UPDATE Regular Stats'!I700</f>
        <v>0</v>
      </c>
      <c r="J699">
        <f>'UPDATE Regular Stats'!J700</f>
        <v>0</v>
      </c>
      <c r="K699">
        <f>'UPDATE Regular Stats'!K700</f>
        <v>0</v>
      </c>
      <c r="L699">
        <f>'UPDATE Regular Stats'!L700</f>
        <v>0</v>
      </c>
      <c r="M699">
        <f>'UPDATE Regular Stats'!M700</f>
        <v>0</v>
      </c>
      <c r="N699">
        <f>'UPDATE Regular Stats'!N700</f>
        <v>0</v>
      </c>
      <c r="O699">
        <f>'UPDATE Regular Stats'!O700</f>
        <v>0</v>
      </c>
      <c r="P699">
        <f>'UPDATE Regular Stats'!P700</f>
        <v>0</v>
      </c>
      <c r="Q699">
        <f>'UPDATE Regular Stats'!Q700</f>
        <v>0</v>
      </c>
      <c r="R699">
        <f>'UPDATE Regular Stats'!R700</f>
        <v>0</v>
      </c>
      <c r="S699">
        <f>'UPDATE Regular Stats'!S700</f>
        <v>0</v>
      </c>
      <c r="T699">
        <f>'UPDATE Regular Stats'!T700</f>
        <v>0</v>
      </c>
      <c r="U699">
        <f>'UPDATE Regular Stats'!U700</f>
        <v>0</v>
      </c>
      <c r="V699">
        <f>'UPDATE Regular Stats'!V700</f>
        <v>0</v>
      </c>
      <c r="W699">
        <f>'UPDATE Regular Stats'!W700</f>
        <v>0</v>
      </c>
      <c r="X699">
        <f>'UPDATE Regular Stats'!X700</f>
        <v>0</v>
      </c>
      <c r="Y699">
        <f>'UPDATE Regular Stats'!Y700</f>
        <v>0</v>
      </c>
      <c r="Z699">
        <f>'UPDATE Regular Stats'!Z700</f>
        <v>0</v>
      </c>
      <c r="AA699">
        <f>'UPDATE Regular Stats'!AA700</f>
        <v>0</v>
      </c>
      <c r="AB699">
        <f>'UPDATE Regular Stats'!AB700</f>
        <v>0</v>
      </c>
      <c r="AC699">
        <f>'UPDATE Regular Stats'!AC700</f>
        <v>0</v>
      </c>
      <c r="AD699" t="e">
        <f>VLOOKUP($B699,'UPDATE Advanced Stats'!$B$2:$AC$1000,7,0)</f>
        <v>#N/A</v>
      </c>
      <c r="AE699" t="e">
        <f>VLOOKUP($B699,'UPDATE Advanced Stats'!$B$2:$AC$1000,8,0)</f>
        <v>#N/A</v>
      </c>
      <c r="AF699" t="e">
        <f>VLOOKUP($B699,'UPDATE Advanced Stats'!$B$2:$AC$1000,9,0)</f>
        <v>#N/A</v>
      </c>
      <c r="AG699" t="e">
        <f>VLOOKUP($B699,'UPDATE Advanced Stats'!$B$2:$AC$1000,10,0)</f>
        <v>#N/A</v>
      </c>
      <c r="AH699" t="e">
        <f>VLOOKUP($B699,'UPDATE Advanced Stats'!$B$2:$AC$1000,11,0)</f>
        <v>#N/A</v>
      </c>
      <c r="AI699" t="e">
        <f>VLOOKUP($B699,'UPDATE Advanced Stats'!$B$2:$AC$1000,12,0)</f>
        <v>#N/A</v>
      </c>
      <c r="AJ699" t="e">
        <f>VLOOKUP($B699,'UPDATE Advanced Stats'!$B$2:$AC$1000,13,0)</f>
        <v>#N/A</v>
      </c>
      <c r="AK699" t="e">
        <f>VLOOKUP($B699,'UPDATE Advanced Stats'!$B$2:$AC$1000,14,0)</f>
        <v>#N/A</v>
      </c>
      <c r="AL699" t="e">
        <f>VLOOKUP($B699,'UPDATE Advanced Stats'!$B$2:$AC$1000,15,0)</f>
        <v>#N/A</v>
      </c>
      <c r="AM699" t="e">
        <f>VLOOKUP($B699,'UPDATE Advanced Stats'!$B$2:$AC$1000,16,0)</f>
        <v>#N/A</v>
      </c>
      <c r="AN699" t="e">
        <f>VLOOKUP($B699,'UPDATE Advanced Stats'!$B$2:$AC$1000,17,0)</f>
        <v>#N/A</v>
      </c>
      <c r="AO699" t="e">
        <f>VLOOKUP($B699,'UPDATE Advanced Stats'!$B$2:$AC$1000,18,0)</f>
        <v>#N/A</v>
      </c>
      <c r="AP699" t="e">
        <f>VLOOKUP($B699,'UPDATE Advanced Stats'!$B$2:$AC$1000,19,0)</f>
        <v>#N/A</v>
      </c>
      <c r="AQ699" t="e">
        <f>VLOOKUP($B699,'UPDATE Advanced Stats'!$B$2:$AC$1000,20,0)</f>
        <v>#N/A</v>
      </c>
      <c r="AR699" t="e">
        <f>VLOOKUP($B699,'UPDATE Advanced Stats'!$B$2:$AC$1000,21,0)</f>
        <v>#N/A</v>
      </c>
      <c r="AS699" t="e">
        <f>VLOOKUP($B699,'UPDATE Advanced Stats'!$B$2:$AC$1000,22,0)</f>
        <v>#N/A</v>
      </c>
      <c r="AT699" t="e">
        <f>VLOOKUP($B699,'UPDATE Advanced Stats'!$B$2:$AC$1000,23,0)</f>
        <v>#N/A</v>
      </c>
      <c r="AU699" t="e">
        <f>VLOOKUP($B699,'UPDATE Advanced Stats'!$B$2:$AC$1000,24,0)</f>
        <v>#N/A</v>
      </c>
      <c r="AV699" t="e">
        <f>VLOOKUP($B699,'UPDATE Advanced Stats'!$B$2:$AC$1000,25,0)</f>
        <v>#N/A</v>
      </c>
      <c r="AW699" t="e">
        <f>VLOOKUP($B699,'UPDATE Advanced Stats'!$B$2:$AC$1000,26,0)</f>
        <v>#N/A</v>
      </c>
      <c r="AX699" t="e">
        <f>VLOOKUP($B699,'UPDATE Advanced Stats'!$B$2:$AC$1000,27,0)</f>
        <v>#N/A</v>
      </c>
      <c r="AY699" t="e">
        <f>VLOOKUP($B699,'UPDATE Advanced Stats'!$B$2:$AC$1000,28,0)</f>
        <v>#N/A</v>
      </c>
    </row>
    <row r="700" spans="1:51">
      <c r="A700">
        <f>'UPDATE Regular Stats'!A701</f>
        <v>0</v>
      </c>
      <c r="B700">
        <f>'UPDATE Regular Stats'!B701</f>
        <v>0</v>
      </c>
      <c r="C700">
        <f>'UPDATE Regular Stats'!C701</f>
        <v>0</v>
      </c>
      <c r="D700">
        <f>'UPDATE Regular Stats'!D701</f>
        <v>0</v>
      </c>
      <c r="E700">
        <f>'UPDATE Regular Stats'!E701</f>
        <v>0</v>
      </c>
      <c r="F700">
        <f>'UPDATE Regular Stats'!F701</f>
        <v>0</v>
      </c>
      <c r="G700">
        <f>'UPDATE Regular Stats'!G701</f>
        <v>0</v>
      </c>
      <c r="H700">
        <f>'UPDATE Regular Stats'!H701</f>
        <v>0</v>
      </c>
      <c r="I700">
        <f>'UPDATE Regular Stats'!I701</f>
        <v>0</v>
      </c>
      <c r="J700">
        <f>'UPDATE Regular Stats'!J701</f>
        <v>0</v>
      </c>
      <c r="K700">
        <f>'UPDATE Regular Stats'!K701</f>
        <v>0</v>
      </c>
      <c r="L700">
        <f>'UPDATE Regular Stats'!L701</f>
        <v>0</v>
      </c>
      <c r="M700">
        <f>'UPDATE Regular Stats'!M701</f>
        <v>0</v>
      </c>
      <c r="N700">
        <f>'UPDATE Regular Stats'!N701</f>
        <v>0</v>
      </c>
      <c r="O700">
        <f>'UPDATE Regular Stats'!O701</f>
        <v>0</v>
      </c>
      <c r="P700">
        <f>'UPDATE Regular Stats'!P701</f>
        <v>0</v>
      </c>
      <c r="Q700">
        <f>'UPDATE Regular Stats'!Q701</f>
        <v>0</v>
      </c>
      <c r="R700">
        <f>'UPDATE Regular Stats'!R701</f>
        <v>0</v>
      </c>
      <c r="S700">
        <f>'UPDATE Regular Stats'!S701</f>
        <v>0</v>
      </c>
      <c r="T700">
        <f>'UPDATE Regular Stats'!T701</f>
        <v>0</v>
      </c>
      <c r="U700">
        <f>'UPDATE Regular Stats'!U701</f>
        <v>0</v>
      </c>
      <c r="V700">
        <f>'UPDATE Regular Stats'!V701</f>
        <v>0</v>
      </c>
      <c r="W700">
        <f>'UPDATE Regular Stats'!W701</f>
        <v>0</v>
      </c>
      <c r="X700">
        <f>'UPDATE Regular Stats'!X701</f>
        <v>0</v>
      </c>
      <c r="Y700">
        <f>'UPDATE Regular Stats'!Y701</f>
        <v>0</v>
      </c>
      <c r="Z700">
        <f>'UPDATE Regular Stats'!Z701</f>
        <v>0</v>
      </c>
      <c r="AA700">
        <f>'UPDATE Regular Stats'!AA701</f>
        <v>0</v>
      </c>
      <c r="AB700">
        <f>'UPDATE Regular Stats'!AB701</f>
        <v>0</v>
      </c>
      <c r="AC700">
        <f>'UPDATE Regular Stats'!AC701</f>
        <v>0</v>
      </c>
      <c r="AD700" t="e">
        <f>VLOOKUP($B700,'UPDATE Advanced Stats'!$B$2:$AC$1000,7,0)</f>
        <v>#N/A</v>
      </c>
      <c r="AE700" t="e">
        <f>VLOOKUP($B700,'UPDATE Advanced Stats'!$B$2:$AC$1000,8,0)</f>
        <v>#N/A</v>
      </c>
      <c r="AF700" t="e">
        <f>VLOOKUP($B700,'UPDATE Advanced Stats'!$B$2:$AC$1000,9,0)</f>
        <v>#N/A</v>
      </c>
      <c r="AG700" t="e">
        <f>VLOOKUP($B700,'UPDATE Advanced Stats'!$B$2:$AC$1000,10,0)</f>
        <v>#N/A</v>
      </c>
      <c r="AH700" t="e">
        <f>VLOOKUP($B700,'UPDATE Advanced Stats'!$B$2:$AC$1000,11,0)</f>
        <v>#N/A</v>
      </c>
      <c r="AI700" t="e">
        <f>VLOOKUP($B700,'UPDATE Advanced Stats'!$B$2:$AC$1000,12,0)</f>
        <v>#N/A</v>
      </c>
      <c r="AJ700" t="e">
        <f>VLOOKUP($B700,'UPDATE Advanced Stats'!$B$2:$AC$1000,13,0)</f>
        <v>#N/A</v>
      </c>
      <c r="AK700" t="e">
        <f>VLOOKUP($B700,'UPDATE Advanced Stats'!$B$2:$AC$1000,14,0)</f>
        <v>#N/A</v>
      </c>
      <c r="AL700" t="e">
        <f>VLOOKUP($B700,'UPDATE Advanced Stats'!$B$2:$AC$1000,15,0)</f>
        <v>#N/A</v>
      </c>
      <c r="AM700" t="e">
        <f>VLOOKUP($B700,'UPDATE Advanced Stats'!$B$2:$AC$1000,16,0)</f>
        <v>#N/A</v>
      </c>
      <c r="AN700" t="e">
        <f>VLOOKUP($B700,'UPDATE Advanced Stats'!$B$2:$AC$1000,17,0)</f>
        <v>#N/A</v>
      </c>
      <c r="AO700" t="e">
        <f>VLOOKUP($B700,'UPDATE Advanced Stats'!$B$2:$AC$1000,18,0)</f>
        <v>#N/A</v>
      </c>
      <c r="AP700" t="e">
        <f>VLOOKUP($B700,'UPDATE Advanced Stats'!$B$2:$AC$1000,19,0)</f>
        <v>#N/A</v>
      </c>
      <c r="AQ700" t="e">
        <f>VLOOKUP($B700,'UPDATE Advanced Stats'!$B$2:$AC$1000,20,0)</f>
        <v>#N/A</v>
      </c>
      <c r="AR700" t="e">
        <f>VLOOKUP($B700,'UPDATE Advanced Stats'!$B$2:$AC$1000,21,0)</f>
        <v>#N/A</v>
      </c>
      <c r="AS700" t="e">
        <f>VLOOKUP($B700,'UPDATE Advanced Stats'!$B$2:$AC$1000,22,0)</f>
        <v>#N/A</v>
      </c>
      <c r="AT700" t="e">
        <f>VLOOKUP($B700,'UPDATE Advanced Stats'!$B$2:$AC$1000,23,0)</f>
        <v>#N/A</v>
      </c>
      <c r="AU700" t="e">
        <f>VLOOKUP($B700,'UPDATE Advanced Stats'!$B$2:$AC$1000,24,0)</f>
        <v>#N/A</v>
      </c>
      <c r="AV700" t="e">
        <f>VLOOKUP($B700,'UPDATE Advanced Stats'!$B$2:$AC$1000,25,0)</f>
        <v>#N/A</v>
      </c>
      <c r="AW700" t="e">
        <f>VLOOKUP($B700,'UPDATE Advanced Stats'!$B$2:$AC$1000,26,0)</f>
        <v>#N/A</v>
      </c>
      <c r="AX700" t="e">
        <f>VLOOKUP($B700,'UPDATE Advanced Stats'!$B$2:$AC$1000,27,0)</f>
        <v>#N/A</v>
      </c>
      <c r="AY700" t="e">
        <f>VLOOKUP($B700,'UPDATE Advanced Stats'!$B$2:$AC$1000,28,0)</f>
        <v>#N/A</v>
      </c>
    </row>
    <row r="701" spans="1:51">
      <c r="A701">
        <f>'UPDATE Regular Stats'!A702</f>
        <v>0</v>
      </c>
      <c r="B701">
        <f>'UPDATE Regular Stats'!B702</f>
        <v>0</v>
      </c>
      <c r="C701">
        <f>'UPDATE Regular Stats'!C702</f>
        <v>0</v>
      </c>
      <c r="D701">
        <f>'UPDATE Regular Stats'!D702</f>
        <v>0</v>
      </c>
      <c r="E701">
        <f>'UPDATE Regular Stats'!E702</f>
        <v>0</v>
      </c>
      <c r="F701">
        <f>'UPDATE Regular Stats'!F702</f>
        <v>0</v>
      </c>
      <c r="G701">
        <f>'UPDATE Regular Stats'!G702</f>
        <v>0</v>
      </c>
      <c r="H701">
        <f>'UPDATE Regular Stats'!H702</f>
        <v>0</v>
      </c>
      <c r="I701">
        <f>'UPDATE Regular Stats'!I702</f>
        <v>0</v>
      </c>
      <c r="J701">
        <f>'UPDATE Regular Stats'!J702</f>
        <v>0</v>
      </c>
      <c r="K701">
        <f>'UPDATE Regular Stats'!K702</f>
        <v>0</v>
      </c>
      <c r="L701">
        <f>'UPDATE Regular Stats'!L702</f>
        <v>0</v>
      </c>
      <c r="M701">
        <f>'UPDATE Regular Stats'!M702</f>
        <v>0</v>
      </c>
      <c r="N701">
        <f>'UPDATE Regular Stats'!N702</f>
        <v>0</v>
      </c>
      <c r="O701">
        <f>'UPDATE Regular Stats'!O702</f>
        <v>0</v>
      </c>
      <c r="P701">
        <f>'UPDATE Regular Stats'!P702</f>
        <v>0</v>
      </c>
      <c r="Q701">
        <f>'UPDATE Regular Stats'!Q702</f>
        <v>0</v>
      </c>
      <c r="R701">
        <f>'UPDATE Regular Stats'!R702</f>
        <v>0</v>
      </c>
      <c r="S701">
        <f>'UPDATE Regular Stats'!S702</f>
        <v>0</v>
      </c>
      <c r="T701">
        <f>'UPDATE Regular Stats'!T702</f>
        <v>0</v>
      </c>
      <c r="U701">
        <f>'UPDATE Regular Stats'!U702</f>
        <v>0</v>
      </c>
      <c r="V701">
        <f>'UPDATE Regular Stats'!V702</f>
        <v>0</v>
      </c>
      <c r="W701">
        <f>'UPDATE Regular Stats'!W702</f>
        <v>0</v>
      </c>
      <c r="X701">
        <f>'UPDATE Regular Stats'!X702</f>
        <v>0</v>
      </c>
      <c r="Y701">
        <f>'UPDATE Regular Stats'!Y702</f>
        <v>0</v>
      </c>
      <c r="Z701">
        <f>'UPDATE Regular Stats'!Z702</f>
        <v>0</v>
      </c>
      <c r="AA701">
        <f>'UPDATE Regular Stats'!AA702</f>
        <v>0</v>
      </c>
      <c r="AB701">
        <f>'UPDATE Regular Stats'!AB702</f>
        <v>0</v>
      </c>
      <c r="AC701">
        <f>'UPDATE Regular Stats'!AC702</f>
        <v>0</v>
      </c>
      <c r="AD701" t="e">
        <f>VLOOKUP($B701,'UPDATE Advanced Stats'!$B$2:$AC$1000,7,0)</f>
        <v>#N/A</v>
      </c>
      <c r="AE701" t="e">
        <f>VLOOKUP($B701,'UPDATE Advanced Stats'!$B$2:$AC$1000,8,0)</f>
        <v>#N/A</v>
      </c>
      <c r="AF701" t="e">
        <f>VLOOKUP($B701,'UPDATE Advanced Stats'!$B$2:$AC$1000,9,0)</f>
        <v>#N/A</v>
      </c>
      <c r="AG701" t="e">
        <f>VLOOKUP($B701,'UPDATE Advanced Stats'!$B$2:$AC$1000,10,0)</f>
        <v>#N/A</v>
      </c>
      <c r="AH701" t="e">
        <f>VLOOKUP($B701,'UPDATE Advanced Stats'!$B$2:$AC$1000,11,0)</f>
        <v>#N/A</v>
      </c>
      <c r="AI701" t="e">
        <f>VLOOKUP($B701,'UPDATE Advanced Stats'!$B$2:$AC$1000,12,0)</f>
        <v>#N/A</v>
      </c>
      <c r="AJ701" t="e">
        <f>VLOOKUP($B701,'UPDATE Advanced Stats'!$B$2:$AC$1000,13,0)</f>
        <v>#N/A</v>
      </c>
      <c r="AK701" t="e">
        <f>VLOOKUP($B701,'UPDATE Advanced Stats'!$B$2:$AC$1000,14,0)</f>
        <v>#N/A</v>
      </c>
      <c r="AL701" t="e">
        <f>VLOOKUP($B701,'UPDATE Advanced Stats'!$B$2:$AC$1000,15,0)</f>
        <v>#N/A</v>
      </c>
      <c r="AM701" t="e">
        <f>VLOOKUP($B701,'UPDATE Advanced Stats'!$B$2:$AC$1000,16,0)</f>
        <v>#N/A</v>
      </c>
      <c r="AN701" t="e">
        <f>VLOOKUP($B701,'UPDATE Advanced Stats'!$B$2:$AC$1000,17,0)</f>
        <v>#N/A</v>
      </c>
      <c r="AO701" t="e">
        <f>VLOOKUP($B701,'UPDATE Advanced Stats'!$B$2:$AC$1000,18,0)</f>
        <v>#N/A</v>
      </c>
      <c r="AP701" t="e">
        <f>VLOOKUP($B701,'UPDATE Advanced Stats'!$B$2:$AC$1000,19,0)</f>
        <v>#N/A</v>
      </c>
      <c r="AQ701" t="e">
        <f>VLOOKUP($B701,'UPDATE Advanced Stats'!$B$2:$AC$1000,20,0)</f>
        <v>#N/A</v>
      </c>
      <c r="AR701" t="e">
        <f>VLOOKUP($B701,'UPDATE Advanced Stats'!$B$2:$AC$1000,21,0)</f>
        <v>#N/A</v>
      </c>
      <c r="AS701" t="e">
        <f>VLOOKUP($B701,'UPDATE Advanced Stats'!$B$2:$AC$1000,22,0)</f>
        <v>#N/A</v>
      </c>
      <c r="AT701" t="e">
        <f>VLOOKUP($B701,'UPDATE Advanced Stats'!$B$2:$AC$1000,23,0)</f>
        <v>#N/A</v>
      </c>
      <c r="AU701" t="e">
        <f>VLOOKUP($B701,'UPDATE Advanced Stats'!$B$2:$AC$1000,24,0)</f>
        <v>#N/A</v>
      </c>
      <c r="AV701" t="e">
        <f>VLOOKUP($B701,'UPDATE Advanced Stats'!$B$2:$AC$1000,25,0)</f>
        <v>#N/A</v>
      </c>
      <c r="AW701" t="e">
        <f>VLOOKUP($B701,'UPDATE Advanced Stats'!$B$2:$AC$1000,26,0)</f>
        <v>#N/A</v>
      </c>
      <c r="AX701" t="e">
        <f>VLOOKUP($B701,'UPDATE Advanced Stats'!$B$2:$AC$1000,27,0)</f>
        <v>#N/A</v>
      </c>
      <c r="AY701" t="e">
        <f>VLOOKUP($B701,'UPDATE Advanced Stats'!$B$2:$AC$1000,28,0)</f>
        <v>#N/A</v>
      </c>
    </row>
    <row r="702" spans="1:51">
      <c r="A702">
        <f>'UPDATE Regular Stats'!A703</f>
        <v>0</v>
      </c>
      <c r="B702">
        <f>'UPDATE Regular Stats'!B703</f>
        <v>0</v>
      </c>
      <c r="C702">
        <f>'UPDATE Regular Stats'!C703</f>
        <v>0</v>
      </c>
      <c r="D702">
        <f>'UPDATE Regular Stats'!D703</f>
        <v>0</v>
      </c>
      <c r="E702">
        <f>'UPDATE Regular Stats'!E703</f>
        <v>0</v>
      </c>
      <c r="F702">
        <f>'UPDATE Regular Stats'!F703</f>
        <v>0</v>
      </c>
      <c r="G702">
        <f>'UPDATE Regular Stats'!G703</f>
        <v>0</v>
      </c>
      <c r="H702">
        <f>'UPDATE Regular Stats'!H703</f>
        <v>0</v>
      </c>
      <c r="I702">
        <f>'UPDATE Regular Stats'!I703</f>
        <v>0</v>
      </c>
      <c r="J702">
        <f>'UPDATE Regular Stats'!J703</f>
        <v>0</v>
      </c>
      <c r="K702">
        <f>'UPDATE Regular Stats'!K703</f>
        <v>0</v>
      </c>
      <c r="L702">
        <f>'UPDATE Regular Stats'!L703</f>
        <v>0</v>
      </c>
      <c r="M702">
        <f>'UPDATE Regular Stats'!M703</f>
        <v>0</v>
      </c>
      <c r="N702">
        <f>'UPDATE Regular Stats'!N703</f>
        <v>0</v>
      </c>
      <c r="O702">
        <f>'UPDATE Regular Stats'!O703</f>
        <v>0</v>
      </c>
      <c r="P702">
        <f>'UPDATE Regular Stats'!P703</f>
        <v>0</v>
      </c>
      <c r="Q702">
        <f>'UPDATE Regular Stats'!Q703</f>
        <v>0</v>
      </c>
      <c r="R702">
        <f>'UPDATE Regular Stats'!R703</f>
        <v>0</v>
      </c>
      <c r="S702">
        <f>'UPDATE Regular Stats'!S703</f>
        <v>0</v>
      </c>
      <c r="T702">
        <f>'UPDATE Regular Stats'!T703</f>
        <v>0</v>
      </c>
      <c r="U702">
        <f>'UPDATE Regular Stats'!U703</f>
        <v>0</v>
      </c>
      <c r="V702">
        <f>'UPDATE Regular Stats'!V703</f>
        <v>0</v>
      </c>
      <c r="W702">
        <f>'UPDATE Regular Stats'!W703</f>
        <v>0</v>
      </c>
      <c r="X702">
        <f>'UPDATE Regular Stats'!X703</f>
        <v>0</v>
      </c>
      <c r="Y702">
        <f>'UPDATE Regular Stats'!Y703</f>
        <v>0</v>
      </c>
      <c r="Z702">
        <f>'UPDATE Regular Stats'!Z703</f>
        <v>0</v>
      </c>
      <c r="AA702">
        <f>'UPDATE Regular Stats'!AA703</f>
        <v>0</v>
      </c>
      <c r="AB702">
        <f>'UPDATE Regular Stats'!AB703</f>
        <v>0</v>
      </c>
      <c r="AC702">
        <f>'UPDATE Regular Stats'!AC703</f>
        <v>0</v>
      </c>
      <c r="AD702" t="e">
        <f>VLOOKUP($B702,'UPDATE Advanced Stats'!$B$2:$AC$1000,7,0)</f>
        <v>#N/A</v>
      </c>
      <c r="AE702" t="e">
        <f>VLOOKUP($B702,'UPDATE Advanced Stats'!$B$2:$AC$1000,8,0)</f>
        <v>#N/A</v>
      </c>
      <c r="AF702" t="e">
        <f>VLOOKUP($B702,'UPDATE Advanced Stats'!$B$2:$AC$1000,9,0)</f>
        <v>#N/A</v>
      </c>
      <c r="AG702" t="e">
        <f>VLOOKUP($B702,'UPDATE Advanced Stats'!$B$2:$AC$1000,10,0)</f>
        <v>#N/A</v>
      </c>
      <c r="AH702" t="e">
        <f>VLOOKUP($B702,'UPDATE Advanced Stats'!$B$2:$AC$1000,11,0)</f>
        <v>#N/A</v>
      </c>
      <c r="AI702" t="e">
        <f>VLOOKUP($B702,'UPDATE Advanced Stats'!$B$2:$AC$1000,12,0)</f>
        <v>#N/A</v>
      </c>
      <c r="AJ702" t="e">
        <f>VLOOKUP($B702,'UPDATE Advanced Stats'!$B$2:$AC$1000,13,0)</f>
        <v>#N/A</v>
      </c>
      <c r="AK702" t="e">
        <f>VLOOKUP($B702,'UPDATE Advanced Stats'!$B$2:$AC$1000,14,0)</f>
        <v>#N/A</v>
      </c>
      <c r="AL702" t="e">
        <f>VLOOKUP($B702,'UPDATE Advanced Stats'!$B$2:$AC$1000,15,0)</f>
        <v>#N/A</v>
      </c>
      <c r="AM702" t="e">
        <f>VLOOKUP($B702,'UPDATE Advanced Stats'!$B$2:$AC$1000,16,0)</f>
        <v>#N/A</v>
      </c>
      <c r="AN702" t="e">
        <f>VLOOKUP($B702,'UPDATE Advanced Stats'!$B$2:$AC$1000,17,0)</f>
        <v>#N/A</v>
      </c>
      <c r="AO702" t="e">
        <f>VLOOKUP($B702,'UPDATE Advanced Stats'!$B$2:$AC$1000,18,0)</f>
        <v>#N/A</v>
      </c>
      <c r="AP702" t="e">
        <f>VLOOKUP($B702,'UPDATE Advanced Stats'!$B$2:$AC$1000,19,0)</f>
        <v>#N/A</v>
      </c>
      <c r="AQ702" t="e">
        <f>VLOOKUP($B702,'UPDATE Advanced Stats'!$B$2:$AC$1000,20,0)</f>
        <v>#N/A</v>
      </c>
      <c r="AR702" t="e">
        <f>VLOOKUP($B702,'UPDATE Advanced Stats'!$B$2:$AC$1000,21,0)</f>
        <v>#N/A</v>
      </c>
      <c r="AS702" t="e">
        <f>VLOOKUP($B702,'UPDATE Advanced Stats'!$B$2:$AC$1000,22,0)</f>
        <v>#N/A</v>
      </c>
      <c r="AT702" t="e">
        <f>VLOOKUP($B702,'UPDATE Advanced Stats'!$B$2:$AC$1000,23,0)</f>
        <v>#N/A</v>
      </c>
      <c r="AU702" t="e">
        <f>VLOOKUP($B702,'UPDATE Advanced Stats'!$B$2:$AC$1000,24,0)</f>
        <v>#N/A</v>
      </c>
      <c r="AV702" t="e">
        <f>VLOOKUP($B702,'UPDATE Advanced Stats'!$B$2:$AC$1000,25,0)</f>
        <v>#N/A</v>
      </c>
      <c r="AW702" t="e">
        <f>VLOOKUP($B702,'UPDATE Advanced Stats'!$B$2:$AC$1000,26,0)</f>
        <v>#N/A</v>
      </c>
      <c r="AX702" t="e">
        <f>VLOOKUP($B702,'UPDATE Advanced Stats'!$B$2:$AC$1000,27,0)</f>
        <v>#N/A</v>
      </c>
      <c r="AY702" t="e">
        <f>VLOOKUP($B702,'UPDATE Advanced Stats'!$B$2:$AC$1000,28,0)</f>
        <v>#N/A</v>
      </c>
    </row>
    <row r="703" spans="1:51">
      <c r="A703">
        <f>'UPDATE Regular Stats'!A704</f>
        <v>0</v>
      </c>
      <c r="B703">
        <f>'UPDATE Regular Stats'!B704</f>
        <v>0</v>
      </c>
      <c r="C703">
        <f>'UPDATE Regular Stats'!C704</f>
        <v>0</v>
      </c>
      <c r="D703">
        <f>'UPDATE Regular Stats'!D704</f>
        <v>0</v>
      </c>
      <c r="E703">
        <f>'UPDATE Regular Stats'!E704</f>
        <v>0</v>
      </c>
      <c r="F703">
        <f>'UPDATE Regular Stats'!F704</f>
        <v>0</v>
      </c>
      <c r="G703">
        <f>'UPDATE Regular Stats'!G704</f>
        <v>0</v>
      </c>
      <c r="H703">
        <f>'UPDATE Regular Stats'!H704</f>
        <v>0</v>
      </c>
      <c r="I703">
        <f>'UPDATE Regular Stats'!I704</f>
        <v>0</v>
      </c>
      <c r="J703">
        <f>'UPDATE Regular Stats'!J704</f>
        <v>0</v>
      </c>
      <c r="K703">
        <f>'UPDATE Regular Stats'!K704</f>
        <v>0</v>
      </c>
      <c r="L703">
        <f>'UPDATE Regular Stats'!L704</f>
        <v>0</v>
      </c>
      <c r="M703">
        <f>'UPDATE Regular Stats'!M704</f>
        <v>0</v>
      </c>
      <c r="N703">
        <f>'UPDATE Regular Stats'!N704</f>
        <v>0</v>
      </c>
      <c r="O703">
        <f>'UPDATE Regular Stats'!O704</f>
        <v>0</v>
      </c>
      <c r="P703">
        <f>'UPDATE Regular Stats'!P704</f>
        <v>0</v>
      </c>
      <c r="Q703">
        <f>'UPDATE Regular Stats'!Q704</f>
        <v>0</v>
      </c>
      <c r="R703">
        <f>'UPDATE Regular Stats'!R704</f>
        <v>0</v>
      </c>
      <c r="S703">
        <f>'UPDATE Regular Stats'!S704</f>
        <v>0</v>
      </c>
      <c r="T703">
        <f>'UPDATE Regular Stats'!T704</f>
        <v>0</v>
      </c>
      <c r="U703">
        <f>'UPDATE Regular Stats'!U704</f>
        <v>0</v>
      </c>
      <c r="V703">
        <f>'UPDATE Regular Stats'!V704</f>
        <v>0</v>
      </c>
      <c r="W703">
        <f>'UPDATE Regular Stats'!W704</f>
        <v>0</v>
      </c>
      <c r="X703">
        <f>'UPDATE Regular Stats'!X704</f>
        <v>0</v>
      </c>
      <c r="Y703">
        <f>'UPDATE Regular Stats'!Y704</f>
        <v>0</v>
      </c>
      <c r="Z703">
        <f>'UPDATE Regular Stats'!Z704</f>
        <v>0</v>
      </c>
      <c r="AA703">
        <f>'UPDATE Regular Stats'!AA704</f>
        <v>0</v>
      </c>
      <c r="AB703">
        <f>'UPDATE Regular Stats'!AB704</f>
        <v>0</v>
      </c>
      <c r="AC703">
        <f>'UPDATE Regular Stats'!AC704</f>
        <v>0</v>
      </c>
      <c r="AD703" t="e">
        <f>VLOOKUP($B703,'UPDATE Advanced Stats'!$B$2:$AC$1000,7,0)</f>
        <v>#N/A</v>
      </c>
      <c r="AE703" t="e">
        <f>VLOOKUP($B703,'UPDATE Advanced Stats'!$B$2:$AC$1000,8,0)</f>
        <v>#N/A</v>
      </c>
      <c r="AF703" t="e">
        <f>VLOOKUP($B703,'UPDATE Advanced Stats'!$B$2:$AC$1000,9,0)</f>
        <v>#N/A</v>
      </c>
      <c r="AG703" t="e">
        <f>VLOOKUP($B703,'UPDATE Advanced Stats'!$B$2:$AC$1000,10,0)</f>
        <v>#N/A</v>
      </c>
      <c r="AH703" t="e">
        <f>VLOOKUP($B703,'UPDATE Advanced Stats'!$B$2:$AC$1000,11,0)</f>
        <v>#N/A</v>
      </c>
      <c r="AI703" t="e">
        <f>VLOOKUP($B703,'UPDATE Advanced Stats'!$B$2:$AC$1000,12,0)</f>
        <v>#N/A</v>
      </c>
      <c r="AJ703" t="e">
        <f>VLOOKUP($B703,'UPDATE Advanced Stats'!$B$2:$AC$1000,13,0)</f>
        <v>#N/A</v>
      </c>
      <c r="AK703" t="e">
        <f>VLOOKUP($B703,'UPDATE Advanced Stats'!$B$2:$AC$1000,14,0)</f>
        <v>#N/A</v>
      </c>
      <c r="AL703" t="e">
        <f>VLOOKUP($B703,'UPDATE Advanced Stats'!$B$2:$AC$1000,15,0)</f>
        <v>#N/A</v>
      </c>
      <c r="AM703" t="e">
        <f>VLOOKUP($B703,'UPDATE Advanced Stats'!$B$2:$AC$1000,16,0)</f>
        <v>#N/A</v>
      </c>
      <c r="AN703" t="e">
        <f>VLOOKUP($B703,'UPDATE Advanced Stats'!$B$2:$AC$1000,17,0)</f>
        <v>#N/A</v>
      </c>
      <c r="AO703" t="e">
        <f>VLOOKUP($B703,'UPDATE Advanced Stats'!$B$2:$AC$1000,18,0)</f>
        <v>#N/A</v>
      </c>
      <c r="AP703" t="e">
        <f>VLOOKUP($B703,'UPDATE Advanced Stats'!$B$2:$AC$1000,19,0)</f>
        <v>#N/A</v>
      </c>
      <c r="AQ703" t="e">
        <f>VLOOKUP($B703,'UPDATE Advanced Stats'!$B$2:$AC$1000,20,0)</f>
        <v>#N/A</v>
      </c>
      <c r="AR703" t="e">
        <f>VLOOKUP($B703,'UPDATE Advanced Stats'!$B$2:$AC$1000,21,0)</f>
        <v>#N/A</v>
      </c>
      <c r="AS703" t="e">
        <f>VLOOKUP($B703,'UPDATE Advanced Stats'!$B$2:$AC$1000,22,0)</f>
        <v>#N/A</v>
      </c>
      <c r="AT703" t="e">
        <f>VLOOKUP($B703,'UPDATE Advanced Stats'!$B$2:$AC$1000,23,0)</f>
        <v>#N/A</v>
      </c>
      <c r="AU703" t="e">
        <f>VLOOKUP($B703,'UPDATE Advanced Stats'!$B$2:$AC$1000,24,0)</f>
        <v>#N/A</v>
      </c>
      <c r="AV703" t="e">
        <f>VLOOKUP($B703,'UPDATE Advanced Stats'!$B$2:$AC$1000,25,0)</f>
        <v>#N/A</v>
      </c>
      <c r="AW703" t="e">
        <f>VLOOKUP($B703,'UPDATE Advanced Stats'!$B$2:$AC$1000,26,0)</f>
        <v>#N/A</v>
      </c>
      <c r="AX703" t="e">
        <f>VLOOKUP($B703,'UPDATE Advanced Stats'!$B$2:$AC$1000,27,0)</f>
        <v>#N/A</v>
      </c>
      <c r="AY703" t="e">
        <f>VLOOKUP($B703,'UPDATE Advanced Stats'!$B$2:$AC$1000,28,0)</f>
        <v>#N/A</v>
      </c>
    </row>
    <row r="704" spans="1:51">
      <c r="A704">
        <f>'UPDATE Regular Stats'!A705</f>
        <v>0</v>
      </c>
      <c r="B704">
        <f>'UPDATE Regular Stats'!B705</f>
        <v>0</v>
      </c>
      <c r="C704">
        <f>'UPDATE Regular Stats'!C705</f>
        <v>0</v>
      </c>
      <c r="D704">
        <f>'UPDATE Regular Stats'!D705</f>
        <v>0</v>
      </c>
      <c r="E704">
        <f>'UPDATE Regular Stats'!E705</f>
        <v>0</v>
      </c>
      <c r="F704">
        <f>'UPDATE Regular Stats'!F705</f>
        <v>0</v>
      </c>
      <c r="G704">
        <f>'UPDATE Regular Stats'!G705</f>
        <v>0</v>
      </c>
      <c r="H704">
        <f>'UPDATE Regular Stats'!H705</f>
        <v>0</v>
      </c>
      <c r="I704">
        <f>'UPDATE Regular Stats'!I705</f>
        <v>0</v>
      </c>
      <c r="J704">
        <f>'UPDATE Regular Stats'!J705</f>
        <v>0</v>
      </c>
      <c r="K704">
        <f>'UPDATE Regular Stats'!K705</f>
        <v>0</v>
      </c>
      <c r="L704">
        <f>'UPDATE Regular Stats'!L705</f>
        <v>0</v>
      </c>
      <c r="M704">
        <f>'UPDATE Regular Stats'!M705</f>
        <v>0</v>
      </c>
      <c r="N704">
        <f>'UPDATE Regular Stats'!N705</f>
        <v>0</v>
      </c>
      <c r="O704">
        <f>'UPDATE Regular Stats'!O705</f>
        <v>0</v>
      </c>
      <c r="P704">
        <f>'UPDATE Regular Stats'!P705</f>
        <v>0</v>
      </c>
      <c r="Q704">
        <f>'UPDATE Regular Stats'!Q705</f>
        <v>0</v>
      </c>
      <c r="R704">
        <f>'UPDATE Regular Stats'!R705</f>
        <v>0</v>
      </c>
      <c r="S704">
        <f>'UPDATE Regular Stats'!S705</f>
        <v>0</v>
      </c>
      <c r="T704">
        <f>'UPDATE Regular Stats'!T705</f>
        <v>0</v>
      </c>
      <c r="U704">
        <f>'UPDATE Regular Stats'!U705</f>
        <v>0</v>
      </c>
      <c r="V704">
        <f>'UPDATE Regular Stats'!V705</f>
        <v>0</v>
      </c>
      <c r="W704">
        <f>'UPDATE Regular Stats'!W705</f>
        <v>0</v>
      </c>
      <c r="X704">
        <f>'UPDATE Regular Stats'!X705</f>
        <v>0</v>
      </c>
      <c r="Y704">
        <f>'UPDATE Regular Stats'!Y705</f>
        <v>0</v>
      </c>
      <c r="Z704">
        <f>'UPDATE Regular Stats'!Z705</f>
        <v>0</v>
      </c>
      <c r="AA704">
        <f>'UPDATE Regular Stats'!AA705</f>
        <v>0</v>
      </c>
      <c r="AB704">
        <f>'UPDATE Regular Stats'!AB705</f>
        <v>0</v>
      </c>
      <c r="AC704">
        <f>'UPDATE Regular Stats'!AC705</f>
        <v>0</v>
      </c>
      <c r="AD704" t="e">
        <f>VLOOKUP($B704,'UPDATE Advanced Stats'!$B$2:$AC$1000,7,0)</f>
        <v>#N/A</v>
      </c>
      <c r="AE704" t="e">
        <f>VLOOKUP($B704,'UPDATE Advanced Stats'!$B$2:$AC$1000,8,0)</f>
        <v>#N/A</v>
      </c>
      <c r="AF704" t="e">
        <f>VLOOKUP($B704,'UPDATE Advanced Stats'!$B$2:$AC$1000,9,0)</f>
        <v>#N/A</v>
      </c>
      <c r="AG704" t="e">
        <f>VLOOKUP($B704,'UPDATE Advanced Stats'!$B$2:$AC$1000,10,0)</f>
        <v>#N/A</v>
      </c>
      <c r="AH704" t="e">
        <f>VLOOKUP($B704,'UPDATE Advanced Stats'!$B$2:$AC$1000,11,0)</f>
        <v>#N/A</v>
      </c>
      <c r="AI704" t="e">
        <f>VLOOKUP($B704,'UPDATE Advanced Stats'!$B$2:$AC$1000,12,0)</f>
        <v>#N/A</v>
      </c>
      <c r="AJ704" t="e">
        <f>VLOOKUP($B704,'UPDATE Advanced Stats'!$B$2:$AC$1000,13,0)</f>
        <v>#N/A</v>
      </c>
      <c r="AK704" t="e">
        <f>VLOOKUP($B704,'UPDATE Advanced Stats'!$B$2:$AC$1000,14,0)</f>
        <v>#N/A</v>
      </c>
      <c r="AL704" t="e">
        <f>VLOOKUP($B704,'UPDATE Advanced Stats'!$B$2:$AC$1000,15,0)</f>
        <v>#N/A</v>
      </c>
      <c r="AM704" t="e">
        <f>VLOOKUP($B704,'UPDATE Advanced Stats'!$B$2:$AC$1000,16,0)</f>
        <v>#N/A</v>
      </c>
      <c r="AN704" t="e">
        <f>VLOOKUP($B704,'UPDATE Advanced Stats'!$B$2:$AC$1000,17,0)</f>
        <v>#N/A</v>
      </c>
      <c r="AO704" t="e">
        <f>VLOOKUP($B704,'UPDATE Advanced Stats'!$B$2:$AC$1000,18,0)</f>
        <v>#N/A</v>
      </c>
      <c r="AP704" t="e">
        <f>VLOOKUP($B704,'UPDATE Advanced Stats'!$B$2:$AC$1000,19,0)</f>
        <v>#N/A</v>
      </c>
      <c r="AQ704" t="e">
        <f>VLOOKUP($B704,'UPDATE Advanced Stats'!$B$2:$AC$1000,20,0)</f>
        <v>#N/A</v>
      </c>
      <c r="AR704" t="e">
        <f>VLOOKUP($B704,'UPDATE Advanced Stats'!$B$2:$AC$1000,21,0)</f>
        <v>#N/A</v>
      </c>
      <c r="AS704" t="e">
        <f>VLOOKUP($B704,'UPDATE Advanced Stats'!$B$2:$AC$1000,22,0)</f>
        <v>#N/A</v>
      </c>
      <c r="AT704" t="e">
        <f>VLOOKUP($B704,'UPDATE Advanced Stats'!$B$2:$AC$1000,23,0)</f>
        <v>#N/A</v>
      </c>
      <c r="AU704" t="e">
        <f>VLOOKUP($B704,'UPDATE Advanced Stats'!$B$2:$AC$1000,24,0)</f>
        <v>#N/A</v>
      </c>
      <c r="AV704" t="e">
        <f>VLOOKUP($B704,'UPDATE Advanced Stats'!$B$2:$AC$1000,25,0)</f>
        <v>#N/A</v>
      </c>
      <c r="AW704" t="e">
        <f>VLOOKUP($B704,'UPDATE Advanced Stats'!$B$2:$AC$1000,26,0)</f>
        <v>#N/A</v>
      </c>
      <c r="AX704" t="e">
        <f>VLOOKUP($B704,'UPDATE Advanced Stats'!$B$2:$AC$1000,27,0)</f>
        <v>#N/A</v>
      </c>
      <c r="AY704" t="e">
        <f>VLOOKUP($B704,'UPDATE Advanced Stats'!$B$2:$AC$1000,28,0)</f>
        <v>#N/A</v>
      </c>
    </row>
    <row r="705" spans="1:51">
      <c r="A705">
        <f>'UPDATE Regular Stats'!A706</f>
        <v>0</v>
      </c>
      <c r="B705">
        <f>'UPDATE Regular Stats'!B706</f>
        <v>0</v>
      </c>
      <c r="C705">
        <f>'UPDATE Regular Stats'!C706</f>
        <v>0</v>
      </c>
      <c r="D705">
        <f>'UPDATE Regular Stats'!D706</f>
        <v>0</v>
      </c>
      <c r="E705">
        <f>'UPDATE Regular Stats'!E706</f>
        <v>0</v>
      </c>
      <c r="F705">
        <f>'UPDATE Regular Stats'!F706</f>
        <v>0</v>
      </c>
      <c r="G705">
        <f>'UPDATE Regular Stats'!G706</f>
        <v>0</v>
      </c>
      <c r="H705">
        <f>'UPDATE Regular Stats'!H706</f>
        <v>0</v>
      </c>
      <c r="I705">
        <f>'UPDATE Regular Stats'!I706</f>
        <v>0</v>
      </c>
      <c r="J705">
        <f>'UPDATE Regular Stats'!J706</f>
        <v>0</v>
      </c>
      <c r="K705">
        <f>'UPDATE Regular Stats'!K706</f>
        <v>0</v>
      </c>
      <c r="L705">
        <f>'UPDATE Regular Stats'!L706</f>
        <v>0</v>
      </c>
      <c r="M705">
        <f>'UPDATE Regular Stats'!M706</f>
        <v>0</v>
      </c>
      <c r="N705">
        <f>'UPDATE Regular Stats'!N706</f>
        <v>0</v>
      </c>
      <c r="O705">
        <f>'UPDATE Regular Stats'!O706</f>
        <v>0</v>
      </c>
      <c r="P705">
        <f>'UPDATE Regular Stats'!P706</f>
        <v>0</v>
      </c>
      <c r="Q705">
        <f>'UPDATE Regular Stats'!Q706</f>
        <v>0</v>
      </c>
      <c r="R705">
        <f>'UPDATE Regular Stats'!R706</f>
        <v>0</v>
      </c>
      <c r="S705">
        <f>'UPDATE Regular Stats'!S706</f>
        <v>0</v>
      </c>
      <c r="T705">
        <f>'UPDATE Regular Stats'!T706</f>
        <v>0</v>
      </c>
      <c r="U705">
        <f>'UPDATE Regular Stats'!U706</f>
        <v>0</v>
      </c>
      <c r="V705">
        <f>'UPDATE Regular Stats'!V706</f>
        <v>0</v>
      </c>
      <c r="W705">
        <f>'UPDATE Regular Stats'!W706</f>
        <v>0</v>
      </c>
      <c r="X705">
        <f>'UPDATE Regular Stats'!X706</f>
        <v>0</v>
      </c>
      <c r="Y705">
        <f>'UPDATE Regular Stats'!Y706</f>
        <v>0</v>
      </c>
      <c r="Z705">
        <f>'UPDATE Regular Stats'!Z706</f>
        <v>0</v>
      </c>
      <c r="AA705">
        <f>'UPDATE Regular Stats'!AA706</f>
        <v>0</v>
      </c>
      <c r="AB705">
        <f>'UPDATE Regular Stats'!AB706</f>
        <v>0</v>
      </c>
      <c r="AC705">
        <f>'UPDATE Regular Stats'!AC706</f>
        <v>0</v>
      </c>
      <c r="AD705" t="e">
        <f>VLOOKUP($B705,'UPDATE Advanced Stats'!$B$2:$AC$1000,7,0)</f>
        <v>#N/A</v>
      </c>
      <c r="AE705" t="e">
        <f>VLOOKUP($B705,'UPDATE Advanced Stats'!$B$2:$AC$1000,8,0)</f>
        <v>#N/A</v>
      </c>
      <c r="AF705" t="e">
        <f>VLOOKUP($B705,'UPDATE Advanced Stats'!$B$2:$AC$1000,9,0)</f>
        <v>#N/A</v>
      </c>
      <c r="AG705" t="e">
        <f>VLOOKUP($B705,'UPDATE Advanced Stats'!$B$2:$AC$1000,10,0)</f>
        <v>#N/A</v>
      </c>
      <c r="AH705" t="e">
        <f>VLOOKUP($B705,'UPDATE Advanced Stats'!$B$2:$AC$1000,11,0)</f>
        <v>#N/A</v>
      </c>
      <c r="AI705" t="e">
        <f>VLOOKUP($B705,'UPDATE Advanced Stats'!$B$2:$AC$1000,12,0)</f>
        <v>#N/A</v>
      </c>
      <c r="AJ705" t="e">
        <f>VLOOKUP($B705,'UPDATE Advanced Stats'!$B$2:$AC$1000,13,0)</f>
        <v>#N/A</v>
      </c>
      <c r="AK705" t="e">
        <f>VLOOKUP($B705,'UPDATE Advanced Stats'!$B$2:$AC$1000,14,0)</f>
        <v>#N/A</v>
      </c>
      <c r="AL705" t="e">
        <f>VLOOKUP($B705,'UPDATE Advanced Stats'!$B$2:$AC$1000,15,0)</f>
        <v>#N/A</v>
      </c>
      <c r="AM705" t="e">
        <f>VLOOKUP($B705,'UPDATE Advanced Stats'!$B$2:$AC$1000,16,0)</f>
        <v>#N/A</v>
      </c>
      <c r="AN705" t="e">
        <f>VLOOKUP($B705,'UPDATE Advanced Stats'!$B$2:$AC$1000,17,0)</f>
        <v>#N/A</v>
      </c>
      <c r="AO705" t="e">
        <f>VLOOKUP($B705,'UPDATE Advanced Stats'!$B$2:$AC$1000,18,0)</f>
        <v>#N/A</v>
      </c>
      <c r="AP705" t="e">
        <f>VLOOKUP($B705,'UPDATE Advanced Stats'!$B$2:$AC$1000,19,0)</f>
        <v>#N/A</v>
      </c>
      <c r="AQ705" t="e">
        <f>VLOOKUP($B705,'UPDATE Advanced Stats'!$B$2:$AC$1000,20,0)</f>
        <v>#N/A</v>
      </c>
      <c r="AR705" t="e">
        <f>VLOOKUP($B705,'UPDATE Advanced Stats'!$B$2:$AC$1000,21,0)</f>
        <v>#N/A</v>
      </c>
      <c r="AS705" t="e">
        <f>VLOOKUP($B705,'UPDATE Advanced Stats'!$B$2:$AC$1000,22,0)</f>
        <v>#N/A</v>
      </c>
      <c r="AT705" t="e">
        <f>VLOOKUP($B705,'UPDATE Advanced Stats'!$B$2:$AC$1000,23,0)</f>
        <v>#N/A</v>
      </c>
      <c r="AU705" t="e">
        <f>VLOOKUP($B705,'UPDATE Advanced Stats'!$B$2:$AC$1000,24,0)</f>
        <v>#N/A</v>
      </c>
      <c r="AV705" t="e">
        <f>VLOOKUP($B705,'UPDATE Advanced Stats'!$B$2:$AC$1000,25,0)</f>
        <v>#N/A</v>
      </c>
      <c r="AW705" t="e">
        <f>VLOOKUP($B705,'UPDATE Advanced Stats'!$B$2:$AC$1000,26,0)</f>
        <v>#N/A</v>
      </c>
      <c r="AX705" t="e">
        <f>VLOOKUP($B705,'UPDATE Advanced Stats'!$B$2:$AC$1000,27,0)</f>
        <v>#N/A</v>
      </c>
      <c r="AY705" t="e">
        <f>VLOOKUP($B705,'UPDATE Advanced Stats'!$B$2:$AC$1000,28,0)</f>
        <v>#N/A</v>
      </c>
    </row>
    <row r="706" spans="1:51">
      <c r="A706">
        <f>'UPDATE Regular Stats'!A707</f>
        <v>0</v>
      </c>
      <c r="B706">
        <f>'UPDATE Regular Stats'!B707</f>
        <v>0</v>
      </c>
      <c r="C706">
        <f>'UPDATE Regular Stats'!C707</f>
        <v>0</v>
      </c>
      <c r="D706">
        <f>'UPDATE Regular Stats'!D707</f>
        <v>0</v>
      </c>
      <c r="E706">
        <f>'UPDATE Regular Stats'!E707</f>
        <v>0</v>
      </c>
      <c r="F706">
        <f>'UPDATE Regular Stats'!F707</f>
        <v>0</v>
      </c>
      <c r="G706">
        <f>'UPDATE Regular Stats'!G707</f>
        <v>0</v>
      </c>
      <c r="H706">
        <f>'UPDATE Regular Stats'!H707</f>
        <v>0</v>
      </c>
      <c r="I706">
        <f>'UPDATE Regular Stats'!I707</f>
        <v>0</v>
      </c>
      <c r="J706">
        <f>'UPDATE Regular Stats'!J707</f>
        <v>0</v>
      </c>
      <c r="K706">
        <f>'UPDATE Regular Stats'!K707</f>
        <v>0</v>
      </c>
      <c r="L706">
        <f>'UPDATE Regular Stats'!L707</f>
        <v>0</v>
      </c>
      <c r="M706">
        <f>'UPDATE Regular Stats'!M707</f>
        <v>0</v>
      </c>
      <c r="N706">
        <f>'UPDATE Regular Stats'!N707</f>
        <v>0</v>
      </c>
      <c r="O706">
        <f>'UPDATE Regular Stats'!O707</f>
        <v>0</v>
      </c>
      <c r="P706">
        <f>'UPDATE Regular Stats'!P707</f>
        <v>0</v>
      </c>
      <c r="Q706">
        <f>'UPDATE Regular Stats'!Q707</f>
        <v>0</v>
      </c>
      <c r="R706">
        <f>'UPDATE Regular Stats'!R707</f>
        <v>0</v>
      </c>
      <c r="S706">
        <f>'UPDATE Regular Stats'!S707</f>
        <v>0</v>
      </c>
      <c r="T706">
        <f>'UPDATE Regular Stats'!T707</f>
        <v>0</v>
      </c>
      <c r="U706">
        <f>'UPDATE Regular Stats'!U707</f>
        <v>0</v>
      </c>
      <c r="V706">
        <f>'UPDATE Regular Stats'!V707</f>
        <v>0</v>
      </c>
      <c r="W706">
        <f>'UPDATE Regular Stats'!W707</f>
        <v>0</v>
      </c>
      <c r="X706">
        <f>'UPDATE Regular Stats'!X707</f>
        <v>0</v>
      </c>
      <c r="Y706">
        <f>'UPDATE Regular Stats'!Y707</f>
        <v>0</v>
      </c>
      <c r="Z706">
        <f>'UPDATE Regular Stats'!Z707</f>
        <v>0</v>
      </c>
      <c r="AA706">
        <f>'UPDATE Regular Stats'!AA707</f>
        <v>0</v>
      </c>
      <c r="AB706">
        <f>'UPDATE Regular Stats'!AB707</f>
        <v>0</v>
      </c>
      <c r="AC706">
        <f>'UPDATE Regular Stats'!AC707</f>
        <v>0</v>
      </c>
      <c r="AD706" t="e">
        <f>VLOOKUP($B706,'UPDATE Advanced Stats'!$B$2:$AC$1000,7,0)</f>
        <v>#N/A</v>
      </c>
      <c r="AE706" t="e">
        <f>VLOOKUP($B706,'UPDATE Advanced Stats'!$B$2:$AC$1000,8,0)</f>
        <v>#N/A</v>
      </c>
      <c r="AF706" t="e">
        <f>VLOOKUP($B706,'UPDATE Advanced Stats'!$B$2:$AC$1000,9,0)</f>
        <v>#N/A</v>
      </c>
      <c r="AG706" t="e">
        <f>VLOOKUP($B706,'UPDATE Advanced Stats'!$B$2:$AC$1000,10,0)</f>
        <v>#N/A</v>
      </c>
      <c r="AH706" t="e">
        <f>VLOOKUP($B706,'UPDATE Advanced Stats'!$B$2:$AC$1000,11,0)</f>
        <v>#N/A</v>
      </c>
      <c r="AI706" t="e">
        <f>VLOOKUP($B706,'UPDATE Advanced Stats'!$B$2:$AC$1000,12,0)</f>
        <v>#N/A</v>
      </c>
      <c r="AJ706" t="e">
        <f>VLOOKUP($B706,'UPDATE Advanced Stats'!$B$2:$AC$1000,13,0)</f>
        <v>#N/A</v>
      </c>
      <c r="AK706" t="e">
        <f>VLOOKUP($B706,'UPDATE Advanced Stats'!$B$2:$AC$1000,14,0)</f>
        <v>#N/A</v>
      </c>
      <c r="AL706" t="e">
        <f>VLOOKUP($B706,'UPDATE Advanced Stats'!$B$2:$AC$1000,15,0)</f>
        <v>#N/A</v>
      </c>
      <c r="AM706" t="e">
        <f>VLOOKUP($B706,'UPDATE Advanced Stats'!$B$2:$AC$1000,16,0)</f>
        <v>#N/A</v>
      </c>
      <c r="AN706" t="e">
        <f>VLOOKUP($B706,'UPDATE Advanced Stats'!$B$2:$AC$1000,17,0)</f>
        <v>#N/A</v>
      </c>
      <c r="AO706" t="e">
        <f>VLOOKUP($B706,'UPDATE Advanced Stats'!$B$2:$AC$1000,18,0)</f>
        <v>#N/A</v>
      </c>
      <c r="AP706" t="e">
        <f>VLOOKUP($B706,'UPDATE Advanced Stats'!$B$2:$AC$1000,19,0)</f>
        <v>#N/A</v>
      </c>
      <c r="AQ706" t="e">
        <f>VLOOKUP($B706,'UPDATE Advanced Stats'!$B$2:$AC$1000,20,0)</f>
        <v>#N/A</v>
      </c>
      <c r="AR706" t="e">
        <f>VLOOKUP($B706,'UPDATE Advanced Stats'!$B$2:$AC$1000,21,0)</f>
        <v>#N/A</v>
      </c>
      <c r="AS706" t="e">
        <f>VLOOKUP($B706,'UPDATE Advanced Stats'!$B$2:$AC$1000,22,0)</f>
        <v>#N/A</v>
      </c>
      <c r="AT706" t="e">
        <f>VLOOKUP($B706,'UPDATE Advanced Stats'!$B$2:$AC$1000,23,0)</f>
        <v>#N/A</v>
      </c>
      <c r="AU706" t="e">
        <f>VLOOKUP($B706,'UPDATE Advanced Stats'!$B$2:$AC$1000,24,0)</f>
        <v>#N/A</v>
      </c>
      <c r="AV706" t="e">
        <f>VLOOKUP($B706,'UPDATE Advanced Stats'!$B$2:$AC$1000,25,0)</f>
        <v>#N/A</v>
      </c>
      <c r="AW706" t="e">
        <f>VLOOKUP($B706,'UPDATE Advanced Stats'!$B$2:$AC$1000,26,0)</f>
        <v>#N/A</v>
      </c>
      <c r="AX706" t="e">
        <f>VLOOKUP($B706,'UPDATE Advanced Stats'!$B$2:$AC$1000,27,0)</f>
        <v>#N/A</v>
      </c>
      <c r="AY706" t="e">
        <f>VLOOKUP($B706,'UPDATE Advanced Stats'!$B$2:$AC$1000,28,0)</f>
        <v>#N/A</v>
      </c>
    </row>
    <row r="707" spans="1:51">
      <c r="A707">
        <f>'UPDATE Regular Stats'!A708</f>
        <v>0</v>
      </c>
      <c r="B707">
        <f>'UPDATE Regular Stats'!B708</f>
        <v>0</v>
      </c>
      <c r="C707">
        <f>'UPDATE Regular Stats'!C708</f>
        <v>0</v>
      </c>
      <c r="D707">
        <f>'UPDATE Regular Stats'!D708</f>
        <v>0</v>
      </c>
      <c r="E707">
        <f>'UPDATE Regular Stats'!E708</f>
        <v>0</v>
      </c>
      <c r="F707">
        <f>'UPDATE Regular Stats'!F708</f>
        <v>0</v>
      </c>
      <c r="G707">
        <f>'UPDATE Regular Stats'!G708</f>
        <v>0</v>
      </c>
      <c r="H707">
        <f>'UPDATE Regular Stats'!H708</f>
        <v>0</v>
      </c>
      <c r="I707">
        <f>'UPDATE Regular Stats'!I708</f>
        <v>0</v>
      </c>
      <c r="J707">
        <f>'UPDATE Regular Stats'!J708</f>
        <v>0</v>
      </c>
      <c r="K707">
        <f>'UPDATE Regular Stats'!K708</f>
        <v>0</v>
      </c>
      <c r="L707">
        <f>'UPDATE Regular Stats'!L708</f>
        <v>0</v>
      </c>
      <c r="M707">
        <f>'UPDATE Regular Stats'!M708</f>
        <v>0</v>
      </c>
      <c r="N707">
        <f>'UPDATE Regular Stats'!N708</f>
        <v>0</v>
      </c>
      <c r="O707">
        <f>'UPDATE Regular Stats'!O708</f>
        <v>0</v>
      </c>
      <c r="P707">
        <f>'UPDATE Regular Stats'!P708</f>
        <v>0</v>
      </c>
      <c r="Q707">
        <f>'UPDATE Regular Stats'!Q708</f>
        <v>0</v>
      </c>
      <c r="R707">
        <f>'UPDATE Regular Stats'!R708</f>
        <v>0</v>
      </c>
      <c r="S707">
        <f>'UPDATE Regular Stats'!S708</f>
        <v>0</v>
      </c>
      <c r="T707">
        <f>'UPDATE Regular Stats'!T708</f>
        <v>0</v>
      </c>
      <c r="U707">
        <f>'UPDATE Regular Stats'!U708</f>
        <v>0</v>
      </c>
      <c r="V707">
        <f>'UPDATE Regular Stats'!V708</f>
        <v>0</v>
      </c>
      <c r="W707">
        <f>'UPDATE Regular Stats'!W708</f>
        <v>0</v>
      </c>
      <c r="X707">
        <f>'UPDATE Regular Stats'!X708</f>
        <v>0</v>
      </c>
      <c r="Y707">
        <f>'UPDATE Regular Stats'!Y708</f>
        <v>0</v>
      </c>
      <c r="Z707">
        <f>'UPDATE Regular Stats'!Z708</f>
        <v>0</v>
      </c>
      <c r="AA707">
        <f>'UPDATE Regular Stats'!AA708</f>
        <v>0</v>
      </c>
      <c r="AB707">
        <f>'UPDATE Regular Stats'!AB708</f>
        <v>0</v>
      </c>
      <c r="AC707">
        <f>'UPDATE Regular Stats'!AC708</f>
        <v>0</v>
      </c>
      <c r="AD707" t="e">
        <f>VLOOKUP($B707,'UPDATE Advanced Stats'!$B$2:$AC$1000,7,0)</f>
        <v>#N/A</v>
      </c>
      <c r="AE707" t="e">
        <f>VLOOKUP($B707,'UPDATE Advanced Stats'!$B$2:$AC$1000,8,0)</f>
        <v>#N/A</v>
      </c>
      <c r="AF707" t="e">
        <f>VLOOKUP($B707,'UPDATE Advanced Stats'!$B$2:$AC$1000,9,0)</f>
        <v>#N/A</v>
      </c>
      <c r="AG707" t="e">
        <f>VLOOKUP($B707,'UPDATE Advanced Stats'!$B$2:$AC$1000,10,0)</f>
        <v>#N/A</v>
      </c>
      <c r="AH707" t="e">
        <f>VLOOKUP($B707,'UPDATE Advanced Stats'!$B$2:$AC$1000,11,0)</f>
        <v>#N/A</v>
      </c>
      <c r="AI707" t="e">
        <f>VLOOKUP($B707,'UPDATE Advanced Stats'!$B$2:$AC$1000,12,0)</f>
        <v>#N/A</v>
      </c>
      <c r="AJ707" t="e">
        <f>VLOOKUP($B707,'UPDATE Advanced Stats'!$B$2:$AC$1000,13,0)</f>
        <v>#N/A</v>
      </c>
      <c r="AK707" t="e">
        <f>VLOOKUP($B707,'UPDATE Advanced Stats'!$B$2:$AC$1000,14,0)</f>
        <v>#N/A</v>
      </c>
      <c r="AL707" t="e">
        <f>VLOOKUP($B707,'UPDATE Advanced Stats'!$B$2:$AC$1000,15,0)</f>
        <v>#N/A</v>
      </c>
      <c r="AM707" t="e">
        <f>VLOOKUP($B707,'UPDATE Advanced Stats'!$B$2:$AC$1000,16,0)</f>
        <v>#N/A</v>
      </c>
      <c r="AN707" t="e">
        <f>VLOOKUP($B707,'UPDATE Advanced Stats'!$B$2:$AC$1000,17,0)</f>
        <v>#N/A</v>
      </c>
      <c r="AO707" t="e">
        <f>VLOOKUP($B707,'UPDATE Advanced Stats'!$B$2:$AC$1000,18,0)</f>
        <v>#N/A</v>
      </c>
      <c r="AP707" t="e">
        <f>VLOOKUP($B707,'UPDATE Advanced Stats'!$B$2:$AC$1000,19,0)</f>
        <v>#N/A</v>
      </c>
      <c r="AQ707" t="e">
        <f>VLOOKUP($B707,'UPDATE Advanced Stats'!$B$2:$AC$1000,20,0)</f>
        <v>#N/A</v>
      </c>
      <c r="AR707" t="e">
        <f>VLOOKUP($B707,'UPDATE Advanced Stats'!$B$2:$AC$1000,21,0)</f>
        <v>#N/A</v>
      </c>
      <c r="AS707" t="e">
        <f>VLOOKUP($B707,'UPDATE Advanced Stats'!$B$2:$AC$1000,22,0)</f>
        <v>#N/A</v>
      </c>
      <c r="AT707" t="e">
        <f>VLOOKUP($B707,'UPDATE Advanced Stats'!$B$2:$AC$1000,23,0)</f>
        <v>#N/A</v>
      </c>
      <c r="AU707" t="e">
        <f>VLOOKUP($B707,'UPDATE Advanced Stats'!$B$2:$AC$1000,24,0)</f>
        <v>#N/A</v>
      </c>
      <c r="AV707" t="e">
        <f>VLOOKUP($B707,'UPDATE Advanced Stats'!$B$2:$AC$1000,25,0)</f>
        <v>#N/A</v>
      </c>
      <c r="AW707" t="e">
        <f>VLOOKUP($B707,'UPDATE Advanced Stats'!$B$2:$AC$1000,26,0)</f>
        <v>#N/A</v>
      </c>
      <c r="AX707" t="e">
        <f>VLOOKUP($B707,'UPDATE Advanced Stats'!$B$2:$AC$1000,27,0)</f>
        <v>#N/A</v>
      </c>
      <c r="AY707" t="e">
        <f>VLOOKUP($B707,'UPDATE Advanced Stats'!$B$2:$AC$1000,28,0)</f>
        <v>#N/A</v>
      </c>
    </row>
    <row r="708" spans="1:51">
      <c r="A708">
        <f>'UPDATE Regular Stats'!A709</f>
        <v>0</v>
      </c>
      <c r="B708">
        <f>'UPDATE Regular Stats'!B709</f>
        <v>0</v>
      </c>
      <c r="C708">
        <f>'UPDATE Regular Stats'!C709</f>
        <v>0</v>
      </c>
      <c r="D708">
        <f>'UPDATE Regular Stats'!D709</f>
        <v>0</v>
      </c>
      <c r="E708">
        <f>'UPDATE Regular Stats'!E709</f>
        <v>0</v>
      </c>
      <c r="F708">
        <f>'UPDATE Regular Stats'!F709</f>
        <v>0</v>
      </c>
      <c r="G708">
        <f>'UPDATE Regular Stats'!G709</f>
        <v>0</v>
      </c>
      <c r="H708">
        <f>'UPDATE Regular Stats'!H709</f>
        <v>0</v>
      </c>
      <c r="I708">
        <f>'UPDATE Regular Stats'!I709</f>
        <v>0</v>
      </c>
      <c r="J708">
        <f>'UPDATE Regular Stats'!J709</f>
        <v>0</v>
      </c>
      <c r="K708">
        <f>'UPDATE Regular Stats'!K709</f>
        <v>0</v>
      </c>
      <c r="L708">
        <f>'UPDATE Regular Stats'!L709</f>
        <v>0</v>
      </c>
      <c r="M708">
        <f>'UPDATE Regular Stats'!M709</f>
        <v>0</v>
      </c>
      <c r="N708">
        <f>'UPDATE Regular Stats'!N709</f>
        <v>0</v>
      </c>
      <c r="O708">
        <f>'UPDATE Regular Stats'!O709</f>
        <v>0</v>
      </c>
      <c r="P708">
        <f>'UPDATE Regular Stats'!P709</f>
        <v>0</v>
      </c>
      <c r="Q708">
        <f>'UPDATE Regular Stats'!Q709</f>
        <v>0</v>
      </c>
      <c r="R708">
        <f>'UPDATE Regular Stats'!R709</f>
        <v>0</v>
      </c>
      <c r="S708">
        <f>'UPDATE Regular Stats'!S709</f>
        <v>0</v>
      </c>
      <c r="T708">
        <f>'UPDATE Regular Stats'!T709</f>
        <v>0</v>
      </c>
      <c r="U708">
        <f>'UPDATE Regular Stats'!U709</f>
        <v>0</v>
      </c>
      <c r="V708">
        <f>'UPDATE Regular Stats'!V709</f>
        <v>0</v>
      </c>
      <c r="W708">
        <f>'UPDATE Regular Stats'!W709</f>
        <v>0</v>
      </c>
      <c r="X708">
        <f>'UPDATE Regular Stats'!X709</f>
        <v>0</v>
      </c>
      <c r="Y708">
        <f>'UPDATE Regular Stats'!Y709</f>
        <v>0</v>
      </c>
      <c r="Z708">
        <f>'UPDATE Regular Stats'!Z709</f>
        <v>0</v>
      </c>
      <c r="AA708">
        <f>'UPDATE Regular Stats'!AA709</f>
        <v>0</v>
      </c>
      <c r="AB708">
        <f>'UPDATE Regular Stats'!AB709</f>
        <v>0</v>
      </c>
      <c r="AC708">
        <f>'UPDATE Regular Stats'!AC709</f>
        <v>0</v>
      </c>
      <c r="AD708" t="e">
        <f>VLOOKUP($B708,'UPDATE Advanced Stats'!$B$2:$AC$1000,7,0)</f>
        <v>#N/A</v>
      </c>
      <c r="AE708" t="e">
        <f>VLOOKUP($B708,'UPDATE Advanced Stats'!$B$2:$AC$1000,8,0)</f>
        <v>#N/A</v>
      </c>
      <c r="AF708" t="e">
        <f>VLOOKUP($B708,'UPDATE Advanced Stats'!$B$2:$AC$1000,9,0)</f>
        <v>#N/A</v>
      </c>
      <c r="AG708" t="e">
        <f>VLOOKUP($B708,'UPDATE Advanced Stats'!$B$2:$AC$1000,10,0)</f>
        <v>#N/A</v>
      </c>
      <c r="AH708" t="e">
        <f>VLOOKUP($B708,'UPDATE Advanced Stats'!$B$2:$AC$1000,11,0)</f>
        <v>#N/A</v>
      </c>
      <c r="AI708" t="e">
        <f>VLOOKUP($B708,'UPDATE Advanced Stats'!$B$2:$AC$1000,12,0)</f>
        <v>#N/A</v>
      </c>
      <c r="AJ708" t="e">
        <f>VLOOKUP($B708,'UPDATE Advanced Stats'!$B$2:$AC$1000,13,0)</f>
        <v>#N/A</v>
      </c>
      <c r="AK708" t="e">
        <f>VLOOKUP($B708,'UPDATE Advanced Stats'!$B$2:$AC$1000,14,0)</f>
        <v>#N/A</v>
      </c>
      <c r="AL708" t="e">
        <f>VLOOKUP($B708,'UPDATE Advanced Stats'!$B$2:$AC$1000,15,0)</f>
        <v>#N/A</v>
      </c>
      <c r="AM708" t="e">
        <f>VLOOKUP($B708,'UPDATE Advanced Stats'!$B$2:$AC$1000,16,0)</f>
        <v>#N/A</v>
      </c>
      <c r="AN708" t="e">
        <f>VLOOKUP($B708,'UPDATE Advanced Stats'!$B$2:$AC$1000,17,0)</f>
        <v>#N/A</v>
      </c>
      <c r="AO708" t="e">
        <f>VLOOKUP($B708,'UPDATE Advanced Stats'!$B$2:$AC$1000,18,0)</f>
        <v>#N/A</v>
      </c>
      <c r="AP708" t="e">
        <f>VLOOKUP($B708,'UPDATE Advanced Stats'!$B$2:$AC$1000,19,0)</f>
        <v>#N/A</v>
      </c>
      <c r="AQ708" t="e">
        <f>VLOOKUP($B708,'UPDATE Advanced Stats'!$B$2:$AC$1000,20,0)</f>
        <v>#N/A</v>
      </c>
      <c r="AR708" t="e">
        <f>VLOOKUP($B708,'UPDATE Advanced Stats'!$B$2:$AC$1000,21,0)</f>
        <v>#N/A</v>
      </c>
      <c r="AS708" t="e">
        <f>VLOOKUP($B708,'UPDATE Advanced Stats'!$B$2:$AC$1000,22,0)</f>
        <v>#N/A</v>
      </c>
      <c r="AT708" t="e">
        <f>VLOOKUP($B708,'UPDATE Advanced Stats'!$B$2:$AC$1000,23,0)</f>
        <v>#N/A</v>
      </c>
      <c r="AU708" t="e">
        <f>VLOOKUP($B708,'UPDATE Advanced Stats'!$B$2:$AC$1000,24,0)</f>
        <v>#N/A</v>
      </c>
      <c r="AV708" t="e">
        <f>VLOOKUP($B708,'UPDATE Advanced Stats'!$B$2:$AC$1000,25,0)</f>
        <v>#N/A</v>
      </c>
      <c r="AW708" t="e">
        <f>VLOOKUP($B708,'UPDATE Advanced Stats'!$B$2:$AC$1000,26,0)</f>
        <v>#N/A</v>
      </c>
      <c r="AX708" t="e">
        <f>VLOOKUP($B708,'UPDATE Advanced Stats'!$B$2:$AC$1000,27,0)</f>
        <v>#N/A</v>
      </c>
      <c r="AY708" t="e">
        <f>VLOOKUP($B708,'UPDATE Advanced Stats'!$B$2:$AC$1000,28,0)</f>
        <v>#N/A</v>
      </c>
    </row>
    <row r="709" spans="1:51">
      <c r="A709">
        <f>'UPDATE Regular Stats'!A710</f>
        <v>0</v>
      </c>
      <c r="B709">
        <f>'UPDATE Regular Stats'!B710</f>
        <v>0</v>
      </c>
      <c r="C709">
        <f>'UPDATE Regular Stats'!C710</f>
        <v>0</v>
      </c>
      <c r="D709">
        <f>'UPDATE Regular Stats'!D710</f>
        <v>0</v>
      </c>
      <c r="E709">
        <f>'UPDATE Regular Stats'!E710</f>
        <v>0</v>
      </c>
      <c r="F709">
        <f>'UPDATE Regular Stats'!F710</f>
        <v>0</v>
      </c>
      <c r="G709">
        <f>'UPDATE Regular Stats'!G710</f>
        <v>0</v>
      </c>
      <c r="H709">
        <f>'UPDATE Regular Stats'!H710</f>
        <v>0</v>
      </c>
      <c r="I709">
        <f>'UPDATE Regular Stats'!I710</f>
        <v>0</v>
      </c>
      <c r="J709">
        <f>'UPDATE Regular Stats'!J710</f>
        <v>0</v>
      </c>
      <c r="K709">
        <f>'UPDATE Regular Stats'!K710</f>
        <v>0</v>
      </c>
      <c r="L709">
        <f>'UPDATE Regular Stats'!L710</f>
        <v>0</v>
      </c>
      <c r="M709">
        <f>'UPDATE Regular Stats'!M710</f>
        <v>0</v>
      </c>
      <c r="N709">
        <f>'UPDATE Regular Stats'!N710</f>
        <v>0</v>
      </c>
      <c r="O709">
        <f>'UPDATE Regular Stats'!O710</f>
        <v>0</v>
      </c>
      <c r="P709">
        <f>'UPDATE Regular Stats'!P710</f>
        <v>0</v>
      </c>
      <c r="Q709">
        <f>'UPDATE Regular Stats'!Q710</f>
        <v>0</v>
      </c>
      <c r="R709">
        <f>'UPDATE Regular Stats'!R710</f>
        <v>0</v>
      </c>
      <c r="S709">
        <f>'UPDATE Regular Stats'!S710</f>
        <v>0</v>
      </c>
      <c r="T709">
        <f>'UPDATE Regular Stats'!T710</f>
        <v>0</v>
      </c>
      <c r="U709">
        <f>'UPDATE Regular Stats'!U710</f>
        <v>0</v>
      </c>
      <c r="V709">
        <f>'UPDATE Regular Stats'!V710</f>
        <v>0</v>
      </c>
      <c r="W709">
        <f>'UPDATE Regular Stats'!W710</f>
        <v>0</v>
      </c>
      <c r="X709">
        <f>'UPDATE Regular Stats'!X710</f>
        <v>0</v>
      </c>
      <c r="Y709">
        <f>'UPDATE Regular Stats'!Y710</f>
        <v>0</v>
      </c>
      <c r="Z709">
        <f>'UPDATE Regular Stats'!Z710</f>
        <v>0</v>
      </c>
      <c r="AA709">
        <f>'UPDATE Regular Stats'!AA710</f>
        <v>0</v>
      </c>
      <c r="AB709">
        <f>'UPDATE Regular Stats'!AB710</f>
        <v>0</v>
      </c>
      <c r="AC709">
        <f>'UPDATE Regular Stats'!AC710</f>
        <v>0</v>
      </c>
      <c r="AD709" t="e">
        <f>VLOOKUP($B709,'UPDATE Advanced Stats'!$B$2:$AC$1000,7,0)</f>
        <v>#N/A</v>
      </c>
      <c r="AE709" t="e">
        <f>VLOOKUP($B709,'UPDATE Advanced Stats'!$B$2:$AC$1000,8,0)</f>
        <v>#N/A</v>
      </c>
      <c r="AF709" t="e">
        <f>VLOOKUP($B709,'UPDATE Advanced Stats'!$B$2:$AC$1000,9,0)</f>
        <v>#N/A</v>
      </c>
      <c r="AG709" t="e">
        <f>VLOOKUP($B709,'UPDATE Advanced Stats'!$B$2:$AC$1000,10,0)</f>
        <v>#N/A</v>
      </c>
      <c r="AH709" t="e">
        <f>VLOOKUP($B709,'UPDATE Advanced Stats'!$B$2:$AC$1000,11,0)</f>
        <v>#N/A</v>
      </c>
      <c r="AI709" t="e">
        <f>VLOOKUP($B709,'UPDATE Advanced Stats'!$B$2:$AC$1000,12,0)</f>
        <v>#N/A</v>
      </c>
      <c r="AJ709" t="e">
        <f>VLOOKUP($B709,'UPDATE Advanced Stats'!$B$2:$AC$1000,13,0)</f>
        <v>#N/A</v>
      </c>
      <c r="AK709" t="e">
        <f>VLOOKUP($B709,'UPDATE Advanced Stats'!$B$2:$AC$1000,14,0)</f>
        <v>#N/A</v>
      </c>
      <c r="AL709" t="e">
        <f>VLOOKUP($B709,'UPDATE Advanced Stats'!$B$2:$AC$1000,15,0)</f>
        <v>#N/A</v>
      </c>
      <c r="AM709" t="e">
        <f>VLOOKUP($B709,'UPDATE Advanced Stats'!$B$2:$AC$1000,16,0)</f>
        <v>#N/A</v>
      </c>
      <c r="AN709" t="e">
        <f>VLOOKUP($B709,'UPDATE Advanced Stats'!$B$2:$AC$1000,17,0)</f>
        <v>#N/A</v>
      </c>
      <c r="AO709" t="e">
        <f>VLOOKUP($B709,'UPDATE Advanced Stats'!$B$2:$AC$1000,18,0)</f>
        <v>#N/A</v>
      </c>
      <c r="AP709" t="e">
        <f>VLOOKUP($B709,'UPDATE Advanced Stats'!$B$2:$AC$1000,19,0)</f>
        <v>#N/A</v>
      </c>
      <c r="AQ709" t="e">
        <f>VLOOKUP($B709,'UPDATE Advanced Stats'!$B$2:$AC$1000,20,0)</f>
        <v>#N/A</v>
      </c>
      <c r="AR709" t="e">
        <f>VLOOKUP($B709,'UPDATE Advanced Stats'!$B$2:$AC$1000,21,0)</f>
        <v>#N/A</v>
      </c>
      <c r="AS709" t="e">
        <f>VLOOKUP($B709,'UPDATE Advanced Stats'!$B$2:$AC$1000,22,0)</f>
        <v>#N/A</v>
      </c>
      <c r="AT709" t="e">
        <f>VLOOKUP($B709,'UPDATE Advanced Stats'!$B$2:$AC$1000,23,0)</f>
        <v>#N/A</v>
      </c>
      <c r="AU709" t="e">
        <f>VLOOKUP($B709,'UPDATE Advanced Stats'!$B$2:$AC$1000,24,0)</f>
        <v>#N/A</v>
      </c>
      <c r="AV709" t="e">
        <f>VLOOKUP($B709,'UPDATE Advanced Stats'!$B$2:$AC$1000,25,0)</f>
        <v>#N/A</v>
      </c>
      <c r="AW709" t="e">
        <f>VLOOKUP($B709,'UPDATE Advanced Stats'!$B$2:$AC$1000,26,0)</f>
        <v>#N/A</v>
      </c>
      <c r="AX709" t="e">
        <f>VLOOKUP($B709,'UPDATE Advanced Stats'!$B$2:$AC$1000,27,0)</f>
        <v>#N/A</v>
      </c>
      <c r="AY709" t="e">
        <f>VLOOKUP($B709,'UPDATE Advanced Stats'!$B$2:$AC$1000,28,0)</f>
        <v>#N/A</v>
      </c>
    </row>
    <row r="710" spans="1:51">
      <c r="A710">
        <f>'UPDATE Regular Stats'!A711</f>
        <v>0</v>
      </c>
      <c r="B710">
        <f>'UPDATE Regular Stats'!B711</f>
        <v>0</v>
      </c>
      <c r="C710">
        <f>'UPDATE Regular Stats'!C711</f>
        <v>0</v>
      </c>
      <c r="D710">
        <f>'UPDATE Regular Stats'!D711</f>
        <v>0</v>
      </c>
      <c r="E710">
        <f>'UPDATE Regular Stats'!E711</f>
        <v>0</v>
      </c>
      <c r="F710">
        <f>'UPDATE Regular Stats'!F711</f>
        <v>0</v>
      </c>
      <c r="G710">
        <f>'UPDATE Regular Stats'!G711</f>
        <v>0</v>
      </c>
      <c r="H710">
        <f>'UPDATE Regular Stats'!H711</f>
        <v>0</v>
      </c>
      <c r="I710">
        <f>'UPDATE Regular Stats'!I711</f>
        <v>0</v>
      </c>
      <c r="J710">
        <f>'UPDATE Regular Stats'!J711</f>
        <v>0</v>
      </c>
      <c r="K710">
        <f>'UPDATE Regular Stats'!K711</f>
        <v>0</v>
      </c>
      <c r="L710">
        <f>'UPDATE Regular Stats'!L711</f>
        <v>0</v>
      </c>
      <c r="M710">
        <f>'UPDATE Regular Stats'!M711</f>
        <v>0</v>
      </c>
      <c r="N710">
        <f>'UPDATE Regular Stats'!N711</f>
        <v>0</v>
      </c>
      <c r="O710">
        <f>'UPDATE Regular Stats'!O711</f>
        <v>0</v>
      </c>
      <c r="P710">
        <f>'UPDATE Regular Stats'!P711</f>
        <v>0</v>
      </c>
      <c r="Q710">
        <f>'UPDATE Regular Stats'!Q711</f>
        <v>0</v>
      </c>
      <c r="R710">
        <f>'UPDATE Regular Stats'!R711</f>
        <v>0</v>
      </c>
      <c r="S710">
        <f>'UPDATE Regular Stats'!S711</f>
        <v>0</v>
      </c>
      <c r="T710">
        <f>'UPDATE Regular Stats'!T711</f>
        <v>0</v>
      </c>
      <c r="U710">
        <f>'UPDATE Regular Stats'!U711</f>
        <v>0</v>
      </c>
      <c r="V710">
        <f>'UPDATE Regular Stats'!V711</f>
        <v>0</v>
      </c>
      <c r="W710">
        <f>'UPDATE Regular Stats'!W711</f>
        <v>0</v>
      </c>
      <c r="X710">
        <f>'UPDATE Regular Stats'!X711</f>
        <v>0</v>
      </c>
      <c r="Y710">
        <f>'UPDATE Regular Stats'!Y711</f>
        <v>0</v>
      </c>
      <c r="Z710">
        <f>'UPDATE Regular Stats'!Z711</f>
        <v>0</v>
      </c>
      <c r="AA710">
        <f>'UPDATE Regular Stats'!AA711</f>
        <v>0</v>
      </c>
      <c r="AB710">
        <f>'UPDATE Regular Stats'!AB711</f>
        <v>0</v>
      </c>
      <c r="AC710">
        <f>'UPDATE Regular Stats'!AC711</f>
        <v>0</v>
      </c>
      <c r="AD710" t="e">
        <f>VLOOKUP($B710,'UPDATE Advanced Stats'!$B$2:$AC$1000,7,0)</f>
        <v>#N/A</v>
      </c>
      <c r="AE710" t="e">
        <f>VLOOKUP($B710,'UPDATE Advanced Stats'!$B$2:$AC$1000,8,0)</f>
        <v>#N/A</v>
      </c>
      <c r="AF710" t="e">
        <f>VLOOKUP($B710,'UPDATE Advanced Stats'!$B$2:$AC$1000,9,0)</f>
        <v>#N/A</v>
      </c>
      <c r="AG710" t="e">
        <f>VLOOKUP($B710,'UPDATE Advanced Stats'!$B$2:$AC$1000,10,0)</f>
        <v>#N/A</v>
      </c>
      <c r="AH710" t="e">
        <f>VLOOKUP($B710,'UPDATE Advanced Stats'!$B$2:$AC$1000,11,0)</f>
        <v>#N/A</v>
      </c>
      <c r="AI710" t="e">
        <f>VLOOKUP($B710,'UPDATE Advanced Stats'!$B$2:$AC$1000,12,0)</f>
        <v>#N/A</v>
      </c>
      <c r="AJ710" t="e">
        <f>VLOOKUP($B710,'UPDATE Advanced Stats'!$B$2:$AC$1000,13,0)</f>
        <v>#N/A</v>
      </c>
      <c r="AK710" t="e">
        <f>VLOOKUP($B710,'UPDATE Advanced Stats'!$B$2:$AC$1000,14,0)</f>
        <v>#N/A</v>
      </c>
      <c r="AL710" t="e">
        <f>VLOOKUP($B710,'UPDATE Advanced Stats'!$B$2:$AC$1000,15,0)</f>
        <v>#N/A</v>
      </c>
      <c r="AM710" t="e">
        <f>VLOOKUP($B710,'UPDATE Advanced Stats'!$B$2:$AC$1000,16,0)</f>
        <v>#N/A</v>
      </c>
      <c r="AN710" t="e">
        <f>VLOOKUP($B710,'UPDATE Advanced Stats'!$B$2:$AC$1000,17,0)</f>
        <v>#N/A</v>
      </c>
      <c r="AO710" t="e">
        <f>VLOOKUP($B710,'UPDATE Advanced Stats'!$B$2:$AC$1000,18,0)</f>
        <v>#N/A</v>
      </c>
      <c r="AP710" t="e">
        <f>VLOOKUP($B710,'UPDATE Advanced Stats'!$B$2:$AC$1000,19,0)</f>
        <v>#N/A</v>
      </c>
      <c r="AQ710" t="e">
        <f>VLOOKUP($B710,'UPDATE Advanced Stats'!$B$2:$AC$1000,20,0)</f>
        <v>#N/A</v>
      </c>
      <c r="AR710" t="e">
        <f>VLOOKUP($B710,'UPDATE Advanced Stats'!$B$2:$AC$1000,21,0)</f>
        <v>#N/A</v>
      </c>
      <c r="AS710" t="e">
        <f>VLOOKUP($B710,'UPDATE Advanced Stats'!$B$2:$AC$1000,22,0)</f>
        <v>#N/A</v>
      </c>
      <c r="AT710" t="e">
        <f>VLOOKUP($B710,'UPDATE Advanced Stats'!$B$2:$AC$1000,23,0)</f>
        <v>#N/A</v>
      </c>
      <c r="AU710" t="e">
        <f>VLOOKUP($B710,'UPDATE Advanced Stats'!$B$2:$AC$1000,24,0)</f>
        <v>#N/A</v>
      </c>
      <c r="AV710" t="e">
        <f>VLOOKUP($B710,'UPDATE Advanced Stats'!$B$2:$AC$1000,25,0)</f>
        <v>#N/A</v>
      </c>
      <c r="AW710" t="e">
        <f>VLOOKUP($B710,'UPDATE Advanced Stats'!$B$2:$AC$1000,26,0)</f>
        <v>#N/A</v>
      </c>
      <c r="AX710" t="e">
        <f>VLOOKUP($B710,'UPDATE Advanced Stats'!$B$2:$AC$1000,27,0)</f>
        <v>#N/A</v>
      </c>
      <c r="AY710" t="e">
        <f>VLOOKUP($B710,'UPDATE Advanced Stats'!$B$2:$AC$1000,28,0)</f>
        <v>#N/A</v>
      </c>
    </row>
    <row r="711" spans="1:51">
      <c r="A711">
        <f>'UPDATE Regular Stats'!A712</f>
        <v>0</v>
      </c>
      <c r="B711">
        <f>'UPDATE Regular Stats'!B712</f>
        <v>0</v>
      </c>
      <c r="C711">
        <f>'UPDATE Regular Stats'!C712</f>
        <v>0</v>
      </c>
      <c r="D711">
        <f>'UPDATE Regular Stats'!D712</f>
        <v>0</v>
      </c>
      <c r="E711">
        <f>'UPDATE Regular Stats'!E712</f>
        <v>0</v>
      </c>
      <c r="F711">
        <f>'UPDATE Regular Stats'!F712</f>
        <v>0</v>
      </c>
      <c r="G711">
        <f>'UPDATE Regular Stats'!G712</f>
        <v>0</v>
      </c>
      <c r="H711">
        <f>'UPDATE Regular Stats'!H712</f>
        <v>0</v>
      </c>
      <c r="I711">
        <f>'UPDATE Regular Stats'!I712</f>
        <v>0</v>
      </c>
      <c r="J711">
        <f>'UPDATE Regular Stats'!J712</f>
        <v>0</v>
      </c>
      <c r="K711">
        <f>'UPDATE Regular Stats'!K712</f>
        <v>0</v>
      </c>
      <c r="L711">
        <f>'UPDATE Regular Stats'!L712</f>
        <v>0</v>
      </c>
      <c r="M711">
        <f>'UPDATE Regular Stats'!M712</f>
        <v>0</v>
      </c>
      <c r="N711">
        <f>'UPDATE Regular Stats'!N712</f>
        <v>0</v>
      </c>
      <c r="O711">
        <f>'UPDATE Regular Stats'!O712</f>
        <v>0</v>
      </c>
      <c r="P711">
        <f>'UPDATE Regular Stats'!P712</f>
        <v>0</v>
      </c>
      <c r="Q711">
        <f>'UPDATE Regular Stats'!Q712</f>
        <v>0</v>
      </c>
      <c r="R711">
        <f>'UPDATE Regular Stats'!R712</f>
        <v>0</v>
      </c>
      <c r="S711">
        <f>'UPDATE Regular Stats'!S712</f>
        <v>0</v>
      </c>
      <c r="T711">
        <f>'UPDATE Regular Stats'!T712</f>
        <v>0</v>
      </c>
      <c r="U711">
        <f>'UPDATE Regular Stats'!U712</f>
        <v>0</v>
      </c>
      <c r="V711">
        <f>'UPDATE Regular Stats'!V712</f>
        <v>0</v>
      </c>
      <c r="W711">
        <f>'UPDATE Regular Stats'!W712</f>
        <v>0</v>
      </c>
      <c r="X711">
        <f>'UPDATE Regular Stats'!X712</f>
        <v>0</v>
      </c>
      <c r="Y711">
        <f>'UPDATE Regular Stats'!Y712</f>
        <v>0</v>
      </c>
      <c r="Z711">
        <f>'UPDATE Regular Stats'!Z712</f>
        <v>0</v>
      </c>
      <c r="AA711">
        <f>'UPDATE Regular Stats'!AA712</f>
        <v>0</v>
      </c>
      <c r="AB711">
        <f>'UPDATE Regular Stats'!AB712</f>
        <v>0</v>
      </c>
      <c r="AC711">
        <f>'UPDATE Regular Stats'!AC712</f>
        <v>0</v>
      </c>
      <c r="AD711" t="e">
        <f>VLOOKUP($B711,'UPDATE Advanced Stats'!$B$2:$AC$1000,7,0)</f>
        <v>#N/A</v>
      </c>
      <c r="AE711" t="e">
        <f>VLOOKUP($B711,'UPDATE Advanced Stats'!$B$2:$AC$1000,8,0)</f>
        <v>#N/A</v>
      </c>
      <c r="AF711" t="e">
        <f>VLOOKUP($B711,'UPDATE Advanced Stats'!$B$2:$AC$1000,9,0)</f>
        <v>#N/A</v>
      </c>
      <c r="AG711" t="e">
        <f>VLOOKUP($B711,'UPDATE Advanced Stats'!$B$2:$AC$1000,10,0)</f>
        <v>#N/A</v>
      </c>
      <c r="AH711" t="e">
        <f>VLOOKUP($B711,'UPDATE Advanced Stats'!$B$2:$AC$1000,11,0)</f>
        <v>#N/A</v>
      </c>
      <c r="AI711" t="e">
        <f>VLOOKUP($B711,'UPDATE Advanced Stats'!$B$2:$AC$1000,12,0)</f>
        <v>#N/A</v>
      </c>
      <c r="AJ711" t="e">
        <f>VLOOKUP($B711,'UPDATE Advanced Stats'!$B$2:$AC$1000,13,0)</f>
        <v>#N/A</v>
      </c>
      <c r="AK711" t="e">
        <f>VLOOKUP($B711,'UPDATE Advanced Stats'!$B$2:$AC$1000,14,0)</f>
        <v>#N/A</v>
      </c>
      <c r="AL711" t="e">
        <f>VLOOKUP($B711,'UPDATE Advanced Stats'!$B$2:$AC$1000,15,0)</f>
        <v>#N/A</v>
      </c>
      <c r="AM711" t="e">
        <f>VLOOKUP($B711,'UPDATE Advanced Stats'!$B$2:$AC$1000,16,0)</f>
        <v>#N/A</v>
      </c>
      <c r="AN711" t="e">
        <f>VLOOKUP($B711,'UPDATE Advanced Stats'!$B$2:$AC$1000,17,0)</f>
        <v>#N/A</v>
      </c>
      <c r="AO711" t="e">
        <f>VLOOKUP($B711,'UPDATE Advanced Stats'!$B$2:$AC$1000,18,0)</f>
        <v>#N/A</v>
      </c>
      <c r="AP711" t="e">
        <f>VLOOKUP($B711,'UPDATE Advanced Stats'!$B$2:$AC$1000,19,0)</f>
        <v>#N/A</v>
      </c>
      <c r="AQ711" t="e">
        <f>VLOOKUP($B711,'UPDATE Advanced Stats'!$B$2:$AC$1000,20,0)</f>
        <v>#N/A</v>
      </c>
      <c r="AR711" t="e">
        <f>VLOOKUP($B711,'UPDATE Advanced Stats'!$B$2:$AC$1000,21,0)</f>
        <v>#N/A</v>
      </c>
      <c r="AS711" t="e">
        <f>VLOOKUP($B711,'UPDATE Advanced Stats'!$B$2:$AC$1000,22,0)</f>
        <v>#N/A</v>
      </c>
      <c r="AT711" t="e">
        <f>VLOOKUP($B711,'UPDATE Advanced Stats'!$B$2:$AC$1000,23,0)</f>
        <v>#N/A</v>
      </c>
      <c r="AU711" t="e">
        <f>VLOOKUP($B711,'UPDATE Advanced Stats'!$B$2:$AC$1000,24,0)</f>
        <v>#N/A</v>
      </c>
      <c r="AV711" t="e">
        <f>VLOOKUP($B711,'UPDATE Advanced Stats'!$B$2:$AC$1000,25,0)</f>
        <v>#N/A</v>
      </c>
      <c r="AW711" t="e">
        <f>VLOOKUP($B711,'UPDATE Advanced Stats'!$B$2:$AC$1000,26,0)</f>
        <v>#N/A</v>
      </c>
      <c r="AX711" t="e">
        <f>VLOOKUP($B711,'UPDATE Advanced Stats'!$B$2:$AC$1000,27,0)</f>
        <v>#N/A</v>
      </c>
      <c r="AY711" t="e">
        <f>VLOOKUP($B711,'UPDATE Advanced Stats'!$B$2:$AC$1000,28,0)</f>
        <v>#N/A</v>
      </c>
    </row>
    <row r="712" spans="1:51">
      <c r="A712">
        <f>'UPDATE Regular Stats'!A713</f>
        <v>0</v>
      </c>
      <c r="B712">
        <f>'UPDATE Regular Stats'!B713</f>
        <v>0</v>
      </c>
      <c r="C712">
        <f>'UPDATE Regular Stats'!C713</f>
        <v>0</v>
      </c>
      <c r="D712">
        <f>'UPDATE Regular Stats'!D713</f>
        <v>0</v>
      </c>
      <c r="E712">
        <f>'UPDATE Regular Stats'!E713</f>
        <v>0</v>
      </c>
      <c r="F712">
        <f>'UPDATE Regular Stats'!F713</f>
        <v>0</v>
      </c>
      <c r="G712">
        <f>'UPDATE Regular Stats'!G713</f>
        <v>0</v>
      </c>
      <c r="H712">
        <f>'UPDATE Regular Stats'!H713</f>
        <v>0</v>
      </c>
      <c r="I712">
        <f>'UPDATE Regular Stats'!I713</f>
        <v>0</v>
      </c>
      <c r="J712">
        <f>'UPDATE Regular Stats'!J713</f>
        <v>0</v>
      </c>
      <c r="K712">
        <f>'UPDATE Regular Stats'!K713</f>
        <v>0</v>
      </c>
      <c r="L712">
        <f>'UPDATE Regular Stats'!L713</f>
        <v>0</v>
      </c>
      <c r="M712">
        <f>'UPDATE Regular Stats'!M713</f>
        <v>0</v>
      </c>
      <c r="N712">
        <f>'UPDATE Regular Stats'!N713</f>
        <v>0</v>
      </c>
      <c r="O712">
        <f>'UPDATE Regular Stats'!O713</f>
        <v>0</v>
      </c>
      <c r="P712">
        <f>'UPDATE Regular Stats'!P713</f>
        <v>0</v>
      </c>
      <c r="Q712">
        <f>'UPDATE Regular Stats'!Q713</f>
        <v>0</v>
      </c>
      <c r="R712">
        <f>'UPDATE Regular Stats'!R713</f>
        <v>0</v>
      </c>
      <c r="S712">
        <f>'UPDATE Regular Stats'!S713</f>
        <v>0</v>
      </c>
      <c r="T712">
        <f>'UPDATE Regular Stats'!T713</f>
        <v>0</v>
      </c>
      <c r="U712">
        <f>'UPDATE Regular Stats'!U713</f>
        <v>0</v>
      </c>
      <c r="V712">
        <f>'UPDATE Regular Stats'!V713</f>
        <v>0</v>
      </c>
      <c r="W712">
        <f>'UPDATE Regular Stats'!W713</f>
        <v>0</v>
      </c>
      <c r="X712">
        <f>'UPDATE Regular Stats'!X713</f>
        <v>0</v>
      </c>
      <c r="Y712">
        <f>'UPDATE Regular Stats'!Y713</f>
        <v>0</v>
      </c>
      <c r="Z712">
        <f>'UPDATE Regular Stats'!Z713</f>
        <v>0</v>
      </c>
      <c r="AA712">
        <f>'UPDATE Regular Stats'!AA713</f>
        <v>0</v>
      </c>
      <c r="AB712">
        <f>'UPDATE Regular Stats'!AB713</f>
        <v>0</v>
      </c>
      <c r="AC712">
        <f>'UPDATE Regular Stats'!AC713</f>
        <v>0</v>
      </c>
      <c r="AD712" t="e">
        <f>VLOOKUP($B712,'UPDATE Advanced Stats'!$B$2:$AC$1000,7,0)</f>
        <v>#N/A</v>
      </c>
      <c r="AE712" t="e">
        <f>VLOOKUP($B712,'UPDATE Advanced Stats'!$B$2:$AC$1000,8,0)</f>
        <v>#N/A</v>
      </c>
      <c r="AF712" t="e">
        <f>VLOOKUP($B712,'UPDATE Advanced Stats'!$B$2:$AC$1000,9,0)</f>
        <v>#N/A</v>
      </c>
      <c r="AG712" t="e">
        <f>VLOOKUP($B712,'UPDATE Advanced Stats'!$B$2:$AC$1000,10,0)</f>
        <v>#N/A</v>
      </c>
      <c r="AH712" t="e">
        <f>VLOOKUP($B712,'UPDATE Advanced Stats'!$B$2:$AC$1000,11,0)</f>
        <v>#N/A</v>
      </c>
      <c r="AI712" t="e">
        <f>VLOOKUP($B712,'UPDATE Advanced Stats'!$B$2:$AC$1000,12,0)</f>
        <v>#N/A</v>
      </c>
      <c r="AJ712" t="e">
        <f>VLOOKUP($B712,'UPDATE Advanced Stats'!$B$2:$AC$1000,13,0)</f>
        <v>#N/A</v>
      </c>
      <c r="AK712" t="e">
        <f>VLOOKUP($B712,'UPDATE Advanced Stats'!$B$2:$AC$1000,14,0)</f>
        <v>#N/A</v>
      </c>
      <c r="AL712" t="e">
        <f>VLOOKUP($B712,'UPDATE Advanced Stats'!$B$2:$AC$1000,15,0)</f>
        <v>#N/A</v>
      </c>
      <c r="AM712" t="e">
        <f>VLOOKUP($B712,'UPDATE Advanced Stats'!$B$2:$AC$1000,16,0)</f>
        <v>#N/A</v>
      </c>
      <c r="AN712" t="e">
        <f>VLOOKUP($B712,'UPDATE Advanced Stats'!$B$2:$AC$1000,17,0)</f>
        <v>#N/A</v>
      </c>
      <c r="AO712" t="e">
        <f>VLOOKUP($B712,'UPDATE Advanced Stats'!$B$2:$AC$1000,18,0)</f>
        <v>#N/A</v>
      </c>
      <c r="AP712" t="e">
        <f>VLOOKUP($B712,'UPDATE Advanced Stats'!$B$2:$AC$1000,19,0)</f>
        <v>#N/A</v>
      </c>
      <c r="AQ712" t="e">
        <f>VLOOKUP($B712,'UPDATE Advanced Stats'!$B$2:$AC$1000,20,0)</f>
        <v>#N/A</v>
      </c>
      <c r="AR712" t="e">
        <f>VLOOKUP($B712,'UPDATE Advanced Stats'!$B$2:$AC$1000,21,0)</f>
        <v>#N/A</v>
      </c>
      <c r="AS712" t="e">
        <f>VLOOKUP($B712,'UPDATE Advanced Stats'!$B$2:$AC$1000,22,0)</f>
        <v>#N/A</v>
      </c>
      <c r="AT712" t="e">
        <f>VLOOKUP($B712,'UPDATE Advanced Stats'!$B$2:$AC$1000,23,0)</f>
        <v>#N/A</v>
      </c>
      <c r="AU712" t="e">
        <f>VLOOKUP($B712,'UPDATE Advanced Stats'!$B$2:$AC$1000,24,0)</f>
        <v>#N/A</v>
      </c>
      <c r="AV712" t="e">
        <f>VLOOKUP($B712,'UPDATE Advanced Stats'!$B$2:$AC$1000,25,0)</f>
        <v>#N/A</v>
      </c>
      <c r="AW712" t="e">
        <f>VLOOKUP($B712,'UPDATE Advanced Stats'!$B$2:$AC$1000,26,0)</f>
        <v>#N/A</v>
      </c>
      <c r="AX712" t="e">
        <f>VLOOKUP($B712,'UPDATE Advanced Stats'!$B$2:$AC$1000,27,0)</f>
        <v>#N/A</v>
      </c>
      <c r="AY712" t="e">
        <f>VLOOKUP($B712,'UPDATE Advanced Stats'!$B$2:$AC$1000,28,0)</f>
        <v>#N/A</v>
      </c>
    </row>
    <row r="713" spans="1:51">
      <c r="A713">
        <f>'UPDATE Regular Stats'!A714</f>
        <v>0</v>
      </c>
      <c r="B713">
        <f>'UPDATE Regular Stats'!B714</f>
        <v>0</v>
      </c>
      <c r="C713">
        <f>'UPDATE Regular Stats'!C714</f>
        <v>0</v>
      </c>
      <c r="D713">
        <f>'UPDATE Regular Stats'!D714</f>
        <v>0</v>
      </c>
      <c r="E713">
        <f>'UPDATE Regular Stats'!E714</f>
        <v>0</v>
      </c>
      <c r="F713">
        <f>'UPDATE Regular Stats'!F714</f>
        <v>0</v>
      </c>
      <c r="G713">
        <f>'UPDATE Regular Stats'!G714</f>
        <v>0</v>
      </c>
      <c r="H713">
        <f>'UPDATE Regular Stats'!H714</f>
        <v>0</v>
      </c>
      <c r="I713">
        <f>'UPDATE Regular Stats'!I714</f>
        <v>0</v>
      </c>
      <c r="J713">
        <f>'UPDATE Regular Stats'!J714</f>
        <v>0</v>
      </c>
      <c r="K713">
        <f>'UPDATE Regular Stats'!K714</f>
        <v>0</v>
      </c>
      <c r="L713">
        <f>'UPDATE Regular Stats'!L714</f>
        <v>0</v>
      </c>
      <c r="M713">
        <f>'UPDATE Regular Stats'!M714</f>
        <v>0</v>
      </c>
      <c r="N713">
        <f>'UPDATE Regular Stats'!N714</f>
        <v>0</v>
      </c>
      <c r="O713">
        <f>'UPDATE Regular Stats'!O714</f>
        <v>0</v>
      </c>
      <c r="P713">
        <f>'UPDATE Regular Stats'!P714</f>
        <v>0</v>
      </c>
      <c r="Q713">
        <f>'UPDATE Regular Stats'!Q714</f>
        <v>0</v>
      </c>
      <c r="R713">
        <f>'UPDATE Regular Stats'!R714</f>
        <v>0</v>
      </c>
      <c r="S713">
        <f>'UPDATE Regular Stats'!S714</f>
        <v>0</v>
      </c>
      <c r="T713">
        <f>'UPDATE Regular Stats'!T714</f>
        <v>0</v>
      </c>
      <c r="U713">
        <f>'UPDATE Regular Stats'!U714</f>
        <v>0</v>
      </c>
      <c r="V713">
        <f>'UPDATE Regular Stats'!V714</f>
        <v>0</v>
      </c>
      <c r="W713">
        <f>'UPDATE Regular Stats'!W714</f>
        <v>0</v>
      </c>
      <c r="X713">
        <f>'UPDATE Regular Stats'!X714</f>
        <v>0</v>
      </c>
      <c r="Y713">
        <f>'UPDATE Regular Stats'!Y714</f>
        <v>0</v>
      </c>
      <c r="Z713">
        <f>'UPDATE Regular Stats'!Z714</f>
        <v>0</v>
      </c>
      <c r="AA713">
        <f>'UPDATE Regular Stats'!AA714</f>
        <v>0</v>
      </c>
      <c r="AB713">
        <f>'UPDATE Regular Stats'!AB714</f>
        <v>0</v>
      </c>
      <c r="AC713">
        <f>'UPDATE Regular Stats'!AC714</f>
        <v>0</v>
      </c>
      <c r="AD713" t="e">
        <f>VLOOKUP($B713,'UPDATE Advanced Stats'!$B$2:$AC$1000,7,0)</f>
        <v>#N/A</v>
      </c>
      <c r="AE713" t="e">
        <f>VLOOKUP($B713,'UPDATE Advanced Stats'!$B$2:$AC$1000,8,0)</f>
        <v>#N/A</v>
      </c>
      <c r="AF713" t="e">
        <f>VLOOKUP($B713,'UPDATE Advanced Stats'!$B$2:$AC$1000,9,0)</f>
        <v>#N/A</v>
      </c>
      <c r="AG713" t="e">
        <f>VLOOKUP($B713,'UPDATE Advanced Stats'!$B$2:$AC$1000,10,0)</f>
        <v>#N/A</v>
      </c>
      <c r="AH713" t="e">
        <f>VLOOKUP($B713,'UPDATE Advanced Stats'!$B$2:$AC$1000,11,0)</f>
        <v>#N/A</v>
      </c>
      <c r="AI713" t="e">
        <f>VLOOKUP($B713,'UPDATE Advanced Stats'!$B$2:$AC$1000,12,0)</f>
        <v>#N/A</v>
      </c>
      <c r="AJ713" t="e">
        <f>VLOOKUP($B713,'UPDATE Advanced Stats'!$B$2:$AC$1000,13,0)</f>
        <v>#N/A</v>
      </c>
      <c r="AK713" t="e">
        <f>VLOOKUP($B713,'UPDATE Advanced Stats'!$B$2:$AC$1000,14,0)</f>
        <v>#N/A</v>
      </c>
      <c r="AL713" t="e">
        <f>VLOOKUP($B713,'UPDATE Advanced Stats'!$B$2:$AC$1000,15,0)</f>
        <v>#N/A</v>
      </c>
      <c r="AM713" t="e">
        <f>VLOOKUP($B713,'UPDATE Advanced Stats'!$B$2:$AC$1000,16,0)</f>
        <v>#N/A</v>
      </c>
      <c r="AN713" t="e">
        <f>VLOOKUP($B713,'UPDATE Advanced Stats'!$B$2:$AC$1000,17,0)</f>
        <v>#N/A</v>
      </c>
      <c r="AO713" t="e">
        <f>VLOOKUP($B713,'UPDATE Advanced Stats'!$B$2:$AC$1000,18,0)</f>
        <v>#N/A</v>
      </c>
      <c r="AP713" t="e">
        <f>VLOOKUP($B713,'UPDATE Advanced Stats'!$B$2:$AC$1000,19,0)</f>
        <v>#N/A</v>
      </c>
      <c r="AQ713" t="e">
        <f>VLOOKUP($B713,'UPDATE Advanced Stats'!$B$2:$AC$1000,20,0)</f>
        <v>#N/A</v>
      </c>
      <c r="AR713" t="e">
        <f>VLOOKUP($B713,'UPDATE Advanced Stats'!$B$2:$AC$1000,21,0)</f>
        <v>#N/A</v>
      </c>
      <c r="AS713" t="e">
        <f>VLOOKUP($B713,'UPDATE Advanced Stats'!$B$2:$AC$1000,22,0)</f>
        <v>#N/A</v>
      </c>
      <c r="AT713" t="e">
        <f>VLOOKUP($B713,'UPDATE Advanced Stats'!$B$2:$AC$1000,23,0)</f>
        <v>#N/A</v>
      </c>
      <c r="AU713" t="e">
        <f>VLOOKUP($B713,'UPDATE Advanced Stats'!$B$2:$AC$1000,24,0)</f>
        <v>#N/A</v>
      </c>
      <c r="AV713" t="e">
        <f>VLOOKUP($B713,'UPDATE Advanced Stats'!$B$2:$AC$1000,25,0)</f>
        <v>#N/A</v>
      </c>
      <c r="AW713" t="e">
        <f>VLOOKUP($B713,'UPDATE Advanced Stats'!$B$2:$AC$1000,26,0)</f>
        <v>#N/A</v>
      </c>
      <c r="AX713" t="e">
        <f>VLOOKUP($B713,'UPDATE Advanced Stats'!$B$2:$AC$1000,27,0)</f>
        <v>#N/A</v>
      </c>
      <c r="AY713" t="e">
        <f>VLOOKUP($B713,'UPDATE Advanced Stats'!$B$2:$AC$1000,28,0)</f>
        <v>#N/A</v>
      </c>
    </row>
    <row r="714" spans="1:51">
      <c r="A714">
        <f>'UPDATE Regular Stats'!A715</f>
        <v>0</v>
      </c>
      <c r="B714">
        <f>'UPDATE Regular Stats'!B715</f>
        <v>0</v>
      </c>
      <c r="C714">
        <f>'UPDATE Regular Stats'!C715</f>
        <v>0</v>
      </c>
      <c r="D714">
        <f>'UPDATE Regular Stats'!D715</f>
        <v>0</v>
      </c>
      <c r="E714">
        <f>'UPDATE Regular Stats'!E715</f>
        <v>0</v>
      </c>
      <c r="F714">
        <f>'UPDATE Regular Stats'!F715</f>
        <v>0</v>
      </c>
      <c r="G714">
        <f>'UPDATE Regular Stats'!G715</f>
        <v>0</v>
      </c>
      <c r="H714">
        <f>'UPDATE Regular Stats'!H715</f>
        <v>0</v>
      </c>
      <c r="I714">
        <f>'UPDATE Regular Stats'!I715</f>
        <v>0</v>
      </c>
      <c r="J714">
        <f>'UPDATE Regular Stats'!J715</f>
        <v>0</v>
      </c>
      <c r="K714">
        <f>'UPDATE Regular Stats'!K715</f>
        <v>0</v>
      </c>
      <c r="L714">
        <f>'UPDATE Regular Stats'!L715</f>
        <v>0</v>
      </c>
      <c r="M714">
        <f>'UPDATE Regular Stats'!M715</f>
        <v>0</v>
      </c>
      <c r="N714">
        <f>'UPDATE Regular Stats'!N715</f>
        <v>0</v>
      </c>
      <c r="O714">
        <f>'UPDATE Regular Stats'!O715</f>
        <v>0</v>
      </c>
      <c r="P714">
        <f>'UPDATE Regular Stats'!P715</f>
        <v>0</v>
      </c>
      <c r="Q714">
        <f>'UPDATE Regular Stats'!Q715</f>
        <v>0</v>
      </c>
      <c r="R714">
        <f>'UPDATE Regular Stats'!R715</f>
        <v>0</v>
      </c>
      <c r="S714">
        <f>'UPDATE Regular Stats'!S715</f>
        <v>0</v>
      </c>
      <c r="T714">
        <f>'UPDATE Regular Stats'!T715</f>
        <v>0</v>
      </c>
      <c r="U714">
        <f>'UPDATE Regular Stats'!U715</f>
        <v>0</v>
      </c>
      <c r="V714">
        <f>'UPDATE Regular Stats'!V715</f>
        <v>0</v>
      </c>
      <c r="W714">
        <f>'UPDATE Regular Stats'!W715</f>
        <v>0</v>
      </c>
      <c r="X714">
        <f>'UPDATE Regular Stats'!X715</f>
        <v>0</v>
      </c>
      <c r="Y714">
        <f>'UPDATE Regular Stats'!Y715</f>
        <v>0</v>
      </c>
      <c r="Z714">
        <f>'UPDATE Regular Stats'!Z715</f>
        <v>0</v>
      </c>
      <c r="AA714">
        <f>'UPDATE Regular Stats'!AA715</f>
        <v>0</v>
      </c>
      <c r="AB714">
        <f>'UPDATE Regular Stats'!AB715</f>
        <v>0</v>
      </c>
      <c r="AC714">
        <f>'UPDATE Regular Stats'!AC715</f>
        <v>0</v>
      </c>
      <c r="AD714" t="e">
        <f>VLOOKUP($B714,'UPDATE Advanced Stats'!$B$2:$AC$1000,7,0)</f>
        <v>#N/A</v>
      </c>
      <c r="AE714" t="e">
        <f>VLOOKUP($B714,'UPDATE Advanced Stats'!$B$2:$AC$1000,8,0)</f>
        <v>#N/A</v>
      </c>
      <c r="AF714" t="e">
        <f>VLOOKUP($B714,'UPDATE Advanced Stats'!$B$2:$AC$1000,9,0)</f>
        <v>#N/A</v>
      </c>
      <c r="AG714" t="e">
        <f>VLOOKUP($B714,'UPDATE Advanced Stats'!$B$2:$AC$1000,10,0)</f>
        <v>#N/A</v>
      </c>
      <c r="AH714" t="e">
        <f>VLOOKUP($B714,'UPDATE Advanced Stats'!$B$2:$AC$1000,11,0)</f>
        <v>#N/A</v>
      </c>
      <c r="AI714" t="e">
        <f>VLOOKUP($B714,'UPDATE Advanced Stats'!$B$2:$AC$1000,12,0)</f>
        <v>#N/A</v>
      </c>
      <c r="AJ714" t="e">
        <f>VLOOKUP($B714,'UPDATE Advanced Stats'!$B$2:$AC$1000,13,0)</f>
        <v>#N/A</v>
      </c>
      <c r="AK714" t="e">
        <f>VLOOKUP($B714,'UPDATE Advanced Stats'!$B$2:$AC$1000,14,0)</f>
        <v>#N/A</v>
      </c>
      <c r="AL714" t="e">
        <f>VLOOKUP($B714,'UPDATE Advanced Stats'!$B$2:$AC$1000,15,0)</f>
        <v>#N/A</v>
      </c>
      <c r="AM714" t="e">
        <f>VLOOKUP($B714,'UPDATE Advanced Stats'!$B$2:$AC$1000,16,0)</f>
        <v>#N/A</v>
      </c>
      <c r="AN714" t="e">
        <f>VLOOKUP($B714,'UPDATE Advanced Stats'!$B$2:$AC$1000,17,0)</f>
        <v>#N/A</v>
      </c>
      <c r="AO714" t="e">
        <f>VLOOKUP($B714,'UPDATE Advanced Stats'!$B$2:$AC$1000,18,0)</f>
        <v>#N/A</v>
      </c>
      <c r="AP714" t="e">
        <f>VLOOKUP($B714,'UPDATE Advanced Stats'!$B$2:$AC$1000,19,0)</f>
        <v>#N/A</v>
      </c>
      <c r="AQ714" t="e">
        <f>VLOOKUP($B714,'UPDATE Advanced Stats'!$B$2:$AC$1000,20,0)</f>
        <v>#N/A</v>
      </c>
      <c r="AR714" t="e">
        <f>VLOOKUP($B714,'UPDATE Advanced Stats'!$B$2:$AC$1000,21,0)</f>
        <v>#N/A</v>
      </c>
      <c r="AS714" t="e">
        <f>VLOOKUP($B714,'UPDATE Advanced Stats'!$B$2:$AC$1000,22,0)</f>
        <v>#N/A</v>
      </c>
      <c r="AT714" t="e">
        <f>VLOOKUP($B714,'UPDATE Advanced Stats'!$B$2:$AC$1000,23,0)</f>
        <v>#N/A</v>
      </c>
      <c r="AU714" t="e">
        <f>VLOOKUP($B714,'UPDATE Advanced Stats'!$B$2:$AC$1000,24,0)</f>
        <v>#N/A</v>
      </c>
      <c r="AV714" t="e">
        <f>VLOOKUP($B714,'UPDATE Advanced Stats'!$B$2:$AC$1000,25,0)</f>
        <v>#N/A</v>
      </c>
      <c r="AW714" t="e">
        <f>VLOOKUP($B714,'UPDATE Advanced Stats'!$B$2:$AC$1000,26,0)</f>
        <v>#N/A</v>
      </c>
      <c r="AX714" t="e">
        <f>VLOOKUP($B714,'UPDATE Advanced Stats'!$B$2:$AC$1000,27,0)</f>
        <v>#N/A</v>
      </c>
      <c r="AY714" t="e">
        <f>VLOOKUP($B714,'UPDATE Advanced Stats'!$B$2:$AC$1000,28,0)</f>
        <v>#N/A</v>
      </c>
    </row>
    <row r="715" spans="1:51">
      <c r="A715">
        <f>'UPDATE Regular Stats'!A716</f>
        <v>0</v>
      </c>
      <c r="B715">
        <f>'UPDATE Regular Stats'!B716</f>
        <v>0</v>
      </c>
      <c r="C715">
        <f>'UPDATE Regular Stats'!C716</f>
        <v>0</v>
      </c>
      <c r="D715">
        <f>'UPDATE Regular Stats'!D716</f>
        <v>0</v>
      </c>
      <c r="E715">
        <f>'UPDATE Regular Stats'!E716</f>
        <v>0</v>
      </c>
      <c r="F715">
        <f>'UPDATE Regular Stats'!F716</f>
        <v>0</v>
      </c>
      <c r="G715">
        <f>'UPDATE Regular Stats'!G716</f>
        <v>0</v>
      </c>
      <c r="H715">
        <f>'UPDATE Regular Stats'!H716</f>
        <v>0</v>
      </c>
      <c r="I715">
        <f>'UPDATE Regular Stats'!I716</f>
        <v>0</v>
      </c>
      <c r="J715">
        <f>'UPDATE Regular Stats'!J716</f>
        <v>0</v>
      </c>
      <c r="K715">
        <f>'UPDATE Regular Stats'!K716</f>
        <v>0</v>
      </c>
      <c r="L715">
        <f>'UPDATE Regular Stats'!L716</f>
        <v>0</v>
      </c>
      <c r="M715">
        <f>'UPDATE Regular Stats'!M716</f>
        <v>0</v>
      </c>
      <c r="N715">
        <f>'UPDATE Regular Stats'!N716</f>
        <v>0</v>
      </c>
      <c r="O715">
        <f>'UPDATE Regular Stats'!O716</f>
        <v>0</v>
      </c>
      <c r="P715">
        <f>'UPDATE Regular Stats'!P716</f>
        <v>0</v>
      </c>
      <c r="Q715">
        <f>'UPDATE Regular Stats'!Q716</f>
        <v>0</v>
      </c>
      <c r="R715">
        <f>'UPDATE Regular Stats'!R716</f>
        <v>0</v>
      </c>
      <c r="S715">
        <f>'UPDATE Regular Stats'!S716</f>
        <v>0</v>
      </c>
      <c r="T715">
        <f>'UPDATE Regular Stats'!T716</f>
        <v>0</v>
      </c>
      <c r="U715">
        <f>'UPDATE Regular Stats'!U716</f>
        <v>0</v>
      </c>
      <c r="V715">
        <f>'UPDATE Regular Stats'!V716</f>
        <v>0</v>
      </c>
      <c r="W715">
        <f>'UPDATE Regular Stats'!W716</f>
        <v>0</v>
      </c>
      <c r="X715">
        <f>'UPDATE Regular Stats'!X716</f>
        <v>0</v>
      </c>
      <c r="Y715">
        <f>'UPDATE Regular Stats'!Y716</f>
        <v>0</v>
      </c>
      <c r="Z715">
        <f>'UPDATE Regular Stats'!Z716</f>
        <v>0</v>
      </c>
      <c r="AA715">
        <f>'UPDATE Regular Stats'!AA716</f>
        <v>0</v>
      </c>
      <c r="AB715">
        <f>'UPDATE Regular Stats'!AB716</f>
        <v>0</v>
      </c>
      <c r="AC715">
        <f>'UPDATE Regular Stats'!AC716</f>
        <v>0</v>
      </c>
      <c r="AD715" t="e">
        <f>VLOOKUP($B715,'UPDATE Advanced Stats'!$B$2:$AC$1000,7,0)</f>
        <v>#N/A</v>
      </c>
      <c r="AE715" t="e">
        <f>VLOOKUP($B715,'UPDATE Advanced Stats'!$B$2:$AC$1000,8,0)</f>
        <v>#N/A</v>
      </c>
      <c r="AF715" t="e">
        <f>VLOOKUP($B715,'UPDATE Advanced Stats'!$B$2:$AC$1000,9,0)</f>
        <v>#N/A</v>
      </c>
      <c r="AG715" t="e">
        <f>VLOOKUP($B715,'UPDATE Advanced Stats'!$B$2:$AC$1000,10,0)</f>
        <v>#N/A</v>
      </c>
      <c r="AH715" t="e">
        <f>VLOOKUP($B715,'UPDATE Advanced Stats'!$B$2:$AC$1000,11,0)</f>
        <v>#N/A</v>
      </c>
      <c r="AI715" t="e">
        <f>VLOOKUP($B715,'UPDATE Advanced Stats'!$B$2:$AC$1000,12,0)</f>
        <v>#N/A</v>
      </c>
      <c r="AJ715" t="e">
        <f>VLOOKUP($B715,'UPDATE Advanced Stats'!$B$2:$AC$1000,13,0)</f>
        <v>#N/A</v>
      </c>
      <c r="AK715" t="e">
        <f>VLOOKUP($B715,'UPDATE Advanced Stats'!$B$2:$AC$1000,14,0)</f>
        <v>#N/A</v>
      </c>
      <c r="AL715" t="e">
        <f>VLOOKUP($B715,'UPDATE Advanced Stats'!$B$2:$AC$1000,15,0)</f>
        <v>#N/A</v>
      </c>
      <c r="AM715" t="e">
        <f>VLOOKUP($B715,'UPDATE Advanced Stats'!$B$2:$AC$1000,16,0)</f>
        <v>#N/A</v>
      </c>
      <c r="AN715" t="e">
        <f>VLOOKUP($B715,'UPDATE Advanced Stats'!$B$2:$AC$1000,17,0)</f>
        <v>#N/A</v>
      </c>
      <c r="AO715" t="e">
        <f>VLOOKUP($B715,'UPDATE Advanced Stats'!$B$2:$AC$1000,18,0)</f>
        <v>#N/A</v>
      </c>
      <c r="AP715" t="e">
        <f>VLOOKUP($B715,'UPDATE Advanced Stats'!$B$2:$AC$1000,19,0)</f>
        <v>#N/A</v>
      </c>
      <c r="AQ715" t="e">
        <f>VLOOKUP($B715,'UPDATE Advanced Stats'!$B$2:$AC$1000,20,0)</f>
        <v>#N/A</v>
      </c>
      <c r="AR715" t="e">
        <f>VLOOKUP($B715,'UPDATE Advanced Stats'!$B$2:$AC$1000,21,0)</f>
        <v>#N/A</v>
      </c>
      <c r="AS715" t="e">
        <f>VLOOKUP($B715,'UPDATE Advanced Stats'!$B$2:$AC$1000,22,0)</f>
        <v>#N/A</v>
      </c>
      <c r="AT715" t="e">
        <f>VLOOKUP($B715,'UPDATE Advanced Stats'!$B$2:$AC$1000,23,0)</f>
        <v>#N/A</v>
      </c>
      <c r="AU715" t="e">
        <f>VLOOKUP($B715,'UPDATE Advanced Stats'!$B$2:$AC$1000,24,0)</f>
        <v>#N/A</v>
      </c>
      <c r="AV715" t="e">
        <f>VLOOKUP($B715,'UPDATE Advanced Stats'!$B$2:$AC$1000,25,0)</f>
        <v>#N/A</v>
      </c>
      <c r="AW715" t="e">
        <f>VLOOKUP($B715,'UPDATE Advanced Stats'!$B$2:$AC$1000,26,0)</f>
        <v>#N/A</v>
      </c>
      <c r="AX715" t="e">
        <f>VLOOKUP($B715,'UPDATE Advanced Stats'!$B$2:$AC$1000,27,0)</f>
        <v>#N/A</v>
      </c>
      <c r="AY715" t="e">
        <f>VLOOKUP($B715,'UPDATE Advanced Stats'!$B$2:$AC$1000,28,0)</f>
        <v>#N/A</v>
      </c>
    </row>
    <row r="716" spans="1:51">
      <c r="A716">
        <f>'UPDATE Regular Stats'!A717</f>
        <v>0</v>
      </c>
      <c r="B716">
        <f>'UPDATE Regular Stats'!B717</f>
        <v>0</v>
      </c>
      <c r="C716">
        <f>'UPDATE Regular Stats'!C717</f>
        <v>0</v>
      </c>
      <c r="D716">
        <f>'UPDATE Regular Stats'!D717</f>
        <v>0</v>
      </c>
      <c r="E716">
        <f>'UPDATE Regular Stats'!E717</f>
        <v>0</v>
      </c>
      <c r="F716">
        <f>'UPDATE Regular Stats'!F717</f>
        <v>0</v>
      </c>
      <c r="G716">
        <f>'UPDATE Regular Stats'!G717</f>
        <v>0</v>
      </c>
      <c r="H716">
        <f>'UPDATE Regular Stats'!H717</f>
        <v>0</v>
      </c>
      <c r="I716">
        <f>'UPDATE Regular Stats'!I717</f>
        <v>0</v>
      </c>
      <c r="J716">
        <f>'UPDATE Regular Stats'!J717</f>
        <v>0</v>
      </c>
      <c r="K716">
        <f>'UPDATE Regular Stats'!K717</f>
        <v>0</v>
      </c>
      <c r="L716">
        <f>'UPDATE Regular Stats'!L717</f>
        <v>0</v>
      </c>
      <c r="M716">
        <f>'UPDATE Regular Stats'!M717</f>
        <v>0</v>
      </c>
      <c r="N716">
        <f>'UPDATE Regular Stats'!N717</f>
        <v>0</v>
      </c>
      <c r="O716">
        <f>'UPDATE Regular Stats'!O717</f>
        <v>0</v>
      </c>
      <c r="P716">
        <f>'UPDATE Regular Stats'!P717</f>
        <v>0</v>
      </c>
      <c r="Q716">
        <f>'UPDATE Regular Stats'!Q717</f>
        <v>0</v>
      </c>
      <c r="R716">
        <f>'UPDATE Regular Stats'!R717</f>
        <v>0</v>
      </c>
      <c r="S716">
        <f>'UPDATE Regular Stats'!S717</f>
        <v>0</v>
      </c>
      <c r="T716">
        <f>'UPDATE Regular Stats'!T717</f>
        <v>0</v>
      </c>
      <c r="U716">
        <f>'UPDATE Regular Stats'!U717</f>
        <v>0</v>
      </c>
      <c r="V716">
        <f>'UPDATE Regular Stats'!V717</f>
        <v>0</v>
      </c>
      <c r="W716">
        <f>'UPDATE Regular Stats'!W717</f>
        <v>0</v>
      </c>
      <c r="X716">
        <f>'UPDATE Regular Stats'!X717</f>
        <v>0</v>
      </c>
      <c r="Y716">
        <f>'UPDATE Regular Stats'!Y717</f>
        <v>0</v>
      </c>
      <c r="Z716">
        <f>'UPDATE Regular Stats'!Z717</f>
        <v>0</v>
      </c>
      <c r="AA716">
        <f>'UPDATE Regular Stats'!AA717</f>
        <v>0</v>
      </c>
      <c r="AB716">
        <f>'UPDATE Regular Stats'!AB717</f>
        <v>0</v>
      </c>
      <c r="AC716">
        <f>'UPDATE Regular Stats'!AC717</f>
        <v>0</v>
      </c>
      <c r="AD716" t="e">
        <f>VLOOKUP($B716,'UPDATE Advanced Stats'!$B$2:$AC$1000,7,0)</f>
        <v>#N/A</v>
      </c>
      <c r="AE716" t="e">
        <f>VLOOKUP($B716,'UPDATE Advanced Stats'!$B$2:$AC$1000,8,0)</f>
        <v>#N/A</v>
      </c>
      <c r="AF716" t="e">
        <f>VLOOKUP($B716,'UPDATE Advanced Stats'!$B$2:$AC$1000,9,0)</f>
        <v>#N/A</v>
      </c>
      <c r="AG716" t="e">
        <f>VLOOKUP($B716,'UPDATE Advanced Stats'!$B$2:$AC$1000,10,0)</f>
        <v>#N/A</v>
      </c>
      <c r="AH716" t="e">
        <f>VLOOKUP($B716,'UPDATE Advanced Stats'!$B$2:$AC$1000,11,0)</f>
        <v>#N/A</v>
      </c>
      <c r="AI716" t="e">
        <f>VLOOKUP($B716,'UPDATE Advanced Stats'!$B$2:$AC$1000,12,0)</f>
        <v>#N/A</v>
      </c>
      <c r="AJ716" t="e">
        <f>VLOOKUP($B716,'UPDATE Advanced Stats'!$B$2:$AC$1000,13,0)</f>
        <v>#N/A</v>
      </c>
      <c r="AK716" t="e">
        <f>VLOOKUP($B716,'UPDATE Advanced Stats'!$B$2:$AC$1000,14,0)</f>
        <v>#N/A</v>
      </c>
      <c r="AL716" t="e">
        <f>VLOOKUP($B716,'UPDATE Advanced Stats'!$B$2:$AC$1000,15,0)</f>
        <v>#N/A</v>
      </c>
      <c r="AM716" t="e">
        <f>VLOOKUP($B716,'UPDATE Advanced Stats'!$B$2:$AC$1000,16,0)</f>
        <v>#N/A</v>
      </c>
      <c r="AN716" t="e">
        <f>VLOOKUP($B716,'UPDATE Advanced Stats'!$B$2:$AC$1000,17,0)</f>
        <v>#N/A</v>
      </c>
      <c r="AO716" t="e">
        <f>VLOOKUP($B716,'UPDATE Advanced Stats'!$B$2:$AC$1000,18,0)</f>
        <v>#N/A</v>
      </c>
      <c r="AP716" t="e">
        <f>VLOOKUP($B716,'UPDATE Advanced Stats'!$B$2:$AC$1000,19,0)</f>
        <v>#N/A</v>
      </c>
      <c r="AQ716" t="e">
        <f>VLOOKUP($B716,'UPDATE Advanced Stats'!$B$2:$AC$1000,20,0)</f>
        <v>#N/A</v>
      </c>
      <c r="AR716" t="e">
        <f>VLOOKUP($B716,'UPDATE Advanced Stats'!$B$2:$AC$1000,21,0)</f>
        <v>#N/A</v>
      </c>
      <c r="AS716" t="e">
        <f>VLOOKUP($B716,'UPDATE Advanced Stats'!$B$2:$AC$1000,22,0)</f>
        <v>#N/A</v>
      </c>
      <c r="AT716" t="e">
        <f>VLOOKUP($B716,'UPDATE Advanced Stats'!$B$2:$AC$1000,23,0)</f>
        <v>#N/A</v>
      </c>
      <c r="AU716" t="e">
        <f>VLOOKUP($B716,'UPDATE Advanced Stats'!$B$2:$AC$1000,24,0)</f>
        <v>#N/A</v>
      </c>
      <c r="AV716" t="e">
        <f>VLOOKUP($B716,'UPDATE Advanced Stats'!$B$2:$AC$1000,25,0)</f>
        <v>#N/A</v>
      </c>
      <c r="AW716" t="e">
        <f>VLOOKUP($B716,'UPDATE Advanced Stats'!$B$2:$AC$1000,26,0)</f>
        <v>#N/A</v>
      </c>
      <c r="AX716" t="e">
        <f>VLOOKUP($B716,'UPDATE Advanced Stats'!$B$2:$AC$1000,27,0)</f>
        <v>#N/A</v>
      </c>
      <c r="AY716" t="e">
        <f>VLOOKUP($B716,'UPDATE Advanced Stats'!$B$2:$AC$1000,28,0)</f>
        <v>#N/A</v>
      </c>
    </row>
    <row r="717" spans="1:51">
      <c r="A717">
        <f>'UPDATE Regular Stats'!A718</f>
        <v>0</v>
      </c>
      <c r="B717">
        <f>'UPDATE Regular Stats'!B718</f>
        <v>0</v>
      </c>
      <c r="C717">
        <f>'UPDATE Regular Stats'!C718</f>
        <v>0</v>
      </c>
      <c r="D717">
        <f>'UPDATE Regular Stats'!D718</f>
        <v>0</v>
      </c>
      <c r="E717">
        <f>'UPDATE Regular Stats'!E718</f>
        <v>0</v>
      </c>
      <c r="F717">
        <f>'UPDATE Regular Stats'!F718</f>
        <v>0</v>
      </c>
      <c r="G717">
        <f>'UPDATE Regular Stats'!G718</f>
        <v>0</v>
      </c>
      <c r="H717">
        <f>'UPDATE Regular Stats'!H718</f>
        <v>0</v>
      </c>
      <c r="I717">
        <f>'UPDATE Regular Stats'!I718</f>
        <v>0</v>
      </c>
      <c r="J717">
        <f>'UPDATE Regular Stats'!J718</f>
        <v>0</v>
      </c>
      <c r="K717">
        <f>'UPDATE Regular Stats'!K718</f>
        <v>0</v>
      </c>
      <c r="L717">
        <f>'UPDATE Regular Stats'!L718</f>
        <v>0</v>
      </c>
      <c r="M717">
        <f>'UPDATE Regular Stats'!M718</f>
        <v>0</v>
      </c>
      <c r="N717">
        <f>'UPDATE Regular Stats'!N718</f>
        <v>0</v>
      </c>
      <c r="O717">
        <f>'UPDATE Regular Stats'!O718</f>
        <v>0</v>
      </c>
      <c r="P717">
        <f>'UPDATE Regular Stats'!P718</f>
        <v>0</v>
      </c>
      <c r="Q717">
        <f>'UPDATE Regular Stats'!Q718</f>
        <v>0</v>
      </c>
      <c r="R717">
        <f>'UPDATE Regular Stats'!R718</f>
        <v>0</v>
      </c>
      <c r="S717">
        <f>'UPDATE Regular Stats'!S718</f>
        <v>0</v>
      </c>
      <c r="T717">
        <f>'UPDATE Regular Stats'!T718</f>
        <v>0</v>
      </c>
      <c r="U717">
        <f>'UPDATE Regular Stats'!U718</f>
        <v>0</v>
      </c>
      <c r="V717">
        <f>'UPDATE Regular Stats'!V718</f>
        <v>0</v>
      </c>
      <c r="W717">
        <f>'UPDATE Regular Stats'!W718</f>
        <v>0</v>
      </c>
      <c r="X717">
        <f>'UPDATE Regular Stats'!X718</f>
        <v>0</v>
      </c>
      <c r="Y717">
        <f>'UPDATE Regular Stats'!Y718</f>
        <v>0</v>
      </c>
      <c r="Z717">
        <f>'UPDATE Regular Stats'!Z718</f>
        <v>0</v>
      </c>
      <c r="AA717">
        <f>'UPDATE Regular Stats'!AA718</f>
        <v>0</v>
      </c>
      <c r="AB717">
        <f>'UPDATE Regular Stats'!AB718</f>
        <v>0</v>
      </c>
      <c r="AC717">
        <f>'UPDATE Regular Stats'!AC718</f>
        <v>0</v>
      </c>
      <c r="AD717" t="e">
        <f>VLOOKUP($B717,'UPDATE Advanced Stats'!$B$2:$AC$1000,7,0)</f>
        <v>#N/A</v>
      </c>
      <c r="AE717" t="e">
        <f>VLOOKUP($B717,'UPDATE Advanced Stats'!$B$2:$AC$1000,8,0)</f>
        <v>#N/A</v>
      </c>
      <c r="AF717" t="e">
        <f>VLOOKUP($B717,'UPDATE Advanced Stats'!$B$2:$AC$1000,9,0)</f>
        <v>#N/A</v>
      </c>
      <c r="AG717" t="e">
        <f>VLOOKUP($B717,'UPDATE Advanced Stats'!$B$2:$AC$1000,10,0)</f>
        <v>#N/A</v>
      </c>
      <c r="AH717" t="e">
        <f>VLOOKUP($B717,'UPDATE Advanced Stats'!$B$2:$AC$1000,11,0)</f>
        <v>#N/A</v>
      </c>
      <c r="AI717" t="e">
        <f>VLOOKUP($B717,'UPDATE Advanced Stats'!$B$2:$AC$1000,12,0)</f>
        <v>#N/A</v>
      </c>
      <c r="AJ717" t="e">
        <f>VLOOKUP($B717,'UPDATE Advanced Stats'!$B$2:$AC$1000,13,0)</f>
        <v>#N/A</v>
      </c>
      <c r="AK717" t="e">
        <f>VLOOKUP($B717,'UPDATE Advanced Stats'!$B$2:$AC$1000,14,0)</f>
        <v>#N/A</v>
      </c>
      <c r="AL717" t="e">
        <f>VLOOKUP($B717,'UPDATE Advanced Stats'!$B$2:$AC$1000,15,0)</f>
        <v>#N/A</v>
      </c>
      <c r="AM717" t="e">
        <f>VLOOKUP($B717,'UPDATE Advanced Stats'!$B$2:$AC$1000,16,0)</f>
        <v>#N/A</v>
      </c>
      <c r="AN717" t="e">
        <f>VLOOKUP($B717,'UPDATE Advanced Stats'!$B$2:$AC$1000,17,0)</f>
        <v>#N/A</v>
      </c>
      <c r="AO717" t="e">
        <f>VLOOKUP($B717,'UPDATE Advanced Stats'!$B$2:$AC$1000,18,0)</f>
        <v>#N/A</v>
      </c>
      <c r="AP717" t="e">
        <f>VLOOKUP($B717,'UPDATE Advanced Stats'!$B$2:$AC$1000,19,0)</f>
        <v>#N/A</v>
      </c>
      <c r="AQ717" t="e">
        <f>VLOOKUP($B717,'UPDATE Advanced Stats'!$B$2:$AC$1000,20,0)</f>
        <v>#N/A</v>
      </c>
      <c r="AR717" t="e">
        <f>VLOOKUP($B717,'UPDATE Advanced Stats'!$B$2:$AC$1000,21,0)</f>
        <v>#N/A</v>
      </c>
      <c r="AS717" t="e">
        <f>VLOOKUP($B717,'UPDATE Advanced Stats'!$B$2:$AC$1000,22,0)</f>
        <v>#N/A</v>
      </c>
      <c r="AT717" t="e">
        <f>VLOOKUP($B717,'UPDATE Advanced Stats'!$B$2:$AC$1000,23,0)</f>
        <v>#N/A</v>
      </c>
      <c r="AU717" t="e">
        <f>VLOOKUP($B717,'UPDATE Advanced Stats'!$B$2:$AC$1000,24,0)</f>
        <v>#N/A</v>
      </c>
      <c r="AV717" t="e">
        <f>VLOOKUP($B717,'UPDATE Advanced Stats'!$B$2:$AC$1000,25,0)</f>
        <v>#N/A</v>
      </c>
      <c r="AW717" t="e">
        <f>VLOOKUP($B717,'UPDATE Advanced Stats'!$B$2:$AC$1000,26,0)</f>
        <v>#N/A</v>
      </c>
      <c r="AX717" t="e">
        <f>VLOOKUP($B717,'UPDATE Advanced Stats'!$B$2:$AC$1000,27,0)</f>
        <v>#N/A</v>
      </c>
      <c r="AY717" t="e">
        <f>VLOOKUP($B717,'UPDATE Advanced Stats'!$B$2:$AC$1000,28,0)</f>
        <v>#N/A</v>
      </c>
    </row>
    <row r="718" spans="1:51">
      <c r="A718">
        <f>'UPDATE Regular Stats'!A719</f>
        <v>0</v>
      </c>
      <c r="B718">
        <f>'UPDATE Regular Stats'!B719</f>
        <v>0</v>
      </c>
      <c r="C718">
        <f>'UPDATE Regular Stats'!C719</f>
        <v>0</v>
      </c>
      <c r="D718">
        <f>'UPDATE Regular Stats'!D719</f>
        <v>0</v>
      </c>
      <c r="E718">
        <f>'UPDATE Regular Stats'!E719</f>
        <v>0</v>
      </c>
      <c r="F718">
        <f>'UPDATE Regular Stats'!F719</f>
        <v>0</v>
      </c>
      <c r="G718">
        <f>'UPDATE Regular Stats'!G719</f>
        <v>0</v>
      </c>
      <c r="H718">
        <f>'UPDATE Regular Stats'!H719</f>
        <v>0</v>
      </c>
      <c r="I718">
        <f>'UPDATE Regular Stats'!I719</f>
        <v>0</v>
      </c>
      <c r="J718">
        <f>'UPDATE Regular Stats'!J719</f>
        <v>0</v>
      </c>
      <c r="K718">
        <f>'UPDATE Regular Stats'!K719</f>
        <v>0</v>
      </c>
      <c r="L718">
        <f>'UPDATE Regular Stats'!L719</f>
        <v>0</v>
      </c>
      <c r="M718">
        <f>'UPDATE Regular Stats'!M719</f>
        <v>0</v>
      </c>
      <c r="N718">
        <f>'UPDATE Regular Stats'!N719</f>
        <v>0</v>
      </c>
      <c r="O718">
        <f>'UPDATE Regular Stats'!O719</f>
        <v>0</v>
      </c>
      <c r="P718">
        <f>'UPDATE Regular Stats'!P719</f>
        <v>0</v>
      </c>
      <c r="Q718">
        <f>'UPDATE Regular Stats'!Q719</f>
        <v>0</v>
      </c>
      <c r="R718">
        <f>'UPDATE Regular Stats'!R719</f>
        <v>0</v>
      </c>
      <c r="S718">
        <f>'UPDATE Regular Stats'!S719</f>
        <v>0</v>
      </c>
      <c r="T718">
        <f>'UPDATE Regular Stats'!T719</f>
        <v>0</v>
      </c>
      <c r="U718">
        <f>'UPDATE Regular Stats'!U719</f>
        <v>0</v>
      </c>
      <c r="V718">
        <f>'UPDATE Regular Stats'!V719</f>
        <v>0</v>
      </c>
      <c r="W718">
        <f>'UPDATE Regular Stats'!W719</f>
        <v>0</v>
      </c>
      <c r="X718">
        <f>'UPDATE Regular Stats'!X719</f>
        <v>0</v>
      </c>
      <c r="Y718">
        <f>'UPDATE Regular Stats'!Y719</f>
        <v>0</v>
      </c>
      <c r="Z718">
        <f>'UPDATE Regular Stats'!Z719</f>
        <v>0</v>
      </c>
      <c r="AA718">
        <f>'UPDATE Regular Stats'!AA719</f>
        <v>0</v>
      </c>
      <c r="AB718">
        <f>'UPDATE Regular Stats'!AB719</f>
        <v>0</v>
      </c>
      <c r="AC718">
        <f>'UPDATE Regular Stats'!AC719</f>
        <v>0</v>
      </c>
      <c r="AD718" t="e">
        <f>VLOOKUP($B718,'UPDATE Advanced Stats'!$B$2:$AC$1000,7,0)</f>
        <v>#N/A</v>
      </c>
      <c r="AE718" t="e">
        <f>VLOOKUP($B718,'UPDATE Advanced Stats'!$B$2:$AC$1000,8,0)</f>
        <v>#N/A</v>
      </c>
      <c r="AF718" t="e">
        <f>VLOOKUP($B718,'UPDATE Advanced Stats'!$B$2:$AC$1000,9,0)</f>
        <v>#N/A</v>
      </c>
      <c r="AG718" t="e">
        <f>VLOOKUP($B718,'UPDATE Advanced Stats'!$B$2:$AC$1000,10,0)</f>
        <v>#N/A</v>
      </c>
      <c r="AH718" t="e">
        <f>VLOOKUP($B718,'UPDATE Advanced Stats'!$B$2:$AC$1000,11,0)</f>
        <v>#N/A</v>
      </c>
      <c r="AI718" t="e">
        <f>VLOOKUP($B718,'UPDATE Advanced Stats'!$B$2:$AC$1000,12,0)</f>
        <v>#N/A</v>
      </c>
      <c r="AJ718" t="e">
        <f>VLOOKUP($B718,'UPDATE Advanced Stats'!$B$2:$AC$1000,13,0)</f>
        <v>#N/A</v>
      </c>
      <c r="AK718" t="e">
        <f>VLOOKUP($B718,'UPDATE Advanced Stats'!$B$2:$AC$1000,14,0)</f>
        <v>#N/A</v>
      </c>
      <c r="AL718" t="e">
        <f>VLOOKUP($B718,'UPDATE Advanced Stats'!$B$2:$AC$1000,15,0)</f>
        <v>#N/A</v>
      </c>
      <c r="AM718" t="e">
        <f>VLOOKUP($B718,'UPDATE Advanced Stats'!$B$2:$AC$1000,16,0)</f>
        <v>#N/A</v>
      </c>
      <c r="AN718" t="e">
        <f>VLOOKUP($B718,'UPDATE Advanced Stats'!$B$2:$AC$1000,17,0)</f>
        <v>#N/A</v>
      </c>
      <c r="AO718" t="e">
        <f>VLOOKUP($B718,'UPDATE Advanced Stats'!$B$2:$AC$1000,18,0)</f>
        <v>#N/A</v>
      </c>
      <c r="AP718" t="e">
        <f>VLOOKUP($B718,'UPDATE Advanced Stats'!$B$2:$AC$1000,19,0)</f>
        <v>#N/A</v>
      </c>
      <c r="AQ718" t="e">
        <f>VLOOKUP($B718,'UPDATE Advanced Stats'!$B$2:$AC$1000,20,0)</f>
        <v>#N/A</v>
      </c>
      <c r="AR718" t="e">
        <f>VLOOKUP($B718,'UPDATE Advanced Stats'!$B$2:$AC$1000,21,0)</f>
        <v>#N/A</v>
      </c>
      <c r="AS718" t="e">
        <f>VLOOKUP($B718,'UPDATE Advanced Stats'!$B$2:$AC$1000,22,0)</f>
        <v>#N/A</v>
      </c>
      <c r="AT718" t="e">
        <f>VLOOKUP($B718,'UPDATE Advanced Stats'!$B$2:$AC$1000,23,0)</f>
        <v>#N/A</v>
      </c>
      <c r="AU718" t="e">
        <f>VLOOKUP($B718,'UPDATE Advanced Stats'!$B$2:$AC$1000,24,0)</f>
        <v>#N/A</v>
      </c>
      <c r="AV718" t="e">
        <f>VLOOKUP($B718,'UPDATE Advanced Stats'!$B$2:$AC$1000,25,0)</f>
        <v>#N/A</v>
      </c>
      <c r="AW718" t="e">
        <f>VLOOKUP($B718,'UPDATE Advanced Stats'!$B$2:$AC$1000,26,0)</f>
        <v>#N/A</v>
      </c>
      <c r="AX718" t="e">
        <f>VLOOKUP($B718,'UPDATE Advanced Stats'!$B$2:$AC$1000,27,0)</f>
        <v>#N/A</v>
      </c>
      <c r="AY718" t="e">
        <f>VLOOKUP($B718,'UPDATE Advanced Stats'!$B$2:$AC$1000,28,0)</f>
        <v>#N/A</v>
      </c>
    </row>
    <row r="719" spans="1:51">
      <c r="A719">
        <f>'UPDATE Regular Stats'!A720</f>
        <v>0</v>
      </c>
      <c r="B719">
        <f>'UPDATE Regular Stats'!B720</f>
        <v>0</v>
      </c>
      <c r="C719">
        <f>'UPDATE Regular Stats'!C720</f>
        <v>0</v>
      </c>
      <c r="D719">
        <f>'UPDATE Regular Stats'!D720</f>
        <v>0</v>
      </c>
      <c r="E719">
        <f>'UPDATE Regular Stats'!E720</f>
        <v>0</v>
      </c>
      <c r="F719">
        <f>'UPDATE Regular Stats'!F720</f>
        <v>0</v>
      </c>
      <c r="G719">
        <f>'UPDATE Regular Stats'!G720</f>
        <v>0</v>
      </c>
      <c r="H719">
        <f>'UPDATE Regular Stats'!H720</f>
        <v>0</v>
      </c>
      <c r="I719">
        <f>'UPDATE Regular Stats'!I720</f>
        <v>0</v>
      </c>
      <c r="J719">
        <f>'UPDATE Regular Stats'!J720</f>
        <v>0</v>
      </c>
      <c r="K719">
        <f>'UPDATE Regular Stats'!K720</f>
        <v>0</v>
      </c>
      <c r="L719">
        <f>'UPDATE Regular Stats'!L720</f>
        <v>0</v>
      </c>
      <c r="M719">
        <f>'UPDATE Regular Stats'!M720</f>
        <v>0</v>
      </c>
      <c r="N719">
        <f>'UPDATE Regular Stats'!N720</f>
        <v>0</v>
      </c>
      <c r="O719">
        <f>'UPDATE Regular Stats'!O720</f>
        <v>0</v>
      </c>
      <c r="P719">
        <f>'UPDATE Regular Stats'!P720</f>
        <v>0</v>
      </c>
      <c r="Q719">
        <f>'UPDATE Regular Stats'!Q720</f>
        <v>0</v>
      </c>
      <c r="R719">
        <f>'UPDATE Regular Stats'!R720</f>
        <v>0</v>
      </c>
      <c r="S719">
        <f>'UPDATE Regular Stats'!S720</f>
        <v>0</v>
      </c>
      <c r="T719">
        <f>'UPDATE Regular Stats'!T720</f>
        <v>0</v>
      </c>
      <c r="U719">
        <f>'UPDATE Regular Stats'!U720</f>
        <v>0</v>
      </c>
      <c r="V719">
        <f>'UPDATE Regular Stats'!V720</f>
        <v>0</v>
      </c>
      <c r="W719">
        <f>'UPDATE Regular Stats'!W720</f>
        <v>0</v>
      </c>
      <c r="X719">
        <f>'UPDATE Regular Stats'!X720</f>
        <v>0</v>
      </c>
      <c r="Y719">
        <f>'UPDATE Regular Stats'!Y720</f>
        <v>0</v>
      </c>
      <c r="Z719">
        <f>'UPDATE Regular Stats'!Z720</f>
        <v>0</v>
      </c>
      <c r="AA719">
        <f>'UPDATE Regular Stats'!AA720</f>
        <v>0</v>
      </c>
      <c r="AB719">
        <f>'UPDATE Regular Stats'!AB720</f>
        <v>0</v>
      </c>
      <c r="AC719">
        <f>'UPDATE Regular Stats'!AC720</f>
        <v>0</v>
      </c>
      <c r="AD719" t="e">
        <f>VLOOKUP($B719,'UPDATE Advanced Stats'!$B$2:$AC$1000,7,0)</f>
        <v>#N/A</v>
      </c>
      <c r="AE719" t="e">
        <f>VLOOKUP($B719,'UPDATE Advanced Stats'!$B$2:$AC$1000,8,0)</f>
        <v>#N/A</v>
      </c>
      <c r="AF719" t="e">
        <f>VLOOKUP($B719,'UPDATE Advanced Stats'!$B$2:$AC$1000,9,0)</f>
        <v>#N/A</v>
      </c>
      <c r="AG719" t="e">
        <f>VLOOKUP($B719,'UPDATE Advanced Stats'!$B$2:$AC$1000,10,0)</f>
        <v>#N/A</v>
      </c>
      <c r="AH719" t="e">
        <f>VLOOKUP($B719,'UPDATE Advanced Stats'!$B$2:$AC$1000,11,0)</f>
        <v>#N/A</v>
      </c>
      <c r="AI719" t="e">
        <f>VLOOKUP($B719,'UPDATE Advanced Stats'!$B$2:$AC$1000,12,0)</f>
        <v>#N/A</v>
      </c>
      <c r="AJ719" t="e">
        <f>VLOOKUP($B719,'UPDATE Advanced Stats'!$B$2:$AC$1000,13,0)</f>
        <v>#N/A</v>
      </c>
      <c r="AK719" t="e">
        <f>VLOOKUP($B719,'UPDATE Advanced Stats'!$B$2:$AC$1000,14,0)</f>
        <v>#N/A</v>
      </c>
      <c r="AL719" t="e">
        <f>VLOOKUP($B719,'UPDATE Advanced Stats'!$B$2:$AC$1000,15,0)</f>
        <v>#N/A</v>
      </c>
      <c r="AM719" t="e">
        <f>VLOOKUP($B719,'UPDATE Advanced Stats'!$B$2:$AC$1000,16,0)</f>
        <v>#N/A</v>
      </c>
      <c r="AN719" t="e">
        <f>VLOOKUP($B719,'UPDATE Advanced Stats'!$B$2:$AC$1000,17,0)</f>
        <v>#N/A</v>
      </c>
      <c r="AO719" t="e">
        <f>VLOOKUP($B719,'UPDATE Advanced Stats'!$B$2:$AC$1000,18,0)</f>
        <v>#N/A</v>
      </c>
      <c r="AP719" t="e">
        <f>VLOOKUP($B719,'UPDATE Advanced Stats'!$B$2:$AC$1000,19,0)</f>
        <v>#N/A</v>
      </c>
      <c r="AQ719" t="e">
        <f>VLOOKUP($B719,'UPDATE Advanced Stats'!$B$2:$AC$1000,20,0)</f>
        <v>#N/A</v>
      </c>
      <c r="AR719" t="e">
        <f>VLOOKUP($B719,'UPDATE Advanced Stats'!$B$2:$AC$1000,21,0)</f>
        <v>#N/A</v>
      </c>
      <c r="AS719" t="e">
        <f>VLOOKUP($B719,'UPDATE Advanced Stats'!$B$2:$AC$1000,22,0)</f>
        <v>#N/A</v>
      </c>
      <c r="AT719" t="e">
        <f>VLOOKUP($B719,'UPDATE Advanced Stats'!$B$2:$AC$1000,23,0)</f>
        <v>#N/A</v>
      </c>
      <c r="AU719" t="e">
        <f>VLOOKUP($B719,'UPDATE Advanced Stats'!$B$2:$AC$1000,24,0)</f>
        <v>#N/A</v>
      </c>
      <c r="AV719" t="e">
        <f>VLOOKUP($B719,'UPDATE Advanced Stats'!$B$2:$AC$1000,25,0)</f>
        <v>#N/A</v>
      </c>
      <c r="AW719" t="e">
        <f>VLOOKUP($B719,'UPDATE Advanced Stats'!$B$2:$AC$1000,26,0)</f>
        <v>#N/A</v>
      </c>
      <c r="AX719" t="e">
        <f>VLOOKUP($B719,'UPDATE Advanced Stats'!$B$2:$AC$1000,27,0)</f>
        <v>#N/A</v>
      </c>
      <c r="AY719" t="e">
        <f>VLOOKUP($B719,'UPDATE Advanced Stats'!$B$2:$AC$1000,28,0)</f>
        <v>#N/A</v>
      </c>
    </row>
    <row r="720" spans="1:51">
      <c r="A720">
        <f>'UPDATE Regular Stats'!A721</f>
        <v>0</v>
      </c>
      <c r="B720">
        <f>'UPDATE Regular Stats'!B721</f>
        <v>0</v>
      </c>
      <c r="C720">
        <f>'UPDATE Regular Stats'!C721</f>
        <v>0</v>
      </c>
      <c r="D720">
        <f>'UPDATE Regular Stats'!D721</f>
        <v>0</v>
      </c>
      <c r="E720">
        <f>'UPDATE Regular Stats'!E721</f>
        <v>0</v>
      </c>
      <c r="F720">
        <f>'UPDATE Regular Stats'!F721</f>
        <v>0</v>
      </c>
      <c r="G720">
        <f>'UPDATE Regular Stats'!G721</f>
        <v>0</v>
      </c>
      <c r="H720">
        <f>'UPDATE Regular Stats'!H721</f>
        <v>0</v>
      </c>
      <c r="I720">
        <f>'UPDATE Regular Stats'!I721</f>
        <v>0</v>
      </c>
      <c r="J720">
        <f>'UPDATE Regular Stats'!J721</f>
        <v>0</v>
      </c>
      <c r="K720">
        <f>'UPDATE Regular Stats'!K721</f>
        <v>0</v>
      </c>
      <c r="L720">
        <f>'UPDATE Regular Stats'!L721</f>
        <v>0</v>
      </c>
      <c r="M720">
        <f>'UPDATE Regular Stats'!M721</f>
        <v>0</v>
      </c>
      <c r="N720">
        <f>'UPDATE Regular Stats'!N721</f>
        <v>0</v>
      </c>
      <c r="O720">
        <f>'UPDATE Regular Stats'!O721</f>
        <v>0</v>
      </c>
      <c r="P720">
        <f>'UPDATE Regular Stats'!P721</f>
        <v>0</v>
      </c>
      <c r="Q720">
        <f>'UPDATE Regular Stats'!Q721</f>
        <v>0</v>
      </c>
      <c r="R720">
        <f>'UPDATE Regular Stats'!R721</f>
        <v>0</v>
      </c>
      <c r="S720">
        <f>'UPDATE Regular Stats'!S721</f>
        <v>0</v>
      </c>
      <c r="T720">
        <f>'UPDATE Regular Stats'!T721</f>
        <v>0</v>
      </c>
      <c r="U720">
        <f>'UPDATE Regular Stats'!U721</f>
        <v>0</v>
      </c>
      <c r="V720">
        <f>'UPDATE Regular Stats'!V721</f>
        <v>0</v>
      </c>
      <c r="W720">
        <f>'UPDATE Regular Stats'!W721</f>
        <v>0</v>
      </c>
      <c r="X720">
        <f>'UPDATE Regular Stats'!X721</f>
        <v>0</v>
      </c>
      <c r="Y720">
        <f>'UPDATE Regular Stats'!Y721</f>
        <v>0</v>
      </c>
      <c r="Z720">
        <f>'UPDATE Regular Stats'!Z721</f>
        <v>0</v>
      </c>
      <c r="AA720">
        <f>'UPDATE Regular Stats'!AA721</f>
        <v>0</v>
      </c>
      <c r="AB720">
        <f>'UPDATE Regular Stats'!AB721</f>
        <v>0</v>
      </c>
      <c r="AC720">
        <f>'UPDATE Regular Stats'!AC721</f>
        <v>0</v>
      </c>
      <c r="AD720" t="e">
        <f>VLOOKUP($B720,'UPDATE Advanced Stats'!$B$2:$AC$1000,7,0)</f>
        <v>#N/A</v>
      </c>
      <c r="AE720" t="e">
        <f>VLOOKUP($B720,'UPDATE Advanced Stats'!$B$2:$AC$1000,8,0)</f>
        <v>#N/A</v>
      </c>
      <c r="AF720" t="e">
        <f>VLOOKUP($B720,'UPDATE Advanced Stats'!$B$2:$AC$1000,9,0)</f>
        <v>#N/A</v>
      </c>
      <c r="AG720" t="e">
        <f>VLOOKUP($B720,'UPDATE Advanced Stats'!$B$2:$AC$1000,10,0)</f>
        <v>#N/A</v>
      </c>
      <c r="AH720" t="e">
        <f>VLOOKUP($B720,'UPDATE Advanced Stats'!$B$2:$AC$1000,11,0)</f>
        <v>#N/A</v>
      </c>
      <c r="AI720" t="e">
        <f>VLOOKUP($B720,'UPDATE Advanced Stats'!$B$2:$AC$1000,12,0)</f>
        <v>#N/A</v>
      </c>
      <c r="AJ720" t="e">
        <f>VLOOKUP($B720,'UPDATE Advanced Stats'!$B$2:$AC$1000,13,0)</f>
        <v>#N/A</v>
      </c>
      <c r="AK720" t="e">
        <f>VLOOKUP($B720,'UPDATE Advanced Stats'!$B$2:$AC$1000,14,0)</f>
        <v>#N/A</v>
      </c>
      <c r="AL720" t="e">
        <f>VLOOKUP($B720,'UPDATE Advanced Stats'!$B$2:$AC$1000,15,0)</f>
        <v>#N/A</v>
      </c>
      <c r="AM720" t="e">
        <f>VLOOKUP($B720,'UPDATE Advanced Stats'!$B$2:$AC$1000,16,0)</f>
        <v>#N/A</v>
      </c>
      <c r="AN720" t="e">
        <f>VLOOKUP($B720,'UPDATE Advanced Stats'!$B$2:$AC$1000,17,0)</f>
        <v>#N/A</v>
      </c>
      <c r="AO720" t="e">
        <f>VLOOKUP($B720,'UPDATE Advanced Stats'!$B$2:$AC$1000,18,0)</f>
        <v>#N/A</v>
      </c>
      <c r="AP720" t="e">
        <f>VLOOKUP($B720,'UPDATE Advanced Stats'!$B$2:$AC$1000,19,0)</f>
        <v>#N/A</v>
      </c>
      <c r="AQ720" t="e">
        <f>VLOOKUP($B720,'UPDATE Advanced Stats'!$B$2:$AC$1000,20,0)</f>
        <v>#N/A</v>
      </c>
      <c r="AR720" t="e">
        <f>VLOOKUP($B720,'UPDATE Advanced Stats'!$B$2:$AC$1000,21,0)</f>
        <v>#N/A</v>
      </c>
      <c r="AS720" t="e">
        <f>VLOOKUP($B720,'UPDATE Advanced Stats'!$B$2:$AC$1000,22,0)</f>
        <v>#N/A</v>
      </c>
      <c r="AT720" t="e">
        <f>VLOOKUP($B720,'UPDATE Advanced Stats'!$B$2:$AC$1000,23,0)</f>
        <v>#N/A</v>
      </c>
      <c r="AU720" t="e">
        <f>VLOOKUP($B720,'UPDATE Advanced Stats'!$B$2:$AC$1000,24,0)</f>
        <v>#N/A</v>
      </c>
      <c r="AV720" t="e">
        <f>VLOOKUP($B720,'UPDATE Advanced Stats'!$B$2:$AC$1000,25,0)</f>
        <v>#N/A</v>
      </c>
      <c r="AW720" t="e">
        <f>VLOOKUP($B720,'UPDATE Advanced Stats'!$B$2:$AC$1000,26,0)</f>
        <v>#N/A</v>
      </c>
      <c r="AX720" t="e">
        <f>VLOOKUP($B720,'UPDATE Advanced Stats'!$B$2:$AC$1000,27,0)</f>
        <v>#N/A</v>
      </c>
      <c r="AY720" t="e">
        <f>VLOOKUP($B720,'UPDATE Advanced Stats'!$B$2:$AC$1000,28,0)</f>
        <v>#N/A</v>
      </c>
    </row>
    <row r="721" spans="1:51">
      <c r="A721">
        <f>'UPDATE Regular Stats'!A722</f>
        <v>0</v>
      </c>
      <c r="B721">
        <f>'UPDATE Regular Stats'!B722</f>
        <v>0</v>
      </c>
      <c r="C721">
        <f>'UPDATE Regular Stats'!C722</f>
        <v>0</v>
      </c>
      <c r="D721">
        <f>'UPDATE Regular Stats'!D722</f>
        <v>0</v>
      </c>
      <c r="E721">
        <f>'UPDATE Regular Stats'!E722</f>
        <v>0</v>
      </c>
      <c r="F721">
        <f>'UPDATE Regular Stats'!F722</f>
        <v>0</v>
      </c>
      <c r="G721">
        <f>'UPDATE Regular Stats'!G722</f>
        <v>0</v>
      </c>
      <c r="H721">
        <f>'UPDATE Regular Stats'!H722</f>
        <v>0</v>
      </c>
      <c r="I721">
        <f>'UPDATE Regular Stats'!I722</f>
        <v>0</v>
      </c>
      <c r="J721">
        <f>'UPDATE Regular Stats'!J722</f>
        <v>0</v>
      </c>
      <c r="K721">
        <f>'UPDATE Regular Stats'!K722</f>
        <v>0</v>
      </c>
      <c r="L721">
        <f>'UPDATE Regular Stats'!L722</f>
        <v>0</v>
      </c>
      <c r="M721">
        <f>'UPDATE Regular Stats'!M722</f>
        <v>0</v>
      </c>
      <c r="N721">
        <f>'UPDATE Regular Stats'!N722</f>
        <v>0</v>
      </c>
      <c r="O721">
        <f>'UPDATE Regular Stats'!O722</f>
        <v>0</v>
      </c>
      <c r="P721">
        <f>'UPDATE Regular Stats'!P722</f>
        <v>0</v>
      </c>
      <c r="Q721">
        <f>'UPDATE Regular Stats'!Q722</f>
        <v>0</v>
      </c>
      <c r="R721">
        <f>'UPDATE Regular Stats'!R722</f>
        <v>0</v>
      </c>
      <c r="S721">
        <f>'UPDATE Regular Stats'!S722</f>
        <v>0</v>
      </c>
      <c r="T721">
        <f>'UPDATE Regular Stats'!T722</f>
        <v>0</v>
      </c>
      <c r="U721">
        <f>'UPDATE Regular Stats'!U722</f>
        <v>0</v>
      </c>
      <c r="V721">
        <f>'UPDATE Regular Stats'!V722</f>
        <v>0</v>
      </c>
      <c r="W721">
        <f>'UPDATE Regular Stats'!W722</f>
        <v>0</v>
      </c>
      <c r="X721">
        <f>'UPDATE Regular Stats'!X722</f>
        <v>0</v>
      </c>
      <c r="Y721">
        <f>'UPDATE Regular Stats'!Y722</f>
        <v>0</v>
      </c>
      <c r="Z721">
        <f>'UPDATE Regular Stats'!Z722</f>
        <v>0</v>
      </c>
      <c r="AA721">
        <f>'UPDATE Regular Stats'!AA722</f>
        <v>0</v>
      </c>
      <c r="AB721">
        <f>'UPDATE Regular Stats'!AB722</f>
        <v>0</v>
      </c>
      <c r="AC721">
        <f>'UPDATE Regular Stats'!AC722</f>
        <v>0</v>
      </c>
      <c r="AD721" t="e">
        <f>VLOOKUP($B721,'UPDATE Advanced Stats'!$B$2:$AC$1000,7,0)</f>
        <v>#N/A</v>
      </c>
      <c r="AE721" t="e">
        <f>VLOOKUP($B721,'UPDATE Advanced Stats'!$B$2:$AC$1000,8,0)</f>
        <v>#N/A</v>
      </c>
      <c r="AF721" t="e">
        <f>VLOOKUP($B721,'UPDATE Advanced Stats'!$B$2:$AC$1000,9,0)</f>
        <v>#N/A</v>
      </c>
      <c r="AG721" t="e">
        <f>VLOOKUP($B721,'UPDATE Advanced Stats'!$B$2:$AC$1000,10,0)</f>
        <v>#N/A</v>
      </c>
      <c r="AH721" t="e">
        <f>VLOOKUP($B721,'UPDATE Advanced Stats'!$B$2:$AC$1000,11,0)</f>
        <v>#N/A</v>
      </c>
      <c r="AI721" t="e">
        <f>VLOOKUP($B721,'UPDATE Advanced Stats'!$B$2:$AC$1000,12,0)</f>
        <v>#N/A</v>
      </c>
      <c r="AJ721" t="e">
        <f>VLOOKUP($B721,'UPDATE Advanced Stats'!$B$2:$AC$1000,13,0)</f>
        <v>#N/A</v>
      </c>
      <c r="AK721" t="e">
        <f>VLOOKUP($B721,'UPDATE Advanced Stats'!$B$2:$AC$1000,14,0)</f>
        <v>#N/A</v>
      </c>
      <c r="AL721" t="e">
        <f>VLOOKUP($B721,'UPDATE Advanced Stats'!$B$2:$AC$1000,15,0)</f>
        <v>#N/A</v>
      </c>
      <c r="AM721" t="e">
        <f>VLOOKUP($B721,'UPDATE Advanced Stats'!$B$2:$AC$1000,16,0)</f>
        <v>#N/A</v>
      </c>
      <c r="AN721" t="e">
        <f>VLOOKUP($B721,'UPDATE Advanced Stats'!$B$2:$AC$1000,17,0)</f>
        <v>#N/A</v>
      </c>
      <c r="AO721" t="e">
        <f>VLOOKUP($B721,'UPDATE Advanced Stats'!$B$2:$AC$1000,18,0)</f>
        <v>#N/A</v>
      </c>
      <c r="AP721" t="e">
        <f>VLOOKUP($B721,'UPDATE Advanced Stats'!$B$2:$AC$1000,19,0)</f>
        <v>#N/A</v>
      </c>
      <c r="AQ721" t="e">
        <f>VLOOKUP($B721,'UPDATE Advanced Stats'!$B$2:$AC$1000,20,0)</f>
        <v>#N/A</v>
      </c>
      <c r="AR721" t="e">
        <f>VLOOKUP($B721,'UPDATE Advanced Stats'!$B$2:$AC$1000,21,0)</f>
        <v>#N/A</v>
      </c>
      <c r="AS721" t="e">
        <f>VLOOKUP($B721,'UPDATE Advanced Stats'!$B$2:$AC$1000,22,0)</f>
        <v>#N/A</v>
      </c>
      <c r="AT721" t="e">
        <f>VLOOKUP($B721,'UPDATE Advanced Stats'!$B$2:$AC$1000,23,0)</f>
        <v>#N/A</v>
      </c>
      <c r="AU721" t="e">
        <f>VLOOKUP($B721,'UPDATE Advanced Stats'!$B$2:$AC$1000,24,0)</f>
        <v>#N/A</v>
      </c>
      <c r="AV721" t="e">
        <f>VLOOKUP($B721,'UPDATE Advanced Stats'!$B$2:$AC$1000,25,0)</f>
        <v>#N/A</v>
      </c>
      <c r="AW721" t="e">
        <f>VLOOKUP($B721,'UPDATE Advanced Stats'!$B$2:$AC$1000,26,0)</f>
        <v>#N/A</v>
      </c>
      <c r="AX721" t="e">
        <f>VLOOKUP($B721,'UPDATE Advanced Stats'!$B$2:$AC$1000,27,0)</f>
        <v>#N/A</v>
      </c>
      <c r="AY721" t="e">
        <f>VLOOKUP($B721,'UPDATE Advanced Stats'!$B$2:$AC$1000,28,0)</f>
        <v>#N/A</v>
      </c>
    </row>
    <row r="722" spans="1:51">
      <c r="A722">
        <f>'UPDATE Regular Stats'!A723</f>
        <v>0</v>
      </c>
      <c r="B722">
        <f>'UPDATE Regular Stats'!B723</f>
        <v>0</v>
      </c>
      <c r="C722">
        <f>'UPDATE Regular Stats'!C723</f>
        <v>0</v>
      </c>
      <c r="D722">
        <f>'UPDATE Regular Stats'!D723</f>
        <v>0</v>
      </c>
      <c r="E722">
        <f>'UPDATE Regular Stats'!E723</f>
        <v>0</v>
      </c>
      <c r="F722">
        <f>'UPDATE Regular Stats'!F723</f>
        <v>0</v>
      </c>
      <c r="G722">
        <f>'UPDATE Regular Stats'!G723</f>
        <v>0</v>
      </c>
      <c r="H722">
        <f>'UPDATE Regular Stats'!H723</f>
        <v>0</v>
      </c>
      <c r="I722">
        <f>'UPDATE Regular Stats'!I723</f>
        <v>0</v>
      </c>
      <c r="J722">
        <f>'UPDATE Regular Stats'!J723</f>
        <v>0</v>
      </c>
      <c r="K722">
        <f>'UPDATE Regular Stats'!K723</f>
        <v>0</v>
      </c>
      <c r="L722">
        <f>'UPDATE Regular Stats'!L723</f>
        <v>0</v>
      </c>
      <c r="M722">
        <f>'UPDATE Regular Stats'!M723</f>
        <v>0</v>
      </c>
      <c r="N722">
        <f>'UPDATE Regular Stats'!N723</f>
        <v>0</v>
      </c>
      <c r="O722">
        <f>'UPDATE Regular Stats'!O723</f>
        <v>0</v>
      </c>
      <c r="P722">
        <f>'UPDATE Regular Stats'!P723</f>
        <v>0</v>
      </c>
      <c r="Q722">
        <f>'UPDATE Regular Stats'!Q723</f>
        <v>0</v>
      </c>
      <c r="R722">
        <f>'UPDATE Regular Stats'!R723</f>
        <v>0</v>
      </c>
      <c r="S722">
        <f>'UPDATE Regular Stats'!S723</f>
        <v>0</v>
      </c>
      <c r="T722">
        <f>'UPDATE Regular Stats'!T723</f>
        <v>0</v>
      </c>
      <c r="U722">
        <f>'UPDATE Regular Stats'!U723</f>
        <v>0</v>
      </c>
      <c r="V722">
        <f>'UPDATE Regular Stats'!V723</f>
        <v>0</v>
      </c>
      <c r="W722">
        <f>'UPDATE Regular Stats'!W723</f>
        <v>0</v>
      </c>
      <c r="X722">
        <f>'UPDATE Regular Stats'!X723</f>
        <v>0</v>
      </c>
      <c r="Y722">
        <f>'UPDATE Regular Stats'!Y723</f>
        <v>0</v>
      </c>
      <c r="Z722">
        <f>'UPDATE Regular Stats'!Z723</f>
        <v>0</v>
      </c>
      <c r="AA722">
        <f>'UPDATE Regular Stats'!AA723</f>
        <v>0</v>
      </c>
      <c r="AB722">
        <f>'UPDATE Regular Stats'!AB723</f>
        <v>0</v>
      </c>
      <c r="AC722">
        <f>'UPDATE Regular Stats'!AC723</f>
        <v>0</v>
      </c>
      <c r="AD722" t="e">
        <f>VLOOKUP($B722,'UPDATE Advanced Stats'!$B$2:$AC$1000,7,0)</f>
        <v>#N/A</v>
      </c>
      <c r="AE722" t="e">
        <f>VLOOKUP($B722,'UPDATE Advanced Stats'!$B$2:$AC$1000,8,0)</f>
        <v>#N/A</v>
      </c>
      <c r="AF722" t="e">
        <f>VLOOKUP($B722,'UPDATE Advanced Stats'!$B$2:$AC$1000,9,0)</f>
        <v>#N/A</v>
      </c>
      <c r="AG722" t="e">
        <f>VLOOKUP($B722,'UPDATE Advanced Stats'!$B$2:$AC$1000,10,0)</f>
        <v>#N/A</v>
      </c>
      <c r="AH722" t="e">
        <f>VLOOKUP($B722,'UPDATE Advanced Stats'!$B$2:$AC$1000,11,0)</f>
        <v>#N/A</v>
      </c>
      <c r="AI722" t="e">
        <f>VLOOKUP($B722,'UPDATE Advanced Stats'!$B$2:$AC$1000,12,0)</f>
        <v>#N/A</v>
      </c>
      <c r="AJ722" t="e">
        <f>VLOOKUP($B722,'UPDATE Advanced Stats'!$B$2:$AC$1000,13,0)</f>
        <v>#N/A</v>
      </c>
      <c r="AK722" t="e">
        <f>VLOOKUP($B722,'UPDATE Advanced Stats'!$B$2:$AC$1000,14,0)</f>
        <v>#N/A</v>
      </c>
      <c r="AL722" t="e">
        <f>VLOOKUP($B722,'UPDATE Advanced Stats'!$B$2:$AC$1000,15,0)</f>
        <v>#N/A</v>
      </c>
      <c r="AM722" t="e">
        <f>VLOOKUP($B722,'UPDATE Advanced Stats'!$B$2:$AC$1000,16,0)</f>
        <v>#N/A</v>
      </c>
      <c r="AN722" t="e">
        <f>VLOOKUP($B722,'UPDATE Advanced Stats'!$B$2:$AC$1000,17,0)</f>
        <v>#N/A</v>
      </c>
      <c r="AO722" t="e">
        <f>VLOOKUP($B722,'UPDATE Advanced Stats'!$B$2:$AC$1000,18,0)</f>
        <v>#N/A</v>
      </c>
      <c r="AP722" t="e">
        <f>VLOOKUP($B722,'UPDATE Advanced Stats'!$B$2:$AC$1000,19,0)</f>
        <v>#N/A</v>
      </c>
      <c r="AQ722" t="e">
        <f>VLOOKUP($B722,'UPDATE Advanced Stats'!$B$2:$AC$1000,20,0)</f>
        <v>#N/A</v>
      </c>
      <c r="AR722" t="e">
        <f>VLOOKUP($B722,'UPDATE Advanced Stats'!$B$2:$AC$1000,21,0)</f>
        <v>#N/A</v>
      </c>
      <c r="AS722" t="e">
        <f>VLOOKUP($B722,'UPDATE Advanced Stats'!$B$2:$AC$1000,22,0)</f>
        <v>#N/A</v>
      </c>
      <c r="AT722" t="e">
        <f>VLOOKUP($B722,'UPDATE Advanced Stats'!$B$2:$AC$1000,23,0)</f>
        <v>#N/A</v>
      </c>
      <c r="AU722" t="e">
        <f>VLOOKUP($B722,'UPDATE Advanced Stats'!$B$2:$AC$1000,24,0)</f>
        <v>#N/A</v>
      </c>
      <c r="AV722" t="e">
        <f>VLOOKUP($B722,'UPDATE Advanced Stats'!$B$2:$AC$1000,25,0)</f>
        <v>#N/A</v>
      </c>
      <c r="AW722" t="e">
        <f>VLOOKUP($B722,'UPDATE Advanced Stats'!$B$2:$AC$1000,26,0)</f>
        <v>#N/A</v>
      </c>
      <c r="AX722" t="e">
        <f>VLOOKUP($B722,'UPDATE Advanced Stats'!$B$2:$AC$1000,27,0)</f>
        <v>#N/A</v>
      </c>
      <c r="AY722" t="e">
        <f>VLOOKUP($B722,'UPDATE Advanced Stats'!$B$2:$AC$1000,28,0)</f>
        <v>#N/A</v>
      </c>
    </row>
    <row r="723" spans="1:51">
      <c r="A723">
        <f>'UPDATE Regular Stats'!A724</f>
        <v>0</v>
      </c>
      <c r="B723">
        <f>'UPDATE Regular Stats'!B724</f>
        <v>0</v>
      </c>
      <c r="C723">
        <f>'UPDATE Regular Stats'!C724</f>
        <v>0</v>
      </c>
      <c r="D723">
        <f>'UPDATE Regular Stats'!D724</f>
        <v>0</v>
      </c>
      <c r="E723">
        <f>'UPDATE Regular Stats'!E724</f>
        <v>0</v>
      </c>
      <c r="F723">
        <f>'UPDATE Regular Stats'!F724</f>
        <v>0</v>
      </c>
      <c r="G723">
        <f>'UPDATE Regular Stats'!G724</f>
        <v>0</v>
      </c>
      <c r="H723">
        <f>'UPDATE Regular Stats'!H724</f>
        <v>0</v>
      </c>
      <c r="I723">
        <f>'UPDATE Regular Stats'!I724</f>
        <v>0</v>
      </c>
      <c r="J723">
        <f>'UPDATE Regular Stats'!J724</f>
        <v>0</v>
      </c>
      <c r="K723">
        <f>'UPDATE Regular Stats'!K724</f>
        <v>0</v>
      </c>
      <c r="L723">
        <f>'UPDATE Regular Stats'!L724</f>
        <v>0</v>
      </c>
      <c r="M723">
        <f>'UPDATE Regular Stats'!M724</f>
        <v>0</v>
      </c>
      <c r="N723">
        <f>'UPDATE Regular Stats'!N724</f>
        <v>0</v>
      </c>
      <c r="O723">
        <f>'UPDATE Regular Stats'!O724</f>
        <v>0</v>
      </c>
      <c r="P723">
        <f>'UPDATE Regular Stats'!P724</f>
        <v>0</v>
      </c>
      <c r="Q723">
        <f>'UPDATE Regular Stats'!Q724</f>
        <v>0</v>
      </c>
      <c r="R723">
        <f>'UPDATE Regular Stats'!R724</f>
        <v>0</v>
      </c>
      <c r="S723">
        <f>'UPDATE Regular Stats'!S724</f>
        <v>0</v>
      </c>
      <c r="T723">
        <f>'UPDATE Regular Stats'!T724</f>
        <v>0</v>
      </c>
      <c r="U723">
        <f>'UPDATE Regular Stats'!U724</f>
        <v>0</v>
      </c>
      <c r="V723">
        <f>'UPDATE Regular Stats'!V724</f>
        <v>0</v>
      </c>
      <c r="W723">
        <f>'UPDATE Regular Stats'!W724</f>
        <v>0</v>
      </c>
      <c r="X723">
        <f>'UPDATE Regular Stats'!X724</f>
        <v>0</v>
      </c>
      <c r="Y723">
        <f>'UPDATE Regular Stats'!Y724</f>
        <v>0</v>
      </c>
      <c r="Z723">
        <f>'UPDATE Regular Stats'!Z724</f>
        <v>0</v>
      </c>
      <c r="AA723">
        <f>'UPDATE Regular Stats'!AA724</f>
        <v>0</v>
      </c>
      <c r="AB723">
        <f>'UPDATE Regular Stats'!AB724</f>
        <v>0</v>
      </c>
      <c r="AC723">
        <f>'UPDATE Regular Stats'!AC724</f>
        <v>0</v>
      </c>
      <c r="AD723" t="e">
        <f>VLOOKUP($B723,'UPDATE Advanced Stats'!$B$2:$AC$1000,7,0)</f>
        <v>#N/A</v>
      </c>
      <c r="AE723" t="e">
        <f>VLOOKUP($B723,'UPDATE Advanced Stats'!$B$2:$AC$1000,8,0)</f>
        <v>#N/A</v>
      </c>
      <c r="AF723" t="e">
        <f>VLOOKUP($B723,'UPDATE Advanced Stats'!$B$2:$AC$1000,9,0)</f>
        <v>#N/A</v>
      </c>
      <c r="AG723" t="e">
        <f>VLOOKUP($B723,'UPDATE Advanced Stats'!$B$2:$AC$1000,10,0)</f>
        <v>#N/A</v>
      </c>
      <c r="AH723" t="e">
        <f>VLOOKUP($B723,'UPDATE Advanced Stats'!$B$2:$AC$1000,11,0)</f>
        <v>#N/A</v>
      </c>
      <c r="AI723" t="e">
        <f>VLOOKUP($B723,'UPDATE Advanced Stats'!$B$2:$AC$1000,12,0)</f>
        <v>#N/A</v>
      </c>
      <c r="AJ723" t="e">
        <f>VLOOKUP($B723,'UPDATE Advanced Stats'!$B$2:$AC$1000,13,0)</f>
        <v>#N/A</v>
      </c>
      <c r="AK723" t="e">
        <f>VLOOKUP($B723,'UPDATE Advanced Stats'!$B$2:$AC$1000,14,0)</f>
        <v>#N/A</v>
      </c>
      <c r="AL723" t="e">
        <f>VLOOKUP($B723,'UPDATE Advanced Stats'!$B$2:$AC$1000,15,0)</f>
        <v>#N/A</v>
      </c>
      <c r="AM723" t="e">
        <f>VLOOKUP($B723,'UPDATE Advanced Stats'!$B$2:$AC$1000,16,0)</f>
        <v>#N/A</v>
      </c>
      <c r="AN723" t="e">
        <f>VLOOKUP($B723,'UPDATE Advanced Stats'!$B$2:$AC$1000,17,0)</f>
        <v>#N/A</v>
      </c>
      <c r="AO723" t="e">
        <f>VLOOKUP($B723,'UPDATE Advanced Stats'!$B$2:$AC$1000,18,0)</f>
        <v>#N/A</v>
      </c>
      <c r="AP723" t="e">
        <f>VLOOKUP($B723,'UPDATE Advanced Stats'!$B$2:$AC$1000,19,0)</f>
        <v>#N/A</v>
      </c>
      <c r="AQ723" t="e">
        <f>VLOOKUP($B723,'UPDATE Advanced Stats'!$B$2:$AC$1000,20,0)</f>
        <v>#N/A</v>
      </c>
      <c r="AR723" t="e">
        <f>VLOOKUP($B723,'UPDATE Advanced Stats'!$B$2:$AC$1000,21,0)</f>
        <v>#N/A</v>
      </c>
      <c r="AS723" t="e">
        <f>VLOOKUP($B723,'UPDATE Advanced Stats'!$B$2:$AC$1000,22,0)</f>
        <v>#N/A</v>
      </c>
      <c r="AT723" t="e">
        <f>VLOOKUP($B723,'UPDATE Advanced Stats'!$B$2:$AC$1000,23,0)</f>
        <v>#N/A</v>
      </c>
      <c r="AU723" t="e">
        <f>VLOOKUP($B723,'UPDATE Advanced Stats'!$B$2:$AC$1000,24,0)</f>
        <v>#N/A</v>
      </c>
      <c r="AV723" t="e">
        <f>VLOOKUP($B723,'UPDATE Advanced Stats'!$B$2:$AC$1000,25,0)</f>
        <v>#N/A</v>
      </c>
      <c r="AW723" t="e">
        <f>VLOOKUP($B723,'UPDATE Advanced Stats'!$B$2:$AC$1000,26,0)</f>
        <v>#N/A</v>
      </c>
      <c r="AX723" t="e">
        <f>VLOOKUP($B723,'UPDATE Advanced Stats'!$B$2:$AC$1000,27,0)</f>
        <v>#N/A</v>
      </c>
      <c r="AY723" t="e">
        <f>VLOOKUP($B723,'UPDATE Advanced Stats'!$B$2:$AC$1000,28,0)</f>
        <v>#N/A</v>
      </c>
    </row>
    <row r="724" spans="1:51">
      <c r="A724">
        <f>'UPDATE Regular Stats'!A725</f>
        <v>0</v>
      </c>
      <c r="B724">
        <f>'UPDATE Regular Stats'!B725</f>
        <v>0</v>
      </c>
      <c r="C724">
        <f>'UPDATE Regular Stats'!C725</f>
        <v>0</v>
      </c>
      <c r="D724">
        <f>'UPDATE Regular Stats'!D725</f>
        <v>0</v>
      </c>
      <c r="E724">
        <f>'UPDATE Regular Stats'!E725</f>
        <v>0</v>
      </c>
      <c r="F724">
        <f>'UPDATE Regular Stats'!F725</f>
        <v>0</v>
      </c>
      <c r="G724">
        <f>'UPDATE Regular Stats'!G725</f>
        <v>0</v>
      </c>
      <c r="H724">
        <f>'UPDATE Regular Stats'!H725</f>
        <v>0</v>
      </c>
      <c r="I724">
        <f>'UPDATE Regular Stats'!I725</f>
        <v>0</v>
      </c>
      <c r="J724">
        <f>'UPDATE Regular Stats'!J725</f>
        <v>0</v>
      </c>
      <c r="K724">
        <f>'UPDATE Regular Stats'!K725</f>
        <v>0</v>
      </c>
      <c r="L724">
        <f>'UPDATE Regular Stats'!L725</f>
        <v>0</v>
      </c>
      <c r="M724">
        <f>'UPDATE Regular Stats'!M725</f>
        <v>0</v>
      </c>
      <c r="N724">
        <f>'UPDATE Regular Stats'!N725</f>
        <v>0</v>
      </c>
      <c r="O724">
        <f>'UPDATE Regular Stats'!O725</f>
        <v>0</v>
      </c>
      <c r="P724">
        <f>'UPDATE Regular Stats'!P725</f>
        <v>0</v>
      </c>
      <c r="Q724">
        <f>'UPDATE Regular Stats'!Q725</f>
        <v>0</v>
      </c>
      <c r="R724">
        <f>'UPDATE Regular Stats'!R725</f>
        <v>0</v>
      </c>
      <c r="S724">
        <f>'UPDATE Regular Stats'!S725</f>
        <v>0</v>
      </c>
      <c r="T724">
        <f>'UPDATE Regular Stats'!T725</f>
        <v>0</v>
      </c>
      <c r="U724">
        <f>'UPDATE Regular Stats'!U725</f>
        <v>0</v>
      </c>
      <c r="V724">
        <f>'UPDATE Regular Stats'!V725</f>
        <v>0</v>
      </c>
      <c r="W724">
        <f>'UPDATE Regular Stats'!W725</f>
        <v>0</v>
      </c>
      <c r="X724">
        <f>'UPDATE Regular Stats'!X725</f>
        <v>0</v>
      </c>
      <c r="Y724">
        <f>'UPDATE Regular Stats'!Y725</f>
        <v>0</v>
      </c>
      <c r="Z724">
        <f>'UPDATE Regular Stats'!Z725</f>
        <v>0</v>
      </c>
      <c r="AA724">
        <f>'UPDATE Regular Stats'!AA725</f>
        <v>0</v>
      </c>
      <c r="AB724">
        <f>'UPDATE Regular Stats'!AB725</f>
        <v>0</v>
      </c>
      <c r="AC724">
        <f>'UPDATE Regular Stats'!AC725</f>
        <v>0</v>
      </c>
      <c r="AD724" t="e">
        <f>VLOOKUP($B724,'UPDATE Advanced Stats'!$B$2:$AC$1000,7,0)</f>
        <v>#N/A</v>
      </c>
      <c r="AE724" t="e">
        <f>VLOOKUP($B724,'UPDATE Advanced Stats'!$B$2:$AC$1000,8,0)</f>
        <v>#N/A</v>
      </c>
      <c r="AF724" t="e">
        <f>VLOOKUP($B724,'UPDATE Advanced Stats'!$B$2:$AC$1000,9,0)</f>
        <v>#N/A</v>
      </c>
      <c r="AG724" t="e">
        <f>VLOOKUP($B724,'UPDATE Advanced Stats'!$B$2:$AC$1000,10,0)</f>
        <v>#N/A</v>
      </c>
      <c r="AH724" t="e">
        <f>VLOOKUP($B724,'UPDATE Advanced Stats'!$B$2:$AC$1000,11,0)</f>
        <v>#N/A</v>
      </c>
      <c r="AI724" t="e">
        <f>VLOOKUP($B724,'UPDATE Advanced Stats'!$B$2:$AC$1000,12,0)</f>
        <v>#N/A</v>
      </c>
      <c r="AJ724" t="e">
        <f>VLOOKUP($B724,'UPDATE Advanced Stats'!$B$2:$AC$1000,13,0)</f>
        <v>#N/A</v>
      </c>
      <c r="AK724" t="e">
        <f>VLOOKUP($B724,'UPDATE Advanced Stats'!$B$2:$AC$1000,14,0)</f>
        <v>#N/A</v>
      </c>
      <c r="AL724" t="e">
        <f>VLOOKUP($B724,'UPDATE Advanced Stats'!$B$2:$AC$1000,15,0)</f>
        <v>#N/A</v>
      </c>
      <c r="AM724" t="e">
        <f>VLOOKUP($B724,'UPDATE Advanced Stats'!$B$2:$AC$1000,16,0)</f>
        <v>#N/A</v>
      </c>
      <c r="AN724" t="e">
        <f>VLOOKUP($B724,'UPDATE Advanced Stats'!$B$2:$AC$1000,17,0)</f>
        <v>#N/A</v>
      </c>
      <c r="AO724" t="e">
        <f>VLOOKUP($B724,'UPDATE Advanced Stats'!$B$2:$AC$1000,18,0)</f>
        <v>#N/A</v>
      </c>
      <c r="AP724" t="e">
        <f>VLOOKUP($B724,'UPDATE Advanced Stats'!$B$2:$AC$1000,19,0)</f>
        <v>#N/A</v>
      </c>
      <c r="AQ724" t="e">
        <f>VLOOKUP($B724,'UPDATE Advanced Stats'!$B$2:$AC$1000,20,0)</f>
        <v>#N/A</v>
      </c>
      <c r="AR724" t="e">
        <f>VLOOKUP($B724,'UPDATE Advanced Stats'!$B$2:$AC$1000,21,0)</f>
        <v>#N/A</v>
      </c>
      <c r="AS724" t="e">
        <f>VLOOKUP($B724,'UPDATE Advanced Stats'!$B$2:$AC$1000,22,0)</f>
        <v>#N/A</v>
      </c>
      <c r="AT724" t="e">
        <f>VLOOKUP($B724,'UPDATE Advanced Stats'!$B$2:$AC$1000,23,0)</f>
        <v>#N/A</v>
      </c>
      <c r="AU724" t="e">
        <f>VLOOKUP($B724,'UPDATE Advanced Stats'!$B$2:$AC$1000,24,0)</f>
        <v>#N/A</v>
      </c>
      <c r="AV724" t="e">
        <f>VLOOKUP($B724,'UPDATE Advanced Stats'!$B$2:$AC$1000,25,0)</f>
        <v>#N/A</v>
      </c>
      <c r="AW724" t="e">
        <f>VLOOKUP($B724,'UPDATE Advanced Stats'!$B$2:$AC$1000,26,0)</f>
        <v>#N/A</v>
      </c>
      <c r="AX724" t="e">
        <f>VLOOKUP($B724,'UPDATE Advanced Stats'!$B$2:$AC$1000,27,0)</f>
        <v>#N/A</v>
      </c>
      <c r="AY724" t="e">
        <f>VLOOKUP($B724,'UPDATE Advanced Stats'!$B$2:$AC$1000,28,0)</f>
        <v>#N/A</v>
      </c>
    </row>
    <row r="725" spans="1:51">
      <c r="A725">
        <f>'UPDATE Regular Stats'!A726</f>
        <v>0</v>
      </c>
      <c r="B725">
        <f>'UPDATE Regular Stats'!B726</f>
        <v>0</v>
      </c>
      <c r="C725">
        <f>'UPDATE Regular Stats'!C726</f>
        <v>0</v>
      </c>
      <c r="D725">
        <f>'UPDATE Regular Stats'!D726</f>
        <v>0</v>
      </c>
      <c r="E725">
        <f>'UPDATE Regular Stats'!E726</f>
        <v>0</v>
      </c>
      <c r="F725">
        <f>'UPDATE Regular Stats'!F726</f>
        <v>0</v>
      </c>
      <c r="G725">
        <f>'UPDATE Regular Stats'!G726</f>
        <v>0</v>
      </c>
      <c r="H725">
        <f>'UPDATE Regular Stats'!H726</f>
        <v>0</v>
      </c>
      <c r="I725">
        <f>'UPDATE Regular Stats'!I726</f>
        <v>0</v>
      </c>
      <c r="J725">
        <f>'UPDATE Regular Stats'!J726</f>
        <v>0</v>
      </c>
      <c r="K725">
        <f>'UPDATE Regular Stats'!K726</f>
        <v>0</v>
      </c>
      <c r="L725">
        <f>'UPDATE Regular Stats'!L726</f>
        <v>0</v>
      </c>
      <c r="M725">
        <f>'UPDATE Regular Stats'!M726</f>
        <v>0</v>
      </c>
      <c r="N725">
        <f>'UPDATE Regular Stats'!N726</f>
        <v>0</v>
      </c>
      <c r="O725">
        <f>'UPDATE Regular Stats'!O726</f>
        <v>0</v>
      </c>
      <c r="P725">
        <f>'UPDATE Regular Stats'!P726</f>
        <v>0</v>
      </c>
      <c r="Q725">
        <f>'UPDATE Regular Stats'!Q726</f>
        <v>0</v>
      </c>
      <c r="R725">
        <f>'UPDATE Regular Stats'!R726</f>
        <v>0</v>
      </c>
      <c r="S725">
        <f>'UPDATE Regular Stats'!S726</f>
        <v>0</v>
      </c>
      <c r="T725">
        <f>'UPDATE Regular Stats'!T726</f>
        <v>0</v>
      </c>
      <c r="U725">
        <f>'UPDATE Regular Stats'!U726</f>
        <v>0</v>
      </c>
      <c r="V725">
        <f>'UPDATE Regular Stats'!V726</f>
        <v>0</v>
      </c>
      <c r="W725">
        <f>'UPDATE Regular Stats'!W726</f>
        <v>0</v>
      </c>
      <c r="X725">
        <f>'UPDATE Regular Stats'!X726</f>
        <v>0</v>
      </c>
      <c r="Y725">
        <f>'UPDATE Regular Stats'!Y726</f>
        <v>0</v>
      </c>
      <c r="Z725">
        <f>'UPDATE Regular Stats'!Z726</f>
        <v>0</v>
      </c>
      <c r="AA725">
        <f>'UPDATE Regular Stats'!AA726</f>
        <v>0</v>
      </c>
      <c r="AB725">
        <f>'UPDATE Regular Stats'!AB726</f>
        <v>0</v>
      </c>
      <c r="AC725">
        <f>'UPDATE Regular Stats'!AC726</f>
        <v>0</v>
      </c>
      <c r="AD725" t="e">
        <f>VLOOKUP($B725,'UPDATE Advanced Stats'!$B$2:$AC$1000,7,0)</f>
        <v>#N/A</v>
      </c>
      <c r="AE725" t="e">
        <f>VLOOKUP($B725,'UPDATE Advanced Stats'!$B$2:$AC$1000,8,0)</f>
        <v>#N/A</v>
      </c>
      <c r="AF725" t="e">
        <f>VLOOKUP($B725,'UPDATE Advanced Stats'!$B$2:$AC$1000,9,0)</f>
        <v>#N/A</v>
      </c>
      <c r="AG725" t="e">
        <f>VLOOKUP($B725,'UPDATE Advanced Stats'!$B$2:$AC$1000,10,0)</f>
        <v>#N/A</v>
      </c>
      <c r="AH725" t="e">
        <f>VLOOKUP($B725,'UPDATE Advanced Stats'!$B$2:$AC$1000,11,0)</f>
        <v>#N/A</v>
      </c>
      <c r="AI725" t="e">
        <f>VLOOKUP($B725,'UPDATE Advanced Stats'!$B$2:$AC$1000,12,0)</f>
        <v>#N/A</v>
      </c>
      <c r="AJ725" t="e">
        <f>VLOOKUP($B725,'UPDATE Advanced Stats'!$B$2:$AC$1000,13,0)</f>
        <v>#N/A</v>
      </c>
      <c r="AK725" t="e">
        <f>VLOOKUP($B725,'UPDATE Advanced Stats'!$B$2:$AC$1000,14,0)</f>
        <v>#N/A</v>
      </c>
      <c r="AL725" t="e">
        <f>VLOOKUP($B725,'UPDATE Advanced Stats'!$B$2:$AC$1000,15,0)</f>
        <v>#N/A</v>
      </c>
      <c r="AM725" t="e">
        <f>VLOOKUP($B725,'UPDATE Advanced Stats'!$B$2:$AC$1000,16,0)</f>
        <v>#N/A</v>
      </c>
      <c r="AN725" t="e">
        <f>VLOOKUP($B725,'UPDATE Advanced Stats'!$B$2:$AC$1000,17,0)</f>
        <v>#N/A</v>
      </c>
      <c r="AO725" t="e">
        <f>VLOOKUP($B725,'UPDATE Advanced Stats'!$B$2:$AC$1000,18,0)</f>
        <v>#N/A</v>
      </c>
      <c r="AP725" t="e">
        <f>VLOOKUP($B725,'UPDATE Advanced Stats'!$B$2:$AC$1000,19,0)</f>
        <v>#N/A</v>
      </c>
      <c r="AQ725" t="e">
        <f>VLOOKUP($B725,'UPDATE Advanced Stats'!$B$2:$AC$1000,20,0)</f>
        <v>#N/A</v>
      </c>
      <c r="AR725" t="e">
        <f>VLOOKUP($B725,'UPDATE Advanced Stats'!$B$2:$AC$1000,21,0)</f>
        <v>#N/A</v>
      </c>
      <c r="AS725" t="e">
        <f>VLOOKUP($B725,'UPDATE Advanced Stats'!$B$2:$AC$1000,22,0)</f>
        <v>#N/A</v>
      </c>
      <c r="AT725" t="e">
        <f>VLOOKUP($B725,'UPDATE Advanced Stats'!$B$2:$AC$1000,23,0)</f>
        <v>#N/A</v>
      </c>
      <c r="AU725" t="e">
        <f>VLOOKUP($B725,'UPDATE Advanced Stats'!$B$2:$AC$1000,24,0)</f>
        <v>#N/A</v>
      </c>
      <c r="AV725" t="e">
        <f>VLOOKUP($B725,'UPDATE Advanced Stats'!$B$2:$AC$1000,25,0)</f>
        <v>#N/A</v>
      </c>
      <c r="AW725" t="e">
        <f>VLOOKUP($B725,'UPDATE Advanced Stats'!$B$2:$AC$1000,26,0)</f>
        <v>#N/A</v>
      </c>
      <c r="AX725" t="e">
        <f>VLOOKUP($B725,'UPDATE Advanced Stats'!$B$2:$AC$1000,27,0)</f>
        <v>#N/A</v>
      </c>
      <c r="AY725" t="e">
        <f>VLOOKUP($B725,'UPDATE Advanced Stats'!$B$2:$AC$1000,28,0)</f>
        <v>#N/A</v>
      </c>
    </row>
    <row r="726" spans="1:51">
      <c r="A726">
        <f>'UPDATE Regular Stats'!A727</f>
        <v>0</v>
      </c>
      <c r="B726">
        <f>'UPDATE Regular Stats'!B727</f>
        <v>0</v>
      </c>
      <c r="C726">
        <f>'UPDATE Regular Stats'!C727</f>
        <v>0</v>
      </c>
      <c r="D726">
        <f>'UPDATE Regular Stats'!D727</f>
        <v>0</v>
      </c>
      <c r="E726">
        <f>'UPDATE Regular Stats'!E727</f>
        <v>0</v>
      </c>
      <c r="F726">
        <f>'UPDATE Regular Stats'!F727</f>
        <v>0</v>
      </c>
      <c r="G726">
        <f>'UPDATE Regular Stats'!G727</f>
        <v>0</v>
      </c>
      <c r="H726">
        <f>'UPDATE Regular Stats'!H727</f>
        <v>0</v>
      </c>
      <c r="I726">
        <f>'UPDATE Regular Stats'!I727</f>
        <v>0</v>
      </c>
      <c r="J726">
        <f>'UPDATE Regular Stats'!J727</f>
        <v>0</v>
      </c>
      <c r="K726">
        <f>'UPDATE Regular Stats'!K727</f>
        <v>0</v>
      </c>
      <c r="L726">
        <f>'UPDATE Regular Stats'!L727</f>
        <v>0</v>
      </c>
      <c r="M726">
        <f>'UPDATE Regular Stats'!M727</f>
        <v>0</v>
      </c>
      <c r="N726">
        <f>'UPDATE Regular Stats'!N727</f>
        <v>0</v>
      </c>
      <c r="O726">
        <f>'UPDATE Regular Stats'!O727</f>
        <v>0</v>
      </c>
      <c r="P726">
        <f>'UPDATE Regular Stats'!P727</f>
        <v>0</v>
      </c>
      <c r="Q726">
        <f>'UPDATE Regular Stats'!Q727</f>
        <v>0</v>
      </c>
      <c r="R726">
        <f>'UPDATE Regular Stats'!R727</f>
        <v>0</v>
      </c>
      <c r="S726">
        <f>'UPDATE Regular Stats'!S727</f>
        <v>0</v>
      </c>
      <c r="T726">
        <f>'UPDATE Regular Stats'!T727</f>
        <v>0</v>
      </c>
      <c r="U726">
        <f>'UPDATE Regular Stats'!U727</f>
        <v>0</v>
      </c>
      <c r="V726">
        <f>'UPDATE Regular Stats'!V727</f>
        <v>0</v>
      </c>
      <c r="W726">
        <f>'UPDATE Regular Stats'!W727</f>
        <v>0</v>
      </c>
      <c r="X726">
        <f>'UPDATE Regular Stats'!X727</f>
        <v>0</v>
      </c>
      <c r="Y726">
        <f>'UPDATE Regular Stats'!Y727</f>
        <v>0</v>
      </c>
      <c r="Z726">
        <f>'UPDATE Regular Stats'!Z727</f>
        <v>0</v>
      </c>
      <c r="AA726">
        <f>'UPDATE Regular Stats'!AA727</f>
        <v>0</v>
      </c>
      <c r="AB726">
        <f>'UPDATE Regular Stats'!AB727</f>
        <v>0</v>
      </c>
      <c r="AC726">
        <f>'UPDATE Regular Stats'!AC727</f>
        <v>0</v>
      </c>
      <c r="AD726" t="e">
        <f>VLOOKUP($B726,'UPDATE Advanced Stats'!$B$2:$AC$1000,7,0)</f>
        <v>#N/A</v>
      </c>
      <c r="AE726" t="e">
        <f>VLOOKUP($B726,'UPDATE Advanced Stats'!$B$2:$AC$1000,8,0)</f>
        <v>#N/A</v>
      </c>
      <c r="AF726" t="e">
        <f>VLOOKUP($B726,'UPDATE Advanced Stats'!$B$2:$AC$1000,9,0)</f>
        <v>#N/A</v>
      </c>
      <c r="AG726" t="e">
        <f>VLOOKUP($B726,'UPDATE Advanced Stats'!$B$2:$AC$1000,10,0)</f>
        <v>#N/A</v>
      </c>
      <c r="AH726" t="e">
        <f>VLOOKUP($B726,'UPDATE Advanced Stats'!$B$2:$AC$1000,11,0)</f>
        <v>#N/A</v>
      </c>
      <c r="AI726" t="e">
        <f>VLOOKUP($B726,'UPDATE Advanced Stats'!$B$2:$AC$1000,12,0)</f>
        <v>#N/A</v>
      </c>
      <c r="AJ726" t="e">
        <f>VLOOKUP($B726,'UPDATE Advanced Stats'!$B$2:$AC$1000,13,0)</f>
        <v>#N/A</v>
      </c>
      <c r="AK726" t="e">
        <f>VLOOKUP($B726,'UPDATE Advanced Stats'!$B$2:$AC$1000,14,0)</f>
        <v>#N/A</v>
      </c>
      <c r="AL726" t="e">
        <f>VLOOKUP($B726,'UPDATE Advanced Stats'!$B$2:$AC$1000,15,0)</f>
        <v>#N/A</v>
      </c>
      <c r="AM726" t="e">
        <f>VLOOKUP($B726,'UPDATE Advanced Stats'!$B$2:$AC$1000,16,0)</f>
        <v>#N/A</v>
      </c>
      <c r="AN726" t="e">
        <f>VLOOKUP($B726,'UPDATE Advanced Stats'!$B$2:$AC$1000,17,0)</f>
        <v>#N/A</v>
      </c>
      <c r="AO726" t="e">
        <f>VLOOKUP($B726,'UPDATE Advanced Stats'!$B$2:$AC$1000,18,0)</f>
        <v>#N/A</v>
      </c>
      <c r="AP726" t="e">
        <f>VLOOKUP($B726,'UPDATE Advanced Stats'!$B$2:$AC$1000,19,0)</f>
        <v>#N/A</v>
      </c>
      <c r="AQ726" t="e">
        <f>VLOOKUP($B726,'UPDATE Advanced Stats'!$B$2:$AC$1000,20,0)</f>
        <v>#N/A</v>
      </c>
      <c r="AR726" t="e">
        <f>VLOOKUP($B726,'UPDATE Advanced Stats'!$B$2:$AC$1000,21,0)</f>
        <v>#N/A</v>
      </c>
      <c r="AS726" t="e">
        <f>VLOOKUP($B726,'UPDATE Advanced Stats'!$B$2:$AC$1000,22,0)</f>
        <v>#N/A</v>
      </c>
      <c r="AT726" t="e">
        <f>VLOOKUP($B726,'UPDATE Advanced Stats'!$B$2:$AC$1000,23,0)</f>
        <v>#N/A</v>
      </c>
      <c r="AU726" t="e">
        <f>VLOOKUP($B726,'UPDATE Advanced Stats'!$B$2:$AC$1000,24,0)</f>
        <v>#N/A</v>
      </c>
      <c r="AV726" t="e">
        <f>VLOOKUP($B726,'UPDATE Advanced Stats'!$B$2:$AC$1000,25,0)</f>
        <v>#N/A</v>
      </c>
      <c r="AW726" t="e">
        <f>VLOOKUP($B726,'UPDATE Advanced Stats'!$B$2:$AC$1000,26,0)</f>
        <v>#N/A</v>
      </c>
      <c r="AX726" t="e">
        <f>VLOOKUP($B726,'UPDATE Advanced Stats'!$B$2:$AC$1000,27,0)</f>
        <v>#N/A</v>
      </c>
      <c r="AY726" t="e">
        <f>VLOOKUP($B726,'UPDATE Advanced Stats'!$B$2:$AC$1000,28,0)</f>
        <v>#N/A</v>
      </c>
    </row>
    <row r="727" spans="1:51">
      <c r="A727">
        <f>'UPDATE Regular Stats'!A728</f>
        <v>0</v>
      </c>
      <c r="B727">
        <f>'UPDATE Regular Stats'!B728</f>
        <v>0</v>
      </c>
      <c r="C727">
        <f>'UPDATE Regular Stats'!C728</f>
        <v>0</v>
      </c>
      <c r="D727">
        <f>'UPDATE Regular Stats'!D728</f>
        <v>0</v>
      </c>
      <c r="E727">
        <f>'UPDATE Regular Stats'!E728</f>
        <v>0</v>
      </c>
      <c r="F727">
        <f>'UPDATE Regular Stats'!F728</f>
        <v>0</v>
      </c>
      <c r="G727">
        <f>'UPDATE Regular Stats'!G728</f>
        <v>0</v>
      </c>
      <c r="H727">
        <f>'UPDATE Regular Stats'!H728</f>
        <v>0</v>
      </c>
      <c r="I727">
        <f>'UPDATE Regular Stats'!I728</f>
        <v>0</v>
      </c>
      <c r="J727">
        <f>'UPDATE Regular Stats'!J728</f>
        <v>0</v>
      </c>
      <c r="K727">
        <f>'UPDATE Regular Stats'!K728</f>
        <v>0</v>
      </c>
      <c r="L727">
        <f>'UPDATE Regular Stats'!L728</f>
        <v>0</v>
      </c>
      <c r="M727">
        <f>'UPDATE Regular Stats'!M728</f>
        <v>0</v>
      </c>
      <c r="N727">
        <f>'UPDATE Regular Stats'!N728</f>
        <v>0</v>
      </c>
      <c r="O727">
        <f>'UPDATE Regular Stats'!O728</f>
        <v>0</v>
      </c>
      <c r="P727">
        <f>'UPDATE Regular Stats'!P728</f>
        <v>0</v>
      </c>
      <c r="Q727">
        <f>'UPDATE Regular Stats'!Q728</f>
        <v>0</v>
      </c>
      <c r="R727">
        <f>'UPDATE Regular Stats'!R728</f>
        <v>0</v>
      </c>
      <c r="S727">
        <f>'UPDATE Regular Stats'!S728</f>
        <v>0</v>
      </c>
      <c r="T727">
        <f>'UPDATE Regular Stats'!T728</f>
        <v>0</v>
      </c>
      <c r="U727">
        <f>'UPDATE Regular Stats'!U728</f>
        <v>0</v>
      </c>
      <c r="V727">
        <f>'UPDATE Regular Stats'!V728</f>
        <v>0</v>
      </c>
      <c r="W727">
        <f>'UPDATE Regular Stats'!W728</f>
        <v>0</v>
      </c>
      <c r="X727">
        <f>'UPDATE Regular Stats'!X728</f>
        <v>0</v>
      </c>
      <c r="Y727">
        <f>'UPDATE Regular Stats'!Y728</f>
        <v>0</v>
      </c>
      <c r="Z727">
        <f>'UPDATE Regular Stats'!Z728</f>
        <v>0</v>
      </c>
      <c r="AA727">
        <f>'UPDATE Regular Stats'!AA728</f>
        <v>0</v>
      </c>
      <c r="AB727">
        <f>'UPDATE Regular Stats'!AB728</f>
        <v>0</v>
      </c>
      <c r="AC727">
        <f>'UPDATE Regular Stats'!AC728</f>
        <v>0</v>
      </c>
      <c r="AD727" t="e">
        <f>VLOOKUP($B727,'UPDATE Advanced Stats'!$B$2:$AC$1000,7,0)</f>
        <v>#N/A</v>
      </c>
      <c r="AE727" t="e">
        <f>VLOOKUP($B727,'UPDATE Advanced Stats'!$B$2:$AC$1000,8,0)</f>
        <v>#N/A</v>
      </c>
      <c r="AF727" t="e">
        <f>VLOOKUP($B727,'UPDATE Advanced Stats'!$B$2:$AC$1000,9,0)</f>
        <v>#N/A</v>
      </c>
      <c r="AG727" t="e">
        <f>VLOOKUP($B727,'UPDATE Advanced Stats'!$B$2:$AC$1000,10,0)</f>
        <v>#N/A</v>
      </c>
      <c r="AH727" t="e">
        <f>VLOOKUP($B727,'UPDATE Advanced Stats'!$B$2:$AC$1000,11,0)</f>
        <v>#N/A</v>
      </c>
      <c r="AI727" t="e">
        <f>VLOOKUP($B727,'UPDATE Advanced Stats'!$B$2:$AC$1000,12,0)</f>
        <v>#N/A</v>
      </c>
      <c r="AJ727" t="e">
        <f>VLOOKUP($B727,'UPDATE Advanced Stats'!$B$2:$AC$1000,13,0)</f>
        <v>#N/A</v>
      </c>
      <c r="AK727" t="e">
        <f>VLOOKUP($B727,'UPDATE Advanced Stats'!$B$2:$AC$1000,14,0)</f>
        <v>#N/A</v>
      </c>
      <c r="AL727" t="e">
        <f>VLOOKUP($B727,'UPDATE Advanced Stats'!$B$2:$AC$1000,15,0)</f>
        <v>#N/A</v>
      </c>
      <c r="AM727" t="e">
        <f>VLOOKUP($B727,'UPDATE Advanced Stats'!$B$2:$AC$1000,16,0)</f>
        <v>#N/A</v>
      </c>
      <c r="AN727" t="e">
        <f>VLOOKUP($B727,'UPDATE Advanced Stats'!$B$2:$AC$1000,17,0)</f>
        <v>#N/A</v>
      </c>
      <c r="AO727" t="e">
        <f>VLOOKUP($B727,'UPDATE Advanced Stats'!$B$2:$AC$1000,18,0)</f>
        <v>#N/A</v>
      </c>
      <c r="AP727" t="e">
        <f>VLOOKUP($B727,'UPDATE Advanced Stats'!$B$2:$AC$1000,19,0)</f>
        <v>#N/A</v>
      </c>
      <c r="AQ727" t="e">
        <f>VLOOKUP($B727,'UPDATE Advanced Stats'!$B$2:$AC$1000,20,0)</f>
        <v>#N/A</v>
      </c>
      <c r="AR727" t="e">
        <f>VLOOKUP($B727,'UPDATE Advanced Stats'!$B$2:$AC$1000,21,0)</f>
        <v>#N/A</v>
      </c>
      <c r="AS727" t="e">
        <f>VLOOKUP($B727,'UPDATE Advanced Stats'!$B$2:$AC$1000,22,0)</f>
        <v>#N/A</v>
      </c>
      <c r="AT727" t="e">
        <f>VLOOKUP($B727,'UPDATE Advanced Stats'!$B$2:$AC$1000,23,0)</f>
        <v>#N/A</v>
      </c>
      <c r="AU727" t="e">
        <f>VLOOKUP($B727,'UPDATE Advanced Stats'!$B$2:$AC$1000,24,0)</f>
        <v>#N/A</v>
      </c>
      <c r="AV727" t="e">
        <f>VLOOKUP($B727,'UPDATE Advanced Stats'!$B$2:$AC$1000,25,0)</f>
        <v>#N/A</v>
      </c>
      <c r="AW727" t="e">
        <f>VLOOKUP($B727,'UPDATE Advanced Stats'!$B$2:$AC$1000,26,0)</f>
        <v>#N/A</v>
      </c>
      <c r="AX727" t="e">
        <f>VLOOKUP($B727,'UPDATE Advanced Stats'!$B$2:$AC$1000,27,0)</f>
        <v>#N/A</v>
      </c>
      <c r="AY727" t="e">
        <f>VLOOKUP($B727,'UPDATE Advanced Stats'!$B$2:$AC$1000,28,0)</f>
        <v>#N/A</v>
      </c>
    </row>
    <row r="728" spans="1:51">
      <c r="A728">
        <f>'UPDATE Regular Stats'!A729</f>
        <v>0</v>
      </c>
      <c r="B728">
        <f>'UPDATE Regular Stats'!B729</f>
        <v>0</v>
      </c>
      <c r="C728">
        <f>'UPDATE Regular Stats'!C729</f>
        <v>0</v>
      </c>
      <c r="D728">
        <f>'UPDATE Regular Stats'!D729</f>
        <v>0</v>
      </c>
      <c r="E728">
        <f>'UPDATE Regular Stats'!E729</f>
        <v>0</v>
      </c>
      <c r="F728">
        <f>'UPDATE Regular Stats'!F729</f>
        <v>0</v>
      </c>
      <c r="G728">
        <f>'UPDATE Regular Stats'!G729</f>
        <v>0</v>
      </c>
      <c r="H728">
        <f>'UPDATE Regular Stats'!H729</f>
        <v>0</v>
      </c>
      <c r="I728">
        <f>'UPDATE Regular Stats'!I729</f>
        <v>0</v>
      </c>
      <c r="J728">
        <f>'UPDATE Regular Stats'!J729</f>
        <v>0</v>
      </c>
      <c r="K728">
        <f>'UPDATE Regular Stats'!K729</f>
        <v>0</v>
      </c>
      <c r="L728">
        <f>'UPDATE Regular Stats'!L729</f>
        <v>0</v>
      </c>
      <c r="M728">
        <f>'UPDATE Regular Stats'!M729</f>
        <v>0</v>
      </c>
      <c r="N728">
        <f>'UPDATE Regular Stats'!N729</f>
        <v>0</v>
      </c>
      <c r="O728">
        <f>'UPDATE Regular Stats'!O729</f>
        <v>0</v>
      </c>
      <c r="P728">
        <f>'UPDATE Regular Stats'!P729</f>
        <v>0</v>
      </c>
      <c r="Q728">
        <f>'UPDATE Regular Stats'!Q729</f>
        <v>0</v>
      </c>
      <c r="R728">
        <f>'UPDATE Regular Stats'!R729</f>
        <v>0</v>
      </c>
      <c r="S728">
        <f>'UPDATE Regular Stats'!S729</f>
        <v>0</v>
      </c>
      <c r="T728">
        <f>'UPDATE Regular Stats'!T729</f>
        <v>0</v>
      </c>
      <c r="U728">
        <f>'UPDATE Regular Stats'!U729</f>
        <v>0</v>
      </c>
      <c r="V728">
        <f>'UPDATE Regular Stats'!V729</f>
        <v>0</v>
      </c>
      <c r="W728">
        <f>'UPDATE Regular Stats'!W729</f>
        <v>0</v>
      </c>
      <c r="X728">
        <f>'UPDATE Regular Stats'!X729</f>
        <v>0</v>
      </c>
      <c r="Y728">
        <f>'UPDATE Regular Stats'!Y729</f>
        <v>0</v>
      </c>
      <c r="Z728">
        <f>'UPDATE Regular Stats'!Z729</f>
        <v>0</v>
      </c>
      <c r="AA728">
        <f>'UPDATE Regular Stats'!AA729</f>
        <v>0</v>
      </c>
      <c r="AB728">
        <f>'UPDATE Regular Stats'!AB729</f>
        <v>0</v>
      </c>
      <c r="AC728">
        <f>'UPDATE Regular Stats'!AC729</f>
        <v>0</v>
      </c>
      <c r="AD728" t="e">
        <f>VLOOKUP($B728,'UPDATE Advanced Stats'!$B$2:$AC$1000,7,0)</f>
        <v>#N/A</v>
      </c>
      <c r="AE728" t="e">
        <f>VLOOKUP($B728,'UPDATE Advanced Stats'!$B$2:$AC$1000,8,0)</f>
        <v>#N/A</v>
      </c>
      <c r="AF728" t="e">
        <f>VLOOKUP($B728,'UPDATE Advanced Stats'!$B$2:$AC$1000,9,0)</f>
        <v>#N/A</v>
      </c>
      <c r="AG728" t="e">
        <f>VLOOKUP($B728,'UPDATE Advanced Stats'!$B$2:$AC$1000,10,0)</f>
        <v>#N/A</v>
      </c>
      <c r="AH728" t="e">
        <f>VLOOKUP($B728,'UPDATE Advanced Stats'!$B$2:$AC$1000,11,0)</f>
        <v>#N/A</v>
      </c>
      <c r="AI728" t="e">
        <f>VLOOKUP($B728,'UPDATE Advanced Stats'!$B$2:$AC$1000,12,0)</f>
        <v>#N/A</v>
      </c>
      <c r="AJ728" t="e">
        <f>VLOOKUP($B728,'UPDATE Advanced Stats'!$B$2:$AC$1000,13,0)</f>
        <v>#N/A</v>
      </c>
      <c r="AK728" t="e">
        <f>VLOOKUP($B728,'UPDATE Advanced Stats'!$B$2:$AC$1000,14,0)</f>
        <v>#N/A</v>
      </c>
      <c r="AL728" t="e">
        <f>VLOOKUP($B728,'UPDATE Advanced Stats'!$B$2:$AC$1000,15,0)</f>
        <v>#N/A</v>
      </c>
      <c r="AM728" t="e">
        <f>VLOOKUP($B728,'UPDATE Advanced Stats'!$B$2:$AC$1000,16,0)</f>
        <v>#N/A</v>
      </c>
      <c r="AN728" t="e">
        <f>VLOOKUP($B728,'UPDATE Advanced Stats'!$B$2:$AC$1000,17,0)</f>
        <v>#N/A</v>
      </c>
      <c r="AO728" t="e">
        <f>VLOOKUP($B728,'UPDATE Advanced Stats'!$B$2:$AC$1000,18,0)</f>
        <v>#N/A</v>
      </c>
      <c r="AP728" t="e">
        <f>VLOOKUP($B728,'UPDATE Advanced Stats'!$B$2:$AC$1000,19,0)</f>
        <v>#N/A</v>
      </c>
      <c r="AQ728" t="e">
        <f>VLOOKUP($B728,'UPDATE Advanced Stats'!$B$2:$AC$1000,20,0)</f>
        <v>#N/A</v>
      </c>
      <c r="AR728" t="e">
        <f>VLOOKUP($B728,'UPDATE Advanced Stats'!$B$2:$AC$1000,21,0)</f>
        <v>#N/A</v>
      </c>
      <c r="AS728" t="e">
        <f>VLOOKUP($B728,'UPDATE Advanced Stats'!$B$2:$AC$1000,22,0)</f>
        <v>#N/A</v>
      </c>
      <c r="AT728" t="e">
        <f>VLOOKUP($B728,'UPDATE Advanced Stats'!$B$2:$AC$1000,23,0)</f>
        <v>#N/A</v>
      </c>
      <c r="AU728" t="e">
        <f>VLOOKUP($B728,'UPDATE Advanced Stats'!$B$2:$AC$1000,24,0)</f>
        <v>#N/A</v>
      </c>
      <c r="AV728" t="e">
        <f>VLOOKUP($B728,'UPDATE Advanced Stats'!$B$2:$AC$1000,25,0)</f>
        <v>#N/A</v>
      </c>
      <c r="AW728" t="e">
        <f>VLOOKUP($B728,'UPDATE Advanced Stats'!$B$2:$AC$1000,26,0)</f>
        <v>#N/A</v>
      </c>
      <c r="AX728" t="e">
        <f>VLOOKUP($B728,'UPDATE Advanced Stats'!$B$2:$AC$1000,27,0)</f>
        <v>#N/A</v>
      </c>
      <c r="AY728" t="e">
        <f>VLOOKUP($B728,'UPDATE Advanced Stats'!$B$2:$AC$1000,28,0)</f>
        <v>#N/A</v>
      </c>
    </row>
    <row r="729" spans="1:51">
      <c r="A729">
        <f>'UPDATE Regular Stats'!A730</f>
        <v>0</v>
      </c>
      <c r="B729">
        <f>'UPDATE Regular Stats'!B730</f>
        <v>0</v>
      </c>
      <c r="C729">
        <f>'UPDATE Regular Stats'!C730</f>
        <v>0</v>
      </c>
      <c r="D729">
        <f>'UPDATE Regular Stats'!D730</f>
        <v>0</v>
      </c>
      <c r="E729">
        <f>'UPDATE Regular Stats'!E730</f>
        <v>0</v>
      </c>
      <c r="F729">
        <f>'UPDATE Regular Stats'!F730</f>
        <v>0</v>
      </c>
      <c r="G729">
        <f>'UPDATE Regular Stats'!G730</f>
        <v>0</v>
      </c>
      <c r="H729">
        <f>'UPDATE Regular Stats'!H730</f>
        <v>0</v>
      </c>
      <c r="I729">
        <f>'UPDATE Regular Stats'!I730</f>
        <v>0</v>
      </c>
      <c r="J729">
        <f>'UPDATE Regular Stats'!J730</f>
        <v>0</v>
      </c>
      <c r="K729">
        <f>'UPDATE Regular Stats'!K730</f>
        <v>0</v>
      </c>
      <c r="L729">
        <f>'UPDATE Regular Stats'!L730</f>
        <v>0</v>
      </c>
      <c r="M729">
        <f>'UPDATE Regular Stats'!M730</f>
        <v>0</v>
      </c>
      <c r="N729">
        <f>'UPDATE Regular Stats'!N730</f>
        <v>0</v>
      </c>
      <c r="O729">
        <f>'UPDATE Regular Stats'!O730</f>
        <v>0</v>
      </c>
      <c r="P729">
        <f>'UPDATE Regular Stats'!P730</f>
        <v>0</v>
      </c>
      <c r="Q729">
        <f>'UPDATE Regular Stats'!Q730</f>
        <v>0</v>
      </c>
      <c r="R729">
        <f>'UPDATE Regular Stats'!R730</f>
        <v>0</v>
      </c>
      <c r="S729">
        <f>'UPDATE Regular Stats'!S730</f>
        <v>0</v>
      </c>
      <c r="T729">
        <f>'UPDATE Regular Stats'!T730</f>
        <v>0</v>
      </c>
      <c r="U729">
        <f>'UPDATE Regular Stats'!U730</f>
        <v>0</v>
      </c>
      <c r="V729">
        <f>'UPDATE Regular Stats'!V730</f>
        <v>0</v>
      </c>
      <c r="W729">
        <f>'UPDATE Regular Stats'!W730</f>
        <v>0</v>
      </c>
      <c r="X729">
        <f>'UPDATE Regular Stats'!X730</f>
        <v>0</v>
      </c>
      <c r="Y729">
        <f>'UPDATE Regular Stats'!Y730</f>
        <v>0</v>
      </c>
      <c r="Z729">
        <f>'UPDATE Regular Stats'!Z730</f>
        <v>0</v>
      </c>
      <c r="AA729">
        <f>'UPDATE Regular Stats'!AA730</f>
        <v>0</v>
      </c>
      <c r="AB729">
        <f>'UPDATE Regular Stats'!AB730</f>
        <v>0</v>
      </c>
      <c r="AC729">
        <f>'UPDATE Regular Stats'!AC730</f>
        <v>0</v>
      </c>
      <c r="AD729" t="e">
        <f>VLOOKUP($B729,'UPDATE Advanced Stats'!$B$2:$AC$1000,7,0)</f>
        <v>#N/A</v>
      </c>
      <c r="AE729" t="e">
        <f>VLOOKUP($B729,'UPDATE Advanced Stats'!$B$2:$AC$1000,8,0)</f>
        <v>#N/A</v>
      </c>
      <c r="AF729" t="e">
        <f>VLOOKUP($B729,'UPDATE Advanced Stats'!$B$2:$AC$1000,9,0)</f>
        <v>#N/A</v>
      </c>
      <c r="AG729" t="e">
        <f>VLOOKUP($B729,'UPDATE Advanced Stats'!$B$2:$AC$1000,10,0)</f>
        <v>#N/A</v>
      </c>
      <c r="AH729" t="e">
        <f>VLOOKUP($B729,'UPDATE Advanced Stats'!$B$2:$AC$1000,11,0)</f>
        <v>#N/A</v>
      </c>
      <c r="AI729" t="e">
        <f>VLOOKUP($B729,'UPDATE Advanced Stats'!$B$2:$AC$1000,12,0)</f>
        <v>#N/A</v>
      </c>
      <c r="AJ729" t="e">
        <f>VLOOKUP($B729,'UPDATE Advanced Stats'!$B$2:$AC$1000,13,0)</f>
        <v>#N/A</v>
      </c>
      <c r="AK729" t="e">
        <f>VLOOKUP($B729,'UPDATE Advanced Stats'!$B$2:$AC$1000,14,0)</f>
        <v>#N/A</v>
      </c>
      <c r="AL729" t="e">
        <f>VLOOKUP($B729,'UPDATE Advanced Stats'!$B$2:$AC$1000,15,0)</f>
        <v>#N/A</v>
      </c>
      <c r="AM729" t="e">
        <f>VLOOKUP($B729,'UPDATE Advanced Stats'!$B$2:$AC$1000,16,0)</f>
        <v>#N/A</v>
      </c>
      <c r="AN729" t="e">
        <f>VLOOKUP($B729,'UPDATE Advanced Stats'!$B$2:$AC$1000,17,0)</f>
        <v>#N/A</v>
      </c>
      <c r="AO729" t="e">
        <f>VLOOKUP($B729,'UPDATE Advanced Stats'!$B$2:$AC$1000,18,0)</f>
        <v>#N/A</v>
      </c>
      <c r="AP729" t="e">
        <f>VLOOKUP($B729,'UPDATE Advanced Stats'!$B$2:$AC$1000,19,0)</f>
        <v>#N/A</v>
      </c>
      <c r="AQ729" t="e">
        <f>VLOOKUP($B729,'UPDATE Advanced Stats'!$B$2:$AC$1000,20,0)</f>
        <v>#N/A</v>
      </c>
      <c r="AR729" t="e">
        <f>VLOOKUP($B729,'UPDATE Advanced Stats'!$B$2:$AC$1000,21,0)</f>
        <v>#N/A</v>
      </c>
      <c r="AS729" t="e">
        <f>VLOOKUP($B729,'UPDATE Advanced Stats'!$B$2:$AC$1000,22,0)</f>
        <v>#N/A</v>
      </c>
      <c r="AT729" t="e">
        <f>VLOOKUP($B729,'UPDATE Advanced Stats'!$B$2:$AC$1000,23,0)</f>
        <v>#N/A</v>
      </c>
      <c r="AU729" t="e">
        <f>VLOOKUP($B729,'UPDATE Advanced Stats'!$B$2:$AC$1000,24,0)</f>
        <v>#N/A</v>
      </c>
      <c r="AV729" t="e">
        <f>VLOOKUP($B729,'UPDATE Advanced Stats'!$B$2:$AC$1000,25,0)</f>
        <v>#N/A</v>
      </c>
      <c r="AW729" t="e">
        <f>VLOOKUP($B729,'UPDATE Advanced Stats'!$B$2:$AC$1000,26,0)</f>
        <v>#N/A</v>
      </c>
      <c r="AX729" t="e">
        <f>VLOOKUP($B729,'UPDATE Advanced Stats'!$B$2:$AC$1000,27,0)</f>
        <v>#N/A</v>
      </c>
      <c r="AY729" t="e">
        <f>VLOOKUP($B729,'UPDATE Advanced Stats'!$B$2:$AC$1000,28,0)</f>
        <v>#N/A</v>
      </c>
    </row>
    <row r="730" spans="1:51">
      <c r="A730">
        <f>'UPDATE Regular Stats'!A731</f>
        <v>0</v>
      </c>
      <c r="B730">
        <f>'UPDATE Regular Stats'!B731</f>
        <v>0</v>
      </c>
      <c r="C730">
        <f>'UPDATE Regular Stats'!C731</f>
        <v>0</v>
      </c>
      <c r="D730">
        <f>'UPDATE Regular Stats'!D731</f>
        <v>0</v>
      </c>
      <c r="E730">
        <f>'UPDATE Regular Stats'!E731</f>
        <v>0</v>
      </c>
      <c r="F730">
        <f>'UPDATE Regular Stats'!F731</f>
        <v>0</v>
      </c>
      <c r="G730">
        <f>'UPDATE Regular Stats'!G731</f>
        <v>0</v>
      </c>
      <c r="H730">
        <f>'UPDATE Regular Stats'!H731</f>
        <v>0</v>
      </c>
      <c r="I730">
        <f>'UPDATE Regular Stats'!I731</f>
        <v>0</v>
      </c>
      <c r="J730">
        <f>'UPDATE Regular Stats'!J731</f>
        <v>0</v>
      </c>
      <c r="K730">
        <f>'UPDATE Regular Stats'!K731</f>
        <v>0</v>
      </c>
      <c r="L730">
        <f>'UPDATE Regular Stats'!L731</f>
        <v>0</v>
      </c>
      <c r="M730">
        <f>'UPDATE Regular Stats'!M731</f>
        <v>0</v>
      </c>
      <c r="N730">
        <f>'UPDATE Regular Stats'!N731</f>
        <v>0</v>
      </c>
      <c r="O730">
        <f>'UPDATE Regular Stats'!O731</f>
        <v>0</v>
      </c>
      <c r="P730">
        <f>'UPDATE Regular Stats'!P731</f>
        <v>0</v>
      </c>
      <c r="Q730">
        <f>'UPDATE Regular Stats'!Q731</f>
        <v>0</v>
      </c>
      <c r="R730">
        <f>'UPDATE Regular Stats'!R731</f>
        <v>0</v>
      </c>
      <c r="S730">
        <f>'UPDATE Regular Stats'!S731</f>
        <v>0</v>
      </c>
      <c r="T730">
        <f>'UPDATE Regular Stats'!T731</f>
        <v>0</v>
      </c>
      <c r="U730">
        <f>'UPDATE Regular Stats'!U731</f>
        <v>0</v>
      </c>
      <c r="V730">
        <f>'UPDATE Regular Stats'!V731</f>
        <v>0</v>
      </c>
      <c r="W730">
        <f>'UPDATE Regular Stats'!W731</f>
        <v>0</v>
      </c>
      <c r="X730">
        <f>'UPDATE Regular Stats'!X731</f>
        <v>0</v>
      </c>
      <c r="Y730">
        <f>'UPDATE Regular Stats'!Y731</f>
        <v>0</v>
      </c>
      <c r="Z730">
        <f>'UPDATE Regular Stats'!Z731</f>
        <v>0</v>
      </c>
      <c r="AA730">
        <f>'UPDATE Regular Stats'!AA731</f>
        <v>0</v>
      </c>
      <c r="AB730">
        <f>'UPDATE Regular Stats'!AB731</f>
        <v>0</v>
      </c>
      <c r="AC730">
        <f>'UPDATE Regular Stats'!AC731</f>
        <v>0</v>
      </c>
      <c r="AD730" t="e">
        <f>VLOOKUP($B730,'UPDATE Advanced Stats'!$B$2:$AC$1000,7,0)</f>
        <v>#N/A</v>
      </c>
      <c r="AE730" t="e">
        <f>VLOOKUP($B730,'UPDATE Advanced Stats'!$B$2:$AC$1000,8,0)</f>
        <v>#N/A</v>
      </c>
      <c r="AF730" t="e">
        <f>VLOOKUP($B730,'UPDATE Advanced Stats'!$B$2:$AC$1000,9,0)</f>
        <v>#N/A</v>
      </c>
      <c r="AG730" t="e">
        <f>VLOOKUP($B730,'UPDATE Advanced Stats'!$B$2:$AC$1000,10,0)</f>
        <v>#N/A</v>
      </c>
      <c r="AH730" t="e">
        <f>VLOOKUP($B730,'UPDATE Advanced Stats'!$B$2:$AC$1000,11,0)</f>
        <v>#N/A</v>
      </c>
      <c r="AI730" t="e">
        <f>VLOOKUP($B730,'UPDATE Advanced Stats'!$B$2:$AC$1000,12,0)</f>
        <v>#N/A</v>
      </c>
      <c r="AJ730" t="e">
        <f>VLOOKUP($B730,'UPDATE Advanced Stats'!$B$2:$AC$1000,13,0)</f>
        <v>#N/A</v>
      </c>
      <c r="AK730" t="e">
        <f>VLOOKUP($B730,'UPDATE Advanced Stats'!$B$2:$AC$1000,14,0)</f>
        <v>#N/A</v>
      </c>
      <c r="AL730" t="e">
        <f>VLOOKUP($B730,'UPDATE Advanced Stats'!$B$2:$AC$1000,15,0)</f>
        <v>#N/A</v>
      </c>
      <c r="AM730" t="e">
        <f>VLOOKUP($B730,'UPDATE Advanced Stats'!$B$2:$AC$1000,16,0)</f>
        <v>#N/A</v>
      </c>
      <c r="AN730" t="e">
        <f>VLOOKUP($B730,'UPDATE Advanced Stats'!$B$2:$AC$1000,17,0)</f>
        <v>#N/A</v>
      </c>
      <c r="AO730" t="e">
        <f>VLOOKUP($B730,'UPDATE Advanced Stats'!$B$2:$AC$1000,18,0)</f>
        <v>#N/A</v>
      </c>
      <c r="AP730" t="e">
        <f>VLOOKUP($B730,'UPDATE Advanced Stats'!$B$2:$AC$1000,19,0)</f>
        <v>#N/A</v>
      </c>
      <c r="AQ730" t="e">
        <f>VLOOKUP($B730,'UPDATE Advanced Stats'!$B$2:$AC$1000,20,0)</f>
        <v>#N/A</v>
      </c>
      <c r="AR730" t="e">
        <f>VLOOKUP($B730,'UPDATE Advanced Stats'!$B$2:$AC$1000,21,0)</f>
        <v>#N/A</v>
      </c>
      <c r="AS730" t="e">
        <f>VLOOKUP($B730,'UPDATE Advanced Stats'!$B$2:$AC$1000,22,0)</f>
        <v>#N/A</v>
      </c>
      <c r="AT730" t="e">
        <f>VLOOKUP($B730,'UPDATE Advanced Stats'!$B$2:$AC$1000,23,0)</f>
        <v>#N/A</v>
      </c>
      <c r="AU730" t="e">
        <f>VLOOKUP($B730,'UPDATE Advanced Stats'!$B$2:$AC$1000,24,0)</f>
        <v>#N/A</v>
      </c>
      <c r="AV730" t="e">
        <f>VLOOKUP($B730,'UPDATE Advanced Stats'!$B$2:$AC$1000,25,0)</f>
        <v>#N/A</v>
      </c>
      <c r="AW730" t="e">
        <f>VLOOKUP($B730,'UPDATE Advanced Stats'!$B$2:$AC$1000,26,0)</f>
        <v>#N/A</v>
      </c>
      <c r="AX730" t="e">
        <f>VLOOKUP($B730,'UPDATE Advanced Stats'!$B$2:$AC$1000,27,0)</f>
        <v>#N/A</v>
      </c>
      <c r="AY730" t="e">
        <f>VLOOKUP($B730,'UPDATE Advanced Stats'!$B$2:$AC$1000,28,0)</f>
        <v>#N/A</v>
      </c>
    </row>
    <row r="731" spans="1:51">
      <c r="A731">
        <f>'UPDATE Regular Stats'!A732</f>
        <v>0</v>
      </c>
      <c r="B731">
        <f>'UPDATE Regular Stats'!B732</f>
        <v>0</v>
      </c>
      <c r="C731">
        <f>'UPDATE Regular Stats'!C732</f>
        <v>0</v>
      </c>
      <c r="D731">
        <f>'UPDATE Regular Stats'!D732</f>
        <v>0</v>
      </c>
      <c r="E731">
        <f>'UPDATE Regular Stats'!E732</f>
        <v>0</v>
      </c>
      <c r="F731">
        <f>'UPDATE Regular Stats'!F732</f>
        <v>0</v>
      </c>
      <c r="G731">
        <f>'UPDATE Regular Stats'!G732</f>
        <v>0</v>
      </c>
      <c r="H731">
        <f>'UPDATE Regular Stats'!H732</f>
        <v>0</v>
      </c>
      <c r="I731">
        <f>'UPDATE Regular Stats'!I732</f>
        <v>0</v>
      </c>
      <c r="J731">
        <f>'UPDATE Regular Stats'!J732</f>
        <v>0</v>
      </c>
      <c r="K731">
        <f>'UPDATE Regular Stats'!K732</f>
        <v>0</v>
      </c>
      <c r="L731">
        <f>'UPDATE Regular Stats'!L732</f>
        <v>0</v>
      </c>
      <c r="M731">
        <f>'UPDATE Regular Stats'!M732</f>
        <v>0</v>
      </c>
      <c r="N731">
        <f>'UPDATE Regular Stats'!N732</f>
        <v>0</v>
      </c>
      <c r="O731">
        <f>'UPDATE Regular Stats'!O732</f>
        <v>0</v>
      </c>
      <c r="P731">
        <f>'UPDATE Regular Stats'!P732</f>
        <v>0</v>
      </c>
      <c r="Q731">
        <f>'UPDATE Regular Stats'!Q732</f>
        <v>0</v>
      </c>
      <c r="R731">
        <f>'UPDATE Regular Stats'!R732</f>
        <v>0</v>
      </c>
      <c r="S731">
        <f>'UPDATE Regular Stats'!S732</f>
        <v>0</v>
      </c>
      <c r="T731">
        <f>'UPDATE Regular Stats'!T732</f>
        <v>0</v>
      </c>
      <c r="U731">
        <f>'UPDATE Regular Stats'!U732</f>
        <v>0</v>
      </c>
      <c r="V731">
        <f>'UPDATE Regular Stats'!V732</f>
        <v>0</v>
      </c>
      <c r="W731">
        <f>'UPDATE Regular Stats'!W732</f>
        <v>0</v>
      </c>
      <c r="X731">
        <f>'UPDATE Regular Stats'!X732</f>
        <v>0</v>
      </c>
      <c r="Y731">
        <f>'UPDATE Regular Stats'!Y732</f>
        <v>0</v>
      </c>
      <c r="Z731">
        <f>'UPDATE Regular Stats'!Z732</f>
        <v>0</v>
      </c>
      <c r="AA731">
        <f>'UPDATE Regular Stats'!AA732</f>
        <v>0</v>
      </c>
      <c r="AB731">
        <f>'UPDATE Regular Stats'!AB732</f>
        <v>0</v>
      </c>
      <c r="AC731">
        <f>'UPDATE Regular Stats'!AC732</f>
        <v>0</v>
      </c>
      <c r="AD731" t="e">
        <f>VLOOKUP($B731,'UPDATE Advanced Stats'!$B$2:$AC$1000,7,0)</f>
        <v>#N/A</v>
      </c>
      <c r="AE731" t="e">
        <f>VLOOKUP($B731,'UPDATE Advanced Stats'!$B$2:$AC$1000,8,0)</f>
        <v>#N/A</v>
      </c>
      <c r="AF731" t="e">
        <f>VLOOKUP($B731,'UPDATE Advanced Stats'!$B$2:$AC$1000,9,0)</f>
        <v>#N/A</v>
      </c>
      <c r="AG731" t="e">
        <f>VLOOKUP($B731,'UPDATE Advanced Stats'!$B$2:$AC$1000,10,0)</f>
        <v>#N/A</v>
      </c>
      <c r="AH731" t="e">
        <f>VLOOKUP($B731,'UPDATE Advanced Stats'!$B$2:$AC$1000,11,0)</f>
        <v>#N/A</v>
      </c>
      <c r="AI731" t="e">
        <f>VLOOKUP($B731,'UPDATE Advanced Stats'!$B$2:$AC$1000,12,0)</f>
        <v>#N/A</v>
      </c>
      <c r="AJ731" t="e">
        <f>VLOOKUP($B731,'UPDATE Advanced Stats'!$B$2:$AC$1000,13,0)</f>
        <v>#N/A</v>
      </c>
      <c r="AK731" t="e">
        <f>VLOOKUP($B731,'UPDATE Advanced Stats'!$B$2:$AC$1000,14,0)</f>
        <v>#N/A</v>
      </c>
      <c r="AL731" t="e">
        <f>VLOOKUP($B731,'UPDATE Advanced Stats'!$B$2:$AC$1000,15,0)</f>
        <v>#N/A</v>
      </c>
      <c r="AM731" t="e">
        <f>VLOOKUP($B731,'UPDATE Advanced Stats'!$B$2:$AC$1000,16,0)</f>
        <v>#N/A</v>
      </c>
      <c r="AN731" t="e">
        <f>VLOOKUP($B731,'UPDATE Advanced Stats'!$B$2:$AC$1000,17,0)</f>
        <v>#N/A</v>
      </c>
      <c r="AO731" t="e">
        <f>VLOOKUP($B731,'UPDATE Advanced Stats'!$B$2:$AC$1000,18,0)</f>
        <v>#N/A</v>
      </c>
      <c r="AP731" t="e">
        <f>VLOOKUP($B731,'UPDATE Advanced Stats'!$B$2:$AC$1000,19,0)</f>
        <v>#N/A</v>
      </c>
      <c r="AQ731" t="e">
        <f>VLOOKUP($B731,'UPDATE Advanced Stats'!$B$2:$AC$1000,20,0)</f>
        <v>#N/A</v>
      </c>
      <c r="AR731" t="e">
        <f>VLOOKUP($B731,'UPDATE Advanced Stats'!$B$2:$AC$1000,21,0)</f>
        <v>#N/A</v>
      </c>
      <c r="AS731" t="e">
        <f>VLOOKUP($B731,'UPDATE Advanced Stats'!$B$2:$AC$1000,22,0)</f>
        <v>#N/A</v>
      </c>
      <c r="AT731" t="e">
        <f>VLOOKUP($B731,'UPDATE Advanced Stats'!$B$2:$AC$1000,23,0)</f>
        <v>#N/A</v>
      </c>
      <c r="AU731" t="e">
        <f>VLOOKUP($B731,'UPDATE Advanced Stats'!$B$2:$AC$1000,24,0)</f>
        <v>#N/A</v>
      </c>
      <c r="AV731" t="e">
        <f>VLOOKUP($B731,'UPDATE Advanced Stats'!$B$2:$AC$1000,25,0)</f>
        <v>#N/A</v>
      </c>
      <c r="AW731" t="e">
        <f>VLOOKUP($B731,'UPDATE Advanced Stats'!$B$2:$AC$1000,26,0)</f>
        <v>#N/A</v>
      </c>
      <c r="AX731" t="e">
        <f>VLOOKUP($B731,'UPDATE Advanced Stats'!$B$2:$AC$1000,27,0)</f>
        <v>#N/A</v>
      </c>
      <c r="AY731" t="e">
        <f>VLOOKUP($B731,'UPDATE Advanced Stats'!$B$2:$AC$1000,28,0)</f>
        <v>#N/A</v>
      </c>
    </row>
    <row r="732" spans="1:51">
      <c r="A732">
        <f>'UPDATE Regular Stats'!A733</f>
        <v>0</v>
      </c>
      <c r="B732">
        <f>'UPDATE Regular Stats'!B733</f>
        <v>0</v>
      </c>
      <c r="C732">
        <f>'UPDATE Regular Stats'!C733</f>
        <v>0</v>
      </c>
      <c r="D732">
        <f>'UPDATE Regular Stats'!D733</f>
        <v>0</v>
      </c>
      <c r="E732">
        <f>'UPDATE Regular Stats'!E733</f>
        <v>0</v>
      </c>
      <c r="F732">
        <f>'UPDATE Regular Stats'!F733</f>
        <v>0</v>
      </c>
      <c r="G732">
        <f>'UPDATE Regular Stats'!G733</f>
        <v>0</v>
      </c>
      <c r="H732">
        <f>'UPDATE Regular Stats'!H733</f>
        <v>0</v>
      </c>
      <c r="I732">
        <f>'UPDATE Regular Stats'!I733</f>
        <v>0</v>
      </c>
      <c r="J732">
        <f>'UPDATE Regular Stats'!J733</f>
        <v>0</v>
      </c>
      <c r="K732">
        <f>'UPDATE Regular Stats'!K733</f>
        <v>0</v>
      </c>
      <c r="L732">
        <f>'UPDATE Regular Stats'!L733</f>
        <v>0</v>
      </c>
      <c r="M732">
        <f>'UPDATE Regular Stats'!M733</f>
        <v>0</v>
      </c>
      <c r="N732">
        <f>'UPDATE Regular Stats'!N733</f>
        <v>0</v>
      </c>
      <c r="O732">
        <f>'UPDATE Regular Stats'!O733</f>
        <v>0</v>
      </c>
      <c r="P732">
        <f>'UPDATE Regular Stats'!P733</f>
        <v>0</v>
      </c>
      <c r="Q732">
        <f>'UPDATE Regular Stats'!Q733</f>
        <v>0</v>
      </c>
      <c r="R732">
        <f>'UPDATE Regular Stats'!R733</f>
        <v>0</v>
      </c>
      <c r="S732">
        <f>'UPDATE Regular Stats'!S733</f>
        <v>0</v>
      </c>
      <c r="T732">
        <f>'UPDATE Regular Stats'!T733</f>
        <v>0</v>
      </c>
      <c r="U732">
        <f>'UPDATE Regular Stats'!U733</f>
        <v>0</v>
      </c>
      <c r="V732">
        <f>'UPDATE Regular Stats'!V733</f>
        <v>0</v>
      </c>
      <c r="W732">
        <f>'UPDATE Regular Stats'!W733</f>
        <v>0</v>
      </c>
      <c r="X732">
        <f>'UPDATE Regular Stats'!X733</f>
        <v>0</v>
      </c>
      <c r="Y732">
        <f>'UPDATE Regular Stats'!Y733</f>
        <v>0</v>
      </c>
      <c r="Z732">
        <f>'UPDATE Regular Stats'!Z733</f>
        <v>0</v>
      </c>
      <c r="AA732">
        <f>'UPDATE Regular Stats'!AA733</f>
        <v>0</v>
      </c>
      <c r="AB732">
        <f>'UPDATE Regular Stats'!AB733</f>
        <v>0</v>
      </c>
      <c r="AC732">
        <f>'UPDATE Regular Stats'!AC733</f>
        <v>0</v>
      </c>
      <c r="AD732" t="e">
        <f>VLOOKUP($B732,'UPDATE Advanced Stats'!$B$2:$AC$1000,7,0)</f>
        <v>#N/A</v>
      </c>
      <c r="AE732" t="e">
        <f>VLOOKUP($B732,'UPDATE Advanced Stats'!$B$2:$AC$1000,8,0)</f>
        <v>#N/A</v>
      </c>
      <c r="AF732" t="e">
        <f>VLOOKUP($B732,'UPDATE Advanced Stats'!$B$2:$AC$1000,9,0)</f>
        <v>#N/A</v>
      </c>
      <c r="AG732" t="e">
        <f>VLOOKUP($B732,'UPDATE Advanced Stats'!$B$2:$AC$1000,10,0)</f>
        <v>#N/A</v>
      </c>
      <c r="AH732" t="e">
        <f>VLOOKUP($B732,'UPDATE Advanced Stats'!$B$2:$AC$1000,11,0)</f>
        <v>#N/A</v>
      </c>
      <c r="AI732" t="e">
        <f>VLOOKUP($B732,'UPDATE Advanced Stats'!$B$2:$AC$1000,12,0)</f>
        <v>#N/A</v>
      </c>
      <c r="AJ732" t="e">
        <f>VLOOKUP($B732,'UPDATE Advanced Stats'!$B$2:$AC$1000,13,0)</f>
        <v>#N/A</v>
      </c>
      <c r="AK732" t="e">
        <f>VLOOKUP($B732,'UPDATE Advanced Stats'!$B$2:$AC$1000,14,0)</f>
        <v>#N/A</v>
      </c>
      <c r="AL732" t="e">
        <f>VLOOKUP($B732,'UPDATE Advanced Stats'!$B$2:$AC$1000,15,0)</f>
        <v>#N/A</v>
      </c>
      <c r="AM732" t="e">
        <f>VLOOKUP($B732,'UPDATE Advanced Stats'!$B$2:$AC$1000,16,0)</f>
        <v>#N/A</v>
      </c>
      <c r="AN732" t="e">
        <f>VLOOKUP($B732,'UPDATE Advanced Stats'!$B$2:$AC$1000,17,0)</f>
        <v>#N/A</v>
      </c>
      <c r="AO732" t="e">
        <f>VLOOKUP($B732,'UPDATE Advanced Stats'!$B$2:$AC$1000,18,0)</f>
        <v>#N/A</v>
      </c>
      <c r="AP732" t="e">
        <f>VLOOKUP($B732,'UPDATE Advanced Stats'!$B$2:$AC$1000,19,0)</f>
        <v>#N/A</v>
      </c>
      <c r="AQ732" t="e">
        <f>VLOOKUP($B732,'UPDATE Advanced Stats'!$B$2:$AC$1000,20,0)</f>
        <v>#N/A</v>
      </c>
      <c r="AR732" t="e">
        <f>VLOOKUP($B732,'UPDATE Advanced Stats'!$B$2:$AC$1000,21,0)</f>
        <v>#N/A</v>
      </c>
      <c r="AS732" t="e">
        <f>VLOOKUP($B732,'UPDATE Advanced Stats'!$B$2:$AC$1000,22,0)</f>
        <v>#N/A</v>
      </c>
      <c r="AT732" t="e">
        <f>VLOOKUP($B732,'UPDATE Advanced Stats'!$B$2:$AC$1000,23,0)</f>
        <v>#N/A</v>
      </c>
      <c r="AU732" t="e">
        <f>VLOOKUP($B732,'UPDATE Advanced Stats'!$B$2:$AC$1000,24,0)</f>
        <v>#N/A</v>
      </c>
      <c r="AV732" t="e">
        <f>VLOOKUP($B732,'UPDATE Advanced Stats'!$B$2:$AC$1000,25,0)</f>
        <v>#N/A</v>
      </c>
      <c r="AW732" t="e">
        <f>VLOOKUP($B732,'UPDATE Advanced Stats'!$B$2:$AC$1000,26,0)</f>
        <v>#N/A</v>
      </c>
      <c r="AX732" t="e">
        <f>VLOOKUP($B732,'UPDATE Advanced Stats'!$B$2:$AC$1000,27,0)</f>
        <v>#N/A</v>
      </c>
      <c r="AY732" t="e">
        <f>VLOOKUP($B732,'UPDATE Advanced Stats'!$B$2:$AC$1000,28,0)</f>
        <v>#N/A</v>
      </c>
    </row>
    <row r="733" spans="1:51">
      <c r="A733">
        <f>'UPDATE Regular Stats'!A734</f>
        <v>0</v>
      </c>
      <c r="B733">
        <f>'UPDATE Regular Stats'!B734</f>
        <v>0</v>
      </c>
      <c r="C733">
        <f>'UPDATE Regular Stats'!C734</f>
        <v>0</v>
      </c>
      <c r="D733">
        <f>'UPDATE Regular Stats'!D734</f>
        <v>0</v>
      </c>
      <c r="E733">
        <f>'UPDATE Regular Stats'!E734</f>
        <v>0</v>
      </c>
      <c r="F733">
        <f>'UPDATE Regular Stats'!F734</f>
        <v>0</v>
      </c>
      <c r="G733">
        <f>'UPDATE Regular Stats'!G734</f>
        <v>0</v>
      </c>
      <c r="H733">
        <f>'UPDATE Regular Stats'!H734</f>
        <v>0</v>
      </c>
      <c r="I733">
        <f>'UPDATE Regular Stats'!I734</f>
        <v>0</v>
      </c>
      <c r="J733">
        <f>'UPDATE Regular Stats'!J734</f>
        <v>0</v>
      </c>
      <c r="K733">
        <f>'UPDATE Regular Stats'!K734</f>
        <v>0</v>
      </c>
      <c r="L733">
        <f>'UPDATE Regular Stats'!L734</f>
        <v>0</v>
      </c>
      <c r="M733">
        <f>'UPDATE Regular Stats'!M734</f>
        <v>0</v>
      </c>
      <c r="N733">
        <f>'UPDATE Regular Stats'!N734</f>
        <v>0</v>
      </c>
      <c r="O733">
        <f>'UPDATE Regular Stats'!O734</f>
        <v>0</v>
      </c>
      <c r="P733">
        <f>'UPDATE Regular Stats'!P734</f>
        <v>0</v>
      </c>
      <c r="Q733">
        <f>'UPDATE Regular Stats'!Q734</f>
        <v>0</v>
      </c>
      <c r="R733">
        <f>'UPDATE Regular Stats'!R734</f>
        <v>0</v>
      </c>
      <c r="S733">
        <f>'UPDATE Regular Stats'!S734</f>
        <v>0</v>
      </c>
      <c r="T733">
        <f>'UPDATE Regular Stats'!T734</f>
        <v>0</v>
      </c>
      <c r="U733">
        <f>'UPDATE Regular Stats'!U734</f>
        <v>0</v>
      </c>
      <c r="V733">
        <f>'UPDATE Regular Stats'!V734</f>
        <v>0</v>
      </c>
      <c r="W733">
        <f>'UPDATE Regular Stats'!W734</f>
        <v>0</v>
      </c>
      <c r="X733">
        <f>'UPDATE Regular Stats'!X734</f>
        <v>0</v>
      </c>
      <c r="Y733">
        <f>'UPDATE Regular Stats'!Y734</f>
        <v>0</v>
      </c>
      <c r="Z733">
        <f>'UPDATE Regular Stats'!Z734</f>
        <v>0</v>
      </c>
      <c r="AA733">
        <f>'UPDATE Regular Stats'!AA734</f>
        <v>0</v>
      </c>
      <c r="AB733">
        <f>'UPDATE Regular Stats'!AB734</f>
        <v>0</v>
      </c>
      <c r="AC733">
        <f>'UPDATE Regular Stats'!AC734</f>
        <v>0</v>
      </c>
      <c r="AD733" t="e">
        <f>VLOOKUP($B733,'UPDATE Advanced Stats'!$B$2:$AC$1000,7,0)</f>
        <v>#N/A</v>
      </c>
      <c r="AE733" t="e">
        <f>VLOOKUP($B733,'UPDATE Advanced Stats'!$B$2:$AC$1000,8,0)</f>
        <v>#N/A</v>
      </c>
      <c r="AF733" t="e">
        <f>VLOOKUP($B733,'UPDATE Advanced Stats'!$B$2:$AC$1000,9,0)</f>
        <v>#N/A</v>
      </c>
      <c r="AG733" t="e">
        <f>VLOOKUP($B733,'UPDATE Advanced Stats'!$B$2:$AC$1000,10,0)</f>
        <v>#N/A</v>
      </c>
      <c r="AH733" t="e">
        <f>VLOOKUP($B733,'UPDATE Advanced Stats'!$B$2:$AC$1000,11,0)</f>
        <v>#N/A</v>
      </c>
      <c r="AI733" t="e">
        <f>VLOOKUP($B733,'UPDATE Advanced Stats'!$B$2:$AC$1000,12,0)</f>
        <v>#N/A</v>
      </c>
      <c r="AJ733" t="e">
        <f>VLOOKUP($B733,'UPDATE Advanced Stats'!$B$2:$AC$1000,13,0)</f>
        <v>#N/A</v>
      </c>
      <c r="AK733" t="e">
        <f>VLOOKUP($B733,'UPDATE Advanced Stats'!$B$2:$AC$1000,14,0)</f>
        <v>#N/A</v>
      </c>
      <c r="AL733" t="e">
        <f>VLOOKUP($B733,'UPDATE Advanced Stats'!$B$2:$AC$1000,15,0)</f>
        <v>#N/A</v>
      </c>
      <c r="AM733" t="e">
        <f>VLOOKUP($B733,'UPDATE Advanced Stats'!$B$2:$AC$1000,16,0)</f>
        <v>#N/A</v>
      </c>
      <c r="AN733" t="e">
        <f>VLOOKUP($B733,'UPDATE Advanced Stats'!$B$2:$AC$1000,17,0)</f>
        <v>#N/A</v>
      </c>
      <c r="AO733" t="e">
        <f>VLOOKUP($B733,'UPDATE Advanced Stats'!$B$2:$AC$1000,18,0)</f>
        <v>#N/A</v>
      </c>
      <c r="AP733" t="e">
        <f>VLOOKUP($B733,'UPDATE Advanced Stats'!$B$2:$AC$1000,19,0)</f>
        <v>#N/A</v>
      </c>
      <c r="AQ733" t="e">
        <f>VLOOKUP($B733,'UPDATE Advanced Stats'!$B$2:$AC$1000,20,0)</f>
        <v>#N/A</v>
      </c>
      <c r="AR733" t="e">
        <f>VLOOKUP($B733,'UPDATE Advanced Stats'!$B$2:$AC$1000,21,0)</f>
        <v>#N/A</v>
      </c>
      <c r="AS733" t="e">
        <f>VLOOKUP($B733,'UPDATE Advanced Stats'!$B$2:$AC$1000,22,0)</f>
        <v>#N/A</v>
      </c>
      <c r="AT733" t="e">
        <f>VLOOKUP($B733,'UPDATE Advanced Stats'!$B$2:$AC$1000,23,0)</f>
        <v>#N/A</v>
      </c>
      <c r="AU733" t="e">
        <f>VLOOKUP($B733,'UPDATE Advanced Stats'!$B$2:$AC$1000,24,0)</f>
        <v>#N/A</v>
      </c>
      <c r="AV733" t="e">
        <f>VLOOKUP($B733,'UPDATE Advanced Stats'!$B$2:$AC$1000,25,0)</f>
        <v>#N/A</v>
      </c>
      <c r="AW733" t="e">
        <f>VLOOKUP($B733,'UPDATE Advanced Stats'!$B$2:$AC$1000,26,0)</f>
        <v>#N/A</v>
      </c>
      <c r="AX733" t="e">
        <f>VLOOKUP($B733,'UPDATE Advanced Stats'!$B$2:$AC$1000,27,0)</f>
        <v>#N/A</v>
      </c>
      <c r="AY733" t="e">
        <f>VLOOKUP($B733,'UPDATE Advanced Stats'!$B$2:$AC$1000,28,0)</f>
        <v>#N/A</v>
      </c>
    </row>
    <row r="734" spans="1:51">
      <c r="A734">
        <f>'UPDATE Regular Stats'!A735</f>
        <v>0</v>
      </c>
      <c r="B734">
        <f>'UPDATE Regular Stats'!B735</f>
        <v>0</v>
      </c>
      <c r="C734">
        <f>'UPDATE Regular Stats'!C735</f>
        <v>0</v>
      </c>
      <c r="D734">
        <f>'UPDATE Regular Stats'!D735</f>
        <v>0</v>
      </c>
      <c r="E734">
        <f>'UPDATE Regular Stats'!E735</f>
        <v>0</v>
      </c>
      <c r="F734">
        <f>'UPDATE Regular Stats'!F735</f>
        <v>0</v>
      </c>
      <c r="G734">
        <f>'UPDATE Regular Stats'!G735</f>
        <v>0</v>
      </c>
      <c r="H734">
        <f>'UPDATE Regular Stats'!H735</f>
        <v>0</v>
      </c>
      <c r="I734">
        <f>'UPDATE Regular Stats'!I735</f>
        <v>0</v>
      </c>
      <c r="J734">
        <f>'UPDATE Regular Stats'!J735</f>
        <v>0</v>
      </c>
      <c r="K734">
        <f>'UPDATE Regular Stats'!K735</f>
        <v>0</v>
      </c>
      <c r="L734">
        <f>'UPDATE Regular Stats'!L735</f>
        <v>0</v>
      </c>
      <c r="M734">
        <f>'UPDATE Regular Stats'!M735</f>
        <v>0</v>
      </c>
      <c r="N734">
        <f>'UPDATE Regular Stats'!N735</f>
        <v>0</v>
      </c>
      <c r="O734">
        <f>'UPDATE Regular Stats'!O735</f>
        <v>0</v>
      </c>
      <c r="P734">
        <f>'UPDATE Regular Stats'!P735</f>
        <v>0</v>
      </c>
      <c r="Q734">
        <f>'UPDATE Regular Stats'!Q735</f>
        <v>0</v>
      </c>
      <c r="R734">
        <f>'UPDATE Regular Stats'!R735</f>
        <v>0</v>
      </c>
      <c r="S734">
        <f>'UPDATE Regular Stats'!S735</f>
        <v>0</v>
      </c>
      <c r="T734">
        <f>'UPDATE Regular Stats'!T735</f>
        <v>0</v>
      </c>
      <c r="U734">
        <f>'UPDATE Regular Stats'!U735</f>
        <v>0</v>
      </c>
      <c r="V734">
        <f>'UPDATE Regular Stats'!V735</f>
        <v>0</v>
      </c>
      <c r="W734">
        <f>'UPDATE Regular Stats'!W735</f>
        <v>0</v>
      </c>
      <c r="X734">
        <f>'UPDATE Regular Stats'!X735</f>
        <v>0</v>
      </c>
      <c r="Y734">
        <f>'UPDATE Regular Stats'!Y735</f>
        <v>0</v>
      </c>
      <c r="Z734">
        <f>'UPDATE Regular Stats'!Z735</f>
        <v>0</v>
      </c>
      <c r="AA734">
        <f>'UPDATE Regular Stats'!AA735</f>
        <v>0</v>
      </c>
      <c r="AB734">
        <f>'UPDATE Regular Stats'!AB735</f>
        <v>0</v>
      </c>
      <c r="AC734">
        <f>'UPDATE Regular Stats'!AC735</f>
        <v>0</v>
      </c>
      <c r="AD734" t="e">
        <f>VLOOKUP($B734,'UPDATE Advanced Stats'!$B$2:$AC$1000,7,0)</f>
        <v>#N/A</v>
      </c>
      <c r="AE734" t="e">
        <f>VLOOKUP($B734,'UPDATE Advanced Stats'!$B$2:$AC$1000,8,0)</f>
        <v>#N/A</v>
      </c>
      <c r="AF734" t="e">
        <f>VLOOKUP($B734,'UPDATE Advanced Stats'!$B$2:$AC$1000,9,0)</f>
        <v>#N/A</v>
      </c>
      <c r="AG734" t="e">
        <f>VLOOKUP($B734,'UPDATE Advanced Stats'!$B$2:$AC$1000,10,0)</f>
        <v>#N/A</v>
      </c>
      <c r="AH734" t="e">
        <f>VLOOKUP($B734,'UPDATE Advanced Stats'!$B$2:$AC$1000,11,0)</f>
        <v>#N/A</v>
      </c>
      <c r="AI734" t="e">
        <f>VLOOKUP($B734,'UPDATE Advanced Stats'!$B$2:$AC$1000,12,0)</f>
        <v>#N/A</v>
      </c>
      <c r="AJ734" t="e">
        <f>VLOOKUP($B734,'UPDATE Advanced Stats'!$B$2:$AC$1000,13,0)</f>
        <v>#N/A</v>
      </c>
      <c r="AK734" t="e">
        <f>VLOOKUP($B734,'UPDATE Advanced Stats'!$B$2:$AC$1000,14,0)</f>
        <v>#N/A</v>
      </c>
      <c r="AL734" t="e">
        <f>VLOOKUP($B734,'UPDATE Advanced Stats'!$B$2:$AC$1000,15,0)</f>
        <v>#N/A</v>
      </c>
      <c r="AM734" t="e">
        <f>VLOOKUP($B734,'UPDATE Advanced Stats'!$B$2:$AC$1000,16,0)</f>
        <v>#N/A</v>
      </c>
      <c r="AN734" t="e">
        <f>VLOOKUP($B734,'UPDATE Advanced Stats'!$B$2:$AC$1000,17,0)</f>
        <v>#N/A</v>
      </c>
      <c r="AO734" t="e">
        <f>VLOOKUP($B734,'UPDATE Advanced Stats'!$B$2:$AC$1000,18,0)</f>
        <v>#N/A</v>
      </c>
      <c r="AP734" t="e">
        <f>VLOOKUP($B734,'UPDATE Advanced Stats'!$B$2:$AC$1000,19,0)</f>
        <v>#N/A</v>
      </c>
      <c r="AQ734" t="e">
        <f>VLOOKUP($B734,'UPDATE Advanced Stats'!$B$2:$AC$1000,20,0)</f>
        <v>#N/A</v>
      </c>
      <c r="AR734" t="e">
        <f>VLOOKUP($B734,'UPDATE Advanced Stats'!$B$2:$AC$1000,21,0)</f>
        <v>#N/A</v>
      </c>
      <c r="AS734" t="e">
        <f>VLOOKUP($B734,'UPDATE Advanced Stats'!$B$2:$AC$1000,22,0)</f>
        <v>#N/A</v>
      </c>
      <c r="AT734" t="e">
        <f>VLOOKUP($B734,'UPDATE Advanced Stats'!$B$2:$AC$1000,23,0)</f>
        <v>#N/A</v>
      </c>
      <c r="AU734" t="e">
        <f>VLOOKUP($B734,'UPDATE Advanced Stats'!$B$2:$AC$1000,24,0)</f>
        <v>#N/A</v>
      </c>
      <c r="AV734" t="e">
        <f>VLOOKUP($B734,'UPDATE Advanced Stats'!$B$2:$AC$1000,25,0)</f>
        <v>#N/A</v>
      </c>
      <c r="AW734" t="e">
        <f>VLOOKUP($B734,'UPDATE Advanced Stats'!$B$2:$AC$1000,26,0)</f>
        <v>#N/A</v>
      </c>
      <c r="AX734" t="e">
        <f>VLOOKUP($B734,'UPDATE Advanced Stats'!$B$2:$AC$1000,27,0)</f>
        <v>#N/A</v>
      </c>
      <c r="AY734" t="e">
        <f>VLOOKUP($B734,'UPDATE Advanced Stats'!$B$2:$AC$1000,28,0)</f>
        <v>#N/A</v>
      </c>
    </row>
    <row r="735" spans="1:51">
      <c r="A735">
        <f>'UPDATE Regular Stats'!A736</f>
        <v>0</v>
      </c>
      <c r="B735">
        <f>'UPDATE Regular Stats'!B736</f>
        <v>0</v>
      </c>
      <c r="C735">
        <f>'UPDATE Regular Stats'!C736</f>
        <v>0</v>
      </c>
      <c r="D735">
        <f>'UPDATE Regular Stats'!D736</f>
        <v>0</v>
      </c>
      <c r="E735">
        <f>'UPDATE Regular Stats'!E736</f>
        <v>0</v>
      </c>
      <c r="F735">
        <f>'UPDATE Regular Stats'!F736</f>
        <v>0</v>
      </c>
      <c r="G735">
        <f>'UPDATE Regular Stats'!G736</f>
        <v>0</v>
      </c>
      <c r="H735">
        <f>'UPDATE Regular Stats'!H736</f>
        <v>0</v>
      </c>
      <c r="I735">
        <f>'UPDATE Regular Stats'!I736</f>
        <v>0</v>
      </c>
      <c r="J735">
        <f>'UPDATE Regular Stats'!J736</f>
        <v>0</v>
      </c>
      <c r="K735">
        <f>'UPDATE Regular Stats'!K736</f>
        <v>0</v>
      </c>
      <c r="L735">
        <f>'UPDATE Regular Stats'!L736</f>
        <v>0</v>
      </c>
      <c r="M735">
        <f>'UPDATE Regular Stats'!M736</f>
        <v>0</v>
      </c>
      <c r="N735">
        <f>'UPDATE Regular Stats'!N736</f>
        <v>0</v>
      </c>
      <c r="O735">
        <f>'UPDATE Regular Stats'!O736</f>
        <v>0</v>
      </c>
      <c r="P735">
        <f>'UPDATE Regular Stats'!P736</f>
        <v>0</v>
      </c>
      <c r="Q735">
        <f>'UPDATE Regular Stats'!Q736</f>
        <v>0</v>
      </c>
      <c r="R735">
        <f>'UPDATE Regular Stats'!R736</f>
        <v>0</v>
      </c>
      <c r="S735">
        <f>'UPDATE Regular Stats'!S736</f>
        <v>0</v>
      </c>
      <c r="T735">
        <f>'UPDATE Regular Stats'!T736</f>
        <v>0</v>
      </c>
      <c r="U735">
        <f>'UPDATE Regular Stats'!U736</f>
        <v>0</v>
      </c>
      <c r="V735">
        <f>'UPDATE Regular Stats'!V736</f>
        <v>0</v>
      </c>
      <c r="W735">
        <f>'UPDATE Regular Stats'!W736</f>
        <v>0</v>
      </c>
      <c r="X735">
        <f>'UPDATE Regular Stats'!X736</f>
        <v>0</v>
      </c>
      <c r="Y735">
        <f>'UPDATE Regular Stats'!Y736</f>
        <v>0</v>
      </c>
      <c r="Z735">
        <f>'UPDATE Regular Stats'!Z736</f>
        <v>0</v>
      </c>
      <c r="AA735">
        <f>'UPDATE Regular Stats'!AA736</f>
        <v>0</v>
      </c>
      <c r="AB735">
        <f>'UPDATE Regular Stats'!AB736</f>
        <v>0</v>
      </c>
      <c r="AC735">
        <f>'UPDATE Regular Stats'!AC736</f>
        <v>0</v>
      </c>
      <c r="AD735" t="e">
        <f>VLOOKUP($B735,'UPDATE Advanced Stats'!$B$2:$AC$1000,7,0)</f>
        <v>#N/A</v>
      </c>
      <c r="AE735" t="e">
        <f>VLOOKUP($B735,'UPDATE Advanced Stats'!$B$2:$AC$1000,8,0)</f>
        <v>#N/A</v>
      </c>
      <c r="AF735" t="e">
        <f>VLOOKUP($B735,'UPDATE Advanced Stats'!$B$2:$AC$1000,9,0)</f>
        <v>#N/A</v>
      </c>
      <c r="AG735" t="e">
        <f>VLOOKUP($B735,'UPDATE Advanced Stats'!$B$2:$AC$1000,10,0)</f>
        <v>#N/A</v>
      </c>
      <c r="AH735" t="e">
        <f>VLOOKUP($B735,'UPDATE Advanced Stats'!$B$2:$AC$1000,11,0)</f>
        <v>#N/A</v>
      </c>
      <c r="AI735" t="e">
        <f>VLOOKUP($B735,'UPDATE Advanced Stats'!$B$2:$AC$1000,12,0)</f>
        <v>#N/A</v>
      </c>
      <c r="AJ735" t="e">
        <f>VLOOKUP($B735,'UPDATE Advanced Stats'!$B$2:$AC$1000,13,0)</f>
        <v>#N/A</v>
      </c>
      <c r="AK735" t="e">
        <f>VLOOKUP($B735,'UPDATE Advanced Stats'!$B$2:$AC$1000,14,0)</f>
        <v>#N/A</v>
      </c>
      <c r="AL735" t="e">
        <f>VLOOKUP($B735,'UPDATE Advanced Stats'!$B$2:$AC$1000,15,0)</f>
        <v>#N/A</v>
      </c>
      <c r="AM735" t="e">
        <f>VLOOKUP($B735,'UPDATE Advanced Stats'!$B$2:$AC$1000,16,0)</f>
        <v>#N/A</v>
      </c>
      <c r="AN735" t="e">
        <f>VLOOKUP($B735,'UPDATE Advanced Stats'!$B$2:$AC$1000,17,0)</f>
        <v>#N/A</v>
      </c>
      <c r="AO735" t="e">
        <f>VLOOKUP($B735,'UPDATE Advanced Stats'!$B$2:$AC$1000,18,0)</f>
        <v>#N/A</v>
      </c>
      <c r="AP735" t="e">
        <f>VLOOKUP($B735,'UPDATE Advanced Stats'!$B$2:$AC$1000,19,0)</f>
        <v>#N/A</v>
      </c>
      <c r="AQ735" t="e">
        <f>VLOOKUP($B735,'UPDATE Advanced Stats'!$B$2:$AC$1000,20,0)</f>
        <v>#N/A</v>
      </c>
      <c r="AR735" t="e">
        <f>VLOOKUP($B735,'UPDATE Advanced Stats'!$B$2:$AC$1000,21,0)</f>
        <v>#N/A</v>
      </c>
      <c r="AS735" t="e">
        <f>VLOOKUP($B735,'UPDATE Advanced Stats'!$B$2:$AC$1000,22,0)</f>
        <v>#N/A</v>
      </c>
      <c r="AT735" t="e">
        <f>VLOOKUP($B735,'UPDATE Advanced Stats'!$B$2:$AC$1000,23,0)</f>
        <v>#N/A</v>
      </c>
      <c r="AU735" t="e">
        <f>VLOOKUP($B735,'UPDATE Advanced Stats'!$B$2:$AC$1000,24,0)</f>
        <v>#N/A</v>
      </c>
      <c r="AV735" t="e">
        <f>VLOOKUP($B735,'UPDATE Advanced Stats'!$B$2:$AC$1000,25,0)</f>
        <v>#N/A</v>
      </c>
      <c r="AW735" t="e">
        <f>VLOOKUP($B735,'UPDATE Advanced Stats'!$B$2:$AC$1000,26,0)</f>
        <v>#N/A</v>
      </c>
      <c r="AX735" t="e">
        <f>VLOOKUP($B735,'UPDATE Advanced Stats'!$B$2:$AC$1000,27,0)</f>
        <v>#N/A</v>
      </c>
      <c r="AY735" t="e">
        <f>VLOOKUP($B735,'UPDATE Advanced Stats'!$B$2:$AC$1000,28,0)</f>
        <v>#N/A</v>
      </c>
    </row>
    <row r="736" spans="1:51">
      <c r="A736">
        <f>'UPDATE Regular Stats'!A737</f>
        <v>0</v>
      </c>
      <c r="B736">
        <f>'UPDATE Regular Stats'!B737</f>
        <v>0</v>
      </c>
      <c r="C736">
        <f>'UPDATE Regular Stats'!C737</f>
        <v>0</v>
      </c>
      <c r="D736">
        <f>'UPDATE Regular Stats'!D737</f>
        <v>0</v>
      </c>
      <c r="E736">
        <f>'UPDATE Regular Stats'!E737</f>
        <v>0</v>
      </c>
      <c r="F736">
        <f>'UPDATE Regular Stats'!F737</f>
        <v>0</v>
      </c>
      <c r="G736">
        <f>'UPDATE Regular Stats'!G737</f>
        <v>0</v>
      </c>
      <c r="H736">
        <f>'UPDATE Regular Stats'!H737</f>
        <v>0</v>
      </c>
      <c r="I736">
        <f>'UPDATE Regular Stats'!I737</f>
        <v>0</v>
      </c>
      <c r="J736">
        <f>'UPDATE Regular Stats'!J737</f>
        <v>0</v>
      </c>
      <c r="K736">
        <f>'UPDATE Regular Stats'!K737</f>
        <v>0</v>
      </c>
      <c r="L736">
        <f>'UPDATE Regular Stats'!L737</f>
        <v>0</v>
      </c>
      <c r="M736">
        <f>'UPDATE Regular Stats'!M737</f>
        <v>0</v>
      </c>
      <c r="N736">
        <f>'UPDATE Regular Stats'!N737</f>
        <v>0</v>
      </c>
      <c r="O736">
        <f>'UPDATE Regular Stats'!O737</f>
        <v>0</v>
      </c>
      <c r="P736">
        <f>'UPDATE Regular Stats'!P737</f>
        <v>0</v>
      </c>
      <c r="Q736">
        <f>'UPDATE Regular Stats'!Q737</f>
        <v>0</v>
      </c>
      <c r="R736">
        <f>'UPDATE Regular Stats'!R737</f>
        <v>0</v>
      </c>
      <c r="S736">
        <f>'UPDATE Regular Stats'!S737</f>
        <v>0</v>
      </c>
      <c r="T736">
        <f>'UPDATE Regular Stats'!T737</f>
        <v>0</v>
      </c>
      <c r="U736">
        <f>'UPDATE Regular Stats'!U737</f>
        <v>0</v>
      </c>
      <c r="V736">
        <f>'UPDATE Regular Stats'!V737</f>
        <v>0</v>
      </c>
      <c r="W736">
        <f>'UPDATE Regular Stats'!W737</f>
        <v>0</v>
      </c>
      <c r="X736">
        <f>'UPDATE Regular Stats'!X737</f>
        <v>0</v>
      </c>
      <c r="Y736">
        <f>'UPDATE Regular Stats'!Y737</f>
        <v>0</v>
      </c>
      <c r="Z736">
        <f>'UPDATE Regular Stats'!Z737</f>
        <v>0</v>
      </c>
      <c r="AA736">
        <f>'UPDATE Regular Stats'!AA737</f>
        <v>0</v>
      </c>
      <c r="AB736">
        <f>'UPDATE Regular Stats'!AB737</f>
        <v>0</v>
      </c>
      <c r="AC736">
        <f>'UPDATE Regular Stats'!AC737</f>
        <v>0</v>
      </c>
      <c r="AD736" t="e">
        <f>VLOOKUP($B736,'UPDATE Advanced Stats'!$B$2:$AC$1000,7,0)</f>
        <v>#N/A</v>
      </c>
      <c r="AE736" t="e">
        <f>VLOOKUP($B736,'UPDATE Advanced Stats'!$B$2:$AC$1000,8,0)</f>
        <v>#N/A</v>
      </c>
      <c r="AF736" t="e">
        <f>VLOOKUP($B736,'UPDATE Advanced Stats'!$B$2:$AC$1000,9,0)</f>
        <v>#N/A</v>
      </c>
      <c r="AG736" t="e">
        <f>VLOOKUP($B736,'UPDATE Advanced Stats'!$B$2:$AC$1000,10,0)</f>
        <v>#N/A</v>
      </c>
      <c r="AH736" t="e">
        <f>VLOOKUP($B736,'UPDATE Advanced Stats'!$B$2:$AC$1000,11,0)</f>
        <v>#N/A</v>
      </c>
      <c r="AI736" t="e">
        <f>VLOOKUP($B736,'UPDATE Advanced Stats'!$B$2:$AC$1000,12,0)</f>
        <v>#N/A</v>
      </c>
      <c r="AJ736" t="e">
        <f>VLOOKUP($B736,'UPDATE Advanced Stats'!$B$2:$AC$1000,13,0)</f>
        <v>#N/A</v>
      </c>
      <c r="AK736" t="e">
        <f>VLOOKUP($B736,'UPDATE Advanced Stats'!$B$2:$AC$1000,14,0)</f>
        <v>#N/A</v>
      </c>
      <c r="AL736" t="e">
        <f>VLOOKUP($B736,'UPDATE Advanced Stats'!$B$2:$AC$1000,15,0)</f>
        <v>#N/A</v>
      </c>
      <c r="AM736" t="e">
        <f>VLOOKUP($B736,'UPDATE Advanced Stats'!$B$2:$AC$1000,16,0)</f>
        <v>#N/A</v>
      </c>
      <c r="AN736" t="e">
        <f>VLOOKUP($B736,'UPDATE Advanced Stats'!$B$2:$AC$1000,17,0)</f>
        <v>#N/A</v>
      </c>
      <c r="AO736" t="e">
        <f>VLOOKUP($B736,'UPDATE Advanced Stats'!$B$2:$AC$1000,18,0)</f>
        <v>#N/A</v>
      </c>
      <c r="AP736" t="e">
        <f>VLOOKUP($B736,'UPDATE Advanced Stats'!$B$2:$AC$1000,19,0)</f>
        <v>#N/A</v>
      </c>
      <c r="AQ736" t="e">
        <f>VLOOKUP($B736,'UPDATE Advanced Stats'!$B$2:$AC$1000,20,0)</f>
        <v>#N/A</v>
      </c>
      <c r="AR736" t="e">
        <f>VLOOKUP($B736,'UPDATE Advanced Stats'!$B$2:$AC$1000,21,0)</f>
        <v>#N/A</v>
      </c>
      <c r="AS736" t="e">
        <f>VLOOKUP($B736,'UPDATE Advanced Stats'!$B$2:$AC$1000,22,0)</f>
        <v>#N/A</v>
      </c>
      <c r="AT736" t="e">
        <f>VLOOKUP($B736,'UPDATE Advanced Stats'!$B$2:$AC$1000,23,0)</f>
        <v>#N/A</v>
      </c>
      <c r="AU736" t="e">
        <f>VLOOKUP($B736,'UPDATE Advanced Stats'!$B$2:$AC$1000,24,0)</f>
        <v>#N/A</v>
      </c>
      <c r="AV736" t="e">
        <f>VLOOKUP($B736,'UPDATE Advanced Stats'!$B$2:$AC$1000,25,0)</f>
        <v>#N/A</v>
      </c>
      <c r="AW736" t="e">
        <f>VLOOKUP($B736,'UPDATE Advanced Stats'!$B$2:$AC$1000,26,0)</f>
        <v>#N/A</v>
      </c>
      <c r="AX736" t="e">
        <f>VLOOKUP($B736,'UPDATE Advanced Stats'!$B$2:$AC$1000,27,0)</f>
        <v>#N/A</v>
      </c>
      <c r="AY736" t="e">
        <f>VLOOKUP($B736,'UPDATE Advanced Stats'!$B$2:$AC$1000,28,0)</f>
        <v>#N/A</v>
      </c>
    </row>
    <row r="737" spans="1:51">
      <c r="A737">
        <f>'UPDATE Regular Stats'!A738</f>
        <v>0</v>
      </c>
      <c r="B737">
        <f>'UPDATE Regular Stats'!B738</f>
        <v>0</v>
      </c>
      <c r="C737">
        <f>'UPDATE Regular Stats'!C738</f>
        <v>0</v>
      </c>
      <c r="D737">
        <f>'UPDATE Regular Stats'!D738</f>
        <v>0</v>
      </c>
      <c r="E737">
        <f>'UPDATE Regular Stats'!E738</f>
        <v>0</v>
      </c>
      <c r="F737">
        <f>'UPDATE Regular Stats'!F738</f>
        <v>0</v>
      </c>
      <c r="G737">
        <f>'UPDATE Regular Stats'!G738</f>
        <v>0</v>
      </c>
      <c r="H737">
        <f>'UPDATE Regular Stats'!H738</f>
        <v>0</v>
      </c>
      <c r="I737">
        <f>'UPDATE Regular Stats'!I738</f>
        <v>0</v>
      </c>
      <c r="J737">
        <f>'UPDATE Regular Stats'!J738</f>
        <v>0</v>
      </c>
      <c r="K737">
        <f>'UPDATE Regular Stats'!K738</f>
        <v>0</v>
      </c>
      <c r="L737">
        <f>'UPDATE Regular Stats'!L738</f>
        <v>0</v>
      </c>
      <c r="M737">
        <f>'UPDATE Regular Stats'!M738</f>
        <v>0</v>
      </c>
      <c r="N737">
        <f>'UPDATE Regular Stats'!N738</f>
        <v>0</v>
      </c>
      <c r="O737">
        <f>'UPDATE Regular Stats'!O738</f>
        <v>0</v>
      </c>
      <c r="P737">
        <f>'UPDATE Regular Stats'!P738</f>
        <v>0</v>
      </c>
      <c r="Q737">
        <f>'UPDATE Regular Stats'!Q738</f>
        <v>0</v>
      </c>
      <c r="R737">
        <f>'UPDATE Regular Stats'!R738</f>
        <v>0</v>
      </c>
      <c r="S737">
        <f>'UPDATE Regular Stats'!S738</f>
        <v>0</v>
      </c>
      <c r="T737">
        <f>'UPDATE Regular Stats'!T738</f>
        <v>0</v>
      </c>
      <c r="U737">
        <f>'UPDATE Regular Stats'!U738</f>
        <v>0</v>
      </c>
      <c r="V737">
        <f>'UPDATE Regular Stats'!V738</f>
        <v>0</v>
      </c>
      <c r="W737">
        <f>'UPDATE Regular Stats'!W738</f>
        <v>0</v>
      </c>
      <c r="X737">
        <f>'UPDATE Regular Stats'!X738</f>
        <v>0</v>
      </c>
      <c r="Y737">
        <f>'UPDATE Regular Stats'!Y738</f>
        <v>0</v>
      </c>
      <c r="Z737">
        <f>'UPDATE Regular Stats'!Z738</f>
        <v>0</v>
      </c>
      <c r="AA737">
        <f>'UPDATE Regular Stats'!AA738</f>
        <v>0</v>
      </c>
      <c r="AB737">
        <f>'UPDATE Regular Stats'!AB738</f>
        <v>0</v>
      </c>
      <c r="AC737">
        <f>'UPDATE Regular Stats'!AC738</f>
        <v>0</v>
      </c>
      <c r="AD737" t="e">
        <f>VLOOKUP($B737,'UPDATE Advanced Stats'!$B$2:$AC$1000,7,0)</f>
        <v>#N/A</v>
      </c>
      <c r="AE737" t="e">
        <f>VLOOKUP($B737,'UPDATE Advanced Stats'!$B$2:$AC$1000,8,0)</f>
        <v>#N/A</v>
      </c>
      <c r="AF737" t="e">
        <f>VLOOKUP($B737,'UPDATE Advanced Stats'!$B$2:$AC$1000,9,0)</f>
        <v>#N/A</v>
      </c>
      <c r="AG737" t="e">
        <f>VLOOKUP($B737,'UPDATE Advanced Stats'!$B$2:$AC$1000,10,0)</f>
        <v>#N/A</v>
      </c>
      <c r="AH737" t="e">
        <f>VLOOKUP($B737,'UPDATE Advanced Stats'!$B$2:$AC$1000,11,0)</f>
        <v>#N/A</v>
      </c>
      <c r="AI737" t="e">
        <f>VLOOKUP($B737,'UPDATE Advanced Stats'!$B$2:$AC$1000,12,0)</f>
        <v>#N/A</v>
      </c>
      <c r="AJ737" t="e">
        <f>VLOOKUP($B737,'UPDATE Advanced Stats'!$B$2:$AC$1000,13,0)</f>
        <v>#N/A</v>
      </c>
      <c r="AK737" t="e">
        <f>VLOOKUP($B737,'UPDATE Advanced Stats'!$B$2:$AC$1000,14,0)</f>
        <v>#N/A</v>
      </c>
      <c r="AL737" t="e">
        <f>VLOOKUP($B737,'UPDATE Advanced Stats'!$B$2:$AC$1000,15,0)</f>
        <v>#N/A</v>
      </c>
      <c r="AM737" t="e">
        <f>VLOOKUP($B737,'UPDATE Advanced Stats'!$B$2:$AC$1000,16,0)</f>
        <v>#N/A</v>
      </c>
      <c r="AN737" t="e">
        <f>VLOOKUP($B737,'UPDATE Advanced Stats'!$B$2:$AC$1000,17,0)</f>
        <v>#N/A</v>
      </c>
      <c r="AO737" t="e">
        <f>VLOOKUP($B737,'UPDATE Advanced Stats'!$B$2:$AC$1000,18,0)</f>
        <v>#N/A</v>
      </c>
      <c r="AP737" t="e">
        <f>VLOOKUP($B737,'UPDATE Advanced Stats'!$B$2:$AC$1000,19,0)</f>
        <v>#N/A</v>
      </c>
      <c r="AQ737" t="e">
        <f>VLOOKUP($B737,'UPDATE Advanced Stats'!$B$2:$AC$1000,20,0)</f>
        <v>#N/A</v>
      </c>
      <c r="AR737" t="e">
        <f>VLOOKUP($B737,'UPDATE Advanced Stats'!$B$2:$AC$1000,21,0)</f>
        <v>#N/A</v>
      </c>
      <c r="AS737" t="e">
        <f>VLOOKUP($B737,'UPDATE Advanced Stats'!$B$2:$AC$1000,22,0)</f>
        <v>#N/A</v>
      </c>
      <c r="AT737" t="e">
        <f>VLOOKUP($B737,'UPDATE Advanced Stats'!$B$2:$AC$1000,23,0)</f>
        <v>#N/A</v>
      </c>
      <c r="AU737" t="e">
        <f>VLOOKUP($B737,'UPDATE Advanced Stats'!$B$2:$AC$1000,24,0)</f>
        <v>#N/A</v>
      </c>
      <c r="AV737" t="e">
        <f>VLOOKUP($B737,'UPDATE Advanced Stats'!$B$2:$AC$1000,25,0)</f>
        <v>#N/A</v>
      </c>
      <c r="AW737" t="e">
        <f>VLOOKUP($B737,'UPDATE Advanced Stats'!$B$2:$AC$1000,26,0)</f>
        <v>#N/A</v>
      </c>
      <c r="AX737" t="e">
        <f>VLOOKUP($B737,'UPDATE Advanced Stats'!$B$2:$AC$1000,27,0)</f>
        <v>#N/A</v>
      </c>
      <c r="AY737" t="e">
        <f>VLOOKUP($B737,'UPDATE Advanced Stats'!$B$2:$AC$1000,28,0)</f>
        <v>#N/A</v>
      </c>
    </row>
    <row r="738" spans="1:51">
      <c r="A738">
        <f>'UPDATE Regular Stats'!A739</f>
        <v>0</v>
      </c>
      <c r="B738">
        <f>'UPDATE Regular Stats'!B739</f>
        <v>0</v>
      </c>
      <c r="C738">
        <f>'UPDATE Regular Stats'!C739</f>
        <v>0</v>
      </c>
      <c r="D738">
        <f>'UPDATE Regular Stats'!D739</f>
        <v>0</v>
      </c>
      <c r="E738">
        <f>'UPDATE Regular Stats'!E739</f>
        <v>0</v>
      </c>
      <c r="F738">
        <f>'UPDATE Regular Stats'!F739</f>
        <v>0</v>
      </c>
      <c r="G738">
        <f>'UPDATE Regular Stats'!G739</f>
        <v>0</v>
      </c>
      <c r="H738">
        <f>'UPDATE Regular Stats'!H739</f>
        <v>0</v>
      </c>
      <c r="I738">
        <f>'UPDATE Regular Stats'!I739</f>
        <v>0</v>
      </c>
      <c r="J738">
        <f>'UPDATE Regular Stats'!J739</f>
        <v>0</v>
      </c>
      <c r="K738">
        <f>'UPDATE Regular Stats'!K739</f>
        <v>0</v>
      </c>
      <c r="L738">
        <f>'UPDATE Regular Stats'!L739</f>
        <v>0</v>
      </c>
      <c r="M738">
        <f>'UPDATE Regular Stats'!M739</f>
        <v>0</v>
      </c>
      <c r="N738">
        <f>'UPDATE Regular Stats'!N739</f>
        <v>0</v>
      </c>
      <c r="O738">
        <f>'UPDATE Regular Stats'!O739</f>
        <v>0</v>
      </c>
      <c r="P738">
        <f>'UPDATE Regular Stats'!P739</f>
        <v>0</v>
      </c>
      <c r="Q738">
        <f>'UPDATE Regular Stats'!Q739</f>
        <v>0</v>
      </c>
      <c r="R738">
        <f>'UPDATE Regular Stats'!R739</f>
        <v>0</v>
      </c>
      <c r="S738">
        <f>'UPDATE Regular Stats'!S739</f>
        <v>0</v>
      </c>
      <c r="T738">
        <f>'UPDATE Regular Stats'!T739</f>
        <v>0</v>
      </c>
      <c r="U738">
        <f>'UPDATE Regular Stats'!U739</f>
        <v>0</v>
      </c>
      <c r="V738">
        <f>'UPDATE Regular Stats'!V739</f>
        <v>0</v>
      </c>
      <c r="W738">
        <f>'UPDATE Regular Stats'!W739</f>
        <v>0</v>
      </c>
      <c r="X738">
        <f>'UPDATE Regular Stats'!X739</f>
        <v>0</v>
      </c>
      <c r="Y738">
        <f>'UPDATE Regular Stats'!Y739</f>
        <v>0</v>
      </c>
      <c r="Z738">
        <f>'UPDATE Regular Stats'!Z739</f>
        <v>0</v>
      </c>
      <c r="AA738">
        <f>'UPDATE Regular Stats'!AA739</f>
        <v>0</v>
      </c>
      <c r="AB738">
        <f>'UPDATE Regular Stats'!AB739</f>
        <v>0</v>
      </c>
      <c r="AC738">
        <f>'UPDATE Regular Stats'!AC739</f>
        <v>0</v>
      </c>
      <c r="AD738" t="e">
        <f>VLOOKUP($B738,'UPDATE Advanced Stats'!$B$2:$AC$1000,7,0)</f>
        <v>#N/A</v>
      </c>
      <c r="AE738" t="e">
        <f>VLOOKUP($B738,'UPDATE Advanced Stats'!$B$2:$AC$1000,8,0)</f>
        <v>#N/A</v>
      </c>
      <c r="AF738" t="e">
        <f>VLOOKUP($B738,'UPDATE Advanced Stats'!$B$2:$AC$1000,9,0)</f>
        <v>#N/A</v>
      </c>
      <c r="AG738" t="e">
        <f>VLOOKUP($B738,'UPDATE Advanced Stats'!$B$2:$AC$1000,10,0)</f>
        <v>#N/A</v>
      </c>
      <c r="AH738" t="e">
        <f>VLOOKUP($B738,'UPDATE Advanced Stats'!$B$2:$AC$1000,11,0)</f>
        <v>#N/A</v>
      </c>
      <c r="AI738" t="e">
        <f>VLOOKUP($B738,'UPDATE Advanced Stats'!$B$2:$AC$1000,12,0)</f>
        <v>#N/A</v>
      </c>
      <c r="AJ738" t="e">
        <f>VLOOKUP($B738,'UPDATE Advanced Stats'!$B$2:$AC$1000,13,0)</f>
        <v>#N/A</v>
      </c>
      <c r="AK738" t="e">
        <f>VLOOKUP($B738,'UPDATE Advanced Stats'!$B$2:$AC$1000,14,0)</f>
        <v>#N/A</v>
      </c>
      <c r="AL738" t="e">
        <f>VLOOKUP($B738,'UPDATE Advanced Stats'!$B$2:$AC$1000,15,0)</f>
        <v>#N/A</v>
      </c>
      <c r="AM738" t="e">
        <f>VLOOKUP($B738,'UPDATE Advanced Stats'!$B$2:$AC$1000,16,0)</f>
        <v>#N/A</v>
      </c>
      <c r="AN738" t="e">
        <f>VLOOKUP($B738,'UPDATE Advanced Stats'!$B$2:$AC$1000,17,0)</f>
        <v>#N/A</v>
      </c>
      <c r="AO738" t="e">
        <f>VLOOKUP($B738,'UPDATE Advanced Stats'!$B$2:$AC$1000,18,0)</f>
        <v>#N/A</v>
      </c>
      <c r="AP738" t="e">
        <f>VLOOKUP($B738,'UPDATE Advanced Stats'!$B$2:$AC$1000,19,0)</f>
        <v>#N/A</v>
      </c>
      <c r="AQ738" t="e">
        <f>VLOOKUP($B738,'UPDATE Advanced Stats'!$B$2:$AC$1000,20,0)</f>
        <v>#N/A</v>
      </c>
      <c r="AR738" t="e">
        <f>VLOOKUP($B738,'UPDATE Advanced Stats'!$B$2:$AC$1000,21,0)</f>
        <v>#N/A</v>
      </c>
      <c r="AS738" t="e">
        <f>VLOOKUP($B738,'UPDATE Advanced Stats'!$B$2:$AC$1000,22,0)</f>
        <v>#N/A</v>
      </c>
      <c r="AT738" t="e">
        <f>VLOOKUP($B738,'UPDATE Advanced Stats'!$B$2:$AC$1000,23,0)</f>
        <v>#N/A</v>
      </c>
      <c r="AU738" t="e">
        <f>VLOOKUP($B738,'UPDATE Advanced Stats'!$B$2:$AC$1000,24,0)</f>
        <v>#N/A</v>
      </c>
      <c r="AV738" t="e">
        <f>VLOOKUP($B738,'UPDATE Advanced Stats'!$B$2:$AC$1000,25,0)</f>
        <v>#N/A</v>
      </c>
      <c r="AW738" t="e">
        <f>VLOOKUP($B738,'UPDATE Advanced Stats'!$B$2:$AC$1000,26,0)</f>
        <v>#N/A</v>
      </c>
      <c r="AX738" t="e">
        <f>VLOOKUP($B738,'UPDATE Advanced Stats'!$B$2:$AC$1000,27,0)</f>
        <v>#N/A</v>
      </c>
      <c r="AY738" t="e">
        <f>VLOOKUP($B738,'UPDATE Advanced Stats'!$B$2:$AC$1000,28,0)</f>
        <v>#N/A</v>
      </c>
    </row>
    <row r="739" spans="1:51">
      <c r="A739">
        <f>'UPDATE Regular Stats'!A740</f>
        <v>0</v>
      </c>
      <c r="B739">
        <f>'UPDATE Regular Stats'!B740</f>
        <v>0</v>
      </c>
      <c r="C739">
        <f>'UPDATE Regular Stats'!C740</f>
        <v>0</v>
      </c>
      <c r="D739">
        <f>'UPDATE Regular Stats'!D740</f>
        <v>0</v>
      </c>
      <c r="E739">
        <f>'UPDATE Regular Stats'!E740</f>
        <v>0</v>
      </c>
      <c r="F739">
        <f>'UPDATE Regular Stats'!F740</f>
        <v>0</v>
      </c>
      <c r="G739">
        <f>'UPDATE Regular Stats'!G740</f>
        <v>0</v>
      </c>
      <c r="H739">
        <f>'UPDATE Regular Stats'!H740</f>
        <v>0</v>
      </c>
      <c r="I739">
        <f>'UPDATE Regular Stats'!I740</f>
        <v>0</v>
      </c>
      <c r="J739">
        <f>'UPDATE Regular Stats'!J740</f>
        <v>0</v>
      </c>
      <c r="K739">
        <f>'UPDATE Regular Stats'!K740</f>
        <v>0</v>
      </c>
      <c r="L739">
        <f>'UPDATE Regular Stats'!L740</f>
        <v>0</v>
      </c>
      <c r="M739">
        <f>'UPDATE Regular Stats'!M740</f>
        <v>0</v>
      </c>
      <c r="N739">
        <f>'UPDATE Regular Stats'!N740</f>
        <v>0</v>
      </c>
      <c r="O739">
        <f>'UPDATE Regular Stats'!O740</f>
        <v>0</v>
      </c>
      <c r="P739">
        <f>'UPDATE Regular Stats'!P740</f>
        <v>0</v>
      </c>
      <c r="Q739">
        <f>'UPDATE Regular Stats'!Q740</f>
        <v>0</v>
      </c>
      <c r="R739">
        <f>'UPDATE Regular Stats'!R740</f>
        <v>0</v>
      </c>
      <c r="S739">
        <f>'UPDATE Regular Stats'!S740</f>
        <v>0</v>
      </c>
      <c r="T739">
        <f>'UPDATE Regular Stats'!T740</f>
        <v>0</v>
      </c>
      <c r="U739">
        <f>'UPDATE Regular Stats'!U740</f>
        <v>0</v>
      </c>
      <c r="V739">
        <f>'UPDATE Regular Stats'!V740</f>
        <v>0</v>
      </c>
      <c r="W739">
        <f>'UPDATE Regular Stats'!W740</f>
        <v>0</v>
      </c>
      <c r="X739">
        <f>'UPDATE Regular Stats'!X740</f>
        <v>0</v>
      </c>
      <c r="Y739">
        <f>'UPDATE Regular Stats'!Y740</f>
        <v>0</v>
      </c>
      <c r="Z739">
        <f>'UPDATE Regular Stats'!Z740</f>
        <v>0</v>
      </c>
      <c r="AA739">
        <f>'UPDATE Regular Stats'!AA740</f>
        <v>0</v>
      </c>
      <c r="AB739">
        <f>'UPDATE Regular Stats'!AB740</f>
        <v>0</v>
      </c>
      <c r="AC739">
        <f>'UPDATE Regular Stats'!AC740</f>
        <v>0</v>
      </c>
      <c r="AD739" t="e">
        <f>VLOOKUP($B739,'UPDATE Advanced Stats'!$B$2:$AC$1000,7,0)</f>
        <v>#N/A</v>
      </c>
      <c r="AE739" t="e">
        <f>VLOOKUP($B739,'UPDATE Advanced Stats'!$B$2:$AC$1000,8,0)</f>
        <v>#N/A</v>
      </c>
      <c r="AF739" t="e">
        <f>VLOOKUP($B739,'UPDATE Advanced Stats'!$B$2:$AC$1000,9,0)</f>
        <v>#N/A</v>
      </c>
      <c r="AG739" t="e">
        <f>VLOOKUP($B739,'UPDATE Advanced Stats'!$B$2:$AC$1000,10,0)</f>
        <v>#N/A</v>
      </c>
      <c r="AH739" t="e">
        <f>VLOOKUP($B739,'UPDATE Advanced Stats'!$B$2:$AC$1000,11,0)</f>
        <v>#N/A</v>
      </c>
      <c r="AI739" t="e">
        <f>VLOOKUP($B739,'UPDATE Advanced Stats'!$B$2:$AC$1000,12,0)</f>
        <v>#N/A</v>
      </c>
      <c r="AJ739" t="e">
        <f>VLOOKUP($B739,'UPDATE Advanced Stats'!$B$2:$AC$1000,13,0)</f>
        <v>#N/A</v>
      </c>
      <c r="AK739" t="e">
        <f>VLOOKUP($B739,'UPDATE Advanced Stats'!$B$2:$AC$1000,14,0)</f>
        <v>#N/A</v>
      </c>
      <c r="AL739" t="e">
        <f>VLOOKUP($B739,'UPDATE Advanced Stats'!$B$2:$AC$1000,15,0)</f>
        <v>#N/A</v>
      </c>
      <c r="AM739" t="e">
        <f>VLOOKUP($B739,'UPDATE Advanced Stats'!$B$2:$AC$1000,16,0)</f>
        <v>#N/A</v>
      </c>
      <c r="AN739" t="e">
        <f>VLOOKUP($B739,'UPDATE Advanced Stats'!$B$2:$AC$1000,17,0)</f>
        <v>#N/A</v>
      </c>
      <c r="AO739" t="e">
        <f>VLOOKUP($B739,'UPDATE Advanced Stats'!$B$2:$AC$1000,18,0)</f>
        <v>#N/A</v>
      </c>
      <c r="AP739" t="e">
        <f>VLOOKUP($B739,'UPDATE Advanced Stats'!$B$2:$AC$1000,19,0)</f>
        <v>#N/A</v>
      </c>
      <c r="AQ739" t="e">
        <f>VLOOKUP($B739,'UPDATE Advanced Stats'!$B$2:$AC$1000,20,0)</f>
        <v>#N/A</v>
      </c>
      <c r="AR739" t="e">
        <f>VLOOKUP($B739,'UPDATE Advanced Stats'!$B$2:$AC$1000,21,0)</f>
        <v>#N/A</v>
      </c>
      <c r="AS739" t="e">
        <f>VLOOKUP($B739,'UPDATE Advanced Stats'!$B$2:$AC$1000,22,0)</f>
        <v>#N/A</v>
      </c>
      <c r="AT739" t="e">
        <f>VLOOKUP($B739,'UPDATE Advanced Stats'!$B$2:$AC$1000,23,0)</f>
        <v>#N/A</v>
      </c>
      <c r="AU739" t="e">
        <f>VLOOKUP($B739,'UPDATE Advanced Stats'!$B$2:$AC$1000,24,0)</f>
        <v>#N/A</v>
      </c>
      <c r="AV739" t="e">
        <f>VLOOKUP($B739,'UPDATE Advanced Stats'!$B$2:$AC$1000,25,0)</f>
        <v>#N/A</v>
      </c>
      <c r="AW739" t="e">
        <f>VLOOKUP($B739,'UPDATE Advanced Stats'!$B$2:$AC$1000,26,0)</f>
        <v>#N/A</v>
      </c>
      <c r="AX739" t="e">
        <f>VLOOKUP($B739,'UPDATE Advanced Stats'!$B$2:$AC$1000,27,0)</f>
        <v>#N/A</v>
      </c>
      <c r="AY739" t="e">
        <f>VLOOKUP($B739,'UPDATE Advanced Stats'!$B$2:$AC$1000,28,0)</f>
        <v>#N/A</v>
      </c>
    </row>
    <row r="740" spans="1:51">
      <c r="A740">
        <f>'UPDATE Regular Stats'!A741</f>
        <v>0</v>
      </c>
      <c r="B740">
        <f>'UPDATE Regular Stats'!B741</f>
        <v>0</v>
      </c>
      <c r="C740">
        <f>'UPDATE Regular Stats'!C741</f>
        <v>0</v>
      </c>
      <c r="D740">
        <f>'UPDATE Regular Stats'!D741</f>
        <v>0</v>
      </c>
      <c r="E740">
        <f>'UPDATE Regular Stats'!E741</f>
        <v>0</v>
      </c>
      <c r="F740">
        <f>'UPDATE Regular Stats'!F741</f>
        <v>0</v>
      </c>
      <c r="G740">
        <f>'UPDATE Regular Stats'!G741</f>
        <v>0</v>
      </c>
      <c r="H740">
        <f>'UPDATE Regular Stats'!H741</f>
        <v>0</v>
      </c>
      <c r="I740">
        <f>'UPDATE Regular Stats'!I741</f>
        <v>0</v>
      </c>
      <c r="J740">
        <f>'UPDATE Regular Stats'!J741</f>
        <v>0</v>
      </c>
      <c r="K740">
        <f>'UPDATE Regular Stats'!K741</f>
        <v>0</v>
      </c>
      <c r="L740">
        <f>'UPDATE Regular Stats'!L741</f>
        <v>0</v>
      </c>
      <c r="M740">
        <f>'UPDATE Regular Stats'!M741</f>
        <v>0</v>
      </c>
      <c r="N740">
        <f>'UPDATE Regular Stats'!N741</f>
        <v>0</v>
      </c>
      <c r="O740">
        <f>'UPDATE Regular Stats'!O741</f>
        <v>0</v>
      </c>
      <c r="P740">
        <f>'UPDATE Regular Stats'!P741</f>
        <v>0</v>
      </c>
      <c r="Q740">
        <f>'UPDATE Regular Stats'!Q741</f>
        <v>0</v>
      </c>
      <c r="R740">
        <f>'UPDATE Regular Stats'!R741</f>
        <v>0</v>
      </c>
      <c r="S740">
        <f>'UPDATE Regular Stats'!S741</f>
        <v>0</v>
      </c>
      <c r="T740">
        <f>'UPDATE Regular Stats'!T741</f>
        <v>0</v>
      </c>
      <c r="U740">
        <f>'UPDATE Regular Stats'!U741</f>
        <v>0</v>
      </c>
      <c r="V740">
        <f>'UPDATE Regular Stats'!V741</f>
        <v>0</v>
      </c>
      <c r="W740">
        <f>'UPDATE Regular Stats'!W741</f>
        <v>0</v>
      </c>
      <c r="X740">
        <f>'UPDATE Regular Stats'!X741</f>
        <v>0</v>
      </c>
      <c r="Y740">
        <f>'UPDATE Regular Stats'!Y741</f>
        <v>0</v>
      </c>
      <c r="Z740">
        <f>'UPDATE Regular Stats'!Z741</f>
        <v>0</v>
      </c>
      <c r="AA740">
        <f>'UPDATE Regular Stats'!AA741</f>
        <v>0</v>
      </c>
      <c r="AB740">
        <f>'UPDATE Regular Stats'!AB741</f>
        <v>0</v>
      </c>
      <c r="AC740">
        <f>'UPDATE Regular Stats'!AC741</f>
        <v>0</v>
      </c>
      <c r="AD740" t="e">
        <f>VLOOKUP($B740,'UPDATE Advanced Stats'!$B$2:$AC$1000,7,0)</f>
        <v>#N/A</v>
      </c>
      <c r="AE740" t="e">
        <f>VLOOKUP($B740,'UPDATE Advanced Stats'!$B$2:$AC$1000,8,0)</f>
        <v>#N/A</v>
      </c>
      <c r="AF740" t="e">
        <f>VLOOKUP($B740,'UPDATE Advanced Stats'!$B$2:$AC$1000,9,0)</f>
        <v>#N/A</v>
      </c>
      <c r="AG740" t="e">
        <f>VLOOKUP($B740,'UPDATE Advanced Stats'!$B$2:$AC$1000,10,0)</f>
        <v>#N/A</v>
      </c>
      <c r="AH740" t="e">
        <f>VLOOKUP($B740,'UPDATE Advanced Stats'!$B$2:$AC$1000,11,0)</f>
        <v>#N/A</v>
      </c>
      <c r="AI740" t="e">
        <f>VLOOKUP($B740,'UPDATE Advanced Stats'!$B$2:$AC$1000,12,0)</f>
        <v>#N/A</v>
      </c>
      <c r="AJ740" t="e">
        <f>VLOOKUP($B740,'UPDATE Advanced Stats'!$B$2:$AC$1000,13,0)</f>
        <v>#N/A</v>
      </c>
      <c r="AK740" t="e">
        <f>VLOOKUP($B740,'UPDATE Advanced Stats'!$B$2:$AC$1000,14,0)</f>
        <v>#N/A</v>
      </c>
      <c r="AL740" t="e">
        <f>VLOOKUP($B740,'UPDATE Advanced Stats'!$B$2:$AC$1000,15,0)</f>
        <v>#N/A</v>
      </c>
      <c r="AM740" t="e">
        <f>VLOOKUP($B740,'UPDATE Advanced Stats'!$B$2:$AC$1000,16,0)</f>
        <v>#N/A</v>
      </c>
      <c r="AN740" t="e">
        <f>VLOOKUP($B740,'UPDATE Advanced Stats'!$B$2:$AC$1000,17,0)</f>
        <v>#N/A</v>
      </c>
      <c r="AO740" t="e">
        <f>VLOOKUP($B740,'UPDATE Advanced Stats'!$B$2:$AC$1000,18,0)</f>
        <v>#N/A</v>
      </c>
      <c r="AP740" t="e">
        <f>VLOOKUP($B740,'UPDATE Advanced Stats'!$B$2:$AC$1000,19,0)</f>
        <v>#N/A</v>
      </c>
      <c r="AQ740" t="e">
        <f>VLOOKUP($B740,'UPDATE Advanced Stats'!$B$2:$AC$1000,20,0)</f>
        <v>#N/A</v>
      </c>
      <c r="AR740" t="e">
        <f>VLOOKUP($B740,'UPDATE Advanced Stats'!$B$2:$AC$1000,21,0)</f>
        <v>#N/A</v>
      </c>
      <c r="AS740" t="e">
        <f>VLOOKUP($B740,'UPDATE Advanced Stats'!$B$2:$AC$1000,22,0)</f>
        <v>#N/A</v>
      </c>
      <c r="AT740" t="e">
        <f>VLOOKUP($B740,'UPDATE Advanced Stats'!$B$2:$AC$1000,23,0)</f>
        <v>#N/A</v>
      </c>
      <c r="AU740" t="e">
        <f>VLOOKUP($B740,'UPDATE Advanced Stats'!$B$2:$AC$1000,24,0)</f>
        <v>#N/A</v>
      </c>
      <c r="AV740" t="e">
        <f>VLOOKUP($B740,'UPDATE Advanced Stats'!$B$2:$AC$1000,25,0)</f>
        <v>#N/A</v>
      </c>
      <c r="AW740" t="e">
        <f>VLOOKUP($B740,'UPDATE Advanced Stats'!$B$2:$AC$1000,26,0)</f>
        <v>#N/A</v>
      </c>
      <c r="AX740" t="e">
        <f>VLOOKUP($B740,'UPDATE Advanced Stats'!$B$2:$AC$1000,27,0)</f>
        <v>#N/A</v>
      </c>
      <c r="AY740" t="e">
        <f>VLOOKUP($B740,'UPDATE Advanced Stats'!$B$2:$AC$1000,28,0)</f>
        <v>#N/A</v>
      </c>
    </row>
    <row r="741" spans="1:51">
      <c r="A741">
        <f>'UPDATE Regular Stats'!A742</f>
        <v>0</v>
      </c>
      <c r="B741">
        <f>'UPDATE Regular Stats'!B742</f>
        <v>0</v>
      </c>
      <c r="C741">
        <f>'UPDATE Regular Stats'!C742</f>
        <v>0</v>
      </c>
      <c r="D741">
        <f>'UPDATE Regular Stats'!D742</f>
        <v>0</v>
      </c>
      <c r="E741">
        <f>'UPDATE Regular Stats'!E742</f>
        <v>0</v>
      </c>
      <c r="F741">
        <f>'UPDATE Regular Stats'!F742</f>
        <v>0</v>
      </c>
      <c r="G741">
        <f>'UPDATE Regular Stats'!G742</f>
        <v>0</v>
      </c>
      <c r="H741">
        <f>'UPDATE Regular Stats'!H742</f>
        <v>0</v>
      </c>
      <c r="I741">
        <f>'UPDATE Regular Stats'!I742</f>
        <v>0</v>
      </c>
      <c r="J741">
        <f>'UPDATE Regular Stats'!J742</f>
        <v>0</v>
      </c>
      <c r="K741">
        <f>'UPDATE Regular Stats'!K742</f>
        <v>0</v>
      </c>
      <c r="L741">
        <f>'UPDATE Regular Stats'!L742</f>
        <v>0</v>
      </c>
      <c r="M741">
        <f>'UPDATE Regular Stats'!M742</f>
        <v>0</v>
      </c>
      <c r="N741">
        <f>'UPDATE Regular Stats'!N742</f>
        <v>0</v>
      </c>
      <c r="O741">
        <f>'UPDATE Regular Stats'!O742</f>
        <v>0</v>
      </c>
      <c r="P741">
        <f>'UPDATE Regular Stats'!P742</f>
        <v>0</v>
      </c>
      <c r="Q741">
        <f>'UPDATE Regular Stats'!Q742</f>
        <v>0</v>
      </c>
      <c r="R741">
        <f>'UPDATE Regular Stats'!R742</f>
        <v>0</v>
      </c>
      <c r="S741">
        <f>'UPDATE Regular Stats'!S742</f>
        <v>0</v>
      </c>
      <c r="T741">
        <f>'UPDATE Regular Stats'!T742</f>
        <v>0</v>
      </c>
      <c r="U741">
        <f>'UPDATE Regular Stats'!U742</f>
        <v>0</v>
      </c>
      <c r="V741">
        <f>'UPDATE Regular Stats'!V742</f>
        <v>0</v>
      </c>
      <c r="W741">
        <f>'UPDATE Regular Stats'!W742</f>
        <v>0</v>
      </c>
      <c r="X741">
        <f>'UPDATE Regular Stats'!X742</f>
        <v>0</v>
      </c>
      <c r="Y741">
        <f>'UPDATE Regular Stats'!Y742</f>
        <v>0</v>
      </c>
      <c r="Z741">
        <f>'UPDATE Regular Stats'!Z742</f>
        <v>0</v>
      </c>
      <c r="AA741">
        <f>'UPDATE Regular Stats'!AA742</f>
        <v>0</v>
      </c>
      <c r="AB741">
        <f>'UPDATE Regular Stats'!AB742</f>
        <v>0</v>
      </c>
      <c r="AC741">
        <f>'UPDATE Regular Stats'!AC742</f>
        <v>0</v>
      </c>
      <c r="AD741" t="e">
        <f>VLOOKUP($B741,'UPDATE Advanced Stats'!$B$2:$AC$1000,7,0)</f>
        <v>#N/A</v>
      </c>
      <c r="AE741" t="e">
        <f>VLOOKUP($B741,'UPDATE Advanced Stats'!$B$2:$AC$1000,8,0)</f>
        <v>#N/A</v>
      </c>
      <c r="AF741" t="e">
        <f>VLOOKUP($B741,'UPDATE Advanced Stats'!$B$2:$AC$1000,9,0)</f>
        <v>#N/A</v>
      </c>
      <c r="AG741" t="e">
        <f>VLOOKUP($B741,'UPDATE Advanced Stats'!$B$2:$AC$1000,10,0)</f>
        <v>#N/A</v>
      </c>
      <c r="AH741" t="e">
        <f>VLOOKUP($B741,'UPDATE Advanced Stats'!$B$2:$AC$1000,11,0)</f>
        <v>#N/A</v>
      </c>
      <c r="AI741" t="e">
        <f>VLOOKUP($B741,'UPDATE Advanced Stats'!$B$2:$AC$1000,12,0)</f>
        <v>#N/A</v>
      </c>
      <c r="AJ741" t="e">
        <f>VLOOKUP($B741,'UPDATE Advanced Stats'!$B$2:$AC$1000,13,0)</f>
        <v>#N/A</v>
      </c>
      <c r="AK741" t="e">
        <f>VLOOKUP($B741,'UPDATE Advanced Stats'!$B$2:$AC$1000,14,0)</f>
        <v>#N/A</v>
      </c>
      <c r="AL741" t="e">
        <f>VLOOKUP($B741,'UPDATE Advanced Stats'!$B$2:$AC$1000,15,0)</f>
        <v>#N/A</v>
      </c>
      <c r="AM741" t="e">
        <f>VLOOKUP($B741,'UPDATE Advanced Stats'!$B$2:$AC$1000,16,0)</f>
        <v>#N/A</v>
      </c>
      <c r="AN741" t="e">
        <f>VLOOKUP($B741,'UPDATE Advanced Stats'!$B$2:$AC$1000,17,0)</f>
        <v>#N/A</v>
      </c>
      <c r="AO741" t="e">
        <f>VLOOKUP($B741,'UPDATE Advanced Stats'!$B$2:$AC$1000,18,0)</f>
        <v>#N/A</v>
      </c>
      <c r="AP741" t="e">
        <f>VLOOKUP($B741,'UPDATE Advanced Stats'!$B$2:$AC$1000,19,0)</f>
        <v>#N/A</v>
      </c>
      <c r="AQ741" t="e">
        <f>VLOOKUP($B741,'UPDATE Advanced Stats'!$B$2:$AC$1000,20,0)</f>
        <v>#N/A</v>
      </c>
      <c r="AR741" t="e">
        <f>VLOOKUP($B741,'UPDATE Advanced Stats'!$B$2:$AC$1000,21,0)</f>
        <v>#N/A</v>
      </c>
      <c r="AS741" t="e">
        <f>VLOOKUP($B741,'UPDATE Advanced Stats'!$B$2:$AC$1000,22,0)</f>
        <v>#N/A</v>
      </c>
      <c r="AT741" t="e">
        <f>VLOOKUP($B741,'UPDATE Advanced Stats'!$B$2:$AC$1000,23,0)</f>
        <v>#N/A</v>
      </c>
      <c r="AU741" t="e">
        <f>VLOOKUP($B741,'UPDATE Advanced Stats'!$B$2:$AC$1000,24,0)</f>
        <v>#N/A</v>
      </c>
      <c r="AV741" t="e">
        <f>VLOOKUP($B741,'UPDATE Advanced Stats'!$B$2:$AC$1000,25,0)</f>
        <v>#N/A</v>
      </c>
      <c r="AW741" t="e">
        <f>VLOOKUP($B741,'UPDATE Advanced Stats'!$B$2:$AC$1000,26,0)</f>
        <v>#N/A</v>
      </c>
      <c r="AX741" t="e">
        <f>VLOOKUP($B741,'UPDATE Advanced Stats'!$B$2:$AC$1000,27,0)</f>
        <v>#N/A</v>
      </c>
      <c r="AY741" t="e">
        <f>VLOOKUP($B741,'UPDATE Advanced Stats'!$B$2:$AC$1000,28,0)</f>
        <v>#N/A</v>
      </c>
    </row>
    <row r="742" spans="1:51">
      <c r="A742">
        <f>'UPDATE Regular Stats'!A743</f>
        <v>0</v>
      </c>
      <c r="B742">
        <f>'UPDATE Regular Stats'!B743</f>
        <v>0</v>
      </c>
      <c r="C742">
        <f>'UPDATE Regular Stats'!C743</f>
        <v>0</v>
      </c>
      <c r="D742">
        <f>'UPDATE Regular Stats'!D743</f>
        <v>0</v>
      </c>
      <c r="E742">
        <f>'UPDATE Regular Stats'!E743</f>
        <v>0</v>
      </c>
      <c r="F742">
        <f>'UPDATE Regular Stats'!F743</f>
        <v>0</v>
      </c>
      <c r="G742">
        <f>'UPDATE Regular Stats'!G743</f>
        <v>0</v>
      </c>
      <c r="H742">
        <f>'UPDATE Regular Stats'!H743</f>
        <v>0</v>
      </c>
      <c r="I742">
        <f>'UPDATE Regular Stats'!I743</f>
        <v>0</v>
      </c>
      <c r="J742">
        <f>'UPDATE Regular Stats'!J743</f>
        <v>0</v>
      </c>
      <c r="K742">
        <f>'UPDATE Regular Stats'!K743</f>
        <v>0</v>
      </c>
      <c r="L742">
        <f>'UPDATE Regular Stats'!L743</f>
        <v>0</v>
      </c>
      <c r="M742">
        <f>'UPDATE Regular Stats'!M743</f>
        <v>0</v>
      </c>
      <c r="N742">
        <f>'UPDATE Regular Stats'!N743</f>
        <v>0</v>
      </c>
      <c r="O742">
        <f>'UPDATE Regular Stats'!O743</f>
        <v>0</v>
      </c>
      <c r="P742">
        <f>'UPDATE Regular Stats'!P743</f>
        <v>0</v>
      </c>
      <c r="Q742">
        <f>'UPDATE Regular Stats'!Q743</f>
        <v>0</v>
      </c>
      <c r="R742">
        <f>'UPDATE Regular Stats'!R743</f>
        <v>0</v>
      </c>
      <c r="S742">
        <f>'UPDATE Regular Stats'!S743</f>
        <v>0</v>
      </c>
      <c r="T742">
        <f>'UPDATE Regular Stats'!T743</f>
        <v>0</v>
      </c>
      <c r="U742">
        <f>'UPDATE Regular Stats'!U743</f>
        <v>0</v>
      </c>
      <c r="V742">
        <f>'UPDATE Regular Stats'!V743</f>
        <v>0</v>
      </c>
      <c r="W742">
        <f>'UPDATE Regular Stats'!W743</f>
        <v>0</v>
      </c>
      <c r="X742">
        <f>'UPDATE Regular Stats'!X743</f>
        <v>0</v>
      </c>
      <c r="Y742">
        <f>'UPDATE Regular Stats'!Y743</f>
        <v>0</v>
      </c>
      <c r="Z742">
        <f>'UPDATE Regular Stats'!Z743</f>
        <v>0</v>
      </c>
      <c r="AA742">
        <f>'UPDATE Regular Stats'!AA743</f>
        <v>0</v>
      </c>
      <c r="AB742">
        <f>'UPDATE Regular Stats'!AB743</f>
        <v>0</v>
      </c>
      <c r="AC742">
        <f>'UPDATE Regular Stats'!AC743</f>
        <v>0</v>
      </c>
      <c r="AD742" t="e">
        <f>VLOOKUP($B742,'UPDATE Advanced Stats'!$B$2:$AC$1000,7,0)</f>
        <v>#N/A</v>
      </c>
      <c r="AE742" t="e">
        <f>VLOOKUP($B742,'UPDATE Advanced Stats'!$B$2:$AC$1000,8,0)</f>
        <v>#N/A</v>
      </c>
      <c r="AF742" t="e">
        <f>VLOOKUP($B742,'UPDATE Advanced Stats'!$B$2:$AC$1000,9,0)</f>
        <v>#N/A</v>
      </c>
      <c r="AG742" t="e">
        <f>VLOOKUP($B742,'UPDATE Advanced Stats'!$B$2:$AC$1000,10,0)</f>
        <v>#N/A</v>
      </c>
      <c r="AH742" t="e">
        <f>VLOOKUP($B742,'UPDATE Advanced Stats'!$B$2:$AC$1000,11,0)</f>
        <v>#N/A</v>
      </c>
      <c r="AI742" t="e">
        <f>VLOOKUP($B742,'UPDATE Advanced Stats'!$B$2:$AC$1000,12,0)</f>
        <v>#N/A</v>
      </c>
      <c r="AJ742" t="e">
        <f>VLOOKUP($B742,'UPDATE Advanced Stats'!$B$2:$AC$1000,13,0)</f>
        <v>#N/A</v>
      </c>
      <c r="AK742" t="e">
        <f>VLOOKUP($B742,'UPDATE Advanced Stats'!$B$2:$AC$1000,14,0)</f>
        <v>#N/A</v>
      </c>
      <c r="AL742" t="e">
        <f>VLOOKUP($B742,'UPDATE Advanced Stats'!$B$2:$AC$1000,15,0)</f>
        <v>#N/A</v>
      </c>
      <c r="AM742" t="e">
        <f>VLOOKUP($B742,'UPDATE Advanced Stats'!$B$2:$AC$1000,16,0)</f>
        <v>#N/A</v>
      </c>
      <c r="AN742" t="e">
        <f>VLOOKUP($B742,'UPDATE Advanced Stats'!$B$2:$AC$1000,17,0)</f>
        <v>#N/A</v>
      </c>
      <c r="AO742" t="e">
        <f>VLOOKUP($B742,'UPDATE Advanced Stats'!$B$2:$AC$1000,18,0)</f>
        <v>#N/A</v>
      </c>
      <c r="AP742" t="e">
        <f>VLOOKUP($B742,'UPDATE Advanced Stats'!$B$2:$AC$1000,19,0)</f>
        <v>#N/A</v>
      </c>
      <c r="AQ742" t="e">
        <f>VLOOKUP($B742,'UPDATE Advanced Stats'!$B$2:$AC$1000,20,0)</f>
        <v>#N/A</v>
      </c>
      <c r="AR742" t="e">
        <f>VLOOKUP($B742,'UPDATE Advanced Stats'!$B$2:$AC$1000,21,0)</f>
        <v>#N/A</v>
      </c>
      <c r="AS742" t="e">
        <f>VLOOKUP($B742,'UPDATE Advanced Stats'!$B$2:$AC$1000,22,0)</f>
        <v>#N/A</v>
      </c>
      <c r="AT742" t="e">
        <f>VLOOKUP($B742,'UPDATE Advanced Stats'!$B$2:$AC$1000,23,0)</f>
        <v>#N/A</v>
      </c>
      <c r="AU742" t="e">
        <f>VLOOKUP($B742,'UPDATE Advanced Stats'!$B$2:$AC$1000,24,0)</f>
        <v>#N/A</v>
      </c>
      <c r="AV742" t="e">
        <f>VLOOKUP($B742,'UPDATE Advanced Stats'!$B$2:$AC$1000,25,0)</f>
        <v>#N/A</v>
      </c>
      <c r="AW742" t="e">
        <f>VLOOKUP($B742,'UPDATE Advanced Stats'!$B$2:$AC$1000,26,0)</f>
        <v>#N/A</v>
      </c>
      <c r="AX742" t="e">
        <f>VLOOKUP($B742,'UPDATE Advanced Stats'!$B$2:$AC$1000,27,0)</f>
        <v>#N/A</v>
      </c>
      <c r="AY742" t="e">
        <f>VLOOKUP($B742,'UPDATE Advanced Stats'!$B$2:$AC$1000,28,0)</f>
        <v>#N/A</v>
      </c>
    </row>
    <row r="743" spans="1:51">
      <c r="A743">
        <f>'UPDATE Regular Stats'!A744</f>
        <v>0</v>
      </c>
      <c r="B743">
        <f>'UPDATE Regular Stats'!B744</f>
        <v>0</v>
      </c>
      <c r="C743">
        <f>'UPDATE Regular Stats'!C744</f>
        <v>0</v>
      </c>
      <c r="D743">
        <f>'UPDATE Regular Stats'!D744</f>
        <v>0</v>
      </c>
      <c r="E743">
        <f>'UPDATE Regular Stats'!E744</f>
        <v>0</v>
      </c>
      <c r="F743">
        <f>'UPDATE Regular Stats'!F744</f>
        <v>0</v>
      </c>
      <c r="G743">
        <f>'UPDATE Regular Stats'!G744</f>
        <v>0</v>
      </c>
      <c r="H743">
        <f>'UPDATE Regular Stats'!H744</f>
        <v>0</v>
      </c>
      <c r="I743">
        <f>'UPDATE Regular Stats'!I744</f>
        <v>0</v>
      </c>
      <c r="J743">
        <f>'UPDATE Regular Stats'!J744</f>
        <v>0</v>
      </c>
      <c r="K743">
        <f>'UPDATE Regular Stats'!K744</f>
        <v>0</v>
      </c>
      <c r="L743">
        <f>'UPDATE Regular Stats'!L744</f>
        <v>0</v>
      </c>
      <c r="M743">
        <f>'UPDATE Regular Stats'!M744</f>
        <v>0</v>
      </c>
      <c r="N743">
        <f>'UPDATE Regular Stats'!N744</f>
        <v>0</v>
      </c>
      <c r="O743">
        <f>'UPDATE Regular Stats'!O744</f>
        <v>0</v>
      </c>
      <c r="P743">
        <f>'UPDATE Regular Stats'!P744</f>
        <v>0</v>
      </c>
      <c r="Q743">
        <f>'UPDATE Regular Stats'!Q744</f>
        <v>0</v>
      </c>
      <c r="R743">
        <f>'UPDATE Regular Stats'!R744</f>
        <v>0</v>
      </c>
      <c r="S743">
        <f>'UPDATE Regular Stats'!S744</f>
        <v>0</v>
      </c>
      <c r="T743">
        <f>'UPDATE Regular Stats'!T744</f>
        <v>0</v>
      </c>
      <c r="U743">
        <f>'UPDATE Regular Stats'!U744</f>
        <v>0</v>
      </c>
      <c r="V743">
        <f>'UPDATE Regular Stats'!V744</f>
        <v>0</v>
      </c>
      <c r="W743">
        <f>'UPDATE Regular Stats'!W744</f>
        <v>0</v>
      </c>
      <c r="X743">
        <f>'UPDATE Regular Stats'!X744</f>
        <v>0</v>
      </c>
      <c r="Y743">
        <f>'UPDATE Regular Stats'!Y744</f>
        <v>0</v>
      </c>
      <c r="Z743">
        <f>'UPDATE Regular Stats'!Z744</f>
        <v>0</v>
      </c>
      <c r="AA743">
        <f>'UPDATE Regular Stats'!AA744</f>
        <v>0</v>
      </c>
      <c r="AB743">
        <f>'UPDATE Regular Stats'!AB744</f>
        <v>0</v>
      </c>
      <c r="AC743">
        <f>'UPDATE Regular Stats'!AC744</f>
        <v>0</v>
      </c>
      <c r="AD743" t="e">
        <f>VLOOKUP($B743,'UPDATE Advanced Stats'!$B$2:$AC$1000,7,0)</f>
        <v>#N/A</v>
      </c>
      <c r="AE743" t="e">
        <f>VLOOKUP($B743,'UPDATE Advanced Stats'!$B$2:$AC$1000,8,0)</f>
        <v>#N/A</v>
      </c>
      <c r="AF743" t="e">
        <f>VLOOKUP($B743,'UPDATE Advanced Stats'!$B$2:$AC$1000,9,0)</f>
        <v>#N/A</v>
      </c>
      <c r="AG743" t="e">
        <f>VLOOKUP($B743,'UPDATE Advanced Stats'!$B$2:$AC$1000,10,0)</f>
        <v>#N/A</v>
      </c>
      <c r="AH743" t="e">
        <f>VLOOKUP($B743,'UPDATE Advanced Stats'!$B$2:$AC$1000,11,0)</f>
        <v>#N/A</v>
      </c>
      <c r="AI743" t="e">
        <f>VLOOKUP($B743,'UPDATE Advanced Stats'!$B$2:$AC$1000,12,0)</f>
        <v>#N/A</v>
      </c>
      <c r="AJ743" t="e">
        <f>VLOOKUP($B743,'UPDATE Advanced Stats'!$B$2:$AC$1000,13,0)</f>
        <v>#N/A</v>
      </c>
      <c r="AK743" t="e">
        <f>VLOOKUP($B743,'UPDATE Advanced Stats'!$B$2:$AC$1000,14,0)</f>
        <v>#N/A</v>
      </c>
      <c r="AL743" t="e">
        <f>VLOOKUP($B743,'UPDATE Advanced Stats'!$B$2:$AC$1000,15,0)</f>
        <v>#N/A</v>
      </c>
      <c r="AM743" t="e">
        <f>VLOOKUP($B743,'UPDATE Advanced Stats'!$B$2:$AC$1000,16,0)</f>
        <v>#N/A</v>
      </c>
      <c r="AN743" t="e">
        <f>VLOOKUP($B743,'UPDATE Advanced Stats'!$B$2:$AC$1000,17,0)</f>
        <v>#N/A</v>
      </c>
      <c r="AO743" t="e">
        <f>VLOOKUP($B743,'UPDATE Advanced Stats'!$B$2:$AC$1000,18,0)</f>
        <v>#N/A</v>
      </c>
      <c r="AP743" t="e">
        <f>VLOOKUP($B743,'UPDATE Advanced Stats'!$B$2:$AC$1000,19,0)</f>
        <v>#N/A</v>
      </c>
      <c r="AQ743" t="e">
        <f>VLOOKUP($B743,'UPDATE Advanced Stats'!$B$2:$AC$1000,20,0)</f>
        <v>#N/A</v>
      </c>
      <c r="AR743" t="e">
        <f>VLOOKUP($B743,'UPDATE Advanced Stats'!$B$2:$AC$1000,21,0)</f>
        <v>#N/A</v>
      </c>
      <c r="AS743" t="e">
        <f>VLOOKUP($B743,'UPDATE Advanced Stats'!$B$2:$AC$1000,22,0)</f>
        <v>#N/A</v>
      </c>
      <c r="AT743" t="e">
        <f>VLOOKUP($B743,'UPDATE Advanced Stats'!$B$2:$AC$1000,23,0)</f>
        <v>#N/A</v>
      </c>
      <c r="AU743" t="e">
        <f>VLOOKUP($B743,'UPDATE Advanced Stats'!$B$2:$AC$1000,24,0)</f>
        <v>#N/A</v>
      </c>
      <c r="AV743" t="e">
        <f>VLOOKUP($B743,'UPDATE Advanced Stats'!$B$2:$AC$1000,25,0)</f>
        <v>#N/A</v>
      </c>
      <c r="AW743" t="e">
        <f>VLOOKUP($B743,'UPDATE Advanced Stats'!$B$2:$AC$1000,26,0)</f>
        <v>#N/A</v>
      </c>
      <c r="AX743" t="e">
        <f>VLOOKUP($B743,'UPDATE Advanced Stats'!$B$2:$AC$1000,27,0)</f>
        <v>#N/A</v>
      </c>
      <c r="AY743" t="e">
        <f>VLOOKUP($B743,'UPDATE Advanced Stats'!$B$2:$AC$1000,28,0)</f>
        <v>#N/A</v>
      </c>
    </row>
    <row r="744" spans="1:51">
      <c r="A744">
        <f>'UPDATE Regular Stats'!A745</f>
        <v>0</v>
      </c>
      <c r="B744">
        <f>'UPDATE Regular Stats'!B745</f>
        <v>0</v>
      </c>
      <c r="C744">
        <f>'UPDATE Regular Stats'!C745</f>
        <v>0</v>
      </c>
      <c r="D744">
        <f>'UPDATE Regular Stats'!D745</f>
        <v>0</v>
      </c>
      <c r="E744">
        <f>'UPDATE Regular Stats'!E745</f>
        <v>0</v>
      </c>
      <c r="F744">
        <f>'UPDATE Regular Stats'!F745</f>
        <v>0</v>
      </c>
      <c r="G744">
        <f>'UPDATE Regular Stats'!G745</f>
        <v>0</v>
      </c>
      <c r="H744">
        <f>'UPDATE Regular Stats'!H745</f>
        <v>0</v>
      </c>
      <c r="I744">
        <f>'UPDATE Regular Stats'!I745</f>
        <v>0</v>
      </c>
      <c r="J744">
        <f>'UPDATE Regular Stats'!J745</f>
        <v>0</v>
      </c>
      <c r="K744">
        <f>'UPDATE Regular Stats'!K745</f>
        <v>0</v>
      </c>
      <c r="L744">
        <f>'UPDATE Regular Stats'!L745</f>
        <v>0</v>
      </c>
      <c r="M744">
        <f>'UPDATE Regular Stats'!M745</f>
        <v>0</v>
      </c>
      <c r="N744">
        <f>'UPDATE Regular Stats'!N745</f>
        <v>0</v>
      </c>
      <c r="O744">
        <f>'UPDATE Regular Stats'!O745</f>
        <v>0</v>
      </c>
      <c r="P744">
        <f>'UPDATE Regular Stats'!P745</f>
        <v>0</v>
      </c>
      <c r="Q744">
        <f>'UPDATE Regular Stats'!Q745</f>
        <v>0</v>
      </c>
      <c r="R744">
        <f>'UPDATE Regular Stats'!R745</f>
        <v>0</v>
      </c>
      <c r="S744">
        <f>'UPDATE Regular Stats'!S745</f>
        <v>0</v>
      </c>
      <c r="T744">
        <f>'UPDATE Regular Stats'!T745</f>
        <v>0</v>
      </c>
      <c r="U744">
        <f>'UPDATE Regular Stats'!U745</f>
        <v>0</v>
      </c>
      <c r="V744">
        <f>'UPDATE Regular Stats'!V745</f>
        <v>0</v>
      </c>
      <c r="W744">
        <f>'UPDATE Regular Stats'!W745</f>
        <v>0</v>
      </c>
      <c r="X744">
        <f>'UPDATE Regular Stats'!X745</f>
        <v>0</v>
      </c>
      <c r="Y744">
        <f>'UPDATE Regular Stats'!Y745</f>
        <v>0</v>
      </c>
      <c r="Z744">
        <f>'UPDATE Regular Stats'!Z745</f>
        <v>0</v>
      </c>
      <c r="AA744">
        <f>'UPDATE Regular Stats'!AA745</f>
        <v>0</v>
      </c>
      <c r="AB744">
        <f>'UPDATE Regular Stats'!AB745</f>
        <v>0</v>
      </c>
      <c r="AC744">
        <f>'UPDATE Regular Stats'!AC745</f>
        <v>0</v>
      </c>
      <c r="AD744" t="e">
        <f>VLOOKUP($B744,'UPDATE Advanced Stats'!$B$2:$AC$1000,7,0)</f>
        <v>#N/A</v>
      </c>
      <c r="AE744" t="e">
        <f>VLOOKUP($B744,'UPDATE Advanced Stats'!$B$2:$AC$1000,8,0)</f>
        <v>#N/A</v>
      </c>
      <c r="AF744" t="e">
        <f>VLOOKUP($B744,'UPDATE Advanced Stats'!$B$2:$AC$1000,9,0)</f>
        <v>#N/A</v>
      </c>
      <c r="AG744" t="e">
        <f>VLOOKUP($B744,'UPDATE Advanced Stats'!$B$2:$AC$1000,10,0)</f>
        <v>#N/A</v>
      </c>
      <c r="AH744" t="e">
        <f>VLOOKUP($B744,'UPDATE Advanced Stats'!$B$2:$AC$1000,11,0)</f>
        <v>#N/A</v>
      </c>
      <c r="AI744" t="e">
        <f>VLOOKUP($B744,'UPDATE Advanced Stats'!$B$2:$AC$1000,12,0)</f>
        <v>#N/A</v>
      </c>
      <c r="AJ744" t="e">
        <f>VLOOKUP($B744,'UPDATE Advanced Stats'!$B$2:$AC$1000,13,0)</f>
        <v>#N/A</v>
      </c>
      <c r="AK744" t="e">
        <f>VLOOKUP($B744,'UPDATE Advanced Stats'!$B$2:$AC$1000,14,0)</f>
        <v>#N/A</v>
      </c>
      <c r="AL744" t="e">
        <f>VLOOKUP($B744,'UPDATE Advanced Stats'!$B$2:$AC$1000,15,0)</f>
        <v>#N/A</v>
      </c>
      <c r="AM744" t="e">
        <f>VLOOKUP($B744,'UPDATE Advanced Stats'!$B$2:$AC$1000,16,0)</f>
        <v>#N/A</v>
      </c>
      <c r="AN744" t="e">
        <f>VLOOKUP($B744,'UPDATE Advanced Stats'!$B$2:$AC$1000,17,0)</f>
        <v>#N/A</v>
      </c>
      <c r="AO744" t="e">
        <f>VLOOKUP($B744,'UPDATE Advanced Stats'!$B$2:$AC$1000,18,0)</f>
        <v>#N/A</v>
      </c>
      <c r="AP744" t="e">
        <f>VLOOKUP($B744,'UPDATE Advanced Stats'!$B$2:$AC$1000,19,0)</f>
        <v>#N/A</v>
      </c>
      <c r="AQ744" t="e">
        <f>VLOOKUP($B744,'UPDATE Advanced Stats'!$B$2:$AC$1000,20,0)</f>
        <v>#N/A</v>
      </c>
      <c r="AR744" t="e">
        <f>VLOOKUP($B744,'UPDATE Advanced Stats'!$B$2:$AC$1000,21,0)</f>
        <v>#N/A</v>
      </c>
      <c r="AS744" t="e">
        <f>VLOOKUP($B744,'UPDATE Advanced Stats'!$B$2:$AC$1000,22,0)</f>
        <v>#N/A</v>
      </c>
      <c r="AT744" t="e">
        <f>VLOOKUP($B744,'UPDATE Advanced Stats'!$B$2:$AC$1000,23,0)</f>
        <v>#N/A</v>
      </c>
      <c r="AU744" t="e">
        <f>VLOOKUP($B744,'UPDATE Advanced Stats'!$B$2:$AC$1000,24,0)</f>
        <v>#N/A</v>
      </c>
      <c r="AV744" t="e">
        <f>VLOOKUP($B744,'UPDATE Advanced Stats'!$B$2:$AC$1000,25,0)</f>
        <v>#N/A</v>
      </c>
      <c r="AW744" t="e">
        <f>VLOOKUP($B744,'UPDATE Advanced Stats'!$B$2:$AC$1000,26,0)</f>
        <v>#N/A</v>
      </c>
      <c r="AX744" t="e">
        <f>VLOOKUP($B744,'UPDATE Advanced Stats'!$B$2:$AC$1000,27,0)</f>
        <v>#N/A</v>
      </c>
      <c r="AY744" t="e">
        <f>VLOOKUP($B744,'UPDATE Advanced Stats'!$B$2:$AC$1000,28,0)</f>
        <v>#N/A</v>
      </c>
    </row>
    <row r="745" spans="1:51">
      <c r="A745">
        <f>'UPDATE Regular Stats'!A746</f>
        <v>0</v>
      </c>
      <c r="B745">
        <f>'UPDATE Regular Stats'!B746</f>
        <v>0</v>
      </c>
      <c r="C745">
        <f>'UPDATE Regular Stats'!C746</f>
        <v>0</v>
      </c>
      <c r="D745">
        <f>'UPDATE Regular Stats'!D746</f>
        <v>0</v>
      </c>
      <c r="E745">
        <f>'UPDATE Regular Stats'!E746</f>
        <v>0</v>
      </c>
      <c r="F745">
        <f>'UPDATE Regular Stats'!F746</f>
        <v>0</v>
      </c>
      <c r="G745">
        <f>'UPDATE Regular Stats'!G746</f>
        <v>0</v>
      </c>
      <c r="H745">
        <f>'UPDATE Regular Stats'!H746</f>
        <v>0</v>
      </c>
      <c r="I745">
        <f>'UPDATE Regular Stats'!I746</f>
        <v>0</v>
      </c>
      <c r="J745">
        <f>'UPDATE Regular Stats'!J746</f>
        <v>0</v>
      </c>
      <c r="K745">
        <f>'UPDATE Regular Stats'!K746</f>
        <v>0</v>
      </c>
      <c r="L745">
        <f>'UPDATE Regular Stats'!L746</f>
        <v>0</v>
      </c>
      <c r="M745">
        <f>'UPDATE Regular Stats'!M746</f>
        <v>0</v>
      </c>
      <c r="N745">
        <f>'UPDATE Regular Stats'!N746</f>
        <v>0</v>
      </c>
      <c r="O745">
        <f>'UPDATE Regular Stats'!O746</f>
        <v>0</v>
      </c>
      <c r="P745">
        <f>'UPDATE Regular Stats'!P746</f>
        <v>0</v>
      </c>
      <c r="Q745">
        <f>'UPDATE Regular Stats'!Q746</f>
        <v>0</v>
      </c>
      <c r="R745">
        <f>'UPDATE Regular Stats'!R746</f>
        <v>0</v>
      </c>
      <c r="S745">
        <f>'UPDATE Regular Stats'!S746</f>
        <v>0</v>
      </c>
      <c r="T745">
        <f>'UPDATE Regular Stats'!T746</f>
        <v>0</v>
      </c>
      <c r="U745">
        <f>'UPDATE Regular Stats'!U746</f>
        <v>0</v>
      </c>
      <c r="V745">
        <f>'UPDATE Regular Stats'!V746</f>
        <v>0</v>
      </c>
      <c r="W745">
        <f>'UPDATE Regular Stats'!W746</f>
        <v>0</v>
      </c>
      <c r="X745">
        <f>'UPDATE Regular Stats'!X746</f>
        <v>0</v>
      </c>
      <c r="Y745">
        <f>'UPDATE Regular Stats'!Y746</f>
        <v>0</v>
      </c>
      <c r="Z745">
        <f>'UPDATE Regular Stats'!Z746</f>
        <v>0</v>
      </c>
      <c r="AA745">
        <f>'UPDATE Regular Stats'!AA746</f>
        <v>0</v>
      </c>
      <c r="AB745">
        <f>'UPDATE Regular Stats'!AB746</f>
        <v>0</v>
      </c>
      <c r="AC745">
        <f>'UPDATE Regular Stats'!AC746</f>
        <v>0</v>
      </c>
      <c r="AD745" t="e">
        <f>VLOOKUP($B745,'UPDATE Advanced Stats'!$B$2:$AC$1000,7,0)</f>
        <v>#N/A</v>
      </c>
      <c r="AE745" t="e">
        <f>VLOOKUP($B745,'UPDATE Advanced Stats'!$B$2:$AC$1000,8,0)</f>
        <v>#N/A</v>
      </c>
      <c r="AF745" t="e">
        <f>VLOOKUP($B745,'UPDATE Advanced Stats'!$B$2:$AC$1000,9,0)</f>
        <v>#N/A</v>
      </c>
      <c r="AG745" t="e">
        <f>VLOOKUP($B745,'UPDATE Advanced Stats'!$B$2:$AC$1000,10,0)</f>
        <v>#N/A</v>
      </c>
      <c r="AH745" t="e">
        <f>VLOOKUP($B745,'UPDATE Advanced Stats'!$B$2:$AC$1000,11,0)</f>
        <v>#N/A</v>
      </c>
      <c r="AI745" t="e">
        <f>VLOOKUP($B745,'UPDATE Advanced Stats'!$B$2:$AC$1000,12,0)</f>
        <v>#N/A</v>
      </c>
      <c r="AJ745" t="e">
        <f>VLOOKUP($B745,'UPDATE Advanced Stats'!$B$2:$AC$1000,13,0)</f>
        <v>#N/A</v>
      </c>
      <c r="AK745" t="e">
        <f>VLOOKUP($B745,'UPDATE Advanced Stats'!$B$2:$AC$1000,14,0)</f>
        <v>#N/A</v>
      </c>
      <c r="AL745" t="e">
        <f>VLOOKUP($B745,'UPDATE Advanced Stats'!$B$2:$AC$1000,15,0)</f>
        <v>#N/A</v>
      </c>
      <c r="AM745" t="e">
        <f>VLOOKUP($B745,'UPDATE Advanced Stats'!$B$2:$AC$1000,16,0)</f>
        <v>#N/A</v>
      </c>
      <c r="AN745" t="e">
        <f>VLOOKUP($B745,'UPDATE Advanced Stats'!$B$2:$AC$1000,17,0)</f>
        <v>#N/A</v>
      </c>
      <c r="AO745" t="e">
        <f>VLOOKUP($B745,'UPDATE Advanced Stats'!$B$2:$AC$1000,18,0)</f>
        <v>#N/A</v>
      </c>
      <c r="AP745" t="e">
        <f>VLOOKUP($B745,'UPDATE Advanced Stats'!$B$2:$AC$1000,19,0)</f>
        <v>#N/A</v>
      </c>
      <c r="AQ745" t="e">
        <f>VLOOKUP($B745,'UPDATE Advanced Stats'!$B$2:$AC$1000,20,0)</f>
        <v>#N/A</v>
      </c>
      <c r="AR745" t="e">
        <f>VLOOKUP($B745,'UPDATE Advanced Stats'!$B$2:$AC$1000,21,0)</f>
        <v>#N/A</v>
      </c>
      <c r="AS745" t="e">
        <f>VLOOKUP($B745,'UPDATE Advanced Stats'!$B$2:$AC$1000,22,0)</f>
        <v>#N/A</v>
      </c>
      <c r="AT745" t="e">
        <f>VLOOKUP($B745,'UPDATE Advanced Stats'!$B$2:$AC$1000,23,0)</f>
        <v>#N/A</v>
      </c>
      <c r="AU745" t="e">
        <f>VLOOKUP($B745,'UPDATE Advanced Stats'!$B$2:$AC$1000,24,0)</f>
        <v>#N/A</v>
      </c>
      <c r="AV745" t="e">
        <f>VLOOKUP($B745,'UPDATE Advanced Stats'!$B$2:$AC$1000,25,0)</f>
        <v>#N/A</v>
      </c>
      <c r="AW745" t="e">
        <f>VLOOKUP($B745,'UPDATE Advanced Stats'!$B$2:$AC$1000,26,0)</f>
        <v>#N/A</v>
      </c>
      <c r="AX745" t="e">
        <f>VLOOKUP($B745,'UPDATE Advanced Stats'!$B$2:$AC$1000,27,0)</f>
        <v>#N/A</v>
      </c>
      <c r="AY745" t="e">
        <f>VLOOKUP($B745,'UPDATE Advanced Stats'!$B$2:$AC$1000,28,0)</f>
        <v>#N/A</v>
      </c>
    </row>
    <row r="746" spans="1:51">
      <c r="A746">
        <f>'UPDATE Regular Stats'!A747</f>
        <v>0</v>
      </c>
      <c r="B746">
        <f>'UPDATE Regular Stats'!B747</f>
        <v>0</v>
      </c>
      <c r="C746">
        <f>'UPDATE Regular Stats'!C747</f>
        <v>0</v>
      </c>
      <c r="D746">
        <f>'UPDATE Regular Stats'!D747</f>
        <v>0</v>
      </c>
      <c r="E746">
        <f>'UPDATE Regular Stats'!E747</f>
        <v>0</v>
      </c>
      <c r="F746">
        <f>'UPDATE Regular Stats'!F747</f>
        <v>0</v>
      </c>
      <c r="G746">
        <f>'UPDATE Regular Stats'!G747</f>
        <v>0</v>
      </c>
      <c r="H746">
        <f>'UPDATE Regular Stats'!H747</f>
        <v>0</v>
      </c>
      <c r="I746">
        <f>'UPDATE Regular Stats'!I747</f>
        <v>0</v>
      </c>
      <c r="J746">
        <f>'UPDATE Regular Stats'!J747</f>
        <v>0</v>
      </c>
      <c r="K746">
        <f>'UPDATE Regular Stats'!K747</f>
        <v>0</v>
      </c>
      <c r="L746">
        <f>'UPDATE Regular Stats'!L747</f>
        <v>0</v>
      </c>
      <c r="M746">
        <f>'UPDATE Regular Stats'!M747</f>
        <v>0</v>
      </c>
      <c r="N746">
        <f>'UPDATE Regular Stats'!N747</f>
        <v>0</v>
      </c>
      <c r="O746">
        <f>'UPDATE Regular Stats'!O747</f>
        <v>0</v>
      </c>
      <c r="P746">
        <f>'UPDATE Regular Stats'!P747</f>
        <v>0</v>
      </c>
      <c r="Q746">
        <f>'UPDATE Regular Stats'!Q747</f>
        <v>0</v>
      </c>
      <c r="R746">
        <f>'UPDATE Regular Stats'!R747</f>
        <v>0</v>
      </c>
      <c r="S746">
        <f>'UPDATE Regular Stats'!S747</f>
        <v>0</v>
      </c>
      <c r="T746">
        <f>'UPDATE Regular Stats'!T747</f>
        <v>0</v>
      </c>
      <c r="U746">
        <f>'UPDATE Regular Stats'!U747</f>
        <v>0</v>
      </c>
      <c r="V746">
        <f>'UPDATE Regular Stats'!V747</f>
        <v>0</v>
      </c>
      <c r="W746">
        <f>'UPDATE Regular Stats'!W747</f>
        <v>0</v>
      </c>
      <c r="X746">
        <f>'UPDATE Regular Stats'!X747</f>
        <v>0</v>
      </c>
      <c r="Y746">
        <f>'UPDATE Regular Stats'!Y747</f>
        <v>0</v>
      </c>
      <c r="Z746">
        <f>'UPDATE Regular Stats'!Z747</f>
        <v>0</v>
      </c>
      <c r="AA746">
        <f>'UPDATE Regular Stats'!AA747</f>
        <v>0</v>
      </c>
      <c r="AB746">
        <f>'UPDATE Regular Stats'!AB747</f>
        <v>0</v>
      </c>
      <c r="AC746">
        <f>'UPDATE Regular Stats'!AC747</f>
        <v>0</v>
      </c>
      <c r="AD746" t="e">
        <f>VLOOKUP($B746,'UPDATE Advanced Stats'!$B$2:$AC$1000,7,0)</f>
        <v>#N/A</v>
      </c>
      <c r="AE746" t="e">
        <f>VLOOKUP($B746,'UPDATE Advanced Stats'!$B$2:$AC$1000,8,0)</f>
        <v>#N/A</v>
      </c>
      <c r="AF746" t="e">
        <f>VLOOKUP($B746,'UPDATE Advanced Stats'!$B$2:$AC$1000,9,0)</f>
        <v>#N/A</v>
      </c>
      <c r="AG746" t="e">
        <f>VLOOKUP($B746,'UPDATE Advanced Stats'!$B$2:$AC$1000,10,0)</f>
        <v>#N/A</v>
      </c>
      <c r="AH746" t="e">
        <f>VLOOKUP($B746,'UPDATE Advanced Stats'!$B$2:$AC$1000,11,0)</f>
        <v>#N/A</v>
      </c>
      <c r="AI746" t="e">
        <f>VLOOKUP($B746,'UPDATE Advanced Stats'!$B$2:$AC$1000,12,0)</f>
        <v>#N/A</v>
      </c>
      <c r="AJ746" t="e">
        <f>VLOOKUP($B746,'UPDATE Advanced Stats'!$B$2:$AC$1000,13,0)</f>
        <v>#N/A</v>
      </c>
      <c r="AK746" t="e">
        <f>VLOOKUP($B746,'UPDATE Advanced Stats'!$B$2:$AC$1000,14,0)</f>
        <v>#N/A</v>
      </c>
      <c r="AL746" t="e">
        <f>VLOOKUP($B746,'UPDATE Advanced Stats'!$B$2:$AC$1000,15,0)</f>
        <v>#N/A</v>
      </c>
      <c r="AM746" t="e">
        <f>VLOOKUP($B746,'UPDATE Advanced Stats'!$B$2:$AC$1000,16,0)</f>
        <v>#N/A</v>
      </c>
      <c r="AN746" t="e">
        <f>VLOOKUP($B746,'UPDATE Advanced Stats'!$B$2:$AC$1000,17,0)</f>
        <v>#N/A</v>
      </c>
      <c r="AO746" t="e">
        <f>VLOOKUP($B746,'UPDATE Advanced Stats'!$B$2:$AC$1000,18,0)</f>
        <v>#N/A</v>
      </c>
      <c r="AP746" t="e">
        <f>VLOOKUP($B746,'UPDATE Advanced Stats'!$B$2:$AC$1000,19,0)</f>
        <v>#N/A</v>
      </c>
      <c r="AQ746" t="e">
        <f>VLOOKUP($B746,'UPDATE Advanced Stats'!$B$2:$AC$1000,20,0)</f>
        <v>#N/A</v>
      </c>
      <c r="AR746" t="e">
        <f>VLOOKUP($B746,'UPDATE Advanced Stats'!$B$2:$AC$1000,21,0)</f>
        <v>#N/A</v>
      </c>
      <c r="AS746" t="e">
        <f>VLOOKUP($B746,'UPDATE Advanced Stats'!$B$2:$AC$1000,22,0)</f>
        <v>#N/A</v>
      </c>
      <c r="AT746" t="e">
        <f>VLOOKUP($B746,'UPDATE Advanced Stats'!$B$2:$AC$1000,23,0)</f>
        <v>#N/A</v>
      </c>
      <c r="AU746" t="e">
        <f>VLOOKUP($B746,'UPDATE Advanced Stats'!$B$2:$AC$1000,24,0)</f>
        <v>#N/A</v>
      </c>
      <c r="AV746" t="e">
        <f>VLOOKUP($B746,'UPDATE Advanced Stats'!$B$2:$AC$1000,25,0)</f>
        <v>#N/A</v>
      </c>
      <c r="AW746" t="e">
        <f>VLOOKUP($B746,'UPDATE Advanced Stats'!$B$2:$AC$1000,26,0)</f>
        <v>#N/A</v>
      </c>
      <c r="AX746" t="e">
        <f>VLOOKUP($B746,'UPDATE Advanced Stats'!$B$2:$AC$1000,27,0)</f>
        <v>#N/A</v>
      </c>
      <c r="AY746" t="e">
        <f>VLOOKUP($B746,'UPDATE Advanced Stats'!$B$2:$AC$1000,28,0)</f>
        <v>#N/A</v>
      </c>
    </row>
    <row r="747" spans="1:51">
      <c r="A747">
        <f>'UPDATE Regular Stats'!A748</f>
        <v>0</v>
      </c>
      <c r="B747">
        <f>'UPDATE Regular Stats'!B748</f>
        <v>0</v>
      </c>
      <c r="C747">
        <f>'UPDATE Regular Stats'!C748</f>
        <v>0</v>
      </c>
      <c r="D747">
        <f>'UPDATE Regular Stats'!D748</f>
        <v>0</v>
      </c>
      <c r="E747">
        <f>'UPDATE Regular Stats'!E748</f>
        <v>0</v>
      </c>
      <c r="F747">
        <f>'UPDATE Regular Stats'!F748</f>
        <v>0</v>
      </c>
      <c r="G747">
        <f>'UPDATE Regular Stats'!G748</f>
        <v>0</v>
      </c>
      <c r="H747">
        <f>'UPDATE Regular Stats'!H748</f>
        <v>0</v>
      </c>
      <c r="I747">
        <f>'UPDATE Regular Stats'!I748</f>
        <v>0</v>
      </c>
      <c r="J747">
        <f>'UPDATE Regular Stats'!J748</f>
        <v>0</v>
      </c>
      <c r="K747">
        <f>'UPDATE Regular Stats'!K748</f>
        <v>0</v>
      </c>
      <c r="L747">
        <f>'UPDATE Regular Stats'!L748</f>
        <v>0</v>
      </c>
      <c r="M747">
        <f>'UPDATE Regular Stats'!M748</f>
        <v>0</v>
      </c>
      <c r="N747">
        <f>'UPDATE Regular Stats'!N748</f>
        <v>0</v>
      </c>
      <c r="O747">
        <f>'UPDATE Regular Stats'!O748</f>
        <v>0</v>
      </c>
      <c r="P747">
        <f>'UPDATE Regular Stats'!P748</f>
        <v>0</v>
      </c>
      <c r="Q747">
        <f>'UPDATE Regular Stats'!Q748</f>
        <v>0</v>
      </c>
      <c r="R747">
        <f>'UPDATE Regular Stats'!R748</f>
        <v>0</v>
      </c>
      <c r="S747">
        <f>'UPDATE Regular Stats'!S748</f>
        <v>0</v>
      </c>
      <c r="T747">
        <f>'UPDATE Regular Stats'!T748</f>
        <v>0</v>
      </c>
      <c r="U747">
        <f>'UPDATE Regular Stats'!U748</f>
        <v>0</v>
      </c>
      <c r="V747">
        <f>'UPDATE Regular Stats'!V748</f>
        <v>0</v>
      </c>
      <c r="W747">
        <f>'UPDATE Regular Stats'!W748</f>
        <v>0</v>
      </c>
      <c r="X747">
        <f>'UPDATE Regular Stats'!X748</f>
        <v>0</v>
      </c>
      <c r="Y747">
        <f>'UPDATE Regular Stats'!Y748</f>
        <v>0</v>
      </c>
      <c r="Z747">
        <f>'UPDATE Regular Stats'!Z748</f>
        <v>0</v>
      </c>
      <c r="AA747">
        <f>'UPDATE Regular Stats'!AA748</f>
        <v>0</v>
      </c>
      <c r="AB747">
        <f>'UPDATE Regular Stats'!AB748</f>
        <v>0</v>
      </c>
      <c r="AC747">
        <f>'UPDATE Regular Stats'!AC748</f>
        <v>0</v>
      </c>
      <c r="AD747" t="e">
        <f>VLOOKUP($B747,'UPDATE Advanced Stats'!$B$2:$AC$1000,7,0)</f>
        <v>#N/A</v>
      </c>
      <c r="AE747" t="e">
        <f>VLOOKUP($B747,'UPDATE Advanced Stats'!$B$2:$AC$1000,8,0)</f>
        <v>#N/A</v>
      </c>
      <c r="AF747" t="e">
        <f>VLOOKUP($B747,'UPDATE Advanced Stats'!$B$2:$AC$1000,9,0)</f>
        <v>#N/A</v>
      </c>
      <c r="AG747" t="e">
        <f>VLOOKUP($B747,'UPDATE Advanced Stats'!$B$2:$AC$1000,10,0)</f>
        <v>#N/A</v>
      </c>
      <c r="AH747" t="e">
        <f>VLOOKUP($B747,'UPDATE Advanced Stats'!$B$2:$AC$1000,11,0)</f>
        <v>#N/A</v>
      </c>
      <c r="AI747" t="e">
        <f>VLOOKUP($B747,'UPDATE Advanced Stats'!$B$2:$AC$1000,12,0)</f>
        <v>#N/A</v>
      </c>
      <c r="AJ747" t="e">
        <f>VLOOKUP($B747,'UPDATE Advanced Stats'!$B$2:$AC$1000,13,0)</f>
        <v>#N/A</v>
      </c>
      <c r="AK747" t="e">
        <f>VLOOKUP($B747,'UPDATE Advanced Stats'!$B$2:$AC$1000,14,0)</f>
        <v>#N/A</v>
      </c>
      <c r="AL747" t="e">
        <f>VLOOKUP($B747,'UPDATE Advanced Stats'!$B$2:$AC$1000,15,0)</f>
        <v>#N/A</v>
      </c>
      <c r="AM747" t="e">
        <f>VLOOKUP($B747,'UPDATE Advanced Stats'!$B$2:$AC$1000,16,0)</f>
        <v>#N/A</v>
      </c>
      <c r="AN747" t="e">
        <f>VLOOKUP($B747,'UPDATE Advanced Stats'!$B$2:$AC$1000,17,0)</f>
        <v>#N/A</v>
      </c>
      <c r="AO747" t="e">
        <f>VLOOKUP($B747,'UPDATE Advanced Stats'!$B$2:$AC$1000,18,0)</f>
        <v>#N/A</v>
      </c>
      <c r="AP747" t="e">
        <f>VLOOKUP($B747,'UPDATE Advanced Stats'!$B$2:$AC$1000,19,0)</f>
        <v>#N/A</v>
      </c>
      <c r="AQ747" t="e">
        <f>VLOOKUP($B747,'UPDATE Advanced Stats'!$B$2:$AC$1000,20,0)</f>
        <v>#N/A</v>
      </c>
      <c r="AR747" t="e">
        <f>VLOOKUP($B747,'UPDATE Advanced Stats'!$B$2:$AC$1000,21,0)</f>
        <v>#N/A</v>
      </c>
      <c r="AS747" t="e">
        <f>VLOOKUP($B747,'UPDATE Advanced Stats'!$B$2:$AC$1000,22,0)</f>
        <v>#N/A</v>
      </c>
      <c r="AT747" t="e">
        <f>VLOOKUP($B747,'UPDATE Advanced Stats'!$B$2:$AC$1000,23,0)</f>
        <v>#N/A</v>
      </c>
      <c r="AU747" t="e">
        <f>VLOOKUP($B747,'UPDATE Advanced Stats'!$B$2:$AC$1000,24,0)</f>
        <v>#N/A</v>
      </c>
      <c r="AV747" t="e">
        <f>VLOOKUP($B747,'UPDATE Advanced Stats'!$B$2:$AC$1000,25,0)</f>
        <v>#N/A</v>
      </c>
      <c r="AW747" t="e">
        <f>VLOOKUP($B747,'UPDATE Advanced Stats'!$B$2:$AC$1000,26,0)</f>
        <v>#N/A</v>
      </c>
      <c r="AX747" t="e">
        <f>VLOOKUP($B747,'UPDATE Advanced Stats'!$B$2:$AC$1000,27,0)</f>
        <v>#N/A</v>
      </c>
      <c r="AY747" t="e">
        <f>VLOOKUP($B747,'UPDATE Advanced Stats'!$B$2:$AC$1000,28,0)</f>
        <v>#N/A</v>
      </c>
    </row>
    <row r="748" spans="1:51">
      <c r="A748">
        <f>'UPDATE Regular Stats'!A749</f>
        <v>0</v>
      </c>
      <c r="B748">
        <f>'UPDATE Regular Stats'!B749</f>
        <v>0</v>
      </c>
      <c r="C748">
        <f>'UPDATE Regular Stats'!C749</f>
        <v>0</v>
      </c>
      <c r="D748">
        <f>'UPDATE Regular Stats'!D749</f>
        <v>0</v>
      </c>
      <c r="E748">
        <f>'UPDATE Regular Stats'!E749</f>
        <v>0</v>
      </c>
      <c r="F748">
        <f>'UPDATE Regular Stats'!F749</f>
        <v>0</v>
      </c>
      <c r="G748">
        <f>'UPDATE Regular Stats'!G749</f>
        <v>0</v>
      </c>
      <c r="H748">
        <f>'UPDATE Regular Stats'!H749</f>
        <v>0</v>
      </c>
      <c r="I748">
        <f>'UPDATE Regular Stats'!I749</f>
        <v>0</v>
      </c>
      <c r="J748">
        <f>'UPDATE Regular Stats'!J749</f>
        <v>0</v>
      </c>
      <c r="K748">
        <f>'UPDATE Regular Stats'!K749</f>
        <v>0</v>
      </c>
      <c r="L748">
        <f>'UPDATE Regular Stats'!L749</f>
        <v>0</v>
      </c>
      <c r="M748">
        <f>'UPDATE Regular Stats'!M749</f>
        <v>0</v>
      </c>
      <c r="N748">
        <f>'UPDATE Regular Stats'!N749</f>
        <v>0</v>
      </c>
      <c r="O748">
        <f>'UPDATE Regular Stats'!O749</f>
        <v>0</v>
      </c>
      <c r="P748">
        <f>'UPDATE Regular Stats'!P749</f>
        <v>0</v>
      </c>
      <c r="Q748">
        <f>'UPDATE Regular Stats'!Q749</f>
        <v>0</v>
      </c>
      <c r="R748">
        <f>'UPDATE Regular Stats'!R749</f>
        <v>0</v>
      </c>
      <c r="S748">
        <f>'UPDATE Regular Stats'!S749</f>
        <v>0</v>
      </c>
      <c r="T748">
        <f>'UPDATE Regular Stats'!T749</f>
        <v>0</v>
      </c>
      <c r="U748">
        <f>'UPDATE Regular Stats'!U749</f>
        <v>0</v>
      </c>
      <c r="V748">
        <f>'UPDATE Regular Stats'!V749</f>
        <v>0</v>
      </c>
      <c r="W748">
        <f>'UPDATE Regular Stats'!W749</f>
        <v>0</v>
      </c>
      <c r="X748">
        <f>'UPDATE Regular Stats'!X749</f>
        <v>0</v>
      </c>
      <c r="Y748">
        <f>'UPDATE Regular Stats'!Y749</f>
        <v>0</v>
      </c>
      <c r="Z748">
        <f>'UPDATE Regular Stats'!Z749</f>
        <v>0</v>
      </c>
      <c r="AA748">
        <f>'UPDATE Regular Stats'!AA749</f>
        <v>0</v>
      </c>
      <c r="AB748">
        <f>'UPDATE Regular Stats'!AB749</f>
        <v>0</v>
      </c>
      <c r="AC748">
        <f>'UPDATE Regular Stats'!AC749</f>
        <v>0</v>
      </c>
      <c r="AD748" t="e">
        <f>VLOOKUP($B748,'UPDATE Advanced Stats'!$B$2:$AC$1000,7,0)</f>
        <v>#N/A</v>
      </c>
      <c r="AE748" t="e">
        <f>VLOOKUP($B748,'UPDATE Advanced Stats'!$B$2:$AC$1000,8,0)</f>
        <v>#N/A</v>
      </c>
      <c r="AF748" t="e">
        <f>VLOOKUP($B748,'UPDATE Advanced Stats'!$B$2:$AC$1000,9,0)</f>
        <v>#N/A</v>
      </c>
      <c r="AG748" t="e">
        <f>VLOOKUP($B748,'UPDATE Advanced Stats'!$B$2:$AC$1000,10,0)</f>
        <v>#N/A</v>
      </c>
      <c r="AH748" t="e">
        <f>VLOOKUP($B748,'UPDATE Advanced Stats'!$B$2:$AC$1000,11,0)</f>
        <v>#N/A</v>
      </c>
      <c r="AI748" t="e">
        <f>VLOOKUP($B748,'UPDATE Advanced Stats'!$B$2:$AC$1000,12,0)</f>
        <v>#N/A</v>
      </c>
      <c r="AJ748" t="e">
        <f>VLOOKUP($B748,'UPDATE Advanced Stats'!$B$2:$AC$1000,13,0)</f>
        <v>#N/A</v>
      </c>
      <c r="AK748" t="e">
        <f>VLOOKUP($B748,'UPDATE Advanced Stats'!$B$2:$AC$1000,14,0)</f>
        <v>#N/A</v>
      </c>
      <c r="AL748" t="e">
        <f>VLOOKUP($B748,'UPDATE Advanced Stats'!$B$2:$AC$1000,15,0)</f>
        <v>#N/A</v>
      </c>
      <c r="AM748" t="e">
        <f>VLOOKUP($B748,'UPDATE Advanced Stats'!$B$2:$AC$1000,16,0)</f>
        <v>#N/A</v>
      </c>
      <c r="AN748" t="e">
        <f>VLOOKUP($B748,'UPDATE Advanced Stats'!$B$2:$AC$1000,17,0)</f>
        <v>#N/A</v>
      </c>
      <c r="AO748" t="e">
        <f>VLOOKUP($B748,'UPDATE Advanced Stats'!$B$2:$AC$1000,18,0)</f>
        <v>#N/A</v>
      </c>
      <c r="AP748" t="e">
        <f>VLOOKUP($B748,'UPDATE Advanced Stats'!$B$2:$AC$1000,19,0)</f>
        <v>#N/A</v>
      </c>
      <c r="AQ748" t="e">
        <f>VLOOKUP($B748,'UPDATE Advanced Stats'!$B$2:$AC$1000,20,0)</f>
        <v>#N/A</v>
      </c>
      <c r="AR748" t="e">
        <f>VLOOKUP($B748,'UPDATE Advanced Stats'!$B$2:$AC$1000,21,0)</f>
        <v>#N/A</v>
      </c>
      <c r="AS748" t="e">
        <f>VLOOKUP($B748,'UPDATE Advanced Stats'!$B$2:$AC$1000,22,0)</f>
        <v>#N/A</v>
      </c>
      <c r="AT748" t="e">
        <f>VLOOKUP($B748,'UPDATE Advanced Stats'!$B$2:$AC$1000,23,0)</f>
        <v>#N/A</v>
      </c>
      <c r="AU748" t="e">
        <f>VLOOKUP($B748,'UPDATE Advanced Stats'!$B$2:$AC$1000,24,0)</f>
        <v>#N/A</v>
      </c>
      <c r="AV748" t="e">
        <f>VLOOKUP($B748,'UPDATE Advanced Stats'!$B$2:$AC$1000,25,0)</f>
        <v>#N/A</v>
      </c>
      <c r="AW748" t="e">
        <f>VLOOKUP($B748,'UPDATE Advanced Stats'!$B$2:$AC$1000,26,0)</f>
        <v>#N/A</v>
      </c>
      <c r="AX748" t="e">
        <f>VLOOKUP($B748,'UPDATE Advanced Stats'!$B$2:$AC$1000,27,0)</f>
        <v>#N/A</v>
      </c>
      <c r="AY748" t="e">
        <f>VLOOKUP($B748,'UPDATE Advanced Stats'!$B$2:$AC$1000,28,0)</f>
        <v>#N/A</v>
      </c>
    </row>
    <row r="749" spans="1:51">
      <c r="A749">
        <f>'UPDATE Regular Stats'!A750</f>
        <v>0</v>
      </c>
      <c r="B749">
        <f>'UPDATE Regular Stats'!B750</f>
        <v>0</v>
      </c>
      <c r="C749">
        <f>'UPDATE Regular Stats'!C750</f>
        <v>0</v>
      </c>
      <c r="D749">
        <f>'UPDATE Regular Stats'!D750</f>
        <v>0</v>
      </c>
      <c r="E749">
        <f>'UPDATE Regular Stats'!E750</f>
        <v>0</v>
      </c>
      <c r="F749">
        <f>'UPDATE Regular Stats'!F750</f>
        <v>0</v>
      </c>
      <c r="G749">
        <f>'UPDATE Regular Stats'!G750</f>
        <v>0</v>
      </c>
      <c r="H749">
        <f>'UPDATE Regular Stats'!H750</f>
        <v>0</v>
      </c>
      <c r="I749">
        <f>'UPDATE Regular Stats'!I750</f>
        <v>0</v>
      </c>
      <c r="J749">
        <f>'UPDATE Regular Stats'!J750</f>
        <v>0</v>
      </c>
      <c r="K749">
        <f>'UPDATE Regular Stats'!K750</f>
        <v>0</v>
      </c>
      <c r="L749">
        <f>'UPDATE Regular Stats'!L750</f>
        <v>0</v>
      </c>
      <c r="M749">
        <f>'UPDATE Regular Stats'!M750</f>
        <v>0</v>
      </c>
      <c r="N749">
        <f>'UPDATE Regular Stats'!N750</f>
        <v>0</v>
      </c>
      <c r="O749">
        <f>'UPDATE Regular Stats'!O750</f>
        <v>0</v>
      </c>
      <c r="P749">
        <f>'UPDATE Regular Stats'!P750</f>
        <v>0</v>
      </c>
      <c r="Q749">
        <f>'UPDATE Regular Stats'!Q750</f>
        <v>0</v>
      </c>
      <c r="R749">
        <f>'UPDATE Regular Stats'!R750</f>
        <v>0</v>
      </c>
      <c r="S749">
        <f>'UPDATE Regular Stats'!S750</f>
        <v>0</v>
      </c>
      <c r="T749">
        <f>'UPDATE Regular Stats'!T750</f>
        <v>0</v>
      </c>
      <c r="U749">
        <f>'UPDATE Regular Stats'!U750</f>
        <v>0</v>
      </c>
      <c r="V749">
        <f>'UPDATE Regular Stats'!V750</f>
        <v>0</v>
      </c>
      <c r="W749">
        <f>'UPDATE Regular Stats'!W750</f>
        <v>0</v>
      </c>
      <c r="X749">
        <f>'UPDATE Regular Stats'!X750</f>
        <v>0</v>
      </c>
      <c r="Y749">
        <f>'UPDATE Regular Stats'!Y750</f>
        <v>0</v>
      </c>
      <c r="Z749">
        <f>'UPDATE Regular Stats'!Z750</f>
        <v>0</v>
      </c>
      <c r="AA749">
        <f>'UPDATE Regular Stats'!AA750</f>
        <v>0</v>
      </c>
      <c r="AB749">
        <f>'UPDATE Regular Stats'!AB750</f>
        <v>0</v>
      </c>
      <c r="AC749">
        <f>'UPDATE Regular Stats'!AC750</f>
        <v>0</v>
      </c>
      <c r="AD749" t="e">
        <f>VLOOKUP($B749,'UPDATE Advanced Stats'!$B$2:$AC$1000,7,0)</f>
        <v>#N/A</v>
      </c>
      <c r="AE749" t="e">
        <f>VLOOKUP($B749,'UPDATE Advanced Stats'!$B$2:$AC$1000,8,0)</f>
        <v>#N/A</v>
      </c>
      <c r="AF749" t="e">
        <f>VLOOKUP($B749,'UPDATE Advanced Stats'!$B$2:$AC$1000,9,0)</f>
        <v>#N/A</v>
      </c>
      <c r="AG749" t="e">
        <f>VLOOKUP($B749,'UPDATE Advanced Stats'!$B$2:$AC$1000,10,0)</f>
        <v>#N/A</v>
      </c>
      <c r="AH749" t="e">
        <f>VLOOKUP($B749,'UPDATE Advanced Stats'!$B$2:$AC$1000,11,0)</f>
        <v>#N/A</v>
      </c>
      <c r="AI749" t="e">
        <f>VLOOKUP($B749,'UPDATE Advanced Stats'!$B$2:$AC$1000,12,0)</f>
        <v>#N/A</v>
      </c>
      <c r="AJ749" t="e">
        <f>VLOOKUP($B749,'UPDATE Advanced Stats'!$B$2:$AC$1000,13,0)</f>
        <v>#N/A</v>
      </c>
      <c r="AK749" t="e">
        <f>VLOOKUP($B749,'UPDATE Advanced Stats'!$B$2:$AC$1000,14,0)</f>
        <v>#N/A</v>
      </c>
      <c r="AL749" t="e">
        <f>VLOOKUP($B749,'UPDATE Advanced Stats'!$B$2:$AC$1000,15,0)</f>
        <v>#N/A</v>
      </c>
      <c r="AM749" t="e">
        <f>VLOOKUP($B749,'UPDATE Advanced Stats'!$B$2:$AC$1000,16,0)</f>
        <v>#N/A</v>
      </c>
      <c r="AN749" t="e">
        <f>VLOOKUP($B749,'UPDATE Advanced Stats'!$B$2:$AC$1000,17,0)</f>
        <v>#N/A</v>
      </c>
      <c r="AO749" t="e">
        <f>VLOOKUP($B749,'UPDATE Advanced Stats'!$B$2:$AC$1000,18,0)</f>
        <v>#N/A</v>
      </c>
      <c r="AP749" t="e">
        <f>VLOOKUP($B749,'UPDATE Advanced Stats'!$B$2:$AC$1000,19,0)</f>
        <v>#N/A</v>
      </c>
      <c r="AQ749" t="e">
        <f>VLOOKUP($B749,'UPDATE Advanced Stats'!$B$2:$AC$1000,20,0)</f>
        <v>#N/A</v>
      </c>
      <c r="AR749" t="e">
        <f>VLOOKUP($B749,'UPDATE Advanced Stats'!$B$2:$AC$1000,21,0)</f>
        <v>#N/A</v>
      </c>
      <c r="AS749" t="e">
        <f>VLOOKUP($B749,'UPDATE Advanced Stats'!$B$2:$AC$1000,22,0)</f>
        <v>#N/A</v>
      </c>
      <c r="AT749" t="e">
        <f>VLOOKUP($B749,'UPDATE Advanced Stats'!$B$2:$AC$1000,23,0)</f>
        <v>#N/A</v>
      </c>
      <c r="AU749" t="e">
        <f>VLOOKUP($B749,'UPDATE Advanced Stats'!$B$2:$AC$1000,24,0)</f>
        <v>#N/A</v>
      </c>
      <c r="AV749" t="e">
        <f>VLOOKUP($B749,'UPDATE Advanced Stats'!$B$2:$AC$1000,25,0)</f>
        <v>#N/A</v>
      </c>
      <c r="AW749" t="e">
        <f>VLOOKUP($B749,'UPDATE Advanced Stats'!$B$2:$AC$1000,26,0)</f>
        <v>#N/A</v>
      </c>
      <c r="AX749" t="e">
        <f>VLOOKUP($B749,'UPDATE Advanced Stats'!$B$2:$AC$1000,27,0)</f>
        <v>#N/A</v>
      </c>
      <c r="AY749" t="e">
        <f>VLOOKUP($B749,'UPDATE Advanced Stats'!$B$2:$AC$1000,28,0)</f>
        <v>#N/A</v>
      </c>
    </row>
    <row r="750" spans="1:51">
      <c r="A750">
        <f>'UPDATE Regular Stats'!A751</f>
        <v>0</v>
      </c>
      <c r="B750">
        <f>'UPDATE Regular Stats'!B751</f>
        <v>0</v>
      </c>
      <c r="C750">
        <f>'UPDATE Regular Stats'!C751</f>
        <v>0</v>
      </c>
      <c r="D750">
        <f>'UPDATE Regular Stats'!D751</f>
        <v>0</v>
      </c>
      <c r="E750">
        <f>'UPDATE Regular Stats'!E751</f>
        <v>0</v>
      </c>
      <c r="F750">
        <f>'UPDATE Regular Stats'!F751</f>
        <v>0</v>
      </c>
      <c r="G750">
        <f>'UPDATE Regular Stats'!G751</f>
        <v>0</v>
      </c>
      <c r="H750">
        <f>'UPDATE Regular Stats'!H751</f>
        <v>0</v>
      </c>
      <c r="I750">
        <f>'UPDATE Regular Stats'!I751</f>
        <v>0</v>
      </c>
      <c r="J750">
        <f>'UPDATE Regular Stats'!J751</f>
        <v>0</v>
      </c>
      <c r="K750">
        <f>'UPDATE Regular Stats'!K751</f>
        <v>0</v>
      </c>
      <c r="L750">
        <f>'UPDATE Regular Stats'!L751</f>
        <v>0</v>
      </c>
      <c r="M750">
        <f>'UPDATE Regular Stats'!M751</f>
        <v>0</v>
      </c>
      <c r="N750">
        <f>'UPDATE Regular Stats'!N751</f>
        <v>0</v>
      </c>
      <c r="O750">
        <f>'UPDATE Regular Stats'!O751</f>
        <v>0</v>
      </c>
      <c r="P750">
        <f>'UPDATE Regular Stats'!P751</f>
        <v>0</v>
      </c>
      <c r="Q750">
        <f>'UPDATE Regular Stats'!Q751</f>
        <v>0</v>
      </c>
      <c r="R750">
        <f>'UPDATE Regular Stats'!R751</f>
        <v>0</v>
      </c>
      <c r="S750">
        <f>'UPDATE Regular Stats'!S751</f>
        <v>0</v>
      </c>
      <c r="T750">
        <f>'UPDATE Regular Stats'!T751</f>
        <v>0</v>
      </c>
      <c r="U750">
        <f>'UPDATE Regular Stats'!U751</f>
        <v>0</v>
      </c>
      <c r="V750">
        <f>'UPDATE Regular Stats'!V751</f>
        <v>0</v>
      </c>
      <c r="W750">
        <f>'UPDATE Regular Stats'!W751</f>
        <v>0</v>
      </c>
      <c r="X750">
        <f>'UPDATE Regular Stats'!X751</f>
        <v>0</v>
      </c>
      <c r="Y750">
        <f>'UPDATE Regular Stats'!Y751</f>
        <v>0</v>
      </c>
      <c r="Z750">
        <f>'UPDATE Regular Stats'!Z751</f>
        <v>0</v>
      </c>
      <c r="AA750">
        <f>'UPDATE Regular Stats'!AA751</f>
        <v>0</v>
      </c>
      <c r="AB750">
        <f>'UPDATE Regular Stats'!AB751</f>
        <v>0</v>
      </c>
      <c r="AC750">
        <f>'UPDATE Regular Stats'!AC751</f>
        <v>0</v>
      </c>
      <c r="AD750" t="e">
        <f>VLOOKUP($B750,'UPDATE Advanced Stats'!$B$2:$AC$1000,7,0)</f>
        <v>#N/A</v>
      </c>
      <c r="AE750" t="e">
        <f>VLOOKUP($B750,'UPDATE Advanced Stats'!$B$2:$AC$1000,8,0)</f>
        <v>#N/A</v>
      </c>
      <c r="AF750" t="e">
        <f>VLOOKUP($B750,'UPDATE Advanced Stats'!$B$2:$AC$1000,9,0)</f>
        <v>#N/A</v>
      </c>
      <c r="AG750" t="e">
        <f>VLOOKUP($B750,'UPDATE Advanced Stats'!$B$2:$AC$1000,10,0)</f>
        <v>#N/A</v>
      </c>
      <c r="AH750" t="e">
        <f>VLOOKUP($B750,'UPDATE Advanced Stats'!$B$2:$AC$1000,11,0)</f>
        <v>#N/A</v>
      </c>
      <c r="AI750" t="e">
        <f>VLOOKUP($B750,'UPDATE Advanced Stats'!$B$2:$AC$1000,12,0)</f>
        <v>#N/A</v>
      </c>
      <c r="AJ750" t="e">
        <f>VLOOKUP($B750,'UPDATE Advanced Stats'!$B$2:$AC$1000,13,0)</f>
        <v>#N/A</v>
      </c>
      <c r="AK750" t="e">
        <f>VLOOKUP($B750,'UPDATE Advanced Stats'!$B$2:$AC$1000,14,0)</f>
        <v>#N/A</v>
      </c>
      <c r="AL750" t="e">
        <f>VLOOKUP($B750,'UPDATE Advanced Stats'!$B$2:$AC$1000,15,0)</f>
        <v>#N/A</v>
      </c>
      <c r="AM750" t="e">
        <f>VLOOKUP($B750,'UPDATE Advanced Stats'!$B$2:$AC$1000,16,0)</f>
        <v>#N/A</v>
      </c>
      <c r="AN750" t="e">
        <f>VLOOKUP($B750,'UPDATE Advanced Stats'!$B$2:$AC$1000,17,0)</f>
        <v>#N/A</v>
      </c>
      <c r="AO750" t="e">
        <f>VLOOKUP($B750,'UPDATE Advanced Stats'!$B$2:$AC$1000,18,0)</f>
        <v>#N/A</v>
      </c>
      <c r="AP750" t="e">
        <f>VLOOKUP($B750,'UPDATE Advanced Stats'!$B$2:$AC$1000,19,0)</f>
        <v>#N/A</v>
      </c>
      <c r="AQ750" t="e">
        <f>VLOOKUP($B750,'UPDATE Advanced Stats'!$B$2:$AC$1000,20,0)</f>
        <v>#N/A</v>
      </c>
      <c r="AR750" t="e">
        <f>VLOOKUP($B750,'UPDATE Advanced Stats'!$B$2:$AC$1000,21,0)</f>
        <v>#N/A</v>
      </c>
      <c r="AS750" t="e">
        <f>VLOOKUP($B750,'UPDATE Advanced Stats'!$B$2:$AC$1000,22,0)</f>
        <v>#N/A</v>
      </c>
      <c r="AT750" t="e">
        <f>VLOOKUP($B750,'UPDATE Advanced Stats'!$B$2:$AC$1000,23,0)</f>
        <v>#N/A</v>
      </c>
      <c r="AU750" t="e">
        <f>VLOOKUP($B750,'UPDATE Advanced Stats'!$B$2:$AC$1000,24,0)</f>
        <v>#N/A</v>
      </c>
      <c r="AV750" t="e">
        <f>VLOOKUP($B750,'UPDATE Advanced Stats'!$B$2:$AC$1000,25,0)</f>
        <v>#N/A</v>
      </c>
      <c r="AW750" t="e">
        <f>VLOOKUP($B750,'UPDATE Advanced Stats'!$B$2:$AC$1000,26,0)</f>
        <v>#N/A</v>
      </c>
      <c r="AX750" t="e">
        <f>VLOOKUP($B750,'UPDATE Advanced Stats'!$B$2:$AC$1000,27,0)</f>
        <v>#N/A</v>
      </c>
      <c r="AY750" t="e">
        <f>VLOOKUP($B750,'UPDATE Advanced Stats'!$B$2:$AC$1000,28,0)</f>
        <v>#N/A</v>
      </c>
    </row>
    <row r="751" spans="1:51">
      <c r="A751">
        <f>'UPDATE Regular Stats'!A752</f>
        <v>0</v>
      </c>
      <c r="B751">
        <f>'UPDATE Regular Stats'!B752</f>
        <v>0</v>
      </c>
      <c r="C751">
        <f>'UPDATE Regular Stats'!C752</f>
        <v>0</v>
      </c>
      <c r="D751">
        <f>'UPDATE Regular Stats'!D752</f>
        <v>0</v>
      </c>
      <c r="E751">
        <f>'UPDATE Regular Stats'!E752</f>
        <v>0</v>
      </c>
      <c r="F751">
        <f>'UPDATE Regular Stats'!F752</f>
        <v>0</v>
      </c>
      <c r="G751">
        <f>'UPDATE Regular Stats'!G752</f>
        <v>0</v>
      </c>
      <c r="H751">
        <f>'UPDATE Regular Stats'!H752</f>
        <v>0</v>
      </c>
      <c r="I751">
        <f>'UPDATE Regular Stats'!I752</f>
        <v>0</v>
      </c>
      <c r="J751">
        <f>'UPDATE Regular Stats'!J752</f>
        <v>0</v>
      </c>
      <c r="K751">
        <f>'UPDATE Regular Stats'!K752</f>
        <v>0</v>
      </c>
      <c r="L751">
        <f>'UPDATE Regular Stats'!L752</f>
        <v>0</v>
      </c>
      <c r="M751">
        <f>'UPDATE Regular Stats'!M752</f>
        <v>0</v>
      </c>
      <c r="N751">
        <f>'UPDATE Regular Stats'!N752</f>
        <v>0</v>
      </c>
      <c r="O751">
        <f>'UPDATE Regular Stats'!O752</f>
        <v>0</v>
      </c>
      <c r="P751">
        <f>'UPDATE Regular Stats'!P752</f>
        <v>0</v>
      </c>
      <c r="Q751">
        <f>'UPDATE Regular Stats'!Q752</f>
        <v>0</v>
      </c>
      <c r="R751">
        <f>'UPDATE Regular Stats'!R752</f>
        <v>0</v>
      </c>
      <c r="S751">
        <f>'UPDATE Regular Stats'!S752</f>
        <v>0</v>
      </c>
      <c r="T751">
        <f>'UPDATE Regular Stats'!T752</f>
        <v>0</v>
      </c>
      <c r="U751">
        <f>'UPDATE Regular Stats'!U752</f>
        <v>0</v>
      </c>
      <c r="V751">
        <f>'UPDATE Regular Stats'!V752</f>
        <v>0</v>
      </c>
      <c r="W751">
        <f>'UPDATE Regular Stats'!W752</f>
        <v>0</v>
      </c>
      <c r="X751">
        <f>'UPDATE Regular Stats'!X752</f>
        <v>0</v>
      </c>
      <c r="Y751">
        <f>'UPDATE Regular Stats'!Y752</f>
        <v>0</v>
      </c>
      <c r="Z751">
        <f>'UPDATE Regular Stats'!Z752</f>
        <v>0</v>
      </c>
      <c r="AA751">
        <f>'UPDATE Regular Stats'!AA752</f>
        <v>0</v>
      </c>
      <c r="AB751">
        <f>'UPDATE Regular Stats'!AB752</f>
        <v>0</v>
      </c>
      <c r="AC751">
        <f>'UPDATE Regular Stats'!AC752</f>
        <v>0</v>
      </c>
      <c r="AD751" t="e">
        <f>VLOOKUP($B751,'UPDATE Advanced Stats'!$B$2:$AC$1000,7,0)</f>
        <v>#N/A</v>
      </c>
      <c r="AE751" t="e">
        <f>VLOOKUP($B751,'UPDATE Advanced Stats'!$B$2:$AC$1000,8,0)</f>
        <v>#N/A</v>
      </c>
      <c r="AF751" t="e">
        <f>VLOOKUP($B751,'UPDATE Advanced Stats'!$B$2:$AC$1000,9,0)</f>
        <v>#N/A</v>
      </c>
      <c r="AG751" t="e">
        <f>VLOOKUP($B751,'UPDATE Advanced Stats'!$B$2:$AC$1000,10,0)</f>
        <v>#N/A</v>
      </c>
      <c r="AH751" t="e">
        <f>VLOOKUP($B751,'UPDATE Advanced Stats'!$B$2:$AC$1000,11,0)</f>
        <v>#N/A</v>
      </c>
      <c r="AI751" t="e">
        <f>VLOOKUP($B751,'UPDATE Advanced Stats'!$B$2:$AC$1000,12,0)</f>
        <v>#N/A</v>
      </c>
      <c r="AJ751" t="e">
        <f>VLOOKUP($B751,'UPDATE Advanced Stats'!$B$2:$AC$1000,13,0)</f>
        <v>#N/A</v>
      </c>
      <c r="AK751" t="e">
        <f>VLOOKUP($B751,'UPDATE Advanced Stats'!$B$2:$AC$1000,14,0)</f>
        <v>#N/A</v>
      </c>
      <c r="AL751" t="e">
        <f>VLOOKUP($B751,'UPDATE Advanced Stats'!$B$2:$AC$1000,15,0)</f>
        <v>#N/A</v>
      </c>
      <c r="AM751" t="e">
        <f>VLOOKUP($B751,'UPDATE Advanced Stats'!$B$2:$AC$1000,16,0)</f>
        <v>#N/A</v>
      </c>
      <c r="AN751" t="e">
        <f>VLOOKUP($B751,'UPDATE Advanced Stats'!$B$2:$AC$1000,17,0)</f>
        <v>#N/A</v>
      </c>
      <c r="AO751" t="e">
        <f>VLOOKUP($B751,'UPDATE Advanced Stats'!$B$2:$AC$1000,18,0)</f>
        <v>#N/A</v>
      </c>
      <c r="AP751" t="e">
        <f>VLOOKUP($B751,'UPDATE Advanced Stats'!$B$2:$AC$1000,19,0)</f>
        <v>#N/A</v>
      </c>
      <c r="AQ751" t="e">
        <f>VLOOKUP($B751,'UPDATE Advanced Stats'!$B$2:$AC$1000,20,0)</f>
        <v>#N/A</v>
      </c>
      <c r="AR751" t="e">
        <f>VLOOKUP($B751,'UPDATE Advanced Stats'!$B$2:$AC$1000,21,0)</f>
        <v>#N/A</v>
      </c>
      <c r="AS751" t="e">
        <f>VLOOKUP($B751,'UPDATE Advanced Stats'!$B$2:$AC$1000,22,0)</f>
        <v>#N/A</v>
      </c>
      <c r="AT751" t="e">
        <f>VLOOKUP($B751,'UPDATE Advanced Stats'!$B$2:$AC$1000,23,0)</f>
        <v>#N/A</v>
      </c>
      <c r="AU751" t="e">
        <f>VLOOKUP($B751,'UPDATE Advanced Stats'!$B$2:$AC$1000,24,0)</f>
        <v>#N/A</v>
      </c>
      <c r="AV751" t="e">
        <f>VLOOKUP($B751,'UPDATE Advanced Stats'!$B$2:$AC$1000,25,0)</f>
        <v>#N/A</v>
      </c>
      <c r="AW751" t="e">
        <f>VLOOKUP($B751,'UPDATE Advanced Stats'!$B$2:$AC$1000,26,0)</f>
        <v>#N/A</v>
      </c>
      <c r="AX751" t="e">
        <f>VLOOKUP($B751,'UPDATE Advanced Stats'!$B$2:$AC$1000,27,0)</f>
        <v>#N/A</v>
      </c>
      <c r="AY751" t="e">
        <f>VLOOKUP($B751,'UPDATE Advanced Stats'!$B$2:$AC$1000,28,0)</f>
        <v>#N/A</v>
      </c>
    </row>
    <row r="752" spans="1:51">
      <c r="A752">
        <f>'UPDATE Regular Stats'!A753</f>
        <v>0</v>
      </c>
      <c r="B752">
        <f>'UPDATE Regular Stats'!B753</f>
        <v>0</v>
      </c>
      <c r="C752">
        <f>'UPDATE Regular Stats'!C753</f>
        <v>0</v>
      </c>
      <c r="D752">
        <f>'UPDATE Regular Stats'!D753</f>
        <v>0</v>
      </c>
      <c r="E752">
        <f>'UPDATE Regular Stats'!E753</f>
        <v>0</v>
      </c>
      <c r="F752">
        <f>'UPDATE Regular Stats'!F753</f>
        <v>0</v>
      </c>
      <c r="G752">
        <f>'UPDATE Regular Stats'!G753</f>
        <v>0</v>
      </c>
      <c r="H752">
        <f>'UPDATE Regular Stats'!H753</f>
        <v>0</v>
      </c>
      <c r="I752">
        <f>'UPDATE Regular Stats'!I753</f>
        <v>0</v>
      </c>
      <c r="J752">
        <f>'UPDATE Regular Stats'!J753</f>
        <v>0</v>
      </c>
      <c r="K752">
        <f>'UPDATE Regular Stats'!K753</f>
        <v>0</v>
      </c>
      <c r="L752">
        <f>'UPDATE Regular Stats'!L753</f>
        <v>0</v>
      </c>
      <c r="M752">
        <f>'UPDATE Regular Stats'!M753</f>
        <v>0</v>
      </c>
      <c r="N752">
        <f>'UPDATE Regular Stats'!N753</f>
        <v>0</v>
      </c>
      <c r="O752">
        <f>'UPDATE Regular Stats'!O753</f>
        <v>0</v>
      </c>
      <c r="P752">
        <f>'UPDATE Regular Stats'!P753</f>
        <v>0</v>
      </c>
      <c r="Q752">
        <f>'UPDATE Regular Stats'!Q753</f>
        <v>0</v>
      </c>
      <c r="R752">
        <f>'UPDATE Regular Stats'!R753</f>
        <v>0</v>
      </c>
      <c r="S752">
        <f>'UPDATE Regular Stats'!S753</f>
        <v>0</v>
      </c>
      <c r="T752">
        <f>'UPDATE Regular Stats'!T753</f>
        <v>0</v>
      </c>
      <c r="U752">
        <f>'UPDATE Regular Stats'!U753</f>
        <v>0</v>
      </c>
      <c r="V752">
        <f>'UPDATE Regular Stats'!V753</f>
        <v>0</v>
      </c>
      <c r="W752">
        <f>'UPDATE Regular Stats'!W753</f>
        <v>0</v>
      </c>
      <c r="X752">
        <f>'UPDATE Regular Stats'!X753</f>
        <v>0</v>
      </c>
      <c r="Y752">
        <f>'UPDATE Regular Stats'!Y753</f>
        <v>0</v>
      </c>
      <c r="Z752">
        <f>'UPDATE Regular Stats'!Z753</f>
        <v>0</v>
      </c>
      <c r="AA752">
        <f>'UPDATE Regular Stats'!AA753</f>
        <v>0</v>
      </c>
      <c r="AB752">
        <f>'UPDATE Regular Stats'!AB753</f>
        <v>0</v>
      </c>
      <c r="AC752">
        <f>'UPDATE Regular Stats'!AC753</f>
        <v>0</v>
      </c>
      <c r="AD752" t="e">
        <f>VLOOKUP($B752,'UPDATE Advanced Stats'!$B$2:$AC$1000,7,0)</f>
        <v>#N/A</v>
      </c>
      <c r="AE752" t="e">
        <f>VLOOKUP($B752,'UPDATE Advanced Stats'!$B$2:$AC$1000,8,0)</f>
        <v>#N/A</v>
      </c>
      <c r="AF752" t="e">
        <f>VLOOKUP($B752,'UPDATE Advanced Stats'!$B$2:$AC$1000,9,0)</f>
        <v>#N/A</v>
      </c>
      <c r="AG752" t="e">
        <f>VLOOKUP($B752,'UPDATE Advanced Stats'!$B$2:$AC$1000,10,0)</f>
        <v>#N/A</v>
      </c>
      <c r="AH752" t="e">
        <f>VLOOKUP($B752,'UPDATE Advanced Stats'!$B$2:$AC$1000,11,0)</f>
        <v>#N/A</v>
      </c>
      <c r="AI752" t="e">
        <f>VLOOKUP($B752,'UPDATE Advanced Stats'!$B$2:$AC$1000,12,0)</f>
        <v>#N/A</v>
      </c>
      <c r="AJ752" t="e">
        <f>VLOOKUP($B752,'UPDATE Advanced Stats'!$B$2:$AC$1000,13,0)</f>
        <v>#N/A</v>
      </c>
      <c r="AK752" t="e">
        <f>VLOOKUP($B752,'UPDATE Advanced Stats'!$B$2:$AC$1000,14,0)</f>
        <v>#N/A</v>
      </c>
      <c r="AL752" t="e">
        <f>VLOOKUP($B752,'UPDATE Advanced Stats'!$B$2:$AC$1000,15,0)</f>
        <v>#N/A</v>
      </c>
      <c r="AM752" t="e">
        <f>VLOOKUP($B752,'UPDATE Advanced Stats'!$B$2:$AC$1000,16,0)</f>
        <v>#N/A</v>
      </c>
      <c r="AN752" t="e">
        <f>VLOOKUP($B752,'UPDATE Advanced Stats'!$B$2:$AC$1000,17,0)</f>
        <v>#N/A</v>
      </c>
      <c r="AO752" t="e">
        <f>VLOOKUP($B752,'UPDATE Advanced Stats'!$B$2:$AC$1000,18,0)</f>
        <v>#N/A</v>
      </c>
      <c r="AP752" t="e">
        <f>VLOOKUP($B752,'UPDATE Advanced Stats'!$B$2:$AC$1000,19,0)</f>
        <v>#N/A</v>
      </c>
      <c r="AQ752" t="e">
        <f>VLOOKUP($B752,'UPDATE Advanced Stats'!$B$2:$AC$1000,20,0)</f>
        <v>#N/A</v>
      </c>
      <c r="AR752" t="e">
        <f>VLOOKUP($B752,'UPDATE Advanced Stats'!$B$2:$AC$1000,21,0)</f>
        <v>#N/A</v>
      </c>
      <c r="AS752" t="e">
        <f>VLOOKUP($B752,'UPDATE Advanced Stats'!$B$2:$AC$1000,22,0)</f>
        <v>#N/A</v>
      </c>
      <c r="AT752" t="e">
        <f>VLOOKUP($B752,'UPDATE Advanced Stats'!$B$2:$AC$1000,23,0)</f>
        <v>#N/A</v>
      </c>
      <c r="AU752" t="e">
        <f>VLOOKUP($B752,'UPDATE Advanced Stats'!$B$2:$AC$1000,24,0)</f>
        <v>#N/A</v>
      </c>
      <c r="AV752" t="e">
        <f>VLOOKUP($B752,'UPDATE Advanced Stats'!$B$2:$AC$1000,25,0)</f>
        <v>#N/A</v>
      </c>
      <c r="AW752" t="e">
        <f>VLOOKUP($B752,'UPDATE Advanced Stats'!$B$2:$AC$1000,26,0)</f>
        <v>#N/A</v>
      </c>
      <c r="AX752" t="e">
        <f>VLOOKUP($B752,'UPDATE Advanced Stats'!$B$2:$AC$1000,27,0)</f>
        <v>#N/A</v>
      </c>
      <c r="AY752" t="e">
        <f>VLOOKUP($B752,'UPDATE Advanced Stats'!$B$2:$AC$1000,28,0)</f>
        <v>#N/A</v>
      </c>
    </row>
    <row r="753" spans="1:51">
      <c r="A753">
        <f>'UPDATE Regular Stats'!A754</f>
        <v>0</v>
      </c>
      <c r="B753">
        <f>'UPDATE Regular Stats'!B754</f>
        <v>0</v>
      </c>
      <c r="C753">
        <f>'UPDATE Regular Stats'!C754</f>
        <v>0</v>
      </c>
      <c r="D753">
        <f>'UPDATE Regular Stats'!D754</f>
        <v>0</v>
      </c>
      <c r="E753">
        <f>'UPDATE Regular Stats'!E754</f>
        <v>0</v>
      </c>
      <c r="F753">
        <f>'UPDATE Regular Stats'!F754</f>
        <v>0</v>
      </c>
      <c r="G753">
        <f>'UPDATE Regular Stats'!G754</f>
        <v>0</v>
      </c>
      <c r="H753">
        <f>'UPDATE Regular Stats'!H754</f>
        <v>0</v>
      </c>
      <c r="I753">
        <f>'UPDATE Regular Stats'!I754</f>
        <v>0</v>
      </c>
      <c r="J753">
        <f>'UPDATE Regular Stats'!J754</f>
        <v>0</v>
      </c>
      <c r="K753">
        <f>'UPDATE Regular Stats'!K754</f>
        <v>0</v>
      </c>
      <c r="L753">
        <f>'UPDATE Regular Stats'!L754</f>
        <v>0</v>
      </c>
      <c r="M753">
        <f>'UPDATE Regular Stats'!M754</f>
        <v>0</v>
      </c>
      <c r="N753">
        <f>'UPDATE Regular Stats'!N754</f>
        <v>0</v>
      </c>
      <c r="O753">
        <f>'UPDATE Regular Stats'!O754</f>
        <v>0</v>
      </c>
      <c r="P753">
        <f>'UPDATE Regular Stats'!P754</f>
        <v>0</v>
      </c>
      <c r="Q753">
        <f>'UPDATE Regular Stats'!Q754</f>
        <v>0</v>
      </c>
      <c r="R753">
        <f>'UPDATE Regular Stats'!R754</f>
        <v>0</v>
      </c>
      <c r="S753">
        <f>'UPDATE Regular Stats'!S754</f>
        <v>0</v>
      </c>
      <c r="T753">
        <f>'UPDATE Regular Stats'!T754</f>
        <v>0</v>
      </c>
      <c r="U753">
        <f>'UPDATE Regular Stats'!U754</f>
        <v>0</v>
      </c>
      <c r="V753">
        <f>'UPDATE Regular Stats'!V754</f>
        <v>0</v>
      </c>
      <c r="W753">
        <f>'UPDATE Regular Stats'!W754</f>
        <v>0</v>
      </c>
      <c r="X753">
        <f>'UPDATE Regular Stats'!X754</f>
        <v>0</v>
      </c>
      <c r="Y753">
        <f>'UPDATE Regular Stats'!Y754</f>
        <v>0</v>
      </c>
      <c r="Z753">
        <f>'UPDATE Regular Stats'!Z754</f>
        <v>0</v>
      </c>
      <c r="AA753">
        <f>'UPDATE Regular Stats'!AA754</f>
        <v>0</v>
      </c>
      <c r="AB753">
        <f>'UPDATE Regular Stats'!AB754</f>
        <v>0</v>
      </c>
      <c r="AC753">
        <f>'UPDATE Regular Stats'!AC754</f>
        <v>0</v>
      </c>
      <c r="AD753" t="e">
        <f>VLOOKUP($B753,'UPDATE Advanced Stats'!$B$2:$AC$1000,7,0)</f>
        <v>#N/A</v>
      </c>
      <c r="AE753" t="e">
        <f>VLOOKUP($B753,'UPDATE Advanced Stats'!$B$2:$AC$1000,8,0)</f>
        <v>#N/A</v>
      </c>
      <c r="AF753" t="e">
        <f>VLOOKUP($B753,'UPDATE Advanced Stats'!$B$2:$AC$1000,9,0)</f>
        <v>#N/A</v>
      </c>
      <c r="AG753" t="e">
        <f>VLOOKUP($B753,'UPDATE Advanced Stats'!$B$2:$AC$1000,10,0)</f>
        <v>#N/A</v>
      </c>
      <c r="AH753" t="e">
        <f>VLOOKUP($B753,'UPDATE Advanced Stats'!$B$2:$AC$1000,11,0)</f>
        <v>#N/A</v>
      </c>
      <c r="AI753" t="e">
        <f>VLOOKUP($B753,'UPDATE Advanced Stats'!$B$2:$AC$1000,12,0)</f>
        <v>#N/A</v>
      </c>
      <c r="AJ753" t="e">
        <f>VLOOKUP($B753,'UPDATE Advanced Stats'!$B$2:$AC$1000,13,0)</f>
        <v>#N/A</v>
      </c>
      <c r="AK753" t="e">
        <f>VLOOKUP($B753,'UPDATE Advanced Stats'!$B$2:$AC$1000,14,0)</f>
        <v>#N/A</v>
      </c>
      <c r="AL753" t="e">
        <f>VLOOKUP($B753,'UPDATE Advanced Stats'!$B$2:$AC$1000,15,0)</f>
        <v>#N/A</v>
      </c>
      <c r="AM753" t="e">
        <f>VLOOKUP($B753,'UPDATE Advanced Stats'!$B$2:$AC$1000,16,0)</f>
        <v>#N/A</v>
      </c>
      <c r="AN753" t="e">
        <f>VLOOKUP($B753,'UPDATE Advanced Stats'!$B$2:$AC$1000,17,0)</f>
        <v>#N/A</v>
      </c>
      <c r="AO753" t="e">
        <f>VLOOKUP($B753,'UPDATE Advanced Stats'!$B$2:$AC$1000,18,0)</f>
        <v>#N/A</v>
      </c>
      <c r="AP753" t="e">
        <f>VLOOKUP($B753,'UPDATE Advanced Stats'!$B$2:$AC$1000,19,0)</f>
        <v>#N/A</v>
      </c>
      <c r="AQ753" t="e">
        <f>VLOOKUP($B753,'UPDATE Advanced Stats'!$B$2:$AC$1000,20,0)</f>
        <v>#N/A</v>
      </c>
      <c r="AR753" t="e">
        <f>VLOOKUP($B753,'UPDATE Advanced Stats'!$B$2:$AC$1000,21,0)</f>
        <v>#N/A</v>
      </c>
      <c r="AS753" t="e">
        <f>VLOOKUP($B753,'UPDATE Advanced Stats'!$B$2:$AC$1000,22,0)</f>
        <v>#N/A</v>
      </c>
      <c r="AT753" t="e">
        <f>VLOOKUP($B753,'UPDATE Advanced Stats'!$B$2:$AC$1000,23,0)</f>
        <v>#N/A</v>
      </c>
      <c r="AU753" t="e">
        <f>VLOOKUP($B753,'UPDATE Advanced Stats'!$B$2:$AC$1000,24,0)</f>
        <v>#N/A</v>
      </c>
      <c r="AV753" t="e">
        <f>VLOOKUP($B753,'UPDATE Advanced Stats'!$B$2:$AC$1000,25,0)</f>
        <v>#N/A</v>
      </c>
      <c r="AW753" t="e">
        <f>VLOOKUP($B753,'UPDATE Advanced Stats'!$B$2:$AC$1000,26,0)</f>
        <v>#N/A</v>
      </c>
      <c r="AX753" t="e">
        <f>VLOOKUP($B753,'UPDATE Advanced Stats'!$B$2:$AC$1000,27,0)</f>
        <v>#N/A</v>
      </c>
      <c r="AY753" t="e">
        <f>VLOOKUP($B753,'UPDATE Advanced Stats'!$B$2:$AC$1000,28,0)</f>
        <v>#N/A</v>
      </c>
    </row>
    <row r="754" spans="1:51">
      <c r="A754">
        <f>'UPDATE Regular Stats'!A755</f>
        <v>0</v>
      </c>
      <c r="B754">
        <f>'UPDATE Regular Stats'!B755</f>
        <v>0</v>
      </c>
      <c r="C754">
        <f>'UPDATE Regular Stats'!C755</f>
        <v>0</v>
      </c>
      <c r="D754">
        <f>'UPDATE Regular Stats'!D755</f>
        <v>0</v>
      </c>
      <c r="E754">
        <f>'UPDATE Regular Stats'!E755</f>
        <v>0</v>
      </c>
      <c r="F754">
        <f>'UPDATE Regular Stats'!F755</f>
        <v>0</v>
      </c>
      <c r="G754">
        <f>'UPDATE Regular Stats'!G755</f>
        <v>0</v>
      </c>
      <c r="H754">
        <f>'UPDATE Regular Stats'!H755</f>
        <v>0</v>
      </c>
      <c r="I754">
        <f>'UPDATE Regular Stats'!I755</f>
        <v>0</v>
      </c>
      <c r="J754">
        <f>'UPDATE Regular Stats'!J755</f>
        <v>0</v>
      </c>
      <c r="K754">
        <f>'UPDATE Regular Stats'!K755</f>
        <v>0</v>
      </c>
      <c r="L754">
        <f>'UPDATE Regular Stats'!L755</f>
        <v>0</v>
      </c>
      <c r="M754">
        <f>'UPDATE Regular Stats'!M755</f>
        <v>0</v>
      </c>
      <c r="N754">
        <f>'UPDATE Regular Stats'!N755</f>
        <v>0</v>
      </c>
      <c r="O754">
        <f>'UPDATE Regular Stats'!O755</f>
        <v>0</v>
      </c>
      <c r="P754">
        <f>'UPDATE Regular Stats'!P755</f>
        <v>0</v>
      </c>
      <c r="Q754">
        <f>'UPDATE Regular Stats'!Q755</f>
        <v>0</v>
      </c>
      <c r="R754">
        <f>'UPDATE Regular Stats'!R755</f>
        <v>0</v>
      </c>
      <c r="S754">
        <f>'UPDATE Regular Stats'!S755</f>
        <v>0</v>
      </c>
      <c r="T754">
        <f>'UPDATE Regular Stats'!T755</f>
        <v>0</v>
      </c>
      <c r="U754">
        <f>'UPDATE Regular Stats'!U755</f>
        <v>0</v>
      </c>
      <c r="V754">
        <f>'UPDATE Regular Stats'!V755</f>
        <v>0</v>
      </c>
      <c r="W754">
        <f>'UPDATE Regular Stats'!W755</f>
        <v>0</v>
      </c>
      <c r="X754">
        <f>'UPDATE Regular Stats'!X755</f>
        <v>0</v>
      </c>
      <c r="Y754">
        <f>'UPDATE Regular Stats'!Y755</f>
        <v>0</v>
      </c>
      <c r="Z754">
        <f>'UPDATE Regular Stats'!Z755</f>
        <v>0</v>
      </c>
      <c r="AA754">
        <f>'UPDATE Regular Stats'!AA755</f>
        <v>0</v>
      </c>
      <c r="AB754">
        <f>'UPDATE Regular Stats'!AB755</f>
        <v>0</v>
      </c>
      <c r="AC754">
        <f>'UPDATE Regular Stats'!AC755</f>
        <v>0</v>
      </c>
      <c r="AD754" t="e">
        <f>VLOOKUP($B754,'UPDATE Advanced Stats'!$B$2:$AC$1000,7,0)</f>
        <v>#N/A</v>
      </c>
      <c r="AE754" t="e">
        <f>VLOOKUP($B754,'UPDATE Advanced Stats'!$B$2:$AC$1000,8,0)</f>
        <v>#N/A</v>
      </c>
      <c r="AF754" t="e">
        <f>VLOOKUP($B754,'UPDATE Advanced Stats'!$B$2:$AC$1000,9,0)</f>
        <v>#N/A</v>
      </c>
      <c r="AG754" t="e">
        <f>VLOOKUP($B754,'UPDATE Advanced Stats'!$B$2:$AC$1000,10,0)</f>
        <v>#N/A</v>
      </c>
      <c r="AH754" t="e">
        <f>VLOOKUP($B754,'UPDATE Advanced Stats'!$B$2:$AC$1000,11,0)</f>
        <v>#N/A</v>
      </c>
      <c r="AI754" t="e">
        <f>VLOOKUP($B754,'UPDATE Advanced Stats'!$B$2:$AC$1000,12,0)</f>
        <v>#N/A</v>
      </c>
      <c r="AJ754" t="e">
        <f>VLOOKUP($B754,'UPDATE Advanced Stats'!$B$2:$AC$1000,13,0)</f>
        <v>#N/A</v>
      </c>
      <c r="AK754" t="e">
        <f>VLOOKUP($B754,'UPDATE Advanced Stats'!$B$2:$AC$1000,14,0)</f>
        <v>#N/A</v>
      </c>
      <c r="AL754" t="e">
        <f>VLOOKUP($B754,'UPDATE Advanced Stats'!$B$2:$AC$1000,15,0)</f>
        <v>#N/A</v>
      </c>
      <c r="AM754" t="e">
        <f>VLOOKUP($B754,'UPDATE Advanced Stats'!$B$2:$AC$1000,16,0)</f>
        <v>#N/A</v>
      </c>
      <c r="AN754" t="e">
        <f>VLOOKUP($B754,'UPDATE Advanced Stats'!$B$2:$AC$1000,17,0)</f>
        <v>#N/A</v>
      </c>
      <c r="AO754" t="e">
        <f>VLOOKUP($B754,'UPDATE Advanced Stats'!$B$2:$AC$1000,18,0)</f>
        <v>#N/A</v>
      </c>
      <c r="AP754" t="e">
        <f>VLOOKUP($B754,'UPDATE Advanced Stats'!$B$2:$AC$1000,19,0)</f>
        <v>#N/A</v>
      </c>
      <c r="AQ754" t="e">
        <f>VLOOKUP($B754,'UPDATE Advanced Stats'!$B$2:$AC$1000,20,0)</f>
        <v>#N/A</v>
      </c>
      <c r="AR754" t="e">
        <f>VLOOKUP($B754,'UPDATE Advanced Stats'!$B$2:$AC$1000,21,0)</f>
        <v>#N/A</v>
      </c>
      <c r="AS754" t="e">
        <f>VLOOKUP($B754,'UPDATE Advanced Stats'!$B$2:$AC$1000,22,0)</f>
        <v>#N/A</v>
      </c>
      <c r="AT754" t="e">
        <f>VLOOKUP($B754,'UPDATE Advanced Stats'!$B$2:$AC$1000,23,0)</f>
        <v>#N/A</v>
      </c>
      <c r="AU754" t="e">
        <f>VLOOKUP($B754,'UPDATE Advanced Stats'!$B$2:$AC$1000,24,0)</f>
        <v>#N/A</v>
      </c>
      <c r="AV754" t="e">
        <f>VLOOKUP($B754,'UPDATE Advanced Stats'!$B$2:$AC$1000,25,0)</f>
        <v>#N/A</v>
      </c>
      <c r="AW754" t="e">
        <f>VLOOKUP($B754,'UPDATE Advanced Stats'!$B$2:$AC$1000,26,0)</f>
        <v>#N/A</v>
      </c>
      <c r="AX754" t="e">
        <f>VLOOKUP($B754,'UPDATE Advanced Stats'!$B$2:$AC$1000,27,0)</f>
        <v>#N/A</v>
      </c>
      <c r="AY754" t="e">
        <f>VLOOKUP($B754,'UPDATE Advanced Stats'!$B$2:$AC$1000,28,0)</f>
        <v>#N/A</v>
      </c>
    </row>
    <row r="755" spans="1:51">
      <c r="A755">
        <f>'UPDATE Regular Stats'!A756</f>
        <v>0</v>
      </c>
      <c r="B755">
        <f>'UPDATE Regular Stats'!B756</f>
        <v>0</v>
      </c>
      <c r="C755">
        <f>'UPDATE Regular Stats'!C756</f>
        <v>0</v>
      </c>
      <c r="D755">
        <f>'UPDATE Regular Stats'!D756</f>
        <v>0</v>
      </c>
      <c r="E755">
        <f>'UPDATE Regular Stats'!E756</f>
        <v>0</v>
      </c>
      <c r="F755">
        <f>'UPDATE Regular Stats'!F756</f>
        <v>0</v>
      </c>
      <c r="G755">
        <f>'UPDATE Regular Stats'!G756</f>
        <v>0</v>
      </c>
      <c r="H755">
        <f>'UPDATE Regular Stats'!H756</f>
        <v>0</v>
      </c>
      <c r="I755">
        <f>'UPDATE Regular Stats'!I756</f>
        <v>0</v>
      </c>
      <c r="J755">
        <f>'UPDATE Regular Stats'!J756</f>
        <v>0</v>
      </c>
      <c r="K755">
        <f>'UPDATE Regular Stats'!K756</f>
        <v>0</v>
      </c>
      <c r="L755">
        <f>'UPDATE Regular Stats'!L756</f>
        <v>0</v>
      </c>
      <c r="M755">
        <f>'UPDATE Regular Stats'!M756</f>
        <v>0</v>
      </c>
      <c r="N755">
        <f>'UPDATE Regular Stats'!N756</f>
        <v>0</v>
      </c>
      <c r="O755">
        <f>'UPDATE Regular Stats'!O756</f>
        <v>0</v>
      </c>
      <c r="P755">
        <f>'UPDATE Regular Stats'!P756</f>
        <v>0</v>
      </c>
      <c r="Q755">
        <f>'UPDATE Regular Stats'!Q756</f>
        <v>0</v>
      </c>
      <c r="R755">
        <f>'UPDATE Regular Stats'!R756</f>
        <v>0</v>
      </c>
      <c r="S755">
        <f>'UPDATE Regular Stats'!S756</f>
        <v>0</v>
      </c>
      <c r="T755">
        <f>'UPDATE Regular Stats'!T756</f>
        <v>0</v>
      </c>
      <c r="U755">
        <f>'UPDATE Regular Stats'!U756</f>
        <v>0</v>
      </c>
      <c r="V755">
        <f>'UPDATE Regular Stats'!V756</f>
        <v>0</v>
      </c>
      <c r="W755">
        <f>'UPDATE Regular Stats'!W756</f>
        <v>0</v>
      </c>
      <c r="X755">
        <f>'UPDATE Regular Stats'!X756</f>
        <v>0</v>
      </c>
      <c r="Y755">
        <f>'UPDATE Regular Stats'!Y756</f>
        <v>0</v>
      </c>
      <c r="Z755">
        <f>'UPDATE Regular Stats'!Z756</f>
        <v>0</v>
      </c>
      <c r="AA755">
        <f>'UPDATE Regular Stats'!AA756</f>
        <v>0</v>
      </c>
      <c r="AB755">
        <f>'UPDATE Regular Stats'!AB756</f>
        <v>0</v>
      </c>
      <c r="AC755">
        <f>'UPDATE Regular Stats'!AC756</f>
        <v>0</v>
      </c>
      <c r="AD755" t="e">
        <f>VLOOKUP($B755,'UPDATE Advanced Stats'!$B$2:$AC$1000,7,0)</f>
        <v>#N/A</v>
      </c>
      <c r="AE755" t="e">
        <f>VLOOKUP($B755,'UPDATE Advanced Stats'!$B$2:$AC$1000,8,0)</f>
        <v>#N/A</v>
      </c>
      <c r="AF755" t="e">
        <f>VLOOKUP($B755,'UPDATE Advanced Stats'!$B$2:$AC$1000,9,0)</f>
        <v>#N/A</v>
      </c>
      <c r="AG755" t="e">
        <f>VLOOKUP($B755,'UPDATE Advanced Stats'!$B$2:$AC$1000,10,0)</f>
        <v>#N/A</v>
      </c>
      <c r="AH755" t="e">
        <f>VLOOKUP($B755,'UPDATE Advanced Stats'!$B$2:$AC$1000,11,0)</f>
        <v>#N/A</v>
      </c>
      <c r="AI755" t="e">
        <f>VLOOKUP($B755,'UPDATE Advanced Stats'!$B$2:$AC$1000,12,0)</f>
        <v>#N/A</v>
      </c>
      <c r="AJ755" t="e">
        <f>VLOOKUP($B755,'UPDATE Advanced Stats'!$B$2:$AC$1000,13,0)</f>
        <v>#N/A</v>
      </c>
      <c r="AK755" t="e">
        <f>VLOOKUP($B755,'UPDATE Advanced Stats'!$B$2:$AC$1000,14,0)</f>
        <v>#N/A</v>
      </c>
      <c r="AL755" t="e">
        <f>VLOOKUP($B755,'UPDATE Advanced Stats'!$B$2:$AC$1000,15,0)</f>
        <v>#N/A</v>
      </c>
      <c r="AM755" t="e">
        <f>VLOOKUP($B755,'UPDATE Advanced Stats'!$B$2:$AC$1000,16,0)</f>
        <v>#N/A</v>
      </c>
      <c r="AN755" t="e">
        <f>VLOOKUP($B755,'UPDATE Advanced Stats'!$B$2:$AC$1000,17,0)</f>
        <v>#N/A</v>
      </c>
      <c r="AO755" t="e">
        <f>VLOOKUP($B755,'UPDATE Advanced Stats'!$B$2:$AC$1000,18,0)</f>
        <v>#N/A</v>
      </c>
      <c r="AP755" t="e">
        <f>VLOOKUP($B755,'UPDATE Advanced Stats'!$B$2:$AC$1000,19,0)</f>
        <v>#N/A</v>
      </c>
      <c r="AQ755" t="e">
        <f>VLOOKUP($B755,'UPDATE Advanced Stats'!$B$2:$AC$1000,20,0)</f>
        <v>#N/A</v>
      </c>
      <c r="AR755" t="e">
        <f>VLOOKUP($B755,'UPDATE Advanced Stats'!$B$2:$AC$1000,21,0)</f>
        <v>#N/A</v>
      </c>
      <c r="AS755" t="e">
        <f>VLOOKUP($B755,'UPDATE Advanced Stats'!$B$2:$AC$1000,22,0)</f>
        <v>#N/A</v>
      </c>
      <c r="AT755" t="e">
        <f>VLOOKUP($B755,'UPDATE Advanced Stats'!$B$2:$AC$1000,23,0)</f>
        <v>#N/A</v>
      </c>
      <c r="AU755" t="e">
        <f>VLOOKUP($B755,'UPDATE Advanced Stats'!$B$2:$AC$1000,24,0)</f>
        <v>#N/A</v>
      </c>
      <c r="AV755" t="e">
        <f>VLOOKUP($B755,'UPDATE Advanced Stats'!$B$2:$AC$1000,25,0)</f>
        <v>#N/A</v>
      </c>
      <c r="AW755" t="e">
        <f>VLOOKUP($B755,'UPDATE Advanced Stats'!$B$2:$AC$1000,26,0)</f>
        <v>#N/A</v>
      </c>
      <c r="AX755" t="e">
        <f>VLOOKUP($B755,'UPDATE Advanced Stats'!$B$2:$AC$1000,27,0)</f>
        <v>#N/A</v>
      </c>
      <c r="AY755" t="e">
        <f>VLOOKUP($B755,'UPDATE Advanced Stats'!$B$2:$AC$1000,28,0)</f>
        <v>#N/A</v>
      </c>
    </row>
    <row r="756" spans="1:51">
      <c r="A756">
        <f>'UPDATE Regular Stats'!A757</f>
        <v>0</v>
      </c>
      <c r="B756">
        <f>'UPDATE Regular Stats'!B757</f>
        <v>0</v>
      </c>
      <c r="C756">
        <f>'UPDATE Regular Stats'!C757</f>
        <v>0</v>
      </c>
      <c r="D756">
        <f>'UPDATE Regular Stats'!D757</f>
        <v>0</v>
      </c>
      <c r="E756">
        <f>'UPDATE Regular Stats'!E757</f>
        <v>0</v>
      </c>
      <c r="F756">
        <f>'UPDATE Regular Stats'!F757</f>
        <v>0</v>
      </c>
      <c r="G756">
        <f>'UPDATE Regular Stats'!G757</f>
        <v>0</v>
      </c>
      <c r="H756">
        <f>'UPDATE Regular Stats'!H757</f>
        <v>0</v>
      </c>
      <c r="I756">
        <f>'UPDATE Regular Stats'!I757</f>
        <v>0</v>
      </c>
      <c r="J756">
        <f>'UPDATE Regular Stats'!J757</f>
        <v>0</v>
      </c>
      <c r="K756">
        <f>'UPDATE Regular Stats'!K757</f>
        <v>0</v>
      </c>
      <c r="L756">
        <f>'UPDATE Regular Stats'!L757</f>
        <v>0</v>
      </c>
      <c r="M756">
        <f>'UPDATE Regular Stats'!M757</f>
        <v>0</v>
      </c>
      <c r="N756">
        <f>'UPDATE Regular Stats'!N757</f>
        <v>0</v>
      </c>
      <c r="O756">
        <f>'UPDATE Regular Stats'!O757</f>
        <v>0</v>
      </c>
      <c r="P756">
        <f>'UPDATE Regular Stats'!P757</f>
        <v>0</v>
      </c>
      <c r="Q756">
        <f>'UPDATE Regular Stats'!Q757</f>
        <v>0</v>
      </c>
      <c r="R756">
        <f>'UPDATE Regular Stats'!R757</f>
        <v>0</v>
      </c>
      <c r="S756">
        <f>'UPDATE Regular Stats'!S757</f>
        <v>0</v>
      </c>
      <c r="T756">
        <f>'UPDATE Regular Stats'!T757</f>
        <v>0</v>
      </c>
      <c r="U756">
        <f>'UPDATE Regular Stats'!U757</f>
        <v>0</v>
      </c>
      <c r="V756">
        <f>'UPDATE Regular Stats'!V757</f>
        <v>0</v>
      </c>
      <c r="W756">
        <f>'UPDATE Regular Stats'!W757</f>
        <v>0</v>
      </c>
      <c r="X756">
        <f>'UPDATE Regular Stats'!X757</f>
        <v>0</v>
      </c>
      <c r="Y756">
        <f>'UPDATE Regular Stats'!Y757</f>
        <v>0</v>
      </c>
      <c r="Z756">
        <f>'UPDATE Regular Stats'!Z757</f>
        <v>0</v>
      </c>
      <c r="AA756">
        <f>'UPDATE Regular Stats'!AA757</f>
        <v>0</v>
      </c>
      <c r="AB756">
        <f>'UPDATE Regular Stats'!AB757</f>
        <v>0</v>
      </c>
      <c r="AC756">
        <f>'UPDATE Regular Stats'!AC757</f>
        <v>0</v>
      </c>
      <c r="AD756" t="e">
        <f>VLOOKUP($B756,'UPDATE Advanced Stats'!$B$2:$AC$1000,7,0)</f>
        <v>#N/A</v>
      </c>
      <c r="AE756" t="e">
        <f>VLOOKUP($B756,'UPDATE Advanced Stats'!$B$2:$AC$1000,8,0)</f>
        <v>#N/A</v>
      </c>
      <c r="AF756" t="e">
        <f>VLOOKUP($B756,'UPDATE Advanced Stats'!$B$2:$AC$1000,9,0)</f>
        <v>#N/A</v>
      </c>
      <c r="AG756" t="e">
        <f>VLOOKUP($B756,'UPDATE Advanced Stats'!$B$2:$AC$1000,10,0)</f>
        <v>#N/A</v>
      </c>
      <c r="AH756" t="e">
        <f>VLOOKUP($B756,'UPDATE Advanced Stats'!$B$2:$AC$1000,11,0)</f>
        <v>#N/A</v>
      </c>
      <c r="AI756" t="e">
        <f>VLOOKUP($B756,'UPDATE Advanced Stats'!$B$2:$AC$1000,12,0)</f>
        <v>#N/A</v>
      </c>
      <c r="AJ756" t="e">
        <f>VLOOKUP($B756,'UPDATE Advanced Stats'!$B$2:$AC$1000,13,0)</f>
        <v>#N/A</v>
      </c>
      <c r="AK756" t="e">
        <f>VLOOKUP($B756,'UPDATE Advanced Stats'!$B$2:$AC$1000,14,0)</f>
        <v>#N/A</v>
      </c>
      <c r="AL756" t="e">
        <f>VLOOKUP($B756,'UPDATE Advanced Stats'!$B$2:$AC$1000,15,0)</f>
        <v>#N/A</v>
      </c>
      <c r="AM756" t="e">
        <f>VLOOKUP($B756,'UPDATE Advanced Stats'!$B$2:$AC$1000,16,0)</f>
        <v>#N/A</v>
      </c>
      <c r="AN756" t="e">
        <f>VLOOKUP($B756,'UPDATE Advanced Stats'!$B$2:$AC$1000,17,0)</f>
        <v>#N/A</v>
      </c>
      <c r="AO756" t="e">
        <f>VLOOKUP($B756,'UPDATE Advanced Stats'!$B$2:$AC$1000,18,0)</f>
        <v>#N/A</v>
      </c>
      <c r="AP756" t="e">
        <f>VLOOKUP($B756,'UPDATE Advanced Stats'!$B$2:$AC$1000,19,0)</f>
        <v>#N/A</v>
      </c>
      <c r="AQ756" t="e">
        <f>VLOOKUP($B756,'UPDATE Advanced Stats'!$B$2:$AC$1000,20,0)</f>
        <v>#N/A</v>
      </c>
      <c r="AR756" t="e">
        <f>VLOOKUP($B756,'UPDATE Advanced Stats'!$B$2:$AC$1000,21,0)</f>
        <v>#N/A</v>
      </c>
      <c r="AS756" t="e">
        <f>VLOOKUP($B756,'UPDATE Advanced Stats'!$B$2:$AC$1000,22,0)</f>
        <v>#N/A</v>
      </c>
      <c r="AT756" t="e">
        <f>VLOOKUP($B756,'UPDATE Advanced Stats'!$B$2:$AC$1000,23,0)</f>
        <v>#N/A</v>
      </c>
      <c r="AU756" t="e">
        <f>VLOOKUP($B756,'UPDATE Advanced Stats'!$B$2:$AC$1000,24,0)</f>
        <v>#N/A</v>
      </c>
      <c r="AV756" t="e">
        <f>VLOOKUP($B756,'UPDATE Advanced Stats'!$B$2:$AC$1000,25,0)</f>
        <v>#N/A</v>
      </c>
      <c r="AW756" t="e">
        <f>VLOOKUP($B756,'UPDATE Advanced Stats'!$B$2:$AC$1000,26,0)</f>
        <v>#N/A</v>
      </c>
      <c r="AX756" t="e">
        <f>VLOOKUP($B756,'UPDATE Advanced Stats'!$B$2:$AC$1000,27,0)</f>
        <v>#N/A</v>
      </c>
      <c r="AY756" t="e">
        <f>VLOOKUP($B756,'UPDATE Advanced Stats'!$B$2:$AC$1000,28,0)</f>
        <v>#N/A</v>
      </c>
    </row>
    <row r="757" spans="1:51">
      <c r="A757">
        <f>'UPDATE Regular Stats'!A758</f>
        <v>0</v>
      </c>
      <c r="B757">
        <f>'UPDATE Regular Stats'!B758</f>
        <v>0</v>
      </c>
      <c r="C757">
        <f>'UPDATE Regular Stats'!C758</f>
        <v>0</v>
      </c>
      <c r="D757">
        <f>'UPDATE Regular Stats'!D758</f>
        <v>0</v>
      </c>
      <c r="E757">
        <f>'UPDATE Regular Stats'!E758</f>
        <v>0</v>
      </c>
      <c r="F757">
        <f>'UPDATE Regular Stats'!F758</f>
        <v>0</v>
      </c>
      <c r="G757">
        <f>'UPDATE Regular Stats'!G758</f>
        <v>0</v>
      </c>
      <c r="H757">
        <f>'UPDATE Regular Stats'!H758</f>
        <v>0</v>
      </c>
      <c r="I757">
        <f>'UPDATE Regular Stats'!I758</f>
        <v>0</v>
      </c>
      <c r="J757">
        <f>'UPDATE Regular Stats'!J758</f>
        <v>0</v>
      </c>
      <c r="K757">
        <f>'UPDATE Regular Stats'!K758</f>
        <v>0</v>
      </c>
      <c r="L757">
        <f>'UPDATE Regular Stats'!L758</f>
        <v>0</v>
      </c>
      <c r="M757">
        <f>'UPDATE Regular Stats'!M758</f>
        <v>0</v>
      </c>
      <c r="N757">
        <f>'UPDATE Regular Stats'!N758</f>
        <v>0</v>
      </c>
      <c r="O757">
        <f>'UPDATE Regular Stats'!O758</f>
        <v>0</v>
      </c>
      <c r="P757">
        <f>'UPDATE Regular Stats'!P758</f>
        <v>0</v>
      </c>
      <c r="Q757">
        <f>'UPDATE Regular Stats'!Q758</f>
        <v>0</v>
      </c>
      <c r="R757">
        <f>'UPDATE Regular Stats'!R758</f>
        <v>0</v>
      </c>
      <c r="S757">
        <f>'UPDATE Regular Stats'!S758</f>
        <v>0</v>
      </c>
      <c r="T757">
        <f>'UPDATE Regular Stats'!T758</f>
        <v>0</v>
      </c>
      <c r="U757">
        <f>'UPDATE Regular Stats'!U758</f>
        <v>0</v>
      </c>
      <c r="V757">
        <f>'UPDATE Regular Stats'!V758</f>
        <v>0</v>
      </c>
      <c r="W757">
        <f>'UPDATE Regular Stats'!W758</f>
        <v>0</v>
      </c>
      <c r="X757">
        <f>'UPDATE Regular Stats'!X758</f>
        <v>0</v>
      </c>
      <c r="Y757">
        <f>'UPDATE Regular Stats'!Y758</f>
        <v>0</v>
      </c>
      <c r="Z757">
        <f>'UPDATE Regular Stats'!Z758</f>
        <v>0</v>
      </c>
      <c r="AA757">
        <f>'UPDATE Regular Stats'!AA758</f>
        <v>0</v>
      </c>
      <c r="AB757">
        <f>'UPDATE Regular Stats'!AB758</f>
        <v>0</v>
      </c>
      <c r="AC757">
        <f>'UPDATE Regular Stats'!AC758</f>
        <v>0</v>
      </c>
      <c r="AD757" t="e">
        <f>VLOOKUP($B757,'UPDATE Advanced Stats'!$B$2:$AC$1000,7,0)</f>
        <v>#N/A</v>
      </c>
      <c r="AE757" t="e">
        <f>VLOOKUP($B757,'UPDATE Advanced Stats'!$B$2:$AC$1000,8,0)</f>
        <v>#N/A</v>
      </c>
      <c r="AF757" t="e">
        <f>VLOOKUP($B757,'UPDATE Advanced Stats'!$B$2:$AC$1000,9,0)</f>
        <v>#N/A</v>
      </c>
      <c r="AG757" t="e">
        <f>VLOOKUP($B757,'UPDATE Advanced Stats'!$B$2:$AC$1000,10,0)</f>
        <v>#N/A</v>
      </c>
      <c r="AH757" t="e">
        <f>VLOOKUP($B757,'UPDATE Advanced Stats'!$B$2:$AC$1000,11,0)</f>
        <v>#N/A</v>
      </c>
      <c r="AI757" t="e">
        <f>VLOOKUP($B757,'UPDATE Advanced Stats'!$B$2:$AC$1000,12,0)</f>
        <v>#N/A</v>
      </c>
      <c r="AJ757" t="e">
        <f>VLOOKUP($B757,'UPDATE Advanced Stats'!$B$2:$AC$1000,13,0)</f>
        <v>#N/A</v>
      </c>
      <c r="AK757" t="e">
        <f>VLOOKUP($B757,'UPDATE Advanced Stats'!$B$2:$AC$1000,14,0)</f>
        <v>#N/A</v>
      </c>
      <c r="AL757" t="e">
        <f>VLOOKUP($B757,'UPDATE Advanced Stats'!$B$2:$AC$1000,15,0)</f>
        <v>#N/A</v>
      </c>
      <c r="AM757" t="e">
        <f>VLOOKUP($B757,'UPDATE Advanced Stats'!$B$2:$AC$1000,16,0)</f>
        <v>#N/A</v>
      </c>
      <c r="AN757" t="e">
        <f>VLOOKUP($B757,'UPDATE Advanced Stats'!$B$2:$AC$1000,17,0)</f>
        <v>#N/A</v>
      </c>
      <c r="AO757" t="e">
        <f>VLOOKUP($B757,'UPDATE Advanced Stats'!$B$2:$AC$1000,18,0)</f>
        <v>#N/A</v>
      </c>
      <c r="AP757" t="e">
        <f>VLOOKUP($B757,'UPDATE Advanced Stats'!$B$2:$AC$1000,19,0)</f>
        <v>#N/A</v>
      </c>
      <c r="AQ757" t="e">
        <f>VLOOKUP($B757,'UPDATE Advanced Stats'!$B$2:$AC$1000,20,0)</f>
        <v>#N/A</v>
      </c>
      <c r="AR757" t="e">
        <f>VLOOKUP($B757,'UPDATE Advanced Stats'!$B$2:$AC$1000,21,0)</f>
        <v>#N/A</v>
      </c>
      <c r="AS757" t="e">
        <f>VLOOKUP($B757,'UPDATE Advanced Stats'!$B$2:$AC$1000,22,0)</f>
        <v>#N/A</v>
      </c>
      <c r="AT757" t="e">
        <f>VLOOKUP($B757,'UPDATE Advanced Stats'!$B$2:$AC$1000,23,0)</f>
        <v>#N/A</v>
      </c>
      <c r="AU757" t="e">
        <f>VLOOKUP($B757,'UPDATE Advanced Stats'!$B$2:$AC$1000,24,0)</f>
        <v>#N/A</v>
      </c>
      <c r="AV757" t="e">
        <f>VLOOKUP($B757,'UPDATE Advanced Stats'!$B$2:$AC$1000,25,0)</f>
        <v>#N/A</v>
      </c>
      <c r="AW757" t="e">
        <f>VLOOKUP($B757,'UPDATE Advanced Stats'!$B$2:$AC$1000,26,0)</f>
        <v>#N/A</v>
      </c>
      <c r="AX757" t="e">
        <f>VLOOKUP($B757,'UPDATE Advanced Stats'!$B$2:$AC$1000,27,0)</f>
        <v>#N/A</v>
      </c>
      <c r="AY757" t="e">
        <f>VLOOKUP($B757,'UPDATE Advanced Stats'!$B$2:$AC$1000,28,0)</f>
        <v>#N/A</v>
      </c>
    </row>
    <row r="758" spans="1:51">
      <c r="A758">
        <f>'UPDATE Regular Stats'!A759</f>
        <v>0</v>
      </c>
      <c r="B758">
        <f>'UPDATE Regular Stats'!B759</f>
        <v>0</v>
      </c>
      <c r="C758">
        <f>'UPDATE Regular Stats'!C759</f>
        <v>0</v>
      </c>
      <c r="D758">
        <f>'UPDATE Regular Stats'!D759</f>
        <v>0</v>
      </c>
      <c r="E758">
        <f>'UPDATE Regular Stats'!E759</f>
        <v>0</v>
      </c>
      <c r="F758">
        <f>'UPDATE Regular Stats'!F759</f>
        <v>0</v>
      </c>
      <c r="G758">
        <f>'UPDATE Regular Stats'!G759</f>
        <v>0</v>
      </c>
      <c r="H758">
        <f>'UPDATE Regular Stats'!H759</f>
        <v>0</v>
      </c>
      <c r="I758">
        <f>'UPDATE Regular Stats'!I759</f>
        <v>0</v>
      </c>
      <c r="J758">
        <f>'UPDATE Regular Stats'!J759</f>
        <v>0</v>
      </c>
      <c r="K758">
        <f>'UPDATE Regular Stats'!K759</f>
        <v>0</v>
      </c>
      <c r="L758">
        <f>'UPDATE Regular Stats'!L759</f>
        <v>0</v>
      </c>
      <c r="M758">
        <f>'UPDATE Regular Stats'!M759</f>
        <v>0</v>
      </c>
      <c r="N758">
        <f>'UPDATE Regular Stats'!N759</f>
        <v>0</v>
      </c>
      <c r="O758">
        <f>'UPDATE Regular Stats'!O759</f>
        <v>0</v>
      </c>
      <c r="P758">
        <f>'UPDATE Regular Stats'!P759</f>
        <v>0</v>
      </c>
      <c r="Q758">
        <f>'UPDATE Regular Stats'!Q759</f>
        <v>0</v>
      </c>
      <c r="R758">
        <f>'UPDATE Regular Stats'!R759</f>
        <v>0</v>
      </c>
      <c r="S758">
        <f>'UPDATE Regular Stats'!S759</f>
        <v>0</v>
      </c>
      <c r="T758">
        <f>'UPDATE Regular Stats'!T759</f>
        <v>0</v>
      </c>
      <c r="U758">
        <f>'UPDATE Regular Stats'!U759</f>
        <v>0</v>
      </c>
      <c r="V758">
        <f>'UPDATE Regular Stats'!V759</f>
        <v>0</v>
      </c>
      <c r="W758">
        <f>'UPDATE Regular Stats'!W759</f>
        <v>0</v>
      </c>
      <c r="X758">
        <f>'UPDATE Regular Stats'!X759</f>
        <v>0</v>
      </c>
      <c r="Y758">
        <f>'UPDATE Regular Stats'!Y759</f>
        <v>0</v>
      </c>
      <c r="Z758">
        <f>'UPDATE Regular Stats'!Z759</f>
        <v>0</v>
      </c>
      <c r="AA758">
        <f>'UPDATE Regular Stats'!AA759</f>
        <v>0</v>
      </c>
      <c r="AB758">
        <f>'UPDATE Regular Stats'!AB759</f>
        <v>0</v>
      </c>
      <c r="AC758">
        <f>'UPDATE Regular Stats'!AC759</f>
        <v>0</v>
      </c>
      <c r="AD758" t="e">
        <f>VLOOKUP($B758,'UPDATE Advanced Stats'!$B$2:$AC$1000,7,0)</f>
        <v>#N/A</v>
      </c>
      <c r="AE758" t="e">
        <f>VLOOKUP($B758,'UPDATE Advanced Stats'!$B$2:$AC$1000,8,0)</f>
        <v>#N/A</v>
      </c>
      <c r="AF758" t="e">
        <f>VLOOKUP($B758,'UPDATE Advanced Stats'!$B$2:$AC$1000,9,0)</f>
        <v>#N/A</v>
      </c>
      <c r="AG758" t="e">
        <f>VLOOKUP($B758,'UPDATE Advanced Stats'!$B$2:$AC$1000,10,0)</f>
        <v>#N/A</v>
      </c>
      <c r="AH758" t="e">
        <f>VLOOKUP($B758,'UPDATE Advanced Stats'!$B$2:$AC$1000,11,0)</f>
        <v>#N/A</v>
      </c>
      <c r="AI758" t="e">
        <f>VLOOKUP($B758,'UPDATE Advanced Stats'!$B$2:$AC$1000,12,0)</f>
        <v>#N/A</v>
      </c>
      <c r="AJ758" t="e">
        <f>VLOOKUP($B758,'UPDATE Advanced Stats'!$B$2:$AC$1000,13,0)</f>
        <v>#N/A</v>
      </c>
      <c r="AK758" t="e">
        <f>VLOOKUP($B758,'UPDATE Advanced Stats'!$B$2:$AC$1000,14,0)</f>
        <v>#N/A</v>
      </c>
      <c r="AL758" t="e">
        <f>VLOOKUP($B758,'UPDATE Advanced Stats'!$B$2:$AC$1000,15,0)</f>
        <v>#N/A</v>
      </c>
      <c r="AM758" t="e">
        <f>VLOOKUP($B758,'UPDATE Advanced Stats'!$B$2:$AC$1000,16,0)</f>
        <v>#N/A</v>
      </c>
      <c r="AN758" t="e">
        <f>VLOOKUP($B758,'UPDATE Advanced Stats'!$B$2:$AC$1000,17,0)</f>
        <v>#N/A</v>
      </c>
      <c r="AO758" t="e">
        <f>VLOOKUP($B758,'UPDATE Advanced Stats'!$B$2:$AC$1000,18,0)</f>
        <v>#N/A</v>
      </c>
      <c r="AP758" t="e">
        <f>VLOOKUP($B758,'UPDATE Advanced Stats'!$B$2:$AC$1000,19,0)</f>
        <v>#N/A</v>
      </c>
      <c r="AQ758" t="e">
        <f>VLOOKUP($B758,'UPDATE Advanced Stats'!$B$2:$AC$1000,20,0)</f>
        <v>#N/A</v>
      </c>
      <c r="AR758" t="e">
        <f>VLOOKUP($B758,'UPDATE Advanced Stats'!$B$2:$AC$1000,21,0)</f>
        <v>#N/A</v>
      </c>
      <c r="AS758" t="e">
        <f>VLOOKUP($B758,'UPDATE Advanced Stats'!$B$2:$AC$1000,22,0)</f>
        <v>#N/A</v>
      </c>
      <c r="AT758" t="e">
        <f>VLOOKUP($B758,'UPDATE Advanced Stats'!$B$2:$AC$1000,23,0)</f>
        <v>#N/A</v>
      </c>
      <c r="AU758" t="e">
        <f>VLOOKUP($B758,'UPDATE Advanced Stats'!$B$2:$AC$1000,24,0)</f>
        <v>#N/A</v>
      </c>
      <c r="AV758" t="e">
        <f>VLOOKUP($B758,'UPDATE Advanced Stats'!$B$2:$AC$1000,25,0)</f>
        <v>#N/A</v>
      </c>
      <c r="AW758" t="e">
        <f>VLOOKUP($B758,'UPDATE Advanced Stats'!$B$2:$AC$1000,26,0)</f>
        <v>#N/A</v>
      </c>
      <c r="AX758" t="e">
        <f>VLOOKUP($B758,'UPDATE Advanced Stats'!$B$2:$AC$1000,27,0)</f>
        <v>#N/A</v>
      </c>
      <c r="AY758" t="e">
        <f>VLOOKUP($B758,'UPDATE Advanced Stats'!$B$2:$AC$1000,28,0)</f>
        <v>#N/A</v>
      </c>
    </row>
    <row r="759" spans="1:51">
      <c r="A759">
        <f>'UPDATE Regular Stats'!A760</f>
        <v>0</v>
      </c>
      <c r="B759">
        <f>'UPDATE Regular Stats'!B760</f>
        <v>0</v>
      </c>
      <c r="C759">
        <f>'UPDATE Regular Stats'!C760</f>
        <v>0</v>
      </c>
      <c r="D759">
        <f>'UPDATE Regular Stats'!D760</f>
        <v>0</v>
      </c>
      <c r="E759">
        <f>'UPDATE Regular Stats'!E760</f>
        <v>0</v>
      </c>
      <c r="F759">
        <f>'UPDATE Regular Stats'!F760</f>
        <v>0</v>
      </c>
      <c r="G759">
        <f>'UPDATE Regular Stats'!G760</f>
        <v>0</v>
      </c>
      <c r="H759">
        <f>'UPDATE Regular Stats'!H760</f>
        <v>0</v>
      </c>
      <c r="I759">
        <f>'UPDATE Regular Stats'!I760</f>
        <v>0</v>
      </c>
      <c r="J759">
        <f>'UPDATE Regular Stats'!J760</f>
        <v>0</v>
      </c>
      <c r="K759">
        <f>'UPDATE Regular Stats'!K760</f>
        <v>0</v>
      </c>
      <c r="L759">
        <f>'UPDATE Regular Stats'!L760</f>
        <v>0</v>
      </c>
      <c r="M759">
        <f>'UPDATE Regular Stats'!M760</f>
        <v>0</v>
      </c>
      <c r="N759">
        <f>'UPDATE Regular Stats'!N760</f>
        <v>0</v>
      </c>
      <c r="O759">
        <f>'UPDATE Regular Stats'!O760</f>
        <v>0</v>
      </c>
      <c r="P759">
        <f>'UPDATE Regular Stats'!P760</f>
        <v>0</v>
      </c>
      <c r="Q759">
        <f>'UPDATE Regular Stats'!Q760</f>
        <v>0</v>
      </c>
      <c r="R759">
        <f>'UPDATE Regular Stats'!R760</f>
        <v>0</v>
      </c>
      <c r="S759">
        <f>'UPDATE Regular Stats'!S760</f>
        <v>0</v>
      </c>
      <c r="T759">
        <f>'UPDATE Regular Stats'!T760</f>
        <v>0</v>
      </c>
      <c r="U759">
        <f>'UPDATE Regular Stats'!U760</f>
        <v>0</v>
      </c>
      <c r="V759">
        <f>'UPDATE Regular Stats'!V760</f>
        <v>0</v>
      </c>
      <c r="W759">
        <f>'UPDATE Regular Stats'!W760</f>
        <v>0</v>
      </c>
      <c r="X759">
        <f>'UPDATE Regular Stats'!X760</f>
        <v>0</v>
      </c>
      <c r="Y759">
        <f>'UPDATE Regular Stats'!Y760</f>
        <v>0</v>
      </c>
      <c r="Z759">
        <f>'UPDATE Regular Stats'!Z760</f>
        <v>0</v>
      </c>
      <c r="AA759">
        <f>'UPDATE Regular Stats'!AA760</f>
        <v>0</v>
      </c>
      <c r="AB759">
        <f>'UPDATE Regular Stats'!AB760</f>
        <v>0</v>
      </c>
      <c r="AC759">
        <f>'UPDATE Regular Stats'!AC760</f>
        <v>0</v>
      </c>
      <c r="AD759" t="e">
        <f>VLOOKUP($B759,'UPDATE Advanced Stats'!$B$2:$AC$1000,7,0)</f>
        <v>#N/A</v>
      </c>
      <c r="AE759" t="e">
        <f>VLOOKUP($B759,'UPDATE Advanced Stats'!$B$2:$AC$1000,8,0)</f>
        <v>#N/A</v>
      </c>
      <c r="AF759" t="e">
        <f>VLOOKUP($B759,'UPDATE Advanced Stats'!$B$2:$AC$1000,9,0)</f>
        <v>#N/A</v>
      </c>
      <c r="AG759" t="e">
        <f>VLOOKUP($B759,'UPDATE Advanced Stats'!$B$2:$AC$1000,10,0)</f>
        <v>#N/A</v>
      </c>
      <c r="AH759" t="e">
        <f>VLOOKUP($B759,'UPDATE Advanced Stats'!$B$2:$AC$1000,11,0)</f>
        <v>#N/A</v>
      </c>
      <c r="AI759" t="e">
        <f>VLOOKUP($B759,'UPDATE Advanced Stats'!$B$2:$AC$1000,12,0)</f>
        <v>#N/A</v>
      </c>
      <c r="AJ759" t="e">
        <f>VLOOKUP($B759,'UPDATE Advanced Stats'!$B$2:$AC$1000,13,0)</f>
        <v>#N/A</v>
      </c>
      <c r="AK759" t="e">
        <f>VLOOKUP($B759,'UPDATE Advanced Stats'!$B$2:$AC$1000,14,0)</f>
        <v>#N/A</v>
      </c>
      <c r="AL759" t="e">
        <f>VLOOKUP($B759,'UPDATE Advanced Stats'!$B$2:$AC$1000,15,0)</f>
        <v>#N/A</v>
      </c>
      <c r="AM759" t="e">
        <f>VLOOKUP($B759,'UPDATE Advanced Stats'!$B$2:$AC$1000,16,0)</f>
        <v>#N/A</v>
      </c>
      <c r="AN759" t="e">
        <f>VLOOKUP($B759,'UPDATE Advanced Stats'!$B$2:$AC$1000,17,0)</f>
        <v>#N/A</v>
      </c>
      <c r="AO759" t="e">
        <f>VLOOKUP($B759,'UPDATE Advanced Stats'!$B$2:$AC$1000,18,0)</f>
        <v>#N/A</v>
      </c>
      <c r="AP759" t="e">
        <f>VLOOKUP($B759,'UPDATE Advanced Stats'!$B$2:$AC$1000,19,0)</f>
        <v>#N/A</v>
      </c>
      <c r="AQ759" t="e">
        <f>VLOOKUP($B759,'UPDATE Advanced Stats'!$B$2:$AC$1000,20,0)</f>
        <v>#N/A</v>
      </c>
      <c r="AR759" t="e">
        <f>VLOOKUP($B759,'UPDATE Advanced Stats'!$B$2:$AC$1000,21,0)</f>
        <v>#N/A</v>
      </c>
      <c r="AS759" t="e">
        <f>VLOOKUP($B759,'UPDATE Advanced Stats'!$B$2:$AC$1000,22,0)</f>
        <v>#N/A</v>
      </c>
      <c r="AT759" t="e">
        <f>VLOOKUP($B759,'UPDATE Advanced Stats'!$B$2:$AC$1000,23,0)</f>
        <v>#N/A</v>
      </c>
      <c r="AU759" t="e">
        <f>VLOOKUP($B759,'UPDATE Advanced Stats'!$B$2:$AC$1000,24,0)</f>
        <v>#N/A</v>
      </c>
      <c r="AV759" t="e">
        <f>VLOOKUP($B759,'UPDATE Advanced Stats'!$B$2:$AC$1000,25,0)</f>
        <v>#N/A</v>
      </c>
      <c r="AW759" t="e">
        <f>VLOOKUP($B759,'UPDATE Advanced Stats'!$B$2:$AC$1000,26,0)</f>
        <v>#N/A</v>
      </c>
      <c r="AX759" t="e">
        <f>VLOOKUP($B759,'UPDATE Advanced Stats'!$B$2:$AC$1000,27,0)</f>
        <v>#N/A</v>
      </c>
      <c r="AY759" t="e">
        <f>VLOOKUP($B759,'UPDATE Advanced Stats'!$B$2:$AC$1000,28,0)</f>
        <v>#N/A</v>
      </c>
    </row>
    <row r="760" spans="1:51">
      <c r="A760">
        <f>'UPDATE Regular Stats'!A761</f>
        <v>0</v>
      </c>
      <c r="B760">
        <f>'UPDATE Regular Stats'!B761</f>
        <v>0</v>
      </c>
      <c r="C760">
        <f>'UPDATE Regular Stats'!C761</f>
        <v>0</v>
      </c>
      <c r="D760">
        <f>'UPDATE Regular Stats'!D761</f>
        <v>0</v>
      </c>
      <c r="E760">
        <f>'UPDATE Regular Stats'!E761</f>
        <v>0</v>
      </c>
      <c r="F760">
        <f>'UPDATE Regular Stats'!F761</f>
        <v>0</v>
      </c>
      <c r="G760">
        <f>'UPDATE Regular Stats'!G761</f>
        <v>0</v>
      </c>
      <c r="H760">
        <f>'UPDATE Regular Stats'!H761</f>
        <v>0</v>
      </c>
      <c r="I760">
        <f>'UPDATE Regular Stats'!I761</f>
        <v>0</v>
      </c>
      <c r="J760">
        <f>'UPDATE Regular Stats'!J761</f>
        <v>0</v>
      </c>
      <c r="K760">
        <f>'UPDATE Regular Stats'!K761</f>
        <v>0</v>
      </c>
      <c r="L760">
        <f>'UPDATE Regular Stats'!L761</f>
        <v>0</v>
      </c>
      <c r="M760">
        <f>'UPDATE Regular Stats'!M761</f>
        <v>0</v>
      </c>
      <c r="N760">
        <f>'UPDATE Regular Stats'!N761</f>
        <v>0</v>
      </c>
      <c r="O760">
        <f>'UPDATE Regular Stats'!O761</f>
        <v>0</v>
      </c>
      <c r="P760">
        <f>'UPDATE Regular Stats'!P761</f>
        <v>0</v>
      </c>
      <c r="Q760">
        <f>'UPDATE Regular Stats'!Q761</f>
        <v>0</v>
      </c>
      <c r="R760">
        <f>'UPDATE Regular Stats'!R761</f>
        <v>0</v>
      </c>
      <c r="S760">
        <f>'UPDATE Regular Stats'!S761</f>
        <v>0</v>
      </c>
      <c r="T760">
        <f>'UPDATE Regular Stats'!T761</f>
        <v>0</v>
      </c>
      <c r="U760">
        <f>'UPDATE Regular Stats'!U761</f>
        <v>0</v>
      </c>
      <c r="V760">
        <f>'UPDATE Regular Stats'!V761</f>
        <v>0</v>
      </c>
      <c r="W760">
        <f>'UPDATE Regular Stats'!W761</f>
        <v>0</v>
      </c>
      <c r="X760">
        <f>'UPDATE Regular Stats'!X761</f>
        <v>0</v>
      </c>
      <c r="Y760">
        <f>'UPDATE Regular Stats'!Y761</f>
        <v>0</v>
      </c>
      <c r="Z760">
        <f>'UPDATE Regular Stats'!Z761</f>
        <v>0</v>
      </c>
      <c r="AA760">
        <f>'UPDATE Regular Stats'!AA761</f>
        <v>0</v>
      </c>
      <c r="AB760">
        <f>'UPDATE Regular Stats'!AB761</f>
        <v>0</v>
      </c>
      <c r="AC760">
        <f>'UPDATE Regular Stats'!AC761</f>
        <v>0</v>
      </c>
      <c r="AD760" t="e">
        <f>VLOOKUP($B760,'UPDATE Advanced Stats'!$B$2:$AC$1000,7,0)</f>
        <v>#N/A</v>
      </c>
      <c r="AE760" t="e">
        <f>VLOOKUP($B760,'UPDATE Advanced Stats'!$B$2:$AC$1000,8,0)</f>
        <v>#N/A</v>
      </c>
      <c r="AF760" t="e">
        <f>VLOOKUP($B760,'UPDATE Advanced Stats'!$B$2:$AC$1000,9,0)</f>
        <v>#N/A</v>
      </c>
      <c r="AG760" t="e">
        <f>VLOOKUP($B760,'UPDATE Advanced Stats'!$B$2:$AC$1000,10,0)</f>
        <v>#N/A</v>
      </c>
      <c r="AH760" t="e">
        <f>VLOOKUP($B760,'UPDATE Advanced Stats'!$B$2:$AC$1000,11,0)</f>
        <v>#N/A</v>
      </c>
      <c r="AI760" t="e">
        <f>VLOOKUP($B760,'UPDATE Advanced Stats'!$B$2:$AC$1000,12,0)</f>
        <v>#N/A</v>
      </c>
      <c r="AJ760" t="e">
        <f>VLOOKUP($B760,'UPDATE Advanced Stats'!$B$2:$AC$1000,13,0)</f>
        <v>#N/A</v>
      </c>
      <c r="AK760" t="e">
        <f>VLOOKUP($B760,'UPDATE Advanced Stats'!$B$2:$AC$1000,14,0)</f>
        <v>#N/A</v>
      </c>
      <c r="AL760" t="e">
        <f>VLOOKUP($B760,'UPDATE Advanced Stats'!$B$2:$AC$1000,15,0)</f>
        <v>#N/A</v>
      </c>
      <c r="AM760" t="e">
        <f>VLOOKUP($B760,'UPDATE Advanced Stats'!$B$2:$AC$1000,16,0)</f>
        <v>#N/A</v>
      </c>
      <c r="AN760" t="e">
        <f>VLOOKUP($B760,'UPDATE Advanced Stats'!$B$2:$AC$1000,17,0)</f>
        <v>#N/A</v>
      </c>
      <c r="AO760" t="e">
        <f>VLOOKUP($B760,'UPDATE Advanced Stats'!$B$2:$AC$1000,18,0)</f>
        <v>#N/A</v>
      </c>
      <c r="AP760" t="e">
        <f>VLOOKUP($B760,'UPDATE Advanced Stats'!$B$2:$AC$1000,19,0)</f>
        <v>#N/A</v>
      </c>
      <c r="AQ760" t="e">
        <f>VLOOKUP($B760,'UPDATE Advanced Stats'!$B$2:$AC$1000,20,0)</f>
        <v>#N/A</v>
      </c>
      <c r="AR760" t="e">
        <f>VLOOKUP($B760,'UPDATE Advanced Stats'!$B$2:$AC$1000,21,0)</f>
        <v>#N/A</v>
      </c>
      <c r="AS760" t="e">
        <f>VLOOKUP($B760,'UPDATE Advanced Stats'!$B$2:$AC$1000,22,0)</f>
        <v>#N/A</v>
      </c>
      <c r="AT760" t="e">
        <f>VLOOKUP($B760,'UPDATE Advanced Stats'!$B$2:$AC$1000,23,0)</f>
        <v>#N/A</v>
      </c>
      <c r="AU760" t="e">
        <f>VLOOKUP($B760,'UPDATE Advanced Stats'!$B$2:$AC$1000,24,0)</f>
        <v>#N/A</v>
      </c>
      <c r="AV760" t="e">
        <f>VLOOKUP($B760,'UPDATE Advanced Stats'!$B$2:$AC$1000,25,0)</f>
        <v>#N/A</v>
      </c>
      <c r="AW760" t="e">
        <f>VLOOKUP($B760,'UPDATE Advanced Stats'!$B$2:$AC$1000,26,0)</f>
        <v>#N/A</v>
      </c>
      <c r="AX760" t="e">
        <f>VLOOKUP($B760,'UPDATE Advanced Stats'!$B$2:$AC$1000,27,0)</f>
        <v>#N/A</v>
      </c>
      <c r="AY760" t="e">
        <f>VLOOKUP($B760,'UPDATE Advanced Stats'!$B$2:$AC$1000,28,0)</f>
        <v>#N/A</v>
      </c>
    </row>
    <row r="761" spans="1:51">
      <c r="A761">
        <f>'UPDATE Regular Stats'!A762</f>
        <v>0</v>
      </c>
      <c r="B761">
        <f>'UPDATE Regular Stats'!B762</f>
        <v>0</v>
      </c>
      <c r="C761">
        <f>'UPDATE Regular Stats'!C762</f>
        <v>0</v>
      </c>
      <c r="D761">
        <f>'UPDATE Regular Stats'!D762</f>
        <v>0</v>
      </c>
      <c r="E761">
        <f>'UPDATE Regular Stats'!E762</f>
        <v>0</v>
      </c>
      <c r="F761">
        <f>'UPDATE Regular Stats'!F762</f>
        <v>0</v>
      </c>
      <c r="G761">
        <f>'UPDATE Regular Stats'!G762</f>
        <v>0</v>
      </c>
      <c r="H761">
        <f>'UPDATE Regular Stats'!H762</f>
        <v>0</v>
      </c>
      <c r="I761">
        <f>'UPDATE Regular Stats'!I762</f>
        <v>0</v>
      </c>
      <c r="J761">
        <f>'UPDATE Regular Stats'!J762</f>
        <v>0</v>
      </c>
      <c r="K761">
        <f>'UPDATE Regular Stats'!K762</f>
        <v>0</v>
      </c>
      <c r="L761">
        <f>'UPDATE Regular Stats'!L762</f>
        <v>0</v>
      </c>
      <c r="M761">
        <f>'UPDATE Regular Stats'!M762</f>
        <v>0</v>
      </c>
      <c r="N761">
        <f>'UPDATE Regular Stats'!N762</f>
        <v>0</v>
      </c>
      <c r="O761">
        <f>'UPDATE Regular Stats'!O762</f>
        <v>0</v>
      </c>
      <c r="P761">
        <f>'UPDATE Regular Stats'!P762</f>
        <v>0</v>
      </c>
      <c r="Q761">
        <f>'UPDATE Regular Stats'!Q762</f>
        <v>0</v>
      </c>
      <c r="R761">
        <f>'UPDATE Regular Stats'!R762</f>
        <v>0</v>
      </c>
      <c r="S761">
        <f>'UPDATE Regular Stats'!S762</f>
        <v>0</v>
      </c>
      <c r="T761">
        <f>'UPDATE Regular Stats'!T762</f>
        <v>0</v>
      </c>
      <c r="U761">
        <f>'UPDATE Regular Stats'!U762</f>
        <v>0</v>
      </c>
      <c r="V761">
        <f>'UPDATE Regular Stats'!V762</f>
        <v>0</v>
      </c>
      <c r="W761">
        <f>'UPDATE Regular Stats'!W762</f>
        <v>0</v>
      </c>
      <c r="X761">
        <f>'UPDATE Regular Stats'!X762</f>
        <v>0</v>
      </c>
      <c r="Y761">
        <f>'UPDATE Regular Stats'!Y762</f>
        <v>0</v>
      </c>
      <c r="Z761">
        <f>'UPDATE Regular Stats'!Z762</f>
        <v>0</v>
      </c>
      <c r="AA761">
        <f>'UPDATE Regular Stats'!AA762</f>
        <v>0</v>
      </c>
      <c r="AB761">
        <f>'UPDATE Regular Stats'!AB762</f>
        <v>0</v>
      </c>
      <c r="AC761">
        <f>'UPDATE Regular Stats'!AC762</f>
        <v>0</v>
      </c>
      <c r="AD761" t="e">
        <f>VLOOKUP($B761,'UPDATE Advanced Stats'!$B$2:$AC$1000,7,0)</f>
        <v>#N/A</v>
      </c>
      <c r="AE761" t="e">
        <f>VLOOKUP($B761,'UPDATE Advanced Stats'!$B$2:$AC$1000,8,0)</f>
        <v>#N/A</v>
      </c>
      <c r="AF761" t="e">
        <f>VLOOKUP($B761,'UPDATE Advanced Stats'!$B$2:$AC$1000,9,0)</f>
        <v>#N/A</v>
      </c>
      <c r="AG761" t="e">
        <f>VLOOKUP($B761,'UPDATE Advanced Stats'!$B$2:$AC$1000,10,0)</f>
        <v>#N/A</v>
      </c>
      <c r="AH761" t="e">
        <f>VLOOKUP($B761,'UPDATE Advanced Stats'!$B$2:$AC$1000,11,0)</f>
        <v>#N/A</v>
      </c>
      <c r="AI761" t="e">
        <f>VLOOKUP($B761,'UPDATE Advanced Stats'!$B$2:$AC$1000,12,0)</f>
        <v>#N/A</v>
      </c>
      <c r="AJ761" t="e">
        <f>VLOOKUP($B761,'UPDATE Advanced Stats'!$B$2:$AC$1000,13,0)</f>
        <v>#N/A</v>
      </c>
      <c r="AK761" t="e">
        <f>VLOOKUP($B761,'UPDATE Advanced Stats'!$B$2:$AC$1000,14,0)</f>
        <v>#N/A</v>
      </c>
      <c r="AL761" t="e">
        <f>VLOOKUP($B761,'UPDATE Advanced Stats'!$B$2:$AC$1000,15,0)</f>
        <v>#N/A</v>
      </c>
      <c r="AM761" t="e">
        <f>VLOOKUP($B761,'UPDATE Advanced Stats'!$B$2:$AC$1000,16,0)</f>
        <v>#N/A</v>
      </c>
      <c r="AN761" t="e">
        <f>VLOOKUP($B761,'UPDATE Advanced Stats'!$B$2:$AC$1000,17,0)</f>
        <v>#N/A</v>
      </c>
      <c r="AO761" t="e">
        <f>VLOOKUP($B761,'UPDATE Advanced Stats'!$B$2:$AC$1000,18,0)</f>
        <v>#N/A</v>
      </c>
      <c r="AP761" t="e">
        <f>VLOOKUP($B761,'UPDATE Advanced Stats'!$B$2:$AC$1000,19,0)</f>
        <v>#N/A</v>
      </c>
      <c r="AQ761" t="e">
        <f>VLOOKUP($B761,'UPDATE Advanced Stats'!$B$2:$AC$1000,20,0)</f>
        <v>#N/A</v>
      </c>
      <c r="AR761" t="e">
        <f>VLOOKUP($B761,'UPDATE Advanced Stats'!$B$2:$AC$1000,21,0)</f>
        <v>#N/A</v>
      </c>
      <c r="AS761" t="e">
        <f>VLOOKUP($B761,'UPDATE Advanced Stats'!$B$2:$AC$1000,22,0)</f>
        <v>#N/A</v>
      </c>
      <c r="AT761" t="e">
        <f>VLOOKUP($B761,'UPDATE Advanced Stats'!$B$2:$AC$1000,23,0)</f>
        <v>#N/A</v>
      </c>
      <c r="AU761" t="e">
        <f>VLOOKUP($B761,'UPDATE Advanced Stats'!$B$2:$AC$1000,24,0)</f>
        <v>#N/A</v>
      </c>
      <c r="AV761" t="e">
        <f>VLOOKUP($B761,'UPDATE Advanced Stats'!$B$2:$AC$1000,25,0)</f>
        <v>#N/A</v>
      </c>
      <c r="AW761" t="e">
        <f>VLOOKUP($B761,'UPDATE Advanced Stats'!$B$2:$AC$1000,26,0)</f>
        <v>#N/A</v>
      </c>
      <c r="AX761" t="e">
        <f>VLOOKUP($B761,'UPDATE Advanced Stats'!$B$2:$AC$1000,27,0)</f>
        <v>#N/A</v>
      </c>
      <c r="AY761" t="e">
        <f>VLOOKUP($B761,'UPDATE Advanced Stats'!$B$2:$AC$1000,28,0)</f>
        <v>#N/A</v>
      </c>
    </row>
    <row r="762" spans="1:51">
      <c r="A762">
        <f>'UPDATE Regular Stats'!A763</f>
        <v>0</v>
      </c>
      <c r="B762">
        <f>'UPDATE Regular Stats'!B763</f>
        <v>0</v>
      </c>
      <c r="C762">
        <f>'UPDATE Regular Stats'!C763</f>
        <v>0</v>
      </c>
      <c r="D762">
        <f>'UPDATE Regular Stats'!D763</f>
        <v>0</v>
      </c>
      <c r="E762">
        <f>'UPDATE Regular Stats'!E763</f>
        <v>0</v>
      </c>
      <c r="F762">
        <f>'UPDATE Regular Stats'!F763</f>
        <v>0</v>
      </c>
      <c r="G762">
        <f>'UPDATE Regular Stats'!G763</f>
        <v>0</v>
      </c>
      <c r="H762">
        <f>'UPDATE Regular Stats'!H763</f>
        <v>0</v>
      </c>
      <c r="I762">
        <f>'UPDATE Regular Stats'!I763</f>
        <v>0</v>
      </c>
      <c r="J762">
        <f>'UPDATE Regular Stats'!J763</f>
        <v>0</v>
      </c>
      <c r="K762">
        <f>'UPDATE Regular Stats'!K763</f>
        <v>0</v>
      </c>
      <c r="L762">
        <f>'UPDATE Regular Stats'!L763</f>
        <v>0</v>
      </c>
      <c r="M762">
        <f>'UPDATE Regular Stats'!M763</f>
        <v>0</v>
      </c>
      <c r="N762">
        <f>'UPDATE Regular Stats'!N763</f>
        <v>0</v>
      </c>
      <c r="O762">
        <f>'UPDATE Regular Stats'!O763</f>
        <v>0</v>
      </c>
      <c r="P762">
        <f>'UPDATE Regular Stats'!P763</f>
        <v>0</v>
      </c>
      <c r="Q762">
        <f>'UPDATE Regular Stats'!Q763</f>
        <v>0</v>
      </c>
      <c r="R762">
        <f>'UPDATE Regular Stats'!R763</f>
        <v>0</v>
      </c>
      <c r="S762">
        <f>'UPDATE Regular Stats'!S763</f>
        <v>0</v>
      </c>
      <c r="T762">
        <f>'UPDATE Regular Stats'!T763</f>
        <v>0</v>
      </c>
      <c r="U762">
        <f>'UPDATE Regular Stats'!U763</f>
        <v>0</v>
      </c>
      <c r="V762">
        <f>'UPDATE Regular Stats'!V763</f>
        <v>0</v>
      </c>
      <c r="W762">
        <f>'UPDATE Regular Stats'!W763</f>
        <v>0</v>
      </c>
      <c r="X762">
        <f>'UPDATE Regular Stats'!X763</f>
        <v>0</v>
      </c>
      <c r="Y762">
        <f>'UPDATE Regular Stats'!Y763</f>
        <v>0</v>
      </c>
      <c r="Z762">
        <f>'UPDATE Regular Stats'!Z763</f>
        <v>0</v>
      </c>
      <c r="AA762">
        <f>'UPDATE Regular Stats'!AA763</f>
        <v>0</v>
      </c>
      <c r="AB762">
        <f>'UPDATE Regular Stats'!AB763</f>
        <v>0</v>
      </c>
      <c r="AC762">
        <f>'UPDATE Regular Stats'!AC763</f>
        <v>0</v>
      </c>
      <c r="AD762" t="e">
        <f>VLOOKUP($B762,'UPDATE Advanced Stats'!$B$2:$AC$1000,7,0)</f>
        <v>#N/A</v>
      </c>
      <c r="AE762" t="e">
        <f>VLOOKUP($B762,'UPDATE Advanced Stats'!$B$2:$AC$1000,8,0)</f>
        <v>#N/A</v>
      </c>
      <c r="AF762" t="e">
        <f>VLOOKUP($B762,'UPDATE Advanced Stats'!$B$2:$AC$1000,9,0)</f>
        <v>#N/A</v>
      </c>
      <c r="AG762" t="e">
        <f>VLOOKUP($B762,'UPDATE Advanced Stats'!$B$2:$AC$1000,10,0)</f>
        <v>#N/A</v>
      </c>
      <c r="AH762" t="e">
        <f>VLOOKUP($B762,'UPDATE Advanced Stats'!$B$2:$AC$1000,11,0)</f>
        <v>#N/A</v>
      </c>
      <c r="AI762" t="e">
        <f>VLOOKUP($B762,'UPDATE Advanced Stats'!$B$2:$AC$1000,12,0)</f>
        <v>#N/A</v>
      </c>
      <c r="AJ762" t="e">
        <f>VLOOKUP($B762,'UPDATE Advanced Stats'!$B$2:$AC$1000,13,0)</f>
        <v>#N/A</v>
      </c>
      <c r="AK762" t="e">
        <f>VLOOKUP($B762,'UPDATE Advanced Stats'!$B$2:$AC$1000,14,0)</f>
        <v>#N/A</v>
      </c>
      <c r="AL762" t="e">
        <f>VLOOKUP($B762,'UPDATE Advanced Stats'!$B$2:$AC$1000,15,0)</f>
        <v>#N/A</v>
      </c>
      <c r="AM762" t="e">
        <f>VLOOKUP($B762,'UPDATE Advanced Stats'!$B$2:$AC$1000,16,0)</f>
        <v>#N/A</v>
      </c>
      <c r="AN762" t="e">
        <f>VLOOKUP($B762,'UPDATE Advanced Stats'!$B$2:$AC$1000,17,0)</f>
        <v>#N/A</v>
      </c>
      <c r="AO762" t="e">
        <f>VLOOKUP($B762,'UPDATE Advanced Stats'!$B$2:$AC$1000,18,0)</f>
        <v>#N/A</v>
      </c>
      <c r="AP762" t="e">
        <f>VLOOKUP($B762,'UPDATE Advanced Stats'!$B$2:$AC$1000,19,0)</f>
        <v>#N/A</v>
      </c>
      <c r="AQ762" t="e">
        <f>VLOOKUP($B762,'UPDATE Advanced Stats'!$B$2:$AC$1000,20,0)</f>
        <v>#N/A</v>
      </c>
      <c r="AR762" t="e">
        <f>VLOOKUP($B762,'UPDATE Advanced Stats'!$B$2:$AC$1000,21,0)</f>
        <v>#N/A</v>
      </c>
      <c r="AS762" t="e">
        <f>VLOOKUP($B762,'UPDATE Advanced Stats'!$B$2:$AC$1000,22,0)</f>
        <v>#N/A</v>
      </c>
      <c r="AT762" t="e">
        <f>VLOOKUP($B762,'UPDATE Advanced Stats'!$B$2:$AC$1000,23,0)</f>
        <v>#N/A</v>
      </c>
      <c r="AU762" t="e">
        <f>VLOOKUP($B762,'UPDATE Advanced Stats'!$B$2:$AC$1000,24,0)</f>
        <v>#N/A</v>
      </c>
      <c r="AV762" t="e">
        <f>VLOOKUP($B762,'UPDATE Advanced Stats'!$B$2:$AC$1000,25,0)</f>
        <v>#N/A</v>
      </c>
      <c r="AW762" t="e">
        <f>VLOOKUP($B762,'UPDATE Advanced Stats'!$B$2:$AC$1000,26,0)</f>
        <v>#N/A</v>
      </c>
      <c r="AX762" t="e">
        <f>VLOOKUP($B762,'UPDATE Advanced Stats'!$B$2:$AC$1000,27,0)</f>
        <v>#N/A</v>
      </c>
      <c r="AY762" t="e">
        <f>VLOOKUP($B762,'UPDATE Advanced Stats'!$B$2:$AC$1000,28,0)</f>
        <v>#N/A</v>
      </c>
    </row>
    <row r="763" spans="1:51">
      <c r="A763">
        <f>'UPDATE Regular Stats'!A764</f>
        <v>0</v>
      </c>
      <c r="B763">
        <f>'UPDATE Regular Stats'!B764</f>
        <v>0</v>
      </c>
      <c r="C763">
        <f>'UPDATE Regular Stats'!C764</f>
        <v>0</v>
      </c>
      <c r="D763">
        <f>'UPDATE Regular Stats'!D764</f>
        <v>0</v>
      </c>
      <c r="E763">
        <f>'UPDATE Regular Stats'!E764</f>
        <v>0</v>
      </c>
      <c r="F763">
        <f>'UPDATE Regular Stats'!F764</f>
        <v>0</v>
      </c>
      <c r="G763">
        <f>'UPDATE Regular Stats'!G764</f>
        <v>0</v>
      </c>
      <c r="H763">
        <f>'UPDATE Regular Stats'!H764</f>
        <v>0</v>
      </c>
      <c r="I763">
        <f>'UPDATE Regular Stats'!I764</f>
        <v>0</v>
      </c>
      <c r="J763">
        <f>'UPDATE Regular Stats'!J764</f>
        <v>0</v>
      </c>
      <c r="K763">
        <f>'UPDATE Regular Stats'!K764</f>
        <v>0</v>
      </c>
      <c r="L763">
        <f>'UPDATE Regular Stats'!L764</f>
        <v>0</v>
      </c>
      <c r="M763">
        <f>'UPDATE Regular Stats'!M764</f>
        <v>0</v>
      </c>
      <c r="N763">
        <f>'UPDATE Regular Stats'!N764</f>
        <v>0</v>
      </c>
      <c r="O763">
        <f>'UPDATE Regular Stats'!O764</f>
        <v>0</v>
      </c>
      <c r="P763">
        <f>'UPDATE Regular Stats'!P764</f>
        <v>0</v>
      </c>
      <c r="Q763">
        <f>'UPDATE Regular Stats'!Q764</f>
        <v>0</v>
      </c>
      <c r="R763">
        <f>'UPDATE Regular Stats'!R764</f>
        <v>0</v>
      </c>
      <c r="S763">
        <f>'UPDATE Regular Stats'!S764</f>
        <v>0</v>
      </c>
      <c r="T763">
        <f>'UPDATE Regular Stats'!T764</f>
        <v>0</v>
      </c>
      <c r="U763">
        <f>'UPDATE Regular Stats'!U764</f>
        <v>0</v>
      </c>
      <c r="V763">
        <f>'UPDATE Regular Stats'!V764</f>
        <v>0</v>
      </c>
      <c r="W763">
        <f>'UPDATE Regular Stats'!W764</f>
        <v>0</v>
      </c>
      <c r="X763">
        <f>'UPDATE Regular Stats'!X764</f>
        <v>0</v>
      </c>
      <c r="Y763">
        <f>'UPDATE Regular Stats'!Y764</f>
        <v>0</v>
      </c>
      <c r="Z763">
        <f>'UPDATE Regular Stats'!Z764</f>
        <v>0</v>
      </c>
      <c r="AA763">
        <f>'UPDATE Regular Stats'!AA764</f>
        <v>0</v>
      </c>
      <c r="AB763">
        <f>'UPDATE Regular Stats'!AB764</f>
        <v>0</v>
      </c>
      <c r="AC763">
        <f>'UPDATE Regular Stats'!AC764</f>
        <v>0</v>
      </c>
      <c r="AD763" t="e">
        <f>VLOOKUP($B763,'UPDATE Advanced Stats'!$B$2:$AC$1000,7,0)</f>
        <v>#N/A</v>
      </c>
      <c r="AE763" t="e">
        <f>VLOOKUP($B763,'UPDATE Advanced Stats'!$B$2:$AC$1000,8,0)</f>
        <v>#N/A</v>
      </c>
      <c r="AF763" t="e">
        <f>VLOOKUP($B763,'UPDATE Advanced Stats'!$B$2:$AC$1000,9,0)</f>
        <v>#N/A</v>
      </c>
      <c r="AG763" t="e">
        <f>VLOOKUP($B763,'UPDATE Advanced Stats'!$B$2:$AC$1000,10,0)</f>
        <v>#N/A</v>
      </c>
      <c r="AH763" t="e">
        <f>VLOOKUP($B763,'UPDATE Advanced Stats'!$B$2:$AC$1000,11,0)</f>
        <v>#N/A</v>
      </c>
      <c r="AI763" t="e">
        <f>VLOOKUP($B763,'UPDATE Advanced Stats'!$B$2:$AC$1000,12,0)</f>
        <v>#N/A</v>
      </c>
      <c r="AJ763" t="e">
        <f>VLOOKUP($B763,'UPDATE Advanced Stats'!$B$2:$AC$1000,13,0)</f>
        <v>#N/A</v>
      </c>
      <c r="AK763" t="e">
        <f>VLOOKUP($B763,'UPDATE Advanced Stats'!$B$2:$AC$1000,14,0)</f>
        <v>#N/A</v>
      </c>
      <c r="AL763" t="e">
        <f>VLOOKUP($B763,'UPDATE Advanced Stats'!$B$2:$AC$1000,15,0)</f>
        <v>#N/A</v>
      </c>
      <c r="AM763" t="e">
        <f>VLOOKUP($B763,'UPDATE Advanced Stats'!$B$2:$AC$1000,16,0)</f>
        <v>#N/A</v>
      </c>
      <c r="AN763" t="e">
        <f>VLOOKUP($B763,'UPDATE Advanced Stats'!$B$2:$AC$1000,17,0)</f>
        <v>#N/A</v>
      </c>
      <c r="AO763" t="e">
        <f>VLOOKUP($B763,'UPDATE Advanced Stats'!$B$2:$AC$1000,18,0)</f>
        <v>#N/A</v>
      </c>
      <c r="AP763" t="e">
        <f>VLOOKUP($B763,'UPDATE Advanced Stats'!$B$2:$AC$1000,19,0)</f>
        <v>#N/A</v>
      </c>
      <c r="AQ763" t="e">
        <f>VLOOKUP($B763,'UPDATE Advanced Stats'!$B$2:$AC$1000,20,0)</f>
        <v>#N/A</v>
      </c>
      <c r="AR763" t="e">
        <f>VLOOKUP($B763,'UPDATE Advanced Stats'!$B$2:$AC$1000,21,0)</f>
        <v>#N/A</v>
      </c>
      <c r="AS763" t="e">
        <f>VLOOKUP($B763,'UPDATE Advanced Stats'!$B$2:$AC$1000,22,0)</f>
        <v>#N/A</v>
      </c>
      <c r="AT763" t="e">
        <f>VLOOKUP($B763,'UPDATE Advanced Stats'!$B$2:$AC$1000,23,0)</f>
        <v>#N/A</v>
      </c>
      <c r="AU763" t="e">
        <f>VLOOKUP($B763,'UPDATE Advanced Stats'!$B$2:$AC$1000,24,0)</f>
        <v>#N/A</v>
      </c>
      <c r="AV763" t="e">
        <f>VLOOKUP($B763,'UPDATE Advanced Stats'!$B$2:$AC$1000,25,0)</f>
        <v>#N/A</v>
      </c>
      <c r="AW763" t="e">
        <f>VLOOKUP($B763,'UPDATE Advanced Stats'!$B$2:$AC$1000,26,0)</f>
        <v>#N/A</v>
      </c>
      <c r="AX763" t="e">
        <f>VLOOKUP($B763,'UPDATE Advanced Stats'!$B$2:$AC$1000,27,0)</f>
        <v>#N/A</v>
      </c>
      <c r="AY763" t="e">
        <f>VLOOKUP($B763,'UPDATE Advanced Stats'!$B$2:$AC$1000,28,0)</f>
        <v>#N/A</v>
      </c>
    </row>
    <row r="764" spans="1:51">
      <c r="A764">
        <f>'UPDATE Regular Stats'!A765</f>
        <v>0</v>
      </c>
      <c r="B764">
        <f>'UPDATE Regular Stats'!B765</f>
        <v>0</v>
      </c>
      <c r="C764">
        <f>'UPDATE Regular Stats'!C765</f>
        <v>0</v>
      </c>
      <c r="D764">
        <f>'UPDATE Regular Stats'!D765</f>
        <v>0</v>
      </c>
      <c r="E764">
        <f>'UPDATE Regular Stats'!E765</f>
        <v>0</v>
      </c>
      <c r="F764">
        <f>'UPDATE Regular Stats'!F765</f>
        <v>0</v>
      </c>
      <c r="G764">
        <f>'UPDATE Regular Stats'!G765</f>
        <v>0</v>
      </c>
      <c r="H764">
        <f>'UPDATE Regular Stats'!H765</f>
        <v>0</v>
      </c>
      <c r="I764">
        <f>'UPDATE Regular Stats'!I765</f>
        <v>0</v>
      </c>
      <c r="J764">
        <f>'UPDATE Regular Stats'!J765</f>
        <v>0</v>
      </c>
      <c r="K764">
        <f>'UPDATE Regular Stats'!K765</f>
        <v>0</v>
      </c>
      <c r="L764">
        <f>'UPDATE Regular Stats'!L765</f>
        <v>0</v>
      </c>
      <c r="M764">
        <f>'UPDATE Regular Stats'!M765</f>
        <v>0</v>
      </c>
      <c r="N764">
        <f>'UPDATE Regular Stats'!N765</f>
        <v>0</v>
      </c>
      <c r="O764">
        <f>'UPDATE Regular Stats'!O765</f>
        <v>0</v>
      </c>
      <c r="P764">
        <f>'UPDATE Regular Stats'!P765</f>
        <v>0</v>
      </c>
      <c r="Q764">
        <f>'UPDATE Regular Stats'!Q765</f>
        <v>0</v>
      </c>
      <c r="R764">
        <f>'UPDATE Regular Stats'!R765</f>
        <v>0</v>
      </c>
      <c r="S764">
        <f>'UPDATE Regular Stats'!S765</f>
        <v>0</v>
      </c>
      <c r="T764">
        <f>'UPDATE Regular Stats'!T765</f>
        <v>0</v>
      </c>
      <c r="U764">
        <f>'UPDATE Regular Stats'!U765</f>
        <v>0</v>
      </c>
      <c r="V764">
        <f>'UPDATE Regular Stats'!V765</f>
        <v>0</v>
      </c>
      <c r="W764">
        <f>'UPDATE Regular Stats'!W765</f>
        <v>0</v>
      </c>
      <c r="X764">
        <f>'UPDATE Regular Stats'!X765</f>
        <v>0</v>
      </c>
      <c r="Y764">
        <f>'UPDATE Regular Stats'!Y765</f>
        <v>0</v>
      </c>
      <c r="Z764">
        <f>'UPDATE Regular Stats'!Z765</f>
        <v>0</v>
      </c>
      <c r="AA764">
        <f>'UPDATE Regular Stats'!AA765</f>
        <v>0</v>
      </c>
      <c r="AB764">
        <f>'UPDATE Regular Stats'!AB765</f>
        <v>0</v>
      </c>
      <c r="AC764">
        <f>'UPDATE Regular Stats'!AC765</f>
        <v>0</v>
      </c>
      <c r="AD764" t="e">
        <f>VLOOKUP($B764,'UPDATE Advanced Stats'!$B$2:$AC$1000,7,0)</f>
        <v>#N/A</v>
      </c>
      <c r="AE764" t="e">
        <f>VLOOKUP($B764,'UPDATE Advanced Stats'!$B$2:$AC$1000,8,0)</f>
        <v>#N/A</v>
      </c>
      <c r="AF764" t="e">
        <f>VLOOKUP($B764,'UPDATE Advanced Stats'!$B$2:$AC$1000,9,0)</f>
        <v>#N/A</v>
      </c>
      <c r="AG764" t="e">
        <f>VLOOKUP($B764,'UPDATE Advanced Stats'!$B$2:$AC$1000,10,0)</f>
        <v>#N/A</v>
      </c>
      <c r="AH764" t="e">
        <f>VLOOKUP($B764,'UPDATE Advanced Stats'!$B$2:$AC$1000,11,0)</f>
        <v>#N/A</v>
      </c>
      <c r="AI764" t="e">
        <f>VLOOKUP($B764,'UPDATE Advanced Stats'!$B$2:$AC$1000,12,0)</f>
        <v>#N/A</v>
      </c>
      <c r="AJ764" t="e">
        <f>VLOOKUP($B764,'UPDATE Advanced Stats'!$B$2:$AC$1000,13,0)</f>
        <v>#N/A</v>
      </c>
      <c r="AK764" t="e">
        <f>VLOOKUP($B764,'UPDATE Advanced Stats'!$B$2:$AC$1000,14,0)</f>
        <v>#N/A</v>
      </c>
      <c r="AL764" t="e">
        <f>VLOOKUP($B764,'UPDATE Advanced Stats'!$B$2:$AC$1000,15,0)</f>
        <v>#N/A</v>
      </c>
      <c r="AM764" t="e">
        <f>VLOOKUP($B764,'UPDATE Advanced Stats'!$B$2:$AC$1000,16,0)</f>
        <v>#N/A</v>
      </c>
      <c r="AN764" t="e">
        <f>VLOOKUP($B764,'UPDATE Advanced Stats'!$B$2:$AC$1000,17,0)</f>
        <v>#N/A</v>
      </c>
      <c r="AO764" t="e">
        <f>VLOOKUP($B764,'UPDATE Advanced Stats'!$B$2:$AC$1000,18,0)</f>
        <v>#N/A</v>
      </c>
      <c r="AP764" t="e">
        <f>VLOOKUP($B764,'UPDATE Advanced Stats'!$B$2:$AC$1000,19,0)</f>
        <v>#N/A</v>
      </c>
      <c r="AQ764" t="e">
        <f>VLOOKUP($B764,'UPDATE Advanced Stats'!$B$2:$AC$1000,20,0)</f>
        <v>#N/A</v>
      </c>
      <c r="AR764" t="e">
        <f>VLOOKUP($B764,'UPDATE Advanced Stats'!$B$2:$AC$1000,21,0)</f>
        <v>#N/A</v>
      </c>
      <c r="AS764" t="e">
        <f>VLOOKUP($B764,'UPDATE Advanced Stats'!$B$2:$AC$1000,22,0)</f>
        <v>#N/A</v>
      </c>
      <c r="AT764" t="e">
        <f>VLOOKUP($B764,'UPDATE Advanced Stats'!$B$2:$AC$1000,23,0)</f>
        <v>#N/A</v>
      </c>
      <c r="AU764" t="e">
        <f>VLOOKUP($B764,'UPDATE Advanced Stats'!$B$2:$AC$1000,24,0)</f>
        <v>#N/A</v>
      </c>
      <c r="AV764" t="e">
        <f>VLOOKUP($B764,'UPDATE Advanced Stats'!$B$2:$AC$1000,25,0)</f>
        <v>#N/A</v>
      </c>
      <c r="AW764" t="e">
        <f>VLOOKUP($B764,'UPDATE Advanced Stats'!$B$2:$AC$1000,26,0)</f>
        <v>#N/A</v>
      </c>
      <c r="AX764" t="e">
        <f>VLOOKUP($B764,'UPDATE Advanced Stats'!$B$2:$AC$1000,27,0)</f>
        <v>#N/A</v>
      </c>
      <c r="AY764" t="e">
        <f>VLOOKUP($B764,'UPDATE Advanced Stats'!$B$2:$AC$1000,28,0)</f>
        <v>#N/A</v>
      </c>
    </row>
    <row r="765" spans="1:51">
      <c r="A765">
        <f>'UPDATE Regular Stats'!A766</f>
        <v>0</v>
      </c>
      <c r="B765">
        <f>'UPDATE Regular Stats'!B766</f>
        <v>0</v>
      </c>
      <c r="C765">
        <f>'UPDATE Regular Stats'!C766</f>
        <v>0</v>
      </c>
      <c r="D765">
        <f>'UPDATE Regular Stats'!D766</f>
        <v>0</v>
      </c>
      <c r="E765">
        <f>'UPDATE Regular Stats'!E766</f>
        <v>0</v>
      </c>
      <c r="F765">
        <f>'UPDATE Regular Stats'!F766</f>
        <v>0</v>
      </c>
      <c r="G765">
        <f>'UPDATE Regular Stats'!G766</f>
        <v>0</v>
      </c>
      <c r="H765">
        <f>'UPDATE Regular Stats'!H766</f>
        <v>0</v>
      </c>
      <c r="I765">
        <f>'UPDATE Regular Stats'!I766</f>
        <v>0</v>
      </c>
      <c r="J765">
        <f>'UPDATE Regular Stats'!J766</f>
        <v>0</v>
      </c>
      <c r="K765">
        <f>'UPDATE Regular Stats'!K766</f>
        <v>0</v>
      </c>
      <c r="L765">
        <f>'UPDATE Regular Stats'!L766</f>
        <v>0</v>
      </c>
      <c r="M765">
        <f>'UPDATE Regular Stats'!M766</f>
        <v>0</v>
      </c>
      <c r="N765">
        <f>'UPDATE Regular Stats'!N766</f>
        <v>0</v>
      </c>
      <c r="O765">
        <f>'UPDATE Regular Stats'!O766</f>
        <v>0</v>
      </c>
      <c r="P765">
        <f>'UPDATE Regular Stats'!P766</f>
        <v>0</v>
      </c>
      <c r="Q765">
        <f>'UPDATE Regular Stats'!Q766</f>
        <v>0</v>
      </c>
      <c r="R765">
        <f>'UPDATE Regular Stats'!R766</f>
        <v>0</v>
      </c>
      <c r="S765">
        <f>'UPDATE Regular Stats'!S766</f>
        <v>0</v>
      </c>
      <c r="T765">
        <f>'UPDATE Regular Stats'!T766</f>
        <v>0</v>
      </c>
      <c r="U765">
        <f>'UPDATE Regular Stats'!U766</f>
        <v>0</v>
      </c>
      <c r="V765">
        <f>'UPDATE Regular Stats'!V766</f>
        <v>0</v>
      </c>
      <c r="W765">
        <f>'UPDATE Regular Stats'!W766</f>
        <v>0</v>
      </c>
      <c r="X765">
        <f>'UPDATE Regular Stats'!X766</f>
        <v>0</v>
      </c>
      <c r="Y765">
        <f>'UPDATE Regular Stats'!Y766</f>
        <v>0</v>
      </c>
      <c r="Z765">
        <f>'UPDATE Regular Stats'!Z766</f>
        <v>0</v>
      </c>
      <c r="AA765">
        <f>'UPDATE Regular Stats'!AA766</f>
        <v>0</v>
      </c>
      <c r="AB765">
        <f>'UPDATE Regular Stats'!AB766</f>
        <v>0</v>
      </c>
      <c r="AC765">
        <f>'UPDATE Regular Stats'!AC766</f>
        <v>0</v>
      </c>
      <c r="AD765" t="e">
        <f>VLOOKUP($B765,'UPDATE Advanced Stats'!$B$2:$AC$1000,7,0)</f>
        <v>#N/A</v>
      </c>
      <c r="AE765" t="e">
        <f>VLOOKUP($B765,'UPDATE Advanced Stats'!$B$2:$AC$1000,8,0)</f>
        <v>#N/A</v>
      </c>
      <c r="AF765" t="e">
        <f>VLOOKUP($B765,'UPDATE Advanced Stats'!$B$2:$AC$1000,9,0)</f>
        <v>#N/A</v>
      </c>
      <c r="AG765" t="e">
        <f>VLOOKUP($B765,'UPDATE Advanced Stats'!$B$2:$AC$1000,10,0)</f>
        <v>#N/A</v>
      </c>
      <c r="AH765" t="e">
        <f>VLOOKUP($B765,'UPDATE Advanced Stats'!$B$2:$AC$1000,11,0)</f>
        <v>#N/A</v>
      </c>
      <c r="AI765" t="e">
        <f>VLOOKUP($B765,'UPDATE Advanced Stats'!$B$2:$AC$1000,12,0)</f>
        <v>#N/A</v>
      </c>
      <c r="AJ765" t="e">
        <f>VLOOKUP($B765,'UPDATE Advanced Stats'!$B$2:$AC$1000,13,0)</f>
        <v>#N/A</v>
      </c>
      <c r="AK765" t="e">
        <f>VLOOKUP($B765,'UPDATE Advanced Stats'!$B$2:$AC$1000,14,0)</f>
        <v>#N/A</v>
      </c>
      <c r="AL765" t="e">
        <f>VLOOKUP($B765,'UPDATE Advanced Stats'!$B$2:$AC$1000,15,0)</f>
        <v>#N/A</v>
      </c>
      <c r="AM765" t="e">
        <f>VLOOKUP($B765,'UPDATE Advanced Stats'!$B$2:$AC$1000,16,0)</f>
        <v>#N/A</v>
      </c>
      <c r="AN765" t="e">
        <f>VLOOKUP($B765,'UPDATE Advanced Stats'!$B$2:$AC$1000,17,0)</f>
        <v>#N/A</v>
      </c>
      <c r="AO765" t="e">
        <f>VLOOKUP($B765,'UPDATE Advanced Stats'!$B$2:$AC$1000,18,0)</f>
        <v>#N/A</v>
      </c>
      <c r="AP765" t="e">
        <f>VLOOKUP($B765,'UPDATE Advanced Stats'!$B$2:$AC$1000,19,0)</f>
        <v>#N/A</v>
      </c>
      <c r="AQ765" t="e">
        <f>VLOOKUP($B765,'UPDATE Advanced Stats'!$B$2:$AC$1000,20,0)</f>
        <v>#N/A</v>
      </c>
      <c r="AR765" t="e">
        <f>VLOOKUP($B765,'UPDATE Advanced Stats'!$B$2:$AC$1000,21,0)</f>
        <v>#N/A</v>
      </c>
      <c r="AS765" t="e">
        <f>VLOOKUP($B765,'UPDATE Advanced Stats'!$B$2:$AC$1000,22,0)</f>
        <v>#N/A</v>
      </c>
      <c r="AT765" t="e">
        <f>VLOOKUP($B765,'UPDATE Advanced Stats'!$B$2:$AC$1000,23,0)</f>
        <v>#N/A</v>
      </c>
      <c r="AU765" t="e">
        <f>VLOOKUP($B765,'UPDATE Advanced Stats'!$B$2:$AC$1000,24,0)</f>
        <v>#N/A</v>
      </c>
      <c r="AV765" t="e">
        <f>VLOOKUP($B765,'UPDATE Advanced Stats'!$B$2:$AC$1000,25,0)</f>
        <v>#N/A</v>
      </c>
      <c r="AW765" t="e">
        <f>VLOOKUP($B765,'UPDATE Advanced Stats'!$B$2:$AC$1000,26,0)</f>
        <v>#N/A</v>
      </c>
      <c r="AX765" t="e">
        <f>VLOOKUP($B765,'UPDATE Advanced Stats'!$B$2:$AC$1000,27,0)</f>
        <v>#N/A</v>
      </c>
      <c r="AY765" t="e">
        <f>VLOOKUP($B765,'UPDATE Advanced Stats'!$B$2:$AC$1000,28,0)</f>
        <v>#N/A</v>
      </c>
    </row>
    <row r="766" spans="1:51">
      <c r="A766">
        <f>'UPDATE Regular Stats'!A767</f>
        <v>0</v>
      </c>
      <c r="B766">
        <f>'UPDATE Regular Stats'!B767</f>
        <v>0</v>
      </c>
      <c r="C766">
        <f>'UPDATE Regular Stats'!C767</f>
        <v>0</v>
      </c>
      <c r="D766">
        <f>'UPDATE Regular Stats'!D767</f>
        <v>0</v>
      </c>
      <c r="E766">
        <f>'UPDATE Regular Stats'!E767</f>
        <v>0</v>
      </c>
      <c r="F766">
        <f>'UPDATE Regular Stats'!F767</f>
        <v>0</v>
      </c>
      <c r="G766">
        <f>'UPDATE Regular Stats'!G767</f>
        <v>0</v>
      </c>
      <c r="H766">
        <f>'UPDATE Regular Stats'!H767</f>
        <v>0</v>
      </c>
      <c r="I766">
        <f>'UPDATE Regular Stats'!I767</f>
        <v>0</v>
      </c>
      <c r="J766">
        <f>'UPDATE Regular Stats'!J767</f>
        <v>0</v>
      </c>
      <c r="K766">
        <f>'UPDATE Regular Stats'!K767</f>
        <v>0</v>
      </c>
      <c r="L766">
        <f>'UPDATE Regular Stats'!L767</f>
        <v>0</v>
      </c>
      <c r="M766">
        <f>'UPDATE Regular Stats'!M767</f>
        <v>0</v>
      </c>
      <c r="N766">
        <f>'UPDATE Regular Stats'!N767</f>
        <v>0</v>
      </c>
      <c r="O766">
        <f>'UPDATE Regular Stats'!O767</f>
        <v>0</v>
      </c>
      <c r="P766">
        <f>'UPDATE Regular Stats'!P767</f>
        <v>0</v>
      </c>
      <c r="Q766">
        <f>'UPDATE Regular Stats'!Q767</f>
        <v>0</v>
      </c>
      <c r="R766">
        <f>'UPDATE Regular Stats'!R767</f>
        <v>0</v>
      </c>
      <c r="S766">
        <f>'UPDATE Regular Stats'!S767</f>
        <v>0</v>
      </c>
      <c r="T766">
        <f>'UPDATE Regular Stats'!T767</f>
        <v>0</v>
      </c>
      <c r="U766">
        <f>'UPDATE Regular Stats'!U767</f>
        <v>0</v>
      </c>
      <c r="V766">
        <f>'UPDATE Regular Stats'!V767</f>
        <v>0</v>
      </c>
      <c r="W766">
        <f>'UPDATE Regular Stats'!W767</f>
        <v>0</v>
      </c>
      <c r="X766">
        <f>'UPDATE Regular Stats'!X767</f>
        <v>0</v>
      </c>
      <c r="Y766">
        <f>'UPDATE Regular Stats'!Y767</f>
        <v>0</v>
      </c>
      <c r="Z766">
        <f>'UPDATE Regular Stats'!Z767</f>
        <v>0</v>
      </c>
      <c r="AA766">
        <f>'UPDATE Regular Stats'!AA767</f>
        <v>0</v>
      </c>
      <c r="AB766">
        <f>'UPDATE Regular Stats'!AB767</f>
        <v>0</v>
      </c>
      <c r="AC766">
        <f>'UPDATE Regular Stats'!AC767</f>
        <v>0</v>
      </c>
      <c r="AD766" t="e">
        <f>VLOOKUP($B766,'UPDATE Advanced Stats'!$B$2:$AC$1000,7,0)</f>
        <v>#N/A</v>
      </c>
      <c r="AE766" t="e">
        <f>VLOOKUP($B766,'UPDATE Advanced Stats'!$B$2:$AC$1000,8,0)</f>
        <v>#N/A</v>
      </c>
      <c r="AF766" t="e">
        <f>VLOOKUP($B766,'UPDATE Advanced Stats'!$B$2:$AC$1000,9,0)</f>
        <v>#N/A</v>
      </c>
      <c r="AG766" t="e">
        <f>VLOOKUP($B766,'UPDATE Advanced Stats'!$B$2:$AC$1000,10,0)</f>
        <v>#N/A</v>
      </c>
      <c r="AH766" t="e">
        <f>VLOOKUP($B766,'UPDATE Advanced Stats'!$B$2:$AC$1000,11,0)</f>
        <v>#N/A</v>
      </c>
      <c r="AI766" t="e">
        <f>VLOOKUP($B766,'UPDATE Advanced Stats'!$B$2:$AC$1000,12,0)</f>
        <v>#N/A</v>
      </c>
      <c r="AJ766" t="e">
        <f>VLOOKUP($B766,'UPDATE Advanced Stats'!$B$2:$AC$1000,13,0)</f>
        <v>#N/A</v>
      </c>
      <c r="AK766" t="e">
        <f>VLOOKUP($B766,'UPDATE Advanced Stats'!$B$2:$AC$1000,14,0)</f>
        <v>#N/A</v>
      </c>
      <c r="AL766" t="e">
        <f>VLOOKUP($B766,'UPDATE Advanced Stats'!$B$2:$AC$1000,15,0)</f>
        <v>#N/A</v>
      </c>
      <c r="AM766" t="e">
        <f>VLOOKUP($B766,'UPDATE Advanced Stats'!$B$2:$AC$1000,16,0)</f>
        <v>#N/A</v>
      </c>
      <c r="AN766" t="e">
        <f>VLOOKUP($B766,'UPDATE Advanced Stats'!$B$2:$AC$1000,17,0)</f>
        <v>#N/A</v>
      </c>
      <c r="AO766" t="e">
        <f>VLOOKUP($B766,'UPDATE Advanced Stats'!$B$2:$AC$1000,18,0)</f>
        <v>#N/A</v>
      </c>
      <c r="AP766" t="e">
        <f>VLOOKUP($B766,'UPDATE Advanced Stats'!$B$2:$AC$1000,19,0)</f>
        <v>#N/A</v>
      </c>
      <c r="AQ766" t="e">
        <f>VLOOKUP($B766,'UPDATE Advanced Stats'!$B$2:$AC$1000,20,0)</f>
        <v>#N/A</v>
      </c>
      <c r="AR766" t="e">
        <f>VLOOKUP($B766,'UPDATE Advanced Stats'!$B$2:$AC$1000,21,0)</f>
        <v>#N/A</v>
      </c>
      <c r="AS766" t="e">
        <f>VLOOKUP($B766,'UPDATE Advanced Stats'!$B$2:$AC$1000,22,0)</f>
        <v>#N/A</v>
      </c>
      <c r="AT766" t="e">
        <f>VLOOKUP($B766,'UPDATE Advanced Stats'!$B$2:$AC$1000,23,0)</f>
        <v>#N/A</v>
      </c>
      <c r="AU766" t="e">
        <f>VLOOKUP($B766,'UPDATE Advanced Stats'!$B$2:$AC$1000,24,0)</f>
        <v>#N/A</v>
      </c>
      <c r="AV766" t="e">
        <f>VLOOKUP($B766,'UPDATE Advanced Stats'!$B$2:$AC$1000,25,0)</f>
        <v>#N/A</v>
      </c>
      <c r="AW766" t="e">
        <f>VLOOKUP($B766,'UPDATE Advanced Stats'!$B$2:$AC$1000,26,0)</f>
        <v>#N/A</v>
      </c>
      <c r="AX766" t="e">
        <f>VLOOKUP($B766,'UPDATE Advanced Stats'!$B$2:$AC$1000,27,0)</f>
        <v>#N/A</v>
      </c>
      <c r="AY766" t="e">
        <f>VLOOKUP($B766,'UPDATE Advanced Stats'!$B$2:$AC$1000,28,0)</f>
        <v>#N/A</v>
      </c>
    </row>
    <row r="767" spans="1:51">
      <c r="A767">
        <f>'UPDATE Regular Stats'!A768</f>
        <v>0</v>
      </c>
      <c r="B767">
        <f>'UPDATE Regular Stats'!B768</f>
        <v>0</v>
      </c>
      <c r="C767">
        <f>'UPDATE Regular Stats'!C768</f>
        <v>0</v>
      </c>
      <c r="D767">
        <f>'UPDATE Regular Stats'!D768</f>
        <v>0</v>
      </c>
      <c r="E767">
        <f>'UPDATE Regular Stats'!E768</f>
        <v>0</v>
      </c>
      <c r="F767">
        <f>'UPDATE Regular Stats'!F768</f>
        <v>0</v>
      </c>
      <c r="G767">
        <f>'UPDATE Regular Stats'!G768</f>
        <v>0</v>
      </c>
      <c r="H767">
        <f>'UPDATE Regular Stats'!H768</f>
        <v>0</v>
      </c>
      <c r="I767">
        <f>'UPDATE Regular Stats'!I768</f>
        <v>0</v>
      </c>
      <c r="J767">
        <f>'UPDATE Regular Stats'!J768</f>
        <v>0</v>
      </c>
      <c r="K767">
        <f>'UPDATE Regular Stats'!K768</f>
        <v>0</v>
      </c>
      <c r="L767">
        <f>'UPDATE Regular Stats'!L768</f>
        <v>0</v>
      </c>
      <c r="M767">
        <f>'UPDATE Regular Stats'!M768</f>
        <v>0</v>
      </c>
      <c r="N767">
        <f>'UPDATE Regular Stats'!N768</f>
        <v>0</v>
      </c>
      <c r="O767">
        <f>'UPDATE Regular Stats'!O768</f>
        <v>0</v>
      </c>
      <c r="P767">
        <f>'UPDATE Regular Stats'!P768</f>
        <v>0</v>
      </c>
      <c r="Q767">
        <f>'UPDATE Regular Stats'!Q768</f>
        <v>0</v>
      </c>
      <c r="R767">
        <f>'UPDATE Regular Stats'!R768</f>
        <v>0</v>
      </c>
      <c r="S767">
        <f>'UPDATE Regular Stats'!S768</f>
        <v>0</v>
      </c>
      <c r="T767">
        <f>'UPDATE Regular Stats'!T768</f>
        <v>0</v>
      </c>
      <c r="U767">
        <f>'UPDATE Regular Stats'!U768</f>
        <v>0</v>
      </c>
      <c r="V767">
        <f>'UPDATE Regular Stats'!V768</f>
        <v>0</v>
      </c>
      <c r="W767">
        <f>'UPDATE Regular Stats'!W768</f>
        <v>0</v>
      </c>
      <c r="X767">
        <f>'UPDATE Regular Stats'!X768</f>
        <v>0</v>
      </c>
      <c r="Y767">
        <f>'UPDATE Regular Stats'!Y768</f>
        <v>0</v>
      </c>
      <c r="Z767">
        <f>'UPDATE Regular Stats'!Z768</f>
        <v>0</v>
      </c>
      <c r="AA767">
        <f>'UPDATE Regular Stats'!AA768</f>
        <v>0</v>
      </c>
      <c r="AB767">
        <f>'UPDATE Regular Stats'!AB768</f>
        <v>0</v>
      </c>
      <c r="AC767">
        <f>'UPDATE Regular Stats'!AC768</f>
        <v>0</v>
      </c>
      <c r="AD767" t="e">
        <f>VLOOKUP($B767,'UPDATE Advanced Stats'!$B$2:$AC$1000,7,0)</f>
        <v>#N/A</v>
      </c>
      <c r="AE767" t="e">
        <f>VLOOKUP($B767,'UPDATE Advanced Stats'!$B$2:$AC$1000,8,0)</f>
        <v>#N/A</v>
      </c>
      <c r="AF767" t="e">
        <f>VLOOKUP($B767,'UPDATE Advanced Stats'!$B$2:$AC$1000,9,0)</f>
        <v>#N/A</v>
      </c>
      <c r="AG767" t="e">
        <f>VLOOKUP($B767,'UPDATE Advanced Stats'!$B$2:$AC$1000,10,0)</f>
        <v>#N/A</v>
      </c>
      <c r="AH767" t="e">
        <f>VLOOKUP($B767,'UPDATE Advanced Stats'!$B$2:$AC$1000,11,0)</f>
        <v>#N/A</v>
      </c>
      <c r="AI767" t="e">
        <f>VLOOKUP($B767,'UPDATE Advanced Stats'!$B$2:$AC$1000,12,0)</f>
        <v>#N/A</v>
      </c>
      <c r="AJ767" t="e">
        <f>VLOOKUP($B767,'UPDATE Advanced Stats'!$B$2:$AC$1000,13,0)</f>
        <v>#N/A</v>
      </c>
      <c r="AK767" t="e">
        <f>VLOOKUP($B767,'UPDATE Advanced Stats'!$B$2:$AC$1000,14,0)</f>
        <v>#N/A</v>
      </c>
      <c r="AL767" t="e">
        <f>VLOOKUP($B767,'UPDATE Advanced Stats'!$B$2:$AC$1000,15,0)</f>
        <v>#N/A</v>
      </c>
      <c r="AM767" t="e">
        <f>VLOOKUP($B767,'UPDATE Advanced Stats'!$B$2:$AC$1000,16,0)</f>
        <v>#N/A</v>
      </c>
      <c r="AN767" t="e">
        <f>VLOOKUP($B767,'UPDATE Advanced Stats'!$B$2:$AC$1000,17,0)</f>
        <v>#N/A</v>
      </c>
      <c r="AO767" t="e">
        <f>VLOOKUP($B767,'UPDATE Advanced Stats'!$B$2:$AC$1000,18,0)</f>
        <v>#N/A</v>
      </c>
      <c r="AP767" t="e">
        <f>VLOOKUP($B767,'UPDATE Advanced Stats'!$B$2:$AC$1000,19,0)</f>
        <v>#N/A</v>
      </c>
      <c r="AQ767" t="e">
        <f>VLOOKUP($B767,'UPDATE Advanced Stats'!$B$2:$AC$1000,20,0)</f>
        <v>#N/A</v>
      </c>
      <c r="AR767" t="e">
        <f>VLOOKUP($B767,'UPDATE Advanced Stats'!$B$2:$AC$1000,21,0)</f>
        <v>#N/A</v>
      </c>
      <c r="AS767" t="e">
        <f>VLOOKUP($B767,'UPDATE Advanced Stats'!$B$2:$AC$1000,22,0)</f>
        <v>#N/A</v>
      </c>
      <c r="AT767" t="e">
        <f>VLOOKUP($B767,'UPDATE Advanced Stats'!$B$2:$AC$1000,23,0)</f>
        <v>#N/A</v>
      </c>
      <c r="AU767" t="e">
        <f>VLOOKUP($B767,'UPDATE Advanced Stats'!$B$2:$AC$1000,24,0)</f>
        <v>#N/A</v>
      </c>
      <c r="AV767" t="e">
        <f>VLOOKUP($B767,'UPDATE Advanced Stats'!$B$2:$AC$1000,25,0)</f>
        <v>#N/A</v>
      </c>
      <c r="AW767" t="e">
        <f>VLOOKUP($B767,'UPDATE Advanced Stats'!$B$2:$AC$1000,26,0)</f>
        <v>#N/A</v>
      </c>
      <c r="AX767" t="e">
        <f>VLOOKUP($B767,'UPDATE Advanced Stats'!$B$2:$AC$1000,27,0)</f>
        <v>#N/A</v>
      </c>
      <c r="AY767" t="e">
        <f>VLOOKUP($B767,'UPDATE Advanced Stats'!$B$2:$AC$1000,28,0)</f>
        <v>#N/A</v>
      </c>
    </row>
    <row r="768" spans="1:51">
      <c r="A768">
        <f>'UPDATE Regular Stats'!A769</f>
        <v>0</v>
      </c>
      <c r="B768">
        <f>'UPDATE Regular Stats'!B769</f>
        <v>0</v>
      </c>
      <c r="C768">
        <f>'UPDATE Regular Stats'!C769</f>
        <v>0</v>
      </c>
      <c r="D768">
        <f>'UPDATE Regular Stats'!D769</f>
        <v>0</v>
      </c>
      <c r="E768">
        <f>'UPDATE Regular Stats'!E769</f>
        <v>0</v>
      </c>
      <c r="F768">
        <f>'UPDATE Regular Stats'!F769</f>
        <v>0</v>
      </c>
      <c r="G768">
        <f>'UPDATE Regular Stats'!G769</f>
        <v>0</v>
      </c>
      <c r="H768">
        <f>'UPDATE Regular Stats'!H769</f>
        <v>0</v>
      </c>
      <c r="I768">
        <f>'UPDATE Regular Stats'!I769</f>
        <v>0</v>
      </c>
      <c r="J768">
        <f>'UPDATE Regular Stats'!J769</f>
        <v>0</v>
      </c>
      <c r="K768">
        <f>'UPDATE Regular Stats'!K769</f>
        <v>0</v>
      </c>
      <c r="L768">
        <f>'UPDATE Regular Stats'!L769</f>
        <v>0</v>
      </c>
      <c r="M768">
        <f>'UPDATE Regular Stats'!M769</f>
        <v>0</v>
      </c>
      <c r="N768">
        <f>'UPDATE Regular Stats'!N769</f>
        <v>0</v>
      </c>
      <c r="O768">
        <f>'UPDATE Regular Stats'!O769</f>
        <v>0</v>
      </c>
      <c r="P768">
        <f>'UPDATE Regular Stats'!P769</f>
        <v>0</v>
      </c>
      <c r="Q768">
        <f>'UPDATE Regular Stats'!Q769</f>
        <v>0</v>
      </c>
      <c r="R768">
        <f>'UPDATE Regular Stats'!R769</f>
        <v>0</v>
      </c>
      <c r="S768">
        <f>'UPDATE Regular Stats'!S769</f>
        <v>0</v>
      </c>
      <c r="T768">
        <f>'UPDATE Regular Stats'!T769</f>
        <v>0</v>
      </c>
      <c r="U768">
        <f>'UPDATE Regular Stats'!U769</f>
        <v>0</v>
      </c>
      <c r="V768">
        <f>'UPDATE Regular Stats'!V769</f>
        <v>0</v>
      </c>
      <c r="W768">
        <f>'UPDATE Regular Stats'!W769</f>
        <v>0</v>
      </c>
      <c r="X768">
        <f>'UPDATE Regular Stats'!X769</f>
        <v>0</v>
      </c>
      <c r="Y768">
        <f>'UPDATE Regular Stats'!Y769</f>
        <v>0</v>
      </c>
      <c r="Z768">
        <f>'UPDATE Regular Stats'!Z769</f>
        <v>0</v>
      </c>
      <c r="AA768">
        <f>'UPDATE Regular Stats'!AA769</f>
        <v>0</v>
      </c>
      <c r="AB768">
        <f>'UPDATE Regular Stats'!AB769</f>
        <v>0</v>
      </c>
      <c r="AC768">
        <f>'UPDATE Regular Stats'!AC769</f>
        <v>0</v>
      </c>
      <c r="AD768" t="e">
        <f>VLOOKUP($B768,'UPDATE Advanced Stats'!$B$2:$AC$1000,7,0)</f>
        <v>#N/A</v>
      </c>
      <c r="AE768" t="e">
        <f>VLOOKUP($B768,'UPDATE Advanced Stats'!$B$2:$AC$1000,8,0)</f>
        <v>#N/A</v>
      </c>
      <c r="AF768" t="e">
        <f>VLOOKUP($B768,'UPDATE Advanced Stats'!$B$2:$AC$1000,9,0)</f>
        <v>#N/A</v>
      </c>
      <c r="AG768" t="e">
        <f>VLOOKUP($B768,'UPDATE Advanced Stats'!$B$2:$AC$1000,10,0)</f>
        <v>#N/A</v>
      </c>
      <c r="AH768" t="e">
        <f>VLOOKUP($B768,'UPDATE Advanced Stats'!$B$2:$AC$1000,11,0)</f>
        <v>#N/A</v>
      </c>
      <c r="AI768" t="e">
        <f>VLOOKUP($B768,'UPDATE Advanced Stats'!$B$2:$AC$1000,12,0)</f>
        <v>#N/A</v>
      </c>
      <c r="AJ768" t="e">
        <f>VLOOKUP($B768,'UPDATE Advanced Stats'!$B$2:$AC$1000,13,0)</f>
        <v>#N/A</v>
      </c>
      <c r="AK768" t="e">
        <f>VLOOKUP($B768,'UPDATE Advanced Stats'!$B$2:$AC$1000,14,0)</f>
        <v>#N/A</v>
      </c>
      <c r="AL768" t="e">
        <f>VLOOKUP($B768,'UPDATE Advanced Stats'!$B$2:$AC$1000,15,0)</f>
        <v>#N/A</v>
      </c>
      <c r="AM768" t="e">
        <f>VLOOKUP($B768,'UPDATE Advanced Stats'!$B$2:$AC$1000,16,0)</f>
        <v>#N/A</v>
      </c>
      <c r="AN768" t="e">
        <f>VLOOKUP($B768,'UPDATE Advanced Stats'!$B$2:$AC$1000,17,0)</f>
        <v>#N/A</v>
      </c>
      <c r="AO768" t="e">
        <f>VLOOKUP($B768,'UPDATE Advanced Stats'!$B$2:$AC$1000,18,0)</f>
        <v>#N/A</v>
      </c>
      <c r="AP768" t="e">
        <f>VLOOKUP($B768,'UPDATE Advanced Stats'!$B$2:$AC$1000,19,0)</f>
        <v>#N/A</v>
      </c>
      <c r="AQ768" t="e">
        <f>VLOOKUP($B768,'UPDATE Advanced Stats'!$B$2:$AC$1000,20,0)</f>
        <v>#N/A</v>
      </c>
      <c r="AR768" t="e">
        <f>VLOOKUP($B768,'UPDATE Advanced Stats'!$B$2:$AC$1000,21,0)</f>
        <v>#N/A</v>
      </c>
      <c r="AS768" t="e">
        <f>VLOOKUP($B768,'UPDATE Advanced Stats'!$B$2:$AC$1000,22,0)</f>
        <v>#N/A</v>
      </c>
      <c r="AT768" t="e">
        <f>VLOOKUP($B768,'UPDATE Advanced Stats'!$B$2:$AC$1000,23,0)</f>
        <v>#N/A</v>
      </c>
      <c r="AU768" t="e">
        <f>VLOOKUP($B768,'UPDATE Advanced Stats'!$B$2:$AC$1000,24,0)</f>
        <v>#N/A</v>
      </c>
      <c r="AV768" t="e">
        <f>VLOOKUP($B768,'UPDATE Advanced Stats'!$B$2:$AC$1000,25,0)</f>
        <v>#N/A</v>
      </c>
      <c r="AW768" t="e">
        <f>VLOOKUP($B768,'UPDATE Advanced Stats'!$B$2:$AC$1000,26,0)</f>
        <v>#N/A</v>
      </c>
      <c r="AX768" t="e">
        <f>VLOOKUP($B768,'UPDATE Advanced Stats'!$B$2:$AC$1000,27,0)</f>
        <v>#N/A</v>
      </c>
      <c r="AY768" t="e">
        <f>VLOOKUP($B768,'UPDATE Advanced Stats'!$B$2:$AC$1000,28,0)</f>
        <v>#N/A</v>
      </c>
    </row>
    <row r="769" spans="1:51">
      <c r="A769">
        <f>'UPDATE Regular Stats'!A770</f>
        <v>0</v>
      </c>
      <c r="B769">
        <f>'UPDATE Regular Stats'!B770</f>
        <v>0</v>
      </c>
      <c r="C769">
        <f>'UPDATE Regular Stats'!C770</f>
        <v>0</v>
      </c>
      <c r="D769">
        <f>'UPDATE Regular Stats'!D770</f>
        <v>0</v>
      </c>
      <c r="E769">
        <f>'UPDATE Regular Stats'!E770</f>
        <v>0</v>
      </c>
      <c r="F769">
        <f>'UPDATE Regular Stats'!F770</f>
        <v>0</v>
      </c>
      <c r="G769">
        <f>'UPDATE Regular Stats'!G770</f>
        <v>0</v>
      </c>
      <c r="H769">
        <f>'UPDATE Regular Stats'!H770</f>
        <v>0</v>
      </c>
      <c r="I769">
        <f>'UPDATE Regular Stats'!I770</f>
        <v>0</v>
      </c>
      <c r="J769">
        <f>'UPDATE Regular Stats'!J770</f>
        <v>0</v>
      </c>
      <c r="K769">
        <f>'UPDATE Regular Stats'!K770</f>
        <v>0</v>
      </c>
      <c r="L769">
        <f>'UPDATE Regular Stats'!L770</f>
        <v>0</v>
      </c>
      <c r="M769">
        <f>'UPDATE Regular Stats'!M770</f>
        <v>0</v>
      </c>
      <c r="N769">
        <f>'UPDATE Regular Stats'!N770</f>
        <v>0</v>
      </c>
      <c r="O769">
        <f>'UPDATE Regular Stats'!O770</f>
        <v>0</v>
      </c>
      <c r="P769">
        <f>'UPDATE Regular Stats'!P770</f>
        <v>0</v>
      </c>
      <c r="Q769">
        <f>'UPDATE Regular Stats'!Q770</f>
        <v>0</v>
      </c>
      <c r="R769">
        <f>'UPDATE Regular Stats'!R770</f>
        <v>0</v>
      </c>
      <c r="S769">
        <f>'UPDATE Regular Stats'!S770</f>
        <v>0</v>
      </c>
      <c r="T769">
        <f>'UPDATE Regular Stats'!T770</f>
        <v>0</v>
      </c>
      <c r="U769">
        <f>'UPDATE Regular Stats'!U770</f>
        <v>0</v>
      </c>
      <c r="V769">
        <f>'UPDATE Regular Stats'!V770</f>
        <v>0</v>
      </c>
      <c r="W769">
        <f>'UPDATE Regular Stats'!W770</f>
        <v>0</v>
      </c>
      <c r="X769">
        <f>'UPDATE Regular Stats'!X770</f>
        <v>0</v>
      </c>
      <c r="Y769">
        <f>'UPDATE Regular Stats'!Y770</f>
        <v>0</v>
      </c>
      <c r="Z769">
        <f>'UPDATE Regular Stats'!Z770</f>
        <v>0</v>
      </c>
      <c r="AA769">
        <f>'UPDATE Regular Stats'!AA770</f>
        <v>0</v>
      </c>
      <c r="AB769">
        <f>'UPDATE Regular Stats'!AB770</f>
        <v>0</v>
      </c>
      <c r="AC769">
        <f>'UPDATE Regular Stats'!AC770</f>
        <v>0</v>
      </c>
      <c r="AD769" t="e">
        <f>VLOOKUP($B769,'UPDATE Advanced Stats'!$B$2:$AC$1000,7,0)</f>
        <v>#N/A</v>
      </c>
      <c r="AE769" t="e">
        <f>VLOOKUP($B769,'UPDATE Advanced Stats'!$B$2:$AC$1000,8,0)</f>
        <v>#N/A</v>
      </c>
      <c r="AF769" t="e">
        <f>VLOOKUP($B769,'UPDATE Advanced Stats'!$B$2:$AC$1000,9,0)</f>
        <v>#N/A</v>
      </c>
      <c r="AG769" t="e">
        <f>VLOOKUP($B769,'UPDATE Advanced Stats'!$B$2:$AC$1000,10,0)</f>
        <v>#N/A</v>
      </c>
      <c r="AH769" t="e">
        <f>VLOOKUP($B769,'UPDATE Advanced Stats'!$B$2:$AC$1000,11,0)</f>
        <v>#N/A</v>
      </c>
      <c r="AI769" t="e">
        <f>VLOOKUP($B769,'UPDATE Advanced Stats'!$B$2:$AC$1000,12,0)</f>
        <v>#N/A</v>
      </c>
      <c r="AJ769" t="e">
        <f>VLOOKUP($B769,'UPDATE Advanced Stats'!$B$2:$AC$1000,13,0)</f>
        <v>#N/A</v>
      </c>
      <c r="AK769" t="e">
        <f>VLOOKUP($B769,'UPDATE Advanced Stats'!$B$2:$AC$1000,14,0)</f>
        <v>#N/A</v>
      </c>
      <c r="AL769" t="e">
        <f>VLOOKUP($B769,'UPDATE Advanced Stats'!$B$2:$AC$1000,15,0)</f>
        <v>#N/A</v>
      </c>
      <c r="AM769" t="e">
        <f>VLOOKUP($B769,'UPDATE Advanced Stats'!$B$2:$AC$1000,16,0)</f>
        <v>#N/A</v>
      </c>
      <c r="AN769" t="e">
        <f>VLOOKUP($B769,'UPDATE Advanced Stats'!$B$2:$AC$1000,17,0)</f>
        <v>#N/A</v>
      </c>
      <c r="AO769" t="e">
        <f>VLOOKUP($B769,'UPDATE Advanced Stats'!$B$2:$AC$1000,18,0)</f>
        <v>#N/A</v>
      </c>
      <c r="AP769" t="e">
        <f>VLOOKUP($B769,'UPDATE Advanced Stats'!$B$2:$AC$1000,19,0)</f>
        <v>#N/A</v>
      </c>
      <c r="AQ769" t="e">
        <f>VLOOKUP($B769,'UPDATE Advanced Stats'!$B$2:$AC$1000,20,0)</f>
        <v>#N/A</v>
      </c>
      <c r="AR769" t="e">
        <f>VLOOKUP($B769,'UPDATE Advanced Stats'!$B$2:$AC$1000,21,0)</f>
        <v>#N/A</v>
      </c>
      <c r="AS769" t="e">
        <f>VLOOKUP($B769,'UPDATE Advanced Stats'!$B$2:$AC$1000,22,0)</f>
        <v>#N/A</v>
      </c>
      <c r="AT769" t="e">
        <f>VLOOKUP($B769,'UPDATE Advanced Stats'!$B$2:$AC$1000,23,0)</f>
        <v>#N/A</v>
      </c>
      <c r="AU769" t="e">
        <f>VLOOKUP($B769,'UPDATE Advanced Stats'!$B$2:$AC$1000,24,0)</f>
        <v>#N/A</v>
      </c>
      <c r="AV769" t="e">
        <f>VLOOKUP($B769,'UPDATE Advanced Stats'!$B$2:$AC$1000,25,0)</f>
        <v>#N/A</v>
      </c>
      <c r="AW769" t="e">
        <f>VLOOKUP($B769,'UPDATE Advanced Stats'!$B$2:$AC$1000,26,0)</f>
        <v>#N/A</v>
      </c>
      <c r="AX769" t="e">
        <f>VLOOKUP($B769,'UPDATE Advanced Stats'!$B$2:$AC$1000,27,0)</f>
        <v>#N/A</v>
      </c>
      <c r="AY769" t="e">
        <f>VLOOKUP($B769,'UPDATE Advanced Stats'!$B$2:$AC$1000,28,0)</f>
        <v>#N/A</v>
      </c>
    </row>
    <row r="770" spans="1:51">
      <c r="A770">
        <f>'UPDATE Regular Stats'!A771</f>
        <v>0</v>
      </c>
      <c r="B770">
        <f>'UPDATE Regular Stats'!B771</f>
        <v>0</v>
      </c>
      <c r="C770">
        <f>'UPDATE Regular Stats'!C771</f>
        <v>0</v>
      </c>
      <c r="D770">
        <f>'UPDATE Regular Stats'!D771</f>
        <v>0</v>
      </c>
      <c r="E770">
        <f>'UPDATE Regular Stats'!E771</f>
        <v>0</v>
      </c>
      <c r="F770">
        <f>'UPDATE Regular Stats'!F771</f>
        <v>0</v>
      </c>
      <c r="G770">
        <f>'UPDATE Regular Stats'!G771</f>
        <v>0</v>
      </c>
      <c r="H770">
        <f>'UPDATE Regular Stats'!H771</f>
        <v>0</v>
      </c>
      <c r="I770">
        <f>'UPDATE Regular Stats'!I771</f>
        <v>0</v>
      </c>
      <c r="J770">
        <f>'UPDATE Regular Stats'!J771</f>
        <v>0</v>
      </c>
      <c r="K770">
        <f>'UPDATE Regular Stats'!K771</f>
        <v>0</v>
      </c>
      <c r="L770">
        <f>'UPDATE Regular Stats'!L771</f>
        <v>0</v>
      </c>
      <c r="M770">
        <f>'UPDATE Regular Stats'!M771</f>
        <v>0</v>
      </c>
      <c r="N770">
        <f>'UPDATE Regular Stats'!N771</f>
        <v>0</v>
      </c>
      <c r="O770">
        <f>'UPDATE Regular Stats'!O771</f>
        <v>0</v>
      </c>
      <c r="P770">
        <f>'UPDATE Regular Stats'!P771</f>
        <v>0</v>
      </c>
      <c r="Q770">
        <f>'UPDATE Regular Stats'!Q771</f>
        <v>0</v>
      </c>
      <c r="R770">
        <f>'UPDATE Regular Stats'!R771</f>
        <v>0</v>
      </c>
      <c r="S770">
        <f>'UPDATE Regular Stats'!S771</f>
        <v>0</v>
      </c>
      <c r="T770">
        <f>'UPDATE Regular Stats'!T771</f>
        <v>0</v>
      </c>
      <c r="U770">
        <f>'UPDATE Regular Stats'!U771</f>
        <v>0</v>
      </c>
      <c r="V770">
        <f>'UPDATE Regular Stats'!V771</f>
        <v>0</v>
      </c>
      <c r="W770">
        <f>'UPDATE Regular Stats'!W771</f>
        <v>0</v>
      </c>
      <c r="X770">
        <f>'UPDATE Regular Stats'!X771</f>
        <v>0</v>
      </c>
      <c r="Y770">
        <f>'UPDATE Regular Stats'!Y771</f>
        <v>0</v>
      </c>
      <c r="Z770">
        <f>'UPDATE Regular Stats'!Z771</f>
        <v>0</v>
      </c>
      <c r="AA770">
        <f>'UPDATE Regular Stats'!AA771</f>
        <v>0</v>
      </c>
      <c r="AB770">
        <f>'UPDATE Regular Stats'!AB771</f>
        <v>0</v>
      </c>
      <c r="AC770">
        <f>'UPDATE Regular Stats'!AC771</f>
        <v>0</v>
      </c>
      <c r="AD770" t="e">
        <f>VLOOKUP($B770,'UPDATE Advanced Stats'!$B$2:$AC$1000,7,0)</f>
        <v>#N/A</v>
      </c>
      <c r="AE770" t="e">
        <f>VLOOKUP($B770,'UPDATE Advanced Stats'!$B$2:$AC$1000,8,0)</f>
        <v>#N/A</v>
      </c>
      <c r="AF770" t="e">
        <f>VLOOKUP($B770,'UPDATE Advanced Stats'!$B$2:$AC$1000,9,0)</f>
        <v>#N/A</v>
      </c>
      <c r="AG770" t="e">
        <f>VLOOKUP($B770,'UPDATE Advanced Stats'!$B$2:$AC$1000,10,0)</f>
        <v>#N/A</v>
      </c>
      <c r="AH770" t="e">
        <f>VLOOKUP($B770,'UPDATE Advanced Stats'!$B$2:$AC$1000,11,0)</f>
        <v>#N/A</v>
      </c>
      <c r="AI770" t="e">
        <f>VLOOKUP($B770,'UPDATE Advanced Stats'!$B$2:$AC$1000,12,0)</f>
        <v>#N/A</v>
      </c>
      <c r="AJ770" t="e">
        <f>VLOOKUP($B770,'UPDATE Advanced Stats'!$B$2:$AC$1000,13,0)</f>
        <v>#N/A</v>
      </c>
      <c r="AK770" t="e">
        <f>VLOOKUP($B770,'UPDATE Advanced Stats'!$B$2:$AC$1000,14,0)</f>
        <v>#N/A</v>
      </c>
      <c r="AL770" t="e">
        <f>VLOOKUP($B770,'UPDATE Advanced Stats'!$B$2:$AC$1000,15,0)</f>
        <v>#N/A</v>
      </c>
      <c r="AM770" t="e">
        <f>VLOOKUP($B770,'UPDATE Advanced Stats'!$B$2:$AC$1000,16,0)</f>
        <v>#N/A</v>
      </c>
      <c r="AN770" t="e">
        <f>VLOOKUP($B770,'UPDATE Advanced Stats'!$B$2:$AC$1000,17,0)</f>
        <v>#N/A</v>
      </c>
      <c r="AO770" t="e">
        <f>VLOOKUP($B770,'UPDATE Advanced Stats'!$B$2:$AC$1000,18,0)</f>
        <v>#N/A</v>
      </c>
      <c r="AP770" t="e">
        <f>VLOOKUP($B770,'UPDATE Advanced Stats'!$B$2:$AC$1000,19,0)</f>
        <v>#N/A</v>
      </c>
      <c r="AQ770" t="e">
        <f>VLOOKUP($B770,'UPDATE Advanced Stats'!$B$2:$AC$1000,20,0)</f>
        <v>#N/A</v>
      </c>
      <c r="AR770" t="e">
        <f>VLOOKUP($B770,'UPDATE Advanced Stats'!$B$2:$AC$1000,21,0)</f>
        <v>#N/A</v>
      </c>
      <c r="AS770" t="e">
        <f>VLOOKUP($B770,'UPDATE Advanced Stats'!$B$2:$AC$1000,22,0)</f>
        <v>#N/A</v>
      </c>
      <c r="AT770" t="e">
        <f>VLOOKUP($B770,'UPDATE Advanced Stats'!$B$2:$AC$1000,23,0)</f>
        <v>#N/A</v>
      </c>
      <c r="AU770" t="e">
        <f>VLOOKUP($B770,'UPDATE Advanced Stats'!$B$2:$AC$1000,24,0)</f>
        <v>#N/A</v>
      </c>
      <c r="AV770" t="e">
        <f>VLOOKUP($B770,'UPDATE Advanced Stats'!$B$2:$AC$1000,25,0)</f>
        <v>#N/A</v>
      </c>
      <c r="AW770" t="e">
        <f>VLOOKUP($B770,'UPDATE Advanced Stats'!$B$2:$AC$1000,26,0)</f>
        <v>#N/A</v>
      </c>
      <c r="AX770" t="e">
        <f>VLOOKUP($B770,'UPDATE Advanced Stats'!$B$2:$AC$1000,27,0)</f>
        <v>#N/A</v>
      </c>
      <c r="AY770" t="e">
        <f>VLOOKUP($B770,'UPDATE Advanced Stats'!$B$2:$AC$1000,28,0)</f>
        <v>#N/A</v>
      </c>
    </row>
    <row r="771" spans="1:51">
      <c r="A771">
        <f>'UPDATE Regular Stats'!A772</f>
        <v>0</v>
      </c>
      <c r="B771">
        <f>'UPDATE Regular Stats'!B772</f>
        <v>0</v>
      </c>
      <c r="C771">
        <f>'UPDATE Regular Stats'!C772</f>
        <v>0</v>
      </c>
      <c r="D771">
        <f>'UPDATE Regular Stats'!D772</f>
        <v>0</v>
      </c>
      <c r="E771">
        <f>'UPDATE Regular Stats'!E772</f>
        <v>0</v>
      </c>
      <c r="F771">
        <f>'UPDATE Regular Stats'!F772</f>
        <v>0</v>
      </c>
      <c r="G771">
        <f>'UPDATE Regular Stats'!G772</f>
        <v>0</v>
      </c>
      <c r="H771">
        <f>'UPDATE Regular Stats'!H772</f>
        <v>0</v>
      </c>
      <c r="I771">
        <f>'UPDATE Regular Stats'!I772</f>
        <v>0</v>
      </c>
      <c r="J771">
        <f>'UPDATE Regular Stats'!J772</f>
        <v>0</v>
      </c>
      <c r="K771">
        <f>'UPDATE Regular Stats'!K772</f>
        <v>0</v>
      </c>
      <c r="L771">
        <f>'UPDATE Regular Stats'!L772</f>
        <v>0</v>
      </c>
      <c r="M771">
        <f>'UPDATE Regular Stats'!M772</f>
        <v>0</v>
      </c>
      <c r="N771">
        <f>'UPDATE Regular Stats'!N772</f>
        <v>0</v>
      </c>
      <c r="O771">
        <f>'UPDATE Regular Stats'!O772</f>
        <v>0</v>
      </c>
      <c r="P771">
        <f>'UPDATE Regular Stats'!P772</f>
        <v>0</v>
      </c>
      <c r="Q771">
        <f>'UPDATE Regular Stats'!Q772</f>
        <v>0</v>
      </c>
      <c r="R771">
        <f>'UPDATE Regular Stats'!R772</f>
        <v>0</v>
      </c>
      <c r="S771">
        <f>'UPDATE Regular Stats'!S772</f>
        <v>0</v>
      </c>
      <c r="T771">
        <f>'UPDATE Regular Stats'!T772</f>
        <v>0</v>
      </c>
      <c r="U771">
        <f>'UPDATE Regular Stats'!U772</f>
        <v>0</v>
      </c>
      <c r="V771">
        <f>'UPDATE Regular Stats'!V772</f>
        <v>0</v>
      </c>
      <c r="W771">
        <f>'UPDATE Regular Stats'!W772</f>
        <v>0</v>
      </c>
      <c r="X771">
        <f>'UPDATE Regular Stats'!X772</f>
        <v>0</v>
      </c>
      <c r="Y771">
        <f>'UPDATE Regular Stats'!Y772</f>
        <v>0</v>
      </c>
      <c r="Z771">
        <f>'UPDATE Regular Stats'!Z772</f>
        <v>0</v>
      </c>
      <c r="AA771">
        <f>'UPDATE Regular Stats'!AA772</f>
        <v>0</v>
      </c>
      <c r="AB771">
        <f>'UPDATE Regular Stats'!AB772</f>
        <v>0</v>
      </c>
      <c r="AC771">
        <f>'UPDATE Regular Stats'!AC772</f>
        <v>0</v>
      </c>
      <c r="AD771" t="e">
        <f>VLOOKUP($B771,'UPDATE Advanced Stats'!$B$2:$AC$1000,7,0)</f>
        <v>#N/A</v>
      </c>
      <c r="AE771" t="e">
        <f>VLOOKUP($B771,'UPDATE Advanced Stats'!$B$2:$AC$1000,8,0)</f>
        <v>#N/A</v>
      </c>
      <c r="AF771" t="e">
        <f>VLOOKUP($B771,'UPDATE Advanced Stats'!$B$2:$AC$1000,9,0)</f>
        <v>#N/A</v>
      </c>
      <c r="AG771" t="e">
        <f>VLOOKUP($B771,'UPDATE Advanced Stats'!$B$2:$AC$1000,10,0)</f>
        <v>#N/A</v>
      </c>
      <c r="AH771" t="e">
        <f>VLOOKUP($B771,'UPDATE Advanced Stats'!$B$2:$AC$1000,11,0)</f>
        <v>#N/A</v>
      </c>
      <c r="AI771" t="e">
        <f>VLOOKUP($B771,'UPDATE Advanced Stats'!$B$2:$AC$1000,12,0)</f>
        <v>#N/A</v>
      </c>
      <c r="AJ771" t="e">
        <f>VLOOKUP($B771,'UPDATE Advanced Stats'!$B$2:$AC$1000,13,0)</f>
        <v>#N/A</v>
      </c>
      <c r="AK771" t="e">
        <f>VLOOKUP($B771,'UPDATE Advanced Stats'!$B$2:$AC$1000,14,0)</f>
        <v>#N/A</v>
      </c>
      <c r="AL771" t="e">
        <f>VLOOKUP($B771,'UPDATE Advanced Stats'!$B$2:$AC$1000,15,0)</f>
        <v>#N/A</v>
      </c>
      <c r="AM771" t="e">
        <f>VLOOKUP($B771,'UPDATE Advanced Stats'!$B$2:$AC$1000,16,0)</f>
        <v>#N/A</v>
      </c>
      <c r="AN771" t="e">
        <f>VLOOKUP($B771,'UPDATE Advanced Stats'!$B$2:$AC$1000,17,0)</f>
        <v>#N/A</v>
      </c>
      <c r="AO771" t="e">
        <f>VLOOKUP($B771,'UPDATE Advanced Stats'!$B$2:$AC$1000,18,0)</f>
        <v>#N/A</v>
      </c>
      <c r="AP771" t="e">
        <f>VLOOKUP($B771,'UPDATE Advanced Stats'!$B$2:$AC$1000,19,0)</f>
        <v>#N/A</v>
      </c>
      <c r="AQ771" t="e">
        <f>VLOOKUP($B771,'UPDATE Advanced Stats'!$B$2:$AC$1000,20,0)</f>
        <v>#N/A</v>
      </c>
      <c r="AR771" t="e">
        <f>VLOOKUP($B771,'UPDATE Advanced Stats'!$B$2:$AC$1000,21,0)</f>
        <v>#N/A</v>
      </c>
      <c r="AS771" t="e">
        <f>VLOOKUP($B771,'UPDATE Advanced Stats'!$B$2:$AC$1000,22,0)</f>
        <v>#N/A</v>
      </c>
      <c r="AT771" t="e">
        <f>VLOOKUP($B771,'UPDATE Advanced Stats'!$B$2:$AC$1000,23,0)</f>
        <v>#N/A</v>
      </c>
      <c r="AU771" t="e">
        <f>VLOOKUP($B771,'UPDATE Advanced Stats'!$B$2:$AC$1000,24,0)</f>
        <v>#N/A</v>
      </c>
      <c r="AV771" t="e">
        <f>VLOOKUP($B771,'UPDATE Advanced Stats'!$B$2:$AC$1000,25,0)</f>
        <v>#N/A</v>
      </c>
      <c r="AW771" t="e">
        <f>VLOOKUP($B771,'UPDATE Advanced Stats'!$B$2:$AC$1000,26,0)</f>
        <v>#N/A</v>
      </c>
      <c r="AX771" t="e">
        <f>VLOOKUP($B771,'UPDATE Advanced Stats'!$B$2:$AC$1000,27,0)</f>
        <v>#N/A</v>
      </c>
      <c r="AY771" t="e">
        <f>VLOOKUP($B771,'UPDATE Advanced Stats'!$B$2:$AC$1000,28,0)</f>
        <v>#N/A</v>
      </c>
    </row>
    <row r="772" spans="1:51">
      <c r="A772">
        <f>'UPDATE Regular Stats'!A773</f>
        <v>0</v>
      </c>
      <c r="B772">
        <f>'UPDATE Regular Stats'!B773</f>
        <v>0</v>
      </c>
      <c r="C772">
        <f>'UPDATE Regular Stats'!C773</f>
        <v>0</v>
      </c>
      <c r="D772">
        <f>'UPDATE Regular Stats'!D773</f>
        <v>0</v>
      </c>
      <c r="E772">
        <f>'UPDATE Regular Stats'!E773</f>
        <v>0</v>
      </c>
      <c r="F772">
        <f>'UPDATE Regular Stats'!F773</f>
        <v>0</v>
      </c>
      <c r="G772">
        <f>'UPDATE Regular Stats'!G773</f>
        <v>0</v>
      </c>
      <c r="H772">
        <f>'UPDATE Regular Stats'!H773</f>
        <v>0</v>
      </c>
      <c r="I772">
        <f>'UPDATE Regular Stats'!I773</f>
        <v>0</v>
      </c>
      <c r="J772">
        <f>'UPDATE Regular Stats'!J773</f>
        <v>0</v>
      </c>
      <c r="K772">
        <f>'UPDATE Regular Stats'!K773</f>
        <v>0</v>
      </c>
      <c r="L772">
        <f>'UPDATE Regular Stats'!L773</f>
        <v>0</v>
      </c>
      <c r="M772">
        <f>'UPDATE Regular Stats'!M773</f>
        <v>0</v>
      </c>
      <c r="N772">
        <f>'UPDATE Regular Stats'!N773</f>
        <v>0</v>
      </c>
      <c r="O772">
        <f>'UPDATE Regular Stats'!O773</f>
        <v>0</v>
      </c>
      <c r="P772">
        <f>'UPDATE Regular Stats'!P773</f>
        <v>0</v>
      </c>
      <c r="Q772">
        <f>'UPDATE Regular Stats'!Q773</f>
        <v>0</v>
      </c>
      <c r="R772">
        <f>'UPDATE Regular Stats'!R773</f>
        <v>0</v>
      </c>
      <c r="S772">
        <f>'UPDATE Regular Stats'!S773</f>
        <v>0</v>
      </c>
      <c r="T772">
        <f>'UPDATE Regular Stats'!T773</f>
        <v>0</v>
      </c>
      <c r="U772">
        <f>'UPDATE Regular Stats'!U773</f>
        <v>0</v>
      </c>
      <c r="V772">
        <f>'UPDATE Regular Stats'!V773</f>
        <v>0</v>
      </c>
      <c r="W772">
        <f>'UPDATE Regular Stats'!W773</f>
        <v>0</v>
      </c>
      <c r="X772">
        <f>'UPDATE Regular Stats'!X773</f>
        <v>0</v>
      </c>
      <c r="Y772">
        <f>'UPDATE Regular Stats'!Y773</f>
        <v>0</v>
      </c>
      <c r="Z772">
        <f>'UPDATE Regular Stats'!Z773</f>
        <v>0</v>
      </c>
      <c r="AA772">
        <f>'UPDATE Regular Stats'!AA773</f>
        <v>0</v>
      </c>
      <c r="AB772">
        <f>'UPDATE Regular Stats'!AB773</f>
        <v>0</v>
      </c>
      <c r="AC772">
        <f>'UPDATE Regular Stats'!AC773</f>
        <v>0</v>
      </c>
      <c r="AD772" t="e">
        <f>VLOOKUP($B772,'UPDATE Advanced Stats'!$B$2:$AC$1000,7,0)</f>
        <v>#N/A</v>
      </c>
      <c r="AE772" t="e">
        <f>VLOOKUP($B772,'UPDATE Advanced Stats'!$B$2:$AC$1000,8,0)</f>
        <v>#N/A</v>
      </c>
      <c r="AF772" t="e">
        <f>VLOOKUP($B772,'UPDATE Advanced Stats'!$B$2:$AC$1000,9,0)</f>
        <v>#N/A</v>
      </c>
      <c r="AG772" t="e">
        <f>VLOOKUP($B772,'UPDATE Advanced Stats'!$B$2:$AC$1000,10,0)</f>
        <v>#N/A</v>
      </c>
      <c r="AH772" t="e">
        <f>VLOOKUP($B772,'UPDATE Advanced Stats'!$B$2:$AC$1000,11,0)</f>
        <v>#N/A</v>
      </c>
      <c r="AI772" t="e">
        <f>VLOOKUP($B772,'UPDATE Advanced Stats'!$B$2:$AC$1000,12,0)</f>
        <v>#N/A</v>
      </c>
      <c r="AJ772" t="e">
        <f>VLOOKUP($B772,'UPDATE Advanced Stats'!$B$2:$AC$1000,13,0)</f>
        <v>#N/A</v>
      </c>
      <c r="AK772" t="e">
        <f>VLOOKUP($B772,'UPDATE Advanced Stats'!$B$2:$AC$1000,14,0)</f>
        <v>#N/A</v>
      </c>
      <c r="AL772" t="e">
        <f>VLOOKUP($B772,'UPDATE Advanced Stats'!$B$2:$AC$1000,15,0)</f>
        <v>#N/A</v>
      </c>
      <c r="AM772" t="e">
        <f>VLOOKUP($B772,'UPDATE Advanced Stats'!$B$2:$AC$1000,16,0)</f>
        <v>#N/A</v>
      </c>
      <c r="AN772" t="e">
        <f>VLOOKUP($B772,'UPDATE Advanced Stats'!$B$2:$AC$1000,17,0)</f>
        <v>#N/A</v>
      </c>
      <c r="AO772" t="e">
        <f>VLOOKUP($B772,'UPDATE Advanced Stats'!$B$2:$AC$1000,18,0)</f>
        <v>#N/A</v>
      </c>
      <c r="AP772" t="e">
        <f>VLOOKUP($B772,'UPDATE Advanced Stats'!$B$2:$AC$1000,19,0)</f>
        <v>#N/A</v>
      </c>
      <c r="AQ772" t="e">
        <f>VLOOKUP($B772,'UPDATE Advanced Stats'!$B$2:$AC$1000,20,0)</f>
        <v>#N/A</v>
      </c>
      <c r="AR772" t="e">
        <f>VLOOKUP($B772,'UPDATE Advanced Stats'!$B$2:$AC$1000,21,0)</f>
        <v>#N/A</v>
      </c>
      <c r="AS772" t="e">
        <f>VLOOKUP($B772,'UPDATE Advanced Stats'!$B$2:$AC$1000,22,0)</f>
        <v>#N/A</v>
      </c>
      <c r="AT772" t="e">
        <f>VLOOKUP($B772,'UPDATE Advanced Stats'!$B$2:$AC$1000,23,0)</f>
        <v>#N/A</v>
      </c>
      <c r="AU772" t="e">
        <f>VLOOKUP($B772,'UPDATE Advanced Stats'!$B$2:$AC$1000,24,0)</f>
        <v>#N/A</v>
      </c>
      <c r="AV772" t="e">
        <f>VLOOKUP($B772,'UPDATE Advanced Stats'!$B$2:$AC$1000,25,0)</f>
        <v>#N/A</v>
      </c>
      <c r="AW772" t="e">
        <f>VLOOKUP($B772,'UPDATE Advanced Stats'!$B$2:$AC$1000,26,0)</f>
        <v>#N/A</v>
      </c>
      <c r="AX772" t="e">
        <f>VLOOKUP($B772,'UPDATE Advanced Stats'!$B$2:$AC$1000,27,0)</f>
        <v>#N/A</v>
      </c>
      <c r="AY772" t="e">
        <f>VLOOKUP($B772,'UPDATE Advanced Stats'!$B$2:$AC$1000,28,0)</f>
        <v>#N/A</v>
      </c>
    </row>
    <row r="773" spans="1:51">
      <c r="A773">
        <f>'UPDATE Regular Stats'!A774</f>
        <v>0</v>
      </c>
      <c r="B773">
        <f>'UPDATE Regular Stats'!B774</f>
        <v>0</v>
      </c>
      <c r="C773">
        <f>'UPDATE Regular Stats'!C774</f>
        <v>0</v>
      </c>
      <c r="D773">
        <f>'UPDATE Regular Stats'!D774</f>
        <v>0</v>
      </c>
      <c r="E773">
        <f>'UPDATE Regular Stats'!E774</f>
        <v>0</v>
      </c>
      <c r="F773">
        <f>'UPDATE Regular Stats'!F774</f>
        <v>0</v>
      </c>
      <c r="G773">
        <f>'UPDATE Regular Stats'!G774</f>
        <v>0</v>
      </c>
      <c r="H773">
        <f>'UPDATE Regular Stats'!H774</f>
        <v>0</v>
      </c>
      <c r="I773">
        <f>'UPDATE Regular Stats'!I774</f>
        <v>0</v>
      </c>
      <c r="J773">
        <f>'UPDATE Regular Stats'!J774</f>
        <v>0</v>
      </c>
      <c r="K773">
        <f>'UPDATE Regular Stats'!K774</f>
        <v>0</v>
      </c>
      <c r="L773">
        <f>'UPDATE Regular Stats'!L774</f>
        <v>0</v>
      </c>
      <c r="M773">
        <f>'UPDATE Regular Stats'!M774</f>
        <v>0</v>
      </c>
      <c r="N773">
        <f>'UPDATE Regular Stats'!N774</f>
        <v>0</v>
      </c>
      <c r="O773">
        <f>'UPDATE Regular Stats'!O774</f>
        <v>0</v>
      </c>
      <c r="P773">
        <f>'UPDATE Regular Stats'!P774</f>
        <v>0</v>
      </c>
      <c r="Q773">
        <f>'UPDATE Regular Stats'!Q774</f>
        <v>0</v>
      </c>
      <c r="R773">
        <f>'UPDATE Regular Stats'!R774</f>
        <v>0</v>
      </c>
      <c r="S773">
        <f>'UPDATE Regular Stats'!S774</f>
        <v>0</v>
      </c>
      <c r="T773">
        <f>'UPDATE Regular Stats'!T774</f>
        <v>0</v>
      </c>
      <c r="U773">
        <f>'UPDATE Regular Stats'!U774</f>
        <v>0</v>
      </c>
      <c r="V773">
        <f>'UPDATE Regular Stats'!V774</f>
        <v>0</v>
      </c>
      <c r="W773">
        <f>'UPDATE Regular Stats'!W774</f>
        <v>0</v>
      </c>
      <c r="X773">
        <f>'UPDATE Regular Stats'!X774</f>
        <v>0</v>
      </c>
      <c r="Y773">
        <f>'UPDATE Regular Stats'!Y774</f>
        <v>0</v>
      </c>
      <c r="Z773">
        <f>'UPDATE Regular Stats'!Z774</f>
        <v>0</v>
      </c>
      <c r="AA773">
        <f>'UPDATE Regular Stats'!AA774</f>
        <v>0</v>
      </c>
      <c r="AB773">
        <f>'UPDATE Regular Stats'!AB774</f>
        <v>0</v>
      </c>
      <c r="AC773">
        <f>'UPDATE Regular Stats'!AC774</f>
        <v>0</v>
      </c>
      <c r="AD773" t="e">
        <f>VLOOKUP($B773,'UPDATE Advanced Stats'!$B$2:$AC$1000,7,0)</f>
        <v>#N/A</v>
      </c>
      <c r="AE773" t="e">
        <f>VLOOKUP($B773,'UPDATE Advanced Stats'!$B$2:$AC$1000,8,0)</f>
        <v>#N/A</v>
      </c>
      <c r="AF773" t="e">
        <f>VLOOKUP($B773,'UPDATE Advanced Stats'!$B$2:$AC$1000,9,0)</f>
        <v>#N/A</v>
      </c>
      <c r="AG773" t="e">
        <f>VLOOKUP($B773,'UPDATE Advanced Stats'!$B$2:$AC$1000,10,0)</f>
        <v>#N/A</v>
      </c>
      <c r="AH773" t="e">
        <f>VLOOKUP($B773,'UPDATE Advanced Stats'!$B$2:$AC$1000,11,0)</f>
        <v>#N/A</v>
      </c>
      <c r="AI773" t="e">
        <f>VLOOKUP($B773,'UPDATE Advanced Stats'!$B$2:$AC$1000,12,0)</f>
        <v>#N/A</v>
      </c>
      <c r="AJ773" t="e">
        <f>VLOOKUP($B773,'UPDATE Advanced Stats'!$B$2:$AC$1000,13,0)</f>
        <v>#N/A</v>
      </c>
      <c r="AK773" t="e">
        <f>VLOOKUP($B773,'UPDATE Advanced Stats'!$B$2:$AC$1000,14,0)</f>
        <v>#N/A</v>
      </c>
      <c r="AL773" t="e">
        <f>VLOOKUP($B773,'UPDATE Advanced Stats'!$B$2:$AC$1000,15,0)</f>
        <v>#N/A</v>
      </c>
      <c r="AM773" t="e">
        <f>VLOOKUP($B773,'UPDATE Advanced Stats'!$B$2:$AC$1000,16,0)</f>
        <v>#N/A</v>
      </c>
      <c r="AN773" t="e">
        <f>VLOOKUP($B773,'UPDATE Advanced Stats'!$B$2:$AC$1000,17,0)</f>
        <v>#N/A</v>
      </c>
      <c r="AO773" t="e">
        <f>VLOOKUP($B773,'UPDATE Advanced Stats'!$B$2:$AC$1000,18,0)</f>
        <v>#N/A</v>
      </c>
      <c r="AP773" t="e">
        <f>VLOOKUP($B773,'UPDATE Advanced Stats'!$B$2:$AC$1000,19,0)</f>
        <v>#N/A</v>
      </c>
      <c r="AQ773" t="e">
        <f>VLOOKUP($B773,'UPDATE Advanced Stats'!$B$2:$AC$1000,20,0)</f>
        <v>#N/A</v>
      </c>
      <c r="AR773" t="e">
        <f>VLOOKUP($B773,'UPDATE Advanced Stats'!$B$2:$AC$1000,21,0)</f>
        <v>#N/A</v>
      </c>
      <c r="AS773" t="e">
        <f>VLOOKUP($B773,'UPDATE Advanced Stats'!$B$2:$AC$1000,22,0)</f>
        <v>#N/A</v>
      </c>
      <c r="AT773" t="e">
        <f>VLOOKUP($B773,'UPDATE Advanced Stats'!$B$2:$AC$1000,23,0)</f>
        <v>#N/A</v>
      </c>
      <c r="AU773" t="e">
        <f>VLOOKUP($B773,'UPDATE Advanced Stats'!$B$2:$AC$1000,24,0)</f>
        <v>#N/A</v>
      </c>
      <c r="AV773" t="e">
        <f>VLOOKUP($B773,'UPDATE Advanced Stats'!$B$2:$AC$1000,25,0)</f>
        <v>#N/A</v>
      </c>
      <c r="AW773" t="e">
        <f>VLOOKUP($B773,'UPDATE Advanced Stats'!$B$2:$AC$1000,26,0)</f>
        <v>#N/A</v>
      </c>
      <c r="AX773" t="e">
        <f>VLOOKUP($B773,'UPDATE Advanced Stats'!$B$2:$AC$1000,27,0)</f>
        <v>#N/A</v>
      </c>
      <c r="AY773" t="e">
        <f>VLOOKUP($B773,'UPDATE Advanced Stats'!$B$2:$AC$1000,28,0)</f>
        <v>#N/A</v>
      </c>
    </row>
    <row r="774" spans="1:51">
      <c r="A774">
        <f>'UPDATE Regular Stats'!A775</f>
        <v>0</v>
      </c>
      <c r="B774">
        <f>'UPDATE Regular Stats'!B775</f>
        <v>0</v>
      </c>
      <c r="C774">
        <f>'UPDATE Regular Stats'!C775</f>
        <v>0</v>
      </c>
      <c r="D774">
        <f>'UPDATE Regular Stats'!D775</f>
        <v>0</v>
      </c>
      <c r="E774">
        <f>'UPDATE Regular Stats'!E775</f>
        <v>0</v>
      </c>
      <c r="F774">
        <f>'UPDATE Regular Stats'!F775</f>
        <v>0</v>
      </c>
      <c r="G774">
        <f>'UPDATE Regular Stats'!G775</f>
        <v>0</v>
      </c>
      <c r="H774">
        <f>'UPDATE Regular Stats'!H775</f>
        <v>0</v>
      </c>
      <c r="I774">
        <f>'UPDATE Regular Stats'!I775</f>
        <v>0</v>
      </c>
      <c r="J774">
        <f>'UPDATE Regular Stats'!J775</f>
        <v>0</v>
      </c>
      <c r="K774">
        <f>'UPDATE Regular Stats'!K775</f>
        <v>0</v>
      </c>
      <c r="L774">
        <f>'UPDATE Regular Stats'!L775</f>
        <v>0</v>
      </c>
      <c r="M774">
        <f>'UPDATE Regular Stats'!M775</f>
        <v>0</v>
      </c>
      <c r="N774">
        <f>'UPDATE Regular Stats'!N775</f>
        <v>0</v>
      </c>
      <c r="O774">
        <f>'UPDATE Regular Stats'!O775</f>
        <v>0</v>
      </c>
      <c r="P774">
        <f>'UPDATE Regular Stats'!P775</f>
        <v>0</v>
      </c>
      <c r="Q774">
        <f>'UPDATE Regular Stats'!Q775</f>
        <v>0</v>
      </c>
      <c r="R774">
        <f>'UPDATE Regular Stats'!R775</f>
        <v>0</v>
      </c>
      <c r="S774">
        <f>'UPDATE Regular Stats'!S775</f>
        <v>0</v>
      </c>
      <c r="T774">
        <f>'UPDATE Regular Stats'!T775</f>
        <v>0</v>
      </c>
      <c r="U774">
        <f>'UPDATE Regular Stats'!U775</f>
        <v>0</v>
      </c>
      <c r="V774">
        <f>'UPDATE Regular Stats'!V775</f>
        <v>0</v>
      </c>
      <c r="W774">
        <f>'UPDATE Regular Stats'!W775</f>
        <v>0</v>
      </c>
      <c r="X774">
        <f>'UPDATE Regular Stats'!X775</f>
        <v>0</v>
      </c>
      <c r="Y774">
        <f>'UPDATE Regular Stats'!Y775</f>
        <v>0</v>
      </c>
      <c r="Z774">
        <f>'UPDATE Regular Stats'!Z775</f>
        <v>0</v>
      </c>
      <c r="AA774">
        <f>'UPDATE Regular Stats'!AA775</f>
        <v>0</v>
      </c>
      <c r="AB774">
        <f>'UPDATE Regular Stats'!AB775</f>
        <v>0</v>
      </c>
      <c r="AC774">
        <f>'UPDATE Regular Stats'!AC775</f>
        <v>0</v>
      </c>
      <c r="AD774" t="e">
        <f>VLOOKUP($B774,'UPDATE Advanced Stats'!$B$2:$AC$1000,7,0)</f>
        <v>#N/A</v>
      </c>
      <c r="AE774" t="e">
        <f>VLOOKUP($B774,'UPDATE Advanced Stats'!$B$2:$AC$1000,8,0)</f>
        <v>#N/A</v>
      </c>
      <c r="AF774" t="e">
        <f>VLOOKUP($B774,'UPDATE Advanced Stats'!$B$2:$AC$1000,9,0)</f>
        <v>#N/A</v>
      </c>
      <c r="AG774" t="e">
        <f>VLOOKUP($B774,'UPDATE Advanced Stats'!$B$2:$AC$1000,10,0)</f>
        <v>#N/A</v>
      </c>
      <c r="AH774" t="e">
        <f>VLOOKUP($B774,'UPDATE Advanced Stats'!$B$2:$AC$1000,11,0)</f>
        <v>#N/A</v>
      </c>
      <c r="AI774" t="e">
        <f>VLOOKUP($B774,'UPDATE Advanced Stats'!$B$2:$AC$1000,12,0)</f>
        <v>#N/A</v>
      </c>
      <c r="AJ774" t="e">
        <f>VLOOKUP($B774,'UPDATE Advanced Stats'!$B$2:$AC$1000,13,0)</f>
        <v>#N/A</v>
      </c>
      <c r="AK774" t="e">
        <f>VLOOKUP($B774,'UPDATE Advanced Stats'!$B$2:$AC$1000,14,0)</f>
        <v>#N/A</v>
      </c>
      <c r="AL774" t="e">
        <f>VLOOKUP($B774,'UPDATE Advanced Stats'!$B$2:$AC$1000,15,0)</f>
        <v>#N/A</v>
      </c>
      <c r="AM774" t="e">
        <f>VLOOKUP($B774,'UPDATE Advanced Stats'!$B$2:$AC$1000,16,0)</f>
        <v>#N/A</v>
      </c>
      <c r="AN774" t="e">
        <f>VLOOKUP($B774,'UPDATE Advanced Stats'!$B$2:$AC$1000,17,0)</f>
        <v>#N/A</v>
      </c>
      <c r="AO774" t="e">
        <f>VLOOKUP($B774,'UPDATE Advanced Stats'!$B$2:$AC$1000,18,0)</f>
        <v>#N/A</v>
      </c>
      <c r="AP774" t="e">
        <f>VLOOKUP($B774,'UPDATE Advanced Stats'!$B$2:$AC$1000,19,0)</f>
        <v>#N/A</v>
      </c>
      <c r="AQ774" t="e">
        <f>VLOOKUP($B774,'UPDATE Advanced Stats'!$B$2:$AC$1000,20,0)</f>
        <v>#N/A</v>
      </c>
      <c r="AR774" t="e">
        <f>VLOOKUP($B774,'UPDATE Advanced Stats'!$B$2:$AC$1000,21,0)</f>
        <v>#N/A</v>
      </c>
      <c r="AS774" t="e">
        <f>VLOOKUP($B774,'UPDATE Advanced Stats'!$B$2:$AC$1000,22,0)</f>
        <v>#N/A</v>
      </c>
      <c r="AT774" t="e">
        <f>VLOOKUP($B774,'UPDATE Advanced Stats'!$B$2:$AC$1000,23,0)</f>
        <v>#N/A</v>
      </c>
      <c r="AU774" t="e">
        <f>VLOOKUP($B774,'UPDATE Advanced Stats'!$B$2:$AC$1000,24,0)</f>
        <v>#N/A</v>
      </c>
      <c r="AV774" t="e">
        <f>VLOOKUP($B774,'UPDATE Advanced Stats'!$B$2:$AC$1000,25,0)</f>
        <v>#N/A</v>
      </c>
      <c r="AW774" t="e">
        <f>VLOOKUP($B774,'UPDATE Advanced Stats'!$B$2:$AC$1000,26,0)</f>
        <v>#N/A</v>
      </c>
      <c r="AX774" t="e">
        <f>VLOOKUP($B774,'UPDATE Advanced Stats'!$B$2:$AC$1000,27,0)</f>
        <v>#N/A</v>
      </c>
      <c r="AY774" t="e">
        <f>VLOOKUP($B774,'UPDATE Advanced Stats'!$B$2:$AC$1000,28,0)</f>
        <v>#N/A</v>
      </c>
    </row>
    <row r="775" spans="1:51">
      <c r="A775">
        <f>'UPDATE Regular Stats'!A776</f>
        <v>0</v>
      </c>
      <c r="B775">
        <f>'UPDATE Regular Stats'!B776</f>
        <v>0</v>
      </c>
      <c r="C775">
        <f>'UPDATE Regular Stats'!C776</f>
        <v>0</v>
      </c>
      <c r="D775">
        <f>'UPDATE Regular Stats'!D776</f>
        <v>0</v>
      </c>
      <c r="E775">
        <f>'UPDATE Regular Stats'!E776</f>
        <v>0</v>
      </c>
      <c r="F775">
        <f>'UPDATE Regular Stats'!F776</f>
        <v>0</v>
      </c>
      <c r="G775">
        <f>'UPDATE Regular Stats'!G776</f>
        <v>0</v>
      </c>
      <c r="H775">
        <f>'UPDATE Regular Stats'!H776</f>
        <v>0</v>
      </c>
      <c r="I775">
        <f>'UPDATE Regular Stats'!I776</f>
        <v>0</v>
      </c>
      <c r="J775">
        <f>'UPDATE Regular Stats'!J776</f>
        <v>0</v>
      </c>
      <c r="K775">
        <f>'UPDATE Regular Stats'!K776</f>
        <v>0</v>
      </c>
      <c r="L775">
        <f>'UPDATE Regular Stats'!L776</f>
        <v>0</v>
      </c>
      <c r="M775">
        <f>'UPDATE Regular Stats'!M776</f>
        <v>0</v>
      </c>
      <c r="N775">
        <f>'UPDATE Regular Stats'!N776</f>
        <v>0</v>
      </c>
      <c r="O775">
        <f>'UPDATE Regular Stats'!O776</f>
        <v>0</v>
      </c>
      <c r="P775">
        <f>'UPDATE Regular Stats'!P776</f>
        <v>0</v>
      </c>
      <c r="Q775">
        <f>'UPDATE Regular Stats'!Q776</f>
        <v>0</v>
      </c>
      <c r="R775">
        <f>'UPDATE Regular Stats'!R776</f>
        <v>0</v>
      </c>
      <c r="S775">
        <f>'UPDATE Regular Stats'!S776</f>
        <v>0</v>
      </c>
      <c r="T775">
        <f>'UPDATE Regular Stats'!T776</f>
        <v>0</v>
      </c>
      <c r="U775">
        <f>'UPDATE Regular Stats'!U776</f>
        <v>0</v>
      </c>
      <c r="V775">
        <f>'UPDATE Regular Stats'!V776</f>
        <v>0</v>
      </c>
      <c r="W775">
        <f>'UPDATE Regular Stats'!W776</f>
        <v>0</v>
      </c>
      <c r="X775">
        <f>'UPDATE Regular Stats'!X776</f>
        <v>0</v>
      </c>
      <c r="Y775">
        <f>'UPDATE Regular Stats'!Y776</f>
        <v>0</v>
      </c>
      <c r="Z775">
        <f>'UPDATE Regular Stats'!Z776</f>
        <v>0</v>
      </c>
      <c r="AA775">
        <f>'UPDATE Regular Stats'!AA776</f>
        <v>0</v>
      </c>
      <c r="AB775">
        <f>'UPDATE Regular Stats'!AB776</f>
        <v>0</v>
      </c>
      <c r="AC775">
        <f>'UPDATE Regular Stats'!AC776</f>
        <v>0</v>
      </c>
      <c r="AD775" t="e">
        <f>VLOOKUP($B775,'UPDATE Advanced Stats'!$B$2:$AC$1000,7,0)</f>
        <v>#N/A</v>
      </c>
      <c r="AE775" t="e">
        <f>VLOOKUP($B775,'UPDATE Advanced Stats'!$B$2:$AC$1000,8,0)</f>
        <v>#N/A</v>
      </c>
      <c r="AF775" t="e">
        <f>VLOOKUP($B775,'UPDATE Advanced Stats'!$B$2:$AC$1000,9,0)</f>
        <v>#N/A</v>
      </c>
      <c r="AG775" t="e">
        <f>VLOOKUP($B775,'UPDATE Advanced Stats'!$B$2:$AC$1000,10,0)</f>
        <v>#N/A</v>
      </c>
      <c r="AH775" t="e">
        <f>VLOOKUP($B775,'UPDATE Advanced Stats'!$B$2:$AC$1000,11,0)</f>
        <v>#N/A</v>
      </c>
      <c r="AI775" t="e">
        <f>VLOOKUP($B775,'UPDATE Advanced Stats'!$B$2:$AC$1000,12,0)</f>
        <v>#N/A</v>
      </c>
      <c r="AJ775" t="e">
        <f>VLOOKUP($B775,'UPDATE Advanced Stats'!$B$2:$AC$1000,13,0)</f>
        <v>#N/A</v>
      </c>
      <c r="AK775" t="e">
        <f>VLOOKUP($B775,'UPDATE Advanced Stats'!$B$2:$AC$1000,14,0)</f>
        <v>#N/A</v>
      </c>
      <c r="AL775" t="e">
        <f>VLOOKUP($B775,'UPDATE Advanced Stats'!$B$2:$AC$1000,15,0)</f>
        <v>#N/A</v>
      </c>
      <c r="AM775" t="e">
        <f>VLOOKUP($B775,'UPDATE Advanced Stats'!$B$2:$AC$1000,16,0)</f>
        <v>#N/A</v>
      </c>
      <c r="AN775" t="e">
        <f>VLOOKUP($B775,'UPDATE Advanced Stats'!$B$2:$AC$1000,17,0)</f>
        <v>#N/A</v>
      </c>
      <c r="AO775" t="e">
        <f>VLOOKUP($B775,'UPDATE Advanced Stats'!$B$2:$AC$1000,18,0)</f>
        <v>#N/A</v>
      </c>
      <c r="AP775" t="e">
        <f>VLOOKUP($B775,'UPDATE Advanced Stats'!$B$2:$AC$1000,19,0)</f>
        <v>#N/A</v>
      </c>
      <c r="AQ775" t="e">
        <f>VLOOKUP($B775,'UPDATE Advanced Stats'!$B$2:$AC$1000,20,0)</f>
        <v>#N/A</v>
      </c>
      <c r="AR775" t="e">
        <f>VLOOKUP($B775,'UPDATE Advanced Stats'!$B$2:$AC$1000,21,0)</f>
        <v>#N/A</v>
      </c>
      <c r="AS775" t="e">
        <f>VLOOKUP($B775,'UPDATE Advanced Stats'!$B$2:$AC$1000,22,0)</f>
        <v>#N/A</v>
      </c>
      <c r="AT775" t="e">
        <f>VLOOKUP($B775,'UPDATE Advanced Stats'!$B$2:$AC$1000,23,0)</f>
        <v>#N/A</v>
      </c>
      <c r="AU775" t="e">
        <f>VLOOKUP($B775,'UPDATE Advanced Stats'!$B$2:$AC$1000,24,0)</f>
        <v>#N/A</v>
      </c>
      <c r="AV775" t="e">
        <f>VLOOKUP($B775,'UPDATE Advanced Stats'!$B$2:$AC$1000,25,0)</f>
        <v>#N/A</v>
      </c>
      <c r="AW775" t="e">
        <f>VLOOKUP($B775,'UPDATE Advanced Stats'!$B$2:$AC$1000,26,0)</f>
        <v>#N/A</v>
      </c>
      <c r="AX775" t="e">
        <f>VLOOKUP($B775,'UPDATE Advanced Stats'!$B$2:$AC$1000,27,0)</f>
        <v>#N/A</v>
      </c>
      <c r="AY775" t="e">
        <f>VLOOKUP($B775,'UPDATE Advanced Stats'!$B$2:$AC$1000,28,0)</f>
        <v>#N/A</v>
      </c>
    </row>
    <row r="776" spans="1:51">
      <c r="A776">
        <f>'UPDATE Regular Stats'!A777</f>
        <v>0</v>
      </c>
      <c r="B776">
        <f>'UPDATE Regular Stats'!B777</f>
        <v>0</v>
      </c>
      <c r="C776">
        <f>'UPDATE Regular Stats'!C777</f>
        <v>0</v>
      </c>
      <c r="D776">
        <f>'UPDATE Regular Stats'!D777</f>
        <v>0</v>
      </c>
      <c r="E776">
        <f>'UPDATE Regular Stats'!E777</f>
        <v>0</v>
      </c>
      <c r="F776">
        <f>'UPDATE Regular Stats'!F777</f>
        <v>0</v>
      </c>
      <c r="G776">
        <f>'UPDATE Regular Stats'!G777</f>
        <v>0</v>
      </c>
      <c r="H776">
        <f>'UPDATE Regular Stats'!H777</f>
        <v>0</v>
      </c>
      <c r="I776">
        <f>'UPDATE Regular Stats'!I777</f>
        <v>0</v>
      </c>
      <c r="J776">
        <f>'UPDATE Regular Stats'!J777</f>
        <v>0</v>
      </c>
      <c r="K776">
        <f>'UPDATE Regular Stats'!K777</f>
        <v>0</v>
      </c>
      <c r="L776">
        <f>'UPDATE Regular Stats'!L777</f>
        <v>0</v>
      </c>
      <c r="M776">
        <f>'UPDATE Regular Stats'!M777</f>
        <v>0</v>
      </c>
      <c r="N776">
        <f>'UPDATE Regular Stats'!N777</f>
        <v>0</v>
      </c>
      <c r="O776">
        <f>'UPDATE Regular Stats'!O777</f>
        <v>0</v>
      </c>
      <c r="P776">
        <f>'UPDATE Regular Stats'!P777</f>
        <v>0</v>
      </c>
      <c r="Q776">
        <f>'UPDATE Regular Stats'!Q777</f>
        <v>0</v>
      </c>
      <c r="R776">
        <f>'UPDATE Regular Stats'!R777</f>
        <v>0</v>
      </c>
      <c r="S776">
        <f>'UPDATE Regular Stats'!S777</f>
        <v>0</v>
      </c>
      <c r="T776">
        <f>'UPDATE Regular Stats'!T777</f>
        <v>0</v>
      </c>
      <c r="U776">
        <f>'UPDATE Regular Stats'!U777</f>
        <v>0</v>
      </c>
      <c r="V776">
        <f>'UPDATE Regular Stats'!V777</f>
        <v>0</v>
      </c>
      <c r="W776">
        <f>'UPDATE Regular Stats'!W777</f>
        <v>0</v>
      </c>
      <c r="X776">
        <f>'UPDATE Regular Stats'!X777</f>
        <v>0</v>
      </c>
      <c r="Y776">
        <f>'UPDATE Regular Stats'!Y777</f>
        <v>0</v>
      </c>
      <c r="Z776">
        <f>'UPDATE Regular Stats'!Z777</f>
        <v>0</v>
      </c>
      <c r="AA776">
        <f>'UPDATE Regular Stats'!AA777</f>
        <v>0</v>
      </c>
      <c r="AB776">
        <f>'UPDATE Regular Stats'!AB777</f>
        <v>0</v>
      </c>
      <c r="AC776">
        <f>'UPDATE Regular Stats'!AC777</f>
        <v>0</v>
      </c>
      <c r="AD776" t="e">
        <f>VLOOKUP($B776,'UPDATE Advanced Stats'!$B$2:$AC$1000,7,0)</f>
        <v>#N/A</v>
      </c>
      <c r="AE776" t="e">
        <f>VLOOKUP($B776,'UPDATE Advanced Stats'!$B$2:$AC$1000,8,0)</f>
        <v>#N/A</v>
      </c>
      <c r="AF776" t="e">
        <f>VLOOKUP($B776,'UPDATE Advanced Stats'!$B$2:$AC$1000,9,0)</f>
        <v>#N/A</v>
      </c>
      <c r="AG776" t="e">
        <f>VLOOKUP($B776,'UPDATE Advanced Stats'!$B$2:$AC$1000,10,0)</f>
        <v>#N/A</v>
      </c>
      <c r="AH776" t="e">
        <f>VLOOKUP($B776,'UPDATE Advanced Stats'!$B$2:$AC$1000,11,0)</f>
        <v>#N/A</v>
      </c>
      <c r="AI776" t="e">
        <f>VLOOKUP($B776,'UPDATE Advanced Stats'!$B$2:$AC$1000,12,0)</f>
        <v>#N/A</v>
      </c>
      <c r="AJ776" t="e">
        <f>VLOOKUP($B776,'UPDATE Advanced Stats'!$B$2:$AC$1000,13,0)</f>
        <v>#N/A</v>
      </c>
      <c r="AK776" t="e">
        <f>VLOOKUP($B776,'UPDATE Advanced Stats'!$B$2:$AC$1000,14,0)</f>
        <v>#N/A</v>
      </c>
      <c r="AL776" t="e">
        <f>VLOOKUP($B776,'UPDATE Advanced Stats'!$B$2:$AC$1000,15,0)</f>
        <v>#N/A</v>
      </c>
      <c r="AM776" t="e">
        <f>VLOOKUP($B776,'UPDATE Advanced Stats'!$B$2:$AC$1000,16,0)</f>
        <v>#N/A</v>
      </c>
      <c r="AN776" t="e">
        <f>VLOOKUP($B776,'UPDATE Advanced Stats'!$B$2:$AC$1000,17,0)</f>
        <v>#N/A</v>
      </c>
      <c r="AO776" t="e">
        <f>VLOOKUP($B776,'UPDATE Advanced Stats'!$B$2:$AC$1000,18,0)</f>
        <v>#N/A</v>
      </c>
      <c r="AP776" t="e">
        <f>VLOOKUP($B776,'UPDATE Advanced Stats'!$B$2:$AC$1000,19,0)</f>
        <v>#N/A</v>
      </c>
      <c r="AQ776" t="e">
        <f>VLOOKUP($B776,'UPDATE Advanced Stats'!$B$2:$AC$1000,20,0)</f>
        <v>#N/A</v>
      </c>
      <c r="AR776" t="e">
        <f>VLOOKUP($B776,'UPDATE Advanced Stats'!$B$2:$AC$1000,21,0)</f>
        <v>#N/A</v>
      </c>
      <c r="AS776" t="e">
        <f>VLOOKUP($B776,'UPDATE Advanced Stats'!$B$2:$AC$1000,22,0)</f>
        <v>#N/A</v>
      </c>
      <c r="AT776" t="e">
        <f>VLOOKUP($B776,'UPDATE Advanced Stats'!$B$2:$AC$1000,23,0)</f>
        <v>#N/A</v>
      </c>
      <c r="AU776" t="e">
        <f>VLOOKUP($B776,'UPDATE Advanced Stats'!$B$2:$AC$1000,24,0)</f>
        <v>#N/A</v>
      </c>
      <c r="AV776" t="e">
        <f>VLOOKUP($B776,'UPDATE Advanced Stats'!$B$2:$AC$1000,25,0)</f>
        <v>#N/A</v>
      </c>
      <c r="AW776" t="e">
        <f>VLOOKUP($B776,'UPDATE Advanced Stats'!$B$2:$AC$1000,26,0)</f>
        <v>#N/A</v>
      </c>
      <c r="AX776" t="e">
        <f>VLOOKUP($B776,'UPDATE Advanced Stats'!$B$2:$AC$1000,27,0)</f>
        <v>#N/A</v>
      </c>
      <c r="AY776" t="e">
        <f>VLOOKUP($B776,'UPDATE Advanced Stats'!$B$2:$AC$1000,28,0)</f>
        <v>#N/A</v>
      </c>
    </row>
    <row r="777" spans="1:51">
      <c r="A777">
        <f>'UPDATE Regular Stats'!A778</f>
        <v>0</v>
      </c>
      <c r="B777">
        <f>'UPDATE Regular Stats'!B778</f>
        <v>0</v>
      </c>
      <c r="C777">
        <f>'UPDATE Regular Stats'!C778</f>
        <v>0</v>
      </c>
      <c r="D777">
        <f>'UPDATE Regular Stats'!D778</f>
        <v>0</v>
      </c>
      <c r="E777">
        <f>'UPDATE Regular Stats'!E778</f>
        <v>0</v>
      </c>
      <c r="F777">
        <f>'UPDATE Regular Stats'!F778</f>
        <v>0</v>
      </c>
      <c r="G777">
        <f>'UPDATE Regular Stats'!G778</f>
        <v>0</v>
      </c>
      <c r="H777">
        <f>'UPDATE Regular Stats'!H778</f>
        <v>0</v>
      </c>
      <c r="I777">
        <f>'UPDATE Regular Stats'!I778</f>
        <v>0</v>
      </c>
      <c r="J777">
        <f>'UPDATE Regular Stats'!J778</f>
        <v>0</v>
      </c>
      <c r="K777">
        <f>'UPDATE Regular Stats'!K778</f>
        <v>0</v>
      </c>
      <c r="L777">
        <f>'UPDATE Regular Stats'!L778</f>
        <v>0</v>
      </c>
      <c r="M777">
        <f>'UPDATE Regular Stats'!M778</f>
        <v>0</v>
      </c>
      <c r="N777">
        <f>'UPDATE Regular Stats'!N778</f>
        <v>0</v>
      </c>
      <c r="O777">
        <f>'UPDATE Regular Stats'!O778</f>
        <v>0</v>
      </c>
      <c r="P777">
        <f>'UPDATE Regular Stats'!P778</f>
        <v>0</v>
      </c>
      <c r="Q777">
        <f>'UPDATE Regular Stats'!Q778</f>
        <v>0</v>
      </c>
      <c r="R777">
        <f>'UPDATE Regular Stats'!R778</f>
        <v>0</v>
      </c>
      <c r="S777">
        <f>'UPDATE Regular Stats'!S778</f>
        <v>0</v>
      </c>
      <c r="T777">
        <f>'UPDATE Regular Stats'!T778</f>
        <v>0</v>
      </c>
      <c r="U777">
        <f>'UPDATE Regular Stats'!U778</f>
        <v>0</v>
      </c>
      <c r="V777">
        <f>'UPDATE Regular Stats'!V778</f>
        <v>0</v>
      </c>
      <c r="W777">
        <f>'UPDATE Regular Stats'!W778</f>
        <v>0</v>
      </c>
      <c r="X777">
        <f>'UPDATE Regular Stats'!X778</f>
        <v>0</v>
      </c>
      <c r="Y777">
        <f>'UPDATE Regular Stats'!Y778</f>
        <v>0</v>
      </c>
      <c r="Z777">
        <f>'UPDATE Regular Stats'!Z778</f>
        <v>0</v>
      </c>
      <c r="AA777">
        <f>'UPDATE Regular Stats'!AA778</f>
        <v>0</v>
      </c>
      <c r="AB777">
        <f>'UPDATE Regular Stats'!AB778</f>
        <v>0</v>
      </c>
      <c r="AC777">
        <f>'UPDATE Regular Stats'!AC778</f>
        <v>0</v>
      </c>
      <c r="AD777" t="e">
        <f>VLOOKUP($B777,'UPDATE Advanced Stats'!$B$2:$AC$1000,7,0)</f>
        <v>#N/A</v>
      </c>
      <c r="AE777" t="e">
        <f>VLOOKUP($B777,'UPDATE Advanced Stats'!$B$2:$AC$1000,8,0)</f>
        <v>#N/A</v>
      </c>
      <c r="AF777" t="e">
        <f>VLOOKUP($B777,'UPDATE Advanced Stats'!$B$2:$AC$1000,9,0)</f>
        <v>#N/A</v>
      </c>
      <c r="AG777" t="e">
        <f>VLOOKUP($B777,'UPDATE Advanced Stats'!$B$2:$AC$1000,10,0)</f>
        <v>#N/A</v>
      </c>
      <c r="AH777" t="e">
        <f>VLOOKUP($B777,'UPDATE Advanced Stats'!$B$2:$AC$1000,11,0)</f>
        <v>#N/A</v>
      </c>
      <c r="AI777" t="e">
        <f>VLOOKUP($B777,'UPDATE Advanced Stats'!$B$2:$AC$1000,12,0)</f>
        <v>#N/A</v>
      </c>
      <c r="AJ777" t="e">
        <f>VLOOKUP($B777,'UPDATE Advanced Stats'!$B$2:$AC$1000,13,0)</f>
        <v>#N/A</v>
      </c>
      <c r="AK777" t="e">
        <f>VLOOKUP($B777,'UPDATE Advanced Stats'!$B$2:$AC$1000,14,0)</f>
        <v>#N/A</v>
      </c>
      <c r="AL777" t="e">
        <f>VLOOKUP($B777,'UPDATE Advanced Stats'!$B$2:$AC$1000,15,0)</f>
        <v>#N/A</v>
      </c>
      <c r="AM777" t="e">
        <f>VLOOKUP($B777,'UPDATE Advanced Stats'!$B$2:$AC$1000,16,0)</f>
        <v>#N/A</v>
      </c>
      <c r="AN777" t="e">
        <f>VLOOKUP($B777,'UPDATE Advanced Stats'!$B$2:$AC$1000,17,0)</f>
        <v>#N/A</v>
      </c>
      <c r="AO777" t="e">
        <f>VLOOKUP($B777,'UPDATE Advanced Stats'!$B$2:$AC$1000,18,0)</f>
        <v>#N/A</v>
      </c>
      <c r="AP777" t="e">
        <f>VLOOKUP($B777,'UPDATE Advanced Stats'!$B$2:$AC$1000,19,0)</f>
        <v>#N/A</v>
      </c>
      <c r="AQ777" t="e">
        <f>VLOOKUP($B777,'UPDATE Advanced Stats'!$B$2:$AC$1000,20,0)</f>
        <v>#N/A</v>
      </c>
      <c r="AR777" t="e">
        <f>VLOOKUP($B777,'UPDATE Advanced Stats'!$B$2:$AC$1000,21,0)</f>
        <v>#N/A</v>
      </c>
      <c r="AS777" t="e">
        <f>VLOOKUP($B777,'UPDATE Advanced Stats'!$B$2:$AC$1000,22,0)</f>
        <v>#N/A</v>
      </c>
      <c r="AT777" t="e">
        <f>VLOOKUP($B777,'UPDATE Advanced Stats'!$B$2:$AC$1000,23,0)</f>
        <v>#N/A</v>
      </c>
      <c r="AU777" t="e">
        <f>VLOOKUP($B777,'UPDATE Advanced Stats'!$B$2:$AC$1000,24,0)</f>
        <v>#N/A</v>
      </c>
      <c r="AV777" t="e">
        <f>VLOOKUP($B777,'UPDATE Advanced Stats'!$B$2:$AC$1000,25,0)</f>
        <v>#N/A</v>
      </c>
      <c r="AW777" t="e">
        <f>VLOOKUP($B777,'UPDATE Advanced Stats'!$B$2:$AC$1000,26,0)</f>
        <v>#N/A</v>
      </c>
      <c r="AX777" t="e">
        <f>VLOOKUP($B777,'UPDATE Advanced Stats'!$B$2:$AC$1000,27,0)</f>
        <v>#N/A</v>
      </c>
      <c r="AY777" t="e">
        <f>VLOOKUP($B777,'UPDATE Advanced Stats'!$B$2:$AC$1000,28,0)</f>
        <v>#N/A</v>
      </c>
    </row>
    <row r="778" spans="1:51">
      <c r="A778">
        <f>'UPDATE Regular Stats'!A779</f>
        <v>0</v>
      </c>
      <c r="B778">
        <f>'UPDATE Regular Stats'!B779</f>
        <v>0</v>
      </c>
      <c r="C778">
        <f>'UPDATE Regular Stats'!C779</f>
        <v>0</v>
      </c>
      <c r="D778">
        <f>'UPDATE Regular Stats'!D779</f>
        <v>0</v>
      </c>
      <c r="E778">
        <f>'UPDATE Regular Stats'!E779</f>
        <v>0</v>
      </c>
      <c r="F778">
        <f>'UPDATE Regular Stats'!F779</f>
        <v>0</v>
      </c>
      <c r="G778">
        <f>'UPDATE Regular Stats'!G779</f>
        <v>0</v>
      </c>
      <c r="H778">
        <f>'UPDATE Regular Stats'!H779</f>
        <v>0</v>
      </c>
      <c r="I778">
        <f>'UPDATE Regular Stats'!I779</f>
        <v>0</v>
      </c>
      <c r="J778">
        <f>'UPDATE Regular Stats'!J779</f>
        <v>0</v>
      </c>
      <c r="K778">
        <f>'UPDATE Regular Stats'!K779</f>
        <v>0</v>
      </c>
      <c r="L778">
        <f>'UPDATE Regular Stats'!L779</f>
        <v>0</v>
      </c>
      <c r="M778">
        <f>'UPDATE Regular Stats'!M779</f>
        <v>0</v>
      </c>
      <c r="N778">
        <f>'UPDATE Regular Stats'!N779</f>
        <v>0</v>
      </c>
      <c r="O778">
        <f>'UPDATE Regular Stats'!O779</f>
        <v>0</v>
      </c>
      <c r="P778">
        <f>'UPDATE Regular Stats'!P779</f>
        <v>0</v>
      </c>
      <c r="Q778">
        <f>'UPDATE Regular Stats'!Q779</f>
        <v>0</v>
      </c>
      <c r="R778">
        <f>'UPDATE Regular Stats'!R779</f>
        <v>0</v>
      </c>
      <c r="S778">
        <f>'UPDATE Regular Stats'!S779</f>
        <v>0</v>
      </c>
      <c r="T778">
        <f>'UPDATE Regular Stats'!T779</f>
        <v>0</v>
      </c>
      <c r="U778">
        <f>'UPDATE Regular Stats'!U779</f>
        <v>0</v>
      </c>
      <c r="V778">
        <f>'UPDATE Regular Stats'!V779</f>
        <v>0</v>
      </c>
      <c r="W778">
        <f>'UPDATE Regular Stats'!W779</f>
        <v>0</v>
      </c>
      <c r="X778">
        <f>'UPDATE Regular Stats'!X779</f>
        <v>0</v>
      </c>
      <c r="Y778">
        <f>'UPDATE Regular Stats'!Y779</f>
        <v>0</v>
      </c>
      <c r="Z778">
        <f>'UPDATE Regular Stats'!Z779</f>
        <v>0</v>
      </c>
      <c r="AA778">
        <f>'UPDATE Regular Stats'!AA779</f>
        <v>0</v>
      </c>
      <c r="AB778">
        <f>'UPDATE Regular Stats'!AB779</f>
        <v>0</v>
      </c>
      <c r="AC778">
        <f>'UPDATE Regular Stats'!AC779</f>
        <v>0</v>
      </c>
      <c r="AD778" t="e">
        <f>VLOOKUP($B778,'UPDATE Advanced Stats'!$B$2:$AC$1000,7,0)</f>
        <v>#N/A</v>
      </c>
      <c r="AE778" t="e">
        <f>VLOOKUP($B778,'UPDATE Advanced Stats'!$B$2:$AC$1000,8,0)</f>
        <v>#N/A</v>
      </c>
      <c r="AF778" t="e">
        <f>VLOOKUP($B778,'UPDATE Advanced Stats'!$B$2:$AC$1000,9,0)</f>
        <v>#N/A</v>
      </c>
      <c r="AG778" t="e">
        <f>VLOOKUP($B778,'UPDATE Advanced Stats'!$B$2:$AC$1000,10,0)</f>
        <v>#N/A</v>
      </c>
      <c r="AH778" t="e">
        <f>VLOOKUP($B778,'UPDATE Advanced Stats'!$B$2:$AC$1000,11,0)</f>
        <v>#N/A</v>
      </c>
      <c r="AI778" t="e">
        <f>VLOOKUP($B778,'UPDATE Advanced Stats'!$B$2:$AC$1000,12,0)</f>
        <v>#N/A</v>
      </c>
      <c r="AJ778" t="e">
        <f>VLOOKUP($B778,'UPDATE Advanced Stats'!$B$2:$AC$1000,13,0)</f>
        <v>#N/A</v>
      </c>
      <c r="AK778" t="e">
        <f>VLOOKUP($B778,'UPDATE Advanced Stats'!$B$2:$AC$1000,14,0)</f>
        <v>#N/A</v>
      </c>
      <c r="AL778" t="e">
        <f>VLOOKUP($B778,'UPDATE Advanced Stats'!$B$2:$AC$1000,15,0)</f>
        <v>#N/A</v>
      </c>
      <c r="AM778" t="e">
        <f>VLOOKUP($B778,'UPDATE Advanced Stats'!$B$2:$AC$1000,16,0)</f>
        <v>#N/A</v>
      </c>
      <c r="AN778" t="e">
        <f>VLOOKUP($B778,'UPDATE Advanced Stats'!$B$2:$AC$1000,17,0)</f>
        <v>#N/A</v>
      </c>
      <c r="AO778" t="e">
        <f>VLOOKUP($B778,'UPDATE Advanced Stats'!$B$2:$AC$1000,18,0)</f>
        <v>#N/A</v>
      </c>
      <c r="AP778" t="e">
        <f>VLOOKUP($B778,'UPDATE Advanced Stats'!$B$2:$AC$1000,19,0)</f>
        <v>#N/A</v>
      </c>
      <c r="AQ778" t="e">
        <f>VLOOKUP($B778,'UPDATE Advanced Stats'!$B$2:$AC$1000,20,0)</f>
        <v>#N/A</v>
      </c>
      <c r="AR778" t="e">
        <f>VLOOKUP($B778,'UPDATE Advanced Stats'!$B$2:$AC$1000,21,0)</f>
        <v>#N/A</v>
      </c>
      <c r="AS778" t="e">
        <f>VLOOKUP($B778,'UPDATE Advanced Stats'!$B$2:$AC$1000,22,0)</f>
        <v>#N/A</v>
      </c>
      <c r="AT778" t="e">
        <f>VLOOKUP($B778,'UPDATE Advanced Stats'!$B$2:$AC$1000,23,0)</f>
        <v>#N/A</v>
      </c>
      <c r="AU778" t="e">
        <f>VLOOKUP($B778,'UPDATE Advanced Stats'!$B$2:$AC$1000,24,0)</f>
        <v>#N/A</v>
      </c>
      <c r="AV778" t="e">
        <f>VLOOKUP($B778,'UPDATE Advanced Stats'!$B$2:$AC$1000,25,0)</f>
        <v>#N/A</v>
      </c>
      <c r="AW778" t="e">
        <f>VLOOKUP($B778,'UPDATE Advanced Stats'!$B$2:$AC$1000,26,0)</f>
        <v>#N/A</v>
      </c>
      <c r="AX778" t="e">
        <f>VLOOKUP($B778,'UPDATE Advanced Stats'!$B$2:$AC$1000,27,0)</f>
        <v>#N/A</v>
      </c>
      <c r="AY778" t="e">
        <f>VLOOKUP($B778,'UPDATE Advanced Stats'!$B$2:$AC$1000,28,0)</f>
        <v>#N/A</v>
      </c>
    </row>
    <row r="779" spans="1:51">
      <c r="A779">
        <f>'UPDATE Regular Stats'!A780</f>
        <v>0</v>
      </c>
      <c r="B779">
        <f>'UPDATE Regular Stats'!B780</f>
        <v>0</v>
      </c>
      <c r="C779">
        <f>'UPDATE Regular Stats'!C780</f>
        <v>0</v>
      </c>
      <c r="D779">
        <f>'UPDATE Regular Stats'!D780</f>
        <v>0</v>
      </c>
      <c r="E779">
        <f>'UPDATE Regular Stats'!E780</f>
        <v>0</v>
      </c>
      <c r="F779">
        <f>'UPDATE Regular Stats'!F780</f>
        <v>0</v>
      </c>
      <c r="G779">
        <f>'UPDATE Regular Stats'!G780</f>
        <v>0</v>
      </c>
      <c r="H779">
        <f>'UPDATE Regular Stats'!H780</f>
        <v>0</v>
      </c>
      <c r="I779">
        <f>'UPDATE Regular Stats'!I780</f>
        <v>0</v>
      </c>
      <c r="J779">
        <f>'UPDATE Regular Stats'!J780</f>
        <v>0</v>
      </c>
      <c r="K779">
        <f>'UPDATE Regular Stats'!K780</f>
        <v>0</v>
      </c>
      <c r="L779">
        <f>'UPDATE Regular Stats'!L780</f>
        <v>0</v>
      </c>
      <c r="M779">
        <f>'UPDATE Regular Stats'!M780</f>
        <v>0</v>
      </c>
      <c r="N779">
        <f>'UPDATE Regular Stats'!N780</f>
        <v>0</v>
      </c>
      <c r="O779">
        <f>'UPDATE Regular Stats'!O780</f>
        <v>0</v>
      </c>
      <c r="P779">
        <f>'UPDATE Regular Stats'!P780</f>
        <v>0</v>
      </c>
      <c r="Q779">
        <f>'UPDATE Regular Stats'!Q780</f>
        <v>0</v>
      </c>
      <c r="R779">
        <f>'UPDATE Regular Stats'!R780</f>
        <v>0</v>
      </c>
      <c r="S779">
        <f>'UPDATE Regular Stats'!S780</f>
        <v>0</v>
      </c>
      <c r="T779">
        <f>'UPDATE Regular Stats'!T780</f>
        <v>0</v>
      </c>
      <c r="U779">
        <f>'UPDATE Regular Stats'!U780</f>
        <v>0</v>
      </c>
      <c r="V779">
        <f>'UPDATE Regular Stats'!V780</f>
        <v>0</v>
      </c>
      <c r="W779">
        <f>'UPDATE Regular Stats'!W780</f>
        <v>0</v>
      </c>
      <c r="X779">
        <f>'UPDATE Regular Stats'!X780</f>
        <v>0</v>
      </c>
      <c r="Y779">
        <f>'UPDATE Regular Stats'!Y780</f>
        <v>0</v>
      </c>
      <c r="Z779">
        <f>'UPDATE Regular Stats'!Z780</f>
        <v>0</v>
      </c>
      <c r="AA779">
        <f>'UPDATE Regular Stats'!AA780</f>
        <v>0</v>
      </c>
      <c r="AB779">
        <f>'UPDATE Regular Stats'!AB780</f>
        <v>0</v>
      </c>
      <c r="AC779">
        <f>'UPDATE Regular Stats'!AC780</f>
        <v>0</v>
      </c>
      <c r="AD779" t="e">
        <f>VLOOKUP($B779,'UPDATE Advanced Stats'!$B$2:$AC$1000,7,0)</f>
        <v>#N/A</v>
      </c>
      <c r="AE779" t="e">
        <f>VLOOKUP($B779,'UPDATE Advanced Stats'!$B$2:$AC$1000,8,0)</f>
        <v>#N/A</v>
      </c>
      <c r="AF779" t="e">
        <f>VLOOKUP($B779,'UPDATE Advanced Stats'!$B$2:$AC$1000,9,0)</f>
        <v>#N/A</v>
      </c>
      <c r="AG779" t="e">
        <f>VLOOKUP($B779,'UPDATE Advanced Stats'!$B$2:$AC$1000,10,0)</f>
        <v>#N/A</v>
      </c>
      <c r="AH779" t="e">
        <f>VLOOKUP($B779,'UPDATE Advanced Stats'!$B$2:$AC$1000,11,0)</f>
        <v>#N/A</v>
      </c>
      <c r="AI779" t="e">
        <f>VLOOKUP($B779,'UPDATE Advanced Stats'!$B$2:$AC$1000,12,0)</f>
        <v>#N/A</v>
      </c>
      <c r="AJ779" t="e">
        <f>VLOOKUP($B779,'UPDATE Advanced Stats'!$B$2:$AC$1000,13,0)</f>
        <v>#N/A</v>
      </c>
      <c r="AK779" t="e">
        <f>VLOOKUP($B779,'UPDATE Advanced Stats'!$B$2:$AC$1000,14,0)</f>
        <v>#N/A</v>
      </c>
      <c r="AL779" t="e">
        <f>VLOOKUP($B779,'UPDATE Advanced Stats'!$B$2:$AC$1000,15,0)</f>
        <v>#N/A</v>
      </c>
      <c r="AM779" t="e">
        <f>VLOOKUP($B779,'UPDATE Advanced Stats'!$B$2:$AC$1000,16,0)</f>
        <v>#N/A</v>
      </c>
      <c r="AN779" t="e">
        <f>VLOOKUP($B779,'UPDATE Advanced Stats'!$B$2:$AC$1000,17,0)</f>
        <v>#N/A</v>
      </c>
      <c r="AO779" t="e">
        <f>VLOOKUP($B779,'UPDATE Advanced Stats'!$B$2:$AC$1000,18,0)</f>
        <v>#N/A</v>
      </c>
      <c r="AP779" t="e">
        <f>VLOOKUP($B779,'UPDATE Advanced Stats'!$B$2:$AC$1000,19,0)</f>
        <v>#N/A</v>
      </c>
      <c r="AQ779" t="e">
        <f>VLOOKUP($B779,'UPDATE Advanced Stats'!$B$2:$AC$1000,20,0)</f>
        <v>#N/A</v>
      </c>
      <c r="AR779" t="e">
        <f>VLOOKUP($B779,'UPDATE Advanced Stats'!$B$2:$AC$1000,21,0)</f>
        <v>#N/A</v>
      </c>
      <c r="AS779" t="e">
        <f>VLOOKUP($B779,'UPDATE Advanced Stats'!$B$2:$AC$1000,22,0)</f>
        <v>#N/A</v>
      </c>
      <c r="AT779" t="e">
        <f>VLOOKUP($B779,'UPDATE Advanced Stats'!$B$2:$AC$1000,23,0)</f>
        <v>#N/A</v>
      </c>
      <c r="AU779" t="e">
        <f>VLOOKUP($B779,'UPDATE Advanced Stats'!$B$2:$AC$1000,24,0)</f>
        <v>#N/A</v>
      </c>
      <c r="AV779" t="e">
        <f>VLOOKUP($B779,'UPDATE Advanced Stats'!$B$2:$AC$1000,25,0)</f>
        <v>#N/A</v>
      </c>
      <c r="AW779" t="e">
        <f>VLOOKUP($B779,'UPDATE Advanced Stats'!$B$2:$AC$1000,26,0)</f>
        <v>#N/A</v>
      </c>
      <c r="AX779" t="e">
        <f>VLOOKUP($B779,'UPDATE Advanced Stats'!$B$2:$AC$1000,27,0)</f>
        <v>#N/A</v>
      </c>
      <c r="AY779" t="e">
        <f>VLOOKUP($B779,'UPDATE Advanced Stats'!$B$2:$AC$1000,28,0)</f>
        <v>#N/A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R38"/>
  <sheetViews>
    <sheetView showRuler="0" topLeftCell="B3" workbookViewId="0">
      <selection activeCell="R28" sqref="R28"/>
    </sheetView>
  </sheetViews>
  <sheetFormatPr defaultColWidth="11.19921875" defaultRowHeight="15.6"/>
  <cols>
    <col min="1" max="1" width="30.5" customWidth="1"/>
    <col min="2" max="2" width="23.19921875" bestFit="1" customWidth="1"/>
  </cols>
  <sheetData>
    <row r="1" spans="1:18">
      <c r="A1" t="s">
        <v>645</v>
      </c>
    </row>
    <row r="2" spans="1:18">
      <c r="A2" t="s">
        <v>628</v>
      </c>
      <c r="D2" s="30"/>
    </row>
    <row r="3" spans="1:18" ht="16.8">
      <c r="A3" s="41" t="s">
        <v>628</v>
      </c>
      <c r="Q3" s="26" t="s">
        <v>633</v>
      </c>
    </row>
    <row r="4" spans="1:18" ht="20.399999999999999">
      <c r="A4" s="42"/>
      <c r="B4" s="77" t="s">
        <v>628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28"/>
      <c r="Q4" s="59" t="s">
        <v>87</v>
      </c>
      <c r="R4" s="60" t="s">
        <v>817</v>
      </c>
    </row>
    <row r="5" spans="1:18">
      <c r="A5" s="43"/>
      <c r="B5" s="62"/>
      <c r="C5" s="39" t="s">
        <v>629</v>
      </c>
      <c r="D5" s="39" t="s">
        <v>630</v>
      </c>
      <c r="E5" s="39" t="s">
        <v>636</v>
      </c>
      <c r="F5" s="39" t="s">
        <v>631</v>
      </c>
      <c r="G5" s="62" t="s">
        <v>637</v>
      </c>
      <c r="H5" s="62" t="s">
        <v>638</v>
      </c>
      <c r="I5" s="62" t="s">
        <v>639</v>
      </c>
      <c r="J5" s="62" t="s">
        <v>640</v>
      </c>
      <c r="K5" s="39" t="s">
        <v>739</v>
      </c>
      <c r="L5" s="39" t="s">
        <v>740</v>
      </c>
      <c r="M5" s="39" t="s">
        <v>641</v>
      </c>
      <c r="N5" s="39" t="s">
        <v>642</v>
      </c>
      <c r="O5" s="62" t="s">
        <v>643</v>
      </c>
      <c r="P5" s="28"/>
      <c r="Q5" s="48" t="s">
        <v>117</v>
      </c>
      <c r="R5" s="49" t="s">
        <v>773</v>
      </c>
    </row>
    <row r="6" spans="1:18">
      <c r="A6" s="43"/>
      <c r="B6" s="67" t="s">
        <v>810</v>
      </c>
      <c r="C6" s="63">
        <v>60</v>
      </c>
      <c r="D6" s="63">
        <v>22</v>
      </c>
      <c r="E6" s="63">
        <v>0.73199999999999998</v>
      </c>
      <c r="F6" s="63" t="s">
        <v>644</v>
      </c>
      <c r="G6" s="63" t="s">
        <v>741</v>
      </c>
      <c r="H6" s="63" t="s">
        <v>742</v>
      </c>
      <c r="I6" s="64">
        <v>42342</v>
      </c>
      <c r="J6" s="63" t="s">
        <v>743</v>
      </c>
      <c r="K6" s="63">
        <v>102.5</v>
      </c>
      <c r="L6" s="63">
        <v>97.1</v>
      </c>
      <c r="M6" s="65">
        <v>5.4</v>
      </c>
      <c r="N6" s="63" t="s">
        <v>744</v>
      </c>
      <c r="O6" s="64">
        <v>42129</v>
      </c>
      <c r="P6" s="28"/>
      <c r="Q6" s="48" t="s">
        <v>85</v>
      </c>
      <c r="R6" s="49" t="s">
        <v>807</v>
      </c>
    </row>
    <row r="7" spans="1:18">
      <c r="A7" s="43"/>
      <c r="B7" s="67" t="s">
        <v>811</v>
      </c>
      <c r="C7" s="63">
        <v>53</v>
      </c>
      <c r="D7" s="63">
        <v>29</v>
      </c>
      <c r="E7" s="63">
        <v>0.64600000000000002</v>
      </c>
      <c r="F7" s="63">
        <v>7</v>
      </c>
      <c r="G7" s="63" t="s">
        <v>745</v>
      </c>
      <c r="H7" s="63" t="s">
        <v>746</v>
      </c>
      <c r="I7" s="64">
        <v>42313</v>
      </c>
      <c r="J7" s="63" t="s">
        <v>747</v>
      </c>
      <c r="K7" s="63">
        <v>103.1</v>
      </c>
      <c r="L7" s="63">
        <v>98.7</v>
      </c>
      <c r="M7" s="65">
        <v>4.5</v>
      </c>
      <c r="N7" s="63" t="s">
        <v>748</v>
      </c>
      <c r="O7" s="64">
        <v>42188</v>
      </c>
      <c r="P7" s="28"/>
      <c r="Q7" s="48" t="s">
        <v>221</v>
      </c>
      <c r="R7" s="49" t="s">
        <v>825</v>
      </c>
    </row>
    <row r="8" spans="1:18">
      <c r="A8" s="43"/>
      <c r="B8" s="67" t="s">
        <v>812</v>
      </c>
      <c r="C8" s="63">
        <v>50</v>
      </c>
      <c r="D8" s="63">
        <v>32</v>
      </c>
      <c r="E8" s="63">
        <v>0.61</v>
      </c>
      <c r="F8" s="63">
        <v>10</v>
      </c>
      <c r="G8" s="63" t="s">
        <v>749</v>
      </c>
      <c r="H8" s="63" t="s">
        <v>750</v>
      </c>
      <c r="I8" s="64">
        <v>42224</v>
      </c>
      <c r="J8" s="63" t="s">
        <v>751</v>
      </c>
      <c r="K8" s="63">
        <v>100.8</v>
      </c>
      <c r="L8" s="63">
        <v>97.8</v>
      </c>
      <c r="M8" s="65">
        <v>3</v>
      </c>
      <c r="N8" s="63" t="s">
        <v>752</v>
      </c>
      <c r="O8" s="64">
        <v>42188</v>
      </c>
      <c r="P8" s="28"/>
      <c r="Q8" s="48" t="s">
        <v>62</v>
      </c>
      <c r="R8" s="49" t="s">
        <v>823</v>
      </c>
    </row>
    <row r="9" spans="1:18">
      <c r="A9" s="43"/>
      <c r="B9" s="67" t="s">
        <v>813</v>
      </c>
      <c r="C9" s="63">
        <v>49</v>
      </c>
      <c r="D9" s="63">
        <v>33</v>
      </c>
      <c r="E9" s="63">
        <v>0.59799999999999998</v>
      </c>
      <c r="F9" s="63">
        <v>11</v>
      </c>
      <c r="G9" s="63" t="s">
        <v>749</v>
      </c>
      <c r="H9" s="63" t="s">
        <v>746</v>
      </c>
      <c r="I9" s="64">
        <v>42313</v>
      </c>
      <c r="J9" s="63" t="s">
        <v>751</v>
      </c>
      <c r="K9" s="63">
        <v>104</v>
      </c>
      <c r="L9" s="63">
        <v>100.9</v>
      </c>
      <c r="M9" s="65">
        <v>3.1</v>
      </c>
      <c r="N9" s="63" t="s">
        <v>753</v>
      </c>
      <c r="O9" s="64">
        <v>42188</v>
      </c>
      <c r="P9" s="28"/>
      <c r="Q9" s="48" t="s">
        <v>71</v>
      </c>
      <c r="R9" s="49" t="s">
        <v>819</v>
      </c>
    </row>
    <row r="10" spans="1:18">
      <c r="A10" s="43"/>
      <c r="B10" s="67" t="s">
        <v>814</v>
      </c>
      <c r="C10" s="63">
        <v>46</v>
      </c>
      <c r="D10" s="63">
        <v>36</v>
      </c>
      <c r="E10" s="63">
        <v>0.56100000000000005</v>
      </c>
      <c r="F10" s="63">
        <v>14</v>
      </c>
      <c r="G10" s="63" t="s">
        <v>754</v>
      </c>
      <c r="H10" s="63" t="s">
        <v>755</v>
      </c>
      <c r="I10" s="64">
        <v>42283</v>
      </c>
      <c r="J10" s="63" t="s">
        <v>756</v>
      </c>
      <c r="K10" s="63">
        <v>98.5</v>
      </c>
      <c r="L10" s="63">
        <v>97.8</v>
      </c>
      <c r="M10" s="65">
        <v>0.7</v>
      </c>
      <c r="N10" s="63" t="s">
        <v>757</v>
      </c>
      <c r="O10" s="64">
        <v>42159</v>
      </c>
      <c r="P10" s="28"/>
      <c r="Q10" s="48" t="s">
        <v>59</v>
      </c>
      <c r="R10" s="49" t="s">
        <v>799</v>
      </c>
    </row>
    <row r="11" spans="1:18">
      <c r="A11" s="43"/>
      <c r="B11" s="67" t="s">
        <v>815</v>
      </c>
      <c r="C11" s="63">
        <v>41</v>
      </c>
      <c r="D11" s="63">
        <v>41</v>
      </c>
      <c r="E11" s="63">
        <v>0.5</v>
      </c>
      <c r="F11" s="63">
        <v>19</v>
      </c>
      <c r="G11" s="63" t="s">
        <v>750</v>
      </c>
      <c r="H11" s="63" t="s">
        <v>758</v>
      </c>
      <c r="I11" s="64">
        <v>42194</v>
      </c>
      <c r="J11" s="63" t="s">
        <v>756</v>
      </c>
      <c r="K11" s="63">
        <v>97.8</v>
      </c>
      <c r="L11" s="63">
        <v>97.4</v>
      </c>
      <c r="M11" s="65">
        <v>0.4</v>
      </c>
      <c r="N11" s="63" t="s">
        <v>759</v>
      </c>
      <c r="O11" s="64">
        <v>42129</v>
      </c>
      <c r="P11" s="28"/>
      <c r="Q11" s="48" t="s">
        <v>110</v>
      </c>
      <c r="R11" s="49" t="s">
        <v>802</v>
      </c>
    </row>
    <row r="12" spans="1:18">
      <c r="A12" s="43"/>
      <c r="B12" s="67" t="s">
        <v>817</v>
      </c>
      <c r="C12" s="63">
        <v>40</v>
      </c>
      <c r="D12" s="63">
        <v>42</v>
      </c>
      <c r="E12" s="63">
        <v>0.48799999999999999</v>
      </c>
      <c r="F12" s="63">
        <v>20</v>
      </c>
      <c r="G12" s="63" t="s">
        <v>760</v>
      </c>
      <c r="H12" s="63" t="s">
        <v>761</v>
      </c>
      <c r="I12" s="64">
        <v>42342</v>
      </c>
      <c r="J12" s="63" t="s">
        <v>762</v>
      </c>
      <c r="K12" s="63">
        <v>101.4</v>
      </c>
      <c r="L12" s="63">
        <v>101.2</v>
      </c>
      <c r="M12" s="65">
        <v>0.2</v>
      </c>
      <c r="N12" s="63" t="s">
        <v>763</v>
      </c>
      <c r="O12" s="64">
        <v>42218</v>
      </c>
      <c r="Q12" s="48" t="s">
        <v>95</v>
      </c>
      <c r="R12" s="49" t="s">
        <v>775</v>
      </c>
    </row>
    <row r="13" spans="1:18">
      <c r="A13" s="43"/>
      <c r="B13" s="67" t="s">
        <v>816</v>
      </c>
      <c r="C13" s="63">
        <v>38</v>
      </c>
      <c r="D13" s="63">
        <v>44</v>
      </c>
      <c r="E13" s="63">
        <v>0.46300000000000002</v>
      </c>
      <c r="F13" s="63">
        <v>22</v>
      </c>
      <c r="G13" s="63" t="s">
        <v>761</v>
      </c>
      <c r="H13" s="63" t="s">
        <v>761</v>
      </c>
      <c r="I13" s="64">
        <v>42283</v>
      </c>
      <c r="J13" s="63" t="s">
        <v>764</v>
      </c>
      <c r="K13" s="63">
        <v>98</v>
      </c>
      <c r="L13" s="63">
        <v>100.9</v>
      </c>
      <c r="M13" s="66">
        <v>-2.9</v>
      </c>
      <c r="N13" s="63" t="s">
        <v>753</v>
      </c>
      <c r="O13" s="64">
        <v>42159</v>
      </c>
      <c r="P13" s="28"/>
      <c r="Q13" s="48" t="s">
        <v>81</v>
      </c>
      <c r="R13" s="49" t="s">
        <v>824</v>
      </c>
    </row>
    <row r="14" spans="1:18">
      <c r="A14" s="43"/>
      <c r="B14" s="67" t="s">
        <v>765</v>
      </c>
      <c r="C14" s="63">
        <v>38</v>
      </c>
      <c r="D14" s="63">
        <v>44</v>
      </c>
      <c r="E14" s="63">
        <v>0.46300000000000002</v>
      </c>
      <c r="F14" s="63">
        <v>22</v>
      </c>
      <c r="G14" s="63" t="s">
        <v>750</v>
      </c>
      <c r="H14" s="63" t="s">
        <v>766</v>
      </c>
      <c r="I14" s="64">
        <v>42224</v>
      </c>
      <c r="J14" s="63" t="s">
        <v>762</v>
      </c>
      <c r="K14" s="63">
        <v>97.3</v>
      </c>
      <c r="L14" s="63">
        <v>97</v>
      </c>
      <c r="M14" s="65">
        <v>0.3</v>
      </c>
      <c r="N14" s="63" t="s">
        <v>759</v>
      </c>
      <c r="O14" s="64">
        <v>42188</v>
      </c>
      <c r="P14" s="28"/>
      <c r="Q14" s="48" t="s">
        <v>90</v>
      </c>
      <c r="R14" s="49" t="s">
        <v>803</v>
      </c>
    </row>
    <row r="15" spans="1:18">
      <c r="A15" s="43"/>
      <c r="B15" s="67" t="s">
        <v>767</v>
      </c>
      <c r="C15" s="63">
        <v>37</v>
      </c>
      <c r="D15" s="63">
        <v>45</v>
      </c>
      <c r="E15" s="63">
        <v>0.45100000000000001</v>
      </c>
      <c r="F15" s="63">
        <v>23</v>
      </c>
      <c r="G15" s="63" t="s">
        <v>768</v>
      </c>
      <c r="H15" s="63" t="s">
        <v>755</v>
      </c>
      <c r="I15" s="64">
        <v>42165</v>
      </c>
      <c r="J15" s="63" t="s">
        <v>769</v>
      </c>
      <c r="K15" s="63">
        <v>94.7</v>
      </c>
      <c r="L15" s="63">
        <v>97.3</v>
      </c>
      <c r="M15" s="66">
        <v>-2.6</v>
      </c>
      <c r="N15" s="63" t="s">
        <v>748</v>
      </c>
      <c r="O15" s="64">
        <v>42100</v>
      </c>
      <c r="P15" s="28"/>
      <c r="Q15" s="48" t="s">
        <v>56</v>
      </c>
      <c r="R15" s="49" t="s">
        <v>818</v>
      </c>
    </row>
    <row r="16" spans="1:18">
      <c r="A16" s="43"/>
      <c r="B16" s="67" t="s">
        <v>770</v>
      </c>
      <c r="C16" s="63">
        <v>33</v>
      </c>
      <c r="D16" s="63">
        <v>49</v>
      </c>
      <c r="E16" s="63">
        <v>0.40200000000000002</v>
      </c>
      <c r="F16" s="63">
        <v>27</v>
      </c>
      <c r="G16" s="63" t="s">
        <v>761</v>
      </c>
      <c r="H16" s="63" t="s">
        <v>771</v>
      </c>
      <c r="I16" s="64">
        <v>42224</v>
      </c>
      <c r="J16" s="63" t="s">
        <v>769</v>
      </c>
      <c r="K16" s="63">
        <v>94.2</v>
      </c>
      <c r="L16" s="63">
        <v>97.3</v>
      </c>
      <c r="M16" s="66">
        <v>-3.2</v>
      </c>
      <c r="N16" s="63" t="s">
        <v>772</v>
      </c>
      <c r="O16" s="64">
        <v>42043</v>
      </c>
      <c r="P16" s="28"/>
      <c r="Q16" s="48" t="s">
        <v>108</v>
      </c>
      <c r="R16" s="49" t="s">
        <v>811</v>
      </c>
    </row>
    <row r="17" spans="1:18">
      <c r="A17" s="43"/>
      <c r="B17" s="67" t="s">
        <v>773</v>
      </c>
      <c r="C17" s="63">
        <v>32</v>
      </c>
      <c r="D17" s="63">
        <v>50</v>
      </c>
      <c r="E17" s="63">
        <v>0.39</v>
      </c>
      <c r="F17" s="63">
        <v>28</v>
      </c>
      <c r="G17" s="63" t="s">
        <v>758</v>
      </c>
      <c r="H17" s="63" t="s">
        <v>771</v>
      </c>
      <c r="I17" s="64">
        <v>42165</v>
      </c>
      <c r="J17" s="63" t="s">
        <v>774</v>
      </c>
      <c r="K17" s="63">
        <v>98.5</v>
      </c>
      <c r="L17" s="63">
        <v>99.5</v>
      </c>
      <c r="M17" s="66">
        <v>-1</v>
      </c>
      <c r="N17" s="63" t="s">
        <v>753</v>
      </c>
      <c r="O17" s="64">
        <v>42100</v>
      </c>
      <c r="P17" s="28"/>
      <c r="Q17" s="48" t="s">
        <v>115</v>
      </c>
      <c r="R17" s="49" t="s">
        <v>814</v>
      </c>
    </row>
    <row r="18" spans="1:18">
      <c r="A18" s="43"/>
      <c r="B18" s="67" t="s">
        <v>775</v>
      </c>
      <c r="C18" s="63">
        <v>25</v>
      </c>
      <c r="D18" s="63">
        <v>57</v>
      </c>
      <c r="E18" s="63">
        <v>0.30499999999999999</v>
      </c>
      <c r="F18" s="63">
        <v>35</v>
      </c>
      <c r="G18" s="63" t="s">
        <v>776</v>
      </c>
      <c r="H18" s="64">
        <v>42367</v>
      </c>
      <c r="I18" s="64">
        <v>42106</v>
      </c>
      <c r="J18" s="63" t="s">
        <v>777</v>
      </c>
      <c r="K18" s="63">
        <v>95.7</v>
      </c>
      <c r="L18" s="63">
        <v>101.4</v>
      </c>
      <c r="M18" s="66">
        <v>-5.7</v>
      </c>
      <c r="N18" s="63" t="s">
        <v>778</v>
      </c>
      <c r="O18" s="64">
        <v>42070</v>
      </c>
      <c r="P18" s="28"/>
      <c r="Q18" s="48" t="s">
        <v>105</v>
      </c>
      <c r="R18" s="49" t="s">
        <v>813</v>
      </c>
    </row>
    <row r="19" spans="1:18">
      <c r="A19" s="43"/>
      <c r="B19" s="67" t="s">
        <v>779</v>
      </c>
      <c r="C19" s="63">
        <v>18</v>
      </c>
      <c r="D19" s="63">
        <v>64</v>
      </c>
      <c r="E19" s="63">
        <v>0.22</v>
      </c>
      <c r="F19" s="63">
        <v>42</v>
      </c>
      <c r="G19" s="64">
        <v>42367</v>
      </c>
      <c r="H19" s="68">
        <v>12936</v>
      </c>
      <c r="I19" s="64">
        <v>42049</v>
      </c>
      <c r="J19" s="68">
        <v>14946</v>
      </c>
      <c r="K19" s="63">
        <v>92</v>
      </c>
      <c r="L19" s="63">
        <v>101</v>
      </c>
      <c r="M19" s="66">
        <v>-9</v>
      </c>
      <c r="N19" s="63" t="s">
        <v>643</v>
      </c>
      <c r="O19" s="63" t="s">
        <v>780</v>
      </c>
      <c r="P19" s="28"/>
      <c r="Q19" s="48" t="s">
        <v>49</v>
      </c>
      <c r="R19" s="49" t="s">
        <v>821</v>
      </c>
    </row>
    <row r="20" spans="1:18">
      <c r="A20" s="43"/>
      <c r="B20" s="67" t="s">
        <v>781</v>
      </c>
      <c r="C20" s="63">
        <v>17</v>
      </c>
      <c r="D20" s="63">
        <v>65</v>
      </c>
      <c r="E20" s="63">
        <v>0.20699999999999999</v>
      </c>
      <c r="F20" s="63">
        <v>43</v>
      </c>
      <c r="G20" s="64">
        <v>42308</v>
      </c>
      <c r="H20" s="68">
        <v>12601</v>
      </c>
      <c r="I20" s="64">
        <v>42135</v>
      </c>
      <c r="J20" s="68">
        <v>15281</v>
      </c>
      <c r="K20" s="63">
        <v>91.9</v>
      </c>
      <c r="L20" s="63">
        <v>101.2</v>
      </c>
      <c r="M20" s="66">
        <v>-9.3000000000000007</v>
      </c>
      <c r="N20" s="63" t="s">
        <v>759</v>
      </c>
      <c r="O20" s="64">
        <v>42070</v>
      </c>
      <c r="Q20" s="48" t="s">
        <v>223</v>
      </c>
      <c r="R20" s="49" t="s">
        <v>779</v>
      </c>
    </row>
    <row r="21" spans="1:18" ht="20.399999999999999">
      <c r="A21" s="41"/>
      <c r="B21" s="77" t="s">
        <v>632</v>
      </c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Q21" s="48" t="s">
        <v>292</v>
      </c>
      <c r="R21" s="49" t="s">
        <v>805</v>
      </c>
    </row>
    <row r="22" spans="1:18">
      <c r="A22" s="42"/>
      <c r="B22" s="62"/>
      <c r="C22" s="39" t="s">
        <v>629</v>
      </c>
      <c r="D22" s="39" t="s">
        <v>630</v>
      </c>
      <c r="E22" s="39" t="s">
        <v>636</v>
      </c>
      <c r="F22" s="39" t="s">
        <v>631</v>
      </c>
      <c r="G22" s="62" t="s">
        <v>637</v>
      </c>
      <c r="H22" s="62" t="s">
        <v>638</v>
      </c>
      <c r="I22" s="62" t="s">
        <v>639</v>
      </c>
      <c r="J22" s="62" t="s">
        <v>640</v>
      </c>
      <c r="K22" s="39" t="s">
        <v>739</v>
      </c>
      <c r="L22" s="39" t="s">
        <v>740</v>
      </c>
      <c r="M22" s="39" t="s">
        <v>641</v>
      </c>
      <c r="N22" s="39" t="s">
        <v>642</v>
      </c>
      <c r="O22" s="62" t="s">
        <v>643</v>
      </c>
      <c r="P22" s="29"/>
      <c r="Q22" s="48" t="s">
        <v>97</v>
      </c>
      <c r="R22" s="49" t="s">
        <v>810</v>
      </c>
    </row>
    <row r="23" spans="1:18">
      <c r="A23" s="43"/>
      <c r="B23" s="67" t="s">
        <v>818</v>
      </c>
      <c r="C23" s="63">
        <v>67</v>
      </c>
      <c r="D23" s="63">
        <v>15</v>
      </c>
      <c r="E23" s="63">
        <v>0.81699999999999995</v>
      </c>
      <c r="F23" s="63" t="s">
        <v>644</v>
      </c>
      <c r="G23" s="63" t="s">
        <v>782</v>
      </c>
      <c r="H23" s="63" t="s">
        <v>783</v>
      </c>
      <c r="I23" s="63" t="s">
        <v>784</v>
      </c>
      <c r="J23" s="63" t="s">
        <v>785</v>
      </c>
      <c r="K23" s="63">
        <v>110</v>
      </c>
      <c r="L23" s="63">
        <v>99.9</v>
      </c>
      <c r="M23" s="65">
        <v>10.1</v>
      </c>
      <c r="N23" s="63" t="s">
        <v>752</v>
      </c>
      <c r="O23" s="64">
        <v>42218</v>
      </c>
      <c r="P23" s="28"/>
      <c r="Q23" s="48" t="s">
        <v>67</v>
      </c>
      <c r="R23" s="49" t="s">
        <v>765</v>
      </c>
    </row>
    <row r="24" spans="1:18">
      <c r="A24" s="43"/>
      <c r="B24" s="67" t="s">
        <v>819</v>
      </c>
      <c r="C24" s="63">
        <v>56</v>
      </c>
      <c r="D24" s="63">
        <v>26</v>
      </c>
      <c r="E24" s="63">
        <v>0.68300000000000005</v>
      </c>
      <c r="F24" s="63">
        <v>11</v>
      </c>
      <c r="G24" s="63" t="s">
        <v>786</v>
      </c>
      <c r="H24" s="63" t="s">
        <v>787</v>
      </c>
      <c r="I24" s="64">
        <v>42224</v>
      </c>
      <c r="J24" s="63" t="s">
        <v>751</v>
      </c>
      <c r="K24" s="63">
        <v>103.9</v>
      </c>
      <c r="L24" s="63">
        <v>100.5</v>
      </c>
      <c r="M24" s="65">
        <v>3.4</v>
      </c>
      <c r="N24" s="63" t="s">
        <v>788</v>
      </c>
      <c r="O24" s="64">
        <v>42188</v>
      </c>
      <c r="P24" s="28"/>
      <c r="Q24" s="48" t="s">
        <v>231</v>
      </c>
      <c r="R24" s="49" t="s">
        <v>816</v>
      </c>
    </row>
    <row r="25" spans="1:18">
      <c r="A25" s="43"/>
      <c r="B25" s="67" t="s">
        <v>820</v>
      </c>
      <c r="C25" s="63">
        <v>56</v>
      </c>
      <c r="D25" s="63">
        <v>26</v>
      </c>
      <c r="E25" s="63">
        <v>0.68300000000000005</v>
      </c>
      <c r="F25" s="63">
        <v>11</v>
      </c>
      <c r="G25" s="63" t="s">
        <v>786</v>
      </c>
      <c r="H25" s="63" t="s">
        <v>787</v>
      </c>
      <c r="I25" s="64">
        <v>42342</v>
      </c>
      <c r="J25" s="63" t="s">
        <v>789</v>
      </c>
      <c r="K25" s="63">
        <v>106.7</v>
      </c>
      <c r="L25" s="63">
        <v>100.1</v>
      </c>
      <c r="M25" s="65">
        <v>6.6</v>
      </c>
      <c r="N25" s="63" t="s">
        <v>790</v>
      </c>
      <c r="O25" s="64">
        <v>42248</v>
      </c>
      <c r="P25" s="28"/>
      <c r="Q25" s="48" t="s">
        <v>79</v>
      </c>
      <c r="R25" s="49" t="s">
        <v>812</v>
      </c>
    </row>
    <row r="26" spans="1:18">
      <c r="A26" s="43"/>
      <c r="B26" s="67" t="s">
        <v>821</v>
      </c>
      <c r="C26" s="63">
        <v>51</v>
      </c>
      <c r="D26" s="63">
        <v>31</v>
      </c>
      <c r="E26" s="63">
        <v>0.622</v>
      </c>
      <c r="F26" s="63">
        <v>16</v>
      </c>
      <c r="G26" s="63" t="s">
        <v>791</v>
      </c>
      <c r="H26" s="63" t="s">
        <v>761</v>
      </c>
      <c r="I26" s="64">
        <v>42313</v>
      </c>
      <c r="J26" s="63" t="s">
        <v>792</v>
      </c>
      <c r="K26" s="63">
        <v>102.8</v>
      </c>
      <c r="L26" s="63">
        <v>98.6</v>
      </c>
      <c r="M26" s="65">
        <v>4.2</v>
      </c>
      <c r="N26" s="63" t="s">
        <v>778</v>
      </c>
      <c r="O26" s="64">
        <v>42100</v>
      </c>
      <c r="P26" s="28"/>
      <c r="Q26" s="48" t="s">
        <v>75</v>
      </c>
      <c r="R26" s="49" t="s">
        <v>770</v>
      </c>
    </row>
    <row r="27" spans="1:18">
      <c r="A27" s="43"/>
      <c r="B27" s="67" t="s">
        <v>822</v>
      </c>
      <c r="C27" s="63">
        <v>55</v>
      </c>
      <c r="D27" s="63">
        <v>27</v>
      </c>
      <c r="E27" s="63">
        <v>0.67100000000000004</v>
      </c>
      <c r="F27" s="63">
        <v>12</v>
      </c>
      <c r="G27" s="63" t="s">
        <v>745</v>
      </c>
      <c r="H27" s="63" t="s">
        <v>793</v>
      </c>
      <c r="I27" s="64">
        <v>42254</v>
      </c>
      <c r="J27" s="63" t="s">
        <v>747</v>
      </c>
      <c r="K27" s="63">
        <v>98.3</v>
      </c>
      <c r="L27" s="63">
        <v>95.1</v>
      </c>
      <c r="M27" s="65">
        <v>3.2</v>
      </c>
      <c r="N27" s="63" t="s">
        <v>753</v>
      </c>
      <c r="O27" s="64">
        <v>42129</v>
      </c>
      <c r="P27" s="28"/>
      <c r="Q27" s="48" t="s">
        <v>235</v>
      </c>
      <c r="R27" s="49" t="s">
        <v>815</v>
      </c>
    </row>
    <row r="28" spans="1:18">
      <c r="A28" s="43"/>
      <c r="B28" s="67" t="s">
        <v>823</v>
      </c>
      <c r="C28" s="63">
        <v>55</v>
      </c>
      <c r="D28" s="63">
        <v>27</v>
      </c>
      <c r="E28" s="63">
        <v>0.67100000000000004</v>
      </c>
      <c r="F28" s="63">
        <v>12</v>
      </c>
      <c r="G28" s="63" t="s">
        <v>794</v>
      </c>
      <c r="H28" s="63" t="s">
        <v>746</v>
      </c>
      <c r="I28" s="64">
        <v>42224</v>
      </c>
      <c r="J28" s="63" t="s">
        <v>795</v>
      </c>
      <c r="K28" s="63">
        <v>103.2</v>
      </c>
      <c r="L28" s="63">
        <v>97</v>
      </c>
      <c r="M28" s="65">
        <v>6.2</v>
      </c>
      <c r="N28" s="63" t="s">
        <v>759</v>
      </c>
      <c r="O28" s="64">
        <v>42248</v>
      </c>
      <c r="P28" s="28"/>
      <c r="Q28" s="48" t="s">
        <v>69</v>
      </c>
      <c r="R28" s="49" t="s">
        <v>820</v>
      </c>
    </row>
    <row r="29" spans="1:18">
      <c r="A29" s="43"/>
      <c r="B29" s="67" t="s">
        <v>824</v>
      </c>
      <c r="C29" s="63">
        <v>50</v>
      </c>
      <c r="D29" s="63">
        <v>32</v>
      </c>
      <c r="E29" s="63">
        <v>0.61</v>
      </c>
      <c r="F29" s="63">
        <v>17</v>
      </c>
      <c r="G29" s="63" t="s">
        <v>749</v>
      </c>
      <c r="H29" s="63" t="s">
        <v>750</v>
      </c>
      <c r="I29" s="64">
        <v>42194</v>
      </c>
      <c r="J29" s="63" t="s">
        <v>796</v>
      </c>
      <c r="K29" s="63">
        <v>105.2</v>
      </c>
      <c r="L29" s="63">
        <v>102.3</v>
      </c>
      <c r="M29" s="65">
        <v>2.9</v>
      </c>
      <c r="N29" s="63" t="s">
        <v>753</v>
      </c>
      <c r="O29" s="64">
        <v>42129</v>
      </c>
      <c r="P29" s="28"/>
      <c r="Q29" s="48" t="s">
        <v>51</v>
      </c>
      <c r="R29" s="49" t="s">
        <v>781</v>
      </c>
    </row>
    <row r="30" spans="1:18">
      <c r="A30" s="43"/>
      <c r="B30" s="67" t="s">
        <v>825</v>
      </c>
      <c r="C30" s="63">
        <v>45</v>
      </c>
      <c r="D30" s="63">
        <v>37</v>
      </c>
      <c r="E30" s="63">
        <v>0.54900000000000004</v>
      </c>
      <c r="F30" s="63">
        <v>22</v>
      </c>
      <c r="G30" s="63" t="s">
        <v>783</v>
      </c>
      <c r="H30" s="63" t="s">
        <v>755</v>
      </c>
      <c r="I30" s="64">
        <v>42224</v>
      </c>
      <c r="J30" s="63" t="s">
        <v>796</v>
      </c>
      <c r="K30" s="63">
        <v>99.4</v>
      </c>
      <c r="L30" s="63">
        <v>98.6</v>
      </c>
      <c r="M30" s="65">
        <v>0.8</v>
      </c>
      <c r="N30" s="63" t="s">
        <v>748</v>
      </c>
      <c r="O30" s="64">
        <v>42188</v>
      </c>
      <c r="Q30" s="48" t="s">
        <v>54</v>
      </c>
      <c r="R30" s="49" t="s">
        <v>822</v>
      </c>
    </row>
    <row r="31" spans="1:18">
      <c r="A31" s="43"/>
      <c r="B31" s="67" t="s">
        <v>797</v>
      </c>
      <c r="C31" s="63">
        <v>45</v>
      </c>
      <c r="D31" s="63">
        <v>37</v>
      </c>
      <c r="E31" s="63">
        <v>0.54900000000000004</v>
      </c>
      <c r="F31" s="63">
        <v>22</v>
      </c>
      <c r="G31" s="63" t="s">
        <v>754</v>
      </c>
      <c r="H31" s="63" t="s">
        <v>798</v>
      </c>
      <c r="I31" s="64">
        <v>42283</v>
      </c>
      <c r="J31" s="63" t="s">
        <v>769</v>
      </c>
      <c r="K31" s="63">
        <v>104</v>
      </c>
      <c r="L31" s="63">
        <v>101.8</v>
      </c>
      <c r="M31" s="65">
        <v>2.2000000000000002</v>
      </c>
      <c r="N31" s="63" t="s">
        <v>748</v>
      </c>
      <c r="O31" s="64">
        <v>42100</v>
      </c>
      <c r="P31" s="28"/>
      <c r="Q31" s="48" t="s">
        <v>77</v>
      </c>
      <c r="R31" s="49" t="s">
        <v>808</v>
      </c>
    </row>
    <row r="32" spans="1:18">
      <c r="A32" s="43"/>
      <c r="B32" s="67" t="s">
        <v>799</v>
      </c>
      <c r="C32" s="63">
        <v>39</v>
      </c>
      <c r="D32" s="63">
        <v>43</v>
      </c>
      <c r="E32" s="63">
        <v>0.47599999999999998</v>
      </c>
      <c r="F32" s="63">
        <v>28</v>
      </c>
      <c r="G32" s="63" t="s">
        <v>746</v>
      </c>
      <c r="H32" s="63" t="s">
        <v>755</v>
      </c>
      <c r="I32" s="64">
        <v>42165</v>
      </c>
      <c r="J32" s="63" t="s">
        <v>800</v>
      </c>
      <c r="K32" s="63">
        <v>102.4</v>
      </c>
      <c r="L32" s="63">
        <v>103.3</v>
      </c>
      <c r="M32" s="66">
        <v>-0.9</v>
      </c>
      <c r="N32" s="63" t="s">
        <v>801</v>
      </c>
      <c r="O32" s="64">
        <v>42013</v>
      </c>
      <c r="P32" s="28"/>
      <c r="Q32" s="48" t="s">
        <v>634</v>
      </c>
      <c r="R32" s="61" t="s">
        <v>635</v>
      </c>
    </row>
    <row r="33" spans="1:18">
      <c r="A33" s="43"/>
      <c r="B33" s="67" t="s">
        <v>802</v>
      </c>
      <c r="C33" s="63">
        <v>38</v>
      </c>
      <c r="D33" s="63">
        <v>44</v>
      </c>
      <c r="E33" s="63">
        <v>0.46300000000000002</v>
      </c>
      <c r="F33" s="63">
        <v>29</v>
      </c>
      <c r="G33" s="63" t="s">
        <v>760</v>
      </c>
      <c r="H33" s="63" t="s">
        <v>755</v>
      </c>
      <c r="I33" s="64">
        <v>42254</v>
      </c>
      <c r="J33" s="63" t="s">
        <v>774</v>
      </c>
      <c r="K33" s="63">
        <v>95.1</v>
      </c>
      <c r="L33" s="63">
        <v>94.9</v>
      </c>
      <c r="M33" s="65">
        <v>0.2</v>
      </c>
      <c r="N33" s="63" t="s">
        <v>759</v>
      </c>
      <c r="O33" s="64">
        <v>42188</v>
      </c>
      <c r="P33" s="28"/>
      <c r="Q33" s="48" t="s">
        <v>73</v>
      </c>
      <c r="R33" s="49" t="s">
        <v>767</v>
      </c>
    </row>
    <row r="34" spans="1:18">
      <c r="A34" s="43"/>
      <c r="B34" s="67" t="s">
        <v>803</v>
      </c>
      <c r="C34" s="63">
        <v>30</v>
      </c>
      <c r="D34" s="63">
        <v>52</v>
      </c>
      <c r="E34" s="63">
        <v>0.36599999999999999</v>
      </c>
      <c r="F34" s="63">
        <v>37</v>
      </c>
      <c r="G34" s="63" t="s">
        <v>761</v>
      </c>
      <c r="H34" s="64">
        <v>42338</v>
      </c>
      <c r="I34" s="64">
        <v>42165</v>
      </c>
      <c r="J34" s="63" t="s">
        <v>804</v>
      </c>
      <c r="K34" s="63">
        <v>101.5</v>
      </c>
      <c r="L34" s="63">
        <v>105</v>
      </c>
      <c r="M34" s="66">
        <v>-3.5</v>
      </c>
      <c r="N34" s="63" t="s">
        <v>757</v>
      </c>
      <c r="O34" s="64">
        <v>42070</v>
      </c>
      <c r="P34" s="28"/>
      <c r="Q34" s="50" t="s">
        <v>65</v>
      </c>
      <c r="R34" s="51" t="s">
        <v>797</v>
      </c>
    </row>
    <row r="35" spans="1:18">
      <c r="A35" s="43"/>
      <c r="B35" s="67" t="s">
        <v>805</v>
      </c>
      <c r="C35" s="63">
        <v>29</v>
      </c>
      <c r="D35" s="63">
        <v>53</v>
      </c>
      <c r="E35" s="63">
        <v>0.35399999999999998</v>
      </c>
      <c r="F35" s="63">
        <v>38</v>
      </c>
      <c r="G35" s="63" t="s">
        <v>758</v>
      </c>
      <c r="H35" s="64">
        <v>42338</v>
      </c>
      <c r="I35" s="64">
        <v>42194</v>
      </c>
      <c r="J35" s="63" t="s">
        <v>806</v>
      </c>
      <c r="K35" s="63">
        <v>101.3</v>
      </c>
      <c r="L35" s="63">
        <v>105</v>
      </c>
      <c r="M35" s="66">
        <v>-3.7</v>
      </c>
      <c r="N35" s="63" t="s">
        <v>748</v>
      </c>
      <c r="O35" s="64">
        <v>42070</v>
      </c>
      <c r="P35" s="28"/>
    </row>
    <row r="36" spans="1:18">
      <c r="A36" s="43"/>
      <c r="B36" s="67" t="s">
        <v>807</v>
      </c>
      <c r="C36" s="63">
        <v>21</v>
      </c>
      <c r="D36" s="63">
        <v>61</v>
      </c>
      <c r="E36" s="63">
        <v>0.25600000000000001</v>
      </c>
      <c r="F36" s="63">
        <v>46</v>
      </c>
      <c r="G36" s="64">
        <v>42367</v>
      </c>
      <c r="H36" s="68">
        <v>11933</v>
      </c>
      <c r="I36" s="64">
        <v>42049</v>
      </c>
      <c r="J36" s="68">
        <v>15950</v>
      </c>
      <c r="K36" s="63">
        <v>98.5</v>
      </c>
      <c r="L36" s="63">
        <v>105.3</v>
      </c>
      <c r="M36" s="66">
        <v>-6.8</v>
      </c>
      <c r="N36" s="63" t="s">
        <v>744</v>
      </c>
      <c r="O36" s="64">
        <v>42043</v>
      </c>
      <c r="P36" s="28"/>
    </row>
    <row r="37" spans="1:18">
      <c r="A37" s="43"/>
      <c r="B37" s="67" t="s">
        <v>808</v>
      </c>
      <c r="C37" s="63">
        <v>16</v>
      </c>
      <c r="D37" s="63">
        <v>66</v>
      </c>
      <c r="E37" s="63">
        <v>0.19500000000000001</v>
      </c>
      <c r="F37" s="63">
        <v>51</v>
      </c>
      <c r="G37" s="68">
        <v>11933</v>
      </c>
      <c r="H37" s="68">
        <v>12601</v>
      </c>
      <c r="I37" s="64">
        <v>42106</v>
      </c>
      <c r="J37" s="68">
        <v>16619</v>
      </c>
      <c r="K37" s="63">
        <v>97.8</v>
      </c>
      <c r="L37" s="63">
        <v>106.5</v>
      </c>
      <c r="M37" s="66">
        <v>-8.8000000000000007</v>
      </c>
      <c r="N37" s="63" t="s">
        <v>809</v>
      </c>
      <c r="O37" s="63" t="s">
        <v>780</v>
      </c>
      <c r="P37" s="28"/>
    </row>
    <row r="38" spans="1:18">
      <c r="A38" s="43"/>
      <c r="B38" s="39"/>
      <c r="C38" s="43"/>
      <c r="D38" s="43"/>
      <c r="E38" s="43"/>
      <c r="F38" s="43"/>
      <c r="G38" s="44"/>
      <c r="H38" s="44"/>
      <c r="I38" s="44"/>
      <c r="J38" s="44"/>
      <c r="K38" s="43"/>
      <c r="L38" s="43"/>
      <c r="M38" s="45"/>
      <c r="N38" s="43"/>
      <c r="O38" s="44"/>
    </row>
  </sheetData>
  <mergeCells count="2">
    <mergeCell ref="B4:O4"/>
    <mergeCell ref="B21:O21"/>
  </mergeCells>
  <hyperlinks>
    <hyperlink ref="C5" r:id="rId1"/>
    <hyperlink ref="D5" r:id="rId2"/>
    <hyperlink ref="E5" r:id="rId3"/>
    <hyperlink ref="F5" r:id="rId4"/>
    <hyperlink ref="K5" r:id="rId5"/>
    <hyperlink ref="L5" r:id="rId6"/>
    <hyperlink ref="M5" r:id="rId7"/>
    <hyperlink ref="N5" r:id="rId8"/>
    <hyperlink ref="C22" r:id="rId9"/>
    <hyperlink ref="D22" r:id="rId10"/>
    <hyperlink ref="E22" r:id="rId11"/>
    <hyperlink ref="F22" r:id="rId12"/>
    <hyperlink ref="K22" r:id="rId13"/>
    <hyperlink ref="L22" r:id="rId14"/>
    <hyperlink ref="M22" r:id="rId15"/>
    <hyperlink ref="N22" r:id="rId16"/>
  </hyperlinks>
  <pageMargins left="0.75" right="0.75" top="1" bottom="1" header="0.5" footer="0.5"/>
  <pageSetup orientation="portrait" horizontalDpi="4294967292" verticalDpi="4294967292"/>
  <drawing r:id="rId17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AC677"/>
  <sheetViews>
    <sheetView showRuler="0" workbookViewId="0">
      <selection activeCell="A2" sqref="A2:AC677"/>
    </sheetView>
  </sheetViews>
  <sheetFormatPr defaultColWidth="11.19921875" defaultRowHeight="15.6"/>
  <sheetData>
    <row r="1" spans="1:29">
      <c r="A1" t="s">
        <v>625</v>
      </c>
    </row>
    <row r="2" spans="1:29">
      <c r="A2" s="36" t="s">
        <v>214</v>
      </c>
      <c r="B2" s="37" t="s">
        <v>0</v>
      </c>
      <c r="C2" s="37" t="s">
        <v>1</v>
      </c>
      <c r="D2" s="37" t="s">
        <v>2</v>
      </c>
      <c r="E2" s="37" t="s">
        <v>3</v>
      </c>
      <c r="F2" s="37" t="s">
        <v>4</v>
      </c>
      <c r="G2" s="37" t="s">
        <v>5</v>
      </c>
      <c r="H2" s="37" t="s">
        <v>6</v>
      </c>
      <c r="I2" s="37" t="s">
        <v>7</v>
      </c>
      <c r="J2" s="37" t="s">
        <v>8</v>
      </c>
      <c r="K2" s="37" t="s">
        <v>9</v>
      </c>
      <c r="L2" s="37" t="s">
        <v>10</v>
      </c>
      <c r="M2" s="37" t="s">
        <v>11</v>
      </c>
      <c r="N2" s="37" t="s">
        <v>10</v>
      </c>
      <c r="O2" s="37" t="s">
        <v>12</v>
      </c>
      <c r="P2" s="37" t="s">
        <v>13</v>
      </c>
      <c r="Q2" s="37" t="s">
        <v>12</v>
      </c>
      <c r="R2" s="37" t="s">
        <v>14</v>
      </c>
      <c r="S2" s="37" t="s">
        <v>15</v>
      </c>
      <c r="T2" s="37" t="s">
        <v>16</v>
      </c>
      <c r="U2" s="37" t="s">
        <v>17</v>
      </c>
      <c r="V2" s="37" t="s">
        <v>18</v>
      </c>
      <c r="W2" s="37" t="s">
        <v>19</v>
      </c>
      <c r="X2" s="37" t="s">
        <v>20</v>
      </c>
      <c r="Y2" s="37" t="s">
        <v>21</v>
      </c>
      <c r="Z2" s="37" t="s">
        <v>22</v>
      </c>
      <c r="AA2" s="37" t="s">
        <v>23</v>
      </c>
      <c r="AB2" s="37" t="s">
        <v>24</v>
      </c>
      <c r="AC2" s="37" t="s">
        <v>25</v>
      </c>
    </row>
    <row r="3" spans="1:29">
      <c r="A3" s="38">
        <v>1</v>
      </c>
      <c r="B3" s="39" t="s">
        <v>215</v>
      </c>
      <c r="C3" s="38" t="s">
        <v>24</v>
      </c>
      <c r="D3" s="38">
        <v>24</v>
      </c>
      <c r="E3" s="39" t="s">
        <v>51</v>
      </c>
      <c r="F3" s="38">
        <v>68</v>
      </c>
      <c r="G3" s="38">
        <v>22</v>
      </c>
      <c r="H3" s="38">
        <v>18.899999999999999</v>
      </c>
      <c r="I3" s="38">
        <v>2.2000000000000002</v>
      </c>
      <c r="J3" s="38">
        <v>4.9000000000000004</v>
      </c>
      <c r="K3" s="38">
        <v>0.45900000000000002</v>
      </c>
      <c r="L3" s="38">
        <v>0.3</v>
      </c>
      <c r="M3" s="38">
        <v>0.9</v>
      </c>
      <c r="N3" s="38">
        <v>0.3</v>
      </c>
      <c r="O3" s="38">
        <v>2</v>
      </c>
      <c r="P3" s="38">
        <v>4</v>
      </c>
      <c r="Q3" s="38">
        <v>0.49399999999999999</v>
      </c>
      <c r="R3" s="38">
        <v>1.1000000000000001</v>
      </c>
      <c r="S3" s="38">
        <v>1.4</v>
      </c>
      <c r="T3" s="38">
        <v>0.78400000000000003</v>
      </c>
      <c r="U3" s="38">
        <v>1.2</v>
      </c>
      <c r="V3" s="38">
        <v>3.3</v>
      </c>
      <c r="W3" s="38">
        <v>4.4000000000000004</v>
      </c>
      <c r="X3" s="38">
        <v>1</v>
      </c>
      <c r="Y3" s="38">
        <v>0.4</v>
      </c>
      <c r="Z3" s="38">
        <v>0.3</v>
      </c>
      <c r="AA3" s="38">
        <v>0.9</v>
      </c>
      <c r="AB3" s="38">
        <v>2.2000000000000002</v>
      </c>
      <c r="AC3" s="38">
        <v>5.9</v>
      </c>
    </row>
    <row r="4" spans="1:29">
      <c r="A4" s="38">
        <v>2</v>
      </c>
      <c r="B4" s="39" t="s">
        <v>216</v>
      </c>
      <c r="C4" s="38" t="s">
        <v>58</v>
      </c>
      <c r="D4" s="38">
        <v>20</v>
      </c>
      <c r="E4" s="39" t="s">
        <v>54</v>
      </c>
      <c r="F4" s="38">
        <v>30</v>
      </c>
      <c r="G4" s="38">
        <v>0</v>
      </c>
      <c r="H4" s="38">
        <v>8.3000000000000007</v>
      </c>
      <c r="I4" s="38">
        <v>1.2</v>
      </c>
      <c r="J4" s="38">
        <v>2.9</v>
      </c>
      <c r="K4" s="38">
        <v>0.40699999999999997</v>
      </c>
      <c r="L4" s="38">
        <v>0.3</v>
      </c>
      <c r="M4" s="38">
        <v>0.8</v>
      </c>
      <c r="N4" s="38">
        <v>0.4</v>
      </c>
      <c r="O4" s="38">
        <v>0.8</v>
      </c>
      <c r="P4" s="38">
        <v>2</v>
      </c>
      <c r="Q4" s="38">
        <v>0.41</v>
      </c>
      <c r="R4" s="38">
        <v>0.5</v>
      </c>
      <c r="S4" s="38">
        <v>0.8</v>
      </c>
      <c r="T4" s="38">
        <v>0.60899999999999999</v>
      </c>
      <c r="U4" s="38">
        <v>0.3</v>
      </c>
      <c r="V4" s="38">
        <v>0.6</v>
      </c>
      <c r="W4" s="38">
        <v>0.9</v>
      </c>
      <c r="X4" s="38">
        <v>0.5</v>
      </c>
      <c r="Y4" s="38">
        <v>0.5</v>
      </c>
      <c r="Z4" s="38">
        <v>0.2</v>
      </c>
      <c r="AA4" s="38">
        <v>0.5</v>
      </c>
      <c r="AB4" s="38">
        <v>0.8</v>
      </c>
      <c r="AC4" s="38">
        <v>3.1</v>
      </c>
    </row>
    <row r="5" spans="1:29">
      <c r="A5" s="38">
        <v>3</v>
      </c>
      <c r="B5" s="39" t="s">
        <v>217</v>
      </c>
      <c r="C5" s="38" t="s">
        <v>61</v>
      </c>
      <c r="D5" s="38">
        <v>21</v>
      </c>
      <c r="E5" s="39" t="s">
        <v>65</v>
      </c>
      <c r="F5" s="38">
        <v>70</v>
      </c>
      <c r="G5" s="38">
        <v>67</v>
      </c>
      <c r="H5" s="38">
        <v>25.3</v>
      </c>
      <c r="I5" s="38">
        <v>3.1</v>
      </c>
      <c r="J5" s="38">
        <v>5.7</v>
      </c>
      <c r="K5" s="38">
        <v>0.54400000000000004</v>
      </c>
      <c r="L5" s="38">
        <v>0</v>
      </c>
      <c r="M5" s="38">
        <v>0</v>
      </c>
      <c r="N5" s="38">
        <v>0</v>
      </c>
      <c r="O5" s="38">
        <v>3.1</v>
      </c>
      <c r="P5" s="38">
        <v>5.7</v>
      </c>
      <c r="Q5" s="38">
        <v>0.54700000000000004</v>
      </c>
      <c r="R5" s="38">
        <v>1.5</v>
      </c>
      <c r="S5" s="38">
        <v>2.9</v>
      </c>
      <c r="T5" s="38">
        <v>0.502</v>
      </c>
      <c r="U5" s="38">
        <v>2.8</v>
      </c>
      <c r="V5" s="38">
        <v>4.5999999999999996</v>
      </c>
      <c r="W5" s="38">
        <v>7.5</v>
      </c>
      <c r="X5" s="38">
        <v>0.9</v>
      </c>
      <c r="Y5" s="38">
        <v>0.5</v>
      </c>
      <c r="Z5" s="38">
        <v>1.2</v>
      </c>
      <c r="AA5" s="38">
        <v>1.4</v>
      </c>
      <c r="AB5" s="38">
        <v>3.2</v>
      </c>
      <c r="AC5" s="38">
        <v>7.7</v>
      </c>
    </row>
    <row r="6" spans="1:29">
      <c r="A6" s="38">
        <v>4</v>
      </c>
      <c r="B6" s="39" t="s">
        <v>218</v>
      </c>
      <c r="C6" s="38" t="s">
        <v>24</v>
      </c>
      <c r="D6" s="38">
        <v>28</v>
      </c>
      <c r="E6" s="39" t="s">
        <v>77</v>
      </c>
      <c r="F6" s="38">
        <v>17</v>
      </c>
      <c r="G6" s="38">
        <v>0</v>
      </c>
      <c r="H6" s="38">
        <v>12.6</v>
      </c>
      <c r="I6" s="38">
        <v>1.1000000000000001</v>
      </c>
      <c r="J6" s="38">
        <v>2.6</v>
      </c>
      <c r="K6" s="38">
        <v>0.432</v>
      </c>
      <c r="L6" s="38">
        <v>0</v>
      </c>
      <c r="M6" s="38">
        <v>0</v>
      </c>
      <c r="N6" s="38"/>
      <c r="O6" s="38">
        <v>1.1000000000000001</v>
      </c>
      <c r="P6" s="38">
        <v>2.6</v>
      </c>
      <c r="Q6" s="38">
        <v>0.432</v>
      </c>
      <c r="R6" s="38">
        <v>1.3</v>
      </c>
      <c r="S6" s="38">
        <v>2.2000000000000002</v>
      </c>
      <c r="T6" s="38">
        <v>0.57899999999999996</v>
      </c>
      <c r="U6" s="38">
        <v>1.4</v>
      </c>
      <c r="V6" s="38">
        <v>3.2</v>
      </c>
      <c r="W6" s="38">
        <v>4.5</v>
      </c>
      <c r="X6" s="38">
        <v>0.9</v>
      </c>
      <c r="Y6" s="38">
        <v>0.2</v>
      </c>
      <c r="Z6" s="38">
        <v>0.5</v>
      </c>
      <c r="AA6" s="38">
        <v>0.5</v>
      </c>
      <c r="AB6" s="38">
        <v>1.8</v>
      </c>
      <c r="AC6" s="38">
        <v>3.5</v>
      </c>
    </row>
    <row r="7" spans="1:29">
      <c r="A7" s="38">
        <v>5</v>
      </c>
      <c r="B7" s="39" t="s">
        <v>219</v>
      </c>
      <c r="C7" s="38" t="s">
        <v>58</v>
      </c>
      <c r="D7" s="38">
        <v>29</v>
      </c>
      <c r="E7" s="38" t="s">
        <v>107</v>
      </c>
      <c r="F7" s="38">
        <v>78</v>
      </c>
      <c r="G7" s="38">
        <v>72</v>
      </c>
      <c r="H7" s="38">
        <v>32.1</v>
      </c>
      <c r="I7" s="38">
        <v>4.8</v>
      </c>
      <c r="J7" s="38">
        <v>11.3</v>
      </c>
      <c r="K7" s="38">
        <v>0.42399999999999999</v>
      </c>
      <c r="L7" s="38">
        <v>1.5</v>
      </c>
      <c r="M7" s="38">
        <v>4.3</v>
      </c>
      <c r="N7" s="38">
        <v>0.35399999999999998</v>
      </c>
      <c r="O7" s="38">
        <v>3.3</v>
      </c>
      <c r="P7" s="38">
        <v>7.1</v>
      </c>
      <c r="Q7" s="38">
        <v>0.46600000000000003</v>
      </c>
      <c r="R7" s="38">
        <v>2.1</v>
      </c>
      <c r="S7" s="38">
        <v>2.5</v>
      </c>
      <c r="T7" s="38">
        <v>0.84299999999999997</v>
      </c>
      <c r="U7" s="38">
        <v>0.3</v>
      </c>
      <c r="V7" s="38">
        <v>2.8</v>
      </c>
      <c r="W7" s="38">
        <v>3.2</v>
      </c>
      <c r="X7" s="38">
        <v>1.7</v>
      </c>
      <c r="Y7" s="38">
        <v>0.5</v>
      </c>
      <c r="Z7" s="38">
        <v>0.1</v>
      </c>
      <c r="AA7" s="38">
        <v>1.5</v>
      </c>
      <c r="AB7" s="38">
        <v>2.1</v>
      </c>
      <c r="AC7" s="38">
        <v>13.3</v>
      </c>
    </row>
    <row r="8" spans="1:29">
      <c r="A8" s="40">
        <v>5</v>
      </c>
      <c r="B8" s="39" t="s">
        <v>219</v>
      </c>
      <c r="C8" s="40" t="s">
        <v>58</v>
      </c>
      <c r="D8" s="40">
        <v>29</v>
      </c>
      <c r="E8" s="39" t="s">
        <v>90</v>
      </c>
      <c r="F8" s="40">
        <v>53</v>
      </c>
      <c r="G8" s="40">
        <v>53</v>
      </c>
      <c r="H8" s="40">
        <v>33</v>
      </c>
      <c r="I8" s="40">
        <v>5.3</v>
      </c>
      <c r="J8" s="40">
        <v>12.4</v>
      </c>
      <c r="K8" s="40">
        <v>0.42799999999999999</v>
      </c>
      <c r="L8" s="40">
        <v>1.5</v>
      </c>
      <c r="M8" s="40">
        <v>4.5999999999999996</v>
      </c>
      <c r="N8" s="40">
        <v>0.33700000000000002</v>
      </c>
      <c r="O8" s="40">
        <v>3.8</v>
      </c>
      <c r="P8" s="40">
        <v>7.8</v>
      </c>
      <c r="Q8" s="40">
        <v>0.48099999999999998</v>
      </c>
      <c r="R8" s="40">
        <v>2.4</v>
      </c>
      <c r="S8" s="40">
        <v>2.8</v>
      </c>
      <c r="T8" s="40">
        <v>0.84099999999999997</v>
      </c>
      <c r="U8" s="40">
        <v>0.4</v>
      </c>
      <c r="V8" s="40">
        <v>3</v>
      </c>
      <c r="W8" s="40">
        <v>3.4</v>
      </c>
      <c r="X8" s="40">
        <v>1.9</v>
      </c>
      <c r="Y8" s="40">
        <v>0.6</v>
      </c>
      <c r="Z8" s="40">
        <v>0.1</v>
      </c>
      <c r="AA8" s="40">
        <v>1.6</v>
      </c>
      <c r="AB8" s="40">
        <v>2</v>
      </c>
      <c r="AC8" s="40">
        <v>14.5</v>
      </c>
    </row>
    <row r="9" spans="1:29">
      <c r="A9" s="40">
        <v>5</v>
      </c>
      <c r="B9" s="39" t="s">
        <v>219</v>
      </c>
      <c r="C9" s="40" t="s">
        <v>58</v>
      </c>
      <c r="D9" s="40">
        <v>29</v>
      </c>
      <c r="E9" s="39" t="s">
        <v>49</v>
      </c>
      <c r="F9" s="40">
        <v>25</v>
      </c>
      <c r="G9" s="40">
        <v>19</v>
      </c>
      <c r="H9" s="40">
        <v>30.1</v>
      </c>
      <c r="I9" s="40">
        <v>3.8</v>
      </c>
      <c r="J9" s="40">
        <v>9.1</v>
      </c>
      <c r="K9" s="40">
        <v>0.41399999999999998</v>
      </c>
      <c r="L9" s="40">
        <v>1.4</v>
      </c>
      <c r="M9" s="40">
        <v>3.6</v>
      </c>
      <c r="N9" s="40">
        <v>0.4</v>
      </c>
      <c r="O9" s="40">
        <v>2.2999999999999998</v>
      </c>
      <c r="P9" s="40">
        <v>5.5</v>
      </c>
      <c r="Q9" s="40">
        <v>0.42299999999999999</v>
      </c>
      <c r="R9" s="40">
        <v>1.6</v>
      </c>
      <c r="S9" s="40">
        <v>1.9</v>
      </c>
      <c r="T9" s="40">
        <v>0.85099999999999998</v>
      </c>
      <c r="U9" s="40">
        <v>0.2</v>
      </c>
      <c r="V9" s="40">
        <v>2.4</v>
      </c>
      <c r="W9" s="40">
        <v>2.7</v>
      </c>
      <c r="X9" s="40">
        <v>1.1000000000000001</v>
      </c>
      <c r="Y9" s="40">
        <v>0.4</v>
      </c>
      <c r="Z9" s="40">
        <v>0.1</v>
      </c>
      <c r="AA9" s="40">
        <v>1.3</v>
      </c>
      <c r="AB9" s="40">
        <v>2.4</v>
      </c>
      <c r="AC9" s="40">
        <v>10.6</v>
      </c>
    </row>
    <row r="10" spans="1:29">
      <c r="A10" s="38">
        <v>6</v>
      </c>
      <c r="B10" s="39" t="s">
        <v>220</v>
      </c>
      <c r="C10" s="38" t="s">
        <v>61</v>
      </c>
      <c r="D10" s="38">
        <v>26</v>
      </c>
      <c r="E10" s="39" t="s">
        <v>221</v>
      </c>
      <c r="F10" s="38">
        <v>68</v>
      </c>
      <c r="G10" s="38">
        <v>8</v>
      </c>
      <c r="H10" s="38">
        <v>14.1</v>
      </c>
      <c r="I10" s="38">
        <v>2.7</v>
      </c>
      <c r="J10" s="38">
        <v>4.8</v>
      </c>
      <c r="K10" s="38">
        <v>0.55000000000000004</v>
      </c>
      <c r="L10" s="38">
        <v>0</v>
      </c>
      <c r="M10" s="38">
        <v>0</v>
      </c>
      <c r="N10" s="38"/>
      <c r="O10" s="38">
        <v>2.7</v>
      </c>
      <c r="P10" s="38">
        <v>4.8</v>
      </c>
      <c r="Q10" s="38">
        <v>0.55000000000000004</v>
      </c>
      <c r="R10" s="38">
        <v>1.2</v>
      </c>
      <c r="S10" s="38">
        <v>1.5</v>
      </c>
      <c r="T10" s="38">
        <v>0.81799999999999995</v>
      </c>
      <c r="U10" s="38">
        <v>1.5</v>
      </c>
      <c r="V10" s="38">
        <v>3.1</v>
      </c>
      <c r="W10" s="38">
        <v>4.5999999999999996</v>
      </c>
      <c r="X10" s="38">
        <v>0.7</v>
      </c>
      <c r="Y10" s="38">
        <v>0.3</v>
      </c>
      <c r="Z10" s="38">
        <v>0.8</v>
      </c>
      <c r="AA10" s="38">
        <v>1</v>
      </c>
      <c r="AB10" s="38">
        <v>2.2000000000000002</v>
      </c>
      <c r="AC10" s="38">
        <v>6.5</v>
      </c>
    </row>
    <row r="11" spans="1:29">
      <c r="A11" s="38">
        <v>7</v>
      </c>
      <c r="B11" s="39" t="s">
        <v>222</v>
      </c>
      <c r="C11" s="38" t="s">
        <v>24</v>
      </c>
      <c r="D11" s="38">
        <v>23</v>
      </c>
      <c r="E11" s="39" t="s">
        <v>223</v>
      </c>
      <c r="F11" s="38">
        <v>41</v>
      </c>
      <c r="G11" s="38">
        <v>9</v>
      </c>
      <c r="H11" s="38">
        <v>13.2</v>
      </c>
      <c r="I11" s="38">
        <v>1</v>
      </c>
      <c r="J11" s="38">
        <v>1.9</v>
      </c>
      <c r="K11" s="38">
        <v>0.51300000000000001</v>
      </c>
      <c r="L11" s="38">
        <v>0</v>
      </c>
      <c r="M11" s="38">
        <v>0.1</v>
      </c>
      <c r="N11" s="38">
        <v>0</v>
      </c>
      <c r="O11" s="38">
        <v>1</v>
      </c>
      <c r="P11" s="38">
        <v>1.8</v>
      </c>
      <c r="Q11" s="38">
        <v>0.54800000000000004</v>
      </c>
      <c r="R11" s="38">
        <v>0.3</v>
      </c>
      <c r="S11" s="38">
        <v>0.7</v>
      </c>
      <c r="T11" s="38">
        <v>0.48099999999999998</v>
      </c>
      <c r="U11" s="38">
        <v>1.9</v>
      </c>
      <c r="V11" s="38">
        <v>2.4</v>
      </c>
      <c r="W11" s="38">
        <v>4.3</v>
      </c>
      <c r="X11" s="38">
        <v>0.7</v>
      </c>
      <c r="Y11" s="38">
        <v>0.4</v>
      </c>
      <c r="Z11" s="38">
        <v>0.4</v>
      </c>
      <c r="AA11" s="38">
        <v>0.4</v>
      </c>
      <c r="AB11" s="38">
        <v>2.2999999999999998</v>
      </c>
      <c r="AC11" s="38">
        <v>2.2999999999999998</v>
      </c>
    </row>
    <row r="12" spans="1:29">
      <c r="A12" s="38">
        <v>8</v>
      </c>
      <c r="B12" s="39" t="s">
        <v>224</v>
      </c>
      <c r="C12" s="38" t="s">
        <v>61</v>
      </c>
      <c r="D12" s="38">
        <v>26</v>
      </c>
      <c r="E12" s="39" t="s">
        <v>51</v>
      </c>
      <c r="F12" s="38">
        <v>61</v>
      </c>
      <c r="G12" s="38">
        <v>16</v>
      </c>
      <c r="H12" s="38">
        <v>16</v>
      </c>
      <c r="I12" s="38">
        <v>2.4</v>
      </c>
      <c r="J12" s="38">
        <v>4.9000000000000004</v>
      </c>
      <c r="K12" s="38">
        <v>0.47799999999999998</v>
      </c>
      <c r="L12" s="38">
        <v>0</v>
      </c>
      <c r="M12" s="38">
        <v>0</v>
      </c>
      <c r="N12" s="38"/>
      <c r="O12" s="38">
        <v>2.4</v>
      </c>
      <c r="P12" s="38">
        <v>4.9000000000000004</v>
      </c>
      <c r="Q12" s="38">
        <v>0.47799999999999998</v>
      </c>
      <c r="R12" s="38">
        <v>0.8</v>
      </c>
      <c r="S12" s="38">
        <v>1</v>
      </c>
      <c r="T12" s="38">
        <v>0.78100000000000003</v>
      </c>
      <c r="U12" s="38">
        <v>1.7</v>
      </c>
      <c r="V12" s="38">
        <v>3.9</v>
      </c>
      <c r="W12" s="38">
        <v>5.5</v>
      </c>
      <c r="X12" s="38">
        <v>1.2</v>
      </c>
      <c r="Y12" s="38">
        <v>0.6</v>
      </c>
      <c r="Z12" s="38">
        <v>1.1000000000000001</v>
      </c>
      <c r="AA12" s="38">
        <v>1</v>
      </c>
      <c r="AB12" s="38">
        <v>2</v>
      </c>
      <c r="AC12" s="38">
        <v>5.5</v>
      </c>
    </row>
    <row r="13" spans="1:29">
      <c r="A13" s="38">
        <v>9</v>
      </c>
      <c r="B13" s="39" t="s">
        <v>48</v>
      </c>
      <c r="C13" s="38" t="s">
        <v>24</v>
      </c>
      <c r="D13" s="38">
        <v>29</v>
      </c>
      <c r="E13" s="39" t="s">
        <v>49</v>
      </c>
      <c r="F13" s="38">
        <v>71</v>
      </c>
      <c r="G13" s="38">
        <v>71</v>
      </c>
      <c r="H13" s="38">
        <v>35.4</v>
      </c>
      <c r="I13" s="38">
        <v>9.3000000000000007</v>
      </c>
      <c r="J13" s="38">
        <v>19.899999999999999</v>
      </c>
      <c r="K13" s="38">
        <v>0.46600000000000003</v>
      </c>
      <c r="L13" s="38">
        <v>0.5</v>
      </c>
      <c r="M13" s="38">
        <v>1.5</v>
      </c>
      <c r="N13" s="38">
        <v>0.35199999999999998</v>
      </c>
      <c r="O13" s="38">
        <v>8.8000000000000007</v>
      </c>
      <c r="P13" s="38">
        <v>18.5</v>
      </c>
      <c r="Q13" s="38">
        <v>0.47499999999999998</v>
      </c>
      <c r="R13" s="38">
        <v>4.3</v>
      </c>
      <c r="S13" s="38">
        <v>5.0999999999999996</v>
      </c>
      <c r="T13" s="38">
        <v>0.84499999999999997</v>
      </c>
      <c r="U13" s="38">
        <v>2.5</v>
      </c>
      <c r="V13" s="38">
        <v>7.7</v>
      </c>
      <c r="W13" s="38">
        <v>10.199999999999999</v>
      </c>
      <c r="X13" s="38">
        <v>1.7</v>
      </c>
      <c r="Y13" s="38">
        <v>0.7</v>
      </c>
      <c r="Z13" s="38">
        <v>1</v>
      </c>
      <c r="AA13" s="38">
        <v>1.7</v>
      </c>
      <c r="AB13" s="38">
        <v>1.8</v>
      </c>
      <c r="AC13" s="38">
        <v>23.4</v>
      </c>
    </row>
    <row r="14" spans="1:29">
      <c r="A14" s="38">
        <v>10</v>
      </c>
      <c r="B14" s="39" t="s">
        <v>225</v>
      </c>
      <c r="C14" s="38" t="s">
        <v>24</v>
      </c>
      <c r="D14" s="38">
        <v>25</v>
      </c>
      <c r="E14" s="39" t="s">
        <v>67</v>
      </c>
      <c r="F14" s="38">
        <v>63</v>
      </c>
      <c r="G14" s="38">
        <v>0</v>
      </c>
      <c r="H14" s="38">
        <v>17</v>
      </c>
      <c r="I14" s="38">
        <v>2.2000000000000002</v>
      </c>
      <c r="J14" s="38">
        <v>4.7</v>
      </c>
      <c r="K14" s="38">
        <v>0.47199999999999998</v>
      </c>
      <c r="L14" s="38">
        <v>0</v>
      </c>
      <c r="M14" s="38">
        <v>0</v>
      </c>
      <c r="N14" s="38"/>
      <c r="O14" s="38">
        <v>2.2000000000000002</v>
      </c>
      <c r="P14" s="38">
        <v>4.7</v>
      </c>
      <c r="Q14" s="38">
        <v>0.47199999999999998</v>
      </c>
      <c r="R14" s="38">
        <v>0.5</v>
      </c>
      <c r="S14" s="38">
        <v>0.7</v>
      </c>
      <c r="T14" s="38">
        <v>0.70199999999999996</v>
      </c>
      <c r="U14" s="38">
        <v>2</v>
      </c>
      <c r="V14" s="38">
        <v>3.2</v>
      </c>
      <c r="W14" s="38">
        <v>5.0999999999999996</v>
      </c>
      <c r="X14" s="38">
        <v>1.2</v>
      </c>
      <c r="Y14" s="38">
        <v>0.2</v>
      </c>
      <c r="Z14" s="38">
        <v>0.7</v>
      </c>
      <c r="AA14" s="38">
        <v>0.6</v>
      </c>
      <c r="AB14" s="38">
        <v>1.6</v>
      </c>
      <c r="AC14" s="38">
        <v>5</v>
      </c>
    </row>
    <row r="15" spans="1:29">
      <c r="A15" s="38">
        <v>11</v>
      </c>
      <c r="B15" s="39" t="s">
        <v>226</v>
      </c>
      <c r="C15" s="38" t="s">
        <v>58</v>
      </c>
      <c r="D15" s="38">
        <v>33</v>
      </c>
      <c r="E15" s="39" t="s">
        <v>54</v>
      </c>
      <c r="F15" s="38">
        <v>63</v>
      </c>
      <c r="G15" s="38">
        <v>41</v>
      </c>
      <c r="H15" s="38">
        <v>26.2</v>
      </c>
      <c r="I15" s="38">
        <v>3.6</v>
      </c>
      <c r="J15" s="38">
        <v>7.2</v>
      </c>
      <c r="K15" s="38">
        <v>0.495</v>
      </c>
      <c r="L15" s="38">
        <v>0.2</v>
      </c>
      <c r="M15" s="38">
        <v>0.5</v>
      </c>
      <c r="N15" s="38">
        <v>0.34499999999999997</v>
      </c>
      <c r="O15" s="38">
        <v>3.4</v>
      </c>
      <c r="P15" s="38">
        <v>6.8</v>
      </c>
      <c r="Q15" s="38">
        <v>0.505</v>
      </c>
      <c r="R15" s="38">
        <v>1.3</v>
      </c>
      <c r="S15" s="38">
        <v>2</v>
      </c>
      <c r="T15" s="38">
        <v>0.627</v>
      </c>
      <c r="U15" s="38">
        <v>1.6</v>
      </c>
      <c r="V15" s="38">
        <v>2.8</v>
      </c>
      <c r="W15" s="38">
        <v>4.4000000000000004</v>
      </c>
      <c r="X15" s="38">
        <v>1.4</v>
      </c>
      <c r="Y15" s="38">
        <v>2</v>
      </c>
      <c r="Z15" s="38">
        <v>0.5</v>
      </c>
      <c r="AA15" s="38">
        <v>1.4</v>
      </c>
      <c r="AB15" s="38">
        <v>2.6</v>
      </c>
      <c r="AC15" s="38">
        <v>8.6</v>
      </c>
    </row>
    <row r="16" spans="1:29">
      <c r="A16" s="38">
        <v>12</v>
      </c>
      <c r="B16" s="39" t="s">
        <v>227</v>
      </c>
      <c r="C16" s="38" t="s">
        <v>64</v>
      </c>
      <c r="D16" s="38">
        <v>24</v>
      </c>
      <c r="E16" s="39" t="s">
        <v>81</v>
      </c>
      <c r="F16" s="38">
        <v>74</v>
      </c>
      <c r="G16" s="38">
        <v>3</v>
      </c>
      <c r="H16" s="38">
        <v>18.5</v>
      </c>
      <c r="I16" s="38">
        <v>2</v>
      </c>
      <c r="J16" s="38">
        <v>4.8</v>
      </c>
      <c r="K16" s="38">
        <v>0.41199999999999998</v>
      </c>
      <c r="L16" s="38">
        <v>0.5</v>
      </c>
      <c r="M16" s="38">
        <v>1.7</v>
      </c>
      <c r="N16" s="38">
        <v>0.27400000000000002</v>
      </c>
      <c r="O16" s="38">
        <v>1.5</v>
      </c>
      <c r="P16" s="38">
        <v>3.1</v>
      </c>
      <c r="Q16" s="38">
        <v>0.48499999999999999</v>
      </c>
      <c r="R16" s="38">
        <v>1.1000000000000001</v>
      </c>
      <c r="S16" s="38">
        <v>1.6</v>
      </c>
      <c r="T16" s="38">
        <v>0.71199999999999997</v>
      </c>
      <c r="U16" s="38">
        <v>1.5</v>
      </c>
      <c r="V16" s="38">
        <v>3.1</v>
      </c>
      <c r="W16" s="38">
        <v>4.5999999999999996</v>
      </c>
      <c r="X16" s="38">
        <v>0.8</v>
      </c>
      <c r="Y16" s="38">
        <v>0.9</v>
      </c>
      <c r="Z16" s="38">
        <v>0.8</v>
      </c>
      <c r="AA16" s="38">
        <v>0.7</v>
      </c>
      <c r="AB16" s="38">
        <v>1.9</v>
      </c>
      <c r="AC16" s="38">
        <v>5.6</v>
      </c>
    </row>
    <row r="17" spans="1:29">
      <c r="A17" s="38">
        <v>13</v>
      </c>
      <c r="B17" s="39" t="s">
        <v>228</v>
      </c>
      <c r="C17" s="38" t="s">
        <v>24</v>
      </c>
      <c r="D17" s="38">
        <v>32</v>
      </c>
      <c r="E17" s="38" t="s">
        <v>107</v>
      </c>
      <c r="F17" s="38">
        <v>53</v>
      </c>
      <c r="G17" s="38">
        <v>35</v>
      </c>
      <c r="H17" s="38">
        <v>17.7</v>
      </c>
      <c r="I17" s="38">
        <v>2.1</v>
      </c>
      <c r="J17" s="38">
        <v>4.8</v>
      </c>
      <c r="K17" s="38">
        <v>0.42699999999999999</v>
      </c>
      <c r="L17" s="38">
        <v>0</v>
      </c>
      <c r="M17" s="38">
        <v>0</v>
      </c>
      <c r="N17" s="38">
        <v>0</v>
      </c>
      <c r="O17" s="38">
        <v>2.1</v>
      </c>
      <c r="P17" s="38">
        <v>4.8</v>
      </c>
      <c r="Q17" s="38">
        <v>0.42899999999999999</v>
      </c>
      <c r="R17" s="38">
        <v>0.8</v>
      </c>
      <c r="S17" s="38">
        <v>1.6</v>
      </c>
      <c r="T17" s="38">
        <v>0.47099999999999997</v>
      </c>
      <c r="U17" s="38">
        <v>1.8</v>
      </c>
      <c r="V17" s="38">
        <v>3.3</v>
      </c>
      <c r="W17" s="38">
        <v>5.0999999999999996</v>
      </c>
      <c r="X17" s="38">
        <v>1.3</v>
      </c>
      <c r="Y17" s="38">
        <v>0.4</v>
      </c>
      <c r="Z17" s="38">
        <v>1</v>
      </c>
      <c r="AA17" s="38">
        <v>1.2</v>
      </c>
      <c r="AB17" s="38">
        <v>2.4</v>
      </c>
      <c r="AC17" s="38">
        <v>4.9000000000000004</v>
      </c>
    </row>
    <row r="18" spans="1:29">
      <c r="A18" s="40">
        <v>13</v>
      </c>
      <c r="B18" s="39" t="s">
        <v>228</v>
      </c>
      <c r="C18" s="40" t="s">
        <v>24</v>
      </c>
      <c r="D18" s="40">
        <v>32</v>
      </c>
      <c r="E18" s="39" t="s">
        <v>108</v>
      </c>
      <c r="F18" s="40">
        <v>12</v>
      </c>
      <c r="G18" s="40">
        <v>0</v>
      </c>
      <c r="H18" s="40">
        <v>6.6</v>
      </c>
      <c r="I18" s="40">
        <v>0.3</v>
      </c>
      <c r="J18" s="40">
        <v>1</v>
      </c>
      <c r="K18" s="40">
        <v>0.33300000000000002</v>
      </c>
      <c r="L18" s="40">
        <v>0</v>
      </c>
      <c r="M18" s="40">
        <v>0</v>
      </c>
      <c r="N18" s="40"/>
      <c r="O18" s="40">
        <v>0.3</v>
      </c>
      <c r="P18" s="40">
        <v>1</v>
      </c>
      <c r="Q18" s="40">
        <v>0.33300000000000002</v>
      </c>
      <c r="R18" s="40">
        <v>0.3</v>
      </c>
      <c r="S18" s="40">
        <v>0.4</v>
      </c>
      <c r="T18" s="40">
        <v>0.6</v>
      </c>
      <c r="U18" s="40">
        <v>0.4</v>
      </c>
      <c r="V18" s="40">
        <v>1.3</v>
      </c>
      <c r="W18" s="40">
        <v>1.7</v>
      </c>
      <c r="X18" s="40">
        <v>0.4</v>
      </c>
      <c r="Y18" s="40">
        <v>0.1</v>
      </c>
      <c r="Z18" s="40">
        <v>0</v>
      </c>
      <c r="AA18" s="40">
        <v>0.4</v>
      </c>
      <c r="AB18" s="40">
        <v>0.9</v>
      </c>
      <c r="AC18" s="40">
        <v>0.9</v>
      </c>
    </row>
    <row r="19" spans="1:29">
      <c r="A19" s="40">
        <v>13</v>
      </c>
      <c r="B19" s="39" t="s">
        <v>228</v>
      </c>
      <c r="C19" s="40" t="s">
        <v>24</v>
      </c>
      <c r="D19" s="40">
        <v>32</v>
      </c>
      <c r="E19" s="39" t="s">
        <v>51</v>
      </c>
      <c r="F19" s="40">
        <v>41</v>
      </c>
      <c r="G19" s="40">
        <v>35</v>
      </c>
      <c r="H19" s="40">
        <v>20.9</v>
      </c>
      <c r="I19" s="40">
        <v>2.6</v>
      </c>
      <c r="J19" s="40">
        <v>5.9</v>
      </c>
      <c r="K19" s="40">
        <v>0.432</v>
      </c>
      <c r="L19" s="40">
        <v>0</v>
      </c>
      <c r="M19" s="40">
        <v>0</v>
      </c>
      <c r="N19" s="40">
        <v>0</v>
      </c>
      <c r="O19" s="40">
        <v>2.6</v>
      </c>
      <c r="P19" s="40">
        <v>5.9</v>
      </c>
      <c r="Q19" s="40">
        <v>0.434</v>
      </c>
      <c r="R19" s="40">
        <v>0.9</v>
      </c>
      <c r="S19" s="40">
        <v>2</v>
      </c>
      <c r="T19" s="40">
        <v>0.46300000000000002</v>
      </c>
      <c r="U19" s="40">
        <v>2.2000000000000002</v>
      </c>
      <c r="V19" s="40">
        <v>3.9</v>
      </c>
      <c r="W19" s="40">
        <v>6</v>
      </c>
      <c r="X19" s="40">
        <v>1.6</v>
      </c>
      <c r="Y19" s="40">
        <v>0.5</v>
      </c>
      <c r="Z19" s="40">
        <v>1.3</v>
      </c>
      <c r="AA19" s="40">
        <v>1.4</v>
      </c>
      <c r="AB19" s="40">
        <v>2.8</v>
      </c>
      <c r="AC19" s="40">
        <v>6</v>
      </c>
    </row>
    <row r="20" spans="1:29">
      <c r="A20" s="38">
        <v>14</v>
      </c>
      <c r="B20" s="39" t="s">
        <v>229</v>
      </c>
      <c r="C20" s="38" t="s">
        <v>61</v>
      </c>
      <c r="D20" s="38">
        <v>36</v>
      </c>
      <c r="E20" s="39" t="s">
        <v>73</v>
      </c>
      <c r="F20" s="38">
        <v>60</v>
      </c>
      <c r="G20" s="38">
        <v>20</v>
      </c>
      <c r="H20" s="38">
        <v>18.899999999999999</v>
      </c>
      <c r="I20" s="38">
        <v>2</v>
      </c>
      <c r="J20" s="38">
        <v>3.5</v>
      </c>
      <c r="K20" s="38">
        <v>0.57999999999999996</v>
      </c>
      <c r="L20" s="38">
        <v>0.1</v>
      </c>
      <c r="M20" s="38">
        <v>0.2</v>
      </c>
      <c r="N20" s="38">
        <v>0.308</v>
      </c>
      <c r="O20" s="38">
        <v>1.9</v>
      </c>
      <c r="P20" s="38">
        <v>3.2</v>
      </c>
      <c r="Q20" s="38">
        <v>0.59799999999999998</v>
      </c>
      <c r="R20" s="38">
        <v>1.3</v>
      </c>
      <c r="S20" s="38">
        <v>1.9</v>
      </c>
      <c r="T20" s="38">
        <v>0.66700000000000004</v>
      </c>
      <c r="U20" s="38">
        <v>1.3</v>
      </c>
      <c r="V20" s="38">
        <v>3.7</v>
      </c>
      <c r="W20" s="38">
        <v>5</v>
      </c>
      <c r="X20" s="38">
        <v>0.7</v>
      </c>
      <c r="Y20" s="38">
        <v>0.4</v>
      </c>
      <c r="Z20" s="38">
        <v>1</v>
      </c>
      <c r="AA20" s="38">
        <v>0.7</v>
      </c>
      <c r="AB20" s="38">
        <v>1.5</v>
      </c>
      <c r="AC20" s="38">
        <v>5.3</v>
      </c>
    </row>
    <row r="21" spans="1:29">
      <c r="A21" s="38">
        <v>15</v>
      </c>
      <c r="B21" s="39" t="s">
        <v>230</v>
      </c>
      <c r="C21" s="38" t="s">
        <v>58</v>
      </c>
      <c r="D21" s="38">
        <v>32</v>
      </c>
      <c r="E21" s="39" t="s">
        <v>231</v>
      </c>
      <c r="F21" s="38">
        <v>74</v>
      </c>
      <c r="G21" s="38">
        <v>19</v>
      </c>
      <c r="H21" s="38">
        <v>23.6</v>
      </c>
      <c r="I21" s="38">
        <v>2.6</v>
      </c>
      <c r="J21" s="38">
        <v>5.9</v>
      </c>
      <c r="K21" s="38">
        <v>0.443</v>
      </c>
      <c r="L21" s="38">
        <v>1</v>
      </c>
      <c r="M21" s="38">
        <v>2.8</v>
      </c>
      <c r="N21" s="38">
        <v>0.34799999999999998</v>
      </c>
      <c r="O21" s="38">
        <v>1.6</v>
      </c>
      <c r="P21" s="38">
        <v>3.1</v>
      </c>
      <c r="Q21" s="38">
        <v>0.53</v>
      </c>
      <c r="R21" s="38">
        <v>1.1000000000000001</v>
      </c>
      <c r="S21" s="38">
        <v>1.4</v>
      </c>
      <c r="T21" s="38">
        <v>0.81200000000000006</v>
      </c>
      <c r="U21" s="38">
        <v>0.4</v>
      </c>
      <c r="V21" s="38">
        <v>2.2999999999999998</v>
      </c>
      <c r="W21" s="38">
        <v>2.8</v>
      </c>
      <c r="X21" s="38">
        <v>1.1000000000000001</v>
      </c>
      <c r="Y21" s="38">
        <v>0.8</v>
      </c>
      <c r="Z21" s="38">
        <v>0.1</v>
      </c>
      <c r="AA21" s="38">
        <v>0.8</v>
      </c>
      <c r="AB21" s="38">
        <v>2</v>
      </c>
      <c r="AC21" s="38">
        <v>7.4</v>
      </c>
    </row>
    <row r="22" spans="1:29">
      <c r="A22" s="38">
        <v>16</v>
      </c>
      <c r="B22" s="39" t="s">
        <v>232</v>
      </c>
      <c r="C22" s="38" t="s">
        <v>64</v>
      </c>
      <c r="D22" s="38">
        <v>21</v>
      </c>
      <c r="E22" s="39" t="s">
        <v>62</v>
      </c>
      <c r="F22" s="38">
        <v>33</v>
      </c>
      <c r="G22" s="38">
        <v>8</v>
      </c>
      <c r="H22" s="38">
        <v>10.8</v>
      </c>
      <c r="I22" s="38">
        <v>0.9</v>
      </c>
      <c r="J22" s="38">
        <v>2.7</v>
      </c>
      <c r="K22" s="38">
        <v>0.34799999999999998</v>
      </c>
      <c r="L22" s="38">
        <v>0.1</v>
      </c>
      <c r="M22" s="38">
        <v>0.3</v>
      </c>
      <c r="N22" s="38">
        <v>0.27300000000000002</v>
      </c>
      <c r="O22" s="38">
        <v>0.8</v>
      </c>
      <c r="P22" s="38">
        <v>2.4</v>
      </c>
      <c r="Q22" s="38">
        <v>0.35899999999999999</v>
      </c>
      <c r="R22" s="38">
        <v>0.3</v>
      </c>
      <c r="S22" s="38">
        <v>0.4</v>
      </c>
      <c r="T22" s="38">
        <v>0.64300000000000002</v>
      </c>
      <c r="U22" s="38">
        <v>0.2</v>
      </c>
      <c r="V22" s="38">
        <v>2</v>
      </c>
      <c r="W22" s="38">
        <v>2.2000000000000002</v>
      </c>
      <c r="X22" s="38">
        <v>0.8</v>
      </c>
      <c r="Y22" s="38">
        <v>0.5</v>
      </c>
      <c r="Z22" s="38">
        <v>0.2</v>
      </c>
      <c r="AA22" s="38">
        <v>0.3</v>
      </c>
      <c r="AB22" s="38">
        <v>0.8</v>
      </c>
      <c r="AC22" s="38">
        <v>2.2000000000000002</v>
      </c>
    </row>
    <row r="23" spans="1:29">
      <c r="A23" s="38">
        <v>17</v>
      </c>
      <c r="B23" s="39" t="s">
        <v>233</v>
      </c>
      <c r="C23" s="38" t="s">
        <v>24</v>
      </c>
      <c r="D23" s="38">
        <v>26</v>
      </c>
      <c r="E23" s="39" t="s">
        <v>221</v>
      </c>
      <c r="F23" s="38">
        <v>61</v>
      </c>
      <c r="G23" s="38">
        <v>5</v>
      </c>
      <c r="H23" s="38">
        <v>27.5</v>
      </c>
      <c r="I23" s="38">
        <v>4.8</v>
      </c>
      <c r="J23" s="38">
        <v>12</v>
      </c>
      <c r="K23" s="38">
        <v>0.39900000000000002</v>
      </c>
      <c r="L23" s="38">
        <v>2</v>
      </c>
      <c r="M23" s="38">
        <v>5.9</v>
      </c>
      <c r="N23" s="38">
        <v>0.34</v>
      </c>
      <c r="O23" s="38">
        <v>2.8</v>
      </c>
      <c r="P23" s="38">
        <v>6.1</v>
      </c>
      <c r="Q23" s="38">
        <v>0.45700000000000002</v>
      </c>
      <c r="R23" s="38">
        <v>2.1</v>
      </c>
      <c r="S23" s="38">
        <v>2.5</v>
      </c>
      <c r="T23" s="38">
        <v>0.85399999999999998</v>
      </c>
      <c r="U23" s="38">
        <v>1.8</v>
      </c>
      <c r="V23" s="38">
        <v>3.1</v>
      </c>
      <c r="W23" s="38">
        <v>4.8</v>
      </c>
      <c r="X23" s="38">
        <v>0.9</v>
      </c>
      <c r="Y23" s="38">
        <v>0.5</v>
      </c>
      <c r="Z23" s="38">
        <v>0.3</v>
      </c>
      <c r="AA23" s="38">
        <v>1</v>
      </c>
      <c r="AB23" s="38">
        <v>1.9</v>
      </c>
      <c r="AC23" s="38">
        <v>13.7</v>
      </c>
    </row>
    <row r="24" spans="1:29">
      <c r="A24" s="38">
        <v>18</v>
      </c>
      <c r="B24" s="39" t="s">
        <v>234</v>
      </c>
      <c r="C24" s="38" t="s">
        <v>58</v>
      </c>
      <c r="D24" s="38">
        <v>20</v>
      </c>
      <c r="E24" s="39" t="s">
        <v>235</v>
      </c>
      <c r="F24" s="38">
        <v>81</v>
      </c>
      <c r="G24" s="38">
        <v>71</v>
      </c>
      <c r="H24" s="38">
        <v>31.4</v>
      </c>
      <c r="I24" s="38">
        <v>4.7</v>
      </c>
      <c r="J24" s="38">
        <v>9.6</v>
      </c>
      <c r="K24" s="38">
        <v>0.49099999999999999</v>
      </c>
      <c r="L24" s="38">
        <v>0.1</v>
      </c>
      <c r="M24" s="38">
        <v>0.5</v>
      </c>
      <c r="N24" s="38">
        <v>0.159</v>
      </c>
      <c r="O24" s="38">
        <v>4.5999999999999996</v>
      </c>
      <c r="P24" s="38">
        <v>9.1</v>
      </c>
      <c r="Q24" s="38">
        <v>0.51100000000000001</v>
      </c>
      <c r="R24" s="38">
        <v>3.2</v>
      </c>
      <c r="S24" s="38">
        <v>4.3</v>
      </c>
      <c r="T24" s="38">
        <v>0.74099999999999999</v>
      </c>
      <c r="U24" s="38">
        <v>1.2</v>
      </c>
      <c r="V24" s="38">
        <v>5.5</v>
      </c>
      <c r="W24" s="38">
        <v>6.7</v>
      </c>
      <c r="X24" s="38">
        <v>2.6</v>
      </c>
      <c r="Y24" s="38">
        <v>0.9</v>
      </c>
      <c r="Z24" s="38">
        <v>1</v>
      </c>
      <c r="AA24" s="38">
        <v>2.1</v>
      </c>
      <c r="AB24" s="38">
        <v>3.1</v>
      </c>
      <c r="AC24" s="38">
        <v>12.7</v>
      </c>
    </row>
    <row r="25" spans="1:29">
      <c r="A25" s="38">
        <v>19</v>
      </c>
      <c r="B25" s="39" t="s">
        <v>50</v>
      </c>
      <c r="C25" s="38" t="s">
        <v>64</v>
      </c>
      <c r="D25" s="38">
        <v>30</v>
      </c>
      <c r="E25" s="39" t="s">
        <v>51</v>
      </c>
      <c r="F25" s="38">
        <v>40</v>
      </c>
      <c r="G25" s="38">
        <v>40</v>
      </c>
      <c r="H25" s="38">
        <v>35.700000000000003</v>
      </c>
      <c r="I25" s="38">
        <v>9</v>
      </c>
      <c r="J25" s="38">
        <v>20.2</v>
      </c>
      <c r="K25" s="38">
        <v>0.44400000000000001</v>
      </c>
      <c r="L25" s="38">
        <v>1.5</v>
      </c>
      <c r="M25" s="38">
        <v>4.5</v>
      </c>
      <c r="N25" s="38">
        <v>0.34100000000000003</v>
      </c>
      <c r="O25" s="38">
        <v>7.4</v>
      </c>
      <c r="P25" s="38">
        <v>15.7</v>
      </c>
      <c r="Q25" s="38">
        <v>0.47399999999999998</v>
      </c>
      <c r="R25" s="38">
        <v>4.7</v>
      </c>
      <c r="S25" s="38">
        <v>5.9</v>
      </c>
      <c r="T25" s="38">
        <v>0.79700000000000004</v>
      </c>
      <c r="U25" s="38">
        <v>1.8</v>
      </c>
      <c r="V25" s="38">
        <v>4.8</v>
      </c>
      <c r="W25" s="38">
        <v>6.6</v>
      </c>
      <c r="X25" s="38">
        <v>3.1</v>
      </c>
      <c r="Y25" s="38">
        <v>1</v>
      </c>
      <c r="Z25" s="38">
        <v>0.4</v>
      </c>
      <c r="AA25" s="38">
        <v>2.2000000000000002</v>
      </c>
      <c r="AB25" s="38">
        <v>2.2000000000000002</v>
      </c>
      <c r="AC25" s="38">
        <v>24.2</v>
      </c>
    </row>
    <row r="26" spans="1:29">
      <c r="A26" s="38">
        <v>20</v>
      </c>
      <c r="B26" s="39" t="s">
        <v>236</v>
      </c>
      <c r="C26" s="38" t="s">
        <v>61</v>
      </c>
      <c r="D26" s="38">
        <v>32</v>
      </c>
      <c r="E26" s="39" t="s">
        <v>117</v>
      </c>
      <c r="F26" s="38">
        <v>49</v>
      </c>
      <c r="G26" s="38">
        <v>0</v>
      </c>
      <c r="H26" s="38">
        <v>8.3000000000000007</v>
      </c>
      <c r="I26" s="38">
        <v>0.7</v>
      </c>
      <c r="J26" s="38">
        <v>1.3</v>
      </c>
      <c r="K26" s="38">
        <v>0.58099999999999996</v>
      </c>
      <c r="L26" s="38">
        <v>0</v>
      </c>
      <c r="M26" s="38">
        <v>0</v>
      </c>
      <c r="N26" s="38"/>
      <c r="O26" s="38">
        <v>0.7</v>
      </c>
      <c r="P26" s="38">
        <v>1.3</v>
      </c>
      <c r="Q26" s="38">
        <v>0.58099999999999996</v>
      </c>
      <c r="R26" s="38">
        <v>0.3</v>
      </c>
      <c r="S26" s="38">
        <v>0.4</v>
      </c>
      <c r="T26" s="38">
        <v>0.68200000000000005</v>
      </c>
      <c r="U26" s="38">
        <v>0.7</v>
      </c>
      <c r="V26" s="38">
        <v>1.2</v>
      </c>
      <c r="W26" s="38">
        <v>1.9</v>
      </c>
      <c r="X26" s="38">
        <v>0.1</v>
      </c>
      <c r="Y26" s="38">
        <v>0.2</v>
      </c>
      <c r="Z26" s="38">
        <v>1</v>
      </c>
      <c r="AA26" s="38">
        <v>0.2</v>
      </c>
      <c r="AB26" s="38">
        <v>1.1000000000000001</v>
      </c>
      <c r="AC26" s="38">
        <v>1.8</v>
      </c>
    </row>
    <row r="27" spans="1:29">
      <c r="A27" s="36" t="s">
        <v>214</v>
      </c>
      <c r="B27" s="36" t="s">
        <v>0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5</v>
      </c>
      <c r="H27" s="36" t="s">
        <v>6</v>
      </c>
      <c r="I27" s="36" t="s">
        <v>7</v>
      </c>
      <c r="J27" s="36" t="s">
        <v>8</v>
      </c>
      <c r="K27" s="36" t="s">
        <v>9</v>
      </c>
      <c r="L27" s="36" t="s">
        <v>10</v>
      </c>
      <c r="M27" s="36" t="s">
        <v>11</v>
      </c>
      <c r="N27" s="36" t="s">
        <v>10</v>
      </c>
      <c r="O27" s="36" t="s">
        <v>12</v>
      </c>
      <c r="P27" s="36" t="s">
        <v>13</v>
      </c>
      <c r="Q27" s="36" t="s">
        <v>12</v>
      </c>
      <c r="R27" s="36" t="s">
        <v>14</v>
      </c>
      <c r="S27" s="36" t="s">
        <v>15</v>
      </c>
      <c r="T27" s="36" t="s">
        <v>16</v>
      </c>
      <c r="U27" s="36" t="s">
        <v>17</v>
      </c>
      <c r="V27" s="36" t="s">
        <v>18</v>
      </c>
      <c r="W27" s="36" t="s">
        <v>19</v>
      </c>
      <c r="X27" s="36" t="s">
        <v>20</v>
      </c>
      <c r="Y27" s="36" t="s">
        <v>21</v>
      </c>
      <c r="Z27" s="36" t="s">
        <v>22</v>
      </c>
      <c r="AA27" s="36" t="s">
        <v>23</v>
      </c>
      <c r="AB27" s="36" t="s">
        <v>24</v>
      </c>
      <c r="AC27" s="36" t="s">
        <v>25</v>
      </c>
    </row>
    <row r="28" spans="1:29">
      <c r="A28" s="38">
        <v>21</v>
      </c>
      <c r="B28" s="39" t="s">
        <v>237</v>
      </c>
      <c r="C28" s="38" t="s">
        <v>24</v>
      </c>
      <c r="D28" s="38">
        <v>32</v>
      </c>
      <c r="E28" s="39" t="s">
        <v>97</v>
      </c>
      <c r="F28" s="38">
        <v>63</v>
      </c>
      <c r="G28" s="38">
        <v>3</v>
      </c>
      <c r="H28" s="38">
        <v>16.5</v>
      </c>
      <c r="I28" s="38">
        <v>1.7</v>
      </c>
      <c r="J28" s="38">
        <v>4.7</v>
      </c>
      <c r="K28" s="38">
        <v>0.36499999999999999</v>
      </c>
      <c r="L28" s="38">
        <v>0.8</v>
      </c>
      <c r="M28" s="38">
        <v>2.7</v>
      </c>
      <c r="N28" s="38">
        <v>0.30099999999999999</v>
      </c>
      <c r="O28" s="38">
        <v>0.9</v>
      </c>
      <c r="P28" s="38">
        <v>2</v>
      </c>
      <c r="Q28" s="38">
        <v>0.45500000000000002</v>
      </c>
      <c r="R28" s="38">
        <v>1.4</v>
      </c>
      <c r="S28" s="38">
        <v>2</v>
      </c>
      <c r="T28" s="38">
        <v>0.71499999999999997</v>
      </c>
      <c r="U28" s="38">
        <v>0.9</v>
      </c>
      <c r="V28" s="38">
        <v>2.1</v>
      </c>
      <c r="W28" s="38">
        <v>3</v>
      </c>
      <c r="X28" s="38">
        <v>0.8</v>
      </c>
      <c r="Y28" s="38">
        <v>0.3</v>
      </c>
      <c r="Z28" s="38">
        <v>0.2</v>
      </c>
      <c r="AA28" s="38">
        <v>0.8</v>
      </c>
      <c r="AB28" s="38">
        <v>2.1</v>
      </c>
      <c r="AC28" s="38">
        <v>5.7</v>
      </c>
    </row>
    <row r="29" spans="1:29">
      <c r="A29" s="38">
        <v>22</v>
      </c>
      <c r="B29" s="39" t="s">
        <v>238</v>
      </c>
      <c r="C29" s="38" t="s">
        <v>64</v>
      </c>
      <c r="D29" s="38">
        <v>29</v>
      </c>
      <c r="E29" s="39" t="s">
        <v>71</v>
      </c>
      <c r="F29" s="38">
        <v>82</v>
      </c>
      <c r="G29" s="38">
        <v>82</v>
      </c>
      <c r="H29" s="38">
        <v>35.700000000000003</v>
      </c>
      <c r="I29" s="38">
        <v>4.5</v>
      </c>
      <c r="J29" s="38">
        <v>11.1</v>
      </c>
      <c r="K29" s="38">
        <v>0.40200000000000002</v>
      </c>
      <c r="L29" s="38">
        <v>2.4</v>
      </c>
      <c r="M29" s="38">
        <v>6.8</v>
      </c>
      <c r="N29" s="38">
        <v>0.35</v>
      </c>
      <c r="O29" s="38">
        <v>2.1</v>
      </c>
      <c r="P29" s="38">
        <v>4.3</v>
      </c>
      <c r="Q29" s="38">
        <v>0.48499999999999999</v>
      </c>
      <c r="R29" s="38">
        <v>1.5</v>
      </c>
      <c r="S29" s="38">
        <v>1.7</v>
      </c>
      <c r="T29" s="38">
        <v>0.85299999999999998</v>
      </c>
      <c r="U29" s="38">
        <v>0.9</v>
      </c>
      <c r="V29" s="38">
        <v>4.7</v>
      </c>
      <c r="W29" s="38">
        <v>5.6</v>
      </c>
      <c r="X29" s="38">
        <v>2.5</v>
      </c>
      <c r="Y29" s="38">
        <v>1.9</v>
      </c>
      <c r="Z29" s="38">
        <v>0.2</v>
      </c>
      <c r="AA29" s="38">
        <v>1.7</v>
      </c>
      <c r="AB29" s="38">
        <v>2.2999999999999998</v>
      </c>
      <c r="AC29" s="38">
        <v>12.8</v>
      </c>
    </row>
    <row r="30" spans="1:29">
      <c r="A30" s="38">
        <v>23</v>
      </c>
      <c r="B30" s="39" t="s">
        <v>239</v>
      </c>
      <c r="C30" s="38" t="s">
        <v>24</v>
      </c>
      <c r="D30" s="38">
        <v>26</v>
      </c>
      <c r="E30" s="39" t="s">
        <v>90</v>
      </c>
      <c r="F30" s="38">
        <v>58</v>
      </c>
      <c r="G30" s="38">
        <v>4</v>
      </c>
      <c r="H30" s="38">
        <v>17</v>
      </c>
      <c r="I30" s="38">
        <v>2.7</v>
      </c>
      <c r="J30" s="38">
        <v>6.6</v>
      </c>
      <c r="K30" s="38">
        <v>0.40400000000000003</v>
      </c>
      <c r="L30" s="38">
        <v>0.4</v>
      </c>
      <c r="M30" s="38">
        <v>1.9</v>
      </c>
      <c r="N30" s="38">
        <v>0.23599999999999999</v>
      </c>
      <c r="O30" s="38">
        <v>2.2000000000000002</v>
      </c>
      <c r="P30" s="38">
        <v>4.7</v>
      </c>
      <c r="Q30" s="38">
        <v>0.47099999999999997</v>
      </c>
      <c r="R30" s="38">
        <v>0.8</v>
      </c>
      <c r="S30" s="38">
        <v>1</v>
      </c>
      <c r="T30" s="38">
        <v>0.78</v>
      </c>
      <c r="U30" s="38">
        <v>0.9</v>
      </c>
      <c r="V30" s="38">
        <v>2</v>
      </c>
      <c r="W30" s="38">
        <v>2.9</v>
      </c>
      <c r="X30" s="38">
        <v>1</v>
      </c>
      <c r="Y30" s="38">
        <v>0.8</v>
      </c>
      <c r="Z30" s="38">
        <v>0.4</v>
      </c>
      <c r="AA30" s="38">
        <v>0.8</v>
      </c>
      <c r="AB30" s="38">
        <v>2.5</v>
      </c>
      <c r="AC30" s="38">
        <v>6.6</v>
      </c>
    </row>
    <row r="31" spans="1:29">
      <c r="A31" s="38">
        <v>24</v>
      </c>
      <c r="B31" s="39" t="s">
        <v>240</v>
      </c>
      <c r="C31" s="38" t="s">
        <v>61</v>
      </c>
      <c r="D31" s="38">
        <v>28</v>
      </c>
      <c r="E31" s="39" t="s">
        <v>221</v>
      </c>
      <c r="F31" s="38">
        <v>76</v>
      </c>
      <c r="G31" s="38">
        <v>76</v>
      </c>
      <c r="H31" s="38">
        <v>26.1</v>
      </c>
      <c r="I31" s="38">
        <v>2.8</v>
      </c>
      <c r="J31" s="38">
        <v>5.4</v>
      </c>
      <c r="K31" s="38">
        <v>0.51700000000000002</v>
      </c>
      <c r="L31" s="38">
        <v>0</v>
      </c>
      <c r="M31" s="38">
        <v>0</v>
      </c>
      <c r="N31" s="38"/>
      <c r="O31" s="38">
        <v>2.8</v>
      </c>
      <c r="P31" s="38">
        <v>5.4</v>
      </c>
      <c r="Q31" s="38">
        <v>0.51700000000000002</v>
      </c>
      <c r="R31" s="38">
        <v>1.7</v>
      </c>
      <c r="S31" s="38">
        <v>3</v>
      </c>
      <c r="T31" s="38">
        <v>0.58199999999999996</v>
      </c>
      <c r="U31" s="38">
        <v>3.2</v>
      </c>
      <c r="V31" s="38">
        <v>6.6</v>
      </c>
      <c r="W31" s="38">
        <v>9.8000000000000007</v>
      </c>
      <c r="X31" s="38">
        <v>0.9</v>
      </c>
      <c r="Y31" s="38">
        <v>0.4</v>
      </c>
      <c r="Z31" s="38">
        <v>0.7</v>
      </c>
      <c r="AA31" s="38">
        <v>1.3</v>
      </c>
      <c r="AB31" s="38">
        <v>1.9</v>
      </c>
      <c r="AC31" s="38">
        <v>7.3</v>
      </c>
    </row>
    <row r="32" spans="1:29">
      <c r="A32" s="38">
        <v>25</v>
      </c>
      <c r="B32" s="39" t="s">
        <v>241</v>
      </c>
      <c r="C32" s="38" t="s">
        <v>53</v>
      </c>
      <c r="D32" s="38">
        <v>27</v>
      </c>
      <c r="E32" s="38" t="s">
        <v>107</v>
      </c>
      <c r="F32" s="38">
        <v>82</v>
      </c>
      <c r="G32" s="38">
        <v>14</v>
      </c>
      <c r="H32" s="38">
        <v>24</v>
      </c>
      <c r="I32" s="38">
        <v>3.1</v>
      </c>
      <c r="J32" s="38">
        <v>7.9</v>
      </c>
      <c r="K32" s="38">
        <v>0.39900000000000002</v>
      </c>
      <c r="L32" s="38">
        <v>1</v>
      </c>
      <c r="M32" s="38">
        <v>3</v>
      </c>
      <c r="N32" s="38">
        <v>0.33700000000000002</v>
      </c>
      <c r="O32" s="38">
        <v>2.1</v>
      </c>
      <c r="P32" s="38">
        <v>4.9000000000000004</v>
      </c>
      <c r="Q32" s="38">
        <v>0.436</v>
      </c>
      <c r="R32" s="38">
        <v>2.2000000000000002</v>
      </c>
      <c r="S32" s="38">
        <v>2.5</v>
      </c>
      <c r="T32" s="38">
        <v>0.86799999999999999</v>
      </c>
      <c r="U32" s="38">
        <v>0.2</v>
      </c>
      <c r="V32" s="38">
        <v>1.7</v>
      </c>
      <c r="W32" s="38">
        <v>2</v>
      </c>
      <c r="X32" s="38">
        <v>4.3</v>
      </c>
      <c r="Y32" s="38">
        <v>0.6</v>
      </c>
      <c r="Z32" s="38">
        <v>0</v>
      </c>
      <c r="AA32" s="38">
        <v>1.8</v>
      </c>
      <c r="AB32" s="38">
        <v>1.1000000000000001</v>
      </c>
      <c r="AC32" s="38">
        <v>9.5</v>
      </c>
    </row>
    <row r="33" spans="1:29">
      <c r="A33" s="40">
        <v>25</v>
      </c>
      <c r="B33" s="39" t="s">
        <v>241</v>
      </c>
      <c r="C33" s="40" t="s">
        <v>53</v>
      </c>
      <c r="D33" s="40">
        <v>27</v>
      </c>
      <c r="E33" s="39" t="s">
        <v>117</v>
      </c>
      <c r="F33" s="40">
        <v>54</v>
      </c>
      <c r="G33" s="40">
        <v>13</v>
      </c>
      <c r="H33" s="40">
        <v>23.8</v>
      </c>
      <c r="I33" s="40">
        <v>3.5</v>
      </c>
      <c r="J33" s="40">
        <v>8.5</v>
      </c>
      <c r="K33" s="40">
        <v>0.41</v>
      </c>
      <c r="L33" s="40">
        <v>0.9</v>
      </c>
      <c r="M33" s="40">
        <v>2.8</v>
      </c>
      <c r="N33" s="40">
        <v>0.32700000000000001</v>
      </c>
      <c r="O33" s="40">
        <v>2.6</v>
      </c>
      <c r="P33" s="40">
        <v>5.8</v>
      </c>
      <c r="Q33" s="40">
        <v>0.45</v>
      </c>
      <c r="R33" s="40">
        <v>2.7</v>
      </c>
      <c r="S33" s="40">
        <v>3.1</v>
      </c>
      <c r="T33" s="40">
        <v>0.87</v>
      </c>
      <c r="U33" s="40">
        <v>0.2</v>
      </c>
      <c r="V33" s="40">
        <v>1.6</v>
      </c>
      <c r="W33" s="40">
        <v>1.9</v>
      </c>
      <c r="X33" s="40">
        <v>4.9000000000000004</v>
      </c>
      <c r="Y33" s="40">
        <v>0.6</v>
      </c>
      <c r="Z33" s="40">
        <v>0</v>
      </c>
      <c r="AA33" s="40">
        <v>2</v>
      </c>
      <c r="AB33" s="40">
        <v>1.1000000000000001</v>
      </c>
      <c r="AC33" s="40">
        <v>10.6</v>
      </c>
    </row>
    <row r="34" spans="1:29">
      <c r="A34" s="40">
        <v>25</v>
      </c>
      <c r="B34" s="39" t="s">
        <v>241</v>
      </c>
      <c r="C34" s="40" t="s">
        <v>53</v>
      </c>
      <c r="D34" s="40">
        <v>27</v>
      </c>
      <c r="E34" s="39" t="s">
        <v>65</v>
      </c>
      <c r="F34" s="40">
        <v>28</v>
      </c>
      <c r="G34" s="40">
        <v>1</v>
      </c>
      <c r="H34" s="40">
        <v>24.2</v>
      </c>
      <c r="I34" s="40">
        <v>2.5</v>
      </c>
      <c r="J34" s="40">
        <v>6.6</v>
      </c>
      <c r="K34" s="40">
        <v>0.371</v>
      </c>
      <c r="L34" s="40">
        <v>1.2</v>
      </c>
      <c r="M34" s="40">
        <v>3.4</v>
      </c>
      <c r="N34" s="40">
        <v>0.35399999999999998</v>
      </c>
      <c r="O34" s="40">
        <v>1.3</v>
      </c>
      <c r="P34" s="40">
        <v>3.2</v>
      </c>
      <c r="Q34" s="40">
        <v>0.38900000000000001</v>
      </c>
      <c r="R34" s="40">
        <v>1.1000000000000001</v>
      </c>
      <c r="S34" s="40">
        <v>1.3</v>
      </c>
      <c r="T34" s="40">
        <v>0.86099999999999999</v>
      </c>
      <c r="U34" s="40">
        <v>0.3</v>
      </c>
      <c r="V34" s="40">
        <v>1.9</v>
      </c>
      <c r="W34" s="40">
        <v>2.2000000000000002</v>
      </c>
      <c r="X34" s="40">
        <v>3.1</v>
      </c>
      <c r="Y34" s="40">
        <v>0.6</v>
      </c>
      <c r="Z34" s="40">
        <v>0</v>
      </c>
      <c r="AA34" s="40">
        <v>1.3</v>
      </c>
      <c r="AB34" s="40">
        <v>1.1000000000000001</v>
      </c>
      <c r="AC34" s="40">
        <v>7.3</v>
      </c>
    </row>
    <row r="35" spans="1:29">
      <c r="A35" s="38">
        <v>26</v>
      </c>
      <c r="B35" s="39" t="s">
        <v>242</v>
      </c>
      <c r="C35" s="38" t="s">
        <v>24</v>
      </c>
      <c r="D35" s="38">
        <v>27</v>
      </c>
      <c r="E35" s="39" t="s">
        <v>62</v>
      </c>
      <c r="F35" s="38">
        <v>51</v>
      </c>
      <c r="G35" s="38">
        <v>0</v>
      </c>
      <c r="H35" s="38">
        <v>7.5</v>
      </c>
      <c r="I35" s="38">
        <v>1.1000000000000001</v>
      </c>
      <c r="J35" s="38">
        <v>1.9</v>
      </c>
      <c r="K35" s="38">
        <v>0.57899999999999996</v>
      </c>
      <c r="L35" s="38">
        <v>0</v>
      </c>
      <c r="M35" s="38">
        <v>0</v>
      </c>
      <c r="N35" s="38"/>
      <c r="O35" s="38">
        <v>1.1000000000000001</v>
      </c>
      <c r="P35" s="38">
        <v>1.9</v>
      </c>
      <c r="Q35" s="38">
        <v>0.57899999999999996</v>
      </c>
      <c r="R35" s="38">
        <v>0.5</v>
      </c>
      <c r="S35" s="38">
        <v>0.7</v>
      </c>
      <c r="T35" s="38">
        <v>0.75</v>
      </c>
      <c r="U35" s="38">
        <v>0.7</v>
      </c>
      <c r="V35" s="38">
        <v>1.6</v>
      </c>
      <c r="W35" s="38">
        <v>2.2999999999999998</v>
      </c>
      <c r="X35" s="38">
        <v>0.3</v>
      </c>
      <c r="Y35" s="38">
        <v>0.2</v>
      </c>
      <c r="Z35" s="38">
        <v>0.2</v>
      </c>
      <c r="AA35" s="38">
        <v>0.5</v>
      </c>
      <c r="AB35" s="38">
        <v>1.2</v>
      </c>
      <c r="AC35" s="38">
        <v>2.7</v>
      </c>
    </row>
    <row r="36" spans="1:29">
      <c r="A36" s="38">
        <v>27</v>
      </c>
      <c r="B36" s="39" t="s">
        <v>243</v>
      </c>
      <c r="C36" s="38" t="s">
        <v>64</v>
      </c>
      <c r="D36" s="38">
        <v>25</v>
      </c>
      <c r="E36" s="39" t="s">
        <v>221</v>
      </c>
      <c r="F36" s="38">
        <v>63</v>
      </c>
      <c r="G36" s="38">
        <v>19</v>
      </c>
      <c r="H36" s="38">
        <v>13.2</v>
      </c>
      <c r="I36" s="38">
        <v>1.5</v>
      </c>
      <c r="J36" s="38">
        <v>3</v>
      </c>
      <c r="K36" s="38">
        <v>0.47899999999999998</v>
      </c>
      <c r="L36" s="38">
        <v>0.9</v>
      </c>
      <c r="M36" s="38">
        <v>1.8</v>
      </c>
      <c r="N36" s="38">
        <v>0.51300000000000001</v>
      </c>
      <c r="O36" s="38">
        <v>0.5</v>
      </c>
      <c r="P36" s="38">
        <v>1.2</v>
      </c>
      <c r="Q36" s="38">
        <v>0.42899999999999999</v>
      </c>
      <c r="R36" s="38">
        <v>0.2</v>
      </c>
      <c r="S36" s="38">
        <v>0.3</v>
      </c>
      <c r="T36" s="38">
        <v>0.68400000000000005</v>
      </c>
      <c r="U36" s="38">
        <v>0.2</v>
      </c>
      <c r="V36" s="38">
        <v>1.6</v>
      </c>
      <c r="W36" s="38">
        <v>1.8</v>
      </c>
      <c r="X36" s="38">
        <v>0.4</v>
      </c>
      <c r="Y36" s="38">
        <v>0.3</v>
      </c>
      <c r="Z36" s="38">
        <v>0.2</v>
      </c>
      <c r="AA36" s="38">
        <v>0.4</v>
      </c>
      <c r="AB36" s="38">
        <v>1</v>
      </c>
      <c r="AC36" s="38">
        <v>4.0999999999999996</v>
      </c>
    </row>
    <row r="37" spans="1:29">
      <c r="A37" s="38">
        <v>28</v>
      </c>
      <c r="B37" s="39" t="s">
        <v>244</v>
      </c>
      <c r="C37" s="38" t="s">
        <v>24</v>
      </c>
      <c r="D37" s="38">
        <v>24</v>
      </c>
      <c r="E37" s="39" t="s">
        <v>79</v>
      </c>
      <c r="F37" s="38">
        <v>18</v>
      </c>
      <c r="G37" s="38">
        <v>1</v>
      </c>
      <c r="H37" s="38">
        <v>3.6</v>
      </c>
      <c r="I37" s="38">
        <v>0.2</v>
      </c>
      <c r="J37" s="38">
        <v>0.8</v>
      </c>
      <c r="K37" s="38">
        <v>0.214</v>
      </c>
      <c r="L37" s="38">
        <v>0</v>
      </c>
      <c r="M37" s="38">
        <v>0</v>
      </c>
      <c r="N37" s="38"/>
      <c r="O37" s="38">
        <v>0.2</v>
      </c>
      <c r="P37" s="38">
        <v>0.8</v>
      </c>
      <c r="Q37" s="38">
        <v>0.214</v>
      </c>
      <c r="R37" s="38">
        <v>0.2</v>
      </c>
      <c r="S37" s="38">
        <v>0.3</v>
      </c>
      <c r="T37" s="38">
        <v>0.8</v>
      </c>
      <c r="U37" s="38">
        <v>0.3</v>
      </c>
      <c r="V37" s="38">
        <v>0.1</v>
      </c>
      <c r="W37" s="38">
        <v>0.4</v>
      </c>
      <c r="X37" s="38">
        <v>0.1</v>
      </c>
      <c r="Y37" s="38">
        <v>0.1</v>
      </c>
      <c r="Z37" s="38">
        <v>0.1</v>
      </c>
      <c r="AA37" s="38">
        <v>0.2</v>
      </c>
      <c r="AB37" s="38">
        <v>0.4</v>
      </c>
      <c r="AC37" s="38">
        <v>0.6</v>
      </c>
    </row>
    <row r="38" spans="1:29">
      <c r="A38" s="38">
        <v>29</v>
      </c>
      <c r="B38" s="39" t="s">
        <v>245</v>
      </c>
      <c r="C38" s="38" t="s">
        <v>58</v>
      </c>
      <c r="D38" s="38">
        <v>32</v>
      </c>
      <c r="E38" s="39" t="s">
        <v>56</v>
      </c>
      <c r="F38" s="38">
        <v>66</v>
      </c>
      <c r="G38" s="38">
        <v>1</v>
      </c>
      <c r="H38" s="38">
        <v>14.9</v>
      </c>
      <c r="I38" s="38">
        <v>2.8</v>
      </c>
      <c r="J38" s="38">
        <v>5.8</v>
      </c>
      <c r="K38" s="38">
        <v>0.47399999999999998</v>
      </c>
      <c r="L38" s="38">
        <v>0.7</v>
      </c>
      <c r="M38" s="38">
        <v>1.7</v>
      </c>
      <c r="N38" s="38">
        <v>0.38400000000000001</v>
      </c>
      <c r="O38" s="38">
        <v>2.1</v>
      </c>
      <c r="P38" s="38">
        <v>4.2</v>
      </c>
      <c r="Q38" s="38">
        <v>0.51100000000000001</v>
      </c>
      <c r="R38" s="38">
        <v>0.9</v>
      </c>
      <c r="S38" s="38">
        <v>1.1000000000000001</v>
      </c>
      <c r="T38" s="38">
        <v>0.78400000000000003</v>
      </c>
      <c r="U38" s="38">
        <v>0.3</v>
      </c>
      <c r="V38" s="38">
        <v>1</v>
      </c>
      <c r="W38" s="38">
        <v>1.4</v>
      </c>
      <c r="X38" s="38">
        <v>1.5</v>
      </c>
      <c r="Y38" s="38">
        <v>0.6</v>
      </c>
      <c r="Z38" s="38">
        <v>0.1</v>
      </c>
      <c r="AA38" s="38">
        <v>0.7</v>
      </c>
      <c r="AB38" s="38">
        <v>1.3</v>
      </c>
      <c r="AC38" s="38">
        <v>7.1</v>
      </c>
    </row>
    <row r="39" spans="1:29">
      <c r="A39" s="38">
        <v>30</v>
      </c>
      <c r="B39" s="39" t="s">
        <v>246</v>
      </c>
      <c r="C39" s="38" t="s">
        <v>53</v>
      </c>
      <c r="D39" s="38">
        <v>30</v>
      </c>
      <c r="E39" s="39" t="s">
        <v>81</v>
      </c>
      <c r="F39" s="38">
        <v>77</v>
      </c>
      <c r="G39" s="38">
        <v>10</v>
      </c>
      <c r="H39" s="38">
        <v>17.7</v>
      </c>
      <c r="I39" s="38">
        <v>2.9</v>
      </c>
      <c r="J39" s="38">
        <v>7</v>
      </c>
      <c r="K39" s="38">
        <v>0.42</v>
      </c>
      <c r="L39" s="38">
        <v>0.7</v>
      </c>
      <c r="M39" s="38">
        <v>2.2000000000000002</v>
      </c>
      <c r="N39" s="38">
        <v>0.32300000000000001</v>
      </c>
      <c r="O39" s="38">
        <v>2.2000000000000002</v>
      </c>
      <c r="P39" s="38">
        <v>4.8</v>
      </c>
      <c r="Q39" s="38">
        <v>0.46300000000000002</v>
      </c>
      <c r="R39" s="38">
        <v>1</v>
      </c>
      <c r="S39" s="38">
        <v>1.2</v>
      </c>
      <c r="T39" s="38">
        <v>0.80900000000000005</v>
      </c>
      <c r="U39" s="38">
        <v>0.3</v>
      </c>
      <c r="V39" s="38">
        <v>1.4</v>
      </c>
      <c r="W39" s="38">
        <v>1.7</v>
      </c>
      <c r="X39" s="38">
        <v>3.4</v>
      </c>
      <c r="Y39" s="38">
        <v>0.4</v>
      </c>
      <c r="Z39" s="38">
        <v>0</v>
      </c>
      <c r="AA39" s="38">
        <v>0.9</v>
      </c>
      <c r="AB39" s="38">
        <v>1.4</v>
      </c>
      <c r="AC39" s="38">
        <v>7.5</v>
      </c>
    </row>
    <row r="40" spans="1:29">
      <c r="A40" s="38">
        <v>31</v>
      </c>
      <c r="B40" s="39" t="s">
        <v>659</v>
      </c>
      <c r="C40" s="38" t="s">
        <v>61</v>
      </c>
      <c r="D40" s="38">
        <v>29</v>
      </c>
      <c r="E40" s="39" t="s">
        <v>51</v>
      </c>
      <c r="F40" s="38">
        <v>29</v>
      </c>
      <c r="G40" s="38">
        <v>22</v>
      </c>
      <c r="H40" s="38">
        <v>27.1</v>
      </c>
      <c r="I40" s="38">
        <v>5.7</v>
      </c>
      <c r="J40" s="38">
        <v>12.4</v>
      </c>
      <c r="K40" s="38">
        <v>0.45400000000000001</v>
      </c>
      <c r="L40" s="38">
        <v>0.5</v>
      </c>
      <c r="M40" s="38">
        <v>1.4</v>
      </c>
      <c r="N40" s="38">
        <v>0.36599999999999999</v>
      </c>
      <c r="O40" s="38">
        <v>5.0999999999999996</v>
      </c>
      <c r="P40" s="38">
        <v>11</v>
      </c>
      <c r="Q40" s="38">
        <v>0.46600000000000003</v>
      </c>
      <c r="R40" s="38">
        <v>3</v>
      </c>
      <c r="S40" s="38">
        <v>3.7</v>
      </c>
      <c r="T40" s="38">
        <v>0.81299999999999994</v>
      </c>
      <c r="U40" s="38">
        <v>1.1000000000000001</v>
      </c>
      <c r="V40" s="38">
        <v>3.3</v>
      </c>
      <c r="W40" s="38">
        <v>4.4000000000000004</v>
      </c>
      <c r="X40" s="38">
        <v>1.6</v>
      </c>
      <c r="Y40" s="38">
        <v>0.1</v>
      </c>
      <c r="Z40" s="38">
        <v>0.9</v>
      </c>
      <c r="AA40" s="38">
        <v>1.4</v>
      </c>
      <c r="AB40" s="38">
        <v>1.8</v>
      </c>
      <c r="AC40" s="38">
        <v>14.8</v>
      </c>
    </row>
    <row r="41" spans="1:29">
      <c r="A41" s="38">
        <v>32</v>
      </c>
      <c r="B41" s="39" t="s">
        <v>247</v>
      </c>
      <c r="C41" s="38" t="s">
        <v>64</v>
      </c>
      <c r="D41" s="38">
        <v>22</v>
      </c>
      <c r="E41" s="39" t="s">
        <v>56</v>
      </c>
      <c r="F41" s="38">
        <v>82</v>
      </c>
      <c r="G41" s="38">
        <v>82</v>
      </c>
      <c r="H41" s="38">
        <v>28.3</v>
      </c>
      <c r="I41" s="38">
        <v>3.9</v>
      </c>
      <c r="J41" s="38">
        <v>8</v>
      </c>
      <c r="K41" s="38">
        <v>0.48199999999999998</v>
      </c>
      <c r="L41" s="38">
        <v>1.1000000000000001</v>
      </c>
      <c r="M41" s="38">
        <v>2.6</v>
      </c>
      <c r="N41" s="38">
        <v>0.40500000000000003</v>
      </c>
      <c r="O41" s="38">
        <v>2.8</v>
      </c>
      <c r="P41" s="38">
        <v>5.4</v>
      </c>
      <c r="Q41" s="38">
        <v>0.51900000000000002</v>
      </c>
      <c r="R41" s="38">
        <v>1.3</v>
      </c>
      <c r="S41" s="38">
        <v>1.8</v>
      </c>
      <c r="T41" s="38">
        <v>0.72</v>
      </c>
      <c r="U41" s="38">
        <v>1.4</v>
      </c>
      <c r="V41" s="38">
        <v>4.0999999999999996</v>
      </c>
      <c r="W41" s="38">
        <v>5.5</v>
      </c>
      <c r="X41" s="38">
        <v>1.4</v>
      </c>
      <c r="Y41" s="38">
        <v>0.7</v>
      </c>
      <c r="Z41" s="38">
        <v>0.2</v>
      </c>
      <c r="AA41" s="38">
        <v>0.9</v>
      </c>
      <c r="AB41" s="38">
        <v>1.8</v>
      </c>
      <c r="AC41" s="38">
        <v>10.1</v>
      </c>
    </row>
    <row r="42" spans="1:29">
      <c r="A42" s="38">
        <v>33</v>
      </c>
      <c r="B42" s="39" t="s">
        <v>248</v>
      </c>
      <c r="C42" s="38" t="s">
        <v>64</v>
      </c>
      <c r="D42" s="38">
        <v>34</v>
      </c>
      <c r="E42" s="39" t="s">
        <v>69</v>
      </c>
      <c r="F42" s="38">
        <v>76</v>
      </c>
      <c r="G42" s="38">
        <v>74</v>
      </c>
      <c r="H42" s="38">
        <v>29.9</v>
      </c>
      <c r="I42" s="38">
        <v>3.6</v>
      </c>
      <c r="J42" s="38">
        <v>8.1999999999999993</v>
      </c>
      <c r="K42" s="38">
        <v>0.44400000000000001</v>
      </c>
      <c r="L42" s="38">
        <v>1.8</v>
      </c>
      <c r="M42" s="38">
        <v>4.9000000000000004</v>
      </c>
      <c r="N42" s="38">
        <v>0.36199999999999999</v>
      </c>
      <c r="O42" s="38">
        <v>1.9</v>
      </c>
      <c r="P42" s="38">
        <v>3.3</v>
      </c>
      <c r="Q42" s="38">
        <v>0.56899999999999995</v>
      </c>
      <c r="R42" s="38">
        <v>1</v>
      </c>
      <c r="S42" s="38">
        <v>1.3</v>
      </c>
      <c r="T42" s="38">
        <v>0.77900000000000003</v>
      </c>
      <c r="U42" s="38">
        <v>0.7</v>
      </c>
      <c r="V42" s="38">
        <v>3.3</v>
      </c>
      <c r="W42" s="38">
        <v>4</v>
      </c>
      <c r="X42" s="38">
        <v>1.5</v>
      </c>
      <c r="Y42" s="38">
        <v>0.9</v>
      </c>
      <c r="Z42" s="38">
        <v>0.7</v>
      </c>
      <c r="AA42" s="38">
        <v>1.1000000000000001</v>
      </c>
      <c r="AB42" s="38">
        <v>3.2</v>
      </c>
      <c r="AC42" s="38">
        <v>10.1</v>
      </c>
    </row>
    <row r="43" spans="1:29">
      <c r="A43" s="38">
        <v>34</v>
      </c>
      <c r="B43" s="39" t="s">
        <v>660</v>
      </c>
      <c r="C43" s="38" t="s">
        <v>61</v>
      </c>
      <c r="D43" s="38">
        <v>33</v>
      </c>
      <c r="E43" s="39" t="s">
        <v>59</v>
      </c>
      <c r="F43" s="38">
        <v>16</v>
      </c>
      <c r="G43" s="38">
        <v>1</v>
      </c>
      <c r="H43" s="38">
        <v>8.9</v>
      </c>
      <c r="I43" s="38">
        <v>0.8</v>
      </c>
      <c r="J43" s="38">
        <v>2.4</v>
      </c>
      <c r="K43" s="38">
        <v>0.308</v>
      </c>
      <c r="L43" s="38">
        <v>0.1</v>
      </c>
      <c r="M43" s="38">
        <v>0.3</v>
      </c>
      <c r="N43" s="38">
        <v>0.5</v>
      </c>
      <c r="O43" s="38">
        <v>0.6</v>
      </c>
      <c r="P43" s="38">
        <v>2.2000000000000002</v>
      </c>
      <c r="Q43" s="38">
        <v>0.28599999999999998</v>
      </c>
      <c r="R43" s="38">
        <v>0.4</v>
      </c>
      <c r="S43" s="38">
        <v>0.8</v>
      </c>
      <c r="T43" s="38">
        <v>0.5</v>
      </c>
      <c r="U43" s="38">
        <v>0.9</v>
      </c>
      <c r="V43" s="38">
        <v>0.9</v>
      </c>
      <c r="W43" s="38">
        <v>1.8</v>
      </c>
      <c r="X43" s="38">
        <v>0.3</v>
      </c>
      <c r="Y43" s="38">
        <v>0.3</v>
      </c>
      <c r="Z43" s="38">
        <v>0.1</v>
      </c>
      <c r="AA43" s="38">
        <v>0.3</v>
      </c>
      <c r="AB43" s="38">
        <v>1.6</v>
      </c>
      <c r="AC43" s="38">
        <v>2</v>
      </c>
    </row>
    <row r="44" spans="1:29">
      <c r="A44" s="38">
        <v>35</v>
      </c>
      <c r="B44" s="39" t="s">
        <v>249</v>
      </c>
      <c r="C44" s="38" t="s">
        <v>58</v>
      </c>
      <c r="D44" s="38">
        <v>24</v>
      </c>
      <c r="E44" s="38" t="s">
        <v>107</v>
      </c>
      <c r="F44" s="38">
        <v>58</v>
      </c>
      <c r="G44" s="38">
        <v>0</v>
      </c>
      <c r="H44" s="38">
        <v>16.899999999999999</v>
      </c>
      <c r="I44" s="38">
        <v>2.6</v>
      </c>
      <c r="J44" s="38">
        <v>6.1</v>
      </c>
      <c r="K44" s="38">
        <v>0.42499999999999999</v>
      </c>
      <c r="L44" s="38">
        <v>0.4</v>
      </c>
      <c r="M44" s="38">
        <v>1.5</v>
      </c>
      <c r="N44" s="38">
        <v>0.27100000000000002</v>
      </c>
      <c r="O44" s="38">
        <v>2.2000000000000002</v>
      </c>
      <c r="P44" s="38">
        <v>4.5999999999999996</v>
      </c>
      <c r="Q44" s="38">
        <v>0.47399999999999998</v>
      </c>
      <c r="R44" s="38">
        <v>1.3</v>
      </c>
      <c r="S44" s="38">
        <v>1.6</v>
      </c>
      <c r="T44" s="38">
        <v>0.78700000000000003</v>
      </c>
      <c r="U44" s="38">
        <v>0.4</v>
      </c>
      <c r="V44" s="38">
        <v>2.2999999999999998</v>
      </c>
      <c r="W44" s="38">
        <v>2.8</v>
      </c>
      <c r="X44" s="38">
        <v>1.4</v>
      </c>
      <c r="Y44" s="38">
        <v>0.8</v>
      </c>
      <c r="Z44" s="38">
        <v>0.3</v>
      </c>
      <c r="AA44" s="38">
        <v>1.1000000000000001</v>
      </c>
      <c r="AB44" s="38">
        <v>1.2</v>
      </c>
      <c r="AC44" s="38">
        <v>6.8</v>
      </c>
    </row>
    <row r="45" spans="1:29">
      <c r="A45" s="40">
        <v>35</v>
      </c>
      <c r="B45" s="39" t="s">
        <v>249</v>
      </c>
      <c r="C45" s="40" t="s">
        <v>58</v>
      </c>
      <c r="D45" s="40">
        <v>24</v>
      </c>
      <c r="E45" s="39" t="s">
        <v>49</v>
      </c>
      <c r="F45" s="40">
        <v>30</v>
      </c>
      <c r="G45" s="40">
        <v>0</v>
      </c>
      <c r="H45" s="40">
        <v>10</v>
      </c>
      <c r="I45" s="40">
        <v>1.3</v>
      </c>
      <c r="J45" s="40">
        <v>3.3</v>
      </c>
      <c r="K45" s="40">
        <v>0.38</v>
      </c>
      <c r="L45" s="40">
        <v>0.1</v>
      </c>
      <c r="M45" s="40">
        <v>0.6</v>
      </c>
      <c r="N45" s="40">
        <v>0.222</v>
      </c>
      <c r="O45" s="40">
        <v>1.1000000000000001</v>
      </c>
      <c r="P45" s="40">
        <v>2.7</v>
      </c>
      <c r="Q45" s="40">
        <v>0.41499999999999998</v>
      </c>
      <c r="R45" s="40">
        <v>0.3</v>
      </c>
      <c r="S45" s="40">
        <v>0.5</v>
      </c>
      <c r="T45" s="40">
        <v>0.66700000000000004</v>
      </c>
      <c r="U45" s="40">
        <v>0.1</v>
      </c>
      <c r="V45" s="40">
        <v>1</v>
      </c>
      <c r="W45" s="40">
        <v>1.1000000000000001</v>
      </c>
      <c r="X45" s="40">
        <v>0.9</v>
      </c>
      <c r="Y45" s="40">
        <v>0.5</v>
      </c>
      <c r="Z45" s="40">
        <v>0.1</v>
      </c>
      <c r="AA45" s="40">
        <v>0.6</v>
      </c>
      <c r="AB45" s="40">
        <v>0.7</v>
      </c>
      <c r="AC45" s="40">
        <v>3</v>
      </c>
    </row>
    <row r="46" spans="1:29">
      <c r="A46" s="40">
        <v>35</v>
      </c>
      <c r="B46" s="39" t="s">
        <v>249</v>
      </c>
      <c r="C46" s="40" t="s">
        <v>58</v>
      </c>
      <c r="D46" s="40">
        <v>24</v>
      </c>
      <c r="E46" s="39" t="s">
        <v>90</v>
      </c>
      <c r="F46" s="40">
        <v>28</v>
      </c>
      <c r="G46" s="40">
        <v>0</v>
      </c>
      <c r="H46" s="40">
        <v>24.4</v>
      </c>
      <c r="I46" s="40">
        <v>4</v>
      </c>
      <c r="J46" s="40">
        <v>9</v>
      </c>
      <c r="K46" s="40">
        <v>0.443</v>
      </c>
      <c r="L46" s="40">
        <v>0.7</v>
      </c>
      <c r="M46" s="40">
        <v>2.4</v>
      </c>
      <c r="N46" s="40">
        <v>0.28399999999999997</v>
      </c>
      <c r="O46" s="40">
        <v>3.3</v>
      </c>
      <c r="P46" s="40">
        <v>6.6</v>
      </c>
      <c r="Q46" s="40">
        <v>0.5</v>
      </c>
      <c r="R46" s="40">
        <v>2.2999999999999998</v>
      </c>
      <c r="S46" s="40">
        <v>2.8</v>
      </c>
      <c r="T46" s="40">
        <v>0.81</v>
      </c>
      <c r="U46" s="40">
        <v>0.8</v>
      </c>
      <c r="V46" s="40">
        <v>3.8</v>
      </c>
      <c r="W46" s="40">
        <v>4.5999999999999996</v>
      </c>
      <c r="X46" s="40">
        <v>1.9</v>
      </c>
      <c r="Y46" s="40">
        <v>1.2</v>
      </c>
      <c r="Z46" s="40">
        <v>0.5</v>
      </c>
      <c r="AA46" s="40">
        <v>1.6</v>
      </c>
      <c r="AB46" s="40">
        <v>1.8</v>
      </c>
      <c r="AC46" s="40">
        <v>11</v>
      </c>
    </row>
    <row r="47" spans="1:29">
      <c r="A47" s="38">
        <v>36</v>
      </c>
      <c r="B47" s="39" t="s">
        <v>250</v>
      </c>
      <c r="C47" s="38" t="s">
        <v>24</v>
      </c>
      <c r="D47" s="38">
        <v>29</v>
      </c>
      <c r="E47" s="39" t="s">
        <v>87</v>
      </c>
      <c r="F47" s="38">
        <v>82</v>
      </c>
      <c r="G47" s="38">
        <v>43</v>
      </c>
      <c r="H47" s="38">
        <v>23.5</v>
      </c>
      <c r="I47" s="38">
        <v>4.2</v>
      </c>
      <c r="J47" s="38">
        <v>8.3000000000000007</v>
      </c>
      <c r="K47" s="38">
        <v>0.504</v>
      </c>
      <c r="L47" s="38">
        <v>0.1</v>
      </c>
      <c r="M47" s="38">
        <v>0.4</v>
      </c>
      <c r="N47" s="38">
        <v>0.28100000000000003</v>
      </c>
      <c r="O47" s="38">
        <v>4.0999999999999996</v>
      </c>
      <c r="P47" s="38">
        <v>7.9</v>
      </c>
      <c r="Q47" s="38">
        <v>0.51500000000000001</v>
      </c>
      <c r="R47" s="38">
        <v>2.1</v>
      </c>
      <c r="S47" s="38">
        <v>2.6</v>
      </c>
      <c r="T47" s="38">
        <v>0.79</v>
      </c>
      <c r="U47" s="38">
        <v>1.7</v>
      </c>
      <c r="V47" s="38">
        <v>3.2</v>
      </c>
      <c r="W47" s="38">
        <v>4.9000000000000004</v>
      </c>
      <c r="X47" s="38">
        <v>1.3</v>
      </c>
      <c r="Y47" s="38">
        <v>0.5</v>
      </c>
      <c r="Z47" s="38">
        <v>0.4</v>
      </c>
      <c r="AA47" s="38">
        <v>1</v>
      </c>
      <c r="AB47" s="38">
        <v>1.7</v>
      </c>
      <c r="AC47" s="38">
        <v>10.6</v>
      </c>
    </row>
    <row r="48" spans="1:29">
      <c r="A48" s="38">
        <v>37</v>
      </c>
      <c r="B48" s="39" t="s">
        <v>251</v>
      </c>
      <c r="C48" s="38" t="s">
        <v>64</v>
      </c>
      <c r="D48" s="38">
        <v>26</v>
      </c>
      <c r="E48" s="39" t="s">
        <v>49</v>
      </c>
      <c r="F48" s="38">
        <v>71</v>
      </c>
      <c r="G48" s="38">
        <v>71</v>
      </c>
      <c r="H48" s="38">
        <v>33.5</v>
      </c>
      <c r="I48" s="38">
        <v>3.4</v>
      </c>
      <c r="J48" s="38">
        <v>8.5</v>
      </c>
      <c r="K48" s="38">
        <v>0.4</v>
      </c>
      <c r="L48" s="38">
        <v>1.4</v>
      </c>
      <c r="M48" s="38">
        <v>4.4000000000000004</v>
      </c>
      <c r="N48" s="38">
        <v>0.32400000000000001</v>
      </c>
      <c r="O48" s="38">
        <v>2</v>
      </c>
      <c r="P48" s="38">
        <v>4.0999999999999996</v>
      </c>
      <c r="Q48" s="38">
        <v>0.48099999999999998</v>
      </c>
      <c r="R48" s="38">
        <v>1.2</v>
      </c>
      <c r="S48" s="38">
        <v>1.4</v>
      </c>
      <c r="T48" s="38">
        <v>0.85699999999999998</v>
      </c>
      <c r="U48" s="38">
        <v>0.9</v>
      </c>
      <c r="V48" s="38">
        <v>5</v>
      </c>
      <c r="W48" s="38">
        <v>5.9</v>
      </c>
      <c r="X48" s="38">
        <v>4.8</v>
      </c>
      <c r="Y48" s="38">
        <v>1.1000000000000001</v>
      </c>
      <c r="Z48" s="38">
        <v>0.6</v>
      </c>
      <c r="AA48" s="38">
        <v>1.9</v>
      </c>
      <c r="AB48" s="38">
        <v>1.5</v>
      </c>
      <c r="AC48" s="38">
        <v>9.4</v>
      </c>
    </row>
    <row r="49" spans="1:29">
      <c r="A49" s="38">
        <v>38</v>
      </c>
      <c r="B49" s="39" t="s">
        <v>252</v>
      </c>
      <c r="C49" s="38" t="s">
        <v>53</v>
      </c>
      <c r="D49" s="38">
        <v>26</v>
      </c>
      <c r="E49" s="39" t="s">
        <v>235</v>
      </c>
      <c r="F49" s="38">
        <v>77</v>
      </c>
      <c r="G49" s="38">
        <v>4</v>
      </c>
      <c r="H49" s="38">
        <v>22.3</v>
      </c>
      <c r="I49" s="38">
        <v>2.9</v>
      </c>
      <c r="J49" s="38">
        <v>6.7</v>
      </c>
      <c r="K49" s="38">
        <v>0.42599999999999999</v>
      </c>
      <c r="L49" s="38">
        <v>0.5</v>
      </c>
      <c r="M49" s="38">
        <v>1.6</v>
      </c>
      <c r="N49" s="38">
        <v>0.308</v>
      </c>
      <c r="O49" s="38">
        <v>2.4</v>
      </c>
      <c r="P49" s="38">
        <v>5.0999999999999996</v>
      </c>
      <c r="Q49" s="38">
        <v>0.46200000000000002</v>
      </c>
      <c r="R49" s="38">
        <v>1.6</v>
      </c>
      <c r="S49" s="38">
        <v>1.8</v>
      </c>
      <c r="T49" s="38">
        <v>0.88300000000000001</v>
      </c>
      <c r="U49" s="38">
        <v>0.3</v>
      </c>
      <c r="V49" s="38">
        <v>2.5</v>
      </c>
      <c r="W49" s="38">
        <v>2.7</v>
      </c>
      <c r="X49" s="38">
        <v>3</v>
      </c>
      <c r="Y49" s="38">
        <v>0.8</v>
      </c>
      <c r="Z49" s="38">
        <v>0.2</v>
      </c>
      <c r="AA49" s="38">
        <v>1.7</v>
      </c>
      <c r="AB49" s="38">
        <v>2.1</v>
      </c>
      <c r="AC49" s="38">
        <v>7.8</v>
      </c>
    </row>
    <row r="50" spans="1:29">
      <c r="A50" s="38">
        <v>39</v>
      </c>
      <c r="B50" s="39" t="s">
        <v>253</v>
      </c>
      <c r="C50" s="38" t="s">
        <v>61</v>
      </c>
      <c r="D50" s="38">
        <v>28</v>
      </c>
      <c r="E50" s="39" t="s">
        <v>62</v>
      </c>
      <c r="F50" s="38">
        <v>70</v>
      </c>
      <c r="G50" s="38">
        <v>17</v>
      </c>
      <c r="H50" s="38">
        <v>16</v>
      </c>
      <c r="I50" s="38">
        <v>2.6</v>
      </c>
      <c r="J50" s="38">
        <v>4.7</v>
      </c>
      <c r="K50" s="38">
        <v>0.56599999999999995</v>
      </c>
      <c r="L50" s="38">
        <v>0</v>
      </c>
      <c r="M50" s="38">
        <v>0.1</v>
      </c>
      <c r="N50" s="38">
        <v>0.25</v>
      </c>
      <c r="O50" s="38">
        <v>2.6</v>
      </c>
      <c r="P50" s="38">
        <v>4.5999999999999996</v>
      </c>
      <c r="Q50" s="38">
        <v>0.56999999999999995</v>
      </c>
      <c r="R50" s="38">
        <v>1.3</v>
      </c>
      <c r="S50" s="38">
        <v>1.5</v>
      </c>
      <c r="T50" s="38">
        <v>0.86499999999999999</v>
      </c>
      <c r="U50" s="38">
        <v>1.6</v>
      </c>
      <c r="V50" s="38">
        <v>3</v>
      </c>
      <c r="W50" s="38">
        <v>4.5</v>
      </c>
      <c r="X50" s="38">
        <v>0.5</v>
      </c>
      <c r="Y50" s="38">
        <v>0.2</v>
      </c>
      <c r="Z50" s="38">
        <v>0.3</v>
      </c>
      <c r="AA50" s="38">
        <v>0.9</v>
      </c>
      <c r="AB50" s="38">
        <v>2.2999999999999998</v>
      </c>
      <c r="AC50" s="38">
        <v>6.6</v>
      </c>
    </row>
    <row r="51" spans="1:29">
      <c r="A51" s="38">
        <v>40</v>
      </c>
      <c r="B51" s="39" t="s">
        <v>254</v>
      </c>
      <c r="C51" s="38" t="s">
        <v>58</v>
      </c>
      <c r="D51" s="38">
        <v>25</v>
      </c>
      <c r="E51" s="39" t="s">
        <v>97</v>
      </c>
      <c r="F51" s="38">
        <v>75</v>
      </c>
      <c r="G51" s="38">
        <v>10</v>
      </c>
      <c r="H51" s="38">
        <v>17.7</v>
      </c>
      <c r="I51" s="38">
        <v>1.9</v>
      </c>
      <c r="J51" s="38">
        <v>4.4000000000000004</v>
      </c>
      <c r="K51" s="38">
        <v>0.42599999999999999</v>
      </c>
      <c r="L51" s="38">
        <v>0.6</v>
      </c>
      <c r="M51" s="38">
        <v>1.8</v>
      </c>
      <c r="N51" s="38">
        <v>0.36399999999999999</v>
      </c>
      <c r="O51" s="38">
        <v>1.2</v>
      </c>
      <c r="P51" s="38">
        <v>2.7</v>
      </c>
      <c r="Q51" s="38">
        <v>0.46700000000000003</v>
      </c>
      <c r="R51" s="38">
        <v>0.8</v>
      </c>
      <c r="S51" s="38">
        <v>1.3</v>
      </c>
      <c r="T51" s="38">
        <v>0.6</v>
      </c>
      <c r="U51" s="38">
        <v>0.3</v>
      </c>
      <c r="V51" s="38">
        <v>2.7</v>
      </c>
      <c r="W51" s="38">
        <v>3</v>
      </c>
      <c r="X51" s="38">
        <v>1</v>
      </c>
      <c r="Y51" s="38">
        <v>0.7</v>
      </c>
      <c r="Z51" s="38">
        <v>0.4</v>
      </c>
      <c r="AA51" s="38">
        <v>1</v>
      </c>
      <c r="AB51" s="38">
        <v>1.7</v>
      </c>
      <c r="AC51" s="38">
        <v>5.2</v>
      </c>
    </row>
    <row r="52" spans="1:29">
      <c r="A52" s="36" t="s">
        <v>214</v>
      </c>
      <c r="B52" s="36" t="s">
        <v>0</v>
      </c>
      <c r="C52" s="36" t="s">
        <v>1</v>
      </c>
      <c r="D52" s="36" t="s">
        <v>2</v>
      </c>
      <c r="E52" s="36" t="s">
        <v>3</v>
      </c>
      <c r="F52" s="36" t="s">
        <v>4</v>
      </c>
      <c r="G52" s="36" t="s">
        <v>5</v>
      </c>
      <c r="H52" s="36" t="s">
        <v>6</v>
      </c>
      <c r="I52" s="36" t="s">
        <v>7</v>
      </c>
      <c r="J52" s="36" t="s">
        <v>8</v>
      </c>
      <c r="K52" s="36" t="s">
        <v>9</v>
      </c>
      <c r="L52" s="36" t="s">
        <v>10</v>
      </c>
      <c r="M52" s="36" t="s">
        <v>11</v>
      </c>
      <c r="N52" s="36" t="s">
        <v>10</v>
      </c>
      <c r="O52" s="36" t="s">
        <v>12</v>
      </c>
      <c r="P52" s="36" t="s">
        <v>13</v>
      </c>
      <c r="Q52" s="36" t="s">
        <v>12</v>
      </c>
      <c r="R52" s="36" t="s">
        <v>14</v>
      </c>
      <c r="S52" s="36" t="s">
        <v>15</v>
      </c>
      <c r="T52" s="36" t="s">
        <v>16</v>
      </c>
      <c r="U52" s="36" t="s">
        <v>17</v>
      </c>
      <c r="V52" s="36" t="s">
        <v>18</v>
      </c>
      <c r="W52" s="36" t="s">
        <v>19</v>
      </c>
      <c r="X52" s="36" t="s">
        <v>20</v>
      </c>
      <c r="Y52" s="36" t="s">
        <v>21</v>
      </c>
      <c r="Z52" s="36" t="s">
        <v>22</v>
      </c>
      <c r="AA52" s="36" t="s">
        <v>23</v>
      </c>
      <c r="AB52" s="36" t="s">
        <v>24</v>
      </c>
      <c r="AC52" s="36" t="s">
        <v>25</v>
      </c>
    </row>
    <row r="53" spans="1:29">
      <c r="A53" s="38">
        <v>41</v>
      </c>
      <c r="B53" s="39" t="s">
        <v>255</v>
      </c>
      <c r="C53" s="38" t="s">
        <v>58</v>
      </c>
      <c r="D53" s="38">
        <v>21</v>
      </c>
      <c r="E53" s="39" t="s">
        <v>115</v>
      </c>
      <c r="F53" s="38">
        <v>63</v>
      </c>
      <c r="G53" s="38">
        <v>59</v>
      </c>
      <c r="H53" s="38">
        <v>33.4</v>
      </c>
      <c r="I53" s="38">
        <v>5.8</v>
      </c>
      <c r="J53" s="38">
        <v>13.5</v>
      </c>
      <c r="K53" s="38">
        <v>0.42699999999999999</v>
      </c>
      <c r="L53" s="38">
        <v>1.7</v>
      </c>
      <c r="M53" s="38">
        <v>4.0999999999999996</v>
      </c>
      <c r="N53" s="38">
        <v>0.40899999999999997</v>
      </c>
      <c r="O53" s="38">
        <v>4.0999999999999996</v>
      </c>
      <c r="P53" s="38">
        <v>9.4</v>
      </c>
      <c r="Q53" s="38">
        <v>0.434</v>
      </c>
      <c r="R53" s="38">
        <v>2.1</v>
      </c>
      <c r="S53" s="38">
        <v>2.6</v>
      </c>
      <c r="T53" s="38">
        <v>0.78300000000000003</v>
      </c>
      <c r="U53" s="38">
        <v>0.9</v>
      </c>
      <c r="V53" s="38">
        <v>2.9</v>
      </c>
      <c r="W53" s="38">
        <v>3.8</v>
      </c>
      <c r="X53" s="38">
        <v>3.1</v>
      </c>
      <c r="Y53" s="38">
        <v>1.2</v>
      </c>
      <c r="Z53" s="38">
        <v>0.3</v>
      </c>
      <c r="AA53" s="38">
        <v>2</v>
      </c>
      <c r="AB53" s="38">
        <v>2.2000000000000002</v>
      </c>
      <c r="AC53" s="38">
        <v>15.3</v>
      </c>
    </row>
    <row r="54" spans="1:29">
      <c r="A54" s="38">
        <v>42</v>
      </c>
      <c r="B54" s="39" t="s">
        <v>719</v>
      </c>
      <c r="C54" s="38" t="s">
        <v>64</v>
      </c>
      <c r="D54" s="38">
        <v>26</v>
      </c>
      <c r="E54" s="39" t="s">
        <v>73</v>
      </c>
      <c r="F54" s="38">
        <v>24</v>
      </c>
      <c r="G54" s="38">
        <v>1</v>
      </c>
      <c r="H54" s="38">
        <v>21</v>
      </c>
      <c r="I54" s="38">
        <v>3.8</v>
      </c>
      <c r="J54" s="38">
        <v>8.8000000000000007</v>
      </c>
      <c r="K54" s="38">
        <v>0.434</v>
      </c>
      <c r="L54" s="38">
        <v>0.3</v>
      </c>
      <c r="M54" s="38">
        <v>1.4</v>
      </c>
      <c r="N54" s="38">
        <v>0.23499999999999999</v>
      </c>
      <c r="O54" s="38">
        <v>3.5</v>
      </c>
      <c r="P54" s="38">
        <v>7.4</v>
      </c>
      <c r="Q54" s="38">
        <v>0.47199999999999998</v>
      </c>
      <c r="R54" s="38">
        <v>0.8</v>
      </c>
      <c r="S54" s="38">
        <v>1.1000000000000001</v>
      </c>
      <c r="T54" s="38">
        <v>0.76900000000000002</v>
      </c>
      <c r="U54" s="38">
        <v>0.5</v>
      </c>
      <c r="V54" s="38">
        <v>3.2</v>
      </c>
      <c r="W54" s="38">
        <v>3.7</v>
      </c>
      <c r="X54" s="38">
        <v>1.3</v>
      </c>
      <c r="Y54" s="38">
        <v>0.6</v>
      </c>
      <c r="Z54" s="38">
        <v>0.5</v>
      </c>
      <c r="AA54" s="38">
        <v>1.5</v>
      </c>
      <c r="AB54" s="38">
        <v>2.8</v>
      </c>
      <c r="AC54" s="38">
        <v>8.8000000000000007</v>
      </c>
    </row>
    <row r="55" spans="1:29">
      <c r="A55" s="38">
        <v>43</v>
      </c>
      <c r="B55" s="39" t="s">
        <v>256</v>
      </c>
      <c r="C55" s="38" t="s">
        <v>58</v>
      </c>
      <c r="D55" s="38">
        <v>28</v>
      </c>
      <c r="E55" s="39" t="s">
        <v>62</v>
      </c>
      <c r="F55" s="38">
        <v>62</v>
      </c>
      <c r="G55" s="38">
        <v>9</v>
      </c>
      <c r="H55" s="38">
        <v>22.4</v>
      </c>
      <c r="I55" s="38">
        <v>3.2</v>
      </c>
      <c r="J55" s="38">
        <v>7.6</v>
      </c>
      <c r="K55" s="38">
        <v>0.42299999999999999</v>
      </c>
      <c r="L55" s="38">
        <v>1.4</v>
      </c>
      <c r="M55" s="38">
        <v>3.7</v>
      </c>
      <c r="N55" s="38">
        <v>0.374</v>
      </c>
      <c r="O55" s="38">
        <v>1.8</v>
      </c>
      <c r="P55" s="38">
        <v>3.9</v>
      </c>
      <c r="Q55" s="38">
        <v>0.47099999999999997</v>
      </c>
      <c r="R55" s="38">
        <v>1.4</v>
      </c>
      <c r="S55" s="38">
        <v>1.6</v>
      </c>
      <c r="T55" s="38">
        <v>0.84799999999999998</v>
      </c>
      <c r="U55" s="38">
        <v>0.4</v>
      </c>
      <c r="V55" s="38">
        <v>2.1</v>
      </c>
      <c r="W55" s="38">
        <v>2.5</v>
      </c>
      <c r="X55" s="38">
        <v>1.5</v>
      </c>
      <c r="Y55" s="38">
        <v>0.5</v>
      </c>
      <c r="Z55" s="38">
        <v>0</v>
      </c>
      <c r="AA55" s="38">
        <v>1</v>
      </c>
      <c r="AB55" s="38">
        <v>1.4</v>
      </c>
      <c r="AC55" s="38">
        <v>9.1999999999999993</v>
      </c>
    </row>
    <row r="56" spans="1:29">
      <c r="A56" s="38">
        <v>44</v>
      </c>
      <c r="B56" s="39" t="s">
        <v>720</v>
      </c>
      <c r="C56" s="38" t="s">
        <v>24</v>
      </c>
      <c r="D56" s="38">
        <v>23</v>
      </c>
      <c r="E56" s="39" t="s">
        <v>110</v>
      </c>
      <c r="F56" s="38">
        <v>2</v>
      </c>
      <c r="G56" s="38">
        <v>0</v>
      </c>
      <c r="H56" s="38">
        <v>1.5</v>
      </c>
      <c r="I56" s="38">
        <v>0</v>
      </c>
      <c r="J56" s="38">
        <v>0</v>
      </c>
      <c r="K56" s="38"/>
      <c r="L56" s="38">
        <v>0</v>
      </c>
      <c r="M56" s="38">
        <v>0</v>
      </c>
      <c r="N56" s="38"/>
      <c r="O56" s="38">
        <v>0</v>
      </c>
      <c r="P56" s="38">
        <v>0</v>
      </c>
      <c r="Q56" s="38"/>
      <c r="R56" s="38">
        <v>0</v>
      </c>
      <c r="S56" s="38">
        <v>0</v>
      </c>
      <c r="T56" s="38"/>
      <c r="U56" s="38">
        <v>0.5</v>
      </c>
      <c r="V56" s="38">
        <v>1</v>
      </c>
      <c r="W56" s="38">
        <v>1.5</v>
      </c>
      <c r="X56" s="38">
        <v>0</v>
      </c>
      <c r="Y56" s="38">
        <v>0</v>
      </c>
      <c r="Z56" s="38">
        <v>0</v>
      </c>
      <c r="AA56" s="38">
        <v>0.5</v>
      </c>
      <c r="AB56" s="38">
        <v>0</v>
      </c>
      <c r="AC56" s="38">
        <v>0</v>
      </c>
    </row>
    <row r="57" spans="1:29">
      <c r="A57" s="38">
        <v>45</v>
      </c>
      <c r="B57" s="39" t="s">
        <v>257</v>
      </c>
      <c r="C57" s="38" t="s">
        <v>24</v>
      </c>
      <c r="D57" s="38">
        <v>21</v>
      </c>
      <c r="E57" s="39" t="s">
        <v>77</v>
      </c>
      <c r="F57" s="38">
        <v>57</v>
      </c>
      <c r="G57" s="38">
        <v>3</v>
      </c>
      <c r="H57" s="38">
        <v>15.7</v>
      </c>
      <c r="I57" s="38">
        <v>2.2000000000000002</v>
      </c>
      <c r="J57" s="38">
        <v>5.2</v>
      </c>
      <c r="K57" s="38">
        <v>0.42099999999999999</v>
      </c>
      <c r="L57" s="38">
        <v>0.1</v>
      </c>
      <c r="M57" s="38">
        <v>0.4</v>
      </c>
      <c r="N57" s="38">
        <v>0.30399999999999999</v>
      </c>
      <c r="O57" s="38">
        <v>2.1</v>
      </c>
      <c r="P57" s="38">
        <v>4.8</v>
      </c>
      <c r="Q57" s="38">
        <v>0.43099999999999999</v>
      </c>
      <c r="R57" s="38">
        <v>0.7</v>
      </c>
      <c r="S57" s="38">
        <v>1.1000000000000001</v>
      </c>
      <c r="T57" s="38">
        <v>0.64100000000000001</v>
      </c>
      <c r="U57" s="38">
        <v>0.9</v>
      </c>
      <c r="V57" s="38">
        <v>2.9</v>
      </c>
      <c r="W57" s="38">
        <v>3.8</v>
      </c>
      <c r="X57" s="38">
        <v>0.8</v>
      </c>
      <c r="Y57" s="38">
        <v>0.5</v>
      </c>
      <c r="Z57" s="38">
        <v>0.3</v>
      </c>
      <c r="AA57" s="38">
        <v>0.6</v>
      </c>
      <c r="AB57" s="38">
        <v>1.5</v>
      </c>
      <c r="AC57" s="38">
        <v>5.2</v>
      </c>
    </row>
    <row r="58" spans="1:29">
      <c r="A58" s="38">
        <v>46</v>
      </c>
      <c r="B58" s="39" t="s">
        <v>258</v>
      </c>
      <c r="C58" s="38" t="s">
        <v>53</v>
      </c>
      <c r="D58" s="38">
        <v>26</v>
      </c>
      <c r="E58" s="39" t="s">
        <v>71</v>
      </c>
      <c r="F58" s="38">
        <v>56</v>
      </c>
      <c r="G58" s="38">
        <v>55</v>
      </c>
      <c r="H58" s="38">
        <v>30.8</v>
      </c>
      <c r="I58" s="38">
        <v>3.6</v>
      </c>
      <c r="J58" s="38">
        <v>9.5</v>
      </c>
      <c r="K58" s="38">
        <v>0.38300000000000001</v>
      </c>
      <c r="L58" s="38">
        <v>2.1</v>
      </c>
      <c r="M58" s="38">
        <v>5.8</v>
      </c>
      <c r="N58" s="38">
        <v>0.35599999999999998</v>
      </c>
      <c r="O58" s="38">
        <v>1.6</v>
      </c>
      <c r="P58" s="38">
        <v>3.7</v>
      </c>
      <c r="Q58" s="38">
        <v>0.42599999999999999</v>
      </c>
      <c r="R58" s="38">
        <v>0.8</v>
      </c>
      <c r="S58" s="38">
        <v>1.1000000000000001</v>
      </c>
      <c r="T58" s="38">
        <v>0.75</v>
      </c>
      <c r="U58" s="38">
        <v>1.2</v>
      </c>
      <c r="V58" s="38">
        <v>3</v>
      </c>
      <c r="W58" s="38">
        <v>4.2</v>
      </c>
      <c r="X58" s="38">
        <v>3.4</v>
      </c>
      <c r="Y58" s="38">
        <v>1.1000000000000001</v>
      </c>
      <c r="Z58" s="38">
        <v>0.4</v>
      </c>
      <c r="AA58" s="38">
        <v>1.5</v>
      </c>
      <c r="AB58" s="38">
        <v>3.3</v>
      </c>
      <c r="AC58" s="38">
        <v>10.1</v>
      </c>
    </row>
    <row r="59" spans="1:29">
      <c r="A59" s="38">
        <v>47</v>
      </c>
      <c r="B59" s="39" t="s">
        <v>721</v>
      </c>
      <c r="C59" s="38" t="s">
        <v>61</v>
      </c>
      <c r="D59" s="38">
        <v>22</v>
      </c>
      <c r="E59" s="39" t="s">
        <v>292</v>
      </c>
      <c r="F59" s="38">
        <v>3</v>
      </c>
      <c r="G59" s="38">
        <v>0</v>
      </c>
      <c r="H59" s="38">
        <v>1</v>
      </c>
      <c r="I59" s="38">
        <v>0.3</v>
      </c>
      <c r="J59" s="38">
        <v>0.7</v>
      </c>
      <c r="K59" s="38">
        <v>0.5</v>
      </c>
      <c r="L59" s="38">
        <v>0</v>
      </c>
      <c r="M59" s="38">
        <v>0</v>
      </c>
      <c r="N59" s="38"/>
      <c r="O59" s="38">
        <v>0.3</v>
      </c>
      <c r="P59" s="38">
        <v>0.7</v>
      </c>
      <c r="Q59" s="38">
        <v>0.5</v>
      </c>
      <c r="R59" s="38">
        <v>0</v>
      </c>
      <c r="S59" s="38">
        <v>0</v>
      </c>
      <c r="T59" s="38"/>
      <c r="U59" s="38">
        <v>0</v>
      </c>
      <c r="V59" s="38">
        <v>0.3</v>
      </c>
      <c r="W59" s="38">
        <v>0.3</v>
      </c>
      <c r="X59" s="38">
        <v>0.3</v>
      </c>
      <c r="Y59" s="38">
        <v>0</v>
      </c>
      <c r="Z59" s="38">
        <v>0.3</v>
      </c>
      <c r="AA59" s="38">
        <v>0</v>
      </c>
      <c r="AB59" s="38">
        <v>0</v>
      </c>
      <c r="AC59" s="38">
        <v>0.7</v>
      </c>
    </row>
    <row r="60" spans="1:29">
      <c r="A60" s="38">
        <v>48</v>
      </c>
      <c r="B60" s="39" t="s">
        <v>259</v>
      </c>
      <c r="C60" s="38" t="s">
        <v>61</v>
      </c>
      <c r="D60" s="38">
        <v>22</v>
      </c>
      <c r="E60" s="39" t="s">
        <v>260</v>
      </c>
      <c r="F60" s="38">
        <v>64</v>
      </c>
      <c r="G60" s="38">
        <v>21</v>
      </c>
      <c r="H60" s="38">
        <v>19.399999999999999</v>
      </c>
      <c r="I60" s="38">
        <v>1.6</v>
      </c>
      <c r="J60" s="38">
        <v>2.9</v>
      </c>
      <c r="K60" s="38">
        <v>0.54300000000000004</v>
      </c>
      <c r="L60" s="38">
        <v>0</v>
      </c>
      <c r="M60" s="38">
        <v>0</v>
      </c>
      <c r="N60" s="38"/>
      <c r="O60" s="38">
        <v>1.6</v>
      </c>
      <c r="P60" s="38">
        <v>2.9</v>
      </c>
      <c r="Q60" s="38">
        <v>0.54300000000000004</v>
      </c>
      <c r="R60" s="38">
        <v>1.6</v>
      </c>
      <c r="S60" s="38">
        <v>2.7</v>
      </c>
      <c r="T60" s="38">
        <v>0.58299999999999996</v>
      </c>
      <c r="U60" s="38">
        <v>2.5</v>
      </c>
      <c r="V60" s="38">
        <v>3.9</v>
      </c>
      <c r="W60" s="38">
        <v>6.4</v>
      </c>
      <c r="X60" s="38">
        <v>0.3</v>
      </c>
      <c r="Y60" s="38">
        <v>0.3</v>
      </c>
      <c r="Z60" s="38">
        <v>1.5</v>
      </c>
      <c r="AA60" s="38">
        <v>0.8</v>
      </c>
      <c r="AB60" s="38">
        <v>2.2000000000000002</v>
      </c>
      <c r="AC60" s="38">
        <v>4.8</v>
      </c>
    </row>
    <row r="61" spans="1:29">
      <c r="A61" s="38">
        <v>49</v>
      </c>
      <c r="B61" s="39" t="s">
        <v>261</v>
      </c>
      <c r="C61" s="38" t="s">
        <v>61</v>
      </c>
      <c r="D61" s="38">
        <v>23</v>
      </c>
      <c r="E61" s="38" t="s">
        <v>107</v>
      </c>
      <c r="F61" s="38">
        <v>63</v>
      </c>
      <c r="G61" s="38">
        <v>39</v>
      </c>
      <c r="H61" s="38">
        <v>19</v>
      </c>
      <c r="I61" s="38">
        <v>2.5</v>
      </c>
      <c r="J61" s="38">
        <v>4.3</v>
      </c>
      <c r="K61" s="38">
        <v>0.57499999999999996</v>
      </c>
      <c r="L61" s="38">
        <v>0</v>
      </c>
      <c r="M61" s="38">
        <v>0</v>
      </c>
      <c r="N61" s="38">
        <v>0</v>
      </c>
      <c r="O61" s="38">
        <v>2.5</v>
      </c>
      <c r="P61" s="38">
        <v>4.3</v>
      </c>
      <c r="Q61" s="38">
        <v>0.57699999999999996</v>
      </c>
      <c r="R61" s="38">
        <v>1</v>
      </c>
      <c r="S61" s="38">
        <v>1.9</v>
      </c>
      <c r="T61" s="38">
        <v>0.55100000000000005</v>
      </c>
      <c r="U61" s="38">
        <v>2.2999999999999998</v>
      </c>
      <c r="V61" s="38">
        <v>3.6</v>
      </c>
      <c r="W61" s="38">
        <v>5.8</v>
      </c>
      <c r="X61" s="38">
        <v>0.7</v>
      </c>
      <c r="Y61" s="38">
        <v>0.3</v>
      </c>
      <c r="Z61" s="38">
        <v>0.4</v>
      </c>
      <c r="AA61" s="38">
        <v>0.8</v>
      </c>
      <c r="AB61" s="38">
        <v>2.5</v>
      </c>
      <c r="AC61" s="38">
        <v>6</v>
      </c>
    </row>
    <row r="62" spans="1:29">
      <c r="A62" s="40">
        <v>49</v>
      </c>
      <c r="B62" s="39" t="s">
        <v>261</v>
      </c>
      <c r="C62" s="40" t="s">
        <v>61</v>
      </c>
      <c r="D62" s="40">
        <v>23</v>
      </c>
      <c r="E62" s="39" t="s">
        <v>71</v>
      </c>
      <c r="F62" s="40">
        <v>25</v>
      </c>
      <c r="G62" s="40">
        <v>12</v>
      </c>
      <c r="H62" s="40">
        <v>15.7</v>
      </c>
      <c r="I62" s="40">
        <v>1.8</v>
      </c>
      <c r="J62" s="40">
        <v>3.3</v>
      </c>
      <c r="K62" s="40">
        <v>0.54200000000000004</v>
      </c>
      <c r="L62" s="40">
        <v>0</v>
      </c>
      <c r="M62" s="40">
        <v>0</v>
      </c>
      <c r="N62" s="40">
        <v>0</v>
      </c>
      <c r="O62" s="40">
        <v>1.8</v>
      </c>
      <c r="P62" s="40">
        <v>3.3</v>
      </c>
      <c r="Q62" s="40">
        <v>0.54900000000000004</v>
      </c>
      <c r="R62" s="40">
        <v>0.6</v>
      </c>
      <c r="S62" s="40">
        <v>1.2</v>
      </c>
      <c r="T62" s="40">
        <v>0.51700000000000002</v>
      </c>
      <c r="U62" s="40">
        <v>2.2999999999999998</v>
      </c>
      <c r="V62" s="40">
        <v>2.8</v>
      </c>
      <c r="W62" s="40">
        <v>5.0999999999999996</v>
      </c>
      <c r="X62" s="40">
        <v>0.3</v>
      </c>
      <c r="Y62" s="40">
        <v>0.2</v>
      </c>
      <c r="Z62" s="40">
        <v>0.1</v>
      </c>
      <c r="AA62" s="40">
        <v>0.8</v>
      </c>
      <c r="AB62" s="40">
        <v>2.2000000000000002</v>
      </c>
      <c r="AC62" s="40">
        <v>4.2</v>
      </c>
    </row>
    <row r="63" spans="1:29">
      <c r="A63" s="40">
        <v>49</v>
      </c>
      <c r="B63" s="39" t="s">
        <v>261</v>
      </c>
      <c r="C63" s="40" t="s">
        <v>61</v>
      </c>
      <c r="D63" s="40">
        <v>23</v>
      </c>
      <c r="E63" s="39" t="s">
        <v>85</v>
      </c>
      <c r="F63" s="40">
        <v>38</v>
      </c>
      <c r="G63" s="40">
        <v>27</v>
      </c>
      <c r="H63" s="40">
        <v>21.1</v>
      </c>
      <c r="I63" s="40">
        <v>2.9</v>
      </c>
      <c r="J63" s="40">
        <v>5</v>
      </c>
      <c r="K63" s="40">
        <v>0.58899999999999997</v>
      </c>
      <c r="L63" s="40">
        <v>0</v>
      </c>
      <c r="M63" s="40">
        <v>0</v>
      </c>
      <c r="N63" s="40"/>
      <c r="O63" s="40">
        <v>2.9</v>
      </c>
      <c r="P63" s="40">
        <v>5</v>
      </c>
      <c r="Q63" s="40">
        <v>0.58899999999999997</v>
      </c>
      <c r="R63" s="40">
        <v>1.3</v>
      </c>
      <c r="S63" s="40">
        <v>2.2999999999999998</v>
      </c>
      <c r="T63" s="40">
        <v>0.56200000000000006</v>
      </c>
      <c r="U63" s="40">
        <v>2.2000000000000002</v>
      </c>
      <c r="V63" s="40">
        <v>4.0999999999999996</v>
      </c>
      <c r="W63" s="40">
        <v>6.3</v>
      </c>
      <c r="X63" s="40">
        <v>0.9</v>
      </c>
      <c r="Y63" s="40">
        <v>0.3</v>
      </c>
      <c r="Z63" s="40">
        <v>0.6</v>
      </c>
      <c r="AA63" s="40">
        <v>0.8</v>
      </c>
      <c r="AB63" s="40">
        <v>2.7</v>
      </c>
      <c r="AC63" s="40">
        <v>7.2</v>
      </c>
    </row>
    <row r="64" spans="1:29">
      <c r="A64" s="38">
        <v>50</v>
      </c>
      <c r="B64" s="39" t="s">
        <v>262</v>
      </c>
      <c r="C64" s="38" t="s">
        <v>24</v>
      </c>
      <c r="D64" s="38">
        <v>25</v>
      </c>
      <c r="E64" s="39" t="s">
        <v>115</v>
      </c>
      <c r="F64" s="38">
        <v>29</v>
      </c>
      <c r="G64" s="38">
        <v>0</v>
      </c>
      <c r="H64" s="38">
        <v>6.2</v>
      </c>
      <c r="I64" s="38">
        <v>0.9</v>
      </c>
      <c r="J64" s="38">
        <v>2</v>
      </c>
      <c r="K64" s="38">
        <v>0.45600000000000002</v>
      </c>
      <c r="L64" s="38">
        <v>0</v>
      </c>
      <c r="M64" s="38">
        <v>0</v>
      </c>
      <c r="N64" s="38"/>
      <c r="O64" s="38">
        <v>0.9</v>
      </c>
      <c r="P64" s="38">
        <v>2</v>
      </c>
      <c r="Q64" s="38">
        <v>0.45600000000000002</v>
      </c>
      <c r="R64" s="38">
        <v>0.1</v>
      </c>
      <c r="S64" s="38">
        <v>0.2</v>
      </c>
      <c r="T64" s="38">
        <v>0.66700000000000004</v>
      </c>
      <c r="U64" s="38">
        <v>0.6</v>
      </c>
      <c r="V64" s="38">
        <v>1.4</v>
      </c>
      <c r="W64" s="38">
        <v>1.9</v>
      </c>
      <c r="X64" s="38">
        <v>0.1</v>
      </c>
      <c r="Y64" s="38">
        <v>0.2</v>
      </c>
      <c r="Z64" s="38">
        <v>0</v>
      </c>
      <c r="AA64" s="38">
        <v>0.4</v>
      </c>
      <c r="AB64" s="38">
        <v>1.4</v>
      </c>
      <c r="AC64" s="38">
        <v>1.9</v>
      </c>
    </row>
    <row r="65" spans="1:29">
      <c r="A65" s="38">
        <v>51</v>
      </c>
      <c r="B65" s="39" t="s">
        <v>263</v>
      </c>
      <c r="C65" s="38" t="s">
        <v>53</v>
      </c>
      <c r="D65" s="38">
        <v>34</v>
      </c>
      <c r="E65" s="39" t="s">
        <v>49</v>
      </c>
      <c r="F65" s="38">
        <v>81</v>
      </c>
      <c r="G65" s="38">
        <v>0</v>
      </c>
      <c r="H65" s="38">
        <v>18.899999999999999</v>
      </c>
      <c r="I65" s="38">
        <v>1.5</v>
      </c>
      <c r="J65" s="38">
        <v>4</v>
      </c>
      <c r="K65" s="38">
        <v>0.373</v>
      </c>
      <c r="L65" s="38">
        <v>1</v>
      </c>
      <c r="M65" s="38">
        <v>2.7</v>
      </c>
      <c r="N65" s="38">
        <v>0.35199999999999998</v>
      </c>
      <c r="O65" s="38">
        <v>0.6</v>
      </c>
      <c r="P65" s="38">
        <v>1.3</v>
      </c>
      <c r="Q65" s="38">
        <v>0.41699999999999998</v>
      </c>
      <c r="R65" s="38">
        <v>0.4</v>
      </c>
      <c r="S65" s="38">
        <v>0.5</v>
      </c>
      <c r="T65" s="38">
        <v>0.70699999999999996</v>
      </c>
      <c r="U65" s="38">
        <v>0.2</v>
      </c>
      <c r="V65" s="38">
        <v>1.5</v>
      </c>
      <c r="W65" s="38">
        <v>1.7</v>
      </c>
      <c r="X65" s="38">
        <v>3.6</v>
      </c>
      <c r="Y65" s="38">
        <v>0.5</v>
      </c>
      <c r="Z65" s="38">
        <v>0.1</v>
      </c>
      <c r="AA65" s="38">
        <v>1.3</v>
      </c>
      <c r="AB65" s="38">
        <v>1.5</v>
      </c>
      <c r="AC65" s="38">
        <v>4.3</v>
      </c>
    </row>
    <row r="66" spans="1:29">
      <c r="A66" s="38">
        <v>52</v>
      </c>
      <c r="B66" s="39" t="s">
        <v>264</v>
      </c>
      <c r="C66" s="38" t="s">
        <v>53</v>
      </c>
      <c r="D66" s="38">
        <v>25</v>
      </c>
      <c r="E66" s="39" t="s">
        <v>59</v>
      </c>
      <c r="F66" s="38">
        <v>81</v>
      </c>
      <c r="G66" s="38">
        <v>81</v>
      </c>
      <c r="H66" s="38">
        <v>34.6</v>
      </c>
      <c r="I66" s="38">
        <v>5.8</v>
      </c>
      <c r="J66" s="38">
        <v>12.9</v>
      </c>
      <c r="K66" s="38">
        <v>0.44700000000000001</v>
      </c>
      <c r="L66" s="38">
        <v>1.1000000000000001</v>
      </c>
      <c r="M66" s="38">
        <v>3.4</v>
      </c>
      <c r="N66" s="38">
        <v>0.32400000000000001</v>
      </c>
      <c r="O66" s="38">
        <v>4.7</v>
      </c>
      <c r="P66" s="38">
        <v>9.6</v>
      </c>
      <c r="Q66" s="38">
        <v>0.49099999999999999</v>
      </c>
      <c r="R66" s="38">
        <v>4.4000000000000004</v>
      </c>
      <c r="S66" s="38">
        <v>5.4</v>
      </c>
      <c r="T66" s="38">
        <v>0.8</v>
      </c>
      <c r="U66" s="38">
        <v>0.9</v>
      </c>
      <c r="V66" s="38">
        <v>4.3</v>
      </c>
      <c r="W66" s="38">
        <v>5.2</v>
      </c>
      <c r="X66" s="38">
        <v>6.1</v>
      </c>
      <c r="Y66" s="38">
        <v>1.6</v>
      </c>
      <c r="Z66" s="38">
        <v>0.6</v>
      </c>
      <c r="AA66" s="38">
        <v>3.4</v>
      </c>
      <c r="AB66" s="38">
        <v>2.2999999999999998</v>
      </c>
      <c r="AC66" s="38">
        <v>17</v>
      </c>
    </row>
    <row r="67" spans="1:29">
      <c r="A67" s="38">
        <v>53</v>
      </c>
      <c r="B67" s="39" t="s">
        <v>722</v>
      </c>
      <c r="C67" s="38" t="s">
        <v>58</v>
      </c>
      <c r="D67" s="38">
        <v>22</v>
      </c>
      <c r="E67" s="39" t="s">
        <v>85</v>
      </c>
      <c r="F67" s="38">
        <v>2</v>
      </c>
      <c r="G67" s="38">
        <v>1</v>
      </c>
      <c r="H67" s="38">
        <v>37</v>
      </c>
      <c r="I67" s="38">
        <v>4.5</v>
      </c>
      <c r="J67" s="38">
        <v>15</v>
      </c>
      <c r="K67" s="38">
        <v>0.3</v>
      </c>
      <c r="L67" s="38">
        <v>1</v>
      </c>
      <c r="M67" s="38">
        <v>5</v>
      </c>
      <c r="N67" s="38">
        <v>0.2</v>
      </c>
      <c r="O67" s="38">
        <v>3.5</v>
      </c>
      <c r="P67" s="38">
        <v>10</v>
      </c>
      <c r="Q67" s="38">
        <v>0.35</v>
      </c>
      <c r="R67" s="38">
        <v>1</v>
      </c>
      <c r="S67" s="38">
        <v>2.5</v>
      </c>
      <c r="T67" s="38">
        <v>0.4</v>
      </c>
      <c r="U67" s="38">
        <v>1</v>
      </c>
      <c r="V67" s="38">
        <v>3.5</v>
      </c>
      <c r="W67" s="38">
        <v>4.5</v>
      </c>
      <c r="X67" s="38">
        <v>4</v>
      </c>
      <c r="Y67" s="38">
        <v>1.5</v>
      </c>
      <c r="Z67" s="38">
        <v>0</v>
      </c>
      <c r="AA67" s="38">
        <v>3</v>
      </c>
      <c r="AB67" s="38">
        <v>2</v>
      </c>
      <c r="AC67" s="38">
        <v>11</v>
      </c>
    </row>
    <row r="68" spans="1:29">
      <c r="A68" s="38">
        <v>54</v>
      </c>
      <c r="B68" s="39" t="s">
        <v>265</v>
      </c>
      <c r="C68" s="38" t="s">
        <v>64</v>
      </c>
      <c r="D68" s="38">
        <v>25</v>
      </c>
      <c r="E68" s="39" t="s">
        <v>231</v>
      </c>
      <c r="F68" s="38">
        <v>78</v>
      </c>
      <c r="G68" s="38">
        <v>28</v>
      </c>
      <c r="H68" s="38">
        <v>23.8</v>
      </c>
      <c r="I68" s="38">
        <v>3.3</v>
      </c>
      <c r="J68" s="38">
        <v>7.4</v>
      </c>
      <c r="K68" s="38">
        <v>0.45300000000000001</v>
      </c>
      <c r="L68" s="38">
        <v>1.2</v>
      </c>
      <c r="M68" s="38">
        <v>3.3</v>
      </c>
      <c r="N68" s="38">
        <v>0.35499999999999998</v>
      </c>
      <c r="O68" s="38">
        <v>2.2000000000000002</v>
      </c>
      <c r="P68" s="38">
        <v>4.0999999999999996</v>
      </c>
      <c r="Q68" s="38">
        <v>0.53100000000000003</v>
      </c>
      <c r="R68" s="38">
        <v>1.1000000000000001</v>
      </c>
      <c r="S68" s="38">
        <v>1.4</v>
      </c>
      <c r="T68" s="38">
        <v>0.82099999999999995</v>
      </c>
      <c r="U68" s="38">
        <v>0.6</v>
      </c>
      <c r="V68" s="38">
        <v>2.1</v>
      </c>
      <c r="W68" s="38">
        <v>2.7</v>
      </c>
      <c r="X68" s="38">
        <v>0.9</v>
      </c>
      <c r="Y68" s="38">
        <v>0.4</v>
      </c>
      <c r="Z68" s="38">
        <v>0.1</v>
      </c>
      <c r="AA68" s="38">
        <v>1</v>
      </c>
      <c r="AB68" s="38">
        <v>1.3</v>
      </c>
      <c r="AC68" s="38">
        <v>9</v>
      </c>
    </row>
    <row r="69" spans="1:29">
      <c r="A69" s="38">
        <v>55</v>
      </c>
      <c r="B69" s="39" t="s">
        <v>266</v>
      </c>
      <c r="C69" s="38" t="s">
        <v>61</v>
      </c>
      <c r="D69" s="38">
        <v>30</v>
      </c>
      <c r="E69" s="39" t="s">
        <v>56</v>
      </c>
      <c r="F69" s="38">
        <v>67</v>
      </c>
      <c r="G69" s="38">
        <v>65</v>
      </c>
      <c r="H69" s="38">
        <v>23.6</v>
      </c>
      <c r="I69" s="38">
        <v>3</v>
      </c>
      <c r="J69" s="38">
        <v>5.3</v>
      </c>
      <c r="K69" s="38">
        <v>0.56299999999999994</v>
      </c>
      <c r="L69" s="38">
        <v>0</v>
      </c>
      <c r="M69" s="38">
        <v>0</v>
      </c>
      <c r="N69" s="38"/>
      <c r="O69" s="38">
        <v>3</v>
      </c>
      <c r="P69" s="38">
        <v>5.3</v>
      </c>
      <c r="Q69" s="38">
        <v>0.56299999999999994</v>
      </c>
      <c r="R69" s="38">
        <v>0.3</v>
      </c>
      <c r="S69" s="38">
        <v>0.6</v>
      </c>
      <c r="T69" s="38">
        <v>0.52400000000000002</v>
      </c>
      <c r="U69" s="38">
        <v>2.1</v>
      </c>
      <c r="V69" s="38">
        <v>6</v>
      </c>
      <c r="W69" s="38">
        <v>8.1</v>
      </c>
      <c r="X69" s="38">
        <v>2.7</v>
      </c>
      <c r="Y69" s="38">
        <v>0.6</v>
      </c>
      <c r="Z69" s="38">
        <v>1.7</v>
      </c>
      <c r="AA69" s="38">
        <v>1.6</v>
      </c>
      <c r="AB69" s="38">
        <v>2.8</v>
      </c>
      <c r="AC69" s="38">
        <v>6.3</v>
      </c>
    </row>
    <row r="70" spans="1:29">
      <c r="A70" s="38">
        <v>56</v>
      </c>
      <c r="B70" s="39" t="s">
        <v>267</v>
      </c>
      <c r="C70" s="38" t="s">
        <v>24</v>
      </c>
      <c r="D70" s="38">
        <v>34</v>
      </c>
      <c r="E70" s="39" t="s">
        <v>62</v>
      </c>
      <c r="F70" s="38">
        <v>72</v>
      </c>
      <c r="G70" s="38">
        <v>19</v>
      </c>
      <c r="H70" s="38">
        <v>13</v>
      </c>
      <c r="I70" s="38">
        <v>1.3</v>
      </c>
      <c r="J70" s="38">
        <v>3.2</v>
      </c>
      <c r="K70" s="38">
        <v>0.40899999999999997</v>
      </c>
      <c r="L70" s="38">
        <v>0.6</v>
      </c>
      <c r="M70" s="38">
        <v>1.8</v>
      </c>
      <c r="N70" s="38">
        <v>0.36499999999999999</v>
      </c>
      <c r="O70" s="38">
        <v>0.7</v>
      </c>
      <c r="P70" s="38">
        <v>1.4</v>
      </c>
      <c r="Q70" s="38">
        <v>0.46200000000000002</v>
      </c>
      <c r="R70" s="38">
        <v>0.4</v>
      </c>
      <c r="S70" s="38">
        <v>0.5</v>
      </c>
      <c r="T70" s="38">
        <v>0.81100000000000005</v>
      </c>
      <c r="U70" s="38">
        <v>0.4</v>
      </c>
      <c r="V70" s="38">
        <v>1.2</v>
      </c>
      <c r="W70" s="38">
        <v>1.6</v>
      </c>
      <c r="X70" s="38">
        <v>0.7</v>
      </c>
      <c r="Y70" s="38">
        <v>0.1</v>
      </c>
      <c r="Z70" s="38">
        <v>0.2</v>
      </c>
      <c r="AA70" s="38">
        <v>0.2</v>
      </c>
      <c r="AB70" s="38">
        <v>0.9</v>
      </c>
      <c r="AC70" s="38">
        <v>3.7</v>
      </c>
    </row>
    <row r="71" spans="1:29">
      <c r="A71" s="38">
        <v>57</v>
      </c>
      <c r="B71" s="39" t="s">
        <v>268</v>
      </c>
      <c r="C71" s="38" t="s">
        <v>24</v>
      </c>
      <c r="D71" s="38">
        <v>27</v>
      </c>
      <c r="E71" s="39" t="s">
        <v>110</v>
      </c>
      <c r="F71" s="38">
        <v>79</v>
      </c>
      <c r="G71" s="38">
        <v>5</v>
      </c>
      <c r="H71" s="38">
        <v>19.8</v>
      </c>
      <c r="I71" s="38">
        <v>2.9</v>
      </c>
      <c r="J71" s="38">
        <v>5.9</v>
      </c>
      <c r="K71" s="38">
        <v>0.48699999999999999</v>
      </c>
      <c r="L71" s="38">
        <v>0.4</v>
      </c>
      <c r="M71" s="38">
        <v>1.1000000000000001</v>
      </c>
      <c r="N71" s="38">
        <v>0.34499999999999997</v>
      </c>
      <c r="O71" s="38">
        <v>2.5</v>
      </c>
      <c r="P71" s="38">
        <v>4.8</v>
      </c>
      <c r="Q71" s="38">
        <v>0.51800000000000002</v>
      </c>
      <c r="R71" s="38">
        <v>1.1000000000000001</v>
      </c>
      <c r="S71" s="38">
        <v>1.9</v>
      </c>
      <c r="T71" s="38">
        <v>0.58099999999999996</v>
      </c>
      <c r="U71" s="38">
        <v>1.8</v>
      </c>
      <c r="V71" s="38">
        <v>3.3</v>
      </c>
      <c r="W71" s="38">
        <v>5</v>
      </c>
      <c r="X71" s="38">
        <v>1.1000000000000001</v>
      </c>
      <c r="Y71" s="38">
        <v>0.5</v>
      </c>
      <c r="Z71" s="38">
        <v>0.5</v>
      </c>
      <c r="AA71" s="38">
        <v>1.1000000000000001</v>
      </c>
      <c r="AB71" s="38">
        <v>1.8</v>
      </c>
      <c r="AC71" s="38">
        <v>7.2</v>
      </c>
    </row>
    <row r="72" spans="1:29">
      <c r="A72" s="38">
        <v>58</v>
      </c>
      <c r="B72" s="39" t="s">
        <v>113</v>
      </c>
      <c r="C72" s="38" t="s">
        <v>24</v>
      </c>
      <c r="D72" s="38">
        <v>33</v>
      </c>
      <c r="E72" s="39" t="s">
        <v>85</v>
      </c>
      <c r="F72" s="38">
        <v>71</v>
      </c>
      <c r="G72" s="38">
        <v>26</v>
      </c>
      <c r="H72" s="38">
        <v>23.8</v>
      </c>
      <c r="I72" s="38">
        <v>5.2</v>
      </c>
      <c r="J72" s="38">
        <v>10.5</v>
      </c>
      <c r="K72" s="38">
        <v>0.499</v>
      </c>
      <c r="L72" s="38">
        <v>0</v>
      </c>
      <c r="M72" s="38">
        <v>0</v>
      </c>
      <c r="N72" s="38"/>
      <c r="O72" s="38">
        <v>5.2</v>
      </c>
      <c r="P72" s="38">
        <v>10.5</v>
      </c>
      <c r="Q72" s="38">
        <v>0.499</v>
      </c>
      <c r="R72" s="38">
        <v>1.3</v>
      </c>
      <c r="S72" s="38">
        <v>2.1</v>
      </c>
      <c r="T72" s="38">
        <v>0.627</v>
      </c>
      <c r="U72" s="38">
        <v>1.6</v>
      </c>
      <c r="V72" s="38">
        <v>5.2</v>
      </c>
      <c r="W72" s="38">
        <v>6.8</v>
      </c>
      <c r="X72" s="38">
        <v>1.3</v>
      </c>
      <c r="Y72" s="38">
        <v>0.6</v>
      </c>
      <c r="Z72" s="38">
        <v>0.2</v>
      </c>
      <c r="AA72" s="38">
        <v>1.3</v>
      </c>
      <c r="AB72" s="38">
        <v>2.6</v>
      </c>
      <c r="AC72" s="38">
        <v>11.8</v>
      </c>
    </row>
    <row r="73" spans="1:29">
      <c r="A73" s="38">
        <v>59</v>
      </c>
      <c r="B73" s="39" t="s">
        <v>104</v>
      </c>
      <c r="C73" s="38" t="s">
        <v>61</v>
      </c>
      <c r="D73" s="38">
        <v>30</v>
      </c>
      <c r="E73" s="39" t="s">
        <v>73</v>
      </c>
      <c r="F73" s="38">
        <v>44</v>
      </c>
      <c r="G73" s="38">
        <v>44</v>
      </c>
      <c r="H73" s="38">
        <v>35.4</v>
      </c>
      <c r="I73" s="38">
        <v>7.8</v>
      </c>
      <c r="J73" s="38">
        <v>16.899999999999999</v>
      </c>
      <c r="K73" s="38">
        <v>0.46</v>
      </c>
      <c r="L73" s="38">
        <v>1.4</v>
      </c>
      <c r="M73" s="38">
        <v>3.8</v>
      </c>
      <c r="N73" s="38">
        <v>0.375</v>
      </c>
      <c r="O73" s="38">
        <v>6.4</v>
      </c>
      <c r="P73" s="38">
        <v>13.1</v>
      </c>
      <c r="Q73" s="38">
        <v>0.48499999999999999</v>
      </c>
      <c r="R73" s="38">
        <v>4.0999999999999996</v>
      </c>
      <c r="S73" s="38">
        <v>5.3</v>
      </c>
      <c r="T73" s="38">
        <v>0.77200000000000002</v>
      </c>
      <c r="U73" s="38">
        <v>1</v>
      </c>
      <c r="V73" s="38">
        <v>6</v>
      </c>
      <c r="W73" s="38">
        <v>7</v>
      </c>
      <c r="X73" s="38">
        <v>2.2000000000000002</v>
      </c>
      <c r="Y73" s="38">
        <v>0.9</v>
      </c>
      <c r="Z73" s="38">
        <v>0.6</v>
      </c>
      <c r="AA73" s="38">
        <v>2.2000000000000002</v>
      </c>
      <c r="AB73" s="38">
        <v>1.6</v>
      </c>
      <c r="AC73" s="38">
        <v>21.1</v>
      </c>
    </row>
    <row r="74" spans="1:29">
      <c r="A74" s="38">
        <v>60</v>
      </c>
      <c r="B74" s="39" t="s">
        <v>269</v>
      </c>
      <c r="C74" s="38" t="s">
        <v>58</v>
      </c>
      <c r="D74" s="38">
        <v>24</v>
      </c>
      <c r="E74" s="39" t="s">
        <v>87</v>
      </c>
      <c r="F74" s="38">
        <v>77</v>
      </c>
      <c r="G74" s="38">
        <v>77</v>
      </c>
      <c r="H74" s="38">
        <v>31.5</v>
      </c>
      <c r="I74" s="38">
        <v>5.6</v>
      </c>
      <c r="J74" s="38">
        <v>13.1</v>
      </c>
      <c r="K74" s="38">
        <v>0.42899999999999999</v>
      </c>
      <c r="L74" s="38">
        <v>1.6</v>
      </c>
      <c r="M74" s="38">
        <v>4.5999999999999996</v>
      </c>
      <c r="N74" s="38">
        <v>0.35199999999999998</v>
      </c>
      <c r="O74" s="38">
        <v>4</v>
      </c>
      <c r="P74" s="38">
        <v>8.6</v>
      </c>
      <c r="Q74" s="38">
        <v>0.47</v>
      </c>
      <c r="R74" s="38">
        <v>1</v>
      </c>
      <c r="S74" s="38">
        <v>1.3</v>
      </c>
      <c r="T74" s="38">
        <v>0.79</v>
      </c>
      <c r="U74" s="38">
        <v>0.6</v>
      </c>
      <c r="V74" s="38">
        <v>2.5</v>
      </c>
      <c r="W74" s="38">
        <v>3.1</v>
      </c>
      <c r="X74" s="38">
        <v>1.8</v>
      </c>
      <c r="Y74" s="38">
        <v>1.1000000000000001</v>
      </c>
      <c r="Z74" s="38">
        <v>0.2</v>
      </c>
      <c r="AA74" s="38">
        <v>1.4</v>
      </c>
      <c r="AB74" s="38">
        <v>2.2999999999999998</v>
      </c>
      <c r="AC74" s="38">
        <v>13.9</v>
      </c>
    </row>
    <row r="75" spans="1:29">
      <c r="A75" s="36" t="s">
        <v>214</v>
      </c>
      <c r="B75" s="36" t="s">
        <v>0</v>
      </c>
      <c r="C75" s="36" t="s">
        <v>1</v>
      </c>
      <c r="D75" s="36" t="s">
        <v>2</v>
      </c>
      <c r="E75" s="36" t="s">
        <v>3</v>
      </c>
      <c r="F75" s="36" t="s">
        <v>4</v>
      </c>
      <c r="G75" s="36" t="s">
        <v>5</v>
      </c>
      <c r="H75" s="36" t="s">
        <v>6</v>
      </c>
      <c r="I75" s="36" t="s">
        <v>7</v>
      </c>
      <c r="J75" s="36" t="s">
        <v>8</v>
      </c>
      <c r="K75" s="36" t="s">
        <v>9</v>
      </c>
      <c r="L75" s="36" t="s">
        <v>10</v>
      </c>
      <c r="M75" s="36" t="s">
        <v>11</v>
      </c>
      <c r="N75" s="36" t="s">
        <v>10</v>
      </c>
      <c r="O75" s="36" t="s">
        <v>12</v>
      </c>
      <c r="P75" s="36" t="s">
        <v>13</v>
      </c>
      <c r="Q75" s="36" t="s">
        <v>12</v>
      </c>
      <c r="R75" s="36" t="s">
        <v>14</v>
      </c>
      <c r="S75" s="36" t="s">
        <v>15</v>
      </c>
      <c r="T75" s="36" t="s">
        <v>16</v>
      </c>
      <c r="U75" s="36" t="s">
        <v>17</v>
      </c>
      <c r="V75" s="36" t="s">
        <v>18</v>
      </c>
      <c r="W75" s="36" t="s">
        <v>19</v>
      </c>
      <c r="X75" s="36" t="s">
        <v>20</v>
      </c>
      <c r="Y75" s="36" t="s">
        <v>21</v>
      </c>
      <c r="Z75" s="36" t="s">
        <v>22</v>
      </c>
      <c r="AA75" s="36" t="s">
        <v>23</v>
      </c>
      <c r="AB75" s="36" t="s">
        <v>24</v>
      </c>
      <c r="AC75" s="36" t="s">
        <v>25</v>
      </c>
    </row>
    <row r="76" spans="1:29">
      <c r="A76" s="38">
        <v>61</v>
      </c>
      <c r="B76" s="39" t="s">
        <v>270</v>
      </c>
      <c r="C76" s="38" t="s">
        <v>24</v>
      </c>
      <c r="D76" s="38">
        <v>35</v>
      </c>
      <c r="E76" s="39" t="s">
        <v>97</v>
      </c>
      <c r="F76" s="38">
        <v>36</v>
      </c>
      <c r="G76" s="38">
        <v>4</v>
      </c>
      <c r="H76" s="38">
        <v>13.5</v>
      </c>
      <c r="I76" s="38">
        <v>1.2</v>
      </c>
      <c r="J76" s="38">
        <v>2.6</v>
      </c>
      <c r="K76" s="38">
        <v>0.442</v>
      </c>
      <c r="L76" s="38">
        <v>0</v>
      </c>
      <c r="M76" s="38">
        <v>0</v>
      </c>
      <c r="N76" s="38">
        <v>0</v>
      </c>
      <c r="O76" s="38">
        <v>1.2</v>
      </c>
      <c r="P76" s="38">
        <v>2.6</v>
      </c>
      <c r="Q76" s="38">
        <v>0.44700000000000001</v>
      </c>
      <c r="R76" s="38">
        <v>0.3</v>
      </c>
      <c r="S76" s="38">
        <v>0.6</v>
      </c>
      <c r="T76" s="38">
        <v>0.52200000000000002</v>
      </c>
      <c r="U76" s="38">
        <v>0.8</v>
      </c>
      <c r="V76" s="38">
        <v>2</v>
      </c>
      <c r="W76" s="38">
        <v>2.8</v>
      </c>
      <c r="X76" s="38">
        <v>0.6</v>
      </c>
      <c r="Y76" s="38">
        <v>0.5</v>
      </c>
      <c r="Z76" s="38">
        <v>0.7</v>
      </c>
      <c r="AA76" s="38">
        <v>0.5</v>
      </c>
      <c r="AB76" s="38">
        <v>1.5</v>
      </c>
      <c r="AC76" s="38">
        <v>2.7</v>
      </c>
    </row>
    <row r="77" spans="1:29">
      <c r="A77" s="38">
        <v>62</v>
      </c>
      <c r="B77" s="39" t="s">
        <v>271</v>
      </c>
      <c r="C77" s="38" t="s">
        <v>64</v>
      </c>
      <c r="D77" s="38">
        <v>28</v>
      </c>
      <c r="E77" s="38" t="s">
        <v>107</v>
      </c>
      <c r="F77" s="38">
        <v>80</v>
      </c>
      <c r="G77" s="38">
        <v>17</v>
      </c>
      <c r="H77" s="38">
        <v>26.1</v>
      </c>
      <c r="I77" s="38">
        <v>4.3</v>
      </c>
      <c r="J77" s="38">
        <v>10.1</v>
      </c>
      <c r="K77" s="38">
        <v>0.42599999999999999</v>
      </c>
      <c r="L77" s="38">
        <v>0.8</v>
      </c>
      <c r="M77" s="38">
        <v>2.9</v>
      </c>
      <c r="N77" s="38">
        <v>0.26800000000000002</v>
      </c>
      <c r="O77" s="38">
        <v>3.5</v>
      </c>
      <c r="P77" s="38">
        <v>7.1</v>
      </c>
      <c r="Q77" s="38">
        <v>0.49099999999999999</v>
      </c>
      <c r="R77" s="38">
        <v>2.1</v>
      </c>
      <c r="S77" s="38">
        <v>2.8</v>
      </c>
      <c r="T77" s="38">
        <v>0.74299999999999999</v>
      </c>
      <c r="U77" s="38">
        <v>1</v>
      </c>
      <c r="V77" s="38">
        <v>2.7</v>
      </c>
      <c r="W77" s="38">
        <v>3.7</v>
      </c>
      <c r="X77" s="38">
        <v>2.2000000000000002</v>
      </c>
      <c r="Y77" s="38">
        <v>1.4</v>
      </c>
      <c r="Z77" s="38">
        <v>0.2</v>
      </c>
      <c r="AA77" s="38">
        <v>1.6</v>
      </c>
      <c r="AB77" s="38">
        <v>2.2000000000000002</v>
      </c>
      <c r="AC77" s="38">
        <v>11.5</v>
      </c>
    </row>
    <row r="78" spans="1:29">
      <c r="A78" s="40">
        <v>62</v>
      </c>
      <c r="B78" s="39" t="s">
        <v>271</v>
      </c>
      <c r="C78" s="40" t="s">
        <v>64</v>
      </c>
      <c r="D78" s="40">
        <v>28</v>
      </c>
      <c r="E78" s="39" t="s">
        <v>77</v>
      </c>
      <c r="F78" s="40">
        <v>24</v>
      </c>
      <c r="G78" s="40">
        <v>16</v>
      </c>
      <c r="H78" s="40">
        <v>28.3</v>
      </c>
      <c r="I78" s="40">
        <v>3.9</v>
      </c>
      <c r="J78" s="40">
        <v>9.4</v>
      </c>
      <c r="K78" s="40">
        <v>0.41799999999999998</v>
      </c>
      <c r="L78" s="40">
        <v>0.3</v>
      </c>
      <c r="M78" s="40">
        <v>1.7</v>
      </c>
      <c r="N78" s="40">
        <v>0.19500000000000001</v>
      </c>
      <c r="O78" s="40">
        <v>3.6</v>
      </c>
      <c r="P78" s="40">
        <v>7.7</v>
      </c>
      <c r="Q78" s="40">
        <v>0.46700000000000003</v>
      </c>
      <c r="R78" s="40">
        <v>2.2999999999999998</v>
      </c>
      <c r="S78" s="40">
        <v>3.3</v>
      </c>
      <c r="T78" s="40">
        <v>0.70499999999999996</v>
      </c>
      <c r="U78" s="40">
        <v>1.3</v>
      </c>
      <c r="V78" s="40">
        <v>2.6</v>
      </c>
      <c r="W78" s="40">
        <v>3.9</v>
      </c>
      <c r="X78" s="40">
        <v>3.3</v>
      </c>
      <c r="Y78" s="40">
        <v>2.2999999999999998</v>
      </c>
      <c r="Z78" s="40">
        <v>0.2</v>
      </c>
      <c r="AA78" s="40">
        <v>2.1</v>
      </c>
      <c r="AB78" s="40">
        <v>2.6</v>
      </c>
      <c r="AC78" s="40">
        <v>10.5</v>
      </c>
    </row>
    <row r="79" spans="1:29">
      <c r="A79" s="40">
        <v>62</v>
      </c>
      <c r="B79" s="39" t="s">
        <v>271</v>
      </c>
      <c r="C79" s="40" t="s">
        <v>64</v>
      </c>
      <c r="D79" s="40">
        <v>28</v>
      </c>
      <c r="E79" s="39" t="s">
        <v>71</v>
      </c>
      <c r="F79" s="40">
        <v>56</v>
      </c>
      <c r="G79" s="40">
        <v>1</v>
      </c>
      <c r="H79" s="40">
        <v>25.1</v>
      </c>
      <c r="I79" s="40">
        <v>4.4000000000000004</v>
      </c>
      <c r="J79" s="40">
        <v>10.4</v>
      </c>
      <c r="K79" s="40">
        <v>0.42899999999999999</v>
      </c>
      <c r="L79" s="40">
        <v>1</v>
      </c>
      <c r="M79" s="40">
        <v>3.5</v>
      </c>
      <c r="N79" s="40">
        <v>0.28399999999999997</v>
      </c>
      <c r="O79" s="40">
        <v>3.5</v>
      </c>
      <c r="P79" s="40">
        <v>6.9</v>
      </c>
      <c r="Q79" s="40">
        <v>0.503</v>
      </c>
      <c r="R79" s="40">
        <v>2</v>
      </c>
      <c r="S79" s="40">
        <v>2.6</v>
      </c>
      <c r="T79" s="40">
        <v>0.76400000000000001</v>
      </c>
      <c r="U79" s="40">
        <v>0.9</v>
      </c>
      <c r="V79" s="40">
        <v>2.8</v>
      </c>
      <c r="W79" s="40">
        <v>3.6</v>
      </c>
      <c r="X79" s="40">
        <v>1.7</v>
      </c>
      <c r="Y79" s="40">
        <v>1.1000000000000001</v>
      </c>
      <c r="Z79" s="40">
        <v>0.3</v>
      </c>
      <c r="AA79" s="40">
        <v>1.4</v>
      </c>
      <c r="AB79" s="40">
        <v>2</v>
      </c>
      <c r="AC79" s="40">
        <v>11.9</v>
      </c>
    </row>
    <row r="80" spans="1:29">
      <c r="A80" s="38">
        <v>63</v>
      </c>
      <c r="B80" s="39" t="s">
        <v>272</v>
      </c>
      <c r="C80" s="38" t="s">
        <v>53</v>
      </c>
      <c r="D80" s="38">
        <v>30</v>
      </c>
      <c r="E80" s="39" t="s">
        <v>79</v>
      </c>
      <c r="F80" s="38">
        <v>82</v>
      </c>
      <c r="G80" s="38">
        <v>21</v>
      </c>
      <c r="H80" s="38">
        <v>23</v>
      </c>
      <c r="I80" s="38">
        <v>4.2</v>
      </c>
      <c r="J80" s="38">
        <v>10</v>
      </c>
      <c r="K80" s="38">
        <v>0.42099999999999999</v>
      </c>
      <c r="L80" s="38">
        <v>1.5</v>
      </c>
      <c r="M80" s="38">
        <v>3.8</v>
      </c>
      <c r="N80" s="38">
        <v>0.38700000000000001</v>
      </c>
      <c r="O80" s="38">
        <v>2.7</v>
      </c>
      <c r="P80" s="38">
        <v>6.1</v>
      </c>
      <c r="Q80" s="38">
        <v>0.442</v>
      </c>
      <c r="R80" s="38">
        <v>1.8</v>
      </c>
      <c r="S80" s="38">
        <v>2.1</v>
      </c>
      <c r="T80" s="38">
        <v>0.83299999999999996</v>
      </c>
      <c r="U80" s="38">
        <v>0.4</v>
      </c>
      <c r="V80" s="38">
        <v>1.6</v>
      </c>
      <c r="W80" s="38">
        <v>2</v>
      </c>
      <c r="X80" s="38">
        <v>3.2</v>
      </c>
      <c r="Y80" s="38">
        <v>0.7</v>
      </c>
      <c r="Z80" s="38">
        <v>0.2</v>
      </c>
      <c r="AA80" s="38">
        <v>1.9</v>
      </c>
      <c r="AB80" s="38">
        <v>2.2999999999999998</v>
      </c>
      <c r="AC80" s="38">
        <v>11.6</v>
      </c>
    </row>
    <row r="81" spans="1:29">
      <c r="A81" s="38">
        <v>64</v>
      </c>
      <c r="B81" s="39" t="s">
        <v>723</v>
      </c>
      <c r="C81" s="38" t="s">
        <v>58</v>
      </c>
      <c r="D81" s="38">
        <v>22</v>
      </c>
      <c r="E81" s="39" t="s">
        <v>85</v>
      </c>
      <c r="F81" s="38">
        <v>19</v>
      </c>
      <c r="G81" s="38">
        <v>5</v>
      </c>
      <c r="H81" s="38">
        <v>29.9</v>
      </c>
      <c r="I81" s="38">
        <v>3.7</v>
      </c>
      <c r="J81" s="38">
        <v>8.9</v>
      </c>
      <c r="K81" s="38">
        <v>0.41199999999999998</v>
      </c>
      <c r="L81" s="38">
        <v>1.2</v>
      </c>
      <c r="M81" s="38">
        <v>3.3</v>
      </c>
      <c r="N81" s="38">
        <v>0.371</v>
      </c>
      <c r="O81" s="38">
        <v>2.5</v>
      </c>
      <c r="P81" s="38">
        <v>5.7</v>
      </c>
      <c r="Q81" s="38">
        <v>0.435</v>
      </c>
      <c r="R81" s="38">
        <v>3.4</v>
      </c>
      <c r="S81" s="38">
        <v>4.5</v>
      </c>
      <c r="T81" s="38">
        <v>0.753</v>
      </c>
      <c r="U81" s="38">
        <v>0.2</v>
      </c>
      <c r="V81" s="38">
        <v>1.7</v>
      </c>
      <c r="W81" s="38">
        <v>1.9</v>
      </c>
      <c r="X81" s="38">
        <v>2.1</v>
      </c>
      <c r="Y81" s="38">
        <v>0.6</v>
      </c>
      <c r="Z81" s="38">
        <v>0.1</v>
      </c>
      <c r="AA81" s="38">
        <v>1.7</v>
      </c>
      <c r="AB81" s="38">
        <v>1.7</v>
      </c>
      <c r="AC81" s="38">
        <v>11.9</v>
      </c>
    </row>
    <row r="82" spans="1:29">
      <c r="A82" s="38">
        <v>65</v>
      </c>
      <c r="B82" s="39" t="s">
        <v>661</v>
      </c>
      <c r="C82" s="38" t="s">
        <v>53</v>
      </c>
      <c r="D82" s="38">
        <v>24</v>
      </c>
      <c r="E82" s="39" t="s">
        <v>77</v>
      </c>
      <c r="F82" s="38">
        <v>29</v>
      </c>
      <c r="G82" s="38">
        <v>7</v>
      </c>
      <c r="H82" s="38">
        <v>18.899999999999999</v>
      </c>
      <c r="I82" s="38">
        <v>1.8</v>
      </c>
      <c r="J82" s="38">
        <v>4.2</v>
      </c>
      <c r="K82" s="38">
        <v>0.42599999999999999</v>
      </c>
      <c r="L82" s="38">
        <v>0.2</v>
      </c>
      <c r="M82" s="38">
        <v>1</v>
      </c>
      <c r="N82" s="38">
        <v>0.214</v>
      </c>
      <c r="O82" s="38">
        <v>1.6</v>
      </c>
      <c r="P82" s="38">
        <v>3.2</v>
      </c>
      <c r="Q82" s="38">
        <v>0.48899999999999999</v>
      </c>
      <c r="R82" s="38">
        <v>0.4</v>
      </c>
      <c r="S82" s="38">
        <v>0.7</v>
      </c>
      <c r="T82" s="38">
        <v>0.63200000000000001</v>
      </c>
      <c r="U82" s="38">
        <v>0.5</v>
      </c>
      <c r="V82" s="38">
        <v>1.9</v>
      </c>
      <c r="W82" s="38">
        <v>2.4</v>
      </c>
      <c r="X82" s="38">
        <v>3.1</v>
      </c>
      <c r="Y82" s="38">
        <v>1</v>
      </c>
      <c r="Z82" s="38">
        <v>0.2</v>
      </c>
      <c r="AA82" s="38">
        <v>1</v>
      </c>
      <c r="AB82" s="38">
        <v>1.7</v>
      </c>
      <c r="AC82" s="38">
        <v>4.2</v>
      </c>
    </row>
    <row r="83" spans="1:29">
      <c r="A83" s="38">
        <v>66</v>
      </c>
      <c r="B83" s="39" t="s">
        <v>273</v>
      </c>
      <c r="C83" s="38" t="s">
        <v>58</v>
      </c>
      <c r="D83" s="38">
        <v>23</v>
      </c>
      <c r="E83" s="39" t="s">
        <v>231</v>
      </c>
      <c r="F83" s="38">
        <v>47</v>
      </c>
      <c r="G83" s="38">
        <v>29</v>
      </c>
      <c r="H83" s="38">
        <v>16.600000000000001</v>
      </c>
      <c r="I83" s="38">
        <v>1.6</v>
      </c>
      <c r="J83" s="38">
        <v>4.5</v>
      </c>
      <c r="K83" s="38">
        <v>0.36199999999999999</v>
      </c>
      <c r="L83" s="38">
        <v>0.4</v>
      </c>
      <c r="M83" s="38">
        <v>1.4</v>
      </c>
      <c r="N83" s="38">
        <v>0.26600000000000001</v>
      </c>
      <c r="O83" s="38">
        <v>1.3</v>
      </c>
      <c r="P83" s="38">
        <v>3.1</v>
      </c>
      <c r="Q83" s="38">
        <v>0.40400000000000003</v>
      </c>
      <c r="R83" s="38">
        <v>1</v>
      </c>
      <c r="S83" s="38">
        <v>1.2</v>
      </c>
      <c r="T83" s="38">
        <v>0.82499999999999996</v>
      </c>
      <c r="U83" s="38">
        <v>0.3</v>
      </c>
      <c r="V83" s="38">
        <v>1.9</v>
      </c>
      <c r="W83" s="38">
        <v>2.2999999999999998</v>
      </c>
      <c r="X83" s="38">
        <v>0.8</v>
      </c>
      <c r="Y83" s="38">
        <v>0.7</v>
      </c>
      <c r="Z83" s="38">
        <v>0.3</v>
      </c>
      <c r="AA83" s="38">
        <v>0.6</v>
      </c>
      <c r="AB83" s="38">
        <v>1.2</v>
      </c>
      <c r="AC83" s="38">
        <v>4.5999999999999996</v>
      </c>
    </row>
    <row r="84" spans="1:29">
      <c r="A84" s="38">
        <v>67</v>
      </c>
      <c r="B84" s="39" t="s">
        <v>274</v>
      </c>
      <c r="C84" s="38" t="s">
        <v>58</v>
      </c>
      <c r="D84" s="38">
        <v>29</v>
      </c>
      <c r="E84" s="39" t="s">
        <v>73</v>
      </c>
      <c r="F84" s="38">
        <v>5</v>
      </c>
      <c r="G84" s="38">
        <v>2</v>
      </c>
      <c r="H84" s="38">
        <v>17.8</v>
      </c>
      <c r="I84" s="38">
        <v>1.4</v>
      </c>
      <c r="J84" s="38">
        <v>3.8</v>
      </c>
      <c r="K84" s="38">
        <v>0.36799999999999999</v>
      </c>
      <c r="L84" s="38">
        <v>0.6</v>
      </c>
      <c r="M84" s="38">
        <v>1.4</v>
      </c>
      <c r="N84" s="38">
        <v>0.42899999999999999</v>
      </c>
      <c r="O84" s="38">
        <v>0.8</v>
      </c>
      <c r="P84" s="38">
        <v>2.4</v>
      </c>
      <c r="Q84" s="38">
        <v>0.33300000000000002</v>
      </c>
      <c r="R84" s="38">
        <v>0.6</v>
      </c>
      <c r="S84" s="38">
        <v>0.8</v>
      </c>
      <c r="T84" s="38">
        <v>0.75</v>
      </c>
      <c r="U84" s="38">
        <v>0</v>
      </c>
      <c r="V84" s="38">
        <v>0.2</v>
      </c>
      <c r="W84" s="38">
        <v>0.2</v>
      </c>
      <c r="X84" s="38">
        <v>0.6</v>
      </c>
      <c r="Y84" s="38">
        <v>0.8</v>
      </c>
      <c r="Z84" s="38">
        <v>0</v>
      </c>
      <c r="AA84" s="38">
        <v>0.8</v>
      </c>
      <c r="AB84" s="38">
        <v>1.6</v>
      </c>
      <c r="AC84" s="38">
        <v>4</v>
      </c>
    </row>
    <row r="85" spans="1:29">
      <c r="A85" s="38">
        <v>68</v>
      </c>
      <c r="B85" s="39" t="s">
        <v>84</v>
      </c>
      <c r="C85" s="38" t="s">
        <v>58</v>
      </c>
      <c r="D85" s="38">
        <v>36</v>
      </c>
      <c r="E85" s="39" t="s">
        <v>85</v>
      </c>
      <c r="F85" s="38">
        <v>35</v>
      </c>
      <c r="G85" s="38">
        <v>35</v>
      </c>
      <c r="H85" s="38">
        <v>34.5</v>
      </c>
      <c r="I85" s="38">
        <v>7.6</v>
      </c>
      <c r="J85" s="38">
        <v>20.399999999999999</v>
      </c>
      <c r="K85" s="38">
        <v>0.373</v>
      </c>
      <c r="L85" s="38">
        <v>1.5</v>
      </c>
      <c r="M85" s="38">
        <v>5.3</v>
      </c>
      <c r="N85" s="38">
        <v>0.29299999999999998</v>
      </c>
      <c r="O85" s="38">
        <v>6.1</v>
      </c>
      <c r="P85" s="38">
        <v>15.1</v>
      </c>
      <c r="Q85" s="38">
        <v>0.40100000000000002</v>
      </c>
      <c r="R85" s="38">
        <v>5.6</v>
      </c>
      <c r="S85" s="38">
        <v>6.9</v>
      </c>
      <c r="T85" s="38">
        <v>0.81299999999999994</v>
      </c>
      <c r="U85" s="38">
        <v>0.7</v>
      </c>
      <c r="V85" s="38">
        <v>4.9000000000000004</v>
      </c>
      <c r="W85" s="38">
        <v>5.7</v>
      </c>
      <c r="X85" s="38">
        <v>5.6</v>
      </c>
      <c r="Y85" s="38">
        <v>1.3</v>
      </c>
      <c r="Z85" s="38">
        <v>0.2</v>
      </c>
      <c r="AA85" s="38">
        <v>3.7</v>
      </c>
      <c r="AB85" s="38">
        <v>1.9</v>
      </c>
      <c r="AC85" s="38">
        <v>22.3</v>
      </c>
    </row>
    <row r="86" spans="1:29">
      <c r="A86" s="38">
        <v>69</v>
      </c>
      <c r="B86" s="39" t="s">
        <v>275</v>
      </c>
      <c r="C86" s="38" t="s">
        <v>64</v>
      </c>
      <c r="D86" s="38">
        <v>26</v>
      </c>
      <c r="E86" s="39" t="s">
        <v>77</v>
      </c>
      <c r="F86" s="38">
        <v>67</v>
      </c>
      <c r="G86" s="38">
        <v>4</v>
      </c>
      <c r="H86" s="38">
        <v>19.2</v>
      </c>
      <c r="I86" s="38">
        <v>2.5</v>
      </c>
      <c r="J86" s="38">
        <v>5.8</v>
      </c>
      <c r="K86" s="38">
        <v>0.433</v>
      </c>
      <c r="L86" s="38">
        <v>0.8</v>
      </c>
      <c r="M86" s="38">
        <v>2.1</v>
      </c>
      <c r="N86" s="38">
        <v>0.36399999999999999</v>
      </c>
      <c r="O86" s="38">
        <v>1.7</v>
      </c>
      <c r="P86" s="38">
        <v>3.7</v>
      </c>
      <c r="Q86" s="38">
        <v>0.47399999999999998</v>
      </c>
      <c r="R86" s="38">
        <v>1</v>
      </c>
      <c r="S86" s="38">
        <v>1.2</v>
      </c>
      <c r="T86" s="38">
        <v>0.82699999999999996</v>
      </c>
      <c r="U86" s="38">
        <v>0.5</v>
      </c>
      <c r="V86" s="38">
        <v>2.5</v>
      </c>
      <c r="W86" s="38">
        <v>3</v>
      </c>
      <c r="X86" s="38">
        <v>1</v>
      </c>
      <c r="Y86" s="38">
        <v>0.7</v>
      </c>
      <c r="Z86" s="38">
        <v>0.1</v>
      </c>
      <c r="AA86" s="38">
        <v>0.7</v>
      </c>
      <c r="AB86" s="38">
        <v>1.1000000000000001</v>
      </c>
      <c r="AC86" s="38">
        <v>6.8</v>
      </c>
    </row>
    <row r="87" spans="1:29">
      <c r="A87" s="38">
        <v>70</v>
      </c>
      <c r="B87" s="39" t="s">
        <v>276</v>
      </c>
      <c r="C87" s="38" t="s">
        <v>64</v>
      </c>
      <c r="D87" s="38">
        <v>23</v>
      </c>
      <c r="E87" s="38" t="s">
        <v>107</v>
      </c>
      <c r="F87" s="38">
        <v>36</v>
      </c>
      <c r="G87" s="38">
        <v>2</v>
      </c>
      <c r="H87" s="38">
        <v>9.4</v>
      </c>
      <c r="I87" s="38">
        <v>0.7</v>
      </c>
      <c r="J87" s="38">
        <v>1.9</v>
      </c>
      <c r="K87" s="38">
        <v>0.34300000000000003</v>
      </c>
      <c r="L87" s="38">
        <v>0.4</v>
      </c>
      <c r="M87" s="38">
        <v>1.3</v>
      </c>
      <c r="N87" s="38">
        <v>0.32600000000000001</v>
      </c>
      <c r="O87" s="38">
        <v>0.3</v>
      </c>
      <c r="P87" s="38">
        <v>0.7</v>
      </c>
      <c r="Q87" s="38">
        <v>0.375</v>
      </c>
      <c r="R87" s="38">
        <v>0.2</v>
      </c>
      <c r="S87" s="38">
        <v>0.3</v>
      </c>
      <c r="T87" s="38">
        <v>0.66700000000000004</v>
      </c>
      <c r="U87" s="38">
        <v>0</v>
      </c>
      <c r="V87" s="38">
        <v>1.4</v>
      </c>
      <c r="W87" s="38">
        <v>1.4</v>
      </c>
      <c r="X87" s="38">
        <v>0.2</v>
      </c>
      <c r="Y87" s="38">
        <v>0.3</v>
      </c>
      <c r="Z87" s="38">
        <v>0.1</v>
      </c>
      <c r="AA87" s="38">
        <v>0.2</v>
      </c>
      <c r="AB87" s="38">
        <v>0.5</v>
      </c>
      <c r="AC87" s="38">
        <v>1.9</v>
      </c>
    </row>
    <row r="88" spans="1:29">
      <c r="A88" s="40">
        <v>70</v>
      </c>
      <c r="B88" s="39" t="s">
        <v>276</v>
      </c>
      <c r="C88" s="40" t="s">
        <v>64</v>
      </c>
      <c r="D88" s="40">
        <v>23</v>
      </c>
      <c r="E88" s="39" t="s">
        <v>69</v>
      </c>
      <c r="F88" s="40">
        <v>25</v>
      </c>
      <c r="G88" s="40">
        <v>2</v>
      </c>
      <c r="H88" s="40">
        <v>10.5</v>
      </c>
      <c r="I88" s="40">
        <v>0.9</v>
      </c>
      <c r="J88" s="40">
        <v>2.2000000000000002</v>
      </c>
      <c r="K88" s="40">
        <v>0.42599999999999999</v>
      </c>
      <c r="L88" s="40">
        <v>0.6</v>
      </c>
      <c r="M88" s="40">
        <v>1.6</v>
      </c>
      <c r="N88" s="40">
        <v>0.38500000000000001</v>
      </c>
      <c r="O88" s="40">
        <v>0.3</v>
      </c>
      <c r="P88" s="40">
        <v>0.6</v>
      </c>
      <c r="Q88" s="40">
        <v>0.53300000000000003</v>
      </c>
      <c r="R88" s="40">
        <v>0.2</v>
      </c>
      <c r="S88" s="40">
        <v>0.2</v>
      </c>
      <c r="T88" s="40">
        <v>0.8</v>
      </c>
      <c r="U88" s="40">
        <v>0</v>
      </c>
      <c r="V88" s="40">
        <v>1.6</v>
      </c>
      <c r="W88" s="40">
        <v>1.6</v>
      </c>
      <c r="X88" s="40">
        <v>0.2</v>
      </c>
      <c r="Y88" s="40">
        <v>0.4</v>
      </c>
      <c r="Z88" s="40">
        <v>0.1</v>
      </c>
      <c r="AA88" s="40">
        <v>0.2</v>
      </c>
      <c r="AB88" s="40">
        <v>0.7</v>
      </c>
      <c r="AC88" s="40">
        <v>2.6</v>
      </c>
    </row>
    <row r="89" spans="1:29">
      <c r="A89" s="40">
        <v>70</v>
      </c>
      <c r="B89" s="39" t="s">
        <v>276</v>
      </c>
      <c r="C89" s="40" t="s">
        <v>64</v>
      </c>
      <c r="D89" s="40">
        <v>23</v>
      </c>
      <c r="E89" s="39" t="s">
        <v>59</v>
      </c>
      <c r="F89" s="40">
        <v>11</v>
      </c>
      <c r="G89" s="40">
        <v>0</v>
      </c>
      <c r="H89" s="40">
        <v>6.8</v>
      </c>
      <c r="I89" s="40">
        <v>0.1</v>
      </c>
      <c r="J89" s="40">
        <v>1.5</v>
      </c>
      <c r="K89" s="40">
        <v>6.3E-2</v>
      </c>
      <c r="L89" s="40">
        <v>0</v>
      </c>
      <c r="M89" s="40">
        <v>0.6</v>
      </c>
      <c r="N89" s="40">
        <v>0</v>
      </c>
      <c r="O89" s="40">
        <v>0.1</v>
      </c>
      <c r="P89" s="40">
        <v>0.8</v>
      </c>
      <c r="Q89" s="40">
        <v>0.111</v>
      </c>
      <c r="R89" s="40">
        <v>0.2</v>
      </c>
      <c r="S89" s="40">
        <v>0.4</v>
      </c>
      <c r="T89" s="40">
        <v>0.5</v>
      </c>
      <c r="U89" s="40">
        <v>0.1</v>
      </c>
      <c r="V89" s="40">
        <v>0.8</v>
      </c>
      <c r="W89" s="40">
        <v>0.9</v>
      </c>
      <c r="X89" s="40">
        <v>0.2</v>
      </c>
      <c r="Y89" s="40">
        <v>0.1</v>
      </c>
      <c r="Z89" s="40">
        <v>0.2</v>
      </c>
      <c r="AA89" s="40">
        <v>0.2</v>
      </c>
      <c r="AB89" s="40">
        <v>0.2</v>
      </c>
      <c r="AC89" s="40">
        <v>0.4</v>
      </c>
    </row>
    <row r="90" spans="1:29">
      <c r="A90" s="38">
        <v>71</v>
      </c>
      <c r="B90" s="39" t="s">
        <v>277</v>
      </c>
      <c r="C90" s="38" t="s">
        <v>53</v>
      </c>
      <c r="D90" s="38">
        <v>22</v>
      </c>
      <c r="E90" s="39" t="s">
        <v>110</v>
      </c>
      <c r="F90" s="38">
        <v>76</v>
      </c>
      <c r="G90" s="38">
        <v>43</v>
      </c>
      <c r="H90" s="38">
        <v>30.1</v>
      </c>
      <c r="I90" s="38">
        <v>4.9000000000000004</v>
      </c>
      <c r="J90" s="38">
        <v>13.2</v>
      </c>
      <c r="K90" s="38">
        <v>0.36799999999999999</v>
      </c>
      <c r="L90" s="38">
        <v>1.6</v>
      </c>
      <c r="M90" s="38">
        <v>5.0999999999999996</v>
      </c>
      <c r="N90" s="38">
        <v>0.318</v>
      </c>
      <c r="O90" s="38">
        <v>3.2</v>
      </c>
      <c r="P90" s="38">
        <v>8.1</v>
      </c>
      <c r="Q90" s="38">
        <v>0.4</v>
      </c>
      <c r="R90" s="38">
        <v>1.4</v>
      </c>
      <c r="S90" s="38">
        <v>1.9</v>
      </c>
      <c r="T90" s="38">
        <v>0.752</v>
      </c>
      <c r="U90" s="38">
        <v>0.4</v>
      </c>
      <c r="V90" s="38">
        <v>2.2999999999999998</v>
      </c>
      <c r="W90" s="38">
        <v>2.7</v>
      </c>
      <c r="X90" s="38">
        <v>4.3</v>
      </c>
      <c r="Y90" s="38">
        <v>0.9</v>
      </c>
      <c r="Z90" s="38">
        <v>0.2</v>
      </c>
      <c r="AA90" s="38">
        <v>1.6</v>
      </c>
      <c r="AB90" s="38">
        <v>1.6</v>
      </c>
      <c r="AC90" s="38">
        <v>12.8</v>
      </c>
    </row>
    <row r="91" spans="1:29">
      <c r="A91" s="38">
        <v>72</v>
      </c>
      <c r="B91" s="39" t="s">
        <v>278</v>
      </c>
      <c r="C91" s="38" t="s">
        <v>58</v>
      </c>
      <c r="D91" s="38">
        <v>23</v>
      </c>
      <c r="E91" s="39" t="s">
        <v>110</v>
      </c>
      <c r="F91" s="38">
        <v>27</v>
      </c>
      <c r="G91" s="38">
        <v>27</v>
      </c>
      <c r="H91" s="38">
        <v>33.299999999999997</v>
      </c>
      <c r="I91" s="38">
        <v>4.5</v>
      </c>
      <c r="J91" s="38">
        <v>11.1</v>
      </c>
      <c r="K91" s="38">
        <v>0.40300000000000002</v>
      </c>
      <c r="L91" s="38">
        <v>1</v>
      </c>
      <c r="M91" s="38">
        <v>2.5</v>
      </c>
      <c r="N91" s="38">
        <v>0.38200000000000001</v>
      </c>
      <c r="O91" s="38">
        <v>3.5</v>
      </c>
      <c r="P91" s="38">
        <v>8.6</v>
      </c>
      <c r="Q91" s="38">
        <v>0.40899999999999997</v>
      </c>
      <c r="R91" s="38">
        <v>3.9</v>
      </c>
      <c r="S91" s="38">
        <v>4.8</v>
      </c>
      <c r="T91" s="38">
        <v>0.82199999999999995</v>
      </c>
      <c r="U91" s="38">
        <v>0.7</v>
      </c>
      <c r="V91" s="38">
        <v>3.5</v>
      </c>
      <c r="W91" s="38">
        <v>4.2</v>
      </c>
      <c r="X91" s="38">
        <v>3</v>
      </c>
      <c r="Y91" s="38">
        <v>0.6</v>
      </c>
      <c r="Z91" s="38">
        <v>0.2</v>
      </c>
      <c r="AA91" s="38">
        <v>1.9</v>
      </c>
      <c r="AB91" s="38">
        <v>2.4</v>
      </c>
      <c r="AC91" s="38">
        <v>13.9</v>
      </c>
    </row>
    <row r="92" spans="1:29">
      <c r="A92" s="38">
        <v>73</v>
      </c>
      <c r="B92" s="39" t="s">
        <v>279</v>
      </c>
      <c r="C92" s="38" t="s">
        <v>64</v>
      </c>
      <c r="D92" s="38">
        <v>34</v>
      </c>
      <c r="E92" s="39" t="s">
        <v>117</v>
      </c>
      <c r="F92" s="38">
        <v>78</v>
      </c>
      <c r="G92" s="38">
        <v>21</v>
      </c>
      <c r="H92" s="38">
        <v>20.8</v>
      </c>
      <c r="I92" s="38">
        <v>2.1</v>
      </c>
      <c r="J92" s="38">
        <v>5.0999999999999996</v>
      </c>
      <c r="K92" s="38">
        <v>0.40699999999999997</v>
      </c>
      <c r="L92" s="38">
        <v>1.1000000000000001</v>
      </c>
      <c r="M92" s="38">
        <v>2.8</v>
      </c>
      <c r="N92" s="38">
        <v>0.379</v>
      </c>
      <c r="O92" s="38">
        <v>1</v>
      </c>
      <c r="P92" s="38">
        <v>2.2999999999999998</v>
      </c>
      <c r="Q92" s="38">
        <v>0.441</v>
      </c>
      <c r="R92" s="38">
        <v>0.7</v>
      </c>
      <c r="S92" s="38">
        <v>0.8</v>
      </c>
      <c r="T92" s="38">
        <v>0.90200000000000002</v>
      </c>
      <c r="U92" s="38">
        <v>0.3</v>
      </c>
      <c r="V92" s="38">
        <v>2.2000000000000002</v>
      </c>
      <c r="W92" s="38">
        <v>2.5</v>
      </c>
      <c r="X92" s="38">
        <v>1</v>
      </c>
      <c r="Y92" s="38">
        <v>0.6</v>
      </c>
      <c r="Z92" s="38">
        <v>0.1</v>
      </c>
      <c r="AA92" s="38">
        <v>0.6</v>
      </c>
      <c r="AB92" s="38">
        <v>1.5</v>
      </c>
      <c r="AC92" s="38">
        <v>5.9</v>
      </c>
    </row>
    <row r="93" spans="1:29">
      <c r="A93" s="38">
        <v>74</v>
      </c>
      <c r="B93" s="39" t="s">
        <v>280</v>
      </c>
      <c r="C93" s="38" t="s">
        <v>58</v>
      </c>
      <c r="D93" s="38">
        <v>25</v>
      </c>
      <c r="E93" s="39" t="s">
        <v>79</v>
      </c>
      <c r="F93" s="38">
        <v>65</v>
      </c>
      <c r="G93" s="38">
        <v>65</v>
      </c>
      <c r="H93" s="38">
        <v>38.700000000000003</v>
      </c>
      <c r="I93" s="38">
        <v>6.5</v>
      </c>
      <c r="J93" s="38">
        <v>14</v>
      </c>
      <c r="K93" s="38">
        <v>0.46200000000000002</v>
      </c>
      <c r="L93" s="38">
        <v>1.1000000000000001</v>
      </c>
      <c r="M93" s="38">
        <v>3</v>
      </c>
      <c r="N93" s="38">
        <v>0.378</v>
      </c>
      <c r="O93" s="38">
        <v>5.4</v>
      </c>
      <c r="P93" s="38">
        <v>11.1</v>
      </c>
      <c r="Q93" s="38">
        <v>0.48399999999999999</v>
      </c>
      <c r="R93" s="38">
        <v>5.9</v>
      </c>
      <c r="S93" s="38">
        <v>7.1</v>
      </c>
      <c r="T93" s="38">
        <v>0.83399999999999996</v>
      </c>
      <c r="U93" s="38">
        <v>1.8</v>
      </c>
      <c r="V93" s="38">
        <v>4.0999999999999996</v>
      </c>
      <c r="W93" s="38">
        <v>5.8</v>
      </c>
      <c r="X93" s="38">
        <v>3.3</v>
      </c>
      <c r="Y93" s="38">
        <v>1.8</v>
      </c>
      <c r="Z93" s="38">
        <v>0.6</v>
      </c>
      <c r="AA93" s="38">
        <v>1.4</v>
      </c>
      <c r="AB93" s="38">
        <v>1.7</v>
      </c>
      <c r="AC93" s="38">
        <v>20</v>
      </c>
    </row>
    <row r="94" spans="1:29">
      <c r="A94" s="38">
        <v>75</v>
      </c>
      <c r="B94" s="39" t="s">
        <v>281</v>
      </c>
      <c r="C94" s="38" t="s">
        <v>64</v>
      </c>
      <c r="D94" s="38">
        <v>35</v>
      </c>
      <c r="E94" s="39" t="s">
        <v>115</v>
      </c>
      <c r="F94" s="38">
        <v>75</v>
      </c>
      <c r="G94" s="38">
        <v>1</v>
      </c>
      <c r="H94" s="38">
        <v>20.100000000000001</v>
      </c>
      <c r="I94" s="38">
        <v>2.9</v>
      </c>
      <c r="J94" s="38">
        <v>6.9</v>
      </c>
      <c r="K94" s="38">
        <v>0.42199999999999999</v>
      </c>
      <c r="L94" s="38">
        <v>1.2</v>
      </c>
      <c r="M94" s="38">
        <v>3.1</v>
      </c>
      <c r="N94" s="38">
        <v>0.38700000000000001</v>
      </c>
      <c r="O94" s="38">
        <v>1.7</v>
      </c>
      <c r="P94" s="38">
        <v>3.8</v>
      </c>
      <c r="Q94" s="38">
        <v>0.45</v>
      </c>
      <c r="R94" s="38">
        <v>0.7</v>
      </c>
      <c r="S94" s="38">
        <v>0.9</v>
      </c>
      <c r="T94" s="38">
        <v>0.79100000000000004</v>
      </c>
      <c r="U94" s="38">
        <v>0.4</v>
      </c>
      <c r="V94" s="38">
        <v>2.2999999999999998</v>
      </c>
      <c r="W94" s="38">
        <v>2.6</v>
      </c>
      <c r="X94" s="38">
        <v>0.8</v>
      </c>
      <c r="Y94" s="38">
        <v>0.4</v>
      </c>
      <c r="Z94" s="38">
        <v>0.3</v>
      </c>
      <c r="AA94" s="38">
        <v>0.6</v>
      </c>
      <c r="AB94" s="38">
        <v>1.3</v>
      </c>
      <c r="AC94" s="38">
        <v>7.7</v>
      </c>
    </row>
    <row r="95" spans="1:29">
      <c r="A95" s="38">
        <v>76</v>
      </c>
      <c r="B95" s="39" t="s">
        <v>724</v>
      </c>
      <c r="C95" s="38" t="s">
        <v>53</v>
      </c>
      <c r="D95" s="38">
        <v>25</v>
      </c>
      <c r="E95" s="39" t="s">
        <v>85</v>
      </c>
      <c r="F95" s="38">
        <v>6</v>
      </c>
      <c r="G95" s="38">
        <v>0</v>
      </c>
      <c r="H95" s="38">
        <v>20.5</v>
      </c>
      <c r="I95" s="38">
        <v>3</v>
      </c>
      <c r="J95" s="38">
        <v>6.7</v>
      </c>
      <c r="K95" s="38">
        <v>0.45</v>
      </c>
      <c r="L95" s="38">
        <v>1.2</v>
      </c>
      <c r="M95" s="38">
        <v>1.8</v>
      </c>
      <c r="N95" s="38">
        <v>0.63600000000000001</v>
      </c>
      <c r="O95" s="38">
        <v>1.8</v>
      </c>
      <c r="P95" s="38">
        <v>4.8</v>
      </c>
      <c r="Q95" s="38">
        <v>0.379</v>
      </c>
      <c r="R95" s="38">
        <v>1.5</v>
      </c>
      <c r="S95" s="38">
        <v>1.7</v>
      </c>
      <c r="T95" s="38">
        <v>0.9</v>
      </c>
      <c r="U95" s="38">
        <v>0.3</v>
      </c>
      <c r="V95" s="38">
        <v>1.7</v>
      </c>
      <c r="W95" s="38">
        <v>2</v>
      </c>
      <c r="X95" s="38">
        <v>2.2999999999999998</v>
      </c>
      <c r="Y95" s="38">
        <v>0.5</v>
      </c>
      <c r="Z95" s="38">
        <v>0</v>
      </c>
      <c r="AA95" s="38">
        <v>2</v>
      </c>
      <c r="AB95" s="38">
        <v>0.5</v>
      </c>
      <c r="AC95" s="38">
        <v>8.6999999999999993</v>
      </c>
    </row>
    <row r="96" spans="1:29">
      <c r="A96" s="38">
        <v>77</v>
      </c>
      <c r="B96" s="39" t="s">
        <v>725</v>
      </c>
      <c r="C96" s="38" t="s">
        <v>58</v>
      </c>
      <c r="D96" s="38">
        <v>32</v>
      </c>
      <c r="E96" s="39" t="s">
        <v>115</v>
      </c>
      <c r="F96" s="38">
        <v>7</v>
      </c>
      <c r="G96" s="38">
        <v>0</v>
      </c>
      <c r="H96" s="38">
        <v>9.6</v>
      </c>
      <c r="I96" s="38">
        <v>1.4</v>
      </c>
      <c r="J96" s="38">
        <v>4.4000000000000004</v>
      </c>
      <c r="K96" s="38">
        <v>0.32300000000000001</v>
      </c>
      <c r="L96" s="38">
        <v>0</v>
      </c>
      <c r="M96" s="38">
        <v>1.3</v>
      </c>
      <c r="N96" s="38">
        <v>0</v>
      </c>
      <c r="O96" s="38">
        <v>1.4</v>
      </c>
      <c r="P96" s="38">
        <v>3.1</v>
      </c>
      <c r="Q96" s="38">
        <v>0.45500000000000002</v>
      </c>
      <c r="R96" s="38">
        <v>0.3</v>
      </c>
      <c r="S96" s="38">
        <v>0.6</v>
      </c>
      <c r="T96" s="38">
        <v>0.5</v>
      </c>
      <c r="U96" s="38">
        <v>0.3</v>
      </c>
      <c r="V96" s="38">
        <v>0.6</v>
      </c>
      <c r="W96" s="38">
        <v>0.9</v>
      </c>
      <c r="X96" s="38">
        <v>2.6</v>
      </c>
      <c r="Y96" s="38">
        <v>0.1</v>
      </c>
      <c r="Z96" s="38">
        <v>0.1</v>
      </c>
      <c r="AA96" s="38">
        <v>1.1000000000000001</v>
      </c>
      <c r="AB96" s="38">
        <v>1.3</v>
      </c>
      <c r="AC96" s="38">
        <v>3.1</v>
      </c>
    </row>
    <row r="97" spans="1:29">
      <c r="A97" s="38">
        <v>78</v>
      </c>
      <c r="B97" s="39" t="s">
        <v>282</v>
      </c>
      <c r="C97" s="38" t="s">
        <v>64</v>
      </c>
      <c r="D97" s="38">
        <v>19</v>
      </c>
      <c r="E97" s="39" t="s">
        <v>105</v>
      </c>
      <c r="F97" s="38">
        <v>8</v>
      </c>
      <c r="G97" s="38">
        <v>0</v>
      </c>
      <c r="H97" s="38">
        <v>2.9</v>
      </c>
      <c r="I97" s="38">
        <v>0.5</v>
      </c>
      <c r="J97" s="38">
        <v>1.5</v>
      </c>
      <c r="K97" s="38">
        <v>0.33300000000000002</v>
      </c>
      <c r="L97" s="38">
        <v>0.3</v>
      </c>
      <c r="M97" s="38">
        <v>0.4</v>
      </c>
      <c r="N97" s="38">
        <v>0.66700000000000004</v>
      </c>
      <c r="O97" s="38">
        <v>0.3</v>
      </c>
      <c r="P97" s="38">
        <v>1.1000000000000001</v>
      </c>
      <c r="Q97" s="38">
        <v>0.222</v>
      </c>
      <c r="R97" s="38">
        <v>0</v>
      </c>
      <c r="S97" s="38">
        <v>0</v>
      </c>
      <c r="T97" s="38"/>
      <c r="U97" s="38">
        <v>0.1</v>
      </c>
      <c r="V97" s="38">
        <v>0.1</v>
      </c>
      <c r="W97" s="38">
        <v>0.3</v>
      </c>
      <c r="X97" s="38">
        <v>0</v>
      </c>
      <c r="Y97" s="38">
        <v>0</v>
      </c>
      <c r="Z97" s="38">
        <v>0.1</v>
      </c>
      <c r="AA97" s="38">
        <v>0.5</v>
      </c>
      <c r="AB97" s="38">
        <v>0.4</v>
      </c>
      <c r="AC97" s="38">
        <v>1.3</v>
      </c>
    </row>
    <row r="98" spans="1:29">
      <c r="A98" s="38">
        <v>79</v>
      </c>
      <c r="B98" s="39" t="s">
        <v>283</v>
      </c>
      <c r="C98" s="38" t="s">
        <v>58</v>
      </c>
      <c r="D98" s="38">
        <v>25</v>
      </c>
      <c r="E98" s="39" t="s">
        <v>54</v>
      </c>
      <c r="F98" s="38">
        <v>58</v>
      </c>
      <c r="G98" s="38">
        <v>0</v>
      </c>
      <c r="H98" s="38">
        <v>14.4</v>
      </c>
      <c r="I98" s="38">
        <v>1.8</v>
      </c>
      <c r="J98" s="38">
        <v>4.3</v>
      </c>
      <c r="K98" s="38">
        <v>0.42099999999999999</v>
      </c>
      <c r="L98" s="38">
        <v>0.2</v>
      </c>
      <c r="M98" s="38">
        <v>0.7</v>
      </c>
      <c r="N98" s="38">
        <v>0.25600000000000001</v>
      </c>
      <c r="O98" s="38">
        <v>1.6</v>
      </c>
      <c r="P98" s="38">
        <v>3.5</v>
      </c>
      <c r="Q98" s="38">
        <v>0.45600000000000002</v>
      </c>
      <c r="R98" s="38">
        <v>0.4</v>
      </c>
      <c r="S98" s="38">
        <v>0.8</v>
      </c>
      <c r="T98" s="38">
        <v>0.53300000000000003</v>
      </c>
      <c r="U98" s="38">
        <v>0.3</v>
      </c>
      <c r="V98" s="38">
        <v>1.5</v>
      </c>
      <c r="W98" s="38">
        <v>1.8</v>
      </c>
      <c r="X98" s="38">
        <v>2.5</v>
      </c>
      <c r="Y98" s="38">
        <v>1.1000000000000001</v>
      </c>
      <c r="Z98" s="38">
        <v>0.1</v>
      </c>
      <c r="AA98" s="38">
        <v>1.1000000000000001</v>
      </c>
      <c r="AB98" s="38">
        <v>1.7</v>
      </c>
      <c r="AC98" s="38">
        <v>4.2</v>
      </c>
    </row>
    <row r="99" spans="1:29">
      <c r="A99" s="38">
        <v>80</v>
      </c>
      <c r="B99" s="39" t="s">
        <v>284</v>
      </c>
      <c r="C99" s="38" t="s">
        <v>53</v>
      </c>
      <c r="D99" s="38">
        <v>33</v>
      </c>
      <c r="E99" s="39" t="s">
        <v>51</v>
      </c>
      <c r="F99" s="38">
        <v>42</v>
      </c>
      <c r="G99" s="38">
        <v>42</v>
      </c>
      <c r="H99" s="38">
        <v>30.2</v>
      </c>
      <c r="I99" s="38">
        <v>3.5</v>
      </c>
      <c r="J99" s="38">
        <v>8.4</v>
      </c>
      <c r="K99" s="38">
        <v>0.41499999999999998</v>
      </c>
      <c r="L99" s="38">
        <v>1.4</v>
      </c>
      <c r="M99" s="38">
        <v>3.4</v>
      </c>
      <c r="N99" s="38">
        <v>0.41499999999999998</v>
      </c>
      <c r="O99" s="38">
        <v>2.1</v>
      </c>
      <c r="P99" s="38">
        <v>5</v>
      </c>
      <c r="Q99" s="38">
        <v>0.41499999999999998</v>
      </c>
      <c r="R99" s="38">
        <v>0.7</v>
      </c>
      <c r="S99" s="38">
        <v>0.8</v>
      </c>
      <c r="T99" s="38">
        <v>0.90600000000000003</v>
      </c>
      <c r="U99" s="38">
        <v>0.5</v>
      </c>
      <c r="V99" s="38">
        <v>2.5</v>
      </c>
      <c r="W99" s="38">
        <v>3</v>
      </c>
      <c r="X99" s="38">
        <v>4.7</v>
      </c>
      <c r="Y99" s="38">
        <v>0.7</v>
      </c>
      <c r="Z99" s="38">
        <v>0</v>
      </c>
      <c r="AA99" s="38">
        <v>1.8</v>
      </c>
      <c r="AB99" s="38">
        <v>1.8</v>
      </c>
      <c r="AC99" s="38">
        <v>9.1</v>
      </c>
    </row>
    <row r="100" spans="1:29">
      <c r="A100" s="36" t="s">
        <v>214</v>
      </c>
      <c r="B100" s="36" t="s">
        <v>0</v>
      </c>
      <c r="C100" s="36" t="s">
        <v>1</v>
      </c>
      <c r="D100" s="36" t="s">
        <v>2</v>
      </c>
      <c r="E100" s="36" t="s">
        <v>3</v>
      </c>
      <c r="F100" s="36" t="s">
        <v>4</v>
      </c>
      <c r="G100" s="36" t="s">
        <v>5</v>
      </c>
      <c r="H100" s="36" t="s">
        <v>6</v>
      </c>
      <c r="I100" s="36" t="s">
        <v>7</v>
      </c>
      <c r="J100" s="36" t="s">
        <v>8</v>
      </c>
      <c r="K100" s="36" t="s">
        <v>9</v>
      </c>
      <c r="L100" s="36" t="s">
        <v>10</v>
      </c>
      <c r="M100" s="36" t="s">
        <v>11</v>
      </c>
      <c r="N100" s="36" t="s">
        <v>10</v>
      </c>
      <c r="O100" s="36" t="s">
        <v>12</v>
      </c>
      <c r="P100" s="36" t="s">
        <v>13</v>
      </c>
      <c r="Q100" s="36" t="s">
        <v>12</v>
      </c>
      <c r="R100" s="36" t="s">
        <v>14</v>
      </c>
      <c r="S100" s="36" t="s">
        <v>15</v>
      </c>
      <c r="T100" s="36" t="s">
        <v>16</v>
      </c>
      <c r="U100" s="36" t="s">
        <v>17</v>
      </c>
      <c r="V100" s="36" t="s">
        <v>18</v>
      </c>
      <c r="W100" s="36" t="s">
        <v>19</v>
      </c>
      <c r="X100" s="36" t="s">
        <v>20</v>
      </c>
      <c r="Y100" s="36" t="s">
        <v>21</v>
      </c>
      <c r="Z100" s="36" t="s">
        <v>22</v>
      </c>
      <c r="AA100" s="36" t="s">
        <v>23</v>
      </c>
      <c r="AB100" s="36" t="s">
        <v>24</v>
      </c>
      <c r="AC100" s="36" t="s">
        <v>25</v>
      </c>
    </row>
    <row r="101" spans="1:29">
      <c r="A101" s="38">
        <v>81</v>
      </c>
      <c r="B101" s="39" t="s">
        <v>285</v>
      </c>
      <c r="C101" s="38" t="s">
        <v>58</v>
      </c>
      <c r="D101" s="38">
        <v>21</v>
      </c>
      <c r="E101" s="39" t="s">
        <v>117</v>
      </c>
      <c r="F101" s="38">
        <v>82</v>
      </c>
      <c r="G101" s="38">
        <v>82</v>
      </c>
      <c r="H101" s="38">
        <v>31.5</v>
      </c>
      <c r="I101" s="38">
        <v>4.8</v>
      </c>
      <c r="J101" s="38">
        <v>11.9</v>
      </c>
      <c r="K101" s="38">
        <v>0.40100000000000002</v>
      </c>
      <c r="L101" s="38">
        <v>1.9</v>
      </c>
      <c r="M101" s="38">
        <v>5.4</v>
      </c>
      <c r="N101" s="38">
        <v>0.34499999999999997</v>
      </c>
      <c r="O101" s="38">
        <v>2.9</v>
      </c>
      <c r="P101" s="38">
        <v>6.4</v>
      </c>
      <c r="Q101" s="38">
        <v>0.44900000000000001</v>
      </c>
      <c r="R101" s="38">
        <v>1.3</v>
      </c>
      <c r="S101" s="38">
        <v>1.9</v>
      </c>
      <c r="T101" s="38">
        <v>0.69599999999999995</v>
      </c>
      <c r="U101" s="38">
        <v>0.6</v>
      </c>
      <c r="V101" s="38">
        <v>2.5</v>
      </c>
      <c r="W101" s="38">
        <v>3.1</v>
      </c>
      <c r="X101" s="38">
        <v>1.3</v>
      </c>
      <c r="Y101" s="38">
        <v>1.1000000000000001</v>
      </c>
      <c r="Z101" s="38">
        <v>0.2</v>
      </c>
      <c r="AA101" s="38">
        <v>1.1000000000000001</v>
      </c>
      <c r="AB101" s="38">
        <v>2</v>
      </c>
      <c r="AC101" s="38">
        <v>12.7</v>
      </c>
    </row>
    <row r="102" spans="1:29">
      <c r="A102" s="38">
        <v>82</v>
      </c>
      <c r="B102" s="39" t="s">
        <v>286</v>
      </c>
      <c r="C102" s="38" t="s">
        <v>53</v>
      </c>
      <c r="D102" s="38">
        <v>23</v>
      </c>
      <c r="E102" s="38" t="s">
        <v>107</v>
      </c>
      <c r="F102" s="38">
        <v>47</v>
      </c>
      <c r="G102" s="38">
        <v>21</v>
      </c>
      <c r="H102" s="38">
        <v>20</v>
      </c>
      <c r="I102" s="38">
        <v>3.1</v>
      </c>
      <c r="J102" s="38">
        <v>8</v>
      </c>
      <c r="K102" s="38">
        <v>0.38600000000000001</v>
      </c>
      <c r="L102" s="38">
        <v>1.9</v>
      </c>
      <c r="M102" s="38">
        <v>5.2</v>
      </c>
      <c r="N102" s="38">
        <v>0.37</v>
      </c>
      <c r="O102" s="38">
        <v>1.2</v>
      </c>
      <c r="P102" s="38">
        <v>2.8</v>
      </c>
      <c r="Q102" s="38">
        <v>0.41699999999999998</v>
      </c>
      <c r="R102" s="38">
        <v>1</v>
      </c>
      <c r="S102" s="38">
        <v>1.3</v>
      </c>
      <c r="T102" s="38">
        <v>0.81699999999999995</v>
      </c>
      <c r="U102" s="38">
        <v>0.4</v>
      </c>
      <c r="V102" s="38">
        <v>1.5</v>
      </c>
      <c r="W102" s="38">
        <v>1.9</v>
      </c>
      <c r="X102" s="38">
        <v>2.1</v>
      </c>
      <c r="Y102" s="38">
        <v>0.6</v>
      </c>
      <c r="Z102" s="38">
        <v>0.1</v>
      </c>
      <c r="AA102" s="38">
        <v>1.3</v>
      </c>
      <c r="AB102" s="38">
        <v>1.8</v>
      </c>
      <c r="AC102" s="38">
        <v>9.1999999999999993</v>
      </c>
    </row>
    <row r="103" spans="1:29">
      <c r="A103" s="40">
        <v>82</v>
      </c>
      <c r="B103" s="39" t="s">
        <v>286</v>
      </c>
      <c r="C103" s="40" t="s">
        <v>53</v>
      </c>
      <c r="D103" s="40">
        <v>23</v>
      </c>
      <c r="E103" s="39" t="s">
        <v>71</v>
      </c>
      <c r="F103" s="40">
        <v>25</v>
      </c>
      <c r="G103" s="40">
        <v>9</v>
      </c>
      <c r="H103" s="40">
        <v>14.8</v>
      </c>
      <c r="I103" s="40">
        <v>2.1</v>
      </c>
      <c r="J103" s="40">
        <v>5.2</v>
      </c>
      <c r="K103" s="40">
        <v>0.40500000000000003</v>
      </c>
      <c r="L103" s="40">
        <v>1.3</v>
      </c>
      <c r="M103" s="40">
        <v>3.4</v>
      </c>
      <c r="N103" s="40">
        <v>0.38100000000000001</v>
      </c>
      <c r="O103" s="40">
        <v>0.8</v>
      </c>
      <c r="P103" s="40">
        <v>1.9</v>
      </c>
      <c r="Q103" s="40">
        <v>0.44700000000000001</v>
      </c>
      <c r="R103" s="40">
        <v>0.6</v>
      </c>
      <c r="S103" s="40">
        <v>0.8</v>
      </c>
      <c r="T103" s="40">
        <v>0.76200000000000001</v>
      </c>
      <c r="U103" s="40">
        <v>0.4</v>
      </c>
      <c r="V103" s="40">
        <v>0.9</v>
      </c>
      <c r="W103" s="40">
        <v>1.3</v>
      </c>
      <c r="X103" s="40">
        <v>1.2</v>
      </c>
      <c r="Y103" s="40">
        <v>0.6</v>
      </c>
      <c r="Z103" s="40">
        <v>0</v>
      </c>
      <c r="AA103" s="40">
        <v>0.9</v>
      </c>
      <c r="AB103" s="40">
        <v>1.1000000000000001</v>
      </c>
      <c r="AC103" s="40">
        <v>6.2</v>
      </c>
    </row>
    <row r="104" spans="1:29">
      <c r="A104" s="40">
        <v>82</v>
      </c>
      <c r="B104" s="39" t="s">
        <v>286</v>
      </c>
      <c r="C104" s="40" t="s">
        <v>53</v>
      </c>
      <c r="D104" s="40">
        <v>23</v>
      </c>
      <c r="E104" s="39" t="s">
        <v>223</v>
      </c>
      <c r="F104" s="40">
        <v>22</v>
      </c>
      <c r="G104" s="40">
        <v>12</v>
      </c>
      <c r="H104" s="40">
        <v>25.9</v>
      </c>
      <c r="I104" s="40">
        <v>4.2</v>
      </c>
      <c r="J104" s="40">
        <v>11.2</v>
      </c>
      <c r="K104" s="40">
        <v>0.377</v>
      </c>
      <c r="L104" s="40">
        <v>2.7</v>
      </c>
      <c r="M104" s="40">
        <v>7.4</v>
      </c>
      <c r="N104" s="40">
        <v>0.36399999999999999</v>
      </c>
      <c r="O104" s="40">
        <v>1.5</v>
      </c>
      <c r="P104" s="40">
        <v>3.9</v>
      </c>
      <c r="Q104" s="40">
        <v>0.4</v>
      </c>
      <c r="R104" s="40">
        <v>1.5</v>
      </c>
      <c r="S104" s="40">
        <v>1.8</v>
      </c>
      <c r="T104" s="40">
        <v>0.84599999999999997</v>
      </c>
      <c r="U104" s="40">
        <v>0.3</v>
      </c>
      <c r="V104" s="40">
        <v>2.1</v>
      </c>
      <c r="W104" s="40">
        <v>2.5</v>
      </c>
      <c r="X104" s="40">
        <v>3.1</v>
      </c>
      <c r="Y104" s="40">
        <v>0.7</v>
      </c>
      <c r="Z104" s="40">
        <v>0.1</v>
      </c>
      <c r="AA104" s="40">
        <v>1.8</v>
      </c>
      <c r="AB104" s="40">
        <v>2.5</v>
      </c>
      <c r="AC104" s="40">
        <v>12.6</v>
      </c>
    </row>
    <row r="105" spans="1:29">
      <c r="A105" s="38">
        <v>83</v>
      </c>
      <c r="B105" s="39" t="s">
        <v>287</v>
      </c>
      <c r="C105" s="38" t="s">
        <v>61</v>
      </c>
      <c r="D105" s="38">
        <v>20</v>
      </c>
      <c r="E105" s="39" t="s">
        <v>71</v>
      </c>
      <c r="F105" s="38">
        <v>12</v>
      </c>
      <c r="G105" s="38">
        <v>0</v>
      </c>
      <c r="H105" s="38">
        <v>7.5</v>
      </c>
      <c r="I105" s="38">
        <v>1.2</v>
      </c>
      <c r="J105" s="38">
        <v>2.4</v>
      </c>
      <c r="K105" s="38">
        <v>0.48299999999999998</v>
      </c>
      <c r="L105" s="38">
        <v>0</v>
      </c>
      <c r="M105" s="38">
        <v>0</v>
      </c>
      <c r="N105" s="38"/>
      <c r="O105" s="38">
        <v>1.2</v>
      </c>
      <c r="P105" s="38">
        <v>2.4</v>
      </c>
      <c r="Q105" s="38">
        <v>0.48299999999999998</v>
      </c>
      <c r="R105" s="38">
        <v>0.3</v>
      </c>
      <c r="S105" s="38">
        <v>1.9</v>
      </c>
      <c r="T105" s="38">
        <v>0.17399999999999999</v>
      </c>
      <c r="U105" s="38">
        <v>0.8</v>
      </c>
      <c r="V105" s="38">
        <v>2.2000000000000002</v>
      </c>
      <c r="W105" s="38">
        <v>3</v>
      </c>
      <c r="X105" s="38">
        <v>0.2</v>
      </c>
      <c r="Y105" s="38">
        <v>0.1</v>
      </c>
      <c r="Z105" s="38">
        <v>0.8</v>
      </c>
      <c r="AA105" s="38">
        <v>0.4</v>
      </c>
      <c r="AB105" s="38">
        <v>1.2</v>
      </c>
      <c r="AC105" s="38">
        <v>2.7</v>
      </c>
    </row>
    <row r="106" spans="1:29">
      <c r="A106" s="38">
        <v>84</v>
      </c>
      <c r="B106" s="39" t="s">
        <v>288</v>
      </c>
      <c r="C106" s="38" t="s">
        <v>64</v>
      </c>
      <c r="D106" s="38">
        <v>28</v>
      </c>
      <c r="E106" s="39" t="s">
        <v>97</v>
      </c>
      <c r="F106" s="38">
        <v>70</v>
      </c>
      <c r="G106" s="38">
        <v>69</v>
      </c>
      <c r="H106" s="38">
        <v>31.3</v>
      </c>
      <c r="I106" s="38">
        <v>4.5</v>
      </c>
      <c r="J106" s="38">
        <v>9.3000000000000007</v>
      </c>
      <c r="K106" s="38">
        <v>0.48699999999999999</v>
      </c>
      <c r="L106" s="38">
        <v>1.7</v>
      </c>
      <c r="M106" s="38">
        <v>4.3</v>
      </c>
      <c r="N106" s="38">
        <v>0.39500000000000002</v>
      </c>
      <c r="O106" s="38">
        <v>2.8</v>
      </c>
      <c r="P106" s="38">
        <v>5</v>
      </c>
      <c r="Q106" s="38">
        <v>0.56699999999999995</v>
      </c>
      <c r="R106" s="38">
        <v>1.8</v>
      </c>
      <c r="S106" s="38">
        <v>2.6</v>
      </c>
      <c r="T106" s="38">
        <v>0.70199999999999996</v>
      </c>
      <c r="U106" s="38">
        <v>1.4</v>
      </c>
      <c r="V106" s="38">
        <v>3.9</v>
      </c>
      <c r="W106" s="38">
        <v>5.3</v>
      </c>
      <c r="X106" s="38">
        <v>1.7</v>
      </c>
      <c r="Y106" s="38">
        <v>1.3</v>
      </c>
      <c r="Z106" s="38">
        <v>0.2</v>
      </c>
      <c r="AA106" s="38">
        <v>1.1000000000000001</v>
      </c>
      <c r="AB106" s="38">
        <v>2.2000000000000002</v>
      </c>
      <c r="AC106" s="38">
        <v>12.6</v>
      </c>
    </row>
    <row r="107" spans="1:29">
      <c r="A107" s="38">
        <v>85</v>
      </c>
      <c r="B107" s="39" t="s">
        <v>289</v>
      </c>
      <c r="C107" s="38" t="s">
        <v>58</v>
      </c>
      <c r="D107" s="38">
        <v>38</v>
      </c>
      <c r="E107" s="39" t="s">
        <v>54</v>
      </c>
      <c r="F107" s="38">
        <v>66</v>
      </c>
      <c r="G107" s="38">
        <v>1</v>
      </c>
      <c r="H107" s="38">
        <v>16.5</v>
      </c>
      <c r="I107" s="38">
        <v>2</v>
      </c>
      <c r="J107" s="38">
        <v>6.2</v>
      </c>
      <c r="K107" s="38">
        <v>0.33300000000000002</v>
      </c>
      <c r="L107" s="38">
        <v>1</v>
      </c>
      <c r="M107" s="38">
        <v>3.5</v>
      </c>
      <c r="N107" s="38">
        <v>0.29699999999999999</v>
      </c>
      <c r="O107" s="38">
        <v>1</v>
      </c>
      <c r="P107" s="38">
        <v>2.6</v>
      </c>
      <c r="Q107" s="38">
        <v>0.379</v>
      </c>
      <c r="R107" s="38">
        <v>0.7</v>
      </c>
      <c r="S107" s="38">
        <v>0.9</v>
      </c>
      <c r="T107" s="38">
        <v>0.78900000000000003</v>
      </c>
      <c r="U107" s="38">
        <v>0.4</v>
      </c>
      <c r="V107" s="38">
        <v>1.6</v>
      </c>
      <c r="W107" s="38">
        <v>2</v>
      </c>
      <c r="X107" s="38">
        <v>1.2</v>
      </c>
      <c r="Y107" s="38">
        <v>0.7</v>
      </c>
      <c r="Z107" s="38">
        <v>0.2</v>
      </c>
      <c r="AA107" s="38">
        <v>0.7</v>
      </c>
      <c r="AB107" s="38">
        <v>1.5</v>
      </c>
      <c r="AC107" s="38">
        <v>5.8</v>
      </c>
    </row>
    <row r="108" spans="1:29">
      <c r="A108" s="38">
        <v>86</v>
      </c>
      <c r="B108" s="39" t="s">
        <v>290</v>
      </c>
      <c r="C108" s="38" t="s">
        <v>53</v>
      </c>
      <c r="D108" s="38">
        <v>23</v>
      </c>
      <c r="E108" s="38" t="s">
        <v>107</v>
      </c>
      <c r="F108" s="38">
        <v>66</v>
      </c>
      <c r="G108" s="38">
        <v>63</v>
      </c>
      <c r="H108" s="38">
        <v>32.6</v>
      </c>
      <c r="I108" s="38">
        <v>5.5</v>
      </c>
      <c r="J108" s="38">
        <v>13.9</v>
      </c>
      <c r="K108" s="38">
        <v>0.39600000000000002</v>
      </c>
      <c r="L108" s="38">
        <v>0.5</v>
      </c>
      <c r="M108" s="38">
        <v>2.2999999999999998</v>
      </c>
      <c r="N108" s="38">
        <v>0.23499999999999999</v>
      </c>
      <c r="O108" s="38">
        <v>5</v>
      </c>
      <c r="P108" s="38">
        <v>11.6</v>
      </c>
      <c r="Q108" s="38">
        <v>0.42799999999999999</v>
      </c>
      <c r="R108" s="38">
        <v>3.1</v>
      </c>
      <c r="S108" s="38">
        <v>4.4000000000000004</v>
      </c>
      <c r="T108" s="38">
        <v>0.69399999999999995</v>
      </c>
      <c r="U108" s="38">
        <v>1</v>
      </c>
      <c r="V108" s="38">
        <v>4.4000000000000004</v>
      </c>
      <c r="W108" s="38">
        <v>5.3</v>
      </c>
      <c r="X108" s="38">
        <v>6.7</v>
      </c>
      <c r="Y108" s="38">
        <v>1.7</v>
      </c>
      <c r="Z108" s="38">
        <v>0.5</v>
      </c>
      <c r="AA108" s="38">
        <v>3.8</v>
      </c>
      <c r="AB108" s="38">
        <v>2.5</v>
      </c>
      <c r="AC108" s="38">
        <v>14.6</v>
      </c>
    </row>
    <row r="109" spans="1:29">
      <c r="A109" s="40">
        <v>86</v>
      </c>
      <c r="B109" s="39" t="s">
        <v>290</v>
      </c>
      <c r="C109" s="40" t="s">
        <v>53</v>
      </c>
      <c r="D109" s="40">
        <v>23</v>
      </c>
      <c r="E109" s="39" t="s">
        <v>223</v>
      </c>
      <c r="F109" s="40">
        <v>41</v>
      </c>
      <c r="G109" s="40">
        <v>38</v>
      </c>
      <c r="H109" s="40">
        <v>33.9</v>
      </c>
      <c r="I109" s="40">
        <v>5.7</v>
      </c>
      <c r="J109" s="40">
        <v>14.9</v>
      </c>
      <c r="K109" s="40">
        <v>0.38</v>
      </c>
      <c r="L109" s="40">
        <v>0.8</v>
      </c>
      <c r="M109" s="40">
        <v>3</v>
      </c>
      <c r="N109" s="40">
        <v>0.25600000000000001</v>
      </c>
      <c r="O109" s="40">
        <v>4.9000000000000004</v>
      </c>
      <c r="P109" s="40">
        <v>11.9</v>
      </c>
      <c r="Q109" s="40">
        <v>0.41199999999999998</v>
      </c>
      <c r="R109" s="40">
        <v>2.9</v>
      </c>
      <c r="S109" s="40">
        <v>4.4000000000000004</v>
      </c>
      <c r="T109" s="40">
        <v>0.64300000000000002</v>
      </c>
      <c r="U109" s="40">
        <v>1</v>
      </c>
      <c r="V109" s="40">
        <v>5.0999999999999996</v>
      </c>
      <c r="W109" s="40">
        <v>6.2</v>
      </c>
      <c r="X109" s="40">
        <v>7.4</v>
      </c>
      <c r="Y109" s="40">
        <v>1.5</v>
      </c>
      <c r="Z109" s="40">
        <v>0.4</v>
      </c>
      <c r="AA109" s="40">
        <v>4.2</v>
      </c>
      <c r="AB109" s="40">
        <v>2.5</v>
      </c>
      <c r="AC109" s="40">
        <v>15</v>
      </c>
    </row>
    <row r="110" spans="1:29">
      <c r="A110" s="40">
        <v>86</v>
      </c>
      <c r="B110" s="39" t="s">
        <v>290</v>
      </c>
      <c r="C110" s="40" t="s">
        <v>53</v>
      </c>
      <c r="D110" s="40">
        <v>23</v>
      </c>
      <c r="E110" s="39" t="s">
        <v>235</v>
      </c>
      <c r="F110" s="40">
        <v>25</v>
      </c>
      <c r="G110" s="40">
        <v>25</v>
      </c>
      <c r="H110" s="40">
        <v>30.3</v>
      </c>
      <c r="I110" s="40">
        <v>5.3</v>
      </c>
      <c r="J110" s="40">
        <v>12.3</v>
      </c>
      <c r="K110" s="40">
        <v>0.42899999999999999</v>
      </c>
      <c r="L110" s="40">
        <v>0.2</v>
      </c>
      <c r="M110" s="40">
        <v>1.1000000000000001</v>
      </c>
      <c r="N110" s="40">
        <v>0.14299999999999999</v>
      </c>
      <c r="O110" s="40">
        <v>5.0999999999999996</v>
      </c>
      <c r="P110" s="40">
        <v>11.2</v>
      </c>
      <c r="Q110" s="40">
        <v>0.45700000000000002</v>
      </c>
      <c r="R110" s="40">
        <v>3.4</v>
      </c>
      <c r="S110" s="40">
        <v>4.4000000000000004</v>
      </c>
      <c r="T110" s="40">
        <v>0.78</v>
      </c>
      <c r="U110" s="40">
        <v>0.8</v>
      </c>
      <c r="V110" s="40">
        <v>3.1</v>
      </c>
      <c r="W110" s="40">
        <v>4</v>
      </c>
      <c r="X110" s="40">
        <v>5.6</v>
      </c>
      <c r="Y110" s="40">
        <v>2</v>
      </c>
      <c r="Z110" s="40">
        <v>0.5</v>
      </c>
      <c r="AA110" s="40">
        <v>3.2</v>
      </c>
      <c r="AB110" s="40">
        <v>2.6</v>
      </c>
      <c r="AC110" s="40">
        <v>14.1</v>
      </c>
    </row>
    <row r="111" spans="1:29">
      <c r="A111" s="38">
        <v>87</v>
      </c>
      <c r="B111" s="39" t="s">
        <v>291</v>
      </c>
      <c r="C111" s="38" t="s">
        <v>64</v>
      </c>
      <c r="D111" s="38">
        <v>26</v>
      </c>
      <c r="E111" s="39" t="s">
        <v>292</v>
      </c>
      <c r="F111" s="38">
        <v>67</v>
      </c>
      <c r="G111" s="38">
        <v>19</v>
      </c>
      <c r="H111" s="38">
        <v>21.1</v>
      </c>
      <c r="I111" s="38">
        <v>3.1</v>
      </c>
      <c r="J111" s="38">
        <v>6.4</v>
      </c>
      <c r="K111" s="38">
        <v>0.48899999999999999</v>
      </c>
      <c r="L111" s="38">
        <v>0.5</v>
      </c>
      <c r="M111" s="38">
        <v>1.3</v>
      </c>
      <c r="N111" s="38">
        <v>0.40200000000000002</v>
      </c>
      <c r="O111" s="38">
        <v>2.6</v>
      </c>
      <c r="P111" s="38">
        <v>5.0999999999999996</v>
      </c>
      <c r="Q111" s="38">
        <v>0.51200000000000001</v>
      </c>
      <c r="R111" s="38">
        <v>2.1</v>
      </c>
      <c r="S111" s="38">
        <v>2.9</v>
      </c>
      <c r="T111" s="38">
        <v>0.73299999999999998</v>
      </c>
      <c r="U111" s="38">
        <v>0.8</v>
      </c>
      <c r="V111" s="38">
        <v>3.1</v>
      </c>
      <c r="W111" s="38">
        <v>3.9</v>
      </c>
      <c r="X111" s="38">
        <v>1.5</v>
      </c>
      <c r="Y111" s="38">
        <v>0.5</v>
      </c>
      <c r="Z111" s="38">
        <v>0.1</v>
      </c>
      <c r="AA111" s="38">
        <v>1.3</v>
      </c>
      <c r="AB111" s="38">
        <v>1.6</v>
      </c>
      <c r="AC111" s="38">
        <v>8.9</v>
      </c>
    </row>
    <row r="112" spans="1:29">
      <c r="A112" s="38">
        <v>88</v>
      </c>
      <c r="B112" s="39" t="s">
        <v>293</v>
      </c>
      <c r="C112" s="38" t="s">
        <v>53</v>
      </c>
      <c r="D112" s="38">
        <v>28</v>
      </c>
      <c r="E112" s="39" t="s">
        <v>73</v>
      </c>
      <c r="F112" s="38">
        <v>80</v>
      </c>
      <c r="G112" s="38">
        <v>37</v>
      </c>
      <c r="H112" s="38">
        <v>29.6</v>
      </c>
      <c r="I112" s="38">
        <v>3.3</v>
      </c>
      <c r="J112" s="38">
        <v>8.3000000000000007</v>
      </c>
      <c r="K112" s="38">
        <v>0.40300000000000002</v>
      </c>
      <c r="L112" s="38">
        <v>0.9</v>
      </c>
      <c r="M112" s="38">
        <v>3.1</v>
      </c>
      <c r="N112" s="38">
        <v>0.29399999999999998</v>
      </c>
      <c r="O112" s="38">
        <v>2.4</v>
      </c>
      <c r="P112" s="38">
        <v>5.2</v>
      </c>
      <c r="Q112" s="38">
        <v>0.46700000000000003</v>
      </c>
      <c r="R112" s="38">
        <v>2.6</v>
      </c>
      <c r="S112" s="38">
        <v>3.3</v>
      </c>
      <c r="T112" s="38">
        <v>0.77400000000000002</v>
      </c>
      <c r="U112" s="38">
        <v>0.3</v>
      </c>
      <c r="V112" s="38">
        <v>2.2999999999999998</v>
      </c>
      <c r="W112" s="38">
        <v>2.6</v>
      </c>
      <c r="X112" s="38">
        <v>3.8</v>
      </c>
      <c r="Y112" s="38">
        <v>1.5</v>
      </c>
      <c r="Z112" s="38">
        <v>0.1</v>
      </c>
      <c r="AA112" s="38">
        <v>2.2000000000000002</v>
      </c>
      <c r="AB112" s="38">
        <v>3.1</v>
      </c>
      <c r="AC112" s="38">
        <v>10.199999999999999</v>
      </c>
    </row>
    <row r="113" spans="1:29">
      <c r="A113" s="38">
        <v>89</v>
      </c>
      <c r="B113" s="39" t="s">
        <v>294</v>
      </c>
      <c r="C113" s="38" t="s">
        <v>61</v>
      </c>
      <c r="D113" s="38">
        <v>32</v>
      </c>
      <c r="E113" s="39" t="s">
        <v>81</v>
      </c>
      <c r="F113" s="38">
        <v>75</v>
      </c>
      <c r="G113" s="38">
        <v>75</v>
      </c>
      <c r="H113" s="38">
        <v>30.5</v>
      </c>
      <c r="I113" s="38">
        <v>3.9</v>
      </c>
      <c r="J113" s="38">
        <v>5.9</v>
      </c>
      <c r="K113" s="38">
        <v>0.66600000000000004</v>
      </c>
      <c r="L113" s="38">
        <v>0</v>
      </c>
      <c r="M113" s="38">
        <v>0</v>
      </c>
      <c r="N113" s="38"/>
      <c r="O113" s="38">
        <v>3.9</v>
      </c>
      <c r="P113" s="38">
        <v>5.9</v>
      </c>
      <c r="Q113" s="38">
        <v>0.66600000000000004</v>
      </c>
      <c r="R113" s="38">
        <v>2.5</v>
      </c>
      <c r="S113" s="38">
        <v>3.4</v>
      </c>
      <c r="T113" s="38">
        <v>0.72</v>
      </c>
      <c r="U113" s="38">
        <v>3.9</v>
      </c>
      <c r="V113" s="38">
        <v>7.6</v>
      </c>
      <c r="W113" s="38">
        <v>11.5</v>
      </c>
      <c r="X113" s="38">
        <v>1.1000000000000001</v>
      </c>
      <c r="Y113" s="38">
        <v>0.6</v>
      </c>
      <c r="Z113" s="38">
        <v>1.2</v>
      </c>
      <c r="AA113" s="38">
        <v>1.4</v>
      </c>
      <c r="AB113" s="38">
        <v>2.2999999999999998</v>
      </c>
      <c r="AC113" s="38">
        <v>10.3</v>
      </c>
    </row>
    <row r="114" spans="1:29">
      <c r="A114" s="38">
        <v>90</v>
      </c>
      <c r="B114" s="39" t="s">
        <v>295</v>
      </c>
      <c r="C114" s="38" t="s">
        <v>64</v>
      </c>
      <c r="D114" s="38">
        <v>27</v>
      </c>
      <c r="E114" s="39" t="s">
        <v>90</v>
      </c>
      <c r="F114" s="38">
        <v>78</v>
      </c>
      <c r="G114" s="38">
        <v>75</v>
      </c>
      <c r="H114" s="38">
        <v>31.7</v>
      </c>
      <c r="I114" s="38">
        <v>5.4</v>
      </c>
      <c r="J114" s="38">
        <v>12.5</v>
      </c>
      <c r="K114" s="38">
        <v>0.42899999999999999</v>
      </c>
      <c r="L114" s="38">
        <v>1.8</v>
      </c>
      <c r="M114" s="38">
        <v>5.2</v>
      </c>
      <c r="N114" s="38">
        <v>0.34200000000000003</v>
      </c>
      <c r="O114" s="38">
        <v>3.6</v>
      </c>
      <c r="P114" s="38">
        <v>7.3</v>
      </c>
      <c r="Q114" s="38">
        <v>0.49</v>
      </c>
      <c r="R114" s="38">
        <v>1.4</v>
      </c>
      <c r="S114" s="38">
        <v>1.8</v>
      </c>
      <c r="T114" s="38">
        <v>0.77500000000000002</v>
      </c>
      <c r="U114" s="38">
        <v>1.2</v>
      </c>
      <c r="V114" s="38">
        <v>4.9000000000000004</v>
      </c>
      <c r="W114" s="38">
        <v>6.1</v>
      </c>
      <c r="X114" s="38">
        <v>1.7</v>
      </c>
      <c r="Y114" s="38">
        <v>0.7</v>
      </c>
      <c r="Z114" s="38">
        <v>0.4</v>
      </c>
      <c r="AA114" s="38">
        <v>1.4</v>
      </c>
      <c r="AB114" s="38">
        <v>3</v>
      </c>
      <c r="AC114" s="38">
        <v>13.9</v>
      </c>
    </row>
    <row r="115" spans="1:29">
      <c r="A115" s="38">
        <v>91</v>
      </c>
      <c r="B115" s="39" t="s">
        <v>296</v>
      </c>
      <c r="C115" s="38" t="s">
        <v>53</v>
      </c>
      <c r="D115" s="38">
        <v>23</v>
      </c>
      <c r="E115" s="39" t="s">
        <v>108</v>
      </c>
      <c r="F115" s="38">
        <v>8</v>
      </c>
      <c r="G115" s="38">
        <v>0</v>
      </c>
      <c r="H115" s="38">
        <v>8.6</v>
      </c>
      <c r="I115" s="38">
        <v>0.6</v>
      </c>
      <c r="J115" s="38">
        <v>2.4</v>
      </c>
      <c r="K115" s="38">
        <v>0.26300000000000001</v>
      </c>
      <c r="L115" s="38">
        <v>0.3</v>
      </c>
      <c r="M115" s="38">
        <v>1.1000000000000001</v>
      </c>
      <c r="N115" s="38">
        <v>0.222</v>
      </c>
      <c r="O115" s="38">
        <v>0.4</v>
      </c>
      <c r="P115" s="38">
        <v>1.3</v>
      </c>
      <c r="Q115" s="38">
        <v>0.3</v>
      </c>
      <c r="R115" s="38">
        <v>0.4</v>
      </c>
      <c r="S115" s="38">
        <v>0.8</v>
      </c>
      <c r="T115" s="38">
        <v>0.5</v>
      </c>
      <c r="U115" s="38">
        <v>0.1</v>
      </c>
      <c r="V115" s="38">
        <v>0.5</v>
      </c>
      <c r="W115" s="38">
        <v>0.6</v>
      </c>
      <c r="X115" s="38">
        <v>1</v>
      </c>
      <c r="Y115" s="38">
        <v>0.8</v>
      </c>
      <c r="Z115" s="38">
        <v>0.1</v>
      </c>
      <c r="AA115" s="38">
        <v>0.5</v>
      </c>
      <c r="AB115" s="38">
        <v>1.3</v>
      </c>
      <c r="AC115" s="38">
        <v>1.9</v>
      </c>
    </row>
    <row r="116" spans="1:29">
      <c r="A116" s="38">
        <v>92</v>
      </c>
      <c r="B116" s="39" t="s">
        <v>662</v>
      </c>
      <c r="C116" s="38" t="s">
        <v>58</v>
      </c>
      <c r="D116" s="38">
        <v>26</v>
      </c>
      <c r="E116" s="39" t="s">
        <v>110</v>
      </c>
      <c r="F116" s="38">
        <v>4</v>
      </c>
      <c r="G116" s="38">
        <v>1</v>
      </c>
      <c r="H116" s="38">
        <v>7.3</v>
      </c>
      <c r="I116" s="38">
        <v>0.8</v>
      </c>
      <c r="J116" s="38">
        <v>3</v>
      </c>
      <c r="K116" s="38">
        <v>0.25</v>
      </c>
      <c r="L116" s="38">
        <v>0</v>
      </c>
      <c r="M116" s="38">
        <v>1</v>
      </c>
      <c r="N116" s="38">
        <v>0</v>
      </c>
      <c r="O116" s="38">
        <v>0.8</v>
      </c>
      <c r="P116" s="38">
        <v>2</v>
      </c>
      <c r="Q116" s="38">
        <v>0.375</v>
      </c>
      <c r="R116" s="38">
        <v>0</v>
      </c>
      <c r="S116" s="38">
        <v>0</v>
      </c>
      <c r="T116" s="38"/>
      <c r="U116" s="38">
        <v>0.5</v>
      </c>
      <c r="V116" s="38">
        <v>1</v>
      </c>
      <c r="W116" s="38">
        <v>1.5</v>
      </c>
      <c r="X116" s="38">
        <v>0</v>
      </c>
      <c r="Y116" s="38">
        <v>0.3</v>
      </c>
      <c r="Z116" s="38">
        <v>0</v>
      </c>
      <c r="AA116" s="38">
        <v>0.3</v>
      </c>
      <c r="AB116" s="38">
        <v>1.5</v>
      </c>
      <c r="AC116" s="38">
        <v>1.5</v>
      </c>
    </row>
    <row r="117" spans="1:29">
      <c r="A117" s="38">
        <v>93</v>
      </c>
      <c r="B117" s="39" t="s">
        <v>726</v>
      </c>
      <c r="C117" s="38" t="s">
        <v>24</v>
      </c>
      <c r="D117" s="38">
        <v>27</v>
      </c>
      <c r="E117" s="39" t="s">
        <v>231</v>
      </c>
      <c r="F117" s="38">
        <v>10</v>
      </c>
      <c r="G117" s="38">
        <v>0</v>
      </c>
      <c r="H117" s="38">
        <v>9.3000000000000007</v>
      </c>
      <c r="I117" s="38">
        <v>1.1000000000000001</v>
      </c>
      <c r="J117" s="38">
        <v>3</v>
      </c>
      <c r="K117" s="38">
        <v>0.36699999999999999</v>
      </c>
      <c r="L117" s="38">
        <v>0.4</v>
      </c>
      <c r="M117" s="38">
        <v>1.4</v>
      </c>
      <c r="N117" s="38">
        <v>0.28599999999999998</v>
      </c>
      <c r="O117" s="38">
        <v>0.7</v>
      </c>
      <c r="P117" s="38">
        <v>1.6</v>
      </c>
      <c r="Q117" s="38">
        <v>0.438</v>
      </c>
      <c r="R117" s="38">
        <v>0.1</v>
      </c>
      <c r="S117" s="38">
        <v>0.4</v>
      </c>
      <c r="T117" s="38">
        <v>0.25</v>
      </c>
      <c r="U117" s="38">
        <v>0.1</v>
      </c>
      <c r="V117" s="38">
        <v>2.2000000000000002</v>
      </c>
      <c r="W117" s="38">
        <v>2.2999999999999998</v>
      </c>
      <c r="X117" s="38">
        <v>0.3</v>
      </c>
      <c r="Y117" s="38">
        <v>0.3</v>
      </c>
      <c r="Z117" s="38">
        <v>0.4</v>
      </c>
      <c r="AA117" s="38">
        <v>0.6</v>
      </c>
      <c r="AB117" s="38">
        <v>1.2</v>
      </c>
      <c r="AC117" s="38">
        <v>2.7</v>
      </c>
    </row>
    <row r="118" spans="1:29">
      <c r="A118" s="38">
        <v>94</v>
      </c>
      <c r="B118" s="39" t="s">
        <v>297</v>
      </c>
      <c r="C118" s="38" t="s">
        <v>58</v>
      </c>
      <c r="D118" s="38">
        <v>23</v>
      </c>
      <c r="E118" s="38" t="s">
        <v>107</v>
      </c>
      <c r="F118" s="38">
        <v>30</v>
      </c>
      <c r="G118" s="38">
        <v>0</v>
      </c>
      <c r="H118" s="38">
        <v>6.4</v>
      </c>
      <c r="I118" s="38">
        <v>0.6</v>
      </c>
      <c r="J118" s="38">
        <v>1.8</v>
      </c>
      <c r="K118" s="38">
        <v>0.34499999999999997</v>
      </c>
      <c r="L118" s="38">
        <v>0.3</v>
      </c>
      <c r="M118" s="38">
        <v>1</v>
      </c>
      <c r="N118" s="38">
        <v>0.33300000000000002</v>
      </c>
      <c r="O118" s="38">
        <v>0.3</v>
      </c>
      <c r="P118" s="38">
        <v>0.8</v>
      </c>
      <c r="Q118" s="38">
        <v>0.36</v>
      </c>
      <c r="R118" s="38">
        <v>0.3</v>
      </c>
      <c r="S118" s="38">
        <v>0.3</v>
      </c>
      <c r="T118" s="38">
        <v>1</v>
      </c>
      <c r="U118" s="38">
        <v>0.1</v>
      </c>
      <c r="V118" s="38">
        <v>0.4</v>
      </c>
      <c r="W118" s="38">
        <v>0.5</v>
      </c>
      <c r="X118" s="38">
        <v>0.4</v>
      </c>
      <c r="Y118" s="38">
        <v>0.3</v>
      </c>
      <c r="Z118" s="38">
        <v>0.1</v>
      </c>
      <c r="AA118" s="38">
        <v>0.3</v>
      </c>
      <c r="AB118" s="38">
        <v>0.7</v>
      </c>
      <c r="AC118" s="38">
        <v>1.9</v>
      </c>
    </row>
    <row r="119" spans="1:29">
      <c r="A119" s="40">
        <v>94</v>
      </c>
      <c r="B119" s="39" t="s">
        <v>297</v>
      </c>
      <c r="C119" s="40" t="s">
        <v>58</v>
      </c>
      <c r="D119" s="40">
        <v>23</v>
      </c>
      <c r="E119" s="39" t="s">
        <v>110</v>
      </c>
      <c r="F119" s="40">
        <v>23</v>
      </c>
      <c r="G119" s="40">
        <v>0</v>
      </c>
      <c r="H119" s="40">
        <v>7</v>
      </c>
      <c r="I119" s="40">
        <v>0.7</v>
      </c>
      <c r="J119" s="40">
        <v>1.9</v>
      </c>
      <c r="K119" s="40">
        <v>0.34100000000000003</v>
      </c>
      <c r="L119" s="40">
        <v>0.4</v>
      </c>
      <c r="M119" s="40">
        <v>1.1000000000000001</v>
      </c>
      <c r="N119" s="40">
        <v>0.36</v>
      </c>
      <c r="O119" s="40">
        <v>0.3</v>
      </c>
      <c r="P119" s="40">
        <v>0.8</v>
      </c>
      <c r="Q119" s="40">
        <v>0.316</v>
      </c>
      <c r="R119" s="40">
        <v>0.2</v>
      </c>
      <c r="S119" s="40">
        <v>0.2</v>
      </c>
      <c r="T119" s="40">
        <v>1</v>
      </c>
      <c r="U119" s="40">
        <v>0.2</v>
      </c>
      <c r="V119" s="40">
        <v>0.4</v>
      </c>
      <c r="W119" s="40">
        <v>0.6</v>
      </c>
      <c r="X119" s="40">
        <v>0.4</v>
      </c>
      <c r="Y119" s="40">
        <v>0.3</v>
      </c>
      <c r="Z119" s="40">
        <v>0.1</v>
      </c>
      <c r="AA119" s="40">
        <v>0.3</v>
      </c>
      <c r="AB119" s="40">
        <v>0.5</v>
      </c>
      <c r="AC119" s="40">
        <v>1.9</v>
      </c>
    </row>
    <row r="120" spans="1:29">
      <c r="A120" s="40">
        <v>94</v>
      </c>
      <c r="B120" s="39" t="s">
        <v>297</v>
      </c>
      <c r="C120" s="40" t="s">
        <v>58</v>
      </c>
      <c r="D120" s="40">
        <v>23</v>
      </c>
      <c r="E120" s="39" t="s">
        <v>90</v>
      </c>
      <c r="F120" s="40">
        <v>7</v>
      </c>
      <c r="G120" s="40">
        <v>0</v>
      </c>
      <c r="H120" s="40">
        <v>4.4000000000000004</v>
      </c>
      <c r="I120" s="40">
        <v>0.6</v>
      </c>
      <c r="J120" s="40">
        <v>1.6</v>
      </c>
      <c r="K120" s="40">
        <v>0.36399999999999999</v>
      </c>
      <c r="L120" s="40">
        <v>0.1</v>
      </c>
      <c r="M120" s="40">
        <v>0.7</v>
      </c>
      <c r="N120" s="40">
        <v>0.2</v>
      </c>
      <c r="O120" s="40">
        <v>0.4</v>
      </c>
      <c r="P120" s="40">
        <v>0.9</v>
      </c>
      <c r="Q120" s="40">
        <v>0.5</v>
      </c>
      <c r="R120" s="40">
        <v>0.6</v>
      </c>
      <c r="S120" s="40">
        <v>0.6</v>
      </c>
      <c r="T120" s="40">
        <v>1</v>
      </c>
      <c r="U120" s="40">
        <v>0</v>
      </c>
      <c r="V120" s="40">
        <v>0.4</v>
      </c>
      <c r="W120" s="40">
        <v>0.4</v>
      </c>
      <c r="X120" s="40">
        <v>0.3</v>
      </c>
      <c r="Y120" s="40">
        <v>0.4</v>
      </c>
      <c r="Z120" s="40">
        <v>0.1</v>
      </c>
      <c r="AA120" s="40">
        <v>0.3</v>
      </c>
      <c r="AB120" s="40">
        <v>1.1000000000000001</v>
      </c>
      <c r="AC120" s="40">
        <v>1.9</v>
      </c>
    </row>
    <row r="121" spans="1:29">
      <c r="A121" s="38">
        <v>95</v>
      </c>
      <c r="B121" s="39" t="s">
        <v>298</v>
      </c>
      <c r="C121" s="38" t="s">
        <v>53</v>
      </c>
      <c r="D121" s="38">
        <v>22</v>
      </c>
      <c r="E121" s="39" t="s">
        <v>85</v>
      </c>
      <c r="F121" s="38">
        <v>59</v>
      </c>
      <c r="G121" s="38">
        <v>38</v>
      </c>
      <c r="H121" s="38">
        <v>25</v>
      </c>
      <c r="I121" s="38">
        <v>4.5</v>
      </c>
      <c r="J121" s="38">
        <v>10.1</v>
      </c>
      <c r="K121" s="38">
        <v>0.44800000000000001</v>
      </c>
      <c r="L121" s="38">
        <v>0.6</v>
      </c>
      <c r="M121" s="38">
        <v>2.1</v>
      </c>
      <c r="N121" s="38">
        <v>0.314</v>
      </c>
      <c r="O121" s="38">
        <v>3.9</v>
      </c>
      <c r="P121" s="38">
        <v>8.1</v>
      </c>
      <c r="Q121" s="38">
        <v>0.48199999999999998</v>
      </c>
      <c r="R121" s="38">
        <v>2.2000000000000002</v>
      </c>
      <c r="S121" s="38">
        <v>2.7</v>
      </c>
      <c r="T121" s="38">
        <v>0.82899999999999996</v>
      </c>
      <c r="U121" s="38">
        <v>0.9</v>
      </c>
      <c r="V121" s="38">
        <v>2.2999999999999998</v>
      </c>
      <c r="W121" s="38">
        <v>3.2</v>
      </c>
      <c r="X121" s="38">
        <v>3.5</v>
      </c>
      <c r="Y121" s="38">
        <v>0.9</v>
      </c>
      <c r="Z121" s="38">
        <v>0.2</v>
      </c>
      <c r="AA121" s="38">
        <v>1.6</v>
      </c>
      <c r="AB121" s="38">
        <v>1.8</v>
      </c>
      <c r="AC121" s="38">
        <v>11.9</v>
      </c>
    </row>
    <row r="122" spans="1:29">
      <c r="A122" s="38">
        <v>96</v>
      </c>
      <c r="B122" s="39" t="s">
        <v>654</v>
      </c>
      <c r="C122" s="38" t="s">
        <v>64</v>
      </c>
      <c r="D122" s="38">
        <v>26</v>
      </c>
      <c r="E122" s="39" t="s">
        <v>49</v>
      </c>
      <c r="F122" s="38">
        <v>10</v>
      </c>
      <c r="G122" s="38">
        <v>0</v>
      </c>
      <c r="H122" s="38">
        <v>7.6</v>
      </c>
      <c r="I122" s="38">
        <v>0.9</v>
      </c>
      <c r="J122" s="38">
        <v>2</v>
      </c>
      <c r="K122" s="38">
        <v>0.45</v>
      </c>
      <c r="L122" s="38">
        <v>0.6</v>
      </c>
      <c r="M122" s="38">
        <v>1.1000000000000001</v>
      </c>
      <c r="N122" s="38">
        <v>0.54500000000000004</v>
      </c>
      <c r="O122" s="38">
        <v>0.3</v>
      </c>
      <c r="P122" s="38">
        <v>0.9</v>
      </c>
      <c r="Q122" s="38">
        <v>0.33300000000000002</v>
      </c>
      <c r="R122" s="38">
        <v>0</v>
      </c>
      <c r="S122" s="38">
        <v>0</v>
      </c>
      <c r="T122" s="38"/>
      <c r="U122" s="38">
        <v>0.3</v>
      </c>
      <c r="V122" s="38">
        <v>1.7</v>
      </c>
      <c r="W122" s="38">
        <v>2</v>
      </c>
      <c r="X122" s="38">
        <v>0.1</v>
      </c>
      <c r="Y122" s="38">
        <v>0.1</v>
      </c>
      <c r="Z122" s="38">
        <v>0.1</v>
      </c>
      <c r="AA122" s="38">
        <v>0.4</v>
      </c>
      <c r="AB122" s="38">
        <v>1.2</v>
      </c>
      <c r="AC122" s="38">
        <v>2.4</v>
      </c>
    </row>
    <row r="123" spans="1:29">
      <c r="A123" s="38">
        <v>97</v>
      </c>
      <c r="B123" s="39" t="s">
        <v>299</v>
      </c>
      <c r="C123" s="38" t="s">
        <v>53</v>
      </c>
      <c r="D123" s="38">
        <v>26</v>
      </c>
      <c r="E123" s="38" t="s">
        <v>107</v>
      </c>
      <c r="F123" s="38">
        <v>75</v>
      </c>
      <c r="G123" s="38">
        <v>25</v>
      </c>
      <c r="H123" s="38">
        <v>24.4</v>
      </c>
      <c r="I123" s="38">
        <v>3.1</v>
      </c>
      <c r="J123" s="38">
        <v>7.4</v>
      </c>
      <c r="K123" s="38">
        <v>0.41199999999999998</v>
      </c>
      <c r="L123" s="38">
        <v>0.7</v>
      </c>
      <c r="M123" s="38">
        <v>2.2999999999999998</v>
      </c>
      <c r="N123" s="38">
        <v>0.313</v>
      </c>
      <c r="O123" s="38">
        <v>2.2999999999999998</v>
      </c>
      <c r="P123" s="38">
        <v>5.0999999999999996</v>
      </c>
      <c r="Q123" s="38">
        <v>0.45800000000000002</v>
      </c>
      <c r="R123" s="38">
        <v>0.8</v>
      </c>
      <c r="S123" s="38">
        <v>1.1000000000000001</v>
      </c>
      <c r="T123" s="38">
        <v>0.71599999999999997</v>
      </c>
      <c r="U123" s="38">
        <v>0.2</v>
      </c>
      <c r="V123" s="38">
        <v>1.9</v>
      </c>
      <c r="W123" s="38">
        <v>2.1</v>
      </c>
      <c r="X123" s="38">
        <v>3.4</v>
      </c>
      <c r="Y123" s="38">
        <v>0.8</v>
      </c>
      <c r="Z123" s="38">
        <v>0.2</v>
      </c>
      <c r="AA123" s="38">
        <v>1.3</v>
      </c>
      <c r="AB123" s="38">
        <v>1.7</v>
      </c>
      <c r="AC123" s="38">
        <v>7.6</v>
      </c>
    </row>
    <row r="124" spans="1:29">
      <c r="A124" s="40">
        <v>97</v>
      </c>
      <c r="B124" s="39" t="s">
        <v>299</v>
      </c>
      <c r="C124" s="40" t="s">
        <v>53</v>
      </c>
      <c r="D124" s="40">
        <v>26</v>
      </c>
      <c r="E124" s="39" t="s">
        <v>73</v>
      </c>
      <c r="F124" s="40">
        <v>47</v>
      </c>
      <c r="G124" s="40">
        <v>23</v>
      </c>
      <c r="H124" s="40">
        <v>24.4</v>
      </c>
      <c r="I124" s="40">
        <v>2.5</v>
      </c>
      <c r="J124" s="40">
        <v>6.5</v>
      </c>
      <c r="K124" s="40">
        <v>0.38600000000000001</v>
      </c>
      <c r="L124" s="40">
        <v>0.6</v>
      </c>
      <c r="M124" s="40">
        <v>2.2000000000000002</v>
      </c>
      <c r="N124" s="40">
        <v>0.26500000000000001</v>
      </c>
      <c r="O124" s="40">
        <v>1.9</v>
      </c>
      <c r="P124" s="40">
        <v>4.3</v>
      </c>
      <c r="Q124" s="40">
        <v>0.44600000000000001</v>
      </c>
      <c r="R124" s="40">
        <v>0.7</v>
      </c>
      <c r="S124" s="40">
        <v>1</v>
      </c>
      <c r="T124" s="40">
        <v>0.69599999999999995</v>
      </c>
      <c r="U124" s="40">
        <v>0.3</v>
      </c>
      <c r="V124" s="40">
        <v>2</v>
      </c>
      <c r="W124" s="40">
        <v>2.2999999999999998</v>
      </c>
      <c r="X124" s="40">
        <v>3.5</v>
      </c>
      <c r="Y124" s="40">
        <v>0.9</v>
      </c>
      <c r="Z124" s="40">
        <v>0.2</v>
      </c>
      <c r="AA124" s="40">
        <v>1.2</v>
      </c>
      <c r="AB124" s="40">
        <v>1.6</v>
      </c>
      <c r="AC124" s="40">
        <v>6.3</v>
      </c>
    </row>
    <row r="125" spans="1:29">
      <c r="A125" s="40">
        <v>97</v>
      </c>
      <c r="B125" s="39" t="s">
        <v>299</v>
      </c>
      <c r="C125" s="40" t="s">
        <v>53</v>
      </c>
      <c r="D125" s="40">
        <v>26</v>
      </c>
      <c r="E125" s="39" t="s">
        <v>221</v>
      </c>
      <c r="F125" s="40">
        <v>28</v>
      </c>
      <c r="G125" s="40">
        <v>2</v>
      </c>
      <c r="H125" s="40">
        <v>24.4</v>
      </c>
      <c r="I125" s="40">
        <v>4</v>
      </c>
      <c r="J125" s="40">
        <v>9</v>
      </c>
      <c r="K125" s="40">
        <v>0.44400000000000001</v>
      </c>
      <c r="L125" s="40">
        <v>1</v>
      </c>
      <c r="M125" s="40">
        <v>2.6</v>
      </c>
      <c r="N125" s="40">
        <v>0.378</v>
      </c>
      <c r="O125" s="40">
        <v>3</v>
      </c>
      <c r="P125" s="40">
        <v>6.4</v>
      </c>
      <c r="Q125" s="40">
        <v>0.47199999999999998</v>
      </c>
      <c r="R125" s="40">
        <v>0.9</v>
      </c>
      <c r="S125" s="40">
        <v>1.3</v>
      </c>
      <c r="T125" s="40">
        <v>0.74299999999999999</v>
      </c>
      <c r="U125" s="40">
        <v>0</v>
      </c>
      <c r="V125" s="40">
        <v>1.8</v>
      </c>
      <c r="W125" s="40">
        <v>1.8</v>
      </c>
      <c r="X125" s="40">
        <v>3.2</v>
      </c>
      <c r="Y125" s="40">
        <v>0.5</v>
      </c>
      <c r="Z125" s="40">
        <v>0.3</v>
      </c>
      <c r="AA125" s="40">
        <v>1.5</v>
      </c>
      <c r="AB125" s="40">
        <v>1.8</v>
      </c>
      <c r="AC125" s="40">
        <v>9.9</v>
      </c>
    </row>
    <row r="126" spans="1:29">
      <c r="A126" s="38">
        <v>98</v>
      </c>
      <c r="B126" s="39" t="s">
        <v>300</v>
      </c>
      <c r="C126" s="38" t="s">
        <v>53</v>
      </c>
      <c r="D126" s="38">
        <v>27</v>
      </c>
      <c r="E126" s="39" t="s">
        <v>292</v>
      </c>
      <c r="F126" s="38">
        <v>45</v>
      </c>
      <c r="G126" s="38">
        <v>45</v>
      </c>
      <c r="H126" s="38">
        <v>34.799999999999997</v>
      </c>
      <c r="I126" s="38">
        <v>5.8</v>
      </c>
      <c r="J126" s="38">
        <v>12.2</v>
      </c>
      <c r="K126" s="38">
        <v>0.47299999999999998</v>
      </c>
      <c r="L126" s="38">
        <v>1.3</v>
      </c>
      <c r="M126" s="38">
        <v>3.6</v>
      </c>
      <c r="N126" s="38">
        <v>0.373</v>
      </c>
      <c r="O126" s="38">
        <v>4.4000000000000004</v>
      </c>
      <c r="P126" s="38">
        <v>8.6</v>
      </c>
      <c r="Q126" s="38">
        <v>0.51400000000000001</v>
      </c>
      <c r="R126" s="38">
        <v>3.2</v>
      </c>
      <c r="S126" s="38">
        <v>4.0999999999999996</v>
      </c>
      <c r="T126" s="38">
        <v>0.78800000000000003</v>
      </c>
      <c r="U126" s="38">
        <v>0.4</v>
      </c>
      <c r="V126" s="38">
        <v>2.8</v>
      </c>
      <c r="W126" s="38">
        <v>3.2</v>
      </c>
      <c r="X126" s="38">
        <v>5.6</v>
      </c>
      <c r="Y126" s="38">
        <v>1.5</v>
      </c>
      <c r="Z126" s="38">
        <v>0.3</v>
      </c>
      <c r="AA126" s="38">
        <v>2.5</v>
      </c>
      <c r="AB126" s="38">
        <v>2.1</v>
      </c>
      <c r="AC126" s="38">
        <v>16.100000000000001</v>
      </c>
    </row>
    <row r="127" spans="1:29">
      <c r="A127" s="38">
        <v>99</v>
      </c>
      <c r="B127" s="39" t="s">
        <v>301</v>
      </c>
      <c r="C127" s="38" t="s">
        <v>24</v>
      </c>
      <c r="D127" s="38">
        <v>34</v>
      </c>
      <c r="E127" s="39" t="s">
        <v>65</v>
      </c>
      <c r="F127" s="38">
        <v>66</v>
      </c>
      <c r="G127" s="38">
        <v>2</v>
      </c>
      <c r="H127" s="38">
        <v>16.7</v>
      </c>
      <c r="I127" s="38">
        <v>1.6</v>
      </c>
      <c r="J127" s="38">
        <v>3.8</v>
      </c>
      <c r="K127" s="38">
        <v>0.41899999999999998</v>
      </c>
      <c r="L127" s="38">
        <v>0.2</v>
      </c>
      <c r="M127" s="38">
        <v>0.9</v>
      </c>
      <c r="N127" s="38">
        <v>0.26700000000000002</v>
      </c>
      <c r="O127" s="38">
        <v>1.4</v>
      </c>
      <c r="P127" s="38">
        <v>2.9</v>
      </c>
      <c r="Q127" s="38">
        <v>0.46600000000000003</v>
      </c>
      <c r="R127" s="38">
        <v>0.7</v>
      </c>
      <c r="S127" s="38">
        <v>1</v>
      </c>
      <c r="T127" s="38">
        <v>0.69199999999999995</v>
      </c>
      <c r="U127" s="38">
        <v>1.4</v>
      </c>
      <c r="V127" s="38">
        <v>2.4</v>
      </c>
      <c r="W127" s="38">
        <v>3.8</v>
      </c>
      <c r="X127" s="38">
        <v>1.4</v>
      </c>
      <c r="Y127" s="38">
        <v>0.5</v>
      </c>
      <c r="Z127" s="38">
        <v>0.4</v>
      </c>
      <c r="AA127" s="38">
        <v>0.7</v>
      </c>
      <c r="AB127" s="38">
        <v>2.4</v>
      </c>
      <c r="AC127" s="38">
        <v>4.0999999999999996</v>
      </c>
    </row>
    <row r="128" spans="1:29">
      <c r="A128" s="38">
        <v>100</v>
      </c>
      <c r="B128" s="39" t="s">
        <v>52</v>
      </c>
      <c r="C128" s="38" t="s">
        <v>53</v>
      </c>
      <c r="D128" s="38">
        <v>27</v>
      </c>
      <c r="E128" s="39" t="s">
        <v>54</v>
      </c>
      <c r="F128" s="38">
        <v>70</v>
      </c>
      <c r="G128" s="38">
        <v>70</v>
      </c>
      <c r="H128" s="38">
        <v>31.8</v>
      </c>
      <c r="I128" s="38">
        <v>5.6</v>
      </c>
      <c r="J128" s="38">
        <v>12.6</v>
      </c>
      <c r="K128" s="38">
        <v>0.44600000000000001</v>
      </c>
      <c r="L128" s="38">
        <v>1.5</v>
      </c>
      <c r="M128" s="38">
        <v>4</v>
      </c>
      <c r="N128" s="38">
        <v>0.38600000000000001</v>
      </c>
      <c r="O128" s="38">
        <v>4.0999999999999996</v>
      </c>
      <c r="P128" s="38">
        <v>8.6</v>
      </c>
      <c r="Q128" s="38">
        <v>0.47299999999999998</v>
      </c>
      <c r="R128" s="38">
        <v>3.1</v>
      </c>
      <c r="S128" s="38">
        <v>3.6</v>
      </c>
      <c r="T128" s="38">
        <v>0.85899999999999999</v>
      </c>
      <c r="U128" s="38">
        <v>0.4</v>
      </c>
      <c r="V128" s="38">
        <v>2.6</v>
      </c>
      <c r="W128" s="38">
        <v>3</v>
      </c>
      <c r="X128" s="38">
        <v>5.4</v>
      </c>
      <c r="Y128" s="38">
        <v>1.3</v>
      </c>
      <c r="Z128" s="38">
        <v>0.2</v>
      </c>
      <c r="AA128" s="38">
        <v>2.2000000000000002</v>
      </c>
      <c r="AB128" s="38">
        <v>2</v>
      </c>
      <c r="AC128" s="38">
        <v>15.8</v>
      </c>
    </row>
    <row r="129" spans="1:29">
      <c r="A129" s="36" t="s">
        <v>214</v>
      </c>
      <c r="B129" s="36" t="s">
        <v>0</v>
      </c>
      <c r="C129" s="36" t="s">
        <v>1</v>
      </c>
      <c r="D129" s="36" t="s">
        <v>2</v>
      </c>
      <c r="E129" s="36" t="s">
        <v>3</v>
      </c>
      <c r="F129" s="36" t="s">
        <v>4</v>
      </c>
      <c r="G129" s="36" t="s">
        <v>5</v>
      </c>
      <c r="H129" s="36" t="s">
        <v>6</v>
      </c>
      <c r="I129" s="36" t="s">
        <v>7</v>
      </c>
      <c r="J129" s="36" t="s">
        <v>8</v>
      </c>
      <c r="K129" s="36" t="s">
        <v>9</v>
      </c>
      <c r="L129" s="36" t="s">
        <v>10</v>
      </c>
      <c r="M129" s="36" t="s">
        <v>11</v>
      </c>
      <c r="N129" s="36" t="s">
        <v>10</v>
      </c>
      <c r="O129" s="36" t="s">
        <v>12</v>
      </c>
      <c r="P129" s="36" t="s">
        <v>13</v>
      </c>
      <c r="Q129" s="36" t="s">
        <v>12</v>
      </c>
      <c r="R129" s="36" t="s">
        <v>14</v>
      </c>
      <c r="S129" s="36" t="s">
        <v>15</v>
      </c>
      <c r="T129" s="36" t="s">
        <v>16</v>
      </c>
      <c r="U129" s="36" t="s">
        <v>17</v>
      </c>
      <c r="V129" s="36" t="s">
        <v>18</v>
      </c>
      <c r="W129" s="36" t="s">
        <v>19</v>
      </c>
      <c r="X129" s="36" t="s">
        <v>20</v>
      </c>
      <c r="Y129" s="36" t="s">
        <v>21</v>
      </c>
      <c r="Z129" s="36" t="s">
        <v>22</v>
      </c>
      <c r="AA129" s="36" t="s">
        <v>23</v>
      </c>
      <c r="AB129" s="36" t="s">
        <v>24</v>
      </c>
      <c r="AC129" s="36" t="s">
        <v>25</v>
      </c>
    </row>
    <row r="130" spans="1:29">
      <c r="A130" s="38">
        <v>101</v>
      </c>
      <c r="B130" s="39" t="s">
        <v>727</v>
      </c>
      <c r="C130" s="38" t="s">
        <v>24</v>
      </c>
      <c r="D130" s="38">
        <v>23</v>
      </c>
      <c r="E130" s="39" t="s">
        <v>110</v>
      </c>
      <c r="F130" s="38">
        <v>16</v>
      </c>
      <c r="G130" s="38">
        <v>0</v>
      </c>
      <c r="H130" s="38">
        <v>5.4</v>
      </c>
      <c r="I130" s="38">
        <v>0.6</v>
      </c>
      <c r="J130" s="38">
        <v>1.4</v>
      </c>
      <c r="K130" s="38">
        <v>0.40899999999999997</v>
      </c>
      <c r="L130" s="38">
        <v>0</v>
      </c>
      <c r="M130" s="38">
        <v>0</v>
      </c>
      <c r="N130" s="38"/>
      <c r="O130" s="38">
        <v>0.6</v>
      </c>
      <c r="P130" s="38">
        <v>1.4</v>
      </c>
      <c r="Q130" s="38">
        <v>0.40899999999999997</v>
      </c>
      <c r="R130" s="38">
        <v>0.6</v>
      </c>
      <c r="S130" s="38">
        <v>1.3</v>
      </c>
      <c r="T130" s="38">
        <v>0.42899999999999999</v>
      </c>
      <c r="U130" s="38">
        <v>0.6</v>
      </c>
      <c r="V130" s="38">
        <v>0.9</v>
      </c>
      <c r="W130" s="38">
        <v>1.6</v>
      </c>
      <c r="X130" s="38">
        <v>0.1</v>
      </c>
      <c r="Y130" s="38">
        <v>0.4</v>
      </c>
      <c r="Z130" s="38">
        <v>0.2</v>
      </c>
      <c r="AA130" s="38">
        <v>0.2</v>
      </c>
      <c r="AB130" s="38">
        <v>1.4</v>
      </c>
      <c r="AC130" s="38">
        <v>1.7</v>
      </c>
    </row>
    <row r="131" spans="1:29">
      <c r="A131" s="38">
        <v>102</v>
      </c>
      <c r="B131" s="39" t="s">
        <v>302</v>
      </c>
      <c r="C131" s="38" t="s">
        <v>64</v>
      </c>
      <c r="D131" s="38">
        <v>30</v>
      </c>
      <c r="E131" s="39" t="s">
        <v>67</v>
      </c>
      <c r="F131" s="38">
        <v>50</v>
      </c>
      <c r="G131" s="38">
        <v>12</v>
      </c>
      <c r="H131" s="38">
        <v>16.600000000000001</v>
      </c>
      <c r="I131" s="38">
        <v>2.2000000000000002</v>
      </c>
      <c r="J131" s="38">
        <v>6.2</v>
      </c>
      <c r="K131" s="38">
        <v>0.36099999999999999</v>
      </c>
      <c r="L131" s="38">
        <v>1</v>
      </c>
      <c r="M131" s="38">
        <v>3.3</v>
      </c>
      <c r="N131" s="38">
        <v>0.311</v>
      </c>
      <c r="O131" s="38">
        <v>1.2</v>
      </c>
      <c r="P131" s="38">
        <v>2.9</v>
      </c>
      <c r="Q131" s="38">
        <v>0.42</v>
      </c>
      <c r="R131" s="38">
        <v>0.7</v>
      </c>
      <c r="S131" s="38">
        <v>0.9</v>
      </c>
      <c r="T131" s="38">
        <v>0.73299999999999998</v>
      </c>
      <c r="U131" s="38">
        <v>0.5</v>
      </c>
      <c r="V131" s="38">
        <v>1.8</v>
      </c>
      <c r="W131" s="38">
        <v>2.2000000000000002</v>
      </c>
      <c r="X131" s="38">
        <v>1</v>
      </c>
      <c r="Y131" s="38">
        <v>0.2</v>
      </c>
      <c r="Z131" s="38">
        <v>0.2</v>
      </c>
      <c r="AA131" s="38">
        <v>1.2</v>
      </c>
      <c r="AB131" s="38">
        <v>1.6</v>
      </c>
      <c r="AC131" s="38">
        <v>6.2</v>
      </c>
    </row>
    <row r="132" spans="1:29">
      <c r="A132" s="38">
        <v>103</v>
      </c>
      <c r="B132" s="39" t="s">
        <v>728</v>
      </c>
      <c r="C132" s="38" t="s">
        <v>53</v>
      </c>
      <c r="D132" s="38">
        <v>22</v>
      </c>
      <c r="E132" s="39" t="s">
        <v>110</v>
      </c>
      <c r="F132" s="38">
        <v>15</v>
      </c>
      <c r="G132" s="38">
        <v>0</v>
      </c>
      <c r="H132" s="38">
        <v>10.6</v>
      </c>
      <c r="I132" s="38">
        <v>1.9</v>
      </c>
      <c r="J132" s="38">
        <v>4.5999999999999996</v>
      </c>
      <c r="K132" s="38">
        <v>0.42</v>
      </c>
      <c r="L132" s="38">
        <v>0.5</v>
      </c>
      <c r="M132" s="38">
        <v>1.3</v>
      </c>
      <c r="N132" s="38">
        <v>0.35</v>
      </c>
      <c r="O132" s="38">
        <v>1.5</v>
      </c>
      <c r="P132" s="38">
        <v>3.3</v>
      </c>
      <c r="Q132" s="38">
        <v>0.44900000000000001</v>
      </c>
      <c r="R132" s="38">
        <v>1</v>
      </c>
      <c r="S132" s="38">
        <v>1.2</v>
      </c>
      <c r="T132" s="38">
        <v>0.83299999999999996</v>
      </c>
      <c r="U132" s="38">
        <v>0.2</v>
      </c>
      <c r="V132" s="38">
        <v>1</v>
      </c>
      <c r="W132" s="38">
        <v>1.2</v>
      </c>
      <c r="X132" s="38">
        <v>1</v>
      </c>
      <c r="Y132" s="38">
        <v>0.3</v>
      </c>
      <c r="Z132" s="38">
        <v>0</v>
      </c>
      <c r="AA132" s="38">
        <v>0.8</v>
      </c>
      <c r="AB132" s="38">
        <v>0.4</v>
      </c>
      <c r="AC132" s="38">
        <v>5.3</v>
      </c>
    </row>
    <row r="133" spans="1:29">
      <c r="A133" s="38">
        <v>104</v>
      </c>
      <c r="B133" s="39" t="s">
        <v>303</v>
      </c>
      <c r="C133" s="38" t="s">
        <v>61</v>
      </c>
      <c r="D133" s="38">
        <v>24</v>
      </c>
      <c r="E133" s="39" t="s">
        <v>292</v>
      </c>
      <c r="F133" s="38">
        <v>59</v>
      </c>
      <c r="G133" s="38">
        <v>59</v>
      </c>
      <c r="H133" s="38">
        <v>34.1</v>
      </c>
      <c r="I133" s="38">
        <v>8.4</v>
      </c>
      <c r="J133" s="38">
        <v>18.100000000000001</v>
      </c>
      <c r="K133" s="38">
        <v>0.46700000000000003</v>
      </c>
      <c r="L133" s="38">
        <v>0</v>
      </c>
      <c r="M133" s="38">
        <v>0.1</v>
      </c>
      <c r="N133" s="38">
        <v>0.25</v>
      </c>
      <c r="O133" s="38">
        <v>8.4</v>
      </c>
      <c r="P133" s="38">
        <v>17.899999999999999</v>
      </c>
      <c r="Q133" s="38">
        <v>0.46899999999999997</v>
      </c>
      <c r="R133" s="38">
        <v>7.2</v>
      </c>
      <c r="S133" s="38">
        <v>9.1999999999999993</v>
      </c>
      <c r="T133" s="38">
        <v>0.78200000000000003</v>
      </c>
      <c r="U133" s="38">
        <v>3.1</v>
      </c>
      <c r="V133" s="38">
        <v>9.5</v>
      </c>
      <c r="W133" s="38">
        <v>12.7</v>
      </c>
      <c r="X133" s="38">
        <v>3.6</v>
      </c>
      <c r="Y133" s="38">
        <v>1.5</v>
      </c>
      <c r="Z133" s="38">
        <v>1.7</v>
      </c>
      <c r="AA133" s="38">
        <v>4.3</v>
      </c>
      <c r="AB133" s="38">
        <v>4.0999999999999996</v>
      </c>
      <c r="AC133" s="38">
        <v>24.1</v>
      </c>
    </row>
    <row r="134" spans="1:29">
      <c r="A134" s="38">
        <v>105</v>
      </c>
      <c r="B134" s="39" t="s">
        <v>304</v>
      </c>
      <c r="C134" s="38" t="s">
        <v>64</v>
      </c>
      <c r="D134" s="38">
        <v>24</v>
      </c>
      <c r="E134" s="39" t="s">
        <v>223</v>
      </c>
      <c r="F134" s="38">
        <v>70</v>
      </c>
      <c r="G134" s="38">
        <v>49</v>
      </c>
      <c r="H134" s="38">
        <v>27.9</v>
      </c>
      <c r="I134" s="38">
        <v>4.3</v>
      </c>
      <c r="J134" s="38">
        <v>10.8</v>
      </c>
      <c r="K134" s="38">
        <v>0.39600000000000002</v>
      </c>
      <c r="L134" s="38">
        <v>2.4</v>
      </c>
      <c r="M134" s="38">
        <v>6.4</v>
      </c>
      <c r="N134" s="38">
        <v>0.374</v>
      </c>
      <c r="O134" s="38">
        <v>1.9</v>
      </c>
      <c r="P134" s="38">
        <v>4.4000000000000004</v>
      </c>
      <c r="Q134" s="38">
        <v>0.42599999999999999</v>
      </c>
      <c r="R134" s="38">
        <v>2.5</v>
      </c>
      <c r="S134" s="38">
        <v>3.1</v>
      </c>
      <c r="T134" s="38">
        <v>0.82</v>
      </c>
      <c r="U134" s="38">
        <v>0.9</v>
      </c>
      <c r="V134" s="38">
        <v>3.6</v>
      </c>
      <c r="W134" s="38">
        <v>4.5</v>
      </c>
      <c r="X134" s="38">
        <v>1.5</v>
      </c>
      <c r="Y134" s="38">
        <v>1.4</v>
      </c>
      <c r="Z134" s="38">
        <v>0.4</v>
      </c>
      <c r="AA134" s="38">
        <v>1.8</v>
      </c>
      <c r="AB134" s="38">
        <v>2.7</v>
      </c>
      <c r="AC134" s="38">
        <v>13.5</v>
      </c>
    </row>
    <row r="135" spans="1:29">
      <c r="A135" s="38">
        <v>106</v>
      </c>
      <c r="B135" s="39" t="s">
        <v>305</v>
      </c>
      <c r="C135" s="38" t="s">
        <v>58</v>
      </c>
      <c r="D135" s="38">
        <v>22</v>
      </c>
      <c r="E135" s="39" t="s">
        <v>49</v>
      </c>
      <c r="F135" s="38">
        <v>51</v>
      </c>
      <c r="G135" s="38">
        <v>9</v>
      </c>
      <c r="H135" s="38">
        <v>13.4</v>
      </c>
      <c r="I135" s="38">
        <v>1.2</v>
      </c>
      <c r="J135" s="38">
        <v>3</v>
      </c>
      <c r="K135" s="38">
        <v>0.41199999999999998</v>
      </c>
      <c r="L135" s="38">
        <v>0.6</v>
      </c>
      <c r="M135" s="38">
        <v>1.7</v>
      </c>
      <c r="N135" s="38">
        <v>0.35299999999999998</v>
      </c>
      <c r="O135" s="38">
        <v>0.6</v>
      </c>
      <c r="P135" s="38">
        <v>1.3</v>
      </c>
      <c r="Q135" s="38">
        <v>0.48499999999999999</v>
      </c>
      <c r="R135" s="38">
        <v>0.2</v>
      </c>
      <c r="S135" s="38">
        <v>0.3</v>
      </c>
      <c r="T135" s="38">
        <v>0.75</v>
      </c>
      <c r="U135" s="38">
        <v>0.1</v>
      </c>
      <c r="V135" s="38">
        <v>1.3</v>
      </c>
      <c r="W135" s="38">
        <v>1.4</v>
      </c>
      <c r="X135" s="38">
        <v>0.8</v>
      </c>
      <c r="Y135" s="38">
        <v>0.4</v>
      </c>
      <c r="Z135" s="38">
        <v>0.3</v>
      </c>
      <c r="AA135" s="38">
        <v>0.3</v>
      </c>
      <c r="AB135" s="38">
        <v>1.5</v>
      </c>
      <c r="AC135" s="38">
        <v>3.3</v>
      </c>
    </row>
    <row r="136" spans="1:29">
      <c r="A136" s="38">
        <v>107</v>
      </c>
      <c r="B136" s="39" t="s">
        <v>306</v>
      </c>
      <c r="C136" s="38" t="s">
        <v>58</v>
      </c>
      <c r="D136" s="38">
        <v>34</v>
      </c>
      <c r="E136" s="39" t="s">
        <v>69</v>
      </c>
      <c r="F136" s="38">
        <v>64</v>
      </c>
      <c r="G136" s="38">
        <v>4</v>
      </c>
      <c r="H136" s="38">
        <v>26.6</v>
      </c>
      <c r="I136" s="38">
        <v>5.2</v>
      </c>
      <c r="J136" s="38">
        <v>13.1</v>
      </c>
      <c r="K136" s="38">
        <v>0.39600000000000002</v>
      </c>
      <c r="L136" s="38">
        <v>1.9</v>
      </c>
      <c r="M136" s="38">
        <v>5.7</v>
      </c>
      <c r="N136" s="38">
        <v>0.32700000000000001</v>
      </c>
      <c r="O136" s="38">
        <v>3.3</v>
      </c>
      <c r="P136" s="38">
        <v>7.4</v>
      </c>
      <c r="Q136" s="38">
        <v>0.44800000000000001</v>
      </c>
      <c r="R136" s="38">
        <v>3.5</v>
      </c>
      <c r="S136" s="38">
        <v>3.9</v>
      </c>
      <c r="T136" s="38">
        <v>0.90100000000000002</v>
      </c>
      <c r="U136" s="38">
        <v>0.3</v>
      </c>
      <c r="V136" s="38">
        <v>1.7</v>
      </c>
      <c r="W136" s="38">
        <v>1.9</v>
      </c>
      <c r="X136" s="38">
        <v>2.5</v>
      </c>
      <c r="Y136" s="38">
        <v>0.9</v>
      </c>
      <c r="Z136" s="38">
        <v>0.2</v>
      </c>
      <c r="AA136" s="38">
        <v>1.4</v>
      </c>
      <c r="AB136" s="38">
        <v>1.7</v>
      </c>
      <c r="AC136" s="38">
        <v>15.8</v>
      </c>
    </row>
    <row r="137" spans="1:29">
      <c r="A137" s="38">
        <v>108</v>
      </c>
      <c r="B137" s="39" t="s">
        <v>307</v>
      </c>
      <c r="C137" s="38" t="s">
        <v>64</v>
      </c>
      <c r="D137" s="38">
        <v>24</v>
      </c>
      <c r="E137" s="38" t="s">
        <v>107</v>
      </c>
      <c r="F137" s="38">
        <v>82</v>
      </c>
      <c r="G137" s="38">
        <v>17</v>
      </c>
      <c r="H137" s="38">
        <v>20.100000000000001</v>
      </c>
      <c r="I137" s="38">
        <v>2.8</v>
      </c>
      <c r="J137" s="38">
        <v>6.6</v>
      </c>
      <c r="K137" s="38">
        <v>0.42</v>
      </c>
      <c r="L137" s="38">
        <v>0.7</v>
      </c>
      <c r="M137" s="38">
        <v>2.5</v>
      </c>
      <c r="N137" s="38">
        <v>0.29299999999999998</v>
      </c>
      <c r="O137" s="38">
        <v>2</v>
      </c>
      <c r="P137" s="38">
        <v>4.0999999999999996</v>
      </c>
      <c r="Q137" s="38">
        <v>0.499</v>
      </c>
      <c r="R137" s="38">
        <v>1.3</v>
      </c>
      <c r="S137" s="38">
        <v>1.7</v>
      </c>
      <c r="T137" s="38">
        <v>0.77300000000000002</v>
      </c>
      <c r="U137" s="38">
        <v>0.9</v>
      </c>
      <c r="V137" s="38">
        <v>2.7</v>
      </c>
      <c r="W137" s="38">
        <v>3.6</v>
      </c>
      <c r="X137" s="38">
        <v>1.1000000000000001</v>
      </c>
      <c r="Y137" s="38">
        <v>0.9</v>
      </c>
      <c r="Z137" s="38">
        <v>0.3</v>
      </c>
      <c r="AA137" s="38">
        <v>0.6</v>
      </c>
      <c r="AB137" s="38">
        <v>1.7</v>
      </c>
      <c r="AC137" s="38">
        <v>7.7</v>
      </c>
    </row>
    <row r="138" spans="1:29">
      <c r="A138" s="40">
        <v>108</v>
      </c>
      <c r="B138" s="39" t="s">
        <v>307</v>
      </c>
      <c r="C138" s="40" t="s">
        <v>64</v>
      </c>
      <c r="D138" s="40">
        <v>24</v>
      </c>
      <c r="E138" s="39" t="s">
        <v>81</v>
      </c>
      <c r="F138" s="40">
        <v>25</v>
      </c>
      <c r="G138" s="40">
        <v>0</v>
      </c>
      <c r="H138" s="40">
        <v>10.6</v>
      </c>
      <c r="I138" s="40">
        <v>1.3</v>
      </c>
      <c r="J138" s="40">
        <v>3</v>
      </c>
      <c r="K138" s="40">
        <v>0.434</v>
      </c>
      <c r="L138" s="40">
        <v>0.5</v>
      </c>
      <c r="M138" s="40">
        <v>1.5</v>
      </c>
      <c r="N138" s="40">
        <v>0.34200000000000003</v>
      </c>
      <c r="O138" s="40">
        <v>0.8</v>
      </c>
      <c r="P138" s="40">
        <v>1.5</v>
      </c>
      <c r="Q138" s="40">
        <v>0.52600000000000002</v>
      </c>
      <c r="R138" s="40">
        <v>0.4</v>
      </c>
      <c r="S138" s="40">
        <v>0.4</v>
      </c>
      <c r="T138" s="40">
        <v>0.90900000000000003</v>
      </c>
      <c r="U138" s="40">
        <v>0.5</v>
      </c>
      <c r="V138" s="40">
        <v>0.7</v>
      </c>
      <c r="W138" s="40">
        <v>1.2</v>
      </c>
      <c r="X138" s="40">
        <v>0.5</v>
      </c>
      <c r="Y138" s="40">
        <v>0.6</v>
      </c>
      <c r="Z138" s="40">
        <v>0.2</v>
      </c>
      <c r="AA138" s="40">
        <v>0.4</v>
      </c>
      <c r="AB138" s="40">
        <v>1</v>
      </c>
      <c r="AC138" s="40">
        <v>3.6</v>
      </c>
    </row>
    <row r="139" spans="1:29">
      <c r="A139" s="40">
        <v>108</v>
      </c>
      <c r="B139" s="39" t="s">
        <v>307</v>
      </c>
      <c r="C139" s="40" t="s">
        <v>64</v>
      </c>
      <c r="D139" s="40">
        <v>24</v>
      </c>
      <c r="E139" s="39" t="s">
        <v>87</v>
      </c>
      <c r="F139" s="40">
        <v>57</v>
      </c>
      <c r="G139" s="40">
        <v>17</v>
      </c>
      <c r="H139" s="40">
        <v>24.2</v>
      </c>
      <c r="I139" s="40">
        <v>3.4</v>
      </c>
      <c r="J139" s="40">
        <v>8.1999999999999993</v>
      </c>
      <c r="K139" s="40">
        <v>0.41799999999999998</v>
      </c>
      <c r="L139" s="40">
        <v>0.8</v>
      </c>
      <c r="M139" s="40">
        <v>3</v>
      </c>
      <c r="N139" s="40">
        <v>0.28199999999999997</v>
      </c>
      <c r="O139" s="40">
        <v>2.6</v>
      </c>
      <c r="P139" s="40">
        <v>5.2</v>
      </c>
      <c r="Q139" s="40">
        <v>0.495</v>
      </c>
      <c r="R139" s="40">
        <v>1.7</v>
      </c>
      <c r="S139" s="40">
        <v>2.2999999999999998</v>
      </c>
      <c r="T139" s="40">
        <v>0.76200000000000001</v>
      </c>
      <c r="U139" s="40">
        <v>1.1000000000000001</v>
      </c>
      <c r="V139" s="40">
        <v>3.6</v>
      </c>
      <c r="W139" s="40">
        <v>4.5999999999999996</v>
      </c>
      <c r="X139" s="40">
        <v>1.4</v>
      </c>
      <c r="Y139" s="40">
        <v>1</v>
      </c>
      <c r="Z139" s="40">
        <v>0.4</v>
      </c>
      <c r="AA139" s="40">
        <v>0.7</v>
      </c>
      <c r="AB139" s="40">
        <v>1.9</v>
      </c>
      <c r="AC139" s="40">
        <v>9.5</v>
      </c>
    </row>
    <row r="140" spans="1:29">
      <c r="A140" s="38">
        <v>109</v>
      </c>
      <c r="B140" s="39" t="s">
        <v>308</v>
      </c>
      <c r="C140" s="38" t="s">
        <v>24</v>
      </c>
      <c r="D140" s="38">
        <v>27</v>
      </c>
      <c r="E140" s="39" t="s">
        <v>221</v>
      </c>
      <c r="F140" s="38">
        <v>66</v>
      </c>
      <c r="G140" s="38">
        <v>27</v>
      </c>
      <c r="H140" s="38">
        <v>25</v>
      </c>
      <c r="I140" s="38">
        <v>2.2999999999999998</v>
      </c>
      <c r="J140" s="38">
        <v>5.0999999999999996</v>
      </c>
      <c r="K140" s="38">
        <v>0.45700000000000002</v>
      </c>
      <c r="L140" s="38">
        <v>0</v>
      </c>
      <c r="M140" s="38">
        <v>0.2</v>
      </c>
      <c r="N140" s="38">
        <v>0.1</v>
      </c>
      <c r="O140" s="38">
        <v>2.2999999999999998</v>
      </c>
      <c r="P140" s="38">
        <v>5</v>
      </c>
      <c r="Q140" s="38">
        <v>0.46800000000000003</v>
      </c>
      <c r="R140" s="38">
        <v>0.4</v>
      </c>
      <c r="S140" s="38">
        <v>0.7</v>
      </c>
      <c r="T140" s="38">
        <v>0.61699999999999999</v>
      </c>
      <c r="U140" s="38">
        <v>1.1000000000000001</v>
      </c>
      <c r="V140" s="38">
        <v>2.8</v>
      </c>
      <c r="W140" s="38">
        <v>3.9</v>
      </c>
      <c r="X140" s="38">
        <v>0.8</v>
      </c>
      <c r="Y140" s="38">
        <v>0.7</v>
      </c>
      <c r="Z140" s="38">
        <v>0.6</v>
      </c>
      <c r="AA140" s="38">
        <v>0.5</v>
      </c>
      <c r="AB140" s="38">
        <v>1.5</v>
      </c>
      <c r="AC140" s="38">
        <v>5.2</v>
      </c>
    </row>
    <row r="141" spans="1:29">
      <c r="A141" s="38">
        <v>110</v>
      </c>
      <c r="B141" s="39" t="s">
        <v>309</v>
      </c>
      <c r="C141" s="38" t="s">
        <v>58</v>
      </c>
      <c r="D141" s="38">
        <v>23</v>
      </c>
      <c r="E141" s="39" t="s">
        <v>69</v>
      </c>
      <c r="F141" s="38">
        <v>19</v>
      </c>
      <c r="G141" s="38">
        <v>0</v>
      </c>
      <c r="H141" s="38">
        <v>4.7</v>
      </c>
      <c r="I141" s="38">
        <v>0.6</v>
      </c>
      <c r="J141" s="38">
        <v>1.7</v>
      </c>
      <c r="K141" s="38">
        <v>0.36399999999999999</v>
      </c>
      <c r="L141" s="38">
        <v>0.2</v>
      </c>
      <c r="M141" s="38">
        <v>0.7</v>
      </c>
      <c r="N141" s="38">
        <v>0.308</v>
      </c>
      <c r="O141" s="38">
        <v>0.4</v>
      </c>
      <c r="P141" s="38">
        <v>1.1000000000000001</v>
      </c>
      <c r="Q141" s="38">
        <v>0.4</v>
      </c>
      <c r="R141" s="38">
        <v>0.4</v>
      </c>
      <c r="S141" s="38">
        <v>0.7</v>
      </c>
      <c r="T141" s="38">
        <v>0.53800000000000003</v>
      </c>
      <c r="U141" s="38">
        <v>0.1</v>
      </c>
      <c r="V141" s="38">
        <v>0.4</v>
      </c>
      <c r="W141" s="38">
        <v>0.5</v>
      </c>
      <c r="X141" s="38">
        <v>0.5</v>
      </c>
      <c r="Y141" s="38">
        <v>0.2</v>
      </c>
      <c r="Z141" s="38">
        <v>0</v>
      </c>
      <c r="AA141" s="38">
        <v>0.4</v>
      </c>
      <c r="AB141" s="38">
        <v>0.6</v>
      </c>
      <c r="AC141" s="38">
        <v>1.8</v>
      </c>
    </row>
    <row r="142" spans="1:29">
      <c r="A142" s="38">
        <v>111</v>
      </c>
      <c r="B142" s="39" t="s">
        <v>729</v>
      </c>
      <c r="C142" s="38" t="s">
        <v>53</v>
      </c>
      <c r="D142" s="38">
        <v>24</v>
      </c>
      <c r="E142" s="39" t="s">
        <v>59</v>
      </c>
      <c r="F142" s="38">
        <v>2</v>
      </c>
      <c r="G142" s="38">
        <v>0</v>
      </c>
      <c r="H142" s="38">
        <v>4</v>
      </c>
      <c r="I142" s="38">
        <v>0</v>
      </c>
      <c r="J142" s="38">
        <v>1.5</v>
      </c>
      <c r="K142" s="38">
        <v>0</v>
      </c>
      <c r="L142" s="38">
        <v>0</v>
      </c>
      <c r="M142" s="38">
        <v>0.5</v>
      </c>
      <c r="N142" s="38">
        <v>0</v>
      </c>
      <c r="O142" s="38">
        <v>0</v>
      </c>
      <c r="P142" s="38">
        <v>1</v>
      </c>
      <c r="Q142" s="38">
        <v>0</v>
      </c>
      <c r="R142" s="38">
        <v>0</v>
      </c>
      <c r="S142" s="38">
        <v>0</v>
      </c>
      <c r="T142" s="38"/>
      <c r="U142" s="38">
        <v>0</v>
      </c>
      <c r="V142" s="38">
        <v>1</v>
      </c>
      <c r="W142" s="38">
        <v>1</v>
      </c>
      <c r="X142" s="38">
        <v>0.5</v>
      </c>
      <c r="Y142" s="38">
        <v>0</v>
      </c>
      <c r="Z142" s="38">
        <v>0</v>
      </c>
      <c r="AA142" s="38">
        <v>0</v>
      </c>
      <c r="AB142" s="38">
        <v>1</v>
      </c>
      <c r="AC142" s="38">
        <v>0</v>
      </c>
    </row>
    <row r="143" spans="1:29">
      <c r="A143" s="38">
        <v>112</v>
      </c>
      <c r="B143" s="39" t="s">
        <v>55</v>
      </c>
      <c r="C143" s="38" t="s">
        <v>53</v>
      </c>
      <c r="D143" s="38">
        <v>26</v>
      </c>
      <c r="E143" s="39" t="s">
        <v>56</v>
      </c>
      <c r="F143" s="38">
        <v>80</v>
      </c>
      <c r="G143" s="38">
        <v>80</v>
      </c>
      <c r="H143" s="38">
        <v>32.700000000000003</v>
      </c>
      <c r="I143" s="38">
        <v>8.1999999999999993</v>
      </c>
      <c r="J143" s="38">
        <v>16.8</v>
      </c>
      <c r="K143" s="38">
        <v>0.48699999999999999</v>
      </c>
      <c r="L143" s="38">
        <v>3.6</v>
      </c>
      <c r="M143" s="38">
        <v>8.1</v>
      </c>
      <c r="N143" s="38">
        <v>0.443</v>
      </c>
      <c r="O143" s="38">
        <v>4.5999999999999996</v>
      </c>
      <c r="P143" s="38">
        <v>8.6999999999999993</v>
      </c>
      <c r="Q143" s="38">
        <v>0.52800000000000002</v>
      </c>
      <c r="R143" s="38">
        <v>3.9</v>
      </c>
      <c r="S143" s="38">
        <v>4.2</v>
      </c>
      <c r="T143" s="38">
        <v>0.91400000000000003</v>
      </c>
      <c r="U143" s="38">
        <v>0.7</v>
      </c>
      <c r="V143" s="38">
        <v>3.6</v>
      </c>
      <c r="W143" s="38">
        <v>4.3</v>
      </c>
      <c r="X143" s="38">
        <v>7.7</v>
      </c>
      <c r="Y143" s="38">
        <v>2</v>
      </c>
      <c r="Z143" s="38">
        <v>0.2</v>
      </c>
      <c r="AA143" s="38">
        <v>3.1</v>
      </c>
      <c r="AB143" s="38">
        <v>2</v>
      </c>
      <c r="AC143" s="38">
        <v>23.8</v>
      </c>
    </row>
    <row r="144" spans="1:29">
      <c r="A144" s="38">
        <v>113</v>
      </c>
      <c r="B144" s="39" t="s">
        <v>310</v>
      </c>
      <c r="C144" s="38" t="s">
        <v>61</v>
      </c>
      <c r="D144" s="38">
        <v>33</v>
      </c>
      <c r="E144" s="39" t="s">
        <v>51</v>
      </c>
      <c r="F144" s="38">
        <v>32</v>
      </c>
      <c r="G144" s="38">
        <v>21</v>
      </c>
      <c r="H144" s="38">
        <v>17</v>
      </c>
      <c r="I144" s="38">
        <v>1.8</v>
      </c>
      <c r="J144" s="38">
        <v>4.0999999999999996</v>
      </c>
      <c r="K144" s="38">
        <v>0.438</v>
      </c>
      <c r="L144" s="38">
        <v>0</v>
      </c>
      <c r="M144" s="38">
        <v>0</v>
      </c>
      <c r="N144" s="38"/>
      <c r="O144" s="38">
        <v>1.8</v>
      </c>
      <c r="P144" s="38">
        <v>4.0999999999999996</v>
      </c>
      <c r="Q144" s="38">
        <v>0.438</v>
      </c>
      <c r="R144" s="38">
        <v>0.4</v>
      </c>
      <c r="S144" s="38">
        <v>0.6</v>
      </c>
      <c r="T144" s="38">
        <v>0.7</v>
      </c>
      <c r="U144" s="38">
        <v>1.7</v>
      </c>
      <c r="V144" s="38">
        <v>3.6</v>
      </c>
      <c r="W144" s="38">
        <v>5.3</v>
      </c>
      <c r="X144" s="38">
        <v>0.9</v>
      </c>
      <c r="Y144" s="38">
        <v>0.4</v>
      </c>
      <c r="Z144" s="38">
        <v>1.3</v>
      </c>
      <c r="AA144" s="38">
        <v>1.2</v>
      </c>
      <c r="AB144" s="38">
        <v>2.2000000000000002</v>
      </c>
      <c r="AC144" s="38">
        <v>4</v>
      </c>
    </row>
    <row r="145" spans="1:29">
      <c r="A145" s="38">
        <v>114</v>
      </c>
      <c r="B145" s="39" t="s">
        <v>311</v>
      </c>
      <c r="C145" s="38" t="s">
        <v>58</v>
      </c>
      <c r="D145" s="38">
        <v>23</v>
      </c>
      <c r="E145" s="38" t="s">
        <v>107</v>
      </c>
      <c r="F145" s="38">
        <v>47</v>
      </c>
      <c r="G145" s="38">
        <v>0</v>
      </c>
      <c r="H145" s="38">
        <v>8.4</v>
      </c>
      <c r="I145" s="38">
        <v>1.3</v>
      </c>
      <c r="J145" s="38">
        <v>3.5</v>
      </c>
      <c r="K145" s="38">
        <v>0.37</v>
      </c>
      <c r="L145" s="38">
        <v>0.9</v>
      </c>
      <c r="M145" s="38">
        <v>2.5</v>
      </c>
      <c r="N145" s="38">
        <v>0.36399999999999999</v>
      </c>
      <c r="O145" s="38">
        <v>0.4</v>
      </c>
      <c r="P145" s="38">
        <v>1</v>
      </c>
      <c r="Q145" s="38">
        <v>0.38300000000000001</v>
      </c>
      <c r="R145" s="38">
        <v>0.2</v>
      </c>
      <c r="S145" s="38">
        <v>0.3</v>
      </c>
      <c r="T145" s="38">
        <v>0.84599999999999997</v>
      </c>
      <c r="U145" s="38">
        <v>0.2</v>
      </c>
      <c r="V145" s="38">
        <v>0.5</v>
      </c>
      <c r="W145" s="38">
        <v>0.7</v>
      </c>
      <c r="X145" s="38">
        <v>0.5</v>
      </c>
      <c r="Y145" s="38">
        <v>0.1</v>
      </c>
      <c r="Z145" s="38">
        <v>0</v>
      </c>
      <c r="AA145" s="38">
        <v>0.4</v>
      </c>
      <c r="AB145" s="38">
        <v>0.9</v>
      </c>
      <c r="AC145" s="38">
        <v>3.7</v>
      </c>
    </row>
    <row r="146" spans="1:29">
      <c r="A146" s="40">
        <v>114</v>
      </c>
      <c r="B146" s="39" t="s">
        <v>311</v>
      </c>
      <c r="C146" s="40" t="s">
        <v>58</v>
      </c>
      <c r="D146" s="40">
        <v>23</v>
      </c>
      <c r="E146" s="39" t="s">
        <v>71</v>
      </c>
      <c r="F146" s="40">
        <v>17</v>
      </c>
      <c r="G146" s="40">
        <v>0</v>
      </c>
      <c r="H146" s="40">
        <v>6.4</v>
      </c>
      <c r="I146" s="40">
        <v>0.9</v>
      </c>
      <c r="J146" s="40">
        <v>2.8</v>
      </c>
      <c r="K146" s="40">
        <v>0.31900000000000001</v>
      </c>
      <c r="L146" s="40">
        <v>0.8</v>
      </c>
      <c r="M146" s="40">
        <v>2.5</v>
      </c>
      <c r="N146" s="40">
        <v>0.30199999999999999</v>
      </c>
      <c r="O146" s="40">
        <v>0.1</v>
      </c>
      <c r="P146" s="40">
        <v>0.2</v>
      </c>
      <c r="Q146" s="40">
        <v>0.5</v>
      </c>
      <c r="R146" s="40">
        <v>0.2</v>
      </c>
      <c r="S146" s="40">
        <v>0.2</v>
      </c>
      <c r="T146" s="40">
        <v>0.75</v>
      </c>
      <c r="U146" s="40">
        <v>0</v>
      </c>
      <c r="V146" s="40">
        <v>0.4</v>
      </c>
      <c r="W146" s="40">
        <v>0.4</v>
      </c>
      <c r="X146" s="40">
        <v>0.2</v>
      </c>
      <c r="Y146" s="40">
        <v>0</v>
      </c>
      <c r="Z146" s="40">
        <v>0</v>
      </c>
      <c r="AA146" s="40">
        <v>0.3</v>
      </c>
      <c r="AB146" s="40">
        <v>0.8</v>
      </c>
      <c r="AC146" s="40">
        <v>2.7</v>
      </c>
    </row>
    <row r="147" spans="1:29">
      <c r="A147" s="40">
        <v>114</v>
      </c>
      <c r="B147" s="39" t="s">
        <v>311</v>
      </c>
      <c r="C147" s="40" t="s">
        <v>58</v>
      </c>
      <c r="D147" s="40">
        <v>23</v>
      </c>
      <c r="E147" s="39" t="s">
        <v>77</v>
      </c>
      <c r="F147" s="40">
        <v>19</v>
      </c>
      <c r="G147" s="40">
        <v>0</v>
      </c>
      <c r="H147" s="40">
        <v>8.1</v>
      </c>
      <c r="I147" s="40">
        <v>1</v>
      </c>
      <c r="J147" s="40">
        <v>3.1</v>
      </c>
      <c r="K147" s="40">
        <v>0.32200000000000001</v>
      </c>
      <c r="L147" s="40">
        <v>0.7</v>
      </c>
      <c r="M147" s="40">
        <v>2.1</v>
      </c>
      <c r="N147" s="40">
        <v>0.33300000000000002</v>
      </c>
      <c r="O147" s="40">
        <v>0.3</v>
      </c>
      <c r="P147" s="40">
        <v>1.1000000000000001</v>
      </c>
      <c r="Q147" s="40">
        <v>0.3</v>
      </c>
      <c r="R147" s="40">
        <v>0.1</v>
      </c>
      <c r="S147" s="40">
        <v>0.1</v>
      </c>
      <c r="T147" s="40">
        <v>1</v>
      </c>
      <c r="U147" s="40">
        <v>0.3</v>
      </c>
      <c r="V147" s="40">
        <v>0.7</v>
      </c>
      <c r="W147" s="40">
        <v>1</v>
      </c>
      <c r="X147" s="40">
        <v>0.7</v>
      </c>
      <c r="Y147" s="40">
        <v>0.2</v>
      </c>
      <c r="Z147" s="40">
        <v>0</v>
      </c>
      <c r="AA147" s="40">
        <v>0.4</v>
      </c>
      <c r="AB147" s="40">
        <v>0.7</v>
      </c>
      <c r="AC147" s="40">
        <v>2.8</v>
      </c>
    </row>
    <row r="148" spans="1:29">
      <c r="A148" s="40">
        <v>114</v>
      </c>
      <c r="B148" s="39" t="s">
        <v>311</v>
      </c>
      <c r="C148" s="40" t="s">
        <v>58</v>
      </c>
      <c r="D148" s="40">
        <v>23</v>
      </c>
      <c r="E148" s="39" t="s">
        <v>260</v>
      </c>
      <c r="F148" s="40">
        <v>11</v>
      </c>
      <c r="G148" s="40">
        <v>0</v>
      </c>
      <c r="H148" s="40">
        <v>12.3</v>
      </c>
      <c r="I148" s="40">
        <v>2.5</v>
      </c>
      <c r="J148" s="40">
        <v>5.4</v>
      </c>
      <c r="K148" s="40">
        <v>0.45800000000000002</v>
      </c>
      <c r="L148" s="40">
        <v>1.5</v>
      </c>
      <c r="M148" s="40">
        <v>3.3</v>
      </c>
      <c r="N148" s="40">
        <v>0.47199999999999998</v>
      </c>
      <c r="O148" s="40">
        <v>0.9</v>
      </c>
      <c r="P148" s="40">
        <v>2.1</v>
      </c>
      <c r="Q148" s="40">
        <v>0.435</v>
      </c>
      <c r="R148" s="40">
        <v>0.5</v>
      </c>
      <c r="S148" s="40">
        <v>0.6</v>
      </c>
      <c r="T148" s="40">
        <v>0.85699999999999998</v>
      </c>
      <c r="U148" s="40">
        <v>0.2</v>
      </c>
      <c r="V148" s="40">
        <v>0.5</v>
      </c>
      <c r="W148" s="40">
        <v>0.7</v>
      </c>
      <c r="X148" s="40">
        <v>0.5</v>
      </c>
      <c r="Y148" s="40">
        <v>0.3</v>
      </c>
      <c r="Z148" s="40">
        <v>0.1</v>
      </c>
      <c r="AA148" s="40">
        <v>0.6</v>
      </c>
      <c r="AB148" s="40">
        <v>1.1000000000000001</v>
      </c>
      <c r="AC148" s="40">
        <v>7</v>
      </c>
    </row>
    <row r="149" spans="1:29">
      <c r="A149" s="38">
        <v>115</v>
      </c>
      <c r="B149" s="39" t="s">
        <v>312</v>
      </c>
      <c r="C149" s="38" t="s">
        <v>64</v>
      </c>
      <c r="D149" s="38">
        <v>27</v>
      </c>
      <c r="E149" s="38" t="s">
        <v>107</v>
      </c>
      <c r="F149" s="38">
        <v>21</v>
      </c>
      <c r="G149" s="38">
        <v>1</v>
      </c>
      <c r="H149" s="38">
        <v>10</v>
      </c>
      <c r="I149" s="38">
        <v>2</v>
      </c>
      <c r="J149" s="38">
        <v>4.2</v>
      </c>
      <c r="K149" s="38">
        <v>0.48299999999999998</v>
      </c>
      <c r="L149" s="38">
        <v>0.9</v>
      </c>
      <c r="M149" s="38">
        <v>1.9</v>
      </c>
      <c r="N149" s="38">
        <v>0.45</v>
      </c>
      <c r="O149" s="38">
        <v>1.2</v>
      </c>
      <c r="P149" s="38">
        <v>2.2999999999999998</v>
      </c>
      <c r="Q149" s="38">
        <v>0.51</v>
      </c>
      <c r="R149" s="38">
        <v>0</v>
      </c>
      <c r="S149" s="38">
        <v>0</v>
      </c>
      <c r="T149" s="38">
        <v>1</v>
      </c>
      <c r="U149" s="38">
        <v>0.1</v>
      </c>
      <c r="V149" s="38">
        <v>1.2</v>
      </c>
      <c r="W149" s="38">
        <v>1.4</v>
      </c>
      <c r="X149" s="38">
        <v>0.4</v>
      </c>
      <c r="Y149" s="38">
        <v>0.1</v>
      </c>
      <c r="Z149" s="38">
        <v>0.3</v>
      </c>
      <c r="AA149" s="38">
        <v>0.4</v>
      </c>
      <c r="AB149" s="38">
        <v>0.7</v>
      </c>
      <c r="AC149" s="38">
        <v>5</v>
      </c>
    </row>
    <row r="150" spans="1:29">
      <c r="A150" s="40">
        <v>115</v>
      </c>
      <c r="B150" s="39" t="s">
        <v>312</v>
      </c>
      <c r="C150" s="40" t="s">
        <v>64</v>
      </c>
      <c r="D150" s="40">
        <v>27</v>
      </c>
      <c r="E150" s="39" t="s">
        <v>117</v>
      </c>
      <c r="F150" s="40">
        <v>3</v>
      </c>
      <c r="G150" s="40">
        <v>0</v>
      </c>
      <c r="H150" s="40">
        <v>5.7</v>
      </c>
      <c r="I150" s="40">
        <v>1.7</v>
      </c>
      <c r="J150" s="40">
        <v>4</v>
      </c>
      <c r="K150" s="40">
        <v>0.41699999999999998</v>
      </c>
      <c r="L150" s="40">
        <v>0.3</v>
      </c>
      <c r="M150" s="40">
        <v>1.3</v>
      </c>
      <c r="N150" s="40">
        <v>0.25</v>
      </c>
      <c r="O150" s="40">
        <v>1.3</v>
      </c>
      <c r="P150" s="40">
        <v>2.7</v>
      </c>
      <c r="Q150" s="40">
        <v>0.5</v>
      </c>
      <c r="R150" s="40">
        <v>0</v>
      </c>
      <c r="S150" s="40">
        <v>0</v>
      </c>
      <c r="T150" s="40"/>
      <c r="U150" s="40">
        <v>0.3</v>
      </c>
      <c r="V150" s="40">
        <v>1</v>
      </c>
      <c r="W150" s="40">
        <v>1.3</v>
      </c>
      <c r="X150" s="40">
        <v>0.7</v>
      </c>
      <c r="Y150" s="40">
        <v>0.3</v>
      </c>
      <c r="Z150" s="40">
        <v>0</v>
      </c>
      <c r="AA150" s="40">
        <v>0.7</v>
      </c>
      <c r="AB150" s="40">
        <v>0.3</v>
      </c>
      <c r="AC150" s="40">
        <v>3.7</v>
      </c>
    </row>
    <row r="151" spans="1:29">
      <c r="A151" s="40">
        <v>115</v>
      </c>
      <c r="B151" s="39" t="s">
        <v>312</v>
      </c>
      <c r="C151" s="40" t="s">
        <v>64</v>
      </c>
      <c r="D151" s="40">
        <v>27</v>
      </c>
      <c r="E151" s="39" t="s">
        <v>87</v>
      </c>
      <c r="F151" s="40">
        <v>18</v>
      </c>
      <c r="G151" s="40">
        <v>1</v>
      </c>
      <c r="H151" s="40">
        <v>10.7</v>
      </c>
      <c r="I151" s="40">
        <v>2.1</v>
      </c>
      <c r="J151" s="40">
        <v>4.3</v>
      </c>
      <c r="K151" s="40">
        <v>0.49399999999999999</v>
      </c>
      <c r="L151" s="40">
        <v>0.9</v>
      </c>
      <c r="M151" s="40">
        <v>2</v>
      </c>
      <c r="N151" s="40">
        <v>0.47199999999999998</v>
      </c>
      <c r="O151" s="40">
        <v>1.2</v>
      </c>
      <c r="P151" s="40">
        <v>2.2999999999999998</v>
      </c>
      <c r="Q151" s="40">
        <v>0.51200000000000001</v>
      </c>
      <c r="R151" s="40">
        <v>0.1</v>
      </c>
      <c r="S151" s="40">
        <v>0.1</v>
      </c>
      <c r="T151" s="40">
        <v>1</v>
      </c>
      <c r="U151" s="40">
        <v>0.1</v>
      </c>
      <c r="V151" s="40">
        <v>1.3</v>
      </c>
      <c r="W151" s="40">
        <v>1.4</v>
      </c>
      <c r="X151" s="40">
        <v>0.4</v>
      </c>
      <c r="Y151" s="40">
        <v>0.1</v>
      </c>
      <c r="Z151" s="40">
        <v>0.4</v>
      </c>
      <c r="AA151" s="40">
        <v>0.4</v>
      </c>
      <c r="AB151" s="40">
        <v>0.8</v>
      </c>
      <c r="AC151" s="40">
        <v>5.2</v>
      </c>
    </row>
    <row r="152" spans="1:29">
      <c r="A152" s="38">
        <v>116</v>
      </c>
      <c r="B152" s="39" t="s">
        <v>313</v>
      </c>
      <c r="C152" s="38" t="s">
        <v>24</v>
      </c>
      <c r="D152" s="38">
        <v>23</v>
      </c>
      <c r="E152" s="38" t="s">
        <v>107</v>
      </c>
      <c r="F152" s="38">
        <v>27</v>
      </c>
      <c r="G152" s="38">
        <v>6</v>
      </c>
      <c r="H152" s="38">
        <v>15.7</v>
      </c>
      <c r="I152" s="38">
        <v>2</v>
      </c>
      <c r="J152" s="38">
        <v>5.0999999999999996</v>
      </c>
      <c r="K152" s="38">
        <v>0.40100000000000002</v>
      </c>
      <c r="L152" s="38">
        <v>0.3</v>
      </c>
      <c r="M152" s="38">
        <v>1.3</v>
      </c>
      <c r="N152" s="38">
        <v>0.23499999999999999</v>
      </c>
      <c r="O152" s="38">
        <v>1.7</v>
      </c>
      <c r="P152" s="38">
        <v>3.8</v>
      </c>
      <c r="Q152" s="38">
        <v>0.45600000000000002</v>
      </c>
      <c r="R152" s="38">
        <v>0.9</v>
      </c>
      <c r="S152" s="38">
        <v>1.4</v>
      </c>
      <c r="T152" s="38">
        <v>0.64900000000000002</v>
      </c>
      <c r="U152" s="38">
        <v>1.4</v>
      </c>
      <c r="V152" s="38">
        <v>1.7</v>
      </c>
      <c r="W152" s="38">
        <v>3.1</v>
      </c>
      <c r="X152" s="38">
        <v>1.1000000000000001</v>
      </c>
      <c r="Y152" s="38">
        <v>0.7</v>
      </c>
      <c r="Z152" s="38">
        <v>0.3</v>
      </c>
      <c r="AA152" s="38">
        <v>1.1000000000000001</v>
      </c>
      <c r="AB152" s="38">
        <v>2.2000000000000002</v>
      </c>
      <c r="AC152" s="38">
        <v>5.3</v>
      </c>
    </row>
    <row r="153" spans="1:29">
      <c r="A153" s="40">
        <v>116</v>
      </c>
      <c r="B153" s="39" t="s">
        <v>313</v>
      </c>
      <c r="C153" s="40" t="s">
        <v>24</v>
      </c>
      <c r="D153" s="40">
        <v>23</v>
      </c>
      <c r="E153" s="39" t="s">
        <v>223</v>
      </c>
      <c r="F153" s="40">
        <v>20</v>
      </c>
      <c r="G153" s="40">
        <v>6</v>
      </c>
      <c r="H153" s="40">
        <v>19</v>
      </c>
      <c r="I153" s="40">
        <v>2.5</v>
      </c>
      <c r="J153" s="40">
        <v>6</v>
      </c>
      <c r="K153" s="40">
        <v>0.41199999999999998</v>
      </c>
      <c r="L153" s="40">
        <v>0.4</v>
      </c>
      <c r="M153" s="40">
        <v>1.5</v>
      </c>
      <c r="N153" s="40">
        <v>0.23300000000000001</v>
      </c>
      <c r="O153" s="40">
        <v>2.1</v>
      </c>
      <c r="P153" s="40">
        <v>4.5</v>
      </c>
      <c r="Q153" s="40">
        <v>0.47199999999999998</v>
      </c>
      <c r="R153" s="40">
        <v>1.1000000000000001</v>
      </c>
      <c r="S153" s="40">
        <v>1.7</v>
      </c>
      <c r="T153" s="40">
        <v>0.63600000000000001</v>
      </c>
      <c r="U153" s="40">
        <v>1.8</v>
      </c>
      <c r="V153" s="40">
        <v>1.9</v>
      </c>
      <c r="W153" s="40">
        <v>3.7</v>
      </c>
      <c r="X153" s="40">
        <v>1.4</v>
      </c>
      <c r="Y153" s="40">
        <v>0.9</v>
      </c>
      <c r="Z153" s="40">
        <v>0.2</v>
      </c>
      <c r="AA153" s="40">
        <v>1.3</v>
      </c>
      <c r="AB153" s="40">
        <v>2.7</v>
      </c>
      <c r="AC153" s="40">
        <v>6.3</v>
      </c>
    </row>
    <row r="154" spans="1:29">
      <c r="A154" s="40">
        <v>116</v>
      </c>
      <c r="B154" s="39" t="s">
        <v>313</v>
      </c>
      <c r="C154" s="40" t="s">
        <v>24</v>
      </c>
      <c r="D154" s="40">
        <v>23</v>
      </c>
      <c r="E154" s="39" t="s">
        <v>231</v>
      </c>
      <c r="F154" s="40">
        <v>7</v>
      </c>
      <c r="G154" s="40">
        <v>0</v>
      </c>
      <c r="H154" s="40">
        <v>6.3</v>
      </c>
      <c r="I154" s="40">
        <v>0.9</v>
      </c>
      <c r="J154" s="40">
        <v>2.6</v>
      </c>
      <c r="K154" s="40">
        <v>0.33300000000000002</v>
      </c>
      <c r="L154" s="40">
        <v>0.1</v>
      </c>
      <c r="M154" s="40">
        <v>0.6</v>
      </c>
      <c r="N154" s="40">
        <v>0.25</v>
      </c>
      <c r="O154" s="40">
        <v>0.7</v>
      </c>
      <c r="P154" s="40">
        <v>2</v>
      </c>
      <c r="Q154" s="40">
        <v>0.35699999999999998</v>
      </c>
      <c r="R154" s="40">
        <v>0.4</v>
      </c>
      <c r="S154" s="40">
        <v>0.6</v>
      </c>
      <c r="T154" s="40">
        <v>0.75</v>
      </c>
      <c r="U154" s="40">
        <v>0.4</v>
      </c>
      <c r="V154" s="40">
        <v>1</v>
      </c>
      <c r="W154" s="40">
        <v>1.4</v>
      </c>
      <c r="X154" s="40">
        <v>0.3</v>
      </c>
      <c r="Y154" s="40">
        <v>0.1</v>
      </c>
      <c r="Z154" s="40">
        <v>0.4</v>
      </c>
      <c r="AA154" s="40">
        <v>0.6</v>
      </c>
      <c r="AB154" s="40">
        <v>0.7</v>
      </c>
      <c r="AC154" s="40">
        <v>2.2999999999999998</v>
      </c>
    </row>
    <row r="155" spans="1:29">
      <c r="A155" s="38">
        <v>117</v>
      </c>
      <c r="B155" s="39" t="s">
        <v>314</v>
      </c>
      <c r="C155" s="38" t="s">
        <v>24</v>
      </c>
      <c r="D155" s="38">
        <v>21</v>
      </c>
      <c r="E155" s="39" t="s">
        <v>221</v>
      </c>
      <c r="F155" s="38">
        <v>68</v>
      </c>
      <c r="G155" s="38">
        <v>68</v>
      </c>
      <c r="H155" s="38">
        <v>36.1</v>
      </c>
      <c r="I155" s="38">
        <v>9.4</v>
      </c>
      <c r="J155" s="38">
        <v>17.600000000000001</v>
      </c>
      <c r="K155" s="38">
        <v>0.53500000000000003</v>
      </c>
      <c r="L155" s="38">
        <v>0</v>
      </c>
      <c r="M155" s="38">
        <v>0.2</v>
      </c>
      <c r="N155" s="38">
        <v>8.3000000000000004E-2</v>
      </c>
      <c r="O155" s="38">
        <v>9.4</v>
      </c>
      <c r="P155" s="38">
        <v>17.5</v>
      </c>
      <c r="Q155" s="38">
        <v>0.54</v>
      </c>
      <c r="R155" s="38">
        <v>5.5</v>
      </c>
      <c r="S155" s="38">
        <v>6.8</v>
      </c>
      <c r="T155" s="38">
        <v>0.80500000000000005</v>
      </c>
      <c r="U155" s="38">
        <v>2.5</v>
      </c>
      <c r="V155" s="38">
        <v>7.7</v>
      </c>
      <c r="W155" s="38">
        <v>10.199999999999999</v>
      </c>
      <c r="X155" s="38">
        <v>2.2000000000000002</v>
      </c>
      <c r="Y155" s="38">
        <v>1.5</v>
      </c>
      <c r="Z155" s="38">
        <v>2.9</v>
      </c>
      <c r="AA155" s="38">
        <v>1.4</v>
      </c>
      <c r="AB155" s="38">
        <v>2.1</v>
      </c>
      <c r="AC155" s="38">
        <v>24.4</v>
      </c>
    </row>
    <row r="156" spans="1:29">
      <c r="A156" s="38">
        <v>118</v>
      </c>
      <c r="B156" s="39" t="s">
        <v>315</v>
      </c>
      <c r="C156" s="38" t="s">
        <v>24</v>
      </c>
      <c r="D156" s="38">
        <v>25</v>
      </c>
      <c r="E156" s="39" t="s">
        <v>85</v>
      </c>
      <c r="F156" s="38">
        <v>79</v>
      </c>
      <c r="G156" s="38">
        <v>24</v>
      </c>
      <c r="H156" s="38">
        <v>23.3</v>
      </c>
      <c r="I156" s="38">
        <v>3.6</v>
      </c>
      <c r="J156" s="38">
        <v>5.9</v>
      </c>
      <c r="K156" s="38">
        <v>0.60099999999999998</v>
      </c>
      <c r="L156" s="38">
        <v>0</v>
      </c>
      <c r="M156" s="38">
        <v>0</v>
      </c>
      <c r="N156" s="38"/>
      <c r="O156" s="38">
        <v>3.6</v>
      </c>
      <c r="P156" s="38">
        <v>5.9</v>
      </c>
      <c r="Q156" s="38">
        <v>0.60099999999999998</v>
      </c>
      <c r="R156" s="38">
        <v>1.2</v>
      </c>
      <c r="S156" s="38">
        <v>2.4</v>
      </c>
      <c r="T156" s="38">
        <v>0.48699999999999999</v>
      </c>
      <c r="U156" s="38">
        <v>2.9</v>
      </c>
      <c r="V156" s="38">
        <v>4.7</v>
      </c>
      <c r="W156" s="38">
        <v>7.6</v>
      </c>
      <c r="X156" s="38">
        <v>1.2</v>
      </c>
      <c r="Y156" s="38">
        <v>0.6</v>
      </c>
      <c r="Z156" s="38">
        <v>1.2</v>
      </c>
      <c r="AA156" s="38">
        <v>0.7</v>
      </c>
      <c r="AB156" s="38">
        <v>2.6</v>
      </c>
      <c r="AC156" s="38">
        <v>8.3000000000000007</v>
      </c>
    </row>
    <row r="157" spans="1:29">
      <c r="A157" s="38">
        <v>119</v>
      </c>
      <c r="B157" s="39" t="s">
        <v>316</v>
      </c>
      <c r="C157" s="38" t="s">
        <v>24</v>
      </c>
      <c r="D157" s="38">
        <v>29</v>
      </c>
      <c r="E157" s="39" t="s">
        <v>69</v>
      </c>
      <c r="F157" s="38">
        <v>74</v>
      </c>
      <c r="G157" s="38">
        <v>0</v>
      </c>
      <c r="H157" s="38">
        <v>12.2</v>
      </c>
      <c r="I157" s="38">
        <v>1.6</v>
      </c>
      <c r="J157" s="38">
        <v>3.4</v>
      </c>
      <c r="K157" s="38">
        <v>0.45900000000000002</v>
      </c>
      <c r="L157" s="38">
        <v>0</v>
      </c>
      <c r="M157" s="38">
        <v>0.1</v>
      </c>
      <c r="N157" s="38">
        <v>0</v>
      </c>
      <c r="O157" s="38">
        <v>1.6</v>
      </c>
      <c r="P157" s="38">
        <v>3.4</v>
      </c>
      <c r="Q157" s="38">
        <v>0.46600000000000003</v>
      </c>
      <c r="R157" s="38">
        <v>0.8</v>
      </c>
      <c r="S157" s="38">
        <v>1.3</v>
      </c>
      <c r="T157" s="38">
        <v>0.63200000000000001</v>
      </c>
      <c r="U157" s="38">
        <v>0.6</v>
      </c>
      <c r="V157" s="38">
        <v>1.7</v>
      </c>
      <c r="W157" s="38">
        <v>2.2999999999999998</v>
      </c>
      <c r="X157" s="38">
        <v>0.5</v>
      </c>
      <c r="Y157" s="38">
        <v>0.6</v>
      </c>
      <c r="Z157" s="38">
        <v>0.3</v>
      </c>
      <c r="AA157" s="38">
        <v>0.5</v>
      </c>
      <c r="AB157" s="38">
        <v>1.8</v>
      </c>
      <c r="AC157" s="38">
        <v>4</v>
      </c>
    </row>
    <row r="158" spans="1:29">
      <c r="A158" s="38">
        <v>120</v>
      </c>
      <c r="B158" s="39" t="s">
        <v>317</v>
      </c>
      <c r="C158" s="38" t="s">
        <v>58</v>
      </c>
      <c r="D158" s="38">
        <v>23</v>
      </c>
      <c r="E158" s="39" t="s">
        <v>73</v>
      </c>
      <c r="F158" s="38">
        <v>4</v>
      </c>
      <c r="G158" s="38">
        <v>0</v>
      </c>
      <c r="H158" s="38">
        <v>5.5</v>
      </c>
      <c r="I158" s="38">
        <v>0.3</v>
      </c>
      <c r="J158" s="38">
        <v>1.5</v>
      </c>
      <c r="K158" s="38">
        <v>0.16700000000000001</v>
      </c>
      <c r="L158" s="38">
        <v>0.3</v>
      </c>
      <c r="M158" s="38">
        <v>1.5</v>
      </c>
      <c r="N158" s="38">
        <v>0.16700000000000001</v>
      </c>
      <c r="O158" s="38">
        <v>0</v>
      </c>
      <c r="P158" s="38">
        <v>0</v>
      </c>
      <c r="Q158" s="38"/>
      <c r="R158" s="38">
        <v>0</v>
      </c>
      <c r="S158" s="38">
        <v>0</v>
      </c>
      <c r="T158" s="38"/>
      <c r="U158" s="38">
        <v>0</v>
      </c>
      <c r="V158" s="38">
        <v>0.5</v>
      </c>
      <c r="W158" s="38">
        <v>0.5</v>
      </c>
      <c r="X158" s="38">
        <v>0.3</v>
      </c>
      <c r="Y158" s="38">
        <v>0</v>
      </c>
      <c r="Z158" s="38">
        <v>0</v>
      </c>
      <c r="AA158" s="38">
        <v>0.3</v>
      </c>
      <c r="AB158" s="38">
        <v>0.8</v>
      </c>
      <c r="AC158" s="38">
        <v>0.8</v>
      </c>
    </row>
    <row r="159" spans="1:29">
      <c r="A159" s="36" t="s">
        <v>214</v>
      </c>
      <c r="B159" s="36" t="s">
        <v>0</v>
      </c>
      <c r="C159" s="36" t="s">
        <v>1</v>
      </c>
      <c r="D159" s="36" t="s">
        <v>2</v>
      </c>
      <c r="E159" s="36" t="s">
        <v>3</v>
      </c>
      <c r="F159" s="36" t="s">
        <v>4</v>
      </c>
      <c r="G159" s="36" t="s">
        <v>5</v>
      </c>
      <c r="H159" s="36" t="s">
        <v>6</v>
      </c>
      <c r="I159" s="36" t="s">
        <v>7</v>
      </c>
      <c r="J159" s="36" t="s">
        <v>8</v>
      </c>
      <c r="K159" s="36" t="s">
        <v>9</v>
      </c>
      <c r="L159" s="36" t="s">
        <v>10</v>
      </c>
      <c r="M159" s="36" t="s">
        <v>11</v>
      </c>
      <c r="N159" s="36" t="s">
        <v>10</v>
      </c>
      <c r="O159" s="36" t="s">
        <v>12</v>
      </c>
      <c r="P159" s="36" t="s">
        <v>13</v>
      </c>
      <c r="Q159" s="36" t="s">
        <v>12</v>
      </c>
      <c r="R159" s="36" t="s">
        <v>14</v>
      </c>
      <c r="S159" s="36" t="s">
        <v>15</v>
      </c>
      <c r="T159" s="36" t="s">
        <v>16</v>
      </c>
      <c r="U159" s="36" t="s">
        <v>17</v>
      </c>
      <c r="V159" s="36" t="s">
        <v>18</v>
      </c>
      <c r="W159" s="36" t="s">
        <v>19</v>
      </c>
      <c r="X159" s="36" t="s">
        <v>20</v>
      </c>
      <c r="Y159" s="36" t="s">
        <v>21</v>
      </c>
      <c r="Z159" s="36" t="s">
        <v>22</v>
      </c>
      <c r="AA159" s="36" t="s">
        <v>23</v>
      </c>
      <c r="AB159" s="36" t="s">
        <v>24</v>
      </c>
      <c r="AC159" s="36" t="s">
        <v>25</v>
      </c>
    </row>
    <row r="160" spans="1:29">
      <c r="A160" s="38">
        <v>121</v>
      </c>
      <c r="B160" s="39" t="s">
        <v>318</v>
      </c>
      <c r="C160" s="38" t="s">
        <v>64</v>
      </c>
      <c r="D160" s="38">
        <v>26</v>
      </c>
      <c r="E160" s="38" t="s">
        <v>107</v>
      </c>
      <c r="F160" s="38">
        <v>34</v>
      </c>
      <c r="G160" s="38">
        <v>4</v>
      </c>
      <c r="H160" s="38">
        <v>10.1</v>
      </c>
      <c r="I160" s="38">
        <v>1.5</v>
      </c>
      <c r="J160" s="38">
        <v>4.0999999999999996</v>
      </c>
      <c r="K160" s="38">
        <v>0.35499999999999998</v>
      </c>
      <c r="L160" s="38">
        <v>0.7</v>
      </c>
      <c r="M160" s="38">
        <v>2.1</v>
      </c>
      <c r="N160" s="38">
        <v>0.33800000000000002</v>
      </c>
      <c r="O160" s="38">
        <v>0.8</v>
      </c>
      <c r="P160" s="38">
        <v>2.1</v>
      </c>
      <c r="Q160" s="38">
        <v>0.371</v>
      </c>
      <c r="R160" s="38">
        <v>0.1</v>
      </c>
      <c r="S160" s="38">
        <v>0.2</v>
      </c>
      <c r="T160" s="38">
        <v>0.83299999999999996</v>
      </c>
      <c r="U160" s="38">
        <v>0.3</v>
      </c>
      <c r="V160" s="38">
        <v>1.9</v>
      </c>
      <c r="W160" s="38">
        <v>2.2000000000000002</v>
      </c>
      <c r="X160" s="38">
        <v>0.5</v>
      </c>
      <c r="Y160" s="38">
        <v>0.4</v>
      </c>
      <c r="Z160" s="38">
        <v>0.1</v>
      </c>
      <c r="AA160" s="38">
        <v>0.7</v>
      </c>
      <c r="AB160" s="38">
        <v>1.1000000000000001</v>
      </c>
      <c r="AC160" s="38">
        <v>3.8</v>
      </c>
    </row>
    <row r="161" spans="1:29">
      <c r="A161" s="40">
        <v>121</v>
      </c>
      <c r="B161" s="39" t="s">
        <v>318</v>
      </c>
      <c r="C161" s="40" t="s">
        <v>64</v>
      </c>
      <c r="D161" s="40">
        <v>26</v>
      </c>
      <c r="E161" s="39" t="s">
        <v>62</v>
      </c>
      <c r="F161" s="40">
        <v>26</v>
      </c>
      <c r="G161" s="40">
        <v>4</v>
      </c>
      <c r="H161" s="40">
        <v>10.3</v>
      </c>
      <c r="I161" s="40">
        <v>1.5</v>
      </c>
      <c r="J161" s="40">
        <v>4.4000000000000004</v>
      </c>
      <c r="K161" s="40">
        <v>0.34799999999999998</v>
      </c>
      <c r="L161" s="40">
        <v>0.7</v>
      </c>
      <c r="M161" s="40">
        <v>2.2000000000000002</v>
      </c>
      <c r="N161" s="40">
        <v>0.33300000000000002</v>
      </c>
      <c r="O161" s="40">
        <v>0.8</v>
      </c>
      <c r="P161" s="40">
        <v>2.2000000000000002</v>
      </c>
      <c r="Q161" s="40">
        <v>0.36199999999999999</v>
      </c>
      <c r="R161" s="40">
        <v>0.2</v>
      </c>
      <c r="S161" s="40">
        <v>0.2</v>
      </c>
      <c r="T161" s="40">
        <v>1</v>
      </c>
      <c r="U161" s="40">
        <v>0.2</v>
      </c>
      <c r="V161" s="40">
        <v>2.1</v>
      </c>
      <c r="W161" s="40">
        <v>2.2999999999999998</v>
      </c>
      <c r="X161" s="40">
        <v>0.3</v>
      </c>
      <c r="Y161" s="40">
        <v>0.3</v>
      </c>
      <c r="Z161" s="40">
        <v>0.1</v>
      </c>
      <c r="AA161" s="40">
        <v>0.7</v>
      </c>
      <c r="AB161" s="40">
        <v>1.2</v>
      </c>
      <c r="AC161" s="40">
        <v>4</v>
      </c>
    </row>
    <row r="162" spans="1:29">
      <c r="A162" s="40">
        <v>121</v>
      </c>
      <c r="B162" s="39" t="s">
        <v>318</v>
      </c>
      <c r="C162" s="40" t="s">
        <v>64</v>
      </c>
      <c r="D162" s="40">
        <v>26</v>
      </c>
      <c r="E162" s="39" t="s">
        <v>97</v>
      </c>
      <c r="F162" s="40">
        <v>8</v>
      </c>
      <c r="G162" s="40">
        <v>0</v>
      </c>
      <c r="H162" s="40">
        <v>9.5</v>
      </c>
      <c r="I162" s="40">
        <v>1.3</v>
      </c>
      <c r="J162" s="40">
        <v>3.3</v>
      </c>
      <c r="K162" s="40">
        <v>0.38500000000000001</v>
      </c>
      <c r="L162" s="40">
        <v>0.6</v>
      </c>
      <c r="M162" s="40">
        <v>1.8</v>
      </c>
      <c r="N162" s="40">
        <v>0.35699999999999998</v>
      </c>
      <c r="O162" s="40">
        <v>0.6</v>
      </c>
      <c r="P162" s="40">
        <v>1.5</v>
      </c>
      <c r="Q162" s="40">
        <v>0.41699999999999998</v>
      </c>
      <c r="R162" s="40">
        <v>0.1</v>
      </c>
      <c r="S162" s="40">
        <v>0.3</v>
      </c>
      <c r="T162" s="40">
        <v>0.5</v>
      </c>
      <c r="U162" s="40">
        <v>0.5</v>
      </c>
      <c r="V162" s="40">
        <v>1.3</v>
      </c>
      <c r="W162" s="40">
        <v>1.8</v>
      </c>
      <c r="X162" s="40">
        <v>1</v>
      </c>
      <c r="Y162" s="40">
        <v>0.5</v>
      </c>
      <c r="Z162" s="40">
        <v>0.3</v>
      </c>
      <c r="AA162" s="40">
        <v>0.6</v>
      </c>
      <c r="AB162" s="40">
        <v>1.1000000000000001</v>
      </c>
      <c r="AC162" s="40">
        <v>3.3</v>
      </c>
    </row>
    <row r="163" spans="1:29">
      <c r="A163" s="38">
        <v>122</v>
      </c>
      <c r="B163" s="39" t="s">
        <v>319</v>
      </c>
      <c r="C163" s="38" t="s">
        <v>61</v>
      </c>
      <c r="D163" s="38">
        <v>25</v>
      </c>
      <c r="E163" s="39" t="s">
        <v>95</v>
      </c>
      <c r="F163" s="38">
        <v>59</v>
      </c>
      <c r="G163" s="38">
        <v>15</v>
      </c>
      <c r="H163" s="38">
        <v>14.3</v>
      </c>
      <c r="I163" s="38">
        <v>1.5</v>
      </c>
      <c r="J163" s="38">
        <v>2.7</v>
      </c>
      <c r="K163" s="38">
        <v>0.56200000000000006</v>
      </c>
      <c r="L163" s="38">
        <v>0</v>
      </c>
      <c r="M163" s="38">
        <v>0</v>
      </c>
      <c r="N163" s="38">
        <v>0</v>
      </c>
      <c r="O163" s="38">
        <v>1.5</v>
      </c>
      <c r="P163" s="38">
        <v>2.7</v>
      </c>
      <c r="Q163" s="38">
        <v>0.56499999999999995</v>
      </c>
      <c r="R163" s="38">
        <v>0.6</v>
      </c>
      <c r="S163" s="38">
        <v>1.1000000000000001</v>
      </c>
      <c r="T163" s="38">
        <v>0.53100000000000003</v>
      </c>
      <c r="U163" s="38">
        <v>2</v>
      </c>
      <c r="V163" s="38">
        <v>3</v>
      </c>
      <c r="W163" s="38">
        <v>5</v>
      </c>
      <c r="X163" s="38">
        <v>0.2</v>
      </c>
      <c r="Y163" s="38">
        <v>0.3</v>
      </c>
      <c r="Z163" s="38">
        <v>0.8</v>
      </c>
      <c r="AA163" s="38">
        <v>0.9</v>
      </c>
      <c r="AB163" s="38">
        <v>2.4</v>
      </c>
      <c r="AC163" s="38">
        <v>3.7</v>
      </c>
    </row>
    <row r="164" spans="1:29">
      <c r="A164" s="38">
        <v>123</v>
      </c>
      <c r="B164" s="39" t="s">
        <v>320</v>
      </c>
      <c r="C164" s="38" t="s">
        <v>58</v>
      </c>
      <c r="D164" s="38">
        <v>24</v>
      </c>
      <c r="E164" s="39" t="s">
        <v>108</v>
      </c>
      <c r="F164" s="38">
        <v>67</v>
      </c>
      <c r="G164" s="38">
        <v>13</v>
      </c>
      <c r="H164" s="38">
        <v>20.6</v>
      </c>
      <c r="I164" s="38">
        <v>1.7</v>
      </c>
      <c r="J164" s="38">
        <v>4.5999999999999996</v>
      </c>
      <c r="K164" s="38">
        <v>0.36199999999999999</v>
      </c>
      <c r="L164" s="38">
        <v>1</v>
      </c>
      <c r="M164" s="38">
        <v>2.5</v>
      </c>
      <c r="N164" s="38">
        <v>0.40699999999999997</v>
      </c>
      <c r="O164" s="38">
        <v>0.6</v>
      </c>
      <c r="P164" s="38">
        <v>2.1</v>
      </c>
      <c r="Q164" s="38">
        <v>0.307</v>
      </c>
      <c r="R164" s="38">
        <v>0.4</v>
      </c>
      <c r="S164" s="38">
        <v>0.6</v>
      </c>
      <c r="T164" s="38">
        <v>0.76300000000000001</v>
      </c>
      <c r="U164" s="38">
        <v>0.6</v>
      </c>
      <c r="V164" s="38">
        <v>1.3</v>
      </c>
      <c r="W164" s="38">
        <v>1.9</v>
      </c>
      <c r="X164" s="38">
        <v>3</v>
      </c>
      <c r="Y164" s="38">
        <v>0.4</v>
      </c>
      <c r="Z164" s="38">
        <v>0</v>
      </c>
      <c r="AA164" s="38">
        <v>0.9</v>
      </c>
      <c r="AB164" s="38">
        <v>2.2999999999999998</v>
      </c>
      <c r="AC164" s="38">
        <v>4.8</v>
      </c>
    </row>
    <row r="165" spans="1:29">
      <c r="A165" s="38">
        <v>124</v>
      </c>
      <c r="B165" s="39" t="s">
        <v>321</v>
      </c>
      <c r="C165" s="38" t="s">
        <v>64</v>
      </c>
      <c r="D165" s="38">
        <v>29</v>
      </c>
      <c r="E165" s="39" t="s">
        <v>73</v>
      </c>
      <c r="F165" s="38">
        <v>72</v>
      </c>
      <c r="G165" s="38">
        <v>72</v>
      </c>
      <c r="H165" s="38">
        <v>33.6</v>
      </c>
      <c r="I165" s="38">
        <v>5.0999999999999996</v>
      </c>
      <c r="J165" s="38">
        <v>10.9</v>
      </c>
      <c r="K165" s="38">
        <v>0.46899999999999997</v>
      </c>
      <c r="L165" s="38">
        <v>1.1000000000000001</v>
      </c>
      <c r="M165" s="38">
        <v>3.1</v>
      </c>
      <c r="N165" s="38">
        <v>0.35499999999999998</v>
      </c>
      <c r="O165" s="38">
        <v>4</v>
      </c>
      <c r="P165" s="38">
        <v>7.9</v>
      </c>
      <c r="Q165" s="38">
        <v>0.51300000000000001</v>
      </c>
      <c r="R165" s="38">
        <v>2.7</v>
      </c>
      <c r="S165" s="38">
        <v>3.5</v>
      </c>
      <c r="T165" s="38">
        <v>0.76100000000000001</v>
      </c>
      <c r="U165" s="38">
        <v>1.4</v>
      </c>
      <c r="V165" s="38">
        <v>3.8</v>
      </c>
      <c r="W165" s="38">
        <v>5.2</v>
      </c>
      <c r="X165" s="38">
        <v>1.9</v>
      </c>
      <c r="Y165" s="38">
        <v>0.9</v>
      </c>
      <c r="Z165" s="38">
        <v>0.3</v>
      </c>
      <c r="AA165" s="38">
        <v>1.5</v>
      </c>
      <c r="AB165" s="38">
        <v>1.5</v>
      </c>
      <c r="AC165" s="38">
        <v>14</v>
      </c>
    </row>
    <row r="166" spans="1:29">
      <c r="A166" s="38">
        <v>125</v>
      </c>
      <c r="B166" s="39" t="s">
        <v>322</v>
      </c>
      <c r="C166" s="38" t="s">
        <v>58</v>
      </c>
      <c r="D166" s="38">
        <v>25</v>
      </c>
      <c r="E166" s="39" t="s">
        <v>105</v>
      </c>
      <c r="F166" s="38">
        <v>60</v>
      </c>
      <c r="G166" s="38">
        <v>60</v>
      </c>
      <c r="H166" s="38">
        <v>35</v>
      </c>
      <c r="I166" s="38">
        <v>6.8</v>
      </c>
      <c r="J166" s="38">
        <v>16.5</v>
      </c>
      <c r="K166" s="38">
        <v>0.41299999999999998</v>
      </c>
      <c r="L166" s="38">
        <v>0.4</v>
      </c>
      <c r="M166" s="38">
        <v>1.5</v>
      </c>
      <c r="N166" s="38">
        <v>0.28399999999999997</v>
      </c>
      <c r="O166" s="38">
        <v>6.4</v>
      </c>
      <c r="P166" s="38">
        <v>15</v>
      </c>
      <c r="Q166" s="38">
        <v>0.42599999999999999</v>
      </c>
      <c r="R166" s="38">
        <v>6</v>
      </c>
      <c r="S166" s="38">
        <v>7.2</v>
      </c>
      <c r="T166" s="38">
        <v>0.83199999999999996</v>
      </c>
      <c r="U166" s="38">
        <v>0.7</v>
      </c>
      <c r="V166" s="38">
        <v>3.9</v>
      </c>
      <c r="W166" s="38">
        <v>4.5999999999999996</v>
      </c>
      <c r="X166" s="38">
        <v>3.5</v>
      </c>
      <c r="Y166" s="38">
        <v>1.2</v>
      </c>
      <c r="Z166" s="38">
        <v>0.2</v>
      </c>
      <c r="AA166" s="38">
        <v>2.2999999999999998</v>
      </c>
      <c r="AB166" s="38">
        <v>2</v>
      </c>
      <c r="AC166" s="38">
        <v>20.100000000000001</v>
      </c>
    </row>
    <row r="167" spans="1:29">
      <c r="A167" s="38">
        <v>126</v>
      </c>
      <c r="B167" s="39" t="s">
        <v>323</v>
      </c>
      <c r="C167" s="38" t="s">
        <v>24</v>
      </c>
      <c r="D167" s="38">
        <v>32</v>
      </c>
      <c r="E167" s="39" t="s">
        <v>62</v>
      </c>
      <c r="F167" s="38">
        <v>81</v>
      </c>
      <c r="G167" s="38">
        <v>15</v>
      </c>
      <c r="H167" s="38">
        <v>24.5</v>
      </c>
      <c r="I167" s="38">
        <v>3.6</v>
      </c>
      <c r="J167" s="38">
        <v>7.8</v>
      </c>
      <c r="K167" s="38">
        <v>0.46</v>
      </c>
      <c r="L167" s="38">
        <v>0.7</v>
      </c>
      <c r="M167" s="38">
        <v>2.1</v>
      </c>
      <c r="N167" s="38">
        <v>0.32</v>
      </c>
      <c r="O167" s="38">
        <v>2.9</v>
      </c>
      <c r="P167" s="38">
        <v>5.7</v>
      </c>
      <c r="Q167" s="38">
        <v>0.51200000000000001</v>
      </c>
      <c r="R167" s="38">
        <v>0.9</v>
      </c>
      <c r="S167" s="38">
        <v>1.1000000000000001</v>
      </c>
      <c r="T167" s="38">
        <v>0.77400000000000002</v>
      </c>
      <c r="U167" s="38">
        <v>1</v>
      </c>
      <c r="V167" s="38">
        <v>3.3</v>
      </c>
      <c r="W167" s="38">
        <v>4.3</v>
      </c>
      <c r="X167" s="38">
        <v>2.9</v>
      </c>
      <c r="Y167" s="38">
        <v>0.4</v>
      </c>
      <c r="Z167" s="38">
        <v>0.3</v>
      </c>
      <c r="AA167" s="38">
        <v>1.6</v>
      </c>
      <c r="AB167" s="38">
        <v>1.8</v>
      </c>
      <c r="AC167" s="38">
        <v>8.6999999999999993</v>
      </c>
    </row>
    <row r="168" spans="1:29">
      <c r="A168" s="38">
        <v>127</v>
      </c>
      <c r="B168" s="39" t="s">
        <v>324</v>
      </c>
      <c r="C168" s="38" t="s">
        <v>61</v>
      </c>
      <c r="D168" s="38">
        <v>25</v>
      </c>
      <c r="E168" s="39" t="s">
        <v>77</v>
      </c>
      <c r="F168" s="38">
        <v>73</v>
      </c>
      <c r="G168" s="38">
        <v>49</v>
      </c>
      <c r="H168" s="38">
        <v>30</v>
      </c>
      <c r="I168" s="38">
        <v>3.5</v>
      </c>
      <c r="J168" s="38">
        <v>7</v>
      </c>
      <c r="K168" s="38">
        <v>0.50600000000000001</v>
      </c>
      <c r="L168" s="38">
        <v>0</v>
      </c>
      <c r="M168" s="38">
        <v>0.1</v>
      </c>
      <c r="N168" s="38">
        <v>0.16700000000000001</v>
      </c>
      <c r="O168" s="38">
        <v>3.5</v>
      </c>
      <c r="P168" s="38">
        <v>6.9</v>
      </c>
      <c r="Q168" s="38">
        <v>0.51</v>
      </c>
      <c r="R168" s="38">
        <v>2.6</v>
      </c>
      <c r="S168" s="38">
        <v>3.3</v>
      </c>
      <c r="T168" s="38">
        <v>0.78300000000000003</v>
      </c>
      <c r="U168" s="38">
        <v>3.1</v>
      </c>
      <c r="V168" s="38">
        <v>5.3</v>
      </c>
      <c r="W168" s="38">
        <v>8.3000000000000007</v>
      </c>
      <c r="X168" s="38">
        <v>2</v>
      </c>
      <c r="Y168" s="38">
        <v>1</v>
      </c>
      <c r="Z168" s="38">
        <v>1.7</v>
      </c>
      <c r="AA168" s="38">
        <v>1.7</v>
      </c>
      <c r="AB168" s="38">
        <v>2.6</v>
      </c>
      <c r="AC168" s="38">
        <v>9.6999999999999993</v>
      </c>
    </row>
    <row r="169" spans="1:29">
      <c r="A169" s="38">
        <v>128</v>
      </c>
      <c r="B169" s="39" t="s">
        <v>325</v>
      </c>
      <c r="C169" s="38" t="s">
        <v>53</v>
      </c>
      <c r="D169" s="38">
        <v>21</v>
      </c>
      <c r="E169" s="39" t="s">
        <v>117</v>
      </c>
      <c r="F169" s="38">
        <v>34</v>
      </c>
      <c r="G169" s="38">
        <v>1</v>
      </c>
      <c r="H169" s="38">
        <v>13.4</v>
      </c>
      <c r="I169" s="38">
        <v>1.5</v>
      </c>
      <c r="J169" s="38">
        <v>5</v>
      </c>
      <c r="K169" s="38">
        <v>0.30199999999999999</v>
      </c>
      <c r="L169" s="38">
        <v>0.4</v>
      </c>
      <c r="M169" s="38">
        <v>1.9</v>
      </c>
      <c r="N169" s="38">
        <v>0.185</v>
      </c>
      <c r="O169" s="38">
        <v>1.1000000000000001</v>
      </c>
      <c r="P169" s="38">
        <v>3.1</v>
      </c>
      <c r="Q169" s="38">
        <v>0.375</v>
      </c>
      <c r="R169" s="38">
        <v>0.9</v>
      </c>
      <c r="S169" s="38">
        <v>1</v>
      </c>
      <c r="T169" s="38">
        <v>0.91200000000000003</v>
      </c>
      <c r="U169" s="38">
        <v>0.1</v>
      </c>
      <c r="V169" s="38">
        <v>1.3</v>
      </c>
      <c r="W169" s="38">
        <v>1.4</v>
      </c>
      <c r="X169" s="38">
        <v>3.1</v>
      </c>
      <c r="Y169" s="38">
        <v>0.6</v>
      </c>
      <c r="Z169" s="38">
        <v>0.2</v>
      </c>
      <c r="AA169" s="38">
        <v>1</v>
      </c>
      <c r="AB169" s="38">
        <v>1.6</v>
      </c>
      <c r="AC169" s="38">
        <v>4.3</v>
      </c>
    </row>
    <row r="170" spans="1:29">
      <c r="A170" s="38">
        <v>129</v>
      </c>
      <c r="B170" s="39" t="s">
        <v>326</v>
      </c>
      <c r="C170" s="38" t="s">
        <v>24</v>
      </c>
      <c r="D170" s="38">
        <v>31</v>
      </c>
      <c r="E170" s="39" t="s">
        <v>71</v>
      </c>
      <c r="F170" s="38">
        <v>69</v>
      </c>
      <c r="G170" s="38">
        <v>17</v>
      </c>
      <c r="H170" s="38">
        <v>12.4</v>
      </c>
      <c r="I170" s="38">
        <v>1.2</v>
      </c>
      <c r="J170" s="38">
        <v>2.1</v>
      </c>
      <c r="K170" s="38">
        <v>0.55200000000000005</v>
      </c>
      <c r="L170" s="38">
        <v>0</v>
      </c>
      <c r="M170" s="38">
        <v>0</v>
      </c>
      <c r="N170" s="38">
        <v>0</v>
      </c>
      <c r="O170" s="38">
        <v>1.2</v>
      </c>
      <c r="P170" s="38">
        <v>2.1</v>
      </c>
      <c r="Q170" s="38">
        <v>0.55600000000000005</v>
      </c>
      <c r="R170" s="38">
        <v>0.3</v>
      </c>
      <c r="S170" s="38">
        <v>1.2</v>
      </c>
      <c r="T170" s="38">
        <v>0.28899999999999998</v>
      </c>
      <c r="U170" s="38">
        <v>1.5</v>
      </c>
      <c r="V170" s="38">
        <v>2.6</v>
      </c>
      <c r="W170" s="38">
        <v>4</v>
      </c>
      <c r="X170" s="38">
        <v>0.4</v>
      </c>
      <c r="Y170" s="38">
        <v>0.6</v>
      </c>
      <c r="Z170" s="38">
        <v>0.4</v>
      </c>
      <c r="AA170" s="38">
        <v>0.6</v>
      </c>
      <c r="AB170" s="38">
        <v>2.2999999999999998</v>
      </c>
      <c r="AC170" s="38">
        <v>2.7</v>
      </c>
    </row>
    <row r="171" spans="1:29">
      <c r="A171" s="38">
        <v>130</v>
      </c>
      <c r="B171" s="39" t="s">
        <v>663</v>
      </c>
      <c r="C171" s="38" t="s">
        <v>53</v>
      </c>
      <c r="D171" s="38">
        <v>28</v>
      </c>
      <c r="E171" s="39" t="s">
        <v>221</v>
      </c>
      <c r="F171" s="38">
        <v>12</v>
      </c>
      <c r="G171" s="38">
        <v>0</v>
      </c>
      <c r="H171" s="38">
        <v>14.8</v>
      </c>
      <c r="I171" s="38">
        <v>1.6</v>
      </c>
      <c r="J171" s="38">
        <v>4.3</v>
      </c>
      <c r="K171" s="38">
        <v>0.373</v>
      </c>
      <c r="L171" s="38">
        <v>0.4</v>
      </c>
      <c r="M171" s="38">
        <v>1.5</v>
      </c>
      <c r="N171" s="38">
        <v>0.27800000000000002</v>
      </c>
      <c r="O171" s="38">
        <v>1.2</v>
      </c>
      <c r="P171" s="38">
        <v>2.8</v>
      </c>
      <c r="Q171" s="38">
        <v>0.42399999999999999</v>
      </c>
      <c r="R171" s="38">
        <v>0.7</v>
      </c>
      <c r="S171" s="38">
        <v>1.1000000000000001</v>
      </c>
      <c r="T171" s="38">
        <v>0.61499999999999999</v>
      </c>
      <c r="U171" s="38">
        <v>0.2</v>
      </c>
      <c r="V171" s="38">
        <v>1.7</v>
      </c>
      <c r="W171" s="38">
        <v>1.8</v>
      </c>
      <c r="X171" s="38">
        <v>2</v>
      </c>
      <c r="Y171" s="38">
        <v>0.9</v>
      </c>
      <c r="Z171" s="38">
        <v>0.3</v>
      </c>
      <c r="AA171" s="38">
        <v>0.8</v>
      </c>
      <c r="AB171" s="38">
        <v>1.7</v>
      </c>
      <c r="AC171" s="38">
        <v>4.3</v>
      </c>
    </row>
    <row r="172" spans="1:29">
      <c r="A172" s="38">
        <v>131</v>
      </c>
      <c r="B172" s="39" t="s">
        <v>327</v>
      </c>
      <c r="C172" s="38" t="s">
        <v>58</v>
      </c>
      <c r="D172" s="38">
        <v>28</v>
      </c>
      <c r="E172" s="39" t="s">
        <v>69</v>
      </c>
      <c r="F172" s="38">
        <v>12</v>
      </c>
      <c r="G172" s="38">
        <v>0</v>
      </c>
      <c r="H172" s="38">
        <v>8.6</v>
      </c>
      <c r="I172" s="38">
        <v>0.4</v>
      </c>
      <c r="J172" s="38">
        <v>1.8</v>
      </c>
      <c r="K172" s="38">
        <v>0.23799999999999999</v>
      </c>
      <c r="L172" s="38">
        <v>0.1</v>
      </c>
      <c r="M172" s="38">
        <v>0.6</v>
      </c>
      <c r="N172" s="38">
        <v>0.14299999999999999</v>
      </c>
      <c r="O172" s="38">
        <v>0.3</v>
      </c>
      <c r="P172" s="38">
        <v>1.2</v>
      </c>
      <c r="Q172" s="38">
        <v>0.28599999999999998</v>
      </c>
      <c r="R172" s="38">
        <v>0.7</v>
      </c>
      <c r="S172" s="38">
        <v>0.7</v>
      </c>
      <c r="T172" s="38">
        <v>1</v>
      </c>
      <c r="U172" s="38">
        <v>0.1</v>
      </c>
      <c r="V172" s="38">
        <v>0.9</v>
      </c>
      <c r="W172" s="38">
        <v>1</v>
      </c>
      <c r="X172" s="38">
        <v>0.3</v>
      </c>
      <c r="Y172" s="38">
        <v>0.1</v>
      </c>
      <c r="Z172" s="38">
        <v>0</v>
      </c>
      <c r="AA172" s="38">
        <v>0</v>
      </c>
      <c r="AB172" s="38">
        <v>1.2</v>
      </c>
      <c r="AC172" s="38">
        <v>1.6</v>
      </c>
    </row>
    <row r="173" spans="1:29">
      <c r="A173" s="38">
        <v>132</v>
      </c>
      <c r="B173" s="39" t="s">
        <v>57</v>
      </c>
      <c r="C173" s="38" t="s">
        <v>664</v>
      </c>
      <c r="D173" s="38">
        <v>28</v>
      </c>
      <c r="E173" s="38" t="s">
        <v>107</v>
      </c>
      <c r="F173" s="38">
        <v>78</v>
      </c>
      <c r="G173" s="38">
        <v>78</v>
      </c>
      <c r="H173" s="38">
        <v>33.799999999999997</v>
      </c>
      <c r="I173" s="38">
        <v>6.4</v>
      </c>
      <c r="J173" s="38">
        <v>12.8</v>
      </c>
      <c r="K173" s="38">
        <v>0.501</v>
      </c>
      <c r="L173" s="38">
        <v>1.2</v>
      </c>
      <c r="M173" s="38">
        <v>3.3</v>
      </c>
      <c r="N173" s="38">
        <v>0.34699999999999998</v>
      </c>
      <c r="O173" s="38">
        <v>5.3</v>
      </c>
      <c r="P173" s="38">
        <v>9.5</v>
      </c>
      <c r="Q173" s="38">
        <v>0.55500000000000005</v>
      </c>
      <c r="R173" s="38">
        <v>2.2999999999999998</v>
      </c>
      <c r="S173" s="38">
        <v>3</v>
      </c>
      <c r="T173" s="38">
        <v>0.77400000000000002</v>
      </c>
      <c r="U173" s="38">
        <v>1</v>
      </c>
      <c r="V173" s="38">
        <v>2.5</v>
      </c>
      <c r="W173" s="38">
        <v>3.5</v>
      </c>
      <c r="X173" s="38">
        <v>4.5</v>
      </c>
      <c r="Y173" s="38">
        <v>1</v>
      </c>
      <c r="Z173" s="38">
        <v>0.2</v>
      </c>
      <c r="AA173" s="38">
        <v>2.2000000000000002</v>
      </c>
      <c r="AB173" s="38">
        <v>2.5</v>
      </c>
      <c r="AC173" s="38">
        <v>16.3</v>
      </c>
    </row>
    <row r="174" spans="1:29">
      <c r="A174" s="40">
        <v>132</v>
      </c>
      <c r="B174" s="39" t="s">
        <v>57</v>
      </c>
      <c r="C174" s="40" t="s">
        <v>58</v>
      </c>
      <c r="D174" s="40">
        <v>28</v>
      </c>
      <c r="E174" s="39" t="s">
        <v>59</v>
      </c>
      <c r="F174" s="40">
        <v>52</v>
      </c>
      <c r="G174" s="40">
        <v>52</v>
      </c>
      <c r="H174" s="40">
        <v>33.4</v>
      </c>
      <c r="I174" s="40">
        <v>6.5</v>
      </c>
      <c r="J174" s="40">
        <v>13.1</v>
      </c>
      <c r="K174" s="40">
        <v>0.501</v>
      </c>
      <c r="L174" s="40">
        <v>1.3</v>
      </c>
      <c r="M174" s="40">
        <v>3.6</v>
      </c>
      <c r="N174" s="40">
        <v>0.35499999999999998</v>
      </c>
      <c r="O174" s="40">
        <v>5.3</v>
      </c>
      <c r="P174" s="40">
        <v>9.5</v>
      </c>
      <c r="Q174" s="40">
        <v>0.55600000000000005</v>
      </c>
      <c r="R174" s="40">
        <v>1.9</v>
      </c>
      <c r="S174" s="40">
        <v>2.5</v>
      </c>
      <c r="T174" s="40">
        <v>0.746</v>
      </c>
      <c r="U174" s="40">
        <v>1</v>
      </c>
      <c r="V174" s="40">
        <v>2.6</v>
      </c>
      <c r="W174" s="40">
        <v>3.6</v>
      </c>
      <c r="X174" s="40">
        <v>4.0999999999999996</v>
      </c>
      <c r="Y174" s="40">
        <v>1</v>
      </c>
      <c r="Z174" s="40">
        <v>0.2</v>
      </c>
      <c r="AA174" s="40">
        <v>2.2000000000000002</v>
      </c>
      <c r="AB174" s="40">
        <v>2.2999999999999998</v>
      </c>
      <c r="AC174" s="40">
        <v>16.2</v>
      </c>
    </row>
    <row r="175" spans="1:29">
      <c r="A175" s="40">
        <v>132</v>
      </c>
      <c r="B175" s="39" t="s">
        <v>57</v>
      </c>
      <c r="C175" s="40" t="s">
        <v>53</v>
      </c>
      <c r="D175" s="40">
        <v>28</v>
      </c>
      <c r="E175" s="39" t="s">
        <v>73</v>
      </c>
      <c r="F175" s="40">
        <v>26</v>
      </c>
      <c r="G175" s="40">
        <v>26</v>
      </c>
      <c r="H175" s="40">
        <v>34.799999999999997</v>
      </c>
      <c r="I175" s="40">
        <v>6.2</v>
      </c>
      <c r="J175" s="40">
        <v>12.4</v>
      </c>
      <c r="K175" s="40">
        <v>0.502</v>
      </c>
      <c r="L175" s="40">
        <v>0.9</v>
      </c>
      <c r="M175" s="40">
        <v>2.8</v>
      </c>
      <c r="N175" s="40">
        <v>0.32900000000000001</v>
      </c>
      <c r="O175" s="40">
        <v>5.3</v>
      </c>
      <c r="P175" s="40">
        <v>9.6</v>
      </c>
      <c r="Q175" s="40">
        <v>0.55200000000000005</v>
      </c>
      <c r="R175" s="40">
        <v>3.2</v>
      </c>
      <c r="S175" s="40">
        <v>4</v>
      </c>
      <c r="T175" s="40">
        <v>0.80800000000000005</v>
      </c>
      <c r="U175" s="40">
        <v>1.2</v>
      </c>
      <c r="V175" s="40">
        <v>2.2999999999999998</v>
      </c>
      <c r="W175" s="40">
        <v>3.4</v>
      </c>
      <c r="X175" s="40">
        <v>5.3</v>
      </c>
      <c r="Y175" s="40">
        <v>1.1000000000000001</v>
      </c>
      <c r="Z175" s="40">
        <v>0.2</v>
      </c>
      <c r="AA175" s="40">
        <v>2.2999999999999998</v>
      </c>
      <c r="AB175" s="40">
        <v>2.9</v>
      </c>
      <c r="AC175" s="40">
        <v>16.600000000000001</v>
      </c>
    </row>
    <row r="176" spans="1:29">
      <c r="A176" s="38">
        <v>133</v>
      </c>
      <c r="B176" s="39" t="s">
        <v>328</v>
      </c>
      <c r="C176" s="38" t="s">
        <v>58</v>
      </c>
      <c r="D176" s="38">
        <v>25</v>
      </c>
      <c r="E176" s="38" t="s">
        <v>107</v>
      </c>
      <c r="F176" s="38">
        <v>16</v>
      </c>
      <c r="G176" s="38">
        <v>1</v>
      </c>
      <c r="H176" s="38">
        <v>4.7</v>
      </c>
      <c r="I176" s="38">
        <v>0.7</v>
      </c>
      <c r="J176" s="38">
        <v>1.9</v>
      </c>
      <c r="K176" s="38">
        <v>0.36699999999999999</v>
      </c>
      <c r="L176" s="38">
        <v>0.2</v>
      </c>
      <c r="M176" s="38">
        <v>0.9</v>
      </c>
      <c r="N176" s="38">
        <v>0.214</v>
      </c>
      <c r="O176" s="38">
        <v>0.5</v>
      </c>
      <c r="P176" s="38">
        <v>1</v>
      </c>
      <c r="Q176" s="38">
        <v>0.5</v>
      </c>
      <c r="R176" s="38">
        <v>0.2</v>
      </c>
      <c r="S176" s="38">
        <v>0.3</v>
      </c>
      <c r="T176" s="38">
        <v>0.6</v>
      </c>
      <c r="U176" s="38">
        <v>0.3</v>
      </c>
      <c r="V176" s="38">
        <v>0.2</v>
      </c>
      <c r="W176" s="38">
        <v>0.5</v>
      </c>
      <c r="X176" s="38">
        <v>0.3</v>
      </c>
      <c r="Y176" s="38">
        <v>0.1</v>
      </c>
      <c r="Z176" s="38">
        <v>0</v>
      </c>
      <c r="AA176" s="38">
        <v>0.3</v>
      </c>
      <c r="AB176" s="38">
        <v>0.4</v>
      </c>
      <c r="AC176" s="38">
        <v>1.8</v>
      </c>
    </row>
    <row r="177" spans="1:29">
      <c r="A177" s="40">
        <v>133</v>
      </c>
      <c r="B177" s="39" t="s">
        <v>328</v>
      </c>
      <c r="C177" s="40" t="s">
        <v>58</v>
      </c>
      <c r="D177" s="40">
        <v>25</v>
      </c>
      <c r="E177" s="39" t="s">
        <v>59</v>
      </c>
      <c r="F177" s="40">
        <v>6</v>
      </c>
      <c r="G177" s="40">
        <v>0</v>
      </c>
      <c r="H177" s="40">
        <v>2.2000000000000002</v>
      </c>
      <c r="I177" s="40">
        <v>0.3</v>
      </c>
      <c r="J177" s="40">
        <v>1.3</v>
      </c>
      <c r="K177" s="40">
        <v>0.25</v>
      </c>
      <c r="L177" s="40">
        <v>0</v>
      </c>
      <c r="M177" s="40">
        <v>0.8</v>
      </c>
      <c r="N177" s="40">
        <v>0</v>
      </c>
      <c r="O177" s="40">
        <v>0.3</v>
      </c>
      <c r="P177" s="40">
        <v>0.5</v>
      </c>
      <c r="Q177" s="40">
        <v>0.66700000000000004</v>
      </c>
      <c r="R177" s="40">
        <v>0.3</v>
      </c>
      <c r="S177" s="40">
        <v>0.5</v>
      </c>
      <c r="T177" s="40">
        <v>0.66700000000000004</v>
      </c>
      <c r="U177" s="40">
        <v>0.3</v>
      </c>
      <c r="V177" s="40">
        <v>0.2</v>
      </c>
      <c r="W177" s="40">
        <v>0.5</v>
      </c>
      <c r="X177" s="40">
        <v>0.2</v>
      </c>
      <c r="Y177" s="40">
        <v>0</v>
      </c>
      <c r="Z177" s="40">
        <v>0</v>
      </c>
      <c r="AA177" s="40">
        <v>0</v>
      </c>
      <c r="AB177" s="40">
        <v>0.2</v>
      </c>
      <c r="AC177" s="40">
        <v>1</v>
      </c>
    </row>
    <row r="178" spans="1:29">
      <c r="A178" s="40">
        <v>133</v>
      </c>
      <c r="B178" s="39" t="s">
        <v>328</v>
      </c>
      <c r="C178" s="40" t="s">
        <v>58</v>
      </c>
      <c r="D178" s="40">
        <v>25</v>
      </c>
      <c r="E178" s="39" t="s">
        <v>73</v>
      </c>
      <c r="F178" s="40">
        <v>10</v>
      </c>
      <c r="G178" s="40">
        <v>1</v>
      </c>
      <c r="H178" s="40">
        <v>6.2</v>
      </c>
      <c r="I178" s="40">
        <v>0.9</v>
      </c>
      <c r="J178" s="40">
        <v>2.2000000000000002</v>
      </c>
      <c r="K178" s="40">
        <v>0.40899999999999997</v>
      </c>
      <c r="L178" s="40">
        <v>0.3</v>
      </c>
      <c r="M178" s="40">
        <v>0.9</v>
      </c>
      <c r="N178" s="40">
        <v>0.33300000000000002</v>
      </c>
      <c r="O178" s="40">
        <v>0.6</v>
      </c>
      <c r="P178" s="40">
        <v>1.3</v>
      </c>
      <c r="Q178" s="40">
        <v>0.46200000000000002</v>
      </c>
      <c r="R178" s="40">
        <v>0.1</v>
      </c>
      <c r="S178" s="40">
        <v>0.2</v>
      </c>
      <c r="T178" s="40">
        <v>0.5</v>
      </c>
      <c r="U178" s="40">
        <v>0.3</v>
      </c>
      <c r="V178" s="40">
        <v>0.2</v>
      </c>
      <c r="W178" s="40">
        <v>0.5</v>
      </c>
      <c r="X178" s="40">
        <v>0.4</v>
      </c>
      <c r="Y178" s="40">
        <v>0.2</v>
      </c>
      <c r="Z178" s="40">
        <v>0</v>
      </c>
      <c r="AA178" s="40">
        <v>0.5</v>
      </c>
      <c r="AB178" s="40">
        <v>0.5</v>
      </c>
      <c r="AC178" s="40">
        <v>2.2000000000000002</v>
      </c>
    </row>
    <row r="179" spans="1:29">
      <c r="A179" s="38">
        <v>134</v>
      </c>
      <c r="B179" s="39" t="s">
        <v>665</v>
      </c>
      <c r="C179" s="38" t="s">
        <v>53</v>
      </c>
      <c r="D179" s="38">
        <v>24</v>
      </c>
      <c r="E179" s="39" t="s">
        <v>223</v>
      </c>
      <c r="F179" s="38">
        <v>12</v>
      </c>
      <c r="G179" s="38">
        <v>1</v>
      </c>
      <c r="H179" s="38">
        <v>18.3</v>
      </c>
      <c r="I179" s="38">
        <v>1.7</v>
      </c>
      <c r="J179" s="38">
        <v>4.8</v>
      </c>
      <c r="K179" s="38">
        <v>0.34499999999999997</v>
      </c>
      <c r="L179" s="38">
        <v>0.3</v>
      </c>
      <c r="M179" s="38">
        <v>2.2000000000000002</v>
      </c>
      <c r="N179" s="38">
        <v>0.154</v>
      </c>
      <c r="O179" s="38">
        <v>1.3</v>
      </c>
      <c r="P179" s="38">
        <v>2.7</v>
      </c>
      <c r="Q179" s="38">
        <v>0.5</v>
      </c>
      <c r="R179" s="38">
        <v>0.2</v>
      </c>
      <c r="S179" s="38">
        <v>0.3</v>
      </c>
      <c r="T179" s="38">
        <v>0.66700000000000004</v>
      </c>
      <c r="U179" s="38">
        <v>0.1</v>
      </c>
      <c r="V179" s="38">
        <v>1.2</v>
      </c>
      <c r="W179" s="38">
        <v>1.3</v>
      </c>
      <c r="X179" s="38">
        <v>3.8</v>
      </c>
      <c r="Y179" s="38">
        <v>0.5</v>
      </c>
      <c r="Z179" s="38">
        <v>0</v>
      </c>
      <c r="AA179" s="38">
        <v>2.1</v>
      </c>
      <c r="AB179" s="38">
        <v>1.1000000000000001</v>
      </c>
      <c r="AC179" s="38">
        <v>3.8</v>
      </c>
    </row>
    <row r="180" spans="1:29">
      <c r="A180" s="38">
        <v>135</v>
      </c>
      <c r="B180" s="39" t="s">
        <v>329</v>
      </c>
      <c r="C180" s="38" t="s">
        <v>61</v>
      </c>
      <c r="D180" s="38">
        <v>21</v>
      </c>
      <c r="E180" s="39" t="s">
        <v>117</v>
      </c>
      <c r="F180" s="38">
        <v>82</v>
      </c>
      <c r="G180" s="38">
        <v>82</v>
      </c>
      <c r="H180" s="38">
        <v>30.5</v>
      </c>
      <c r="I180" s="38">
        <v>6</v>
      </c>
      <c r="J180" s="38">
        <v>11.7</v>
      </c>
      <c r="K180" s="38">
        <v>0.51400000000000001</v>
      </c>
      <c r="L180" s="38">
        <v>0</v>
      </c>
      <c r="M180" s="38">
        <v>0</v>
      </c>
      <c r="N180" s="38">
        <v>0</v>
      </c>
      <c r="O180" s="38">
        <v>6</v>
      </c>
      <c r="P180" s="38">
        <v>11.7</v>
      </c>
      <c r="Q180" s="38">
        <v>0.51500000000000001</v>
      </c>
      <c r="R180" s="38">
        <v>1.7</v>
      </c>
      <c r="S180" s="38">
        <v>4.5</v>
      </c>
      <c r="T180" s="38">
        <v>0.38900000000000001</v>
      </c>
      <c r="U180" s="38">
        <v>5.3</v>
      </c>
      <c r="V180" s="38">
        <v>8.1</v>
      </c>
      <c r="W180" s="38">
        <v>13.5</v>
      </c>
      <c r="X180" s="38">
        <v>0.7</v>
      </c>
      <c r="Y180" s="38">
        <v>0.9</v>
      </c>
      <c r="Z180" s="38">
        <v>1.9</v>
      </c>
      <c r="AA180" s="38">
        <v>1.5</v>
      </c>
      <c r="AB180" s="38">
        <v>3.5</v>
      </c>
      <c r="AC180" s="38">
        <v>13.8</v>
      </c>
    </row>
    <row r="181" spans="1:29">
      <c r="A181" s="38">
        <v>136</v>
      </c>
      <c r="B181" s="39" t="s">
        <v>330</v>
      </c>
      <c r="C181" s="38" t="s">
        <v>58</v>
      </c>
      <c r="D181" s="38">
        <v>29</v>
      </c>
      <c r="E181" s="39" t="s">
        <v>235</v>
      </c>
      <c r="F181" s="38">
        <v>72</v>
      </c>
      <c r="G181" s="38">
        <v>22</v>
      </c>
      <c r="H181" s="38">
        <v>23.8</v>
      </c>
      <c r="I181" s="38">
        <v>2.8</v>
      </c>
      <c r="J181" s="38">
        <v>5.9</v>
      </c>
      <c r="K181" s="38">
        <v>0.46800000000000003</v>
      </c>
      <c r="L181" s="38">
        <v>1</v>
      </c>
      <c r="M181" s="38">
        <v>2.7</v>
      </c>
      <c r="N181" s="38">
        <v>0.38500000000000001</v>
      </c>
      <c r="O181" s="38">
        <v>1.7</v>
      </c>
      <c r="P181" s="38">
        <v>3.2</v>
      </c>
      <c r="Q181" s="38">
        <v>0.53700000000000003</v>
      </c>
      <c r="R181" s="38">
        <v>0.7</v>
      </c>
      <c r="S181" s="38">
        <v>0.9</v>
      </c>
      <c r="T181" s="38">
        <v>0.71599999999999997</v>
      </c>
      <c r="U181" s="38">
        <v>0.6</v>
      </c>
      <c r="V181" s="38">
        <v>2.4</v>
      </c>
      <c r="W181" s="38">
        <v>3.1</v>
      </c>
      <c r="X181" s="38">
        <v>1.8</v>
      </c>
      <c r="Y181" s="38">
        <v>1</v>
      </c>
      <c r="Z181" s="38">
        <v>0.2</v>
      </c>
      <c r="AA181" s="38">
        <v>0.9</v>
      </c>
      <c r="AB181" s="38">
        <v>1.6</v>
      </c>
      <c r="AC181" s="38">
        <v>7.2</v>
      </c>
    </row>
    <row r="182" spans="1:29">
      <c r="A182" s="38">
        <v>137</v>
      </c>
      <c r="B182" s="39" t="s">
        <v>60</v>
      </c>
      <c r="C182" s="38" t="s">
        <v>24</v>
      </c>
      <c r="D182" s="38">
        <v>38</v>
      </c>
      <c r="E182" s="39" t="s">
        <v>62</v>
      </c>
      <c r="F182" s="38">
        <v>77</v>
      </c>
      <c r="G182" s="38">
        <v>77</v>
      </c>
      <c r="H182" s="38">
        <v>28.9</v>
      </c>
      <c r="I182" s="38">
        <v>5.4</v>
      </c>
      <c r="J182" s="38">
        <v>10.6</v>
      </c>
      <c r="K182" s="38">
        <v>0.51200000000000001</v>
      </c>
      <c r="L182" s="38">
        <v>0</v>
      </c>
      <c r="M182" s="38">
        <v>0.1</v>
      </c>
      <c r="N182" s="38">
        <v>0.28599999999999998</v>
      </c>
      <c r="O182" s="38">
        <v>5.4</v>
      </c>
      <c r="P182" s="38">
        <v>10.5</v>
      </c>
      <c r="Q182" s="38">
        <v>0.51400000000000001</v>
      </c>
      <c r="R182" s="38">
        <v>3</v>
      </c>
      <c r="S182" s="38">
        <v>4</v>
      </c>
      <c r="T182" s="38">
        <v>0.74</v>
      </c>
      <c r="U182" s="38">
        <v>2.2000000000000002</v>
      </c>
      <c r="V182" s="38">
        <v>6.9</v>
      </c>
      <c r="W182" s="38">
        <v>9.1</v>
      </c>
      <c r="X182" s="38">
        <v>3</v>
      </c>
      <c r="Y182" s="38">
        <v>0.8</v>
      </c>
      <c r="Z182" s="38">
        <v>1.9</v>
      </c>
      <c r="AA182" s="38">
        <v>1.7</v>
      </c>
      <c r="AB182" s="38">
        <v>2.1</v>
      </c>
      <c r="AC182" s="38">
        <v>13.9</v>
      </c>
    </row>
    <row r="183" spans="1:29">
      <c r="A183" s="38">
        <v>138</v>
      </c>
      <c r="B183" s="39" t="s">
        <v>331</v>
      </c>
      <c r="C183" s="38" t="s">
        <v>64</v>
      </c>
      <c r="D183" s="38">
        <v>34</v>
      </c>
      <c r="E183" s="39" t="s">
        <v>79</v>
      </c>
      <c r="F183" s="38">
        <v>63</v>
      </c>
      <c r="G183" s="38">
        <v>63</v>
      </c>
      <c r="H183" s="38">
        <v>29.2</v>
      </c>
      <c r="I183" s="38">
        <v>3.3</v>
      </c>
      <c r="J183" s="38">
        <v>7.6</v>
      </c>
      <c r="K183" s="38">
        <v>0.435</v>
      </c>
      <c r="L183" s="38">
        <v>1.7</v>
      </c>
      <c r="M183" s="38">
        <v>4.2</v>
      </c>
      <c r="N183" s="38">
        <v>0.40699999999999997</v>
      </c>
      <c r="O183" s="38">
        <v>1.6</v>
      </c>
      <c r="P183" s="38">
        <v>3.5</v>
      </c>
      <c r="Q183" s="38">
        <v>0.46800000000000003</v>
      </c>
      <c r="R183" s="38">
        <v>1.1000000000000001</v>
      </c>
      <c r="S183" s="38">
        <v>1.4</v>
      </c>
      <c r="T183" s="38">
        <v>0.80500000000000005</v>
      </c>
      <c r="U183" s="38">
        <v>0.4</v>
      </c>
      <c r="V183" s="38">
        <v>3.5</v>
      </c>
      <c r="W183" s="38">
        <v>3.9</v>
      </c>
      <c r="X183" s="38">
        <v>1.8</v>
      </c>
      <c r="Y183" s="38">
        <v>0.6</v>
      </c>
      <c r="Z183" s="38">
        <v>0.3</v>
      </c>
      <c r="AA183" s="38">
        <v>1</v>
      </c>
      <c r="AB183" s="38">
        <v>2</v>
      </c>
      <c r="AC183" s="38">
        <v>9.4</v>
      </c>
    </row>
    <row r="184" spans="1:29">
      <c r="A184" s="38">
        <v>139</v>
      </c>
      <c r="B184" s="39" t="s">
        <v>63</v>
      </c>
      <c r="C184" s="38" t="s">
        <v>64</v>
      </c>
      <c r="D184" s="38">
        <v>26</v>
      </c>
      <c r="E184" s="39" t="s">
        <v>65</v>
      </c>
      <c r="F184" s="38">
        <v>27</v>
      </c>
      <c r="G184" s="38">
        <v>27</v>
      </c>
      <c r="H184" s="38">
        <v>33.799999999999997</v>
      </c>
      <c r="I184" s="38">
        <v>8.8000000000000007</v>
      </c>
      <c r="J184" s="38">
        <v>17.3</v>
      </c>
      <c r="K184" s="38">
        <v>0.51</v>
      </c>
      <c r="L184" s="38">
        <v>2.4</v>
      </c>
      <c r="M184" s="38">
        <v>5.9</v>
      </c>
      <c r="N184" s="38">
        <v>0.40300000000000002</v>
      </c>
      <c r="O184" s="38">
        <v>6.4</v>
      </c>
      <c r="P184" s="38">
        <v>11.4</v>
      </c>
      <c r="Q184" s="38">
        <v>0.56499999999999995</v>
      </c>
      <c r="R184" s="38">
        <v>5.4</v>
      </c>
      <c r="S184" s="38">
        <v>6.3</v>
      </c>
      <c r="T184" s="38">
        <v>0.85399999999999998</v>
      </c>
      <c r="U184" s="38">
        <v>0.6</v>
      </c>
      <c r="V184" s="38">
        <v>6</v>
      </c>
      <c r="W184" s="38">
        <v>6.6</v>
      </c>
      <c r="X184" s="38">
        <v>4.0999999999999996</v>
      </c>
      <c r="Y184" s="38">
        <v>0.9</v>
      </c>
      <c r="Z184" s="38">
        <v>0.9</v>
      </c>
      <c r="AA184" s="38">
        <v>2.7</v>
      </c>
      <c r="AB184" s="38">
        <v>1.5</v>
      </c>
      <c r="AC184" s="38">
        <v>25.4</v>
      </c>
    </row>
    <row r="185" spans="1:29">
      <c r="A185" s="38">
        <v>140</v>
      </c>
      <c r="B185" s="39" t="s">
        <v>332</v>
      </c>
      <c r="C185" s="38" t="s">
        <v>64</v>
      </c>
      <c r="D185" s="38">
        <v>23</v>
      </c>
      <c r="E185" s="39" t="s">
        <v>51</v>
      </c>
      <c r="F185" s="38">
        <v>39</v>
      </c>
      <c r="G185" s="38">
        <v>7</v>
      </c>
      <c r="H185" s="38">
        <v>16.600000000000001</v>
      </c>
      <c r="I185" s="38">
        <v>1.9</v>
      </c>
      <c r="J185" s="38">
        <v>5.5</v>
      </c>
      <c r="K185" s="38">
        <v>0.35499999999999998</v>
      </c>
      <c r="L185" s="38">
        <v>0.6</v>
      </c>
      <c r="M185" s="38">
        <v>2.2000000000000002</v>
      </c>
      <c r="N185" s="38">
        <v>0.26200000000000001</v>
      </c>
      <c r="O185" s="38">
        <v>1.4</v>
      </c>
      <c r="P185" s="38">
        <v>3.3</v>
      </c>
      <c r="Q185" s="38">
        <v>0.41499999999999998</v>
      </c>
      <c r="R185" s="38">
        <v>0.9</v>
      </c>
      <c r="S185" s="38">
        <v>1.2</v>
      </c>
      <c r="T185" s="38">
        <v>0.75</v>
      </c>
      <c r="U185" s="38">
        <v>0.6</v>
      </c>
      <c r="V185" s="38">
        <v>1.9</v>
      </c>
      <c r="W185" s="38">
        <v>2.5</v>
      </c>
      <c r="X185" s="38">
        <v>0.9</v>
      </c>
      <c r="Y185" s="38">
        <v>0.6</v>
      </c>
      <c r="Z185" s="38">
        <v>0.3</v>
      </c>
      <c r="AA185" s="38">
        <v>1</v>
      </c>
      <c r="AB185" s="38">
        <v>1.5</v>
      </c>
      <c r="AC185" s="38">
        <v>5.4</v>
      </c>
    </row>
    <row r="186" spans="1:29">
      <c r="A186" s="36" t="s">
        <v>214</v>
      </c>
      <c r="B186" s="36" t="s">
        <v>0</v>
      </c>
      <c r="C186" s="36" t="s">
        <v>1</v>
      </c>
      <c r="D186" s="36" t="s">
        <v>2</v>
      </c>
      <c r="E186" s="36" t="s">
        <v>3</v>
      </c>
      <c r="F186" s="36" t="s">
        <v>4</v>
      </c>
      <c r="G186" s="36" t="s">
        <v>5</v>
      </c>
      <c r="H186" s="36" t="s">
        <v>6</v>
      </c>
      <c r="I186" s="36" t="s">
        <v>7</v>
      </c>
      <c r="J186" s="36" t="s">
        <v>8</v>
      </c>
      <c r="K186" s="36" t="s">
        <v>9</v>
      </c>
      <c r="L186" s="36" t="s">
        <v>10</v>
      </c>
      <c r="M186" s="36" t="s">
        <v>11</v>
      </c>
      <c r="N186" s="36" t="s">
        <v>10</v>
      </c>
      <c r="O186" s="36" t="s">
        <v>12</v>
      </c>
      <c r="P186" s="36" t="s">
        <v>13</v>
      </c>
      <c r="Q186" s="36" t="s">
        <v>12</v>
      </c>
      <c r="R186" s="36" t="s">
        <v>14</v>
      </c>
      <c r="S186" s="36" t="s">
        <v>15</v>
      </c>
      <c r="T186" s="36" t="s">
        <v>16</v>
      </c>
      <c r="U186" s="36" t="s">
        <v>17</v>
      </c>
      <c r="V186" s="36" t="s">
        <v>18</v>
      </c>
      <c r="W186" s="36" t="s">
        <v>19</v>
      </c>
      <c r="X186" s="36" t="s">
        <v>20</v>
      </c>
      <c r="Y186" s="36" t="s">
        <v>21</v>
      </c>
      <c r="Z186" s="36" t="s">
        <v>22</v>
      </c>
      <c r="AA186" s="36" t="s">
        <v>23</v>
      </c>
      <c r="AB186" s="36" t="s">
        <v>24</v>
      </c>
      <c r="AC186" s="36" t="s">
        <v>25</v>
      </c>
    </row>
    <row r="187" spans="1:29">
      <c r="A187" s="38">
        <v>141</v>
      </c>
      <c r="B187" s="39" t="s">
        <v>333</v>
      </c>
      <c r="C187" s="38" t="s">
        <v>58</v>
      </c>
      <c r="D187" s="38">
        <v>27</v>
      </c>
      <c r="E187" s="39" t="s">
        <v>85</v>
      </c>
      <c r="F187" s="38">
        <v>65</v>
      </c>
      <c r="G187" s="38">
        <v>36</v>
      </c>
      <c r="H187" s="38">
        <v>25.8</v>
      </c>
      <c r="I187" s="38">
        <v>3.9</v>
      </c>
      <c r="J187" s="38">
        <v>9.5</v>
      </c>
      <c r="K187" s="38">
        <v>0.41199999999999998</v>
      </c>
      <c r="L187" s="38">
        <v>1.4</v>
      </c>
      <c r="M187" s="38">
        <v>3.7</v>
      </c>
      <c r="N187" s="38">
        <v>0.37</v>
      </c>
      <c r="O187" s="38">
        <v>2.5</v>
      </c>
      <c r="P187" s="38">
        <v>5.8</v>
      </c>
      <c r="Q187" s="38">
        <v>0.439</v>
      </c>
      <c r="R187" s="38">
        <v>0.8</v>
      </c>
      <c r="S187" s="38">
        <v>1</v>
      </c>
      <c r="T187" s="38">
        <v>0.81299999999999994</v>
      </c>
      <c r="U187" s="38">
        <v>0.5</v>
      </c>
      <c r="V187" s="38">
        <v>2.8</v>
      </c>
      <c r="W187" s="38">
        <v>3.2</v>
      </c>
      <c r="X187" s="38">
        <v>1.6</v>
      </c>
      <c r="Y187" s="38">
        <v>0.5</v>
      </c>
      <c r="Z187" s="38">
        <v>0</v>
      </c>
      <c r="AA187" s="38">
        <v>0.8</v>
      </c>
      <c r="AB187" s="38">
        <v>1.2</v>
      </c>
      <c r="AC187" s="38">
        <v>10</v>
      </c>
    </row>
    <row r="188" spans="1:29">
      <c r="A188" s="38">
        <v>142</v>
      </c>
      <c r="B188" s="39" t="s">
        <v>334</v>
      </c>
      <c r="C188" s="38" t="s">
        <v>58</v>
      </c>
      <c r="D188" s="38">
        <v>29</v>
      </c>
      <c r="E188" s="39" t="s">
        <v>81</v>
      </c>
      <c r="F188" s="38">
        <v>80</v>
      </c>
      <c r="G188" s="38">
        <v>80</v>
      </c>
      <c r="H188" s="38">
        <v>33.700000000000003</v>
      </c>
      <c r="I188" s="38">
        <v>7.5</v>
      </c>
      <c r="J188" s="38">
        <v>16.899999999999999</v>
      </c>
      <c r="K188" s="38">
        <v>0.44500000000000001</v>
      </c>
      <c r="L188" s="38">
        <v>1</v>
      </c>
      <c r="M188" s="38">
        <v>3.6</v>
      </c>
      <c r="N188" s="38">
        <v>0.28499999999999998</v>
      </c>
      <c r="O188" s="38">
        <v>6.5</v>
      </c>
      <c r="P188" s="38">
        <v>13.4</v>
      </c>
      <c r="Q188" s="38">
        <v>0.48699999999999999</v>
      </c>
      <c r="R188" s="38">
        <v>2.9</v>
      </c>
      <c r="S188" s="38">
        <v>3.8</v>
      </c>
      <c r="T188" s="38">
        <v>0.752</v>
      </c>
      <c r="U188" s="38">
        <v>0.4</v>
      </c>
      <c r="V188" s="38">
        <v>2</v>
      </c>
      <c r="W188" s="38">
        <v>2.4</v>
      </c>
      <c r="X188" s="38">
        <v>4.0999999999999996</v>
      </c>
      <c r="Y188" s="38">
        <v>1.9</v>
      </c>
      <c r="Z188" s="38">
        <v>0.3</v>
      </c>
      <c r="AA188" s="38">
        <v>2.5</v>
      </c>
      <c r="AB188" s="38">
        <v>2.5</v>
      </c>
      <c r="AC188" s="38">
        <v>18.899999999999999</v>
      </c>
    </row>
    <row r="189" spans="1:29">
      <c r="A189" s="38">
        <v>143</v>
      </c>
      <c r="B189" s="39" t="s">
        <v>335</v>
      </c>
      <c r="C189" s="38" t="s">
        <v>64</v>
      </c>
      <c r="D189" s="38">
        <v>24</v>
      </c>
      <c r="E189" s="39" t="s">
        <v>73</v>
      </c>
      <c r="F189" s="38">
        <v>62</v>
      </c>
      <c r="G189" s="38">
        <v>3</v>
      </c>
      <c r="H189" s="38">
        <v>17</v>
      </c>
      <c r="I189" s="38">
        <v>1.6</v>
      </c>
      <c r="J189" s="38">
        <v>4</v>
      </c>
      <c r="K189" s="38">
        <v>0.40899999999999997</v>
      </c>
      <c r="L189" s="38">
        <v>0.5</v>
      </c>
      <c r="M189" s="38">
        <v>1.5</v>
      </c>
      <c r="N189" s="38">
        <v>0.32600000000000001</v>
      </c>
      <c r="O189" s="38">
        <v>1.1000000000000001</v>
      </c>
      <c r="P189" s="38">
        <v>2.5</v>
      </c>
      <c r="Q189" s="38">
        <v>0.46100000000000002</v>
      </c>
      <c r="R189" s="38">
        <v>1.3</v>
      </c>
      <c r="S189" s="38">
        <v>1.5</v>
      </c>
      <c r="T189" s="38">
        <v>0.84</v>
      </c>
      <c r="U189" s="38">
        <v>0.8</v>
      </c>
      <c r="V189" s="38">
        <v>2</v>
      </c>
      <c r="W189" s="38">
        <v>2.8</v>
      </c>
      <c r="X189" s="38">
        <v>0.8</v>
      </c>
      <c r="Y189" s="38">
        <v>0.4</v>
      </c>
      <c r="Z189" s="38">
        <v>0.3</v>
      </c>
      <c r="AA189" s="38">
        <v>0.6</v>
      </c>
      <c r="AB189" s="38">
        <v>1.4</v>
      </c>
      <c r="AC189" s="38">
        <v>5</v>
      </c>
    </row>
    <row r="190" spans="1:29">
      <c r="A190" s="38">
        <v>144</v>
      </c>
      <c r="B190" s="39" t="s">
        <v>336</v>
      </c>
      <c r="C190" s="38" t="s">
        <v>53</v>
      </c>
      <c r="D190" s="38">
        <v>20</v>
      </c>
      <c r="E190" s="38" t="s">
        <v>107</v>
      </c>
      <c r="F190" s="38">
        <v>33</v>
      </c>
      <c r="G190" s="38">
        <v>1</v>
      </c>
      <c r="H190" s="38">
        <v>12.5</v>
      </c>
      <c r="I190" s="38">
        <v>1.6</v>
      </c>
      <c r="J190" s="38">
        <v>4.4000000000000004</v>
      </c>
      <c r="K190" s="38">
        <v>0.36099999999999999</v>
      </c>
      <c r="L190" s="38">
        <v>0.4</v>
      </c>
      <c r="M190" s="38">
        <v>1.3</v>
      </c>
      <c r="N190" s="38">
        <v>0.27900000000000003</v>
      </c>
      <c r="O190" s="38">
        <v>1.2</v>
      </c>
      <c r="P190" s="38">
        <v>3.1</v>
      </c>
      <c r="Q190" s="38">
        <v>0.39600000000000002</v>
      </c>
      <c r="R190" s="38">
        <v>0.2</v>
      </c>
      <c r="S190" s="38">
        <v>0.2</v>
      </c>
      <c r="T190" s="38">
        <v>0.71399999999999997</v>
      </c>
      <c r="U190" s="38">
        <v>0.2</v>
      </c>
      <c r="V190" s="38">
        <v>0.8</v>
      </c>
      <c r="W190" s="38">
        <v>1.1000000000000001</v>
      </c>
      <c r="X190" s="38">
        <v>2.2000000000000002</v>
      </c>
      <c r="Y190" s="38">
        <v>0.5</v>
      </c>
      <c r="Z190" s="38">
        <v>0.2</v>
      </c>
      <c r="AA190" s="38">
        <v>1.3</v>
      </c>
      <c r="AB190" s="38">
        <v>1.1000000000000001</v>
      </c>
      <c r="AC190" s="38">
        <v>3.7</v>
      </c>
    </row>
    <row r="191" spans="1:29">
      <c r="A191" s="40">
        <v>144</v>
      </c>
      <c r="B191" s="39" t="s">
        <v>336</v>
      </c>
      <c r="C191" s="40" t="s">
        <v>53</v>
      </c>
      <c r="D191" s="40">
        <v>20</v>
      </c>
      <c r="E191" s="39" t="s">
        <v>59</v>
      </c>
      <c r="F191" s="40">
        <v>8</v>
      </c>
      <c r="G191" s="40">
        <v>0</v>
      </c>
      <c r="H191" s="40">
        <v>7.3</v>
      </c>
      <c r="I191" s="40">
        <v>1.1000000000000001</v>
      </c>
      <c r="J191" s="40">
        <v>2.6</v>
      </c>
      <c r="K191" s="40">
        <v>0.42899999999999999</v>
      </c>
      <c r="L191" s="40">
        <v>0.3</v>
      </c>
      <c r="M191" s="40">
        <v>0.8</v>
      </c>
      <c r="N191" s="40">
        <v>0.33300000000000002</v>
      </c>
      <c r="O191" s="40">
        <v>0.9</v>
      </c>
      <c r="P191" s="40">
        <v>1.9</v>
      </c>
      <c r="Q191" s="40">
        <v>0.46700000000000003</v>
      </c>
      <c r="R191" s="40">
        <v>0.3</v>
      </c>
      <c r="S191" s="40">
        <v>0.3</v>
      </c>
      <c r="T191" s="40">
        <v>1</v>
      </c>
      <c r="U191" s="40">
        <v>0.1</v>
      </c>
      <c r="V191" s="40">
        <v>0.8</v>
      </c>
      <c r="W191" s="40">
        <v>0.9</v>
      </c>
      <c r="X191" s="40">
        <v>1.8</v>
      </c>
      <c r="Y191" s="40">
        <v>0</v>
      </c>
      <c r="Z191" s="40">
        <v>0.3</v>
      </c>
      <c r="AA191" s="40">
        <v>1</v>
      </c>
      <c r="AB191" s="40">
        <v>0.4</v>
      </c>
      <c r="AC191" s="40">
        <v>2.8</v>
      </c>
    </row>
    <row r="192" spans="1:29">
      <c r="A192" s="40">
        <v>144</v>
      </c>
      <c r="B192" s="39" t="s">
        <v>336</v>
      </c>
      <c r="C192" s="40" t="s">
        <v>53</v>
      </c>
      <c r="D192" s="40">
        <v>20</v>
      </c>
      <c r="E192" s="39" t="s">
        <v>235</v>
      </c>
      <c r="F192" s="40">
        <v>25</v>
      </c>
      <c r="G192" s="40">
        <v>1</v>
      </c>
      <c r="H192" s="40">
        <v>14.1</v>
      </c>
      <c r="I192" s="40">
        <v>1.7</v>
      </c>
      <c r="J192" s="40">
        <v>4.9000000000000004</v>
      </c>
      <c r="K192" s="40">
        <v>0.35</v>
      </c>
      <c r="L192" s="40">
        <v>0.4</v>
      </c>
      <c r="M192" s="40">
        <v>1.5</v>
      </c>
      <c r="N192" s="40">
        <v>0.27</v>
      </c>
      <c r="O192" s="40">
        <v>1.3</v>
      </c>
      <c r="P192" s="40">
        <v>3.4</v>
      </c>
      <c r="Q192" s="40">
        <v>0.38400000000000001</v>
      </c>
      <c r="R192" s="40">
        <v>0.1</v>
      </c>
      <c r="S192" s="40">
        <v>0.2</v>
      </c>
      <c r="T192" s="40">
        <v>0.6</v>
      </c>
      <c r="U192" s="40">
        <v>0.2</v>
      </c>
      <c r="V192" s="40">
        <v>0.9</v>
      </c>
      <c r="W192" s="40">
        <v>1.1000000000000001</v>
      </c>
      <c r="X192" s="40">
        <v>2.4</v>
      </c>
      <c r="Y192" s="40">
        <v>0.7</v>
      </c>
      <c r="Z192" s="40">
        <v>0.1</v>
      </c>
      <c r="AA192" s="40">
        <v>1.4</v>
      </c>
      <c r="AB192" s="40">
        <v>1.3</v>
      </c>
      <c r="AC192" s="40">
        <v>4</v>
      </c>
    </row>
    <row r="193" spans="1:29">
      <c r="A193" s="38">
        <v>145</v>
      </c>
      <c r="B193" s="39" t="s">
        <v>337</v>
      </c>
      <c r="C193" s="38" t="s">
        <v>64</v>
      </c>
      <c r="D193" s="38">
        <v>27</v>
      </c>
      <c r="E193" s="39" t="s">
        <v>110</v>
      </c>
      <c r="F193" s="38">
        <v>38</v>
      </c>
      <c r="G193" s="38">
        <v>0</v>
      </c>
      <c r="H193" s="38">
        <v>7</v>
      </c>
      <c r="I193" s="38">
        <v>0.8</v>
      </c>
      <c r="J193" s="38">
        <v>1.5</v>
      </c>
      <c r="K193" s="38">
        <v>0.55200000000000005</v>
      </c>
      <c r="L193" s="38">
        <v>0.1</v>
      </c>
      <c r="M193" s="38">
        <v>0.1</v>
      </c>
      <c r="N193" s="38">
        <v>0.4</v>
      </c>
      <c r="O193" s="38">
        <v>0.8</v>
      </c>
      <c r="P193" s="38">
        <v>1.4</v>
      </c>
      <c r="Q193" s="38">
        <v>0.56599999999999995</v>
      </c>
      <c r="R193" s="38">
        <v>0.6</v>
      </c>
      <c r="S193" s="38">
        <v>0.8</v>
      </c>
      <c r="T193" s="38">
        <v>0.82799999999999996</v>
      </c>
      <c r="U193" s="38">
        <v>0.7</v>
      </c>
      <c r="V193" s="38">
        <v>1.2</v>
      </c>
      <c r="W193" s="38">
        <v>1.9</v>
      </c>
      <c r="X193" s="38">
        <v>0.3</v>
      </c>
      <c r="Y193" s="38">
        <v>0.3</v>
      </c>
      <c r="Z193" s="38">
        <v>0.3</v>
      </c>
      <c r="AA193" s="38">
        <v>0.1</v>
      </c>
      <c r="AB193" s="38">
        <v>0.8</v>
      </c>
      <c r="AC193" s="38">
        <v>2.4</v>
      </c>
    </row>
    <row r="194" spans="1:29">
      <c r="A194" s="38">
        <v>146</v>
      </c>
      <c r="B194" s="39" t="s">
        <v>338</v>
      </c>
      <c r="C194" s="38" t="s">
        <v>24</v>
      </c>
      <c r="D194" s="38">
        <v>34</v>
      </c>
      <c r="E194" s="39" t="s">
        <v>292</v>
      </c>
      <c r="F194" s="38">
        <v>47</v>
      </c>
      <c r="G194" s="38">
        <v>7</v>
      </c>
      <c r="H194" s="38">
        <v>16.3</v>
      </c>
      <c r="I194" s="38">
        <v>1.2</v>
      </c>
      <c r="J194" s="38">
        <v>2.9</v>
      </c>
      <c r="K194" s="38">
        <v>0.42299999999999999</v>
      </c>
      <c r="L194" s="38">
        <v>0</v>
      </c>
      <c r="M194" s="38">
        <v>0</v>
      </c>
      <c r="N194" s="38">
        <v>0</v>
      </c>
      <c r="O194" s="38">
        <v>1.2</v>
      </c>
      <c r="P194" s="38">
        <v>2.9</v>
      </c>
      <c r="Q194" s="38">
        <v>0.43</v>
      </c>
      <c r="R194" s="38">
        <v>1.3</v>
      </c>
      <c r="S194" s="38">
        <v>2.1</v>
      </c>
      <c r="T194" s="38">
        <v>0.61899999999999999</v>
      </c>
      <c r="U194" s="38">
        <v>2.1</v>
      </c>
      <c r="V194" s="38">
        <v>4.3</v>
      </c>
      <c r="W194" s="38">
        <v>6.4</v>
      </c>
      <c r="X194" s="38">
        <v>0.7</v>
      </c>
      <c r="Y194" s="38">
        <v>0.5</v>
      </c>
      <c r="Z194" s="38">
        <v>0.1</v>
      </c>
      <c r="AA194" s="38">
        <v>1</v>
      </c>
      <c r="AB194" s="38">
        <v>1.9</v>
      </c>
      <c r="AC194" s="38">
        <v>3.7</v>
      </c>
    </row>
    <row r="195" spans="1:29">
      <c r="A195" s="38">
        <v>147</v>
      </c>
      <c r="B195" s="39" t="s">
        <v>339</v>
      </c>
      <c r="C195" s="38" t="s">
        <v>64</v>
      </c>
      <c r="D195" s="38">
        <v>25</v>
      </c>
      <c r="E195" s="39" t="s">
        <v>221</v>
      </c>
      <c r="F195" s="38">
        <v>79</v>
      </c>
      <c r="G195" s="38">
        <v>76</v>
      </c>
      <c r="H195" s="38">
        <v>34.1</v>
      </c>
      <c r="I195" s="38">
        <v>6.6</v>
      </c>
      <c r="J195" s="38">
        <v>14.7</v>
      </c>
      <c r="K195" s="38">
        <v>0.44700000000000001</v>
      </c>
      <c r="L195" s="38">
        <v>0.9</v>
      </c>
      <c r="M195" s="38">
        <v>2.9</v>
      </c>
      <c r="N195" s="38">
        <v>0.30399999999999999</v>
      </c>
      <c r="O195" s="38">
        <v>5.7</v>
      </c>
      <c r="P195" s="38">
        <v>11.9</v>
      </c>
      <c r="Q195" s="38">
        <v>0.48199999999999998</v>
      </c>
      <c r="R195" s="38">
        <v>2.6</v>
      </c>
      <c r="S195" s="38">
        <v>3.7</v>
      </c>
      <c r="T195" s="38">
        <v>0.69399999999999995</v>
      </c>
      <c r="U195" s="38">
        <v>1</v>
      </c>
      <c r="V195" s="38">
        <v>4.2</v>
      </c>
      <c r="W195" s="38">
        <v>5.3</v>
      </c>
      <c r="X195" s="38">
        <v>6.6</v>
      </c>
      <c r="Y195" s="38">
        <v>1.3</v>
      </c>
      <c r="Z195" s="38">
        <v>0.5</v>
      </c>
      <c r="AA195" s="38">
        <v>3.1</v>
      </c>
      <c r="AB195" s="38">
        <v>2.5</v>
      </c>
      <c r="AC195" s="38">
        <v>16.600000000000001</v>
      </c>
    </row>
    <row r="196" spans="1:29">
      <c r="A196" s="38">
        <v>148</v>
      </c>
      <c r="B196" s="39" t="s">
        <v>340</v>
      </c>
      <c r="C196" s="38" t="s">
        <v>53</v>
      </c>
      <c r="D196" s="38">
        <v>19</v>
      </c>
      <c r="E196" s="39" t="s">
        <v>110</v>
      </c>
      <c r="F196" s="38">
        <v>82</v>
      </c>
      <c r="G196" s="38">
        <v>41</v>
      </c>
      <c r="H196" s="38">
        <v>22.2</v>
      </c>
      <c r="I196" s="38">
        <v>1.8</v>
      </c>
      <c r="J196" s="38">
        <v>5.0999999999999996</v>
      </c>
      <c r="K196" s="38">
        <v>0.34899999999999998</v>
      </c>
      <c r="L196" s="38">
        <v>1</v>
      </c>
      <c r="M196" s="38">
        <v>3.2</v>
      </c>
      <c r="N196" s="38">
        <v>0.314</v>
      </c>
      <c r="O196" s="38">
        <v>0.8</v>
      </c>
      <c r="P196" s="38">
        <v>1.9</v>
      </c>
      <c r="Q196" s="38">
        <v>0.40799999999999997</v>
      </c>
      <c r="R196" s="38">
        <v>0.2</v>
      </c>
      <c r="S196" s="38">
        <v>0.4</v>
      </c>
      <c r="T196" s="38">
        <v>0.625</v>
      </c>
      <c r="U196" s="38">
        <v>0.3</v>
      </c>
      <c r="V196" s="38">
        <v>1.3</v>
      </c>
      <c r="W196" s="38">
        <v>1.6</v>
      </c>
      <c r="X196" s="38">
        <v>2.4</v>
      </c>
      <c r="Y196" s="38">
        <v>0.5</v>
      </c>
      <c r="Z196" s="38">
        <v>0.2</v>
      </c>
      <c r="AA196" s="38">
        <v>1.4</v>
      </c>
      <c r="AB196" s="38">
        <v>1.8</v>
      </c>
      <c r="AC196" s="38">
        <v>4.8</v>
      </c>
    </row>
    <row r="197" spans="1:29">
      <c r="A197" s="38">
        <v>149</v>
      </c>
      <c r="B197" s="39" t="s">
        <v>341</v>
      </c>
      <c r="C197" s="38" t="s">
        <v>61</v>
      </c>
      <c r="D197" s="38">
        <v>25</v>
      </c>
      <c r="E197" s="39" t="s">
        <v>56</v>
      </c>
      <c r="F197" s="38">
        <v>46</v>
      </c>
      <c r="G197" s="38">
        <v>7</v>
      </c>
      <c r="H197" s="38">
        <v>11</v>
      </c>
      <c r="I197" s="38">
        <v>1.7</v>
      </c>
      <c r="J197" s="38">
        <v>3</v>
      </c>
      <c r="K197" s="38">
        <v>0.54700000000000004</v>
      </c>
      <c r="L197" s="38">
        <v>0</v>
      </c>
      <c r="M197" s="38">
        <v>0</v>
      </c>
      <c r="N197" s="38"/>
      <c r="O197" s="38">
        <v>1.7</v>
      </c>
      <c r="P197" s="38">
        <v>3</v>
      </c>
      <c r="Q197" s="38">
        <v>0.54700000000000004</v>
      </c>
      <c r="R197" s="38">
        <v>1.1000000000000001</v>
      </c>
      <c r="S197" s="38">
        <v>1.7</v>
      </c>
      <c r="T197" s="38">
        <v>0.628</v>
      </c>
      <c r="U197" s="38">
        <v>1.3</v>
      </c>
      <c r="V197" s="38">
        <v>2.1</v>
      </c>
      <c r="W197" s="38">
        <v>3.4</v>
      </c>
      <c r="X197" s="38">
        <v>0.2</v>
      </c>
      <c r="Y197" s="38">
        <v>0.2</v>
      </c>
      <c r="Z197" s="38">
        <v>0.9</v>
      </c>
      <c r="AA197" s="38">
        <v>0.7</v>
      </c>
      <c r="AB197" s="38">
        <v>1.7</v>
      </c>
      <c r="AC197" s="38">
        <v>4.4000000000000004</v>
      </c>
    </row>
    <row r="198" spans="1:29">
      <c r="A198" s="38">
        <v>150</v>
      </c>
      <c r="B198" s="39" t="s">
        <v>342</v>
      </c>
      <c r="C198" s="38" t="s">
        <v>24</v>
      </c>
      <c r="D198" s="38">
        <v>25</v>
      </c>
      <c r="E198" s="39" t="s">
        <v>90</v>
      </c>
      <c r="F198" s="38">
        <v>75</v>
      </c>
      <c r="G198" s="38">
        <v>71</v>
      </c>
      <c r="H198" s="38">
        <v>27.8</v>
      </c>
      <c r="I198" s="38">
        <v>5</v>
      </c>
      <c r="J198" s="38">
        <v>9.8000000000000007</v>
      </c>
      <c r="K198" s="38">
        <v>0.50700000000000001</v>
      </c>
      <c r="L198" s="38">
        <v>0</v>
      </c>
      <c r="M198" s="38">
        <v>0.1</v>
      </c>
      <c r="N198" s="38">
        <v>0.125</v>
      </c>
      <c r="O198" s="38">
        <v>5</v>
      </c>
      <c r="P198" s="38">
        <v>9.6999999999999993</v>
      </c>
      <c r="Q198" s="38">
        <v>0.51100000000000001</v>
      </c>
      <c r="R198" s="38">
        <v>2.7</v>
      </c>
      <c r="S198" s="38">
        <v>3.8</v>
      </c>
      <c r="T198" s="38">
        <v>0.69099999999999995</v>
      </c>
      <c r="U198" s="38">
        <v>3.2</v>
      </c>
      <c r="V198" s="38">
        <v>5.7</v>
      </c>
      <c r="W198" s="38">
        <v>8.9</v>
      </c>
      <c r="X198" s="38">
        <v>1.2</v>
      </c>
      <c r="Y198" s="38">
        <v>0.8</v>
      </c>
      <c r="Z198" s="38">
        <v>0.8</v>
      </c>
      <c r="AA198" s="38">
        <v>1.6</v>
      </c>
      <c r="AB198" s="38">
        <v>2.8</v>
      </c>
      <c r="AC198" s="38">
        <v>12.6</v>
      </c>
    </row>
    <row r="199" spans="1:29">
      <c r="A199" s="38">
        <v>151</v>
      </c>
      <c r="B199" s="39" t="s">
        <v>343</v>
      </c>
      <c r="C199" s="38" t="s">
        <v>53</v>
      </c>
      <c r="D199" s="38">
        <v>28</v>
      </c>
      <c r="E199" s="39" t="s">
        <v>69</v>
      </c>
      <c r="F199" s="38">
        <v>36</v>
      </c>
      <c r="G199" s="38">
        <v>0</v>
      </c>
      <c r="H199" s="38">
        <v>14.7</v>
      </c>
      <c r="I199" s="38">
        <v>1.7</v>
      </c>
      <c r="J199" s="38">
        <v>4.4000000000000004</v>
      </c>
      <c r="K199" s="38">
        <v>0.38600000000000001</v>
      </c>
      <c r="L199" s="38">
        <v>1</v>
      </c>
      <c r="M199" s="38">
        <v>2.7</v>
      </c>
      <c r="N199" s="38">
        <v>0.36099999999999999</v>
      </c>
      <c r="O199" s="38">
        <v>0.7</v>
      </c>
      <c r="P199" s="38">
        <v>1.7</v>
      </c>
      <c r="Q199" s="38">
        <v>0.42599999999999999</v>
      </c>
      <c r="R199" s="38">
        <v>0.3</v>
      </c>
      <c r="S199" s="38">
        <v>0.3</v>
      </c>
      <c r="T199" s="38">
        <v>0.90900000000000003</v>
      </c>
      <c r="U199" s="38">
        <v>0.2</v>
      </c>
      <c r="V199" s="38">
        <v>0.9</v>
      </c>
      <c r="W199" s="38">
        <v>1.2</v>
      </c>
      <c r="X199" s="38">
        <v>1.9</v>
      </c>
      <c r="Y199" s="38">
        <v>0.6</v>
      </c>
      <c r="Z199" s="38">
        <v>0.1</v>
      </c>
      <c r="AA199" s="38">
        <v>0.9</v>
      </c>
      <c r="AB199" s="38">
        <v>1.4</v>
      </c>
      <c r="AC199" s="38">
        <v>4.5999999999999996</v>
      </c>
    </row>
    <row r="200" spans="1:29">
      <c r="A200" s="38">
        <v>152</v>
      </c>
      <c r="B200" s="39" t="s">
        <v>344</v>
      </c>
      <c r="C200" s="38" t="s">
        <v>24</v>
      </c>
      <c r="D200" s="38">
        <v>23</v>
      </c>
      <c r="E200" s="39" t="s">
        <v>110</v>
      </c>
      <c r="F200" s="38">
        <v>74</v>
      </c>
      <c r="G200" s="38">
        <v>74</v>
      </c>
      <c r="H200" s="38">
        <v>30.8</v>
      </c>
      <c r="I200" s="38">
        <v>6.5</v>
      </c>
      <c r="J200" s="38">
        <v>12.4</v>
      </c>
      <c r="K200" s="38">
        <v>0.52500000000000002</v>
      </c>
      <c r="L200" s="38">
        <v>0</v>
      </c>
      <c r="M200" s="38">
        <v>0.1</v>
      </c>
      <c r="N200" s="38">
        <v>0.16700000000000001</v>
      </c>
      <c r="O200" s="38">
        <v>6.5</v>
      </c>
      <c r="P200" s="38">
        <v>12.3</v>
      </c>
      <c r="Q200" s="38">
        <v>0.52700000000000002</v>
      </c>
      <c r="R200" s="38">
        <v>3</v>
      </c>
      <c r="S200" s="38">
        <v>4.5</v>
      </c>
      <c r="T200" s="38">
        <v>0.66900000000000004</v>
      </c>
      <c r="U200" s="38">
        <v>2.6</v>
      </c>
      <c r="V200" s="38">
        <v>5.6</v>
      </c>
      <c r="W200" s="38">
        <v>8.1999999999999993</v>
      </c>
      <c r="X200" s="38">
        <v>1.5</v>
      </c>
      <c r="Y200" s="38">
        <v>0.8</v>
      </c>
      <c r="Z200" s="38">
        <v>1.7</v>
      </c>
      <c r="AA200" s="38">
        <v>1.6</v>
      </c>
      <c r="AB200" s="38">
        <v>2.8</v>
      </c>
      <c r="AC200" s="38">
        <v>16</v>
      </c>
    </row>
    <row r="201" spans="1:29">
      <c r="A201" s="38">
        <v>153</v>
      </c>
      <c r="B201" s="39" t="s">
        <v>666</v>
      </c>
      <c r="C201" s="38" t="s">
        <v>53</v>
      </c>
      <c r="D201" s="38">
        <v>30</v>
      </c>
      <c r="E201" s="39" t="s">
        <v>81</v>
      </c>
      <c r="F201" s="38">
        <v>29</v>
      </c>
      <c r="G201" s="38">
        <v>3</v>
      </c>
      <c r="H201" s="38">
        <v>9.6999999999999993</v>
      </c>
      <c r="I201" s="38">
        <v>1.5</v>
      </c>
      <c r="J201" s="38">
        <v>3.7</v>
      </c>
      <c r="K201" s="38">
        <v>0.40600000000000003</v>
      </c>
      <c r="L201" s="38">
        <v>0.3</v>
      </c>
      <c r="M201" s="38">
        <v>1.2</v>
      </c>
      <c r="N201" s="38">
        <v>0.29399999999999998</v>
      </c>
      <c r="O201" s="38">
        <v>1.1000000000000001</v>
      </c>
      <c r="P201" s="38">
        <v>2.5</v>
      </c>
      <c r="Q201" s="38">
        <v>0.45800000000000002</v>
      </c>
      <c r="R201" s="38">
        <v>0.4</v>
      </c>
      <c r="S201" s="38">
        <v>0.5</v>
      </c>
      <c r="T201" s="38">
        <v>0.8</v>
      </c>
      <c r="U201" s="38">
        <v>0.1</v>
      </c>
      <c r="V201" s="38">
        <v>0.8</v>
      </c>
      <c r="W201" s="38">
        <v>0.9</v>
      </c>
      <c r="X201" s="38">
        <v>1.4</v>
      </c>
      <c r="Y201" s="38">
        <v>0.4</v>
      </c>
      <c r="Z201" s="38">
        <v>0.1</v>
      </c>
      <c r="AA201" s="38">
        <v>0.6</v>
      </c>
      <c r="AB201" s="38">
        <v>0.6</v>
      </c>
      <c r="AC201" s="38">
        <v>3.7</v>
      </c>
    </row>
    <row r="202" spans="1:29">
      <c r="A202" s="38">
        <v>154</v>
      </c>
      <c r="B202" s="39" t="s">
        <v>345</v>
      </c>
      <c r="C202" s="38" t="s">
        <v>64</v>
      </c>
      <c r="D202" s="38">
        <v>26</v>
      </c>
      <c r="E202" s="39" t="s">
        <v>105</v>
      </c>
      <c r="F202" s="38">
        <v>26</v>
      </c>
      <c r="G202" s="38">
        <v>9</v>
      </c>
      <c r="H202" s="38">
        <v>8.3000000000000007</v>
      </c>
      <c r="I202" s="38">
        <v>0.8</v>
      </c>
      <c r="J202" s="38">
        <v>1.6</v>
      </c>
      <c r="K202" s="38">
        <v>0.48799999999999999</v>
      </c>
      <c r="L202" s="38">
        <v>0</v>
      </c>
      <c r="M202" s="38">
        <v>0.1</v>
      </c>
      <c r="N202" s="38">
        <v>0.5</v>
      </c>
      <c r="O202" s="38">
        <v>0.7</v>
      </c>
      <c r="P202" s="38">
        <v>1.5</v>
      </c>
      <c r="Q202" s="38">
        <v>0.48699999999999999</v>
      </c>
      <c r="R202" s="38">
        <v>0.2</v>
      </c>
      <c r="S202" s="38">
        <v>0.2</v>
      </c>
      <c r="T202" s="38">
        <v>0.83299999999999996</v>
      </c>
      <c r="U202" s="38">
        <v>0.4</v>
      </c>
      <c r="V202" s="38">
        <v>0.6</v>
      </c>
      <c r="W202" s="38">
        <v>1</v>
      </c>
      <c r="X202" s="38">
        <v>0.6</v>
      </c>
      <c r="Y202" s="38">
        <v>0.4</v>
      </c>
      <c r="Z202" s="38">
        <v>0</v>
      </c>
      <c r="AA202" s="38">
        <v>0.3</v>
      </c>
      <c r="AB202" s="38">
        <v>0.3</v>
      </c>
      <c r="AC202" s="38">
        <v>1.8</v>
      </c>
    </row>
    <row r="203" spans="1:29">
      <c r="A203" s="38">
        <v>155</v>
      </c>
      <c r="B203" s="39" t="s">
        <v>346</v>
      </c>
      <c r="C203" s="38" t="s">
        <v>58</v>
      </c>
      <c r="D203" s="38">
        <v>22</v>
      </c>
      <c r="E203" s="39" t="s">
        <v>95</v>
      </c>
      <c r="F203" s="38">
        <v>58</v>
      </c>
      <c r="G203" s="38">
        <v>32</v>
      </c>
      <c r="H203" s="38">
        <v>28.6</v>
      </c>
      <c r="I203" s="38">
        <v>4.4000000000000004</v>
      </c>
      <c r="J203" s="38">
        <v>9.9</v>
      </c>
      <c r="K203" s="38">
        <v>0.44</v>
      </c>
      <c r="L203" s="38">
        <v>1.5</v>
      </c>
      <c r="M203" s="38">
        <v>3.9</v>
      </c>
      <c r="N203" s="38">
        <v>0.378</v>
      </c>
      <c r="O203" s="38">
        <v>2.9</v>
      </c>
      <c r="P203" s="38">
        <v>6</v>
      </c>
      <c r="Q203" s="38">
        <v>0.48</v>
      </c>
      <c r="R203" s="38">
        <v>1.8</v>
      </c>
      <c r="S203" s="38">
        <v>2.5</v>
      </c>
      <c r="T203" s="38">
        <v>0.72799999999999998</v>
      </c>
      <c r="U203" s="38">
        <v>0.5</v>
      </c>
      <c r="V203" s="38">
        <v>2.2000000000000002</v>
      </c>
      <c r="W203" s="38">
        <v>2.6</v>
      </c>
      <c r="X203" s="38">
        <v>2.1</v>
      </c>
      <c r="Y203" s="38">
        <v>0.7</v>
      </c>
      <c r="Z203" s="38">
        <v>0</v>
      </c>
      <c r="AA203" s="38">
        <v>1.4</v>
      </c>
      <c r="AB203" s="38">
        <v>2</v>
      </c>
      <c r="AC203" s="38">
        <v>12</v>
      </c>
    </row>
    <row r="204" spans="1:29">
      <c r="A204" s="38">
        <v>156</v>
      </c>
      <c r="B204" s="39" t="s">
        <v>347</v>
      </c>
      <c r="C204" s="38" t="s">
        <v>58</v>
      </c>
      <c r="D204" s="38">
        <v>31</v>
      </c>
      <c r="E204" s="39" t="s">
        <v>90</v>
      </c>
      <c r="F204" s="38">
        <v>50</v>
      </c>
      <c r="G204" s="38">
        <v>21</v>
      </c>
      <c r="H204" s="38">
        <v>21.7</v>
      </c>
      <c r="I204" s="38">
        <v>3</v>
      </c>
      <c r="J204" s="38">
        <v>8</v>
      </c>
      <c r="K204" s="38">
        <v>0.36799999999999999</v>
      </c>
      <c r="L204" s="38">
        <v>1.9</v>
      </c>
      <c r="M204" s="38">
        <v>5.3</v>
      </c>
      <c r="N204" s="38">
        <v>0.35699999999999998</v>
      </c>
      <c r="O204" s="38">
        <v>1.1000000000000001</v>
      </c>
      <c r="P204" s="38">
        <v>2.8</v>
      </c>
      <c r="Q204" s="38">
        <v>0.38800000000000001</v>
      </c>
      <c r="R204" s="38">
        <v>0.9</v>
      </c>
      <c r="S204" s="38">
        <v>1.1000000000000001</v>
      </c>
      <c r="T204" s="38">
        <v>0.81799999999999995</v>
      </c>
      <c r="U204" s="38">
        <v>0.2</v>
      </c>
      <c r="V204" s="38">
        <v>1.5</v>
      </c>
      <c r="W204" s="38">
        <v>1.7</v>
      </c>
      <c r="X204" s="38">
        <v>2.4</v>
      </c>
      <c r="Y204" s="38">
        <v>0.7</v>
      </c>
      <c r="Z204" s="38">
        <v>0.2</v>
      </c>
      <c r="AA204" s="38">
        <v>1.2</v>
      </c>
      <c r="AB204" s="38">
        <v>1.9</v>
      </c>
      <c r="AC204" s="38">
        <v>8.6999999999999993</v>
      </c>
    </row>
    <row r="205" spans="1:29">
      <c r="A205" s="38">
        <v>157</v>
      </c>
      <c r="B205" s="39" t="s">
        <v>730</v>
      </c>
      <c r="C205" s="38" t="s">
        <v>58</v>
      </c>
      <c r="D205" s="38">
        <v>23</v>
      </c>
      <c r="E205" s="39" t="s">
        <v>90</v>
      </c>
      <c r="F205" s="38">
        <v>3</v>
      </c>
      <c r="G205" s="38">
        <v>0</v>
      </c>
      <c r="H205" s="38">
        <v>4.3</v>
      </c>
      <c r="I205" s="38">
        <v>0.3</v>
      </c>
      <c r="J205" s="38">
        <v>0.7</v>
      </c>
      <c r="K205" s="38">
        <v>0.5</v>
      </c>
      <c r="L205" s="38">
        <v>0.3</v>
      </c>
      <c r="M205" s="38">
        <v>0.7</v>
      </c>
      <c r="N205" s="38">
        <v>0.5</v>
      </c>
      <c r="O205" s="38">
        <v>0</v>
      </c>
      <c r="P205" s="38">
        <v>0</v>
      </c>
      <c r="Q205" s="38"/>
      <c r="R205" s="38">
        <v>0</v>
      </c>
      <c r="S205" s="38">
        <v>0</v>
      </c>
      <c r="T205" s="38"/>
      <c r="U205" s="38">
        <v>0.3</v>
      </c>
      <c r="V205" s="38">
        <v>0.3</v>
      </c>
      <c r="W205" s="38">
        <v>0.7</v>
      </c>
      <c r="X205" s="38">
        <v>1</v>
      </c>
      <c r="Y205" s="38">
        <v>0</v>
      </c>
      <c r="Z205" s="38">
        <v>0.3</v>
      </c>
      <c r="AA205" s="38">
        <v>1</v>
      </c>
      <c r="AB205" s="38">
        <v>1.3</v>
      </c>
      <c r="AC205" s="38">
        <v>1</v>
      </c>
    </row>
    <row r="206" spans="1:29">
      <c r="A206" s="38">
        <v>158</v>
      </c>
      <c r="B206" s="39" t="s">
        <v>667</v>
      </c>
      <c r="C206" s="38" t="s">
        <v>53</v>
      </c>
      <c r="D206" s="38">
        <v>24</v>
      </c>
      <c r="E206" s="38" t="s">
        <v>107</v>
      </c>
      <c r="F206" s="38">
        <v>11</v>
      </c>
      <c r="G206" s="38">
        <v>3</v>
      </c>
      <c r="H206" s="38">
        <v>21.7</v>
      </c>
      <c r="I206" s="38">
        <v>1.9</v>
      </c>
      <c r="J206" s="38">
        <v>5.5</v>
      </c>
      <c r="K206" s="38">
        <v>0.34399999999999997</v>
      </c>
      <c r="L206" s="38">
        <v>0.5</v>
      </c>
      <c r="M206" s="38">
        <v>1.5</v>
      </c>
      <c r="N206" s="38">
        <v>0.29399999999999998</v>
      </c>
      <c r="O206" s="38">
        <v>1.5</v>
      </c>
      <c r="P206" s="38">
        <v>4</v>
      </c>
      <c r="Q206" s="38">
        <v>0.36399999999999999</v>
      </c>
      <c r="R206" s="38">
        <v>0.9</v>
      </c>
      <c r="S206" s="38">
        <v>1.9</v>
      </c>
      <c r="T206" s="38">
        <v>0.47599999999999998</v>
      </c>
      <c r="U206" s="38">
        <v>0.5</v>
      </c>
      <c r="V206" s="38">
        <v>2</v>
      </c>
      <c r="W206" s="38">
        <v>2.5</v>
      </c>
      <c r="X206" s="38">
        <v>5.5</v>
      </c>
      <c r="Y206" s="38">
        <v>0.7</v>
      </c>
      <c r="Z206" s="38">
        <v>0</v>
      </c>
      <c r="AA206" s="38">
        <v>2.2999999999999998</v>
      </c>
      <c r="AB206" s="38">
        <v>2.4</v>
      </c>
      <c r="AC206" s="38">
        <v>5.2</v>
      </c>
    </row>
    <row r="207" spans="1:29">
      <c r="A207" s="40">
        <v>158</v>
      </c>
      <c r="B207" s="39" t="s">
        <v>667</v>
      </c>
      <c r="C207" s="40" t="s">
        <v>53</v>
      </c>
      <c r="D207" s="40">
        <v>24</v>
      </c>
      <c r="E207" s="39" t="s">
        <v>223</v>
      </c>
      <c r="F207" s="40">
        <v>6</v>
      </c>
      <c r="G207" s="40">
        <v>3</v>
      </c>
      <c r="H207" s="40">
        <v>28.5</v>
      </c>
      <c r="I207" s="40">
        <v>2.2000000000000002</v>
      </c>
      <c r="J207" s="40">
        <v>7.2</v>
      </c>
      <c r="K207" s="40">
        <v>0.30199999999999999</v>
      </c>
      <c r="L207" s="40">
        <v>0.5</v>
      </c>
      <c r="M207" s="40">
        <v>1.8</v>
      </c>
      <c r="N207" s="40">
        <v>0.27300000000000002</v>
      </c>
      <c r="O207" s="40">
        <v>1.7</v>
      </c>
      <c r="P207" s="40">
        <v>5.3</v>
      </c>
      <c r="Q207" s="40">
        <v>0.313</v>
      </c>
      <c r="R207" s="40">
        <v>0.8</v>
      </c>
      <c r="S207" s="40">
        <v>2.5</v>
      </c>
      <c r="T207" s="40">
        <v>0.33300000000000002</v>
      </c>
      <c r="U207" s="40">
        <v>0.7</v>
      </c>
      <c r="V207" s="40">
        <v>2.5</v>
      </c>
      <c r="W207" s="40">
        <v>3.2</v>
      </c>
      <c r="X207" s="40">
        <v>7.2</v>
      </c>
      <c r="Y207" s="40">
        <v>1</v>
      </c>
      <c r="Z207" s="40">
        <v>0</v>
      </c>
      <c r="AA207" s="40">
        <v>3</v>
      </c>
      <c r="AB207" s="40">
        <v>2.7</v>
      </c>
      <c r="AC207" s="40">
        <v>5.7</v>
      </c>
    </row>
    <row r="208" spans="1:29">
      <c r="A208" s="40">
        <v>158</v>
      </c>
      <c r="B208" s="39" t="s">
        <v>667</v>
      </c>
      <c r="C208" s="40" t="s">
        <v>53</v>
      </c>
      <c r="D208" s="40">
        <v>24</v>
      </c>
      <c r="E208" s="39" t="s">
        <v>49</v>
      </c>
      <c r="F208" s="40">
        <v>5</v>
      </c>
      <c r="G208" s="40">
        <v>0</v>
      </c>
      <c r="H208" s="40">
        <v>13.6</v>
      </c>
      <c r="I208" s="40">
        <v>1.6</v>
      </c>
      <c r="J208" s="40">
        <v>3.6</v>
      </c>
      <c r="K208" s="40">
        <v>0.44400000000000001</v>
      </c>
      <c r="L208" s="40">
        <v>0.4</v>
      </c>
      <c r="M208" s="40">
        <v>1.2</v>
      </c>
      <c r="N208" s="40">
        <v>0.33300000000000002</v>
      </c>
      <c r="O208" s="40">
        <v>1.2</v>
      </c>
      <c r="P208" s="40">
        <v>2.4</v>
      </c>
      <c r="Q208" s="40">
        <v>0.5</v>
      </c>
      <c r="R208" s="40">
        <v>1</v>
      </c>
      <c r="S208" s="40">
        <v>1.2</v>
      </c>
      <c r="T208" s="40">
        <v>0.83299999999999996</v>
      </c>
      <c r="U208" s="40">
        <v>0.4</v>
      </c>
      <c r="V208" s="40">
        <v>1.4</v>
      </c>
      <c r="W208" s="40">
        <v>1.8</v>
      </c>
      <c r="X208" s="40">
        <v>3.4</v>
      </c>
      <c r="Y208" s="40">
        <v>0.4</v>
      </c>
      <c r="Z208" s="40">
        <v>0</v>
      </c>
      <c r="AA208" s="40">
        <v>1.4</v>
      </c>
      <c r="AB208" s="40">
        <v>2</v>
      </c>
      <c r="AC208" s="40">
        <v>4.5999999999999996</v>
      </c>
    </row>
    <row r="209" spans="1:29">
      <c r="A209" s="38">
        <v>159</v>
      </c>
      <c r="B209" s="39" t="s">
        <v>348</v>
      </c>
      <c r="C209" s="38" t="s">
        <v>53</v>
      </c>
      <c r="D209" s="38">
        <v>25</v>
      </c>
      <c r="E209" s="39" t="s">
        <v>221</v>
      </c>
      <c r="F209" s="38">
        <v>50</v>
      </c>
      <c r="G209" s="38">
        <v>0</v>
      </c>
      <c r="H209" s="38">
        <v>10.199999999999999</v>
      </c>
      <c r="I209" s="38">
        <v>1.3</v>
      </c>
      <c r="J209" s="38">
        <v>3.3</v>
      </c>
      <c r="K209" s="38">
        <v>0.38</v>
      </c>
      <c r="L209" s="38">
        <v>0.2</v>
      </c>
      <c r="M209" s="38">
        <v>1</v>
      </c>
      <c r="N209" s="38">
        <v>0.188</v>
      </c>
      <c r="O209" s="38">
        <v>1.1000000000000001</v>
      </c>
      <c r="P209" s="38">
        <v>2.4</v>
      </c>
      <c r="Q209" s="38">
        <v>0.45800000000000002</v>
      </c>
      <c r="R209" s="38">
        <v>0.9</v>
      </c>
      <c r="S209" s="38">
        <v>0.9</v>
      </c>
      <c r="T209" s="38">
        <v>0.95599999999999996</v>
      </c>
      <c r="U209" s="38">
        <v>0.2</v>
      </c>
      <c r="V209" s="38">
        <v>0.6</v>
      </c>
      <c r="W209" s="38">
        <v>0.8</v>
      </c>
      <c r="X209" s="38">
        <v>1.2</v>
      </c>
      <c r="Y209" s="38">
        <v>0.3</v>
      </c>
      <c r="Z209" s="38">
        <v>0</v>
      </c>
      <c r="AA209" s="38">
        <v>0.7</v>
      </c>
      <c r="AB209" s="38">
        <v>0.9</v>
      </c>
      <c r="AC209" s="38">
        <v>3.6</v>
      </c>
    </row>
    <row r="210" spans="1:29">
      <c r="A210" s="38">
        <v>160</v>
      </c>
      <c r="B210" s="39" t="s">
        <v>349</v>
      </c>
      <c r="C210" s="38" t="s">
        <v>61</v>
      </c>
      <c r="D210" s="38">
        <v>27</v>
      </c>
      <c r="E210" s="39" t="s">
        <v>49</v>
      </c>
      <c r="F210" s="38">
        <v>48</v>
      </c>
      <c r="G210" s="38">
        <v>8</v>
      </c>
      <c r="H210" s="38">
        <v>12.9</v>
      </c>
      <c r="I210" s="38">
        <v>1.5</v>
      </c>
      <c r="J210" s="38">
        <v>3.1</v>
      </c>
      <c r="K210" s="38">
        <v>0.49</v>
      </c>
      <c r="L210" s="38">
        <v>0</v>
      </c>
      <c r="M210" s="38">
        <v>0</v>
      </c>
      <c r="N210" s="38"/>
      <c r="O210" s="38">
        <v>1.5</v>
      </c>
      <c r="P210" s="38">
        <v>3.1</v>
      </c>
      <c r="Q210" s="38">
        <v>0.49</v>
      </c>
      <c r="R210" s="38">
        <v>0.4</v>
      </c>
      <c r="S210" s="38">
        <v>0.5</v>
      </c>
      <c r="T210" s="38">
        <v>0.84</v>
      </c>
      <c r="U210" s="38">
        <v>1.3</v>
      </c>
      <c r="V210" s="38">
        <v>2.7</v>
      </c>
      <c r="W210" s="38">
        <v>4</v>
      </c>
      <c r="X210" s="38">
        <v>0.3</v>
      </c>
      <c r="Y210" s="38">
        <v>0.2</v>
      </c>
      <c r="Z210" s="38">
        <v>0.5</v>
      </c>
      <c r="AA210" s="38">
        <v>0.5</v>
      </c>
      <c r="AB210" s="38">
        <v>1.9</v>
      </c>
      <c r="AC210" s="38">
        <v>3.5</v>
      </c>
    </row>
    <row r="211" spans="1:29">
      <c r="A211" s="36" t="s">
        <v>214</v>
      </c>
      <c r="B211" s="36" t="s">
        <v>0</v>
      </c>
      <c r="C211" s="36" t="s">
        <v>1</v>
      </c>
      <c r="D211" s="36" t="s">
        <v>2</v>
      </c>
      <c r="E211" s="36" t="s">
        <v>3</v>
      </c>
      <c r="F211" s="36" t="s">
        <v>4</v>
      </c>
      <c r="G211" s="36" t="s">
        <v>5</v>
      </c>
      <c r="H211" s="36" t="s">
        <v>6</v>
      </c>
      <c r="I211" s="36" t="s">
        <v>7</v>
      </c>
      <c r="J211" s="36" t="s">
        <v>8</v>
      </c>
      <c r="K211" s="36" t="s">
        <v>9</v>
      </c>
      <c r="L211" s="36" t="s">
        <v>10</v>
      </c>
      <c r="M211" s="36" t="s">
        <v>11</v>
      </c>
      <c r="N211" s="36" t="s">
        <v>10</v>
      </c>
      <c r="O211" s="36" t="s">
        <v>12</v>
      </c>
      <c r="P211" s="36" t="s">
        <v>13</v>
      </c>
      <c r="Q211" s="36" t="s">
        <v>12</v>
      </c>
      <c r="R211" s="36" t="s">
        <v>14</v>
      </c>
      <c r="S211" s="36" t="s">
        <v>15</v>
      </c>
      <c r="T211" s="36" t="s">
        <v>16</v>
      </c>
      <c r="U211" s="36" t="s">
        <v>17</v>
      </c>
      <c r="V211" s="36" t="s">
        <v>18</v>
      </c>
      <c r="W211" s="36" t="s">
        <v>19</v>
      </c>
      <c r="X211" s="36" t="s">
        <v>20</v>
      </c>
      <c r="Y211" s="36" t="s">
        <v>21</v>
      </c>
      <c r="Z211" s="36" t="s">
        <v>22</v>
      </c>
      <c r="AA211" s="36" t="s">
        <v>23</v>
      </c>
      <c r="AB211" s="36" t="s">
        <v>24</v>
      </c>
      <c r="AC211" s="36" t="s">
        <v>25</v>
      </c>
    </row>
    <row r="212" spans="1:29">
      <c r="A212" s="38">
        <v>161</v>
      </c>
      <c r="B212" s="39" t="s">
        <v>350</v>
      </c>
      <c r="C212" s="38" t="s">
        <v>24</v>
      </c>
      <c r="D212" s="38">
        <v>31</v>
      </c>
      <c r="E212" s="39" t="s">
        <v>95</v>
      </c>
      <c r="F212" s="38">
        <v>75</v>
      </c>
      <c r="G212" s="38">
        <v>51</v>
      </c>
      <c r="H212" s="38">
        <v>24.9</v>
      </c>
      <c r="I212" s="38">
        <v>2.5</v>
      </c>
      <c r="J212" s="38">
        <v>6.5</v>
      </c>
      <c r="K212" s="38">
        <v>0.39200000000000002</v>
      </c>
      <c r="L212" s="38">
        <v>1.8</v>
      </c>
      <c r="M212" s="38">
        <v>4.5999999999999996</v>
      </c>
      <c r="N212" s="38">
        <v>0.39300000000000002</v>
      </c>
      <c r="O212" s="38">
        <v>0.7</v>
      </c>
      <c r="P212" s="38">
        <v>1.9</v>
      </c>
      <c r="Q212" s="38">
        <v>0.39</v>
      </c>
      <c r="R212" s="38">
        <v>0.4</v>
      </c>
      <c r="S212" s="38">
        <v>0.5</v>
      </c>
      <c r="T212" s="38">
        <v>0.88600000000000001</v>
      </c>
      <c r="U212" s="38">
        <v>0.4</v>
      </c>
      <c r="V212" s="38">
        <v>3.5</v>
      </c>
      <c r="W212" s="38">
        <v>3.9</v>
      </c>
      <c r="X212" s="38">
        <v>1.3</v>
      </c>
      <c r="Y212" s="38">
        <v>0.6</v>
      </c>
      <c r="Z212" s="38">
        <v>0.5</v>
      </c>
      <c r="AA212" s="38">
        <v>1</v>
      </c>
      <c r="AB212" s="38">
        <v>2.5</v>
      </c>
      <c r="AC212" s="38">
        <v>7.3</v>
      </c>
    </row>
    <row r="213" spans="1:29">
      <c r="A213" s="38">
        <v>162</v>
      </c>
      <c r="B213" s="39" t="s">
        <v>351</v>
      </c>
      <c r="C213" s="38" t="s">
        <v>64</v>
      </c>
      <c r="D213" s="38">
        <v>26</v>
      </c>
      <c r="E213" s="39" t="s">
        <v>90</v>
      </c>
      <c r="F213" s="38">
        <v>59</v>
      </c>
      <c r="G213" s="38">
        <v>27</v>
      </c>
      <c r="H213" s="38">
        <v>24.2</v>
      </c>
      <c r="I213" s="38">
        <v>3.9</v>
      </c>
      <c r="J213" s="38">
        <v>9.6</v>
      </c>
      <c r="K213" s="38">
        <v>0.40100000000000002</v>
      </c>
      <c r="L213" s="38">
        <v>1.8</v>
      </c>
      <c r="M213" s="38">
        <v>5.0999999999999996</v>
      </c>
      <c r="N213" s="38">
        <v>0.35499999999999998</v>
      </c>
      <c r="O213" s="38">
        <v>2.1</v>
      </c>
      <c r="P213" s="38">
        <v>4.5</v>
      </c>
      <c r="Q213" s="38">
        <v>0.45300000000000001</v>
      </c>
      <c r="R213" s="38">
        <v>2.9</v>
      </c>
      <c r="S213" s="38">
        <v>3.2</v>
      </c>
      <c r="T213" s="38">
        <v>0.89500000000000002</v>
      </c>
      <c r="U213" s="38">
        <v>0.5</v>
      </c>
      <c r="V213" s="38">
        <v>3.2</v>
      </c>
      <c r="W213" s="38">
        <v>3.7</v>
      </c>
      <c r="X213" s="38">
        <v>1.4</v>
      </c>
      <c r="Y213" s="38">
        <v>0.8</v>
      </c>
      <c r="Z213" s="38">
        <v>0.3</v>
      </c>
      <c r="AA213" s="38">
        <v>1</v>
      </c>
      <c r="AB213" s="38">
        <v>1.6</v>
      </c>
      <c r="AC213" s="38">
        <v>12.4</v>
      </c>
    </row>
    <row r="214" spans="1:29">
      <c r="A214" s="38">
        <v>163</v>
      </c>
      <c r="B214" s="39" t="s">
        <v>668</v>
      </c>
      <c r="C214" s="38" t="s">
        <v>53</v>
      </c>
      <c r="D214" s="38">
        <v>23</v>
      </c>
      <c r="E214" s="39" t="s">
        <v>51</v>
      </c>
      <c r="F214" s="38">
        <v>45</v>
      </c>
      <c r="G214" s="38">
        <v>41</v>
      </c>
      <c r="H214" s="38">
        <v>32.4</v>
      </c>
      <c r="I214" s="38">
        <v>4.5</v>
      </c>
      <c r="J214" s="38">
        <v>11.4</v>
      </c>
      <c r="K214" s="38">
        <v>0.39900000000000002</v>
      </c>
      <c r="L214" s="38">
        <v>1.4</v>
      </c>
      <c r="M214" s="38">
        <v>3.9</v>
      </c>
      <c r="N214" s="38">
        <v>0.35199999999999998</v>
      </c>
      <c r="O214" s="38">
        <v>3.2</v>
      </c>
      <c r="P214" s="38">
        <v>7.4</v>
      </c>
      <c r="Q214" s="38">
        <v>0.42399999999999999</v>
      </c>
      <c r="R214" s="38">
        <v>1.4</v>
      </c>
      <c r="S214" s="38">
        <v>1.7</v>
      </c>
      <c r="T214" s="38">
        <v>0.80800000000000005</v>
      </c>
      <c r="U214" s="38">
        <v>0.8</v>
      </c>
      <c r="V214" s="38">
        <v>3.4</v>
      </c>
      <c r="W214" s="38">
        <v>4.2</v>
      </c>
      <c r="X214" s="38">
        <v>3.3</v>
      </c>
      <c r="Y214" s="38">
        <v>1.2</v>
      </c>
      <c r="Z214" s="38">
        <v>0.3</v>
      </c>
      <c r="AA214" s="38">
        <v>1.4</v>
      </c>
      <c r="AB214" s="38">
        <v>2.9</v>
      </c>
      <c r="AC214" s="38">
        <v>11.8</v>
      </c>
    </row>
    <row r="215" spans="1:29">
      <c r="A215" s="38">
        <v>164</v>
      </c>
      <c r="B215" s="39" t="s">
        <v>352</v>
      </c>
      <c r="C215" s="38" t="s">
        <v>64</v>
      </c>
      <c r="D215" s="38">
        <v>33</v>
      </c>
      <c r="E215" s="39" t="s">
        <v>71</v>
      </c>
      <c r="F215" s="38">
        <v>14</v>
      </c>
      <c r="G215" s="38">
        <v>0</v>
      </c>
      <c r="H215" s="38">
        <v>14.3</v>
      </c>
      <c r="I215" s="38">
        <v>1.2</v>
      </c>
      <c r="J215" s="38">
        <v>4.5</v>
      </c>
      <c r="K215" s="38">
        <v>0.27</v>
      </c>
      <c r="L215" s="38">
        <v>0.7</v>
      </c>
      <c r="M215" s="38">
        <v>3.2</v>
      </c>
      <c r="N215" s="38">
        <v>0.222</v>
      </c>
      <c r="O215" s="38">
        <v>0.5</v>
      </c>
      <c r="P215" s="38">
        <v>1.3</v>
      </c>
      <c r="Q215" s="38">
        <v>0.38900000000000001</v>
      </c>
      <c r="R215" s="38">
        <v>0.1</v>
      </c>
      <c r="S215" s="38">
        <v>0.3</v>
      </c>
      <c r="T215" s="38">
        <v>0.25</v>
      </c>
      <c r="U215" s="38">
        <v>0.2</v>
      </c>
      <c r="V215" s="38">
        <v>1</v>
      </c>
      <c r="W215" s="38">
        <v>1.2</v>
      </c>
      <c r="X215" s="38">
        <v>1.1000000000000001</v>
      </c>
      <c r="Y215" s="38">
        <v>0.6</v>
      </c>
      <c r="Z215" s="38">
        <v>0.4</v>
      </c>
      <c r="AA215" s="38">
        <v>0.7</v>
      </c>
      <c r="AB215" s="38">
        <v>1.4</v>
      </c>
      <c r="AC215" s="38">
        <v>3.2</v>
      </c>
    </row>
    <row r="216" spans="1:29">
      <c r="A216" s="38">
        <v>165</v>
      </c>
      <c r="B216" s="39" t="s">
        <v>86</v>
      </c>
      <c r="C216" s="38" t="s">
        <v>24</v>
      </c>
      <c r="D216" s="38">
        <v>38</v>
      </c>
      <c r="E216" s="38" t="s">
        <v>107</v>
      </c>
      <c r="F216" s="38">
        <v>47</v>
      </c>
      <c r="G216" s="38">
        <v>47</v>
      </c>
      <c r="H216" s="38">
        <v>20.3</v>
      </c>
      <c r="I216" s="38">
        <v>3</v>
      </c>
      <c r="J216" s="38">
        <v>6.5</v>
      </c>
      <c r="K216" s="38">
        <v>0.46700000000000003</v>
      </c>
      <c r="L216" s="38">
        <v>0</v>
      </c>
      <c r="M216" s="38">
        <v>0.1</v>
      </c>
      <c r="N216" s="38">
        <v>0.14299999999999999</v>
      </c>
      <c r="O216" s="38">
        <v>3</v>
      </c>
      <c r="P216" s="38">
        <v>6.4</v>
      </c>
      <c r="Q216" s="38">
        <v>0.47499999999999998</v>
      </c>
      <c r="R216" s="38">
        <v>0.8</v>
      </c>
      <c r="S216" s="38">
        <v>1</v>
      </c>
      <c r="T216" s="38">
        <v>0.8</v>
      </c>
      <c r="U216" s="38">
        <v>1</v>
      </c>
      <c r="V216" s="38">
        <v>5.6</v>
      </c>
      <c r="W216" s="38">
        <v>6.6</v>
      </c>
      <c r="X216" s="38">
        <v>1.6</v>
      </c>
      <c r="Y216" s="38">
        <v>1</v>
      </c>
      <c r="Z216" s="38">
        <v>0.4</v>
      </c>
      <c r="AA216" s="38">
        <v>1</v>
      </c>
      <c r="AB216" s="38">
        <v>2.2999999999999998</v>
      </c>
      <c r="AC216" s="38">
        <v>6.9</v>
      </c>
    </row>
    <row r="217" spans="1:29">
      <c r="A217" s="40">
        <v>165</v>
      </c>
      <c r="B217" s="39" t="s">
        <v>86</v>
      </c>
      <c r="C217" s="40" t="s">
        <v>24</v>
      </c>
      <c r="D217" s="40">
        <v>38</v>
      </c>
      <c r="E217" s="39" t="s">
        <v>231</v>
      </c>
      <c r="F217" s="40">
        <v>42</v>
      </c>
      <c r="G217" s="40">
        <v>42</v>
      </c>
      <c r="H217" s="40">
        <v>20.3</v>
      </c>
      <c r="I217" s="40">
        <v>3</v>
      </c>
      <c r="J217" s="40">
        <v>6.5</v>
      </c>
      <c r="K217" s="40">
        <v>0.45500000000000002</v>
      </c>
      <c r="L217" s="40">
        <v>0</v>
      </c>
      <c r="M217" s="40">
        <v>0.1</v>
      </c>
      <c r="N217" s="40">
        <v>0.16700000000000001</v>
      </c>
      <c r="O217" s="40">
        <v>3</v>
      </c>
      <c r="P217" s="40">
        <v>6.4</v>
      </c>
      <c r="Q217" s="40">
        <v>0.46100000000000002</v>
      </c>
      <c r="R217" s="40">
        <v>0.8</v>
      </c>
      <c r="S217" s="40">
        <v>1</v>
      </c>
      <c r="T217" s="40">
        <v>0.82899999999999996</v>
      </c>
      <c r="U217" s="40">
        <v>1.1000000000000001</v>
      </c>
      <c r="V217" s="40">
        <v>5.7</v>
      </c>
      <c r="W217" s="40">
        <v>6.8</v>
      </c>
      <c r="X217" s="40">
        <v>1.6</v>
      </c>
      <c r="Y217" s="40">
        <v>1</v>
      </c>
      <c r="Z217" s="40">
        <v>0.3</v>
      </c>
      <c r="AA217" s="40">
        <v>1.1000000000000001</v>
      </c>
      <c r="AB217" s="40">
        <v>2.2999999999999998</v>
      </c>
      <c r="AC217" s="40">
        <v>6.8</v>
      </c>
    </row>
    <row r="218" spans="1:29">
      <c r="A218" s="40">
        <v>165</v>
      </c>
      <c r="B218" s="39" t="s">
        <v>86</v>
      </c>
      <c r="C218" s="40" t="s">
        <v>24</v>
      </c>
      <c r="D218" s="40">
        <v>38</v>
      </c>
      <c r="E218" s="39" t="s">
        <v>77</v>
      </c>
      <c r="F218" s="40">
        <v>5</v>
      </c>
      <c r="G218" s="40">
        <v>5</v>
      </c>
      <c r="H218" s="40">
        <v>19.600000000000001</v>
      </c>
      <c r="I218" s="40">
        <v>3.6</v>
      </c>
      <c r="J218" s="40">
        <v>6.2</v>
      </c>
      <c r="K218" s="40">
        <v>0.58099999999999996</v>
      </c>
      <c r="L218" s="40">
        <v>0</v>
      </c>
      <c r="M218" s="40">
        <v>0.2</v>
      </c>
      <c r="N218" s="40">
        <v>0</v>
      </c>
      <c r="O218" s="40">
        <v>3.6</v>
      </c>
      <c r="P218" s="40">
        <v>6</v>
      </c>
      <c r="Q218" s="40">
        <v>0.6</v>
      </c>
      <c r="R218" s="40">
        <v>0.4</v>
      </c>
      <c r="S218" s="40">
        <v>0.8</v>
      </c>
      <c r="T218" s="40">
        <v>0.5</v>
      </c>
      <c r="U218" s="40">
        <v>0.4</v>
      </c>
      <c r="V218" s="40">
        <v>4.8</v>
      </c>
      <c r="W218" s="40">
        <v>5.2</v>
      </c>
      <c r="X218" s="40">
        <v>1.6</v>
      </c>
      <c r="Y218" s="40">
        <v>1</v>
      </c>
      <c r="Z218" s="40">
        <v>0.8</v>
      </c>
      <c r="AA218" s="40">
        <v>0.2</v>
      </c>
      <c r="AB218" s="40">
        <v>2.6</v>
      </c>
      <c r="AC218" s="40">
        <v>7.6</v>
      </c>
    </row>
    <row r="219" spans="1:29">
      <c r="A219" s="38">
        <v>166</v>
      </c>
      <c r="B219" s="39" t="s">
        <v>88</v>
      </c>
      <c r="C219" s="38" t="s">
        <v>61</v>
      </c>
      <c r="D219" s="38">
        <v>30</v>
      </c>
      <c r="E219" s="39" t="s">
        <v>54</v>
      </c>
      <c r="F219" s="38">
        <v>81</v>
      </c>
      <c r="G219" s="38">
        <v>81</v>
      </c>
      <c r="H219" s="38">
        <v>33.200000000000003</v>
      </c>
      <c r="I219" s="38">
        <v>6.5</v>
      </c>
      <c r="J219" s="38">
        <v>13.2</v>
      </c>
      <c r="K219" s="38">
        <v>0.49399999999999999</v>
      </c>
      <c r="L219" s="38">
        <v>0</v>
      </c>
      <c r="M219" s="38">
        <v>0.2</v>
      </c>
      <c r="N219" s="38">
        <v>0.17599999999999999</v>
      </c>
      <c r="O219" s="38">
        <v>6.5</v>
      </c>
      <c r="P219" s="38">
        <v>13</v>
      </c>
      <c r="Q219" s="38">
        <v>0.5</v>
      </c>
      <c r="R219" s="38">
        <v>4.3</v>
      </c>
      <c r="S219" s="38">
        <v>5.4</v>
      </c>
      <c r="T219" s="38">
        <v>0.79500000000000004</v>
      </c>
      <c r="U219" s="38">
        <v>1.4</v>
      </c>
      <c r="V219" s="38">
        <v>6.4</v>
      </c>
      <c r="W219" s="38">
        <v>7.8</v>
      </c>
      <c r="X219" s="38">
        <v>3.8</v>
      </c>
      <c r="Y219" s="38">
        <v>0.9</v>
      </c>
      <c r="Z219" s="38">
        <v>1.6</v>
      </c>
      <c r="AA219" s="38">
        <v>2.2000000000000002</v>
      </c>
      <c r="AB219" s="38">
        <v>2.6</v>
      </c>
      <c r="AC219" s="38">
        <v>17.399999999999999</v>
      </c>
    </row>
    <row r="220" spans="1:29">
      <c r="A220" s="38">
        <v>167</v>
      </c>
      <c r="B220" s="39" t="s">
        <v>353</v>
      </c>
      <c r="C220" s="38" t="s">
        <v>24</v>
      </c>
      <c r="D220" s="38">
        <v>34</v>
      </c>
      <c r="E220" s="39" t="s">
        <v>79</v>
      </c>
      <c r="F220" s="38">
        <v>78</v>
      </c>
      <c r="G220" s="38">
        <v>78</v>
      </c>
      <c r="H220" s="38">
        <v>34.4</v>
      </c>
      <c r="I220" s="38">
        <v>7.3</v>
      </c>
      <c r="J220" s="38">
        <v>14.8</v>
      </c>
      <c r="K220" s="38">
        <v>0.49399999999999999</v>
      </c>
      <c r="L220" s="38">
        <v>0.2</v>
      </c>
      <c r="M220" s="38">
        <v>0.3</v>
      </c>
      <c r="N220" s="38">
        <v>0.46200000000000002</v>
      </c>
      <c r="O220" s="38">
        <v>7.2</v>
      </c>
      <c r="P220" s="38">
        <v>14.4</v>
      </c>
      <c r="Q220" s="38">
        <v>0.495</v>
      </c>
      <c r="R220" s="38">
        <v>3.8</v>
      </c>
      <c r="S220" s="38">
        <v>4.7</v>
      </c>
      <c r="T220" s="38">
        <v>0.80300000000000005</v>
      </c>
      <c r="U220" s="38">
        <v>2.8</v>
      </c>
      <c r="V220" s="38">
        <v>9</v>
      </c>
      <c r="W220" s="38">
        <v>11.8</v>
      </c>
      <c r="X220" s="38">
        <v>2.7</v>
      </c>
      <c r="Y220" s="38">
        <v>0.3</v>
      </c>
      <c r="Z220" s="38">
        <v>1.9</v>
      </c>
      <c r="AA220" s="38">
        <v>2</v>
      </c>
      <c r="AB220" s="38">
        <v>1.9</v>
      </c>
      <c r="AC220" s="38">
        <v>18.5</v>
      </c>
    </row>
    <row r="221" spans="1:29">
      <c r="A221" s="38">
        <v>168</v>
      </c>
      <c r="B221" s="39" t="s">
        <v>354</v>
      </c>
      <c r="C221" s="38" t="s">
        <v>64</v>
      </c>
      <c r="D221" s="38">
        <v>28</v>
      </c>
      <c r="E221" s="39" t="s">
        <v>292</v>
      </c>
      <c r="F221" s="38">
        <v>68</v>
      </c>
      <c r="G221" s="38">
        <v>67</v>
      </c>
      <c r="H221" s="38">
        <v>35.4</v>
      </c>
      <c r="I221" s="38">
        <v>7.5</v>
      </c>
      <c r="J221" s="38">
        <v>16.399999999999999</v>
      </c>
      <c r="K221" s="38">
        <v>0.45500000000000002</v>
      </c>
      <c r="L221" s="38">
        <v>1.2</v>
      </c>
      <c r="M221" s="38">
        <v>3.2</v>
      </c>
      <c r="N221" s="38">
        <v>0.35899999999999999</v>
      </c>
      <c r="O221" s="38">
        <v>6.3</v>
      </c>
      <c r="P221" s="38">
        <v>13.2</v>
      </c>
      <c r="Q221" s="38">
        <v>0.47899999999999998</v>
      </c>
      <c r="R221" s="38">
        <v>5</v>
      </c>
      <c r="S221" s="38">
        <v>5.8</v>
      </c>
      <c r="T221" s="38">
        <v>0.85799999999999998</v>
      </c>
      <c r="U221" s="38">
        <v>1.4</v>
      </c>
      <c r="V221" s="38">
        <v>4.4000000000000004</v>
      </c>
      <c r="W221" s="38">
        <v>5.9</v>
      </c>
      <c r="X221" s="38">
        <v>3.7</v>
      </c>
      <c r="Y221" s="38">
        <v>1</v>
      </c>
      <c r="Z221" s="38">
        <v>0.6</v>
      </c>
      <c r="AA221" s="38">
        <v>2.7</v>
      </c>
      <c r="AB221" s="38">
        <v>2.2999999999999998</v>
      </c>
      <c r="AC221" s="38">
        <v>21.1</v>
      </c>
    </row>
    <row r="222" spans="1:29">
      <c r="A222" s="38">
        <v>169</v>
      </c>
      <c r="B222" s="39" t="s">
        <v>355</v>
      </c>
      <c r="C222" s="38" t="s">
        <v>64</v>
      </c>
      <c r="D222" s="38">
        <v>27</v>
      </c>
      <c r="E222" s="38" t="s">
        <v>107</v>
      </c>
      <c r="F222" s="38">
        <v>54</v>
      </c>
      <c r="G222" s="38">
        <v>2</v>
      </c>
      <c r="H222" s="38">
        <v>12.3</v>
      </c>
      <c r="I222" s="38">
        <v>1.6</v>
      </c>
      <c r="J222" s="38">
        <v>3.4</v>
      </c>
      <c r="K222" s="38">
        <v>0.46800000000000003</v>
      </c>
      <c r="L222" s="38">
        <v>0.2</v>
      </c>
      <c r="M222" s="38">
        <v>0.6</v>
      </c>
      <c r="N222" s="38">
        <v>0.371</v>
      </c>
      <c r="O222" s="38">
        <v>1.4</v>
      </c>
      <c r="P222" s="38">
        <v>2.8</v>
      </c>
      <c r="Q222" s="38">
        <v>0.49</v>
      </c>
      <c r="R222" s="38">
        <v>1</v>
      </c>
      <c r="S222" s="38">
        <v>1.4</v>
      </c>
      <c r="T222" s="38">
        <v>0.70099999999999996</v>
      </c>
      <c r="U222" s="38">
        <v>0.7</v>
      </c>
      <c r="V222" s="38">
        <v>1.1000000000000001</v>
      </c>
      <c r="W222" s="38">
        <v>1.7</v>
      </c>
      <c r="X222" s="38">
        <v>0.5</v>
      </c>
      <c r="Y222" s="38">
        <v>0.6</v>
      </c>
      <c r="Z222" s="38">
        <v>0.1</v>
      </c>
      <c r="AA222" s="38">
        <v>0.6</v>
      </c>
      <c r="AB222" s="38">
        <v>1.1000000000000001</v>
      </c>
      <c r="AC222" s="38">
        <v>4.5</v>
      </c>
    </row>
    <row r="223" spans="1:29">
      <c r="A223" s="40">
        <v>169</v>
      </c>
      <c r="B223" s="39" t="s">
        <v>355</v>
      </c>
      <c r="C223" s="40" t="s">
        <v>64</v>
      </c>
      <c r="D223" s="40">
        <v>27</v>
      </c>
      <c r="E223" s="39" t="s">
        <v>90</v>
      </c>
      <c r="F223" s="40">
        <v>39</v>
      </c>
      <c r="G223" s="40">
        <v>0</v>
      </c>
      <c r="H223" s="40">
        <v>13.1</v>
      </c>
      <c r="I223" s="40">
        <v>1.7</v>
      </c>
      <c r="J223" s="40">
        <v>3.5</v>
      </c>
      <c r="K223" s="40">
        <v>0.48199999999999998</v>
      </c>
      <c r="L223" s="40">
        <v>0.3</v>
      </c>
      <c r="M223" s="40">
        <v>0.6</v>
      </c>
      <c r="N223" s="40">
        <v>0.41699999999999998</v>
      </c>
      <c r="O223" s="40">
        <v>1.4</v>
      </c>
      <c r="P223" s="40">
        <v>2.9</v>
      </c>
      <c r="Q223" s="40">
        <v>0.496</v>
      </c>
      <c r="R223" s="40">
        <v>1.2</v>
      </c>
      <c r="S223" s="40">
        <v>1.7</v>
      </c>
      <c r="T223" s="40">
        <v>0.73799999999999999</v>
      </c>
      <c r="U223" s="40">
        <v>0.7</v>
      </c>
      <c r="V223" s="40">
        <v>1.1000000000000001</v>
      </c>
      <c r="W223" s="40">
        <v>1.8</v>
      </c>
      <c r="X223" s="40">
        <v>0.5</v>
      </c>
      <c r="Y223" s="40">
        <v>0.7</v>
      </c>
      <c r="Z223" s="40">
        <v>0.2</v>
      </c>
      <c r="AA223" s="40">
        <v>0.6</v>
      </c>
      <c r="AB223" s="40">
        <v>1.1000000000000001</v>
      </c>
      <c r="AC223" s="40">
        <v>4.9000000000000004</v>
      </c>
    </row>
    <row r="224" spans="1:29">
      <c r="A224" s="40">
        <v>169</v>
      </c>
      <c r="B224" s="39" t="s">
        <v>355</v>
      </c>
      <c r="C224" s="40" t="s">
        <v>64</v>
      </c>
      <c r="D224" s="40">
        <v>27</v>
      </c>
      <c r="E224" s="39" t="s">
        <v>49</v>
      </c>
      <c r="F224" s="40">
        <v>15</v>
      </c>
      <c r="G224" s="40">
        <v>2</v>
      </c>
      <c r="H224" s="40">
        <v>10.1</v>
      </c>
      <c r="I224" s="40">
        <v>1.4</v>
      </c>
      <c r="J224" s="40">
        <v>3.3</v>
      </c>
      <c r="K224" s="40">
        <v>0.42899999999999999</v>
      </c>
      <c r="L224" s="40">
        <v>0.2</v>
      </c>
      <c r="M224" s="40">
        <v>0.7</v>
      </c>
      <c r="N224" s="40">
        <v>0.27300000000000002</v>
      </c>
      <c r="O224" s="40">
        <v>1.2</v>
      </c>
      <c r="P224" s="40">
        <v>2.5</v>
      </c>
      <c r="Q224" s="40">
        <v>0.47399999999999998</v>
      </c>
      <c r="R224" s="40">
        <v>0.4</v>
      </c>
      <c r="S224" s="40">
        <v>0.8</v>
      </c>
      <c r="T224" s="40">
        <v>0.5</v>
      </c>
      <c r="U224" s="40">
        <v>0.5</v>
      </c>
      <c r="V224" s="40">
        <v>1.1000000000000001</v>
      </c>
      <c r="W224" s="40">
        <v>1.6</v>
      </c>
      <c r="X224" s="40">
        <v>0.4</v>
      </c>
      <c r="Y224" s="40">
        <v>0.5</v>
      </c>
      <c r="Z224" s="40">
        <v>0.1</v>
      </c>
      <c r="AA224" s="40">
        <v>0.5</v>
      </c>
      <c r="AB224" s="40">
        <v>1.1000000000000001</v>
      </c>
      <c r="AC224" s="40">
        <v>3.4</v>
      </c>
    </row>
    <row r="225" spans="1:29">
      <c r="A225" s="38">
        <v>170</v>
      </c>
      <c r="B225" s="39" t="s">
        <v>66</v>
      </c>
      <c r="C225" s="38" t="s">
        <v>64</v>
      </c>
      <c r="D225" s="38">
        <v>24</v>
      </c>
      <c r="E225" s="39" t="s">
        <v>67</v>
      </c>
      <c r="F225" s="38">
        <v>6</v>
      </c>
      <c r="G225" s="38">
        <v>0</v>
      </c>
      <c r="H225" s="38">
        <v>15.2</v>
      </c>
      <c r="I225" s="38">
        <v>3</v>
      </c>
      <c r="J225" s="38">
        <v>8.1999999999999993</v>
      </c>
      <c r="K225" s="38">
        <v>0.36699999999999999</v>
      </c>
      <c r="L225" s="38">
        <v>1.5</v>
      </c>
      <c r="M225" s="38">
        <v>3.7</v>
      </c>
      <c r="N225" s="38">
        <v>0.40899999999999997</v>
      </c>
      <c r="O225" s="38">
        <v>1.5</v>
      </c>
      <c r="P225" s="38">
        <v>4.5</v>
      </c>
      <c r="Q225" s="38">
        <v>0.33300000000000002</v>
      </c>
      <c r="R225" s="38">
        <v>1.3</v>
      </c>
      <c r="S225" s="38">
        <v>1.8</v>
      </c>
      <c r="T225" s="38">
        <v>0.72699999999999998</v>
      </c>
      <c r="U225" s="38">
        <v>0.7</v>
      </c>
      <c r="V225" s="38">
        <v>3</v>
      </c>
      <c r="W225" s="38">
        <v>3.7</v>
      </c>
      <c r="X225" s="38">
        <v>1</v>
      </c>
      <c r="Y225" s="38">
        <v>0.8</v>
      </c>
      <c r="Z225" s="38">
        <v>0.2</v>
      </c>
      <c r="AA225" s="38">
        <v>2</v>
      </c>
      <c r="AB225" s="38">
        <v>1.8</v>
      </c>
      <c r="AC225" s="38">
        <v>8.8000000000000007</v>
      </c>
    </row>
    <row r="226" spans="1:29">
      <c r="A226" s="38">
        <v>171</v>
      </c>
      <c r="B226" s="39" t="s">
        <v>356</v>
      </c>
      <c r="C226" s="38" t="s">
        <v>24</v>
      </c>
      <c r="D226" s="38">
        <v>29</v>
      </c>
      <c r="E226" s="39" t="s">
        <v>79</v>
      </c>
      <c r="F226" s="38">
        <v>62</v>
      </c>
      <c r="G226" s="38">
        <v>17</v>
      </c>
      <c r="H226" s="38">
        <v>27.3</v>
      </c>
      <c r="I226" s="38">
        <v>4.0999999999999996</v>
      </c>
      <c r="J226" s="38">
        <v>8.1999999999999993</v>
      </c>
      <c r="K226" s="38">
        <v>0.502</v>
      </c>
      <c r="L226" s="38">
        <v>0</v>
      </c>
      <c r="M226" s="38">
        <v>0</v>
      </c>
      <c r="N226" s="38"/>
      <c r="O226" s="38">
        <v>4.0999999999999996</v>
      </c>
      <c r="P226" s="38">
        <v>8.1999999999999993</v>
      </c>
      <c r="Q226" s="38">
        <v>0.502</v>
      </c>
      <c r="R226" s="38">
        <v>2.1</v>
      </c>
      <c r="S226" s="38">
        <v>3</v>
      </c>
      <c r="T226" s="38">
        <v>0.71699999999999997</v>
      </c>
      <c r="U226" s="38">
        <v>2.6</v>
      </c>
      <c r="V226" s="38">
        <v>3.8</v>
      </c>
      <c r="W226" s="38">
        <v>6.4</v>
      </c>
      <c r="X226" s="38">
        <v>1.1000000000000001</v>
      </c>
      <c r="Y226" s="38">
        <v>0.6</v>
      </c>
      <c r="Z226" s="38">
        <v>1.2</v>
      </c>
      <c r="AA226" s="38">
        <v>1.2</v>
      </c>
      <c r="AB226" s="38">
        <v>2.6</v>
      </c>
      <c r="AC226" s="38">
        <v>10.3</v>
      </c>
    </row>
    <row r="227" spans="1:29">
      <c r="A227" s="38">
        <v>172</v>
      </c>
      <c r="B227" s="39" t="s">
        <v>101</v>
      </c>
      <c r="C227" s="38" t="s">
        <v>58</v>
      </c>
      <c r="D227" s="38">
        <v>37</v>
      </c>
      <c r="E227" s="39" t="s">
        <v>62</v>
      </c>
      <c r="F227" s="38">
        <v>70</v>
      </c>
      <c r="G227" s="38">
        <v>0</v>
      </c>
      <c r="H227" s="38">
        <v>22.7</v>
      </c>
      <c r="I227" s="38">
        <v>3.6</v>
      </c>
      <c r="J227" s="38">
        <v>8.4</v>
      </c>
      <c r="K227" s="38">
        <v>0.42599999999999999</v>
      </c>
      <c r="L227" s="38">
        <v>1.3</v>
      </c>
      <c r="M227" s="38">
        <v>3.7</v>
      </c>
      <c r="N227" s="38">
        <v>0.34499999999999997</v>
      </c>
      <c r="O227" s="38">
        <v>2.2999999999999998</v>
      </c>
      <c r="P227" s="38">
        <v>4.7</v>
      </c>
      <c r="Q227" s="38">
        <v>0.48899999999999999</v>
      </c>
      <c r="R227" s="38">
        <v>2.1</v>
      </c>
      <c r="S227" s="38">
        <v>2.9</v>
      </c>
      <c r="T227" s="38">
        <v>0.72099999999999997</v>
      </c>
      <c r="U227" s="38">
        <v>0.4</v>
      </c>
      <c r="V227" s="38">
        <v>2.6</v>
      </c>
      <c r="W227" s="38">
        <v>3</v>
      </c>
      <c r="X227" s="38">
        <v>4.2</v>
      </c>
      <c r="Y227" s="38">
        <v>1</v>
      </c>
      <c r="Z227" s="38">
        <v>0.3</v>
      </c>
      <c r="AA227" s="38">
        <v>2.2000000000000002</v>
      </c>
      <c r="AB227" s="38">
        <v>2</v>
      </c>
      <c r="AC227" s="38">
        <v>10.5</v>
      </c>
    </row>
    <row r="228" spans="1:29">
      <c r="A228" s="38">
        <v>173</v>
      </c>
      <c r="B228" s="39" t="s">
        <v>357</v>
      </c>
      <c r="C228" s="38" t="s">
        <v>61</v>
      </c>
      <c r="D228" s="38">
        <v>22</v>
      </c>
      <c r="E228" s="39" t="s">
        <v>110</v>
      </c>
      <c r="F228" s="38">
        <v>82</v>
      </c>
      <c r="G228" s="38">
        <v>37</v>
      </c>
      <c r="H228" s="38">
        <v>26.3</v>
      </c>
      <c r="I228" s="38">
        <v>3.1</v>
      </c>
      <c r="J228" s="38">
        <v>5.2</v>
      </c>
      <c r="K228" s="38">
        <v>0.60399999999999998</v>
      </c>
      <c r="L228" s="38">
        <v>0</v>
      </c>
      <c r="M228" s="38">
        <v>0</v>
      </c>
      <c r="N228" s="38">
        <v>0</v>
      </c>
      <c r="O228" s="38">
        <v>3.1</v>
      </c>
      <c r="P228" s="38">
        <v>5.2</v>
      </c>
      <c r="Q228" s="38">
        <v>0.60699999999999998</v>
      </c>
      <c r="R228" s="38">
        <v>2.1</v>
      </c>
      <c r="S228" s="38">
        <v>3.3</v>
      </c>
      <c r="T228" s="38">
        <v>0.623</v>
      </c>
      <c r="U228" s="38">
        <v>3.2</v>
      </c>
      <c r="V228" s="38">
        <v>6.2</v>
      </c>
      <c r="W228" s="38">
        <v>9.5</v>
      </c>
      <c r="X228" s="38">
        <v>1.3</v>
      </c>
      <c r="Y228" s="38">
        <v>0.8</v>
      </c>
      <c r="Z228" s="38">
        <v>2.2999999999999998</v>
      </c>
      <c r="AA228" s="38">
        <v>1.4</v>
      </c>
      <c r="AB228" s="38">
        <v>2.1</v>
      </c>
      <c r="AC228" s="38">
        <v>8.4</v>
      </c>
    </row>
    <row r="229" spans="1:29">
      <c r="A229" s="38">
        <v>174</v>
      </c>
      <c r="B229" s="39" t="s">
        <v>358</v>
      </c>
      <c r="C229" s="38" t="s">
        <v>24</v>
      </c>
      <c r="D229" s="38">
        <v>33</v>
      </c>
      <c r="E229" s="39" t="s">
        <v>115</v>
      </c>
      <c r="F229" s="38">
        <v>51</v>
      </c>
      <c r="G229" s="38">
        <v>7</v>
      </c>
      <c r="H229" s="38">
        <v>16.899999999999999</v>
      </c>
      <c r="I229" s="38">
        <v>2.2000000000000002</v>
      </c>
      <c r="J229" s="38">
        <v>5.4</v>
      </c>
      <c r="K229" s="38">
        <v>0.39900000000000002</v>
      </c>
      <c r="L229" s="38">
        <v>0.5</v>
      </c>
      <c r="M229" s="38">
        <v>1.2</v>
      </c>
      <c r="N229" s="38">
        <v>0.39</v>
      </c>
      <c r="O229" s="38">
        <v>1.7</v>
      </c>
      <c r="P229" s="38">
        <v>4.3</v>
      </c>
      <c r="Q229" s="38">
        <v>0.40100000000000002</v>
      </c>
      <c r="R229" s="38">
        <v>0.7</v>
      </c>
      <c r="S229" s="38">
        <v>0.9</v>
      </c>
      <c r="T229" s="38">
        <v>0.77300000000000002</v>
      </c>
      <c r="U229" s="38">
        <v>1.4</v>
      </c>
      <c r="V229" s="38">
        <v>3</v>
      </c>
      <c r="W229" s="38">
        <v>4.4000000000000004</v>
      </c>
      <c r="X229" s="38">
        <v>1</v>
      </c>
      <c r="Y229" s="38">
        <v>0.4</v>
      </c>
      <c r="Z229" s="38">
        <v>0.2</v>
      </c>
      <c r="AA229" s="38">
        <v>0.5</v>
      </c>
      <c r="AB229" s="38">
        <v>1.8</v>
      </c>
      <c r="AC229" s="38">
        <v>5.4</v>
      </c>
    </row>
    <row r="230" spans="1:29">
      <c r="A230" s="38">
        <v>175</v>
      </c>
      <c r="B230" s="39" t="s">
        <v>359</v>
      </c>
      <c r="C230" s="38" t="s">
        <v>58</v>
      </c>
      <c r="D230" s="38">
        <v>20</v>
      </c>
      <c r="E230" s="39" t="s">
        <v>59</v>
      </c>
      <c r="F230" s="38">
        <v>41</v>
      </c>
      <c r="G230" s="38">
        <v>2</v>
      </c>
      <c r="H230" s="38">
        <v>13</v>
      </c>
      <c r="I230" s="38">
        <v>1.9</v>
      </c>
      <c r="J230" s="38">
        <v>4.9000000000000004</v>
      </c>
      <c r="K230" s="38">
        <v>0.39300000000000002</v>
      </c>
      <c r="L230" s="38">
        <v>0.3</v>
      </c>
      <c r="M230" s="38">
        <v>1</v>
      </c>
      <c r="N230" s="38">
        <v>0.29299999999999998</v>
      </c>
      <c r="O230" s="38">
        <v>1.6</v>
      </c>
      <c r="P230" s="38">
        <v>3.9</v>
      </c>
      <c r="Q230" s="38">
        <v>0.41899999999999998</v>
      </c>
      <c r="R230" s="38">
        <v>1.5</v>
      </c>
      <c r="S230" s="38">
        <v>2</v>
      </c>
      <c r="T230" s="38">
        <v>0.73499999999999999</v>
      </c>
      <c r="U230" s="38">
        <v>0.7</v>
      </c>
      <c r="V230" s="38">
        <v>1.1000000000000001</v>
      </c>
      <c r="W230" s="38">
        <v>1.8</v>
      </c>
      <c r="X230" s="38">
        <v>1.1000000000000001</v>
      </c>
      <c r="Y230" s="38">
        <v>0.4</v>
      </c>
      <c r="Z230" s="38">
        <v>0.2</v>
      </c>
      <c r="AA230" s="38">
        <v>1.2</v>
      </c>
      <c r="AB230" s="38">
        <v>1.3</v>
      </c>
      <c r="AC230" s="38">
        <v>5.6</v>
      </c>
    </row>
    <row r="231" spans="1:29">
      <c r="A231" s="38">
        <v>176</v>
      </c>
      <c r="B231" s="39" t="s">
        <v>360</v>
      </c>
      <c r="C231" s="38" t="s">
        <v>24</v>
      </c>
      <c r="D231" s="38">
        <v>19</v>
      </c>
      <c r="E231" s="39" t="s">
        <v>95</v>
      </c>
      <c r="F231" s="38">
        <v>47</v>
      </c>
      <c r="G231" s="38">
        <v>8</v>
      </c>
      <c r="H231" s="38">
        <v>17</v>
      </c>
      <c r="I231" s="38">
        <v>2</v>
      </c>
      <c r="J231" s="38">
        <v>4.4000000000000004</v>
      </c>
      <c r="K231" s="38">
        <v>0.44700000000000001</v>
      </c>
      <c r="L231" s="38">
        <v>0.3</v>
      </c>
      <c r="M231" s="38">
        <v>1</v>
      </c>
      <c r="N231" s="38">
        <v>0.27100000000000002</v>
      </c>
      <c r="O231" s="38">
        <v>1.7</v>
      </c>
      <c r="P231" s="38">
        <v>3.4</v>
      </c>
      <c r="Q231" s="38">
        <v>0.5</v>
      </c>
      <c r="R231" s="38">
        <v>0.9</v>
      </c>
      <c r="S231" s="38">
        <v>1.3</v>
      </c>
      <c r="T231" s="38">
        <v>0.72099999999999997</v>
      </c>
      <c r="U231" s="38">
        <v>1</v>
      </c>
      <c r="V231" s="38">
        <v>2.6</v>
      </c>
      <c r="W231" s="38">
        <v>3.6</v>
      </c>
      <c r="X231" s="38">
        <v>0.7</v>
      </c>
      <c r="Y231" s="38">
        <v>0.4</v>
      </c>
      <c r="Z231" s="38">
        <v>0.5</v>
      </c>
      <c r="AA231" s="38">
        <v>0.8</v>
      </c>
      <c r="AB231" s="38">
        <v>1.8</v>
      </c>
      <c r="AC231" s="38">
        <v>5.2</v>
      </c>
    </row>
    <row r="232" spans="1:29">
      <c r="A232" s="38">
        <v>177</v>
      </c>
      <c r="B232" s="39" t="s">
        <v>361</v>
      </c>
      <c r="C232" s="38" t="s">
        <v>58</v>
      </c>
      <c r="D232" s="38">
        <v>31</v>
      </c>
      <c r="E232" s="39" t="s">
        <v>95</v>
      </c>
      <c r="F232" s="38">
        <v>56</v>
      </c>
      <c r="G232" s="38">
        <v>0</v>
      </c>
      <c r="H232" s="38">
        <v>14.1</v>
      </c>
      <c r="I232" s="38">
        <v>2.2999999999999998</v>
      </c>
      <c r="J232" s="38">
        <v>5.3</v>
      </c>
      <c r="K232" s="38">
        <v>0.437</v>
      </c>
      <c r="L232" s="38">
        <v>0.6</v>
      </c>
      <c r="M232" s="38">
        <v>1.7</v>
      </c>
      <c r="N232" s="38">
        <v>0.36099999999999999</v>
      </c>
      <c r="O232" s="38">
        <v>1.7</v>
      </c>
      <c r="P232" s="38">
        <v>3.5</v>
      </c>
      <c r="Q232" s="38">
        <v>0.47499999999999998</v>
      </c>
      <c r="R232" s="38">
        <v>1</v>
      </c>
      <c r="S232" s="38">
        <v>1.2</v>
      </c>
      <c r="T232" s="38">
        <v>0.83599999999999997</v>
      </c>
      <c r="U232" s="38">
        <v>0.1</v>
      </c>
      <c r="V232" s="38">
        <v>1</v>
      </c>
      <c r="W232" s="38">
        <v>1.1000000000000001</v>
      </c>
      <c r="X232" s="38">
        <v>0.9</v>
      </c>
      <c r="Y232" s="38">
        <v>0.3</v>
      </c>
      <c r="Z232" s="38">
        <v>0</v>
      </c>
      <c r="AA232" s="38">
        <v>1</v>
      </c>
      <c r="AB232" s="38">
        <v>1.1000000000000001</v>
      </c>
      <c r="AC232" s="38">
        <v>6.2</v>
      </c>
    </row>
    <row r="233" spans="1:29">
      <c r="A233" s="38">
        <v>178</v>
      </c>
      <c r="B233" s="39" t="s">
        <v>362</v>
      </c>
      <c r="C233" s="38" t="s">
        <v>61</v>
      </c>
      <c r="D233" s="38">
        <v>24</v>
      </c>
      <c r="E233" s="39" t="s">
        <v>223</v>
      </c>
      <c r="F233" s="38">
        <v>9</v>
      </c>
      <c r="G233" s="38">
        <v>0</v>
      </c>
      <c r="H233" s="38">
        <v>7.9</v>
      </c>
      <c r="I233" s="38">
        <v>0.9</v>
      </c>
      <c r="J233" s="38">
        <v>2.1</v>
      </c>
      <c r="K233" s="38">
        <v>0.42099999999999999</v>
      </c>
      <c r="L233" s="38">
        <v>0</v>
      </c>
      <c r="M233" s="38">
        <v>0.3</v>
      </c>
      <c r="N233" s="38">
        <v>0</v>
      </c>
      <c r="O233" s="38">
        <v>0.9</v>
      </c>
      <c r="P233" s="38">
        <v>1.8</v>
      </c>
      <c r="Q233" s="38">
        <v>0.5</v>
      </c>
      <c r="R233" s="38">
        <v>0.1</v>
      </c>
      <c r="S233" s="38">
        <v>0.2</v>
      </c>
      <c r="T233" s="38">
        <v>0.5</v>
      </c>
      <c r="U233" s="38">
        <v>0.8</v>
      </c>
      <c r="V233" s="38">
        <v>1.2</v>
      </c>
      <c r="W233" s="38">
        <v>2</v>
      </c>
      <c r="X233" s="38">
        <v>0.2</v>
      </c>
      <c r="Y233" s="38">
        <v>0.1</v>
      </c>
      <c r="Z233" s="38">
        <v>0</v>
      </c>
      <c r="AA233" s="38">
        <v>0.9</v>
      </c>
      <c r="AB233" s="38">
        <v>0.8</v>
      </c>
      <c r="AC233" s="38">
        <v>1.9</v>
      </c>
    </row>
    <row r="234" spans="1:29">
      <c r="A234" s="38">
        <v>179</v>
      </c>
      <c r="B234" s="39" t="s">
        <v>363</v>
      </c>
      <c r="C234" s="38" t="s">
        <v>58</v>
      </c>
      <c r="D234" s="38">
        <v>26</v>
      </c>
      <c r="E234" s="39" t="s">
        <v>221</v>
      </c>
      <c r="F234" s="38">
        <v>61</v>
      </c>
      <c r="G234" s="38">
        <v>60</v>
      </c>
      <c r="H234" s="38">
        <v>33.1</v>
      </c>
      <c r="I234" s="38">
        <v>4.7</v>
      </c>
      <c r="J234" s="38">
        <v>11.4</v>
      </c>
      <c r="K234" s="38">
        <v>0.41099999999999998</v>
      </c>
      <c r="L234" s="38">
        <v>2.2999999999999998</v>
      </c>
      <c r="M234" s="38">
        <v>5.2</v>
      </c>
      <c r="N234" s="38">
        <v>0.44800000000000001</v>
      </c>
      <c r="O234" s="38">
        <v>2.4</v>
      </c>
      <c r="P234" s="38">
        <v>6.2</v>
      </c>
      <c r="Q234" s="38">
        <v>0.38</v>
      </c>
      <c r="R234" s="38">
        <v>1.8</v>
      </c>
      <c r="S234" s="38">
        <v>2.2000000000000002</v>
      </c>
      <c r="T234" s="38">
        <v>0.80500000000000005</v>
      </c>
      <c r="U234" s="38">
        <v>0.5</v>
      </c>
      <c r="V234" s="38">
        <v>2.1</v>
      </c>
      <c r="W234" s="38">
        <v>2.6</v>
      </c>
      <c r="X234" s="38">
        <v>3.8</v>
      </c>
      <c r="Y234" s="38">
        <v>0.8</v>
      </c>
      <c r="Z234" s="38">
        <v>0.2</v>
      </c>
      <c r="AA234" s="38">
        <v>2</v>
      </c>
      <c r="AB234" s="38">
        <v>2.4</v>
      </c>
      <c r="AC234" s="38">
        <v>13.4</v>
      </c>
    </row>
    <row r="235" spans="1:29">
      <c r="A235" s="38">
        <v>180</v>
      </c>
      <c r="B235" s="39" t="s">
        <v>364</v>
      </c>
      <c r="C235" s="38" t="s">
        <v>61</v>
      </c>
      <c r="D235" s="38">
        <v>30</v>
      </c>
      <c r="E235" s="39" t="s">
        <v>115</v>
      </c>
      <c r="F235" s="38">
        <v>82</v>
      </c>
      <c r="G235" s="38">
        <v>82</v>
      </c>
      <c r="H235" s="38">
        <v>29.9</v>
      </c>
      <c r="I235" s="38">
        <v>5.4</v>
      </c>
      <c r="J235" s="38">
        <v>9.5</v>
      </c>
      <c r="K235" s="38">
        <v>0.56599999999999995</v>
      </c>
      <c r="L235" s="38">
        <v>0</v>
      </c>
      <c r="M235" s="38">
        <v>0</v>
      </c>
      <c r="N235" s="38">
        <v>0</v>
      </c>
      <c r="O235" s="38">
        <v>5.4</v>
      </c>
      <c r="P235" s="38">
        <v>9.4</v>
      </c>
      <c r="Q235" s="38">
        <v>0.56899999999999995</v>
      </c>
      <c r="R235" s="38">
        <v>1.5</v>
      </c>
      <c r="S235" s="38">
        <v>2.1</v>
      </c>
      <c r="T235" s="38">
        <v>0.70299999999999996</v>
      </c>
      <c r="U235" s="38">
        <v>2.2000000000000002</v>
      </c>
      <c r="V235" s="38">
        <v>6.5</v>
      </c>
      <c r="W235" s="38">
        <v>8.6999999999999993</v>
      </c>
      <c r="X235" s="38">
        <v>1.2</v>
      </c>
      <c r="Y235" s="38">
        <v>0.6</v>
      </c>
      <c r="Z235" s="38">
        <v>1.3</v>
      </c>
      <c r="AA235" s="38">
        <v>1.2</v>
      </c>
      <c r="AB235" s="38">
        <v>2.2999999999999998</v>
      </c>
      <c r="AC235" s="38">
        <v>12.2</v>
      </c>
    </row>
    <row r="236" spans="1:29">
      <c r="A236" s="36" t="s">
        <v>214</v>
      </c>
      <c r="B236" s="36" t="s">
        <v>0</v>
      </c>
      <c r="C236" s="36" t="s">
        <v>1</v>
      </c>
      <c r="D236" s="36" t="s">
        <v>2</v>
      </c>
      <c r="E236" s="36" t="s">
        <v>3</v>
      </c>
      <c r="F236" s="36" t="s">
        <v>4</v>
      </c>
      <c r="G236" s="36" t="s">
        <v>5</v>
      </c>
      <c r="H236" s="36" t="s">
        <v>6</v>
      </c>
      <c r="I236" s="36" t="s">
        <v>7</v>
      </c>
      <c r="J236" s="36" t="s">
        <v>8</v>
      </c>
      <c r="K236" s="36" t="s">
        <v>9</v>
      </c>
      <c r="L236" s="36" t="s">
        <v>10</v>
      </c>
      <c r="M236" s="36" t="s">
        <v>11</v>
      </c>
      <c r="N236" s="36" t="s">
        <v>10</v>
      </c>
      <c r="O236" s="36" t="s">
        <v>12</v>
      </c>
      <c r="P236" s="36" t="s">
        <v>13</v>
      </c>
      <c r="Q236" s="36" t="s">
        <v>12</v>
      </c>
      <c r="R236" s="36" t="s">
        <v>14</v>
      </c>
      <c r="S236" s="36" t="s">
        <v>15</v>
      </c>
      <c r="T236" s="36" t="s">
        <v>16</v>
      </c>
      <c r="U236" s="36" t="s">
        <v>17</v>
      </c>
      <c r="V236" s="36" t="s">
        <v>18</v>
      </c>
      <c r="W236" s="36" t="s">
        <v>19</v>
      </c>
      <c r="X236" s="36" t="s">
        <v>20</v>
      </c>
      <c r="Y236" s="36" t="s">
        <v>21</v>
      </c>
      <c r="Z236" s="36" t="s">
        <v>22</v>
      </c>
      <c r="AA236" s="36" t="s">
        <v>23</v>
      </c>
      <c r="AB236" s="36" t="s">
        <v>24</v>
      </c>
      <c r="AC236" s="36" t="s">
        <v>25</v>
      </c>
    </row>
    <row r="237" spans="1:29">
      <c r="A237" s="38">
        <v>181</v>
      </c>
      <c r="B237" s="39" t="s">
        <v>365</v>
      </c>
      <c r="C237" s="38" t="s">
        <v>64</v>
      </c>
      <c r="D237" s="38">
        <v>31</v>
      </c>
      <c r="E237" s="39" t="s">
        <v>73</v>
      </c>
      <c r="F237" s="38">
        <v>30</v>
      </c>
      <c r="G237" s="38">
        <v>6</v>
      </c>
      <c r="H237" s="38">
        <v>20.399999999999999</v>
      </c>
      <c r="I237" s="38">
        <v>2.2000000000000002</v>
      </c>
      <c r="J237" s="38">
        <v>5.4</v>
      </c>
      <c r="K237" s="38">
        <v>0.40100000000000002</v>
      </c>
      <c r="L237" s="38">
        <v>1</v>
      </c>
      <c r="M237" s="38">
        <v>2.8</v>
      </c>
      <c r="N237" s="38">
        <v>0.35699999999999998</v>
      </c>
      <c r="O237" s="38">
        <v>1.2</v>
      </c>
      <c r="P237" s="38">
        <v>2.6</v>
      </c>
      <c r="Q237" s="38">
        <v>0.44900000000000001</v>
      </c>
      <c r="R237" s="38">
        <v>0.9</v>
      </c>
      <c r="S237" s="38">
        <v>1.2</v>
      </c>
      <c r="T237" s="38">
        <v>0.75700000000000001</v>
      </c>
      <c r="U237" s="38">
        <v>0.7</v>
      </c>
      <c r="V237" s="38">
        <v>2</v>
      </c>
      <c r="W237" s="38">
        <v>2.7</v>
      </c>
      <c r="X237" s="38">
        <v>0.6</v>
      </c>
      <c r="Y237" s="38">
        <v>0.4</v>
      </c>
      <c r="Z237" s="38">
        <v>0.2</v>
      </c>
      <c r="AA237" s="38">
        <v>0.8</v>
      </c>
      <c r="AB237" s="38">
        <v>2.2000000000000002</v>
      </c>
      <c r="AC237" s="38">
        <v>6.3</v>
      </c>
    </row>
    <row r="238" spans="1:29">
      <c r="A238" s="38">
        <v>182</v>
      </c>
      <c r="B238" s="39" t="s">
        <v>366</v>
      </c>
      <c r="C238" s="38" t="s">
        <v>64</v>
      </c>
      <c r="D238" s="38">
        <v>20</v>
      </c>
      <c r="E238" s="39" t="s">
        <v>223</v>
      </c>
      <c r="F238" s="38">
        <v>65</v>
      </c>
      <c r="G238" s="38">
        <v>11</v>
      </c>
      <c r="H238" s="38">
        <v>21.2</v>
      </c>
      <c r="I238" s="38">
        <v>1.9</v>
      </c>
      <c r="J238" s="38">
        <v>5.4</v>
      </c>
      <c r="K238" s="38">
        <v>0.35199999999999998</v>
      </c>
      <c r="L238" s="38">
        <v>0.8</v>
      </c>
      <c r="M238" s="38">
        <v>2.4</v>
      </c>
      <c r="N238" s="38">
        <v>0.314</v>
      </c>
      <c r="O238" s="38">
        <v>1.2</v>
      </c>
      <c r="P238" s="38">
        <v>3</v>
      </c>
      <c r="Q238" s="38">
        <v>0.38300000000000001</v>
      </c>
      <c r="R238" s="38">
        <v>1.8</v>
      </c>
      <c r="S238" s="38">
        <v>3</v>
      </c>
      <c r="T238" s="38">
        <v>0.59099999999999997</v>
      </c>
      <c r="U238" s="38">
        <v>0.8</v>
      </c>
      <c r="V238" s="38">
        <v>2.2999999999999998</v>
      </c>
      <c r="W238" s="38">
        <v>3</v>
      </c>
      <c r="X238" s="38">
        <v>1.2</v>
      </c>
      <c r="Y238" s="38">
        <v>0.6</v>
      </c>
      <c r="Z238" s="38">
        <v>1</v>
      </c>
      <c r="AA238" s="38">
        <v>1.3</v>
      </c>
      <c r="AB238" s="38">
        <v>2.2000000000000002</v>
      </c>
      <c r="AC238" s="38">
        <v>6.3</v>
      </c>
    </row>
    <row r="239" spans="1:29">
      <c r="A239" s="38">
        <v>183</v>
      </c>
      <c r="B239" s="39" t="s">
        <v>367</v>
      </c>
      <c r="C239" s="38" t="s">
        <v>58</v>
      </c>
      <c r="D239" s="38">
        <v>27</v>
      </c>
      <c r="E239" s="39" t="s">
        <v>62</v>
      </c>
      <c r="F239" s="38">
        <v>81</v>
      </c>
      <c r="G239" s="38">
        <v>80</v>
      </c>
      <c r="H239" s="38">
        <v>28.5</v>
      </c>
      <c r="I239" s="38">
        <v>4</v>
      </c>
      <c r="J239" s="38">
        <v>9.1</v>
      </c>
      <c r="K239" s="38">
        <v>0.436</v>
      </c>
      <c r="L239" s="38">
        <v>2.4</v>
      </c>
      <c r="M239" s="38">
        <v>5.6</v>
      </c>
      <c r="N239" s="38">
        <v>0.41799999999999998</v>
      </c>
      <c r="O239" s="38">
        <v>1.6</v>
      </c>
      <c r="P239" s="38">
        <v>3.5</v>
      </c>
      <c r="Q239" s="38">
        <v>0.46600000000000003</v>
      </c>
      <c r="R239" s="38">
        <v>1.4</v>
      </c>
      <c r="S239" s="38">
        <v>1.6</v>
      </c>
      <c r="T239" s="38">
        <v>0.874</v>
      </c>
      <c r="U239" s="38">
        <v>0.7</v>
      </c>
      <c r="V239" s="38">
        <v>3.6</v>
      </c>
      <c r="W239" s="38">
        <v>4.2</v>
      </c>
      <c r="X239" s="38">
        <v>2</v>
      </c>
      <c r="Y239" s="38">
        <v>1.2</v>
      </c>
      <c r="Z239" s="38">
        <v>1.1000000000000001</v>
      </c>
      <c r="AA239" s="38">
        <v>1.1000000000000001</v>
      </c>
      <c r="AB239" s="38">
        <v>2</v>
      </c>
      <c r="AC239" s="38">
        <v>11.7</v>
      </c>
    </row>
    <row r="240" spans="1:29">
      <c r="A240" s="38">
        <v>184</v>
      </c>
      <c r="B240" s="39" t="s">
        <v>368</v>
      </c>
      <c r="C240" s="38" t="s">
        <v>64</v>
      </c>
      <c r="D240" s="38">
        <v>24</v>
      </c>
      <c r="E240" s="39" t="s">
        <v>56</v>
      </c>
      <c r="F240" s="38">
        <v>79</v>
      </c>
      <c r="G240" s="38">
        <v>79</v>
      </c>
      <c r="H240" s="38">
        <v>31.5</v>
      </c>
      <c r="I240" s="38">
        <v>4.3</v>
      </c>
      <c r="J240" s="38">
        <v>9.6999999999999993</v>
      </c>
      <c r="K240" s="38">
        <v>0.443</v>
      </c>
      <c r="L240" s="38">
        <v>1.4</v>
      </c>
      <c r="M240" s="38">
        <v>4.2</v>
      </c>
      <c r="N240" s="38">
        <v>0.33700000000000002</v>
      </c>
      <c r="O240" s="38">
        <v>2.9</v>
      </c>
      <c r="P240" s="38">
        <v>5.5</v>
      </c>
      <c r="Q240" s="38">
        <v>0.52300000000000002</v>
      </c>
      <c r="R240" s="38">
        <v>1.7</v>
      </c>
      <c r="S240" s="38">
        <v>2.5</v>
      </c>
      <c r="T240" s="38">
        <v>0.66</v>
      </c>
      <c r="U240" s="38">
        <v>1.4</v>
      </c>
      <c r="V240" s="38">
        <v>6.7</v>
      </c>
      <c r="W240" s="38">
        <v>8.1999999999999993</v>
      </c>
      <c r="X240" s="38">
        <v>3.7</v>
      </c>
      <c r="Y240" s="38">
        <v>1.6</v>
      </c>
      <c r="Z240" s="38">
        <v>1.3</v>
      </c>
      <c r="AA240" s="38">
        <v>1.7</v>
      </c>
      <c r="AB240" s="38">
        <v>3.2</v>
      </c>
      <c r="AC240" s="38">
        <v>11.7</v>
      </c>
    </row>
    <row r="241" spans="1:29">
      <c r="A241" s="38">
        <v>185</v>
      </c>
      <c r="B241" s="39" t="s">
        <v>369</v>
      </c>
      <c r="C241" s="38" t="s">
        <v>53</v>
      </c>
      <c r="D241" s="38">
        <v>23</v>
      </c>
      <c r="E241" s="39" t="s">
        <v>90</v>
      </c>
      <c r="F241" s="38">
        <v>43</v>
      </c>
      <c r="G241" s="38">
        <v>1</v>
      </c>
      <c r="H241" s="38">
        <v>9.5</v>
      </c>
      <c r="I241" s="38">
        <v>1.4</v>
      </c>
      <c r="J241" s="38">
        <v>3.8</v>
      </c>
      <c r="K241" s="38">
        <v>0.377</v>
      </c>
      <c r="L241" s="38">
        <v>0.3</v>
      </c>
      <c r="M241" s="38">
        <v>1.1000000000000001</v>
      </c>
      <c r="N241" s="38">
        <v>0.29799999999999999</v>
      </c>
      <c r="O241" s="38">
        <v>1.1000000000000001</v>
      </c>
      <c r="P241" s="38">
        <v>2.7</v>
      </c>
      <c r="Q241" s="38">
        <v>0.40899999999999997</v>
      </c>
      <c r="R241" s="38">
        <v>0.2</v>
      </c>
      <c r="S241" s="38">
        <v>0.3</v>
      </c>
      <c r="T241" s="38">
        <v>0.83299999999999996</v>
      </c>
      <c r="U241" s="38">
        <v>0.2</v>
      </c>
      <c r="V241" s="38">
        <v>0.6</v>
      </c>
      <c r="W241" s="38">
        <v>0.7</v>
      </c>
      <c r="X241" s="38">
        <v>0.9</v>
      </c>
      <c r="Y241" s="38">
        <v>0.3</v>
      </c>
      <c r="Z241" s="38">
        <v>0</v>
      </c>
      <c r="AA241" s="38">
        <v>0.3</v>
      </c>
      <c r="AB241" s="38">
        <v>0.6</v>
      </c>
      <c r="AC241" s="38">
        <v>3.4</v>
      </c>
    </row>
    <row r="242" spans="1:29">
      <c r="A242" s="38">
        <v>186</v>
      </c>
      <c r="B242" s="39" t="s">
        <v>370</v>
      </c>
      <c r="C242" s="38" t="s">
        <v>58</v>
      </c>
      <c r="D242" s="38">
        <v>29</v>
      </c>
      <c r="E242" s="39" t="s">
        <v>59</v>
      </c>
      <c r="F242" s="38">
        <v>74</v>
      </c>
      <c r="G242" s="38">
        <v>4</v>
      </c>
      <c r="H242" s="38">
        <v>19.5</v>
      </c>
      <c r="I242" s="38">
        <v>4.4000000000000004</v>
      </c>
      <c r="J242" s="38">
        <v>10.5</v>
      </c>
      <c r="K242" s="38">
        <v>0.41599999999999998</v>
      </c>
      <c r="L242" s="38">
        <v>1.9</v>
      </c>
      <c r="M242" s="38">
        <v>5.2</v>
      </c>
      <c r="N242" s="38">
        <v>0.35399999999999998</v>
      </c>
      <c r="O242" s="38">
        <v>2.5</v>
      </c>
      <c r="P242" s="38">
        <v>5.3</v>
      </c>
      <c r="Q242" s="38">
        <v>0.47799999999999998</v>
      </c>
      <c r="R242" s="38">
        <v>1.3</v>
      </c>
      <c r="S242" s="38">
        <v>1.6</v>
      </c>
      <c r="T242" s="38">
        <v>0.82499999999999996</v>
      </c>
      <c r="U242" s="38">
        <v>0.4</v>
      </c>
      <c r="V242" s="38">
        <v>2.1</v>
      </c>
      <c r="W242" s="38">
        <v>2.5</v>
      </c>
      <c r="X242" s="38">
        <v>1.2</v>
      </c>
      <c r="Y242" s="38">
        <v>0.6</v>
      </c>
      <c r="Z242" s="38">
        <v>0.2</v>
      </c>
      <c r="AA242" s="38">
        <v>1.4</v>
      </c>
      <c r="AB242" s="38">
        <v>2</v>
      </c>
      <c r="AC242" s="38">
        <v>11.9</v>
      </c>
    </row>
    <row r="243" spans="1:29">
      <c r="A243" s="38">
        <v>187</v>
      </c>
      <c r="B243" s="39" t="s">
        <v>669</v>
      </c>
      <c r="C243" s="38" t="s">
        <v>24</v>
      </c>
      <c r="D243" s="38">
        <v>24</v>
      </c>
      <c r="E243" s="38" t="s">
        <v>107</v>
      </c>
      <c r="F243" s="38">
        <v>24</v>
      </c>
      <c r="G243" s="38">
        <v>1</v>
      </c>
      <c r="H243" s="38">
        <v>6.8</v>
      </c>
      <c r="I243" s="38">
        <v>1.1000000000000001</v>
      </c>
      <c r="J243" s="38">
        <v>2</v>
      </c>
      <c r="K243" s="38">
        <v>0.57399999999999995</v>
      </c>
      <c r="L243" s="38">
        <v>0</v>
      </c>
      <c r="M243" s="38">
        <v>0.3</v>
      </c>
      <c r="N243" s="38">
        <v>0</v>
      </c>
      <c r="O243" s="38">
        <v>1.1000000000000001</v>
      </c>
      <c r="P243" s="38">
        <v>1.7</v>
      </c>
      <c r="Q243" s="38">
        <v>0.65900000000000003</v>
      </c>
      <c r="R243" s="38">
        <v>0.3</v>
      </c>
      <c r="S243" s="38">
        <v>0.4</v>
      </c>
      <c r="T243" s="38">
        <v>0.8</v>
      </c>
      <c r="U243" s="38">
        <v>0.8</v>
      </c>
      <c r="V243" s="38">
        <v>1.1000000000000001</v>
      </c>
      <c r="W243" s="38">
        <v>1.9</v>
      </c>
      <c r="X243" s="38">
        <v>0.2</v>
      </c>
      <c r="Y243" s="38">
        <v>0.2</v>
      </c>
      <c r="Z243" s="38">
        <v>0.2</v>
      </c>
      <c r="AA243" s="38">
        <v>0.6</v>
      </c>
      <c r="AB243" s="38">
        <v>1</v>
      </c>
      <c r="AC243" s="38">
        <v>2.6</v>
      </c>
    </row>
    <row r="244" spans="1:29">
      <c r="A244" s="40">
        <v>187</v>
      </c>
      <c r="B244" s="39" t="s">
        <v>669</v>
      </c>
      <c r="C244" s="40" t="s">
        <v>24</v>
      </c>
      <c r="D244" s="40">
        <v>24</v>
      </c>
      <c r="E244" s="39" t="s">
        <v>62</v>
      </c>
      <c r="F244" s="40">
        <v>4</v>
      </c>
      <c r="G244" s="40">
        <v>0</v>
      </c>
      <c r="H244" s="40">
        <v>6.3</v>
      </c>
      <c r="I244" s="40">
        <v>1</v>
      </c>
      <c r="J244" s="40">
        <v>1.8</v>
      </c>
      <c r="K244" s="40">
        <v>0.57099999999999995</v>
      </c>
      <c r="L244" s="40">
        <v>0</v>
      </c>
      <c r="M244" s="40">
        <v>0.5</v>
      </c>
      <c r="N244" s="40">
        <v>0</v>
      </c>
      <c r="O244" s="40">
        <v>1</v>
      </c>
      <c r="P244" s="40">
        <v>1.3</v>
      </c>
      <c r="Q244" s="40">
        <v>0.8</v>
      </c>
      <c r="R244" s="40">
        <v>0</v>
      </c>
      <c r="S244" s="40">
        <v>0</v>
      </c>
      <c r="T244" s="40"/>
      <c r="U244" s="40">
        <v>0.8</v>
      </c>
      <c r="V244" s="40">
        <v>0.8</v>
      </c>
      <c r="W244" s="40">
        <v>1.5</v>
      </c>
      <c r="X244" s="40">
        <v>0</v>
      </c>
      <c r="Y244" s="40">
        <v>0</v>
      </c>
      <c r="Z244" s="40">
        <v>0.5</v>
      </c>
      <c r="AA244" s="40">
        <v>0.5</v>
      </c>
      <c r="AB244" s="40">
        <v>1.5</v>
      </c>
      <c r="AC244" s="40">
        <v>2</v>
      </c>
    </row>
    <row r="245" spans="1:29">
      <c r="A245" s="40">
        <v>187</v>
      </c>
      <c r="B245" s="39" t="s">
        <v>669</v>
      </c>
      <c r="C245" s="40" t="s">
        <v>24</v>
      </c>
      <c r="D245" s="40">
        <v>24</v>
      </c>
      <c r="E245" s="39" t="s">
        <v>54</v>
      </c>
      <c r="F245" s="40">
        <v>20</v>
      </c>
      <c r="G245" s="40">
        <v>1</v>
      </c>
      <c r="H245" s="40">
        <v>7</v>
      </c>
      <c r="I245" s="40">
        <v>1.2</v>
      </c>
      <c r="J245" s="40">
        <v>2</v>
      </c>
      <c r="K245" s="40">
        <v>0.57499999999999996</v>
      </c>
      <c r="L245" s="40">
        <v>0</v>
      </c>
      <c r="M245" s="40">
        <v>0.2</v>
      </c>
      <c r="N245" s="40">
        <v>0</v>
      </c>
      <c r="O245" s="40">
        <v>1.2</v>
      </c>
      <c r="P245" s="40">
        <v>1.8</v>
      </c>
      <c r="Q245" s="40">
        <v>0.63900000000000001</v>
      </c>
      <c r="R245" s="40">
        <v>0.4</v>
      </c>
      <c r="S245" s="40">
        <v>0.5</v>
      </c>
      <c r="T245" s="40">
        <v>0.8</v>
      </c>
      <c r="U245" s="40">
        <v>0.8</v>
      </c>
      <c r="V245" s="40">
        <v>1.2</v>
      </c>
      <c r="W245" s="40">
        <v>2</v>
      </c>
      <c r="X245" s="40">
        <v>0.2</v>
      </c>
      <c r="Y245" s="40">
        <v>0.3</v>
      </c>
      <c r="Z245" s="40">
        <v>0.2</v>
      </c>
      <c r="AA245" s="40">
        <v>0.6</v>
      </c>
      <c r="AB245" s="40">
        <v>1</v>
      </c>
      <c r="AC245" s="40">
        <v>2.7</v>
      </c>
    </row>
    <row r="246" spans="1:29">
      <c r="A246" s="38">
        <v>188</v>
      </c>
      <c r="B246" s="39" t="s">
        <v>371</v>
      </c>
      <c r="C246" s="38" t="s">
        <v>64</v>
      </c>
      <c r="D246" s="38">
        <v>28</v>
      </c>
      <c r="E246" s="38" t="s">
        <v>107</v>
      </c>
      <c r="F246" s="38">
        <v>78</v>
      </c>
      <c r="G246" s="38">
        <v>70</v>
      </c>
      <c r="H246" s="38">
        <v>31.5</v>
      </c>
      <c r="I246" s="38">
        <v>5.3</v>
      </c>
      <c r="J246" s="38">
        <v>12.4</v>
      </c>
      <c r="K246" s="38">
        <v>0.43</v>
      </c>
      <c r="L246" s="38">
        <v>1.2</v>
      </c>
      <c r="M246" s="38">
        <v>3.7</v>
      </c>
      <c r="N246" s="38">
        <v>0.33200000000000002</v>
      </c>
      <c r="O246" s="38">
        <v>4.0999999999999996</v>
      </c>
      <c r="P246" s="38">
        <v>8.6999999999999993</v>
      </c>
      <c r="Q246" s="38">
        <v>0.47299999999999998</v>
      </c>
      <c r="R246" s="38">
        <v>3.1</v>
      </c>
      <c r="S246" s="38">
        <v>3.7</v>
      </c>
      <c r="T246" s="38">
        <v>0.83299999999999996</v>
      </c>
      <c r="U246" s="38">
        <v>0.8</v>
      </c>
      <c r="V246" s="38">
        <v>3.4</v>
      </c>
      <c r="W246" s="38">
        <v>4.2</v>
      </c>
      <c r="X246" s="38">
        <v>1.7</v>
      </c>
      <c r="Y246" s="38">
        <v>0.7</v>
      </c>
      <c r="Z246" s="38">
        <v>0.4</v>
      </c>
      <c r="AA246" s="38">
        <v>1.4</v>
      </c>
      <c r="AB246" s="38">
        <v>1.9</v>
      </c>
      <c r="AC246" s="38">
        <v>15</v>
      </c>
    </row>
    <row r="247" spans="1:29">
      <c r="A247" s="40">
        <v>188</v>
      </c>
      <c r="B247" s="39" t="s">
        <v>371</v>
      </c>
      <c r="C247" s="40" t="s">
        <v>64</v>
      </c>
      <c r="D247" s="40">
        <v>28</v>
      </c>
      <c r="E247" s="39" t="s">
        <v>87</v>
      </c>
      <c r="F247" s="40">
        <v>33</v>
      </c>
      <c r="G247" s="40">
        <v>33</v>
      </c>
      <c r="H247" s="40">
        <v>33.1</v>
      </c>
      <c r="I247" s="40">
        <v>6.2</v>
      </c>
      <c r="J247" s="40">
        <v>14.4</v>
      </c>
      <c r="K247" s="40">
        <v>0.434</v>
      </c>
      <c r="L247" s="40">
        <v>1.4</v>
      </c>
      <c r="M247" s="40">
        <v>4.7</v>
      </c>
      <c r="N247" s="40">
        <v>0.30499999999999999</v>
      </c>
      <c r="O247" s="40">
        <v>4.8</v>
      </c>
      <c r="P247" s="40">
        <v>9.6999999999999993</v>
      </c>
      <c r="Q247" s="40">
        <v>0.495</v>
      </c>
      <c r="R247" s="40">
        <v>3.7</v>
      </c>
      <c r="S247" s="40">
        <v>4.4000000000000004</v>
      </c>
      <c r="T247" s="40">
        <v>0.84</v>
      </c>
      <c r="U247" s="40">
        <v>0.6</v>
      </c>
      <c r="V247" s="40">
        <v>3.6</v>
      </c>
      <c r="W247" s="40">
        <v>4.3</v>
      </c>
      <c r="X247" s="40">
        <v>1.6</v>
      </c>
      <c r="Y247" s="40">
        <v>0.8</v>
      </c>
      <c r="Z247" s="40">
        <v>0.4</v>
      </c>
      <c r="AA247" s="40">
        <v>1.7</v>
      </c>
      <c r="AB247" s="40">
        <v>2</v>
      </c>
      <c r="AC247" s="40">
        <v>17.600000000000001</v>
      </c>
    </row>
    <row r="248" spans="1:29">
      <c r="A248" s="40">
        <v>188</v>
      </c>
      <c r="B248" s="39" t="s">
        <v>371</v>
      </c>
      <c r="C248" s="40" t="s">
        <v>64</v>
      </c>
      <c r="D248" s="40">
        <v>28</v>
      </c>
      <c r="E248" s="39" t="s">
        <v>54</v>
      </c>
      <c r="F248" s="40">
        <v>45</v>
      </c>
      <c r="G248" s="40">
        <v>37</v>
      </c>
      <c r="H248" s="40">
        <v>30.2</v>
      </c>
      <c r="I248" s="40">
        <v>4.7</v>
      </c>
      <c r="J248" s="40">
        <v>10.9</v>
      </c>
      <c r="K248" s="40">
        <v>0.42699999999999999</v>
      </c>
      <c r="L248" s="40">
        <v>1.1000000000000001</v>
      </c>
      <c r="M248" s="40">
        <v>3.1</v>
      </c>
      <c r="N248" s="40">
        <v>0.36199999999999999</v>
      </c>
      <c r="O248" s="40">
        <v>3.6</v>
      </c>
      <c r="P248" s="40">
        <v>7.9</v>
      </c>
      <c r="Q248" s="40">
        <v>0.45200000000000001</v>
      </c>
      <c r="R248" s="40">
        <v>2.6</v>
      </c>
      <c r="S248" s="40">
        <v>3.2</v>
      </c>
      <c r="T248" s="40">
        <v>0.82499999999999996</v>
      </c>
      <c r="U248" s="40">
        <v>1</v>
      </c>
      <c r="V248" s="40">
        <v>3.2</v>
      </c>
      <c r="W248" s="40">
        <v>4.2</v>
      </c>
      <c r="X248" s="40">
        <v>1.8</v>
      </c>
      <c r="Y248" s="40">
        <v>0.6</v>
      </c>
      <c r="Z248" s="40">
        <v>0.5</v>
      </c>
      <c r="AA248" s="40">
        <v>1.2</v>
      </c>
      <c r="AB248" s="40">
        <v>1.8</v>
      </c>
      <c r="AC248" s="40">
        <v>13.1</v>
      </c>
    </row>
    <row r="249" spans="1:29">
      <c r="A249" s="38">
        <v>189</v>
      </c>
      <c r="B249" s="39" t="s">
        <v>372</v>
      </c>
      <c r="C249" s="38" t="s">
        <v>58</v>
      </c>
      <c r="D249" s="38">
        <v>33</v>
      </c>
      <c r="E249" s="39" t="s">
        <v>95</v>
      </c>
      <c r="F249" s="38">
        <v>52</v>
      </c>
      <c r="G249" s="38">
        <v>2</v>
      </c>
      <c r="H249" s="38">
        <v>18.3</v>
      </c>
      <c r="I249" s="38">
        <v>2.2999999999999998</v>
      </c>
      <c r="J249" s="38">
        <v>5.9</v>
      </c>
      <c r="K249" s="38">
        <v>0.38600000000000001</v>
      </c>
      <c r="L249" s="38">
        <v>0.8</v>
      </c>
      <c r="M249" s="38">
        <v>2.2999999999999998</v>
      </c>
      <c r="N249" s="38">
        <v>0.34699999999999998</v>
      </c>
      <c r="O249" s="38">
        <v>1.5</v>
      </c>
      <c r="P249" s="38">
        <v>3.6</v>
      </c>
      <c r="Q249" s="38">
        <v>0.41099999999999998</v>
      </c>
      <c r="R249" s="38">
        <v>0.5</v>
      </c>
      <c r="S249" s="38">
        <v>0.7</v>
      </c>
      <c r="T249" s="38">
        <v>0.82399999999999995</v>
      </c>
      <c r="U249" s="38">
        <v>0.3</v>
      </c>
      <c r="V249" s="38">
        <v>1.3</v>
      </c>
      <c r="W249" s="38">
        <v>1.5</v>
      </c>
      <c r="X249" s="38">
        <v>1.3</v>
      </c>
      <c r="Y249" s="38">
        <v>0.5</v>
      </c>
      <c r="Z249" s="38">
        <v>0.1</v>
      </c>
      <c r="AA249" s="38">
        <v>0.9</v>
      </c>
      <c r="AB249" s="38">
        <v>1.6</v>
      </c>
      <c r="AC249" s="38">
        <v>5.9</v>
      </c>
    </row>
    <row r="250" spans="1:29">
      <c r="A250" s="38">
        <v>190</v>
      </c>
      <c r="B250" s="39" t="s">
        <v>68</v>
      </c>
      <c r="C250" s="38" t="s">
        <v>24</v>
      </c>
      <c r="D250" s="38">
        <v>25</v>
      </c>
      <c r="E250" s="39" t="s">
        <v>69</v>
      </c>
      <c r="F250" s="38">
        <v>67</v>
      </c>
      <c r="G250" s="38">
        <v>67</v>
      </c>
      <c r="H250" s="38">
        <v>35.200000000000003</v>
      </c>
      <c r="I250" s="38">
        <v>8.6</v>
      </c>
      <c r="J250" s="38">
        <v>17.100000000000001</v>
      </c>
      <c r="K250" s="38">
        <v>0.502</v>
      </c>
      <c r="L250" s="38">
        <v>0.1</v>
      </c>
      <c r="M250" s="38">
        <v>0.4</v>
      </c>
      <c r="N250" s="38">
        <v>0.4</v>
      </c>
      <c r="O250" s="38">
        <v>8.4</v>
      </c>
      <c r="P250" s="38">
        <v>16.7</v>
      </c>
      <c r="Q250" s="38">
        <v>0.504</v>
      </c>
      <c r="R250" s="38">
        <v>4.5999999999999996</v>
      </c>
      <c r="S250" s="38">
        <v>6.4</v>
      </c>
      <c r="T250" s="38">
        <v>0.72799999999999998</v>
      </c>
      <c r="U250" s="38">
        <v>1.9</v>
      </c>
      <c r="V250" s="38">
        <v>5.7</v>
      </c>
      <c r="W250" s="38">
        <v>7.6</v>
      </c>
      <c r="X250" s="38">
        <v>5.3</v>
      </c>
      <c r="Y250" s="38">
        <v>0.9</v>
      </c>
      <c r="Z250" s="38">
        <v>0.5</v>
      </c>
      <c r="AA250" s="38">
        <v>2.2999999999999998</v>
      </c>
      <c r="AB250" s="38">
        <v>2.9</v>
      </c>
      <c r="AC250" s="38">
        <v>21.9</v>
      </c>
    </row>
    <row r="251" spans="1:29">
      <c r="A251" s="38">
        <v>191</v>
      </c>
      <c r="B251" s="39" t="s">
        <v>373</v>
      </c>
      <c r="C251" s="38" t="s">
        <v>53</v>
      </c>
      <c r="D251" s="38">
        <v>26</v>
      </c>
      <c r="E251" s="38" t="s">
        <v>107</v>
      </c>
      <c r="F251" s="38">
        <v>20</v>
      </c>
      <c r="G251" s="38">
        <v>1</v>
      </c>
      <c r="H251" s="38">
        <v>8.8000000000000007</v>
      </c>
      <c r="I251" s="38">
        <v>1.1000000000000001</v>
      </c>
      <c r="J251" s="38">
        <v>2.1</v>
      </c>
      <c r="K251" s="38">
        <v>0.53700000000000003</v>
      </c>
      <c r="L251" s="38">
        <v>0</v>
      </c>
      <c r="M251" s="38">
        <v>0.2</v>
      </c>
      <c r="N251" s="38">
        <v>0</v>
      </c>
      <c r="O251" s="38">
        <v>1.1000000000000001</v>
      </c>
      <c r="P251" s="38">
        <v>1.9</v>
      </c>
      <c r="Q251" s="38">
        <v>0.57899999999999996</v>
      </c>
      <c r="R251" s="38">
        <v>0.5</v>
      </c>
      <c r="S251" s="38">
        <v>0.7</v>
      </c>
      <c r="T251" s="38">
        <v>0.69199999999999995</v>
      </c>
      <c r="U251" s="38">
        <v>0.3</v>
      </c>
      <c r="V251" s="38">
        <v>1</v>
      </c>
      <c r="W251" s="38">
        <v>1.3</v>
      </c>
      <c r="X251" s="38">
        <v>1.1000000000000001</v>
      </c>
      <c r="Y251" s="38">
        <v>0.3</v>
      </c>
      <c r="Z251" s="38">
        <v>0</v>
      </c>
      <c r="AA251" s="38">
        <v>0.6</v>
      </c>
      <c r="AB251" s="38">
        <v>1.3</v>
      </c>
      <c r="AC251" s="38">
        <v>2.7</v>
      </c>
    </row>
    <row r="252" spans="1:29">
      <c r="A252" s="40">
        <v>191</v>
      </c>
      <c r="B252" s="39" t="s">
        <v>373</v>
      </c>
      <c r="C252" s="40" t="s">
        <v>53</v>
      </c>
      <c r="D252" s="40">
        <v>26</v>
      </c>
      <c r="E252" s="39" t="s">
        <v>231</v>
      </c>
      <c r="F252" s="40">
        <v>10</v>
      </c>
      <c r="G252" s="40">
        <v>0</v>
      </c>
      <c r="H252" s="40">
        <v>4.4000000000000004</v>
      </c>
      <c r="I252" s="40">
        <v>0.7</v>
      </c>
      <c r="J252" s="40">
        <v>1.4</v>
      </c>
      <c r="K252" s="40">
        <v>0.5</v>
      </c>
      <c r="L252" s="40">
        <v>0</v>
      </c>
      <c r="M252" s="40">
        <v>0.1</v>
      </c>
      <c r="N252" s="40">
        <v>0</v>
      </c>
      <c r="O252" s="40">
        <v>0.7</v>
      </c>
      <c r="P252" s="40">
        <v>1.3</v>
      </c>
      <c r="Q252" s="40">
        <v>0.53800000000000003</v>
      </c>
      <c r="R252" s="40">
        <v>0.2</v>
      </c>
      <c r="S252" s="40">
        <v>0.3</v>
      </c>
      <c r="T252" s="40">
        <v>0.66700000000000004</v>
      </c>
      <c r="U252" s="40">
        <v>0</v>
      </c>
      <c r="V252" s="40">
        <v>0.7</v>
      </c>
      <c r="W252" s="40">
        <v>0.7</v>
      </c>
      <c r="X252" s="40">
        <v>0.7</v>
      </c>
      <c r="Y252" s="40">
        <v>0.1</v>
      </c>
      <c r="Z252" s="40">
        <v>0</v>
      </c>
      <c r="AA252" s="40">
        <v>0.3</v>
      </c>
      <c r="AB252" s="40">
        <v>0.9</v>
      </c>
      <c r="AC252" s="40">
        <v>1.6</v>
      </c>
    </row>
    <row r="253" spans="1:29">
      <c r="A253" s="40">
        <v>191</v>
      </c>
      <c r="B253" s="39" t="s">
        <v>373</v>
      </c>
      <c r="C253" s="40" t="s">
        <v>53</v>
      </c>
      <c r="D253" s="40">
        <v>26</v>
      </c>
      <c r="E253" s="39" t="s">
        <v>235</v>
      </c>
      <c r="F253" s="40">
        <v>10</v>
      </c>
      <c r="G253" s="40">
        <v>1</v>
      </c>
      <c r="H253" s="40">
        <v>13.1</v>
      </c>
      <c r="I253" s="40">
        <v>1.5</v>
      </c>
      <c r="J253" s="40">
        <v>2.7</v>
      </c>
      <c r="K253" s="40">
        <v>0.55600000000000005</v>
      </c>
      <c r="L253" s="40">
        <v>0</v>
      </c>
      <c r="M253" s="40">
        <v>0.2</v>
      </c>
      <c r="N253" s="40">
        <v>0</v>
      </c>
      <c r="O253" s="40">
        <v>1.5</v>
      </c>
      <c r="P253" s="40">
        <v>2.5</v>
      </c>
      <c r="Q253" s="40">
        <v>0.6</v>
      </c>
      <c r="R253" s="40">
        <v>0.7</v>
      </c>
      <c r="S253" s="40">
        <v>1</v>
      </c>
      <c r="T253" s="40">
        <v>0.7</v>
      </c>
      <c r="U253" s="40">
        <v>0.5</v>
      </c>
      <c r="V253" s="40">
        <v>1.3</v>
      </c>
      <c r="W253" s="40">
        <v>1.8</v>
      </c>
      <c r="X253" s="40">
        <v>1.5</v>
      </c>
      <c r="Y253" s="40">
        <v>0.5</v>
      </c>
      <c r="Z253" s="40">
        <v>0</v>
      </c>
      <c r="AA253" s="40">
        <v>0.9</v>
      </c>
      <c r="AB253" s="40">
        <v>1.6</v>
      </c>
      <c r="AC253" s="40">
        <v>3.7</v>
      </c>
    </row>
    <row r="254" spans="1:29">
      <c r="A254" s="38">
        <v>192</v>
      </c>
      <c r="B254" s="39" t="s">
        <v>374</v>
      </c>
      <c r="C254" s="38" t="s">
        <v>58</v>
      </c>
      <c r="D254" s="38">
        <v>22</v>
      </c>
      <c r="E254" s="39" t="s">
        <v>260</v>
      </c>
      <c r="F254" s="38">
        <v>45</v>
      </c>
      <c r="G254" s="38">
        <v>2</v>
      </c>
      <c r="H254" s="38">
        <v>15.3</v>
      </c>
      <c r="I254" s="38">
        <v>1.9</v>
      </c>
      <c r="J254" s="38">
        <v>6</v>
      </c>
      <c r="K254" s="38">
        <v>0.32300000000000001</v>
      </c>
      <c r="L254" s="38">
        <v>1.1000000000000001</v>
      </c>
      <c r="M254" s="38">
        <v>3.6</v>
      </c>
      <c r="N254" s="38">
        <v>0.30099999999999999</v>
      </c>
      <c r="O254" s="38">
        <v>0.8</v>
      </c>
      <c r="P254" s="38">
        <v>2.4</v>
      </c>
      <c r="Q254" s="38">
        <v>0.35799999999999998</v>
      </c>
      <c r="R254" s="38">
        <v>0.7</v>
      </c>
      <c r="S254" s="38">
        <v>0.8</v>
      </c>
      <c r="T254" s="38">
        <v>0.86099999999999999</v>
      </c>
      <c r="U254" s="38">
        <v>0.5</v>
      </c>
      <c r="V254" s="38">
        <v>1.6</v>
      </c>
      <c r="W254" s="38">
        <v>2</v>
      </c>
      <c r="X254" s="38">
        <v>0.5</v>
      </c>
      <c r="Y254" s="38">
        <v>0.5</v>
      </c>
      <c r="Z254" s="38">
        <v>0.3</v>
      </c>
      <c r="AA254" s="38">
        <v>0.5</v>
      </c>
      <c r="AB254" s="38">
        <v>1.4</v>
      </c>
      <c r="AC254" s="38">
        <v>5.6</v>
      </c>
    </row>
    <row r="255" spans="1:29">
      <c r="A255" s="38">
        <v>193</v>
      </c>
      <c r="B255" s="39" t="s">
        <v>731</v>
      </c>
      <c r="C255" s="38" t="s">
        <v>64</v>
      </c>
      <c r="D255" s="38">
        <v>24</v>
      </c>
      <c r="E255" s="39" t="s">
        <v>69</v>
      </c>
      <c r="F255" s="38">
        <v>14</v>
      </c>
      <c r="G255" s="38">
        <v>2</v>
      </c>
      <c r="H255" s="38">
        <v>8.6999999999999993</v>
      </c>
      <c r="I255" s="38">
        <v>1</v>
      </c>
      <c r="J255" s="38">
        <v>2.5</v>
      </c>
      <c r="K255" s="38">
        <v>0.4</v>
      </c>
      <c r="L255" s="38">
        <v>0.7</v>
      </c>
      <c r="M255" s="38">
        <v>1.5</v>
      </c>
      <c r="N255" s="38">
        <v>0.47599999999999998</v>
      </c>
      <c r="O255" s="38">
        <v>0.3</v>
      </c>
      <c r="P255" s="38">
        <v>1</v>
      </c>
      <c r="Q255" s="38">
        <v>0.28599999999999998</v>
      </c>
      <c r="R255" s="38">
        <v>0</v>
      </c>
      <c r="S255" s="38">
        <v>0</v>
      </c>
      <c r="T255" s="38"/>
      <c r="U255" s="38">
        <v>0.1</v>
      </c>
      <c r="V255" s="38">
        <v>1</v>
      </c>
      <c r="W255" s="38">
        <v>1.1000000000000001</v>
      </c>
      <c r="X255" s="38">
        <v>0.5</v>
      </c>
      <c r="Y255" s="38">
        <v>0.1</v>
      </c>
      <c r="Z255" s="38">
        <v>0</v>
      </c>
      <c r="AA255" s="38">
        <v>0.3</v>
      </c>
      <c r="AB255" s="38">
        <v>1</v>
      </c>
      <c r="AC255" s="38">
        <v>2.7</v>
      </c>
    </row>
    <row r="256" spans="1:29">
      <c r="A256" s="38">
        <v>194</v>
      </c>
      <c r="B256" s="39" t="s">
        <v>375</v>
      </c>
      <c r="C256" s="38" t="s">
        <v>61</v>
      </c>
      <c r="D256" s="38">
        <v>24</v>
      </c>
      <c r="E256" s="38" t="s">
        <v>107</v>
      </c>
      <c r="F256" s="38">
        <v>41</v>
      </c>
      <c r="G256" s="38">
        <v>14</v>
      </c>
      <c r="H256" s="38">
        <v>17.399999999999999</v>
      </c>
      <c r="I256" s="38">
        <v>2.1</v>
      </c>
      <c r="J256" s="38">
        <v>4.3</v>
      </c>
      <c r="K256" s="38">
        <v>0.47799999999999998</v>
      </c>
      <c r="L256" s="38">
        <v>0.2</v>
      </c>
      <c r="M256" s="38">
        <v>0.8</v>
      </c>
      <c r="N256" s="38">
        <v>0.32300000000000001</v>
      </c>
      <c r="O256" s="38">
        <v>1.8</v>
      </c>
      <c r="P256" s="38">
        <v>3.6</v>
      </c>
      <c r="Q256" s="38">
        <v>0.51</v>
      </c>
      <c r="R256" s="38">
        <v>1</v>
      </c>
      <c r="S256" s="38">
        <v>1.1000000000000001</v>
      </c>
      <c r="T256" s="38">
        <v>0.83</v>
      </c>
      <c r="U256" s="38">
        <v>1.4</v>
      </c>
      <c r="V256" s="38">
        <v>1.9</v>
      </c>
      <c r="W256" s="38">
        <v>3.3</v>
      </c>
      <c r="X256" s="38">
        <v>0.9</v>
      </c>
      <c r="Y256" s="38">
        <v>0.7</v>
      </c>
      <c r="Z256" s="38">
        <v>0.7</v>
      </c>
      <c r="AA256" s="38">
        <v>0.6</v>
      </c>
      <c r="AB256" s="38">
        <v>1.7</v>
      </c>
      <c r="AC256" s="38">
        <v>5.3</v>
      </c>
    </row>
    <row r="257" spans="1:29">
      <c r="A257" s="40">
        <v>194</v>
      </c>
      <c r="B257" s="39" t="s">
        <v>375</v>
      </c>
      <c r="C257" s="40" t="s">
        <v>61</v>
      </c>
      <c r="D257" s="40">
        <v>24</v>
      </c>
      <c r="E257" s="39" t="s">
        <v>73</v>
      </c>
      <c r="F257" s="40">
        <v>24</v>
      </c>
      <c r="G257" s="40">
        <v>5</v>
      </c>
      <c r="H257" s="40">
        <v>12</v>
      </c>
      <c r="I257" s="40">
        <v>1.1000000000000001</v>
      </c>
      <c r="J257" s="40">
        <v>2.7</v>
      </c>
      <c r="K257" s="40">
        <v>0.41499999999999998</v>
      </c>
      <c r="L257" s="40">
        <v>0.3</v>
      </c>
      <c r="M257" s="40">
        <v>0.8</v>
      </c>
      <c r="N257" s="40">
        <v>0.316</v>
      </c>
      <c r="O257" s="40">
        <v>0.9</v>
      </c>
      <c r="P257" s="40">
        <v>1.9</v>
      </c>
      <c r="Q257" s="40">
        <v>0.45700000000000002</v>
      </c>
      <c r="R257" s="40">
        <v>0.3</v>
      </c>
      <c r="S257" s="40">
        <v>0.3</v>
      </c>
      <c r="T257" s="40">
        <v>0.85699999999999998</v>
      </c>
      <c r="U257" s="40">
        <v>1</v>
      </c>
      <c r="V257" s="40">
        <v>1</v>
      </c>
      <c r="W257" s="40">
        <v>2</v>
      </c>
      <c r="X257" s="40">
        <v>0.5</v>
      </c>
      <c r="Y257" s="40">
        <v>0.3</v>
      </c>
      <c r="Z257" s="40">
        <v>0.2</v>
      </c>
      <c r="AA257" s="40">
        <v>0.3</v>
      </c>
      <c r="AB257" s="40">
        <v>1.4</v>
      </c>
      <c r="AC257" s="40">
        <v>2.8</v>
      </c>
    </row>
    <row r="258" spans="1:29">
      <c r="A258" s="40">
        <v>194</v>
      </c>
      <c r="B258" s="39" t="s">
        <v>375</v>
      </c>
      <c r="C258" s="40" t="s">
        <v>61</v>
      </c>
      <c r="D258" s="40">
        <v>24</v>
      </c>
      <c r="E258" s="39" t="s">
        <v>77</v>
      </c>
      <c r="F258" s="40">
        <v>17</v>
      </c>
      <c r="G258" s="40">
        <v>9</v>
      </c>
      <c r="H258" s="40">
        <v>24.9</v>
      </c>
      <c r="I258" s="40">
        <v>3.4</v>
      </c>
      <c r="J258" s="40">
        <v>6.6</v>
      </c>
      <c r="K258" s="40">
        <v>0.51300000000000001</v>
      </c>
      <c r="L258" s="40">
        <v>0.2</v>
      </c>
      <c r="M258" s="40">
        <v>0.7</v>
      </c>
      <c r="N258" s="40">
        <v>0.33300000000000002</v>
      </c>
      <c r="O258" s="40">
        <v>3.2</v>
      </c>
      <c r="P258" s="40">
        <v>5.9</v>
      </c>
      <c r="Q258" s="40">
        <v>0.53500000000000003</v>
      </c>
      <c r="R258" s="40">
        <v>1.9</v>
      </c>
      <c r="S258" s="40">
        <v>2.4</v>
      </c>
      <c r="T258" s="40">
        <v>0.82499999999999996</v>
      </c>
      <c r="U258" s="40">
        <v>1.9</v>
      </c>
      <c r="V258" s="40">
        <v>3.1</v>
      </c>
      <c r="W258" s="40">
        <v>5.0999999999999996</v>
      </c>
      <c r="X258" s="40">
        <v>1.4</v>
      </c>
      <c r="Y258" s="40">
        <v>1.1000000000000001</v>
      </c>
      <c r="Z258" s="40">
        <v>1.5</v>
      </c>
      <c r="AA258" s="40">
        <v>1.1000000000000001</v>
      </c>
      <c r="AB258" s="40">
        <v>2.2000000000000002</v>
      </c>
      <c r="AC258" s="40">
        <v>9</v>
      </c>
    </row>
    <row r="259" spans="1:29">
      <c r="A259" s="38">
        <v>195</v>
      </c>
      <c r="B259" s="39" t="s">
        <v>376</v>
      </c>
      <c r="C259" s="38" t="s">
        <v>24</v>
      </c>
      <c r="D259" s="38">
        <v>29</v>
      </c>
      <c r="E259" s="39" t="s">
        <v>105</v>
      </c>
      <c r="F259" s="38">
        <v>74</v>
      </c>
      <c r="G259" s="38">
        <v>8</v>
      </c>
      <c r="H259" s="38">
        <v>14.3</v>
      </c>
      <c r="I259" s="38">
        <v>1.2</v>
      </c>
      <c r="J259" s="38">
        <v>2.2000000000000002</v>
      </c>
      <c r="K259" s="38">
        <v>0.52100000000000002</v>
      </c>
      <c r="L259" s="38">
        <v>0</v>
      </c>
      <c r="M259" s="38">
        <v>0.1</v>
      </c>
      <c r="N259" s="38">
        <v>0.14299999999999999</v>
      </c>
      <c r="O259" s="38">
        <v>1.1000000000000001</v>
      </c>
      <c r="P259" s="38">
        <v>2.1</v>
      </c>
      <c r="Q259" s="38">
        <v>0.53800000000000003</v>
      </c>
      <c r="R259" s="38">
        <v>1.3</v>
      </c>
      <c r="S259" s="38">
        <v>1.9</v>
      </c>
      <c r="T259" s="38">
        <v>0.69799999999999995</v>
      </c>
      <c r="U259" s="38">
        <v>1.4</v>
      </c>
      <c r="V259" s="38">
        <v>2.1</v>
      </c>
      <c r="W259" s="38">
        <v>3.6</v>
      </c>
      <c r="X259" s="38">
        <v>0.3</v>
      </c>
      <c r="Y259" s="38">
        <v>0.4</v>
      </c>
      <c r="Z259" s="38">
        <v>0.2</v>
      </c>
      <c r="AA259" s="38">
        <v>0.3</v>
      </c>
      <c r="AB259" s="38">
        <v>1.9</v>
      </c>
      <c r="AC259" s="38">
        <v>3.6</v>
      </c>
    </row>
    <row r="260" spans="1:29">
      <c r="A260" s="38">
        <v>196</v>
      </c>
      <c r="B260" s="39" t="s">
        <v>377</v>
      </c>
      <c r="C260" s="38" t="s">
        <v>58</v>
      </c>
      <c r="D260" s="38">
        <v>22</v>
      </c>
      <c r="E260" s="39" t="s">
        <v>51</v>
      </c>
      <c r="F260" s="38">
        <v>70</v>
      </c>
      <c r="G260" s="38">
        <v>30</v>
      </c>
      <c r="H260" s="38">
        <v>24</v>
      </c>
      <c r="I260" s="38">
        <v>4</v>
      </c>
      <c r="J260" s="38">
        <v>10.199999999999999</v>
      </c>
      <c r="K260" s="38">
        <v>0.38900000000000001</v>
      </c>
      <c r="L260" s="38">
        <v>1.7</v>
      </c>
      <c r="M260" s="38">
        <v>5.0999999999999996</v>
      </c>
      <c r="N260" s="38">
        <v>0.34200000000000003</v>
      </c>
      <c r="O260" s="38">
        <v>2.2999999999999998</v>
      </c>
      <c r="P260" s="38">
        <v>5.2</v>
      </c>
      <c r="Q260" s="38">
        <v>0.435</v>
      </c>
      <c r="R260" s="38">
        <v>1.8</v>
      </c>
      <c r="S260" s="38">
        <v>2.2000000000000002</v>
      </c>
      <c r="T260" s="38">
        <v>0.80100000000000005</v>
      </c>
      <c r="U260" s="38">
        <v>0.2</v>
      </c>
      <c r="V260" s="38">
        <v>2.1</v>
      </c>
      <c r="W260" s="38">
        <v>2.2000000000000002</v>
      </c>
      <c r="X260" s="38">
        <v>1.8</v>
      </c>
      <c r="Y260" s="38">
        <v>0.3</v>
      </c>
      <c r="Z260" s="38">
        <v>0.2</v>
      </c>
      <c r="AA260" s="38">
        <v>1.2</v>
      </c>
      <c r="AB260" s="38">
        <v>1.7</v>
      </c>
      <c r="AC260" s="38">
        <v>11.5</v>
      </c>
    </row>
    <row r="261" spans="1:29">
      <c r="A261" s="38">
        <v>197</v>
      </c>
      <c r="B261" s="39" t="s">
        <v>70</v>
      </c>
      <c r="C261" s="38" t="s">
        <v>58</v>
      </c>
      <c r="D261" s="38">
        <v>25</v>
      </c>
      <c r="E261" s="39" t="s">
        <v>71</v>
      </c>
      <c r="F261" s="38">
        <v>81</v>
      </c>
      <c r="G261" s="38">
        <v>81</v>
      </c>
      <c r="H261" s="38">
        <v>36.799999999999997</v>
      </c>
      <c r="I261" s="38">
        <v>8</v>
      </c>
      <c r="J261" s="38">
        <v>18.100000000000001</v>
      </c>
      <c r="K261" s="38">
        <v>0.44</v>
      </c>
      <c r="L261" s="38">
        <v>2.6</v>
      </c>
      <c r="M261" s="38">
        <v>6.9</v>
      </c>
      <c r="N261" s="38">
        <v>0.375</v>
      </c>
      <c r="O261" s="38">
        <v>5.4</v>
      </c>
      <c r="P261" s="38">
        <v>11.3</v>
      </c>
      <c r="Q261" s="38">
        <v>0.48</v>
      </c>
      <c r="R261" s="38">
        <v>8.8000000000000007</v>
      </c>
      <c r="S261" s="38">
        <v>10.199999999999999</v>
      </c>
      <c r="T261" s="38">
        <v>0.86799999999999999</v>
      </c>
      <c r="U261" s="38">
        <v>0.9</v>
      </c>
      <c r="V261" s="38">
        <v>4.7</v>
      </c>
      <c r="W261" s="38">
        <v>5.7</v>
      </c>
      <c r="X261" s="38">
        <v>7</v>
      </c>
      <c r="Y261" s="38">
        <v>1.9</v>
      </c>
      <c r="Z261" s="38">
        <v>0.7</v>
      </c>
      <c r="AA261" s="38">
        <v>4</v>
      </c>
      <c r="AB261" s="38">
        <v>2.6</v>
      </c>
      <c r="AC261" s="38">
        <v>27.4</v>
      </c>
    </row>
    <row r="262" spans="1:29">
      <c r="A262" s="38">
        <v>198</v>
      </c>
      <c r="B262" s="39" t="s">
        <v>378</v>
      </c>
      <c r="C262" s="38" t="s">
        <v>64</v>
      </c>
      <c r="D262" s="38">
        <v>21</v>
      </c>
      <c r="E262" s="39" t="s">
        <v>95</v>
      </c>
      <c r="F262" s="38">
        <v>45</v>
      </c>
      <c r="G262" s="38">
        <v>4</v>
      </c>
      <c r="H262" s="38">
        <v>15</v>
      </c>
      <c r="I262" s="38">
        <v>1.4</v>
      </c>
      <c r="J262" s="38">
        <v>3.5</v>
      </c>
      <c r="K262" s="38">
        <v>0.39900000000000002</v>
      </c>
      <c r="L262" s="38">
        <v>0.2</v>
      </c>
      <c r="M262" s="38">
        <v>1.2</v>
      </c>
      <c r="N262" s="38">
        <v>0.17899999999999999</v>
      </c>
      <c r="O262" s="38">
        <v>1.2</v>
      </c>
      <c r="P262" s="38">
        <v>2.2999999999999998</v>
      </c>
      <c r="Q262" s="38">
        <v>0.52</v>
      </c>
      <c r="R262" s="38">
        <v>0.5</v>
      </c>
      <c r="S262" s="38">
        <v>0.9</v>
      </c>
      <c r="T262" s="38">
        <v>0.53700000000000003</v>
      </c>
      <c r="U262" s="38">
        <v>0.8</v>
      </c>
      <c r="V262" s="38">
        <v>1.5</v>
      </c>
      <c r="W262" s="38">
        <v>2.4</v>
      </c>
      <c r="X262" s="38">
        <v>0.6</v>
      </c>
      <c r="Y262" s="38">
        <v>0.7</v>
      </c>
      <c r="Z262" s="38">
        <v>0.2</v>
      </c>
      <c r="AA262" s="38">
        <v>0.6</v>
      </c>
      <c r="AB262" s="38">
        <v>1.5</v>
      </c>
      <c r="AC262" s="38">
        <v>3.5</v>
      </c>
    </row>
    <row r="263" spans="1:29">
      <c r="A263" s="38">
        <v>199</v>
      </c>
      <c r="B263" s="39" t="s">
        <v>379</v>
      </c>
      <c r="C263" s="38" t="s">
        <v>53</v>
      </c>
      <c r="D263" s="38">
        <v>31</v>
      </c>
      <c r="E263" s="39" t="s">
        <v>81</v>
      </c>
      <c r="F263" s="38">
        <v>76</v>
      </c>
      <c r="G263" s="38">
        <v>3</v>
      </c>
      <c r="H263" s="38">
        <v>22.2</v>
      </c>
      <c r="I263" s="38">
        <v>2.9</v>
      </c>
      <c r="J263" s="38">
        <v>6.9</v>
      </c>
      <c r="K263" s="38">
        <v>0.41799999999999998</v>
      </c>
      <c r="L263" s="38">
        <v>1.3</v>
      </c>
      <c r="M263" s="38">
        <v>3.5</v>
      </c>
      <c r="N263" s="38">
        <v>0.35699999999999998</v>
      </c>
      <c r="O263" s="38">
        <v>1.6</v>
      </c>
      <c r="P263" s="38">
        <v>3.4</v>
      </c>
      <c r="Q263" s="38">
        <v>0.48099999999999998</v>
      </c>
      <c r="R263" s="38">
        <v>1.7</v>
      </c>
      <c r="S263" s="38">
        <v>2.1</v>
      </c>
      <c r="T263" s="38">
        <v>0.81499999999999995</v>
      </c>
      <c r="U263" s="38">
        <v>0.2</v>
      </c>
      <c r="V263" s="38">
        <v>1.6</v>
      </c>
      <c r="W263" s="38">
        <v>1.8</v>
      </c>
      <c r="X263" s="38">
        <v>3.1</v>
      </c>
      <c r="Y263" s="38">
        <v>1</v>
      </c>
      <c r="Z263" s="38">
        <v>0.2</v>
      </c>
      <c r="AA263" s="38">
        <v>1.1000000000000001</v>
      </c>
      <c r="AB263" s="38">
        <v>1.9</v>
      </c>
      <c r="AC263" s="38">
        <v>8.8000000000000007</v>
      </c>
    </row>
    <row r="264" spans="1:29">
      <c r="A264" s="38">
        <v>200</v>
      </c>
      <c r="B264" s="39" t="s">
        <v>380</v>
      </c>
      <c r="C264" s="38" t="s">
        <v>58</v>
      </c>
      <c r="D264" s="38">
        <v>20</v>
      </c>
      <c r="E264" s="39" t="s">
        <v>90</v>
      </c>
      <c r="F264" s="38">
        <v>55</v>
      </c>
      <c r="G264" s="38">
        <v>6</v>
      </c>
      <c r="H264" s="38">
        <v>13.1</v>
      </c>
      <c r="I264" s="38">
        <v>1.2</v>
      </c>
      <c r="J264" s="38">
        <v>3.9</v>
      </c>
      <c r="K264" s="38">
        <v>0.30399999999999999</v>
      </c>
      <c r="L264" s="38">
        <v>0.4</v>
      </c>
      <c r="M264" s="38">
        <v>1.9</v>
      </c>
      <c r="N264" s="38">
        <v>0.20399999999999999</v>
      </c>
      <c r="O264" s="38">
        <v>0.8</v>
      </c>
      <c r="P264" s="38">
        <v>2.1</v>
      </c>
      <c r="Q264" s="38">
        <v>0.39500000000000002</v>
      </c>
      <c r="R264" s="38">
        <v>0.6</v>
      </c>
      <c r="S264" s="38">
        <v>0.9</v>
      </c>
      <c r="T264" s="38">
        <v>0.745</v>
      </c>
      <c r="U264" s="38">
        <v>0.4</v>
      </c>
      <c r="V264" s="38">
        <v>0.8</v>
      </c>
      <c r="W264" s="38">
        <v>1.2</v>
      </c>
      <c r="X264" s="38">
        <v>0.5</v>
      </c>
      <c r="Y264" s="38">
        <v>0.7</v>
      </c>
      <c r="Z264" s="38">
        <v>0.1</v>
      </c>
      <c r="AA264" s="38">
        <v>0.7</v>
      </c>
      <c r="AB264" s="38">
        <v>1.3</v>
      </c>
      <c r="AC264" s="38">
        <v>3.4</v>
      </c>
    </row>
    <row r="265" spans="1:29">
      <c r="A265" s="36" t="s">
        <v>214</v>
      </c>
      <c r="B265" s="36" t="s">
        <v>0</v>
      </c>
      <c r="C265" s="36" t="s">
        <v>1</v>
      </c>
      <c r="D265" s="36" t="s">
        <v>2</v>
      </c>
      <c r="E265" s="36" t="s">
        <v>3</v>
      </c>
      <c r="F265" s="36" t="s">
        <v>4</v>
      </c>
      <c r="G265" s="36" t="s">
        <v>5</v>
      </c>
      <c r="H265" s="36" t="s">
        <v>6</v>
      </c>
      <c r="I265" s="36" t="s">
        <v>7</v>
      </c>
      <c r="J265" s="36" t="s">
        <v>8</v>
      </c>
      <c r="K265" s="36" t="s">
        <v>9</v>
      </c>
      <c r="L265" s="36" t="s">
        <v>10</v>
      </c>
      <c r="M265" s="36" t="s">
        <v>11</v>
      </c>
      <c r="N265" s="36" t="s">
        <v>10</v>
      </c>
      <c r="O265" s="36" t="s">
        <v>12</v>
      </c>
      <c r="P265" s="36" t="s">
        <v>13</v>
      </c>
      <c r="Q265" s="36" t="s">
        <v>12</v>
      </c>
      <c r="R265" s="36" t="s">
        <v>14</v>
      </c>
      <c r="S265" s="36" t="s">
        <v>15</v>
      </c>
      <c r="T265" s="36" t="s">
        <v>16</v>
      </c>
      <c r="U265" s="36" t="s">
        <v>17</v>
      </c>
      <c r="V265" s="36" t="s">
        <v>18</v>
      </c>
      <c r="W265" s="36" t="s">
        <v>19</v>
      </c>
      <c r="X265" s="36" t="s">
        <v>20</v>
      </c>
      <c r="Y265" s="36" t="s">
        <v>21</v>
      </c>
      <c r="Z265" s="36" t="s">
        <v>22</v>
      </c>
      <c r="AA265" s="36" t="s">
        <v>23</v>
      </c>
      <c r="AB265" s="36" t="s">
        <v>24</v>
      </c>
      <c r="AC265" s="36" t="s">
        <v>25</v>
      </c>
    </row>
    <row r="266" spans="1:29">
      <c r="A266" s="38">
        <v>201</v>
      </c>
      <c r="B266" s="39" t="s">
        <v>381</v>
      </c>
      <c r="C266" s="38" t="s">
        <v>58</v>
      </c>
      <c r="D266" s="38">
        <v>23</v>
      </c>
      <c r="E266" s="39" t="s">
        <v>108</v>
      </c>
      <c r="F266" s="38">
        <v>51</v>
      </c>
      <c r="G266" s="38">
        <v>1</v>
      </c>
      <c r="H266" s="38">
        <v>9.6999999999999993</v>
      </c>
      <c r="I266" s="38">
        <v>0.9</v>
      </c>
      <c r="J266" s="38">
        <v>2.4</v>
      </c>
      <c r="K266" s="38">
        <v>0.4</v>
      </c>
      <c r="L266" s="38">
        <v>0.6</v>
      </c>
      <c r="M266" s="38">
        <v>1.6</v>
      </c>
      <c r="N266" s="38">
        <v>0.36899999999999999</v>
      </c>
      <c r="O266" s="38">
        <v>0.3</v>
      </c>
      <c r="P266" s="38">
        <v>0.7</v>
      </c>
      <c r="Q266" s="38">
        <v>0.47199999999999998</v>
      </c>
      <c r="R266" s="38">
        <v>0.2</v>
      </c>
      <c r="S266" s="38">
        <v>0.3</v>
      </c>
      <c r="T266" s="38">
        <v>0.6</v>
      </c>
      <c r="U266" s="38">
        <v>0.1</v>
      </c>
      <c r="V266" s="38">
        <v>0.7</v>
      </c>
      <c r="W266" s="38">
        <v>0.8</v>
      </c>
      <c r="X266" s="38">
        <v>0.5</v>
      </c>
      <c r="Y266" s="38">
        <v>0.1</v>
      </c>
      <c r="Z266" s="38">
        <v>0</v>
      </c>
      <c r="AA266" s="38">
        <v>0.5</v>
      </c>
      <c r="AB266" s="38">
        <v>1.2</v>
      </c>
      <c r="AC266" s="38">
        <v>2.7</v>
      </c>
    </row>
    <row r="267" spans="1:29">
      <c r="A267" s="38">
        <v>202</v>
      </c>
      <c r="B267" s="39" t="s">
        <v>382</v>
      </c>
      <c r="C267" s="38" t="s">
        <v>64</v>
      </c>
      <c r="D267" s="38">
        <v>22</v>
      </c>
      <c r="E267" s="39" t="s">
        <v>95</v>
      </c>
      <c r="F267" s="38">
        <v>68</v>
      </c>
      <c r="G267" s="38">
        <v>63</v>
      </c>
      <c r="H267" s="38">
        <v>34.799999999999997</v>
      </c>
      <c r="I267" s="38">
        <v>6.5</v>
      </c>
      <c r="J267" s="38">
        <v>14</v>
      </c>
      <c r="K267" s="38">
        <v>0.46600000000000003</v>
      </c>
      <c r="L267" s="38">
        <v>1.3</v>
      </c>
      <c r="M267" s="38">
        <v>3.5</v>
      </c>
      <c r="N267" s="38">
        <v>0.36399999999999999</v>
      </c>
      <c r="O267" s="38">
        <v>5.2</v>
      </c>
      <c r="P267" s="38">
        <v>10.4</v>
      </c>
      <c r="Q267" s="38">
        <v>0.5</v>
      </c>
      <c r="R267" s="38">
        <v>2.8</v>
      </c>
      <c r="S267" s="38">
        <v>3.6</v>
      </c>
      <c r="T267" s="38">
        <v>0.78800000000000003</v>
      </c>
      <c r="U267" s="38">
        <v>1.1000000000000001</v>
      </c>
      <c r="V267" s="38">
        <v>5.3</v>
      </c>
      <c r="W267" s="38">
        <v>6.3</v>
      </c>
      <c r="X267" s="38">
        <v>1.8</v>
      </c>
      <c r="Y267" s="38">
        <v>1</v>
      </c>
      <c r="Z267" s="38">
        <v>0.5</v>
      </c>
      <c r="AA267" s="38">
        <v>1.7</v>
      </c>
      <c r="AB267" s="38">
        <v>2</v>
      </c>
      <c r="AC267" s="38">
        <v>17.100000000000001</v>
      </c>
    </row>
    <row r="268" spans="1:29">
      <c r="A268" s="38">
        <v>203</v>
      </c>
      <c r="B268" s="39" t="s">
        <v>383</v>
      </c>
      <c r="C268" s="38" t="s">
        <v>24</v>
      </c>
      <c r="D268" s="38">
        <v>34</v>
      </c>
      <c r="E268" s="39" t="s">
        <v>73</v>
      </c>
      <c r="F268" s="38">
        <v>62</v>
      </c>
      <c r="G268" s="38">
        <v>25</v>
      </c>
      <c r="H268" s="38">
        <v>16</v>
      </c>
      <c r="I268" s="38">
        <v>1.7</v>
      </c>
      <c r="J268" s="38">
        <v>3.9</v>
      </c>
      <c r="K268" s="38">
        <v>0.44800000000000001</v>
      </c>
      <c r="L268" s="38">
        <v>0</v>
      </c>
      <c r="M268" s="38">
        <v>0.2</v>
      </c>
      <c r="N268" s="38">
        <v>0.2</v>
      </c>
      <c r="O268" s="38">
        <v>1.7</v>
      </c>
      <c r="P268" s="38">
        <v>3.7</v>
      </c>
      <c r="Q268" s="38">
        <v>0.45900000000000002</v>
      </c>
      <c r="R268" s="38">
        <v>0.7</v>
      </c>
      <c r="S268" s="38">
        <v>1</v>
      </c>
      <c r="T268" s="38">
        <v>0.70299999999999996</v>
      </c>
      <c r="U268" s="38">
        <v>1.1000000000000001</v>
      </c>
      <c r="V268" s="38">
        <v>3</v>
      </c>
      <c r="W268" s="38">
        <v>4.2</v>
      </c>
      <c r="X268" s="38">
        <v>0.7</v>
      </c>
      <c r="Y268" s="38">
        <v>0.3</v>
      </c>
      <c r="Z268" s="38">
        <v>0.2</v>
      </c>
      <c r="AA268" s="38">
        <v>0.7</v>
      </c>
      <c r="AB268" s="38">
        <v>1.8</v>
      </c>
      <c r="AC268" s="38">
        <v>4.2</v>
      </c>
    </row>
    <row r="269" spans="1:29">
      <c r="A269" s="38">
        <v>204</v>
      </c>
      <c r="B269" s="39" t="s">
        <v>384</v>
      </c>
      <c r="C269" s="38" t="s">
        <v>24</v>
      </c>
      <c r="D269" s="38">
        <v>26</v>
      </c>
      <c r="E269" s="39" t="s">
        <v>69</v>
      </c>
      <c r="F269" s="38">
        <v>73</v>
      </c>
      <c r="G269" s="38">
        <v>15</v>
      </c>
      <c r="H269" s="38">
        <v>17.5</v>
      </c>
      <c r="I269" s="38">
        <v>2.2000000000000002</v>
      </c>
      <c r="J269" s="38">
        <v>5.7</v>
      </c>
      <c r="K269" s="38">
        <v>0.39300000000000002</v>
      </c>
      <c r="L269" s="38">
        <v>0.8</v>
      </c>
      <c r="M269" s="38">
        <v>2.4</v>
      </c>
      <c r="N269" s="38">
        <v>0.313</v>
      </c>
      <c r="O269" s="38">
        <v>1.5</v>
      </c>
      <c r="P269" s="38">
        <v>3.3</v>
      </c>
      <c r="Q269" s="38">
        <v>0.45200000000000001</v>
      </c>
      <c r="R269" s="38">
        <v>0.6</v>
      </c>
      <c r="S269" s="38">
        <v>0.9</v>
      </c>
      <c r="T269" s="38">
        <v>0.64700000000000002</v>
      </c>
      <c r="U269" s="38">
        <v>0.4</v>
      </c>
      <c r="V269" s="38">
        <v>3.1</v>
      </c>
      <c r="W269" s="38">
        <v>3.5</v>
      </c>
      <c r="X269" s="38">
        <v>1.2</v>
      </c>
      <c r="Y269" s="38">
        <v>0.3</v>
      </c>
      <c r="Z269" s="38">
        <v>0.7</v>
      </c>
      <c r="AA269" s="38">
        <v>0.8</v>
      </c>
      <c r="AB269" s="38">
        <v>2.4</v>
      </c>
      <c r="AC269" s="38">
        <v>5.8</v>
      </c>
    </row>
    <row r="270" spans="1:29">
      <c r="A270" s="38">
        <v>205</v>
      </c>
      <c r="B270" s="39" t="s">
        <v>385</v>
      </c>
      <c r="C270" s="38" t="s">
        <v>61</v>
      </c>
      <c r="D270" s="38">
        <v>31</v>
      </c>
      <c r="E270" s="39" t="s">
        <v>105</v>
      </c>
      <c r="F270" s="38">
        <v>29</v>
      </c>
      <c r="G270" s="38">
        <v>0</v>
      </c>
      <c r="H270" s="38">
        <v>8.8000000000000007</v>
      </c>
      <c r="I270" s="38">
        <v>0.8</v>
      </c>
      <c r="J270" s="38">
        <v>1.6</v>
      </c>
      <c r="K270" s="38">
        <v>0.47799999999999998</v>
      </c>
      <c r="L270" s="38">
        <v>0</v>
      </c>
      <c r="M270" s="38">
        <v>0</v>
      </c>
      <c r="N270" s="38"/>
      <c r="O270" s="38">
        <v>0.8</v>
      </c>
      <c r="P270" s="38">
        <v>1.6</v>
      </c>
      <c r="Q270" s="38">
        <v>0.47799999999999998</v>
      </c>
      <c r="R270" s="38">
        <v>0.2</v>
      </c>
      <c r="S270" s="38">
        <v>0.4</v>
      </c>
      <c r="T270" s="38">
        <v>0.54500000000000004</v>
      </c>
      <c r="U270" s="38">
        <v>0.6</v>
      </c>
      <c r="V270" s="38">
        <v>1.1000000000000001</v>
      </c>
      <c r="W270" s="38">
        <v>1.8</v>
      </c>
      <c r="X270" s="38">
        <v>0.7</v>
      </c>
      <c r="Y270" s="38">
        <v>0.3</v>
      </c>
      <c r="Z270" s="38">
        <v>0.1</v>
      </c>
      <c r="AA270" s="38">
        <v>0.3</v>
      </c>
      <c r="AB270" s="38">
        <v>1.3</v>
      </c>
      <c r="AC270" s="38">
        <v>1.7</v>
      </c>
    </row>
    <row r="271" spans="1:29">
      <c r="A271" s="38">
        <v>206</v>
      </c>
      <c r="B271" s="39" t="s">
        <v>386</v>
      </c>
      <c r="C271" s="38" t="s">
        <v>64</v>
      </c>
      <c r="D271" s="38">
        <v>24</v>
      </c>
      <c r="E271" s="39" t="s">
        <v>110</v>
      </c>
      <c r="F271" s="38">
        <v>76</v>
      </c>
      <c r="G271" s="38">
        <v>76</v>
      </c>
      <c r="H271" s="38">
        <v>34.4</v>
      </c>
      <c r="I271" s="38">
        <v>6.4</v>
      </c>
      <c r="J271" s="38">
        <v>14.3</v>
      </c>
      <c r="K271" s="38">
        <v>0.44500000000000001</v>
      </c>
      <c r="L271" s="38">
        <v>1.6</v>
      </c>
      <c r="M271" s="38">
        <v>4.3</v>
      </c>
      <c r="N271" s="38">
        <v>0.36399999999999999</v>
      </c>
      <c r="O271" s="38">
        <v>4.8</v>
      </c>
      <c r="P271" s="38">
        <v>10</v>
      </c>
      <c r="Q271" s="38">
        <v>0.48099999999999998</v>
      </c>
      <c r="R271" s="38">
        <v>4.9000000000000004</v>
      </c>
      <c r="S271" s="38">
        <v>6.1</v>
      </c>
      <c r="T271" s="38">
        <v>0.81200000000000006</v>
      </c>
      <c r="U271" s="38">
        <v>0.7</v>
      </c>
      <c r="V271" s="38">
        <v>4.2</v>
      </c>
      <c r="W271" s="38">
        <v>4.9000000000000004</v>
      </c>
      <c r="X271" s="38">
        <v>4.0999999999999996</v>
      </c>
      <c r="Y271" s="38">
        <v>1.4</v>
      </c>
      <c r="Z271" s="38">
        <v>0.4</v>
      </c>
      <c r="AA271" s="38">
        <v>2.7</v>
      </c>
      <c r="AB271" s="38">
        <v>1.7</v>
      </c>
      <c r="AC271" s="38">
        <v>19.3</v>
      </c>
    </row>
    <row r="272" spans="1:29">
      <c r="A272" s="38">
        <v>207</v>
      </c>
      <c r="B272" s="39" t="s">
        <v>387</v>
      </c>
      <c r="C272" s="38" t="s">
        <v>61</v>
      </c>
      <c r="D272" s="38">
        <v>35</v>
      </c>
      <c r="E272" s="39" t="s">
        <v>108</v>
      </c>
      <c r="F272" s="38">
        <v>22</v>
      </c>
      <c r="G272" s="38">
        <v>1</v>
      </c>
      <c r="H272" s="38">
        <v>5.4</v>
      </c>
      <c r="I272" s="38">
        <v>0.6</v>
      </c>
      <c r="J272" s="38">
        <v>1.4</v>
      </c>
      <c r="K272" s="38">
        <v>0.46700000000000003</v>
      </c>
      <c r="L272" s="38">
        <v>0</v>
      </c>
      <c r="M272" s="38">
        <v>0</v>
      </c>
      <c r="N272" s="38"/>
      <c r="O272" s="38">
        <v>0.6</v>
      </c>
      <c r="P272" s="38">
        <v>1.4</v>
      </c>
      <c r="Q272" s="38">
        <v>0.46700000000000003</v>
      </c>
      <c r="R272" s="38">
        <v>0.3</v>
      </c>
      <c r="S272" s="38">
        <v>0.6</v>
      </c>
      <c r="T272" s="38">
        <v>0.53800000000000003</v>
      </c>
      <c r="U272" s="38">
        <v>0.3</v>
      </c>
      <c r="V272" s="38">
        <v>1</v>
      </c>
      <c r="W272" s="38">
        <v>1.3</v>
      </c>
      <c r="X272" s="38">
        <v>0.1</v>
      </c>
      <c r="Y272" s="38">
        <v>0.1</v>
      </c>
      <c r="Z272" s="38">
        <v>0.5</v>
      </c>
      <c r="AA272" s="38">
        <v>0.5</v>
      </c>
      <c r="AB272" s="38">
        <v>0.8</v>
      </c>
      <c r="AC272" s="38">
        <v>1.6</v>
      </c>
    </row>
    <row r="273" spans="1:29">
      <c r="A273" s="38">
        <v>208</v>
      </c>
      <c r="B273" s="39" t="s">
        <v>388</v>
      </c>
      <c r="C273" s="38" t="s">
        <v>58</v>
      </c>
      <c r="D273" s="38">
        <v>27</v>
      </c>
      <c r="E273" s="39" t="s">
        <v>260</v>
      </c>
      <c r="F273" s="38">
        <v>80</v>
      </c>
      <c r="G273" s="38">
        <v>72</v>
      </c>
      <c r="H273" s="38">
        <v>28.9</v>
      </c>
      <c r="I273" s="38">
        <v>4.5999999999999996</v>
      </c>
      <c r="J273" s="38">
        <v>10.6</v>
      </c>
      <c r="K273" s="38">
        <v>0.437</v>
      </c>
      <c r="L273" s="38">
        <v>0.6</v>
      </c>
      <c r="M273" s="38">
        <v>1.7</v>
      </c>
      <c r="N273" s="38">
        <v>0.33100000000000002</v>
      </c>
      <c r="O273" s="38">
        <v>4.0999999999999996</v>
      </c>
      <c r="P273" s="38">
        <v>8.9</v>
      </c>
      <c r="Q273" s="38">
        <v>0.45700000000000002</v>
      </c>
      <c r="R273" s="38">
        <v>2.2999999999999998</v>
      </c>
      <c r="S273" s="38">
        <v>2.7</v>
      </c>
      <c r="T273" s="38">
        <v>0.84799999999999998</v>
      </c>
      <c r="U273" s="38">
        <v>0.5</v>
      </c>
      <c r="V273" s="38">
        <v>3</v>
      </c>
      <c r="W273" s="38">
        <v>3.4</v>
      </c>
      <c r="X273" s="38">
        <v>2.6</v>
      </c>
      <c r="Y273" s="38">
        <v>0.6</v>
      </c>
      <c r="Z273" s="38">
        <v>0.3</v>
      </c>
      <c r="AA273" s="38">
        <v>1.4</v>
      </c>
      <c r="AB273" s="38">
        <v>1.7</v>
      </c>
      <c r="AC273" s="38">
        <v>12.1</v>
      </c>
    </row>
    <row r="274" spans="1:29">
      <c r="A274" s="38">
        <v>209</v>
      </c>
      <c r="B274" s="39" t="s">
        <v>389</v>
      </c>
      <c r="C274" s="38" t="s">
        <v>64</v>
      </c>
      <c r="D274" s="38">
        <v>23</v>
      </c>
      <c r="E274" s="39" t="s">
        <v>85</v>
      </c>
      <c r="F274" s="38">
        <v>9</v>
      </c>
      <c r="G274" s="38">
        <v>0</v>
      </c>
      <c r="H274" s="38">
        <v>9.6</v>
      </c>
      <c r="I274" s="38">
        <v>0.3</v>
      </c>
      <c r="J274" s="38">
        <v>1.4</v>
      </c>
      <c r="K274" s="38">
        <v>0.23100000000000001</v>
      </c>
      <c r="L274" s="38">
        <v>0</v>
      </c>
      <c r="M274" s="38">
        <v>0</v>
      </c>
      <c r="N274" s="38"/>
      <c r="O274" s="38">
        <v>0.3</v>
      </c>
      <c r="P274" s="38">
        <v>1.4</v>
      </c>
      <c r="Q274" s="38">
        <v>0.23100000000000001</v>
      </c>
      <c r="R274" s="38">
        <v>1.6</v>
      </c>
      <c r="S274" s="38">
        <v>2.7</v>
      </c>
      <c r="T274" s="38">
        <v>0.58299999999999996</v>
      </c>
      <c r="U274" s="38">
        <v>0.2</v>
      </c>
      <c r="V274" s="38">
        <v>0.2</v>
      </c>
      <c r="W274" s="38">
        <v>0.4</v>
      </c>
      <c r="X274" s="38">
        <v>0.3</v>
      </c>
      <c r="Y274" s="38">
        <v>0.3</v>
      </c>
      <c r="Z274" s="38">
        <v>0</v>
      </c>
      <c r="AA274" s="38">
        <v>0.3</v>
      </c>
      <c r="AB274" s="38">
        <v>0.7</v>
      </c>
      <c r="AC274" s="38">
        <v>2.2000000000000002</v>
      </c>
    </row>
    <row r="275" spans="1:29">
      <c r="A275" s="38">
        <v>210</v>
      </c>
      <c r="B275" s="39" t="s">
        <v>390</v>
      </c>
      <c r="C275" s="38" t="s">
        <v>61</v>
      </c>
      <c r="D275" s="38">
        <v>24</v>
      </c>
      <c r="E275" s="39" t="s">
        <v>235</v>
      </c>
      <c r="F275" s="38">
        <v>67</v>
      </c>
      <c r="G275" s="38">
        <v>11</v>
      </c>
      <c r="H275" s="38">
        <v>18.3</v>
      </c>
      <c r="I275" s="38">
        <v>2.9</v>
      </c>
      <c r="J275" s="38">
        <v>5.2</v>
      </c>
      <c r="K275" s="38">
        <v>0.56599999999999995</v>
      </c>
      <c r="L275" s="38">
        <v>0</v>
      </c>
      <c r="M275" s="38">
        <v>0</v>
      </c>
      <c r="N275" s="38"/>
      <c r="O275" s="38">
        <v>2.9</v>
      </c>
      <c r="P275" s="38">
        <v>5.2</v>
      </c>
      <c r="Q275" s="38">
        <v>0.56599999999999995</v>
      </c>
      <c r="R275" s="38">
        <v>1.2</v>
      </c>
      <c r="S275" s="38">
        <v>2</v>
      </c>
      <c r="T275" s="38">
        <v>0.56899999999999995</v>
      </c>
      <c r="U275" s="38">
        <v>1.9</v>
      </c>
      <c r="V275" s="38">
        <v>2.8</v>
      </c>
      <c r="W275" s="38">
        <v>4.7</v>
      </c>
      <c r="X275" s="38">
        <v>0.9</v>
      </c>
      <c r="Y275" s="38">
        <v>0.4</v>
      </c>
      <c r="Z275" s="38">
        <v>2</v>
      </c>
      <c r="AA275" s="38">
        <v>1.3</v>
      </c>
      <c r="AB275" s="38">
        <v>2.2999999999999998</v>
      </c>
      <c r="AC275" s="38">
        <v>7</v>
      </c>
    </row>
    <row r="276" spans="1:29">
      <c r="A276" s="38">
        <v>211</v>
      </c>
      <c r="B276" s="39" t="s">
        <v>391</v>
      </c>
      <c r="C276" s="38" t="s">
        <v>61</v>
      </c>
      <c r="D276" s="38">
        <v>28</v>
      </c>
      <c r="E276" s="39" t="s">
        <v>67</v>
      </c>
      <c r="F276" s="38">
        <v>76</v>
      </c>
      <c r="G276" s="38">
        <v>76</v>
      </c>
      <c r="H276" s="38">
        <v>25.3</v>
      </c>
      <c r="I276" s="38">
        <v>4.2</v>
      </c>
      <c r="J276" s="38">
        <v>9.3000000000000007</v>
      </c>
      <c r="K276" s="38">
        <v>0.44600000000000001</v>
      </c>
      <c r="L276" s="38">
        <v>0</v>
      </c>
      <c r="M276" s="38">
        <v>0</v>
      </c>
      <c r="N276" s="38">
        <v>0</v>
      </c>
      <c r="O276" s="38">
        <v>4.2</v>
      </c>
      <c r="P276" s="38">
        <v>9.3000000000000007</v>
      </c>
      <c r="Q276" s="38">
        <v>0.44800000000000001</v>
      </c>
      <c r="R276" s="38">
        <v>2.2000000000000002</v>
      </c>
      <c r="S276" s="38">
        <v>2.7</v>
      </c>
      <c r="T276" s="38">
        <v>0.82399999999999995</v>
      </c>
      <c r="U276" s="38">
        <v>2.1</v>
      </c>
      <c r="V276" s="38">
        <v>5.0999999999999996</v>
      </c>
      <c r="W276" s="38">
        <v>7.1</v>
      </c>
      <c r="X276" s="38">
        <v>1.1000000000000001</v>
      </c>
      <c r="Y276" s="38">
        <v>0.2</v>
      </c>
      <c r="Z276" s="38">
        <v>1.6</v>
      </c>
      <c r="AA276" s="38">
        <v>1.4</v>
      </c>
      <c r="AB276" s="38">
        <v>2.8</v>
      </c>
      <c r="AC276" s="38">
        <v>10.6</v>
      </c>
    </row>
    <row r="277" spans="1:29">
      <c r="A277" s="38">
        <v>212</v>
      </c>
      <c r="B277" s="39" t="s">
        <v>392</v>
      </c>
      <c r="C277" s="38" t="s">
        <v>61</v>
      </c>
      <c r="D277" s="38">
        <v>26</v>
      </c>
      <c r="E277" s="39" t="s">
        <v>90</v>
      </c>
      <c r="F277" s="38">
        <v>73</v>
      </c>
      <c r="G277" s="38">
        <v>8</v>
      </c>
      <c r="H277" s="38">
        <v>19.3</v>
      </c>
      <c r="I277" s="38">
        <v>3</v>
      </c>
      <c r="J277" s="38">
        <v>6.3</v>
      </c>
      <c r="K277" s="38">
        <v>0.47499999999999998</v>
      </c>
      <c r="L277" s="38">
        <v>0</v>
      </c>
      <c r="M277" s="38">
        <v>0</v>
      </c>
      <c r="N277" s="38">
        <v>0</v>
      </c>
      <c r="O277" s="38">
        <v>3</v>
      </c>
      <c r="P277" s="38">
        <v>6.3</v>
      </c>
      <c r="Q277" s="38">
        <v>0.47699999999999998</v>
      </c>
      <c r="R277" s="38">
        <v>1.6</v>
      </c>
      <c r="S277" s="38">
        <v>2.8</v>
      </c>
      <c r="T277" s="38">
        <v>0.57699999999999996</v>
      </c>
      <c r="U277" s="38">
        <v>2.1</v>
      </c>
      <c r="V277" s="38">
        <v>4.0999999999999996</v>
      </c>
      <c r="W277" s="38">
        <v>6.2</v>
      </c>
      <c r="X277" s="38">
        <v>0.8</v>
      </c>
      <c r="Y277" s="38">
        <v>0.5</v>
      </c>
      <c r="Z277" s="38">
        <v>0.5</v>
      </c>
      <c r="AA277" s="38">
        <v>1.3</v>
      </c>
      <c r="AB277" s="38">
        <v>1.9</v>
      </c>
      <c r="AC277" s="38">
        <v>7.6</v>
      </c>
    </row>
    <row r="278" spans="1:29">
      <c r="A278" s="38">
        <v>213</v>
      </c>
      <c r="B278" s="39" t="s">
        <v>393</v>
      </c>
      <c r="C278" s="38" t="s">
        <v>24</v>
      </c>
      <c r="D278" s="38">
        <v>32</v>
      </c>
      <c r="E278" s="39" t="s">
        <v>115</v>
      </c>
      <c r="F278" s="38">
        <v>67</v>
      </c>
      <c r="G278" s="38">
        <v>58</v>
      </c>
      <c r="H278" s="38">
        <v>25.3</v>
      </c>
      <c r="I278" s="38">
        <v>4.5999999999999996</v>
      </c>
      <c r="J278" s="38">
        <v>9</v>
      </c>
      <c r="K278" s="38">
        <v>0.51100000000000001</v>
      </c>
      <c r="L278" s="38">
        <v>0</v>
      </c>
      <c r="M278" s="38">
        <v>0.1</v>
      </c>
      <c r="N278" s="38">
        <v>0.2</v>
      </c>
      <c r="O278" s="38">
        <v>4.5999999999999996</v>
      </c>
      <c r="P278" s="38">
        <v>8.9</v>
      </c>
      <c r="Q278" s="38">
        <v>0.51300000000000001</v>
      </c>
      <c r="R278" s="38">
        <v>1.8</v>
      </c>
      <c r="S278" s="38">
        <v>3</v>
      </c>
      <c r="T278" s="38">
        <v>0.60399999999999998</v>
      </c>
      <c r="U278" s="38">
        <v>1.3</v>
      </c>
      <c r="V278" s="38">
        <v>3.9</v>
      </c>
      <c r="W278" s="38">
        <v>5.0999999999999996</v>
      </c>
      <c r="X278" s="38">
        <v>1.8</v>
      </c>
      <c r="Y278" s="38">
        <v>1</v>
      </c>
      <c r="Z278" s="38">
        <v>0.3</v>
      </c>
      <c r="AA278" s="38">
        <v>1.9</v>
      </c>
      <c r="AB278" s="38">
        <v>2.7</v>
      </c>
      <c r="AC278" s="38">
        <v>11</v>
      </c>
    </row>
    <row r="279" spans="1:29">
      <c r="A279" s="38">
        <v>214</v>
      </c>
      <c r="B279" s="39" t="s">
        <v>655</v>
      </c>
      <c r="C279" s="38" t="s">
        <v>53</v>
      </c>
      <c r="D279" s="38">
        <v>28</v>
      </c>
      <c r="E279" s="39" t="s">
        <v>67</v>
      </c>
      <c r="F279" s="38">
        <v>43</v>
      </c>
      <c r="G279" s="38">
        <v>36</v>
      </c>
      <c r="H279" s="38">
        <v>29.5</v>
      </c>
      <c r="I279" s="38">
        <v>5.9</v>
      </c>
      <c r="J279" s="38">
        <v>12.4</v>
      </c>
      <c r="K279" s="38">
        <v>0.47699999999999998</v>
      </c>
      <c r="L279" s="38">
        <v>1.6</v>
      </c>
      <c r="M279" s="38">
        <v>4.5</v>
      </c>
      <c r="N279" s="38">
        <v>0.35799999999999998</v>
      </c>
      <c r="O279" s="38">
        <v>4.3</v>
      </c>
      <c r="P279" s="38">
        <v>8</v>
      </c>
      <c r="Q279" s="38">
        <v>0.54400000000000004</v>
      </c>
      <c r="R279" s="38">
        <v>2.6</v>
      </c>
      <c r="S279" s="38">
        <v>3.3</v>
      </c>
      <c r="T279" s="38">
        <v>0.79</v>
      </c>
      <c r="U279" s="38">
        <v>0.6</v>
      </c>
      <c r="V279" s="38">
        <v>3.6</v>
      </c>
      <c r="W279" s="38">
        <v>4.2</v>
      </c>
      <c r="X279" s="38">
        <v>5.0999999999999996</v>
      </c>
      <c r="Y279" s="38">
        <v>1</v>
      </c>
      <c r="Z279" s="38">
        <v>0.3</v>
      </c>
      <c r="AA279" s="38">
        <v>1.6</v>
      </c>
      <c r="AB279" s="38">
        <v>2.6</v>
      </c>
      <c r="AC279" s="38">
        <v>16.100000000000001</v>
      </c>
    </row>
    <row r="280" spans="1:29">
      <c r="A280" s="38">
        <v>215</v>
      </c>
      <c r="B280" s="39" t="s">
        <v>394</v>
      </c>
      <c r="C280" s="38" t="s">
        <v>61</v>
      </c>
      <c r="D280" s="38">
        <v>27</v>
      </c>
      <c r="E280" s="39" t="s">
        <v>85</v>
      </c>
      <c r="F280" s="38">
        <v>70</v>
      </c>
      <c r="G280" s="38">
        <v>57</v>
      </c>
      <c r="H280" s="38">
        <v>26.8</v>
      </c>
      <c r="I280" s="38">
        <v>5.0999999999999996</v>
      </c>
      <c r="J280" s="38">
        <v>11.1</v>
      </c>
      <c r="K280" s="38">
        <v>0.45900000000000002</v>
      </c>
      <c r="L280" s="38">
        <v>0</v>
      </c>
      <c r="M280" s="38">
        <v>0.2</v>
      </c>
      <c r="N280" s="38">
        <v>0.27300000000000002</v>
      </c>
      <c r="O280" s="38">
        <v>5.0999999999999996</v>
      </c>
      <c r="P280" s="38">
        <v>10.9</v>
      </c>
      <c r="Q280" s="38">
        <v>0.46200000000000002</v>
      </c>
      <c r="R280" s="38">
        <v>1.8</v>
      </c>
      <c r="S280" s="38">
        <v>2.4</v>
      </c>
      <c r="T280" s="38">
        <v>0.73799999999999999</v>
      </c>
      <c r="U280" s="38">
        <v>2.5</v>
      </c>
      <c r="V280" s="38">
        <v>5.5</v>
      </c>
      <c r="W280" s="38">
        <v>7.9</v>
      </c>
      <c r="X280" s="38">
        <v>1.5</v>
      </c>
      <c r="Y280" s="38">
        <v>0.5</v>
      </c>
      <c r="Z280" s="38">
        <v>0.7</v>
      </c>
      <c r="AA280" s="38">
        <v>1.5</v>
      </c>
      <c r="AB280" s="38">
        <v>2.2999999999999998</v>
      </c>
      <c r="AC280" s="38">
        <v>12</v>
      </c>
    </row>
    <row r="281" spans="1:29">
      <c r="A281" s="38">
        <v>216</v>
      </c>
      <c r="B281" s="39" t="s">
        <v>395</v>
      </c>
      <c r="C281" s="38" t="s">
        <v>64</v>
      </c>
      <c r="D281" s="38">
        <v>23</v>
      </c>
      <c r="E281" s="39" t="s">
        <v>67</v>
      </c>
      <c r="F281" s="38">
        <v>82</v>
      </c>
      <c r="G281" s="38">
        <v>78</v>
      </c>
      <c r="H281" s="38">
        <v>29</v>
      </c>
      <c r="I281" s="38">
        <v>3.1</v>
      </c>
      <c r="J281" s="38">
        <v>7.7</v>
      </c>
      <c r="K281" s="38">
        <v>0.39600000000000002</v>
      </c>
      <c r="L281" s="38">
        <v>0.8</v>
      </c>
      <c r="M281" s="38">
        <v>2.5</v>
      </c>
      <c r="N281" s="38">
        <v>0.32700000000000001</v>
      </c>
      <c r="O281" s="38">
        <v>2.2000000000000002</v>
      </c>
      <c r="P281" s="38">
        <v>5.2</v>
      </c>
      <c r="Q281" s="38">
        <v>0.43</v>
      </c>
      <c r="R281" s="38">
        <v>1.9</v>
      </c>
      <c r="S281" s="38">
        <v>2.4</v>
      </c>
      <c r="T281" s="38">
        <v>0.82399999999999995</v>
      </c>
      <c r="U281" s="38">
        <v>0.9</v>
      </c>
      <c r="V281" s="38">
        <v>3</v>
      </c>
      <c r="W281" s="38">
        <v>3.8</v>
      </c>
      <c r="X281" s="38">
        <v>2.2000000000000002</v>
      </c>
      <c r="Y281" s="38">
        <v>0.8</v>
      </c>
      <c r="Z281" s="38">
        <v>0.2</v>
      </c>
      <c r="AA281" s="38">
        <v>1.4</v>
      </c>
      <c r="AB281" s="38">
        <v>2.2000000000000002</v>
      </c>
      <c r="AC281" s="38">
        <v>8.9</v>
      </c>
    </row>
    <row r="282" spans="1:29">
      <c r="A282" s="38">
        <v>217</v>
      </c>
      <c r="B282" s="39" t="s">
        <v>396</v>
      </c>
      <c r="C282" s="38" t="s">
        <v>58</v>
      </c>
      <c r="D282" s="38">
        <v>34</v>
      </c>
      <c r="E282" s="39" t="s">
        <v>79</v>
      </c>
      <c r="F282" s="38">
        <v>66</v>
      </c>
      <c r="G282" s="38">
        <v>22</v>
      </c>
      <c r="H282" s="38">
        <v>24.4</v>
      </c>
      <c r="I282" s="38">
        <v>2.2000000000000002</v>
      </c>
      <c r="J282" s="38">
        <v>5.8</v>
      </c>
      <c r="K282" s="38">
        <v>0.373</v>
      </c>
      <c r="L282" s="38">
        <v>0.9</v>
      </c>
      <c r="M282" s="38">
        <v>2.5</v>
      </c>
      <c r="N282" s="38">
        <v>0.34499999999999997</v>
      </c>
      <c r="O282" s="38">
        <v>1.3</v>
      </c>
      <c r="P282" s="38">
        <v>3.2</v>
      </c>
      <c r="Q282" s="38">
        <v>0.39400000000000002</v>
      </c>
      <c r="R282" s="38">
        <v>0.5</v>
      </c>
      <c r="S282" s="38">
        <v>0.8</v>
      </c>
      <c r="T282" s="38">
        <v>0.7</v>
      </c>
      <c r="U282" s="38">
        <v>0.3</v>
      </c>
      <c r="V282" s="38">
        <v>1.5</v>
      </c>
      <c r="W282" s="38">
        <v>1.8</v>
      </c>
      <c r="X282" s="38">
        <v>2.2000000000000002</v>
      </c>
      <c r="Y282" s="38">
        <v>0.7</v>
      </c>
      <c r="Z282" s="38">
        <v>0.2</v>
      </c>
      <c r="AA282" s="38">
        <v>1.1000000000000001</v>
      </c>
      <c r="AB282" s="38">
        <v>2.2000000000000002</v>
      </c>
      <c r="AC282" s="38">
        <v>5.7</v>
      </c>
    </row>
    <row r="283" spans="1:29">
      <c r="A283" s="38">
        <v>218</v>
      </c>
      <c r="B283" s="39" t="s">
        <v>397</v>
      </c>
      <c r="C283" s="38" t="s">
        <v>53</v>
      </c>
      <c r="D283" s="38">
        <v>24</v>
      </c>
      <c r="E283" s="39" t="s">
        <v>221</v>
      </c>
      <c r="F283" s="38">
        <v>40</v>
      </c>
      <c r="G283" s="38">
        <v>37</v>
      </c>
      <c r="H283" s="38">
        <v>32.6</v>
      </c>
      <c r="I283" s="38">
        <v>6</v>
      </c>
      <c r="J283" s="38">
        <v>13.4</v>
      </c>
      <c r="K283" s="38">
        <v>0.44600000000000001</v>
      </c>
      <c r="L283" s="38">
        <v>1.3</v>
      </c>
      <c r="M283" s="38">
        <v>3.4</v>
      </c>
      <c r="N283" s="38">
        <v>0.378</v>
      </c>
      <c r="O283" s="38">
        <v>4.7</v>
      </c>
      <c r="P283" s="38">
        <v>10</v>
      </c>
      <c r="Q283" s="38">
        <v>0.46899999999999997</v>
      </c>
      <c r="R283" s="38">
        <v>1.6</v>
      </c>
      <c r="S283" s="38">
        <v>1.9</v>
      </c>
      <c r="T283" s="38">
        <v>0.85499999999999998</v>
      </c>
      <c r="U283" s="38">
        <v>0.8</v>
      </c>
      <c r="V283" s="38">
        <v>2.6</v>
      </c>
      <c r="W283" s="38">
        <v>3.4</v>
      </c>
      <c r="X283" s="38">
        <v>6.9</v>
      </c>
      <c r="Y283" s="38">
        <v>1.6</v>
      </c>
      <c r="Z283" s="38">
        <v>0.6</v>
      </c>
      <c r="AA283" s="38">
        <v>2.2999999999999998</v>
      </c>
      <c r="AB283" s="38">
        <v>2.8</v>
      </c>
      <c r="AC283" s="38">
        <v>14.8</v>
      </c>
    </row>
    <row r="284" spans="1:29">
      <c r="A284" s="38">
        <v>219</v>
      </c>
      <c r="B284" s="39" t="s">
        <v>398</v>
      </c>
      <c r="C284" s="38" t="s">
        <v>58</v>
      </c>
      <c r="D284" s="38">
        <v>25</v>
      </c>
      <c r="E284" s="39" t="s">
        <v>56</v>
      </c>
      <c r="F284" s="38">
        <v>59</v>
      </c>
      <c r="G284" s="38">
        <v>4</v>
      </c>
      <c r="H284" s="38">
        <v>11.1</v>
      </c>
      <c r="I284" s="38">
        <v>1.5</v>
      </c>
      <c r="J284" s="38">
        <v>4</v>
      </c>
      <c r="K284" s="38">
        <v>0.38700000000000001</v>
      </c>
      <c r="L284" s="38">
        <v>0.6</v>
      </c>
      <c r="M284" s="38">
        <v>1.8</v>
      </c>
      <c r="N284" s="38">
        <v>0.32100000000000001</v>
      </c>
      <c r="O284" s="38">
        <v>0.9</v>
      </c>
      <c r="P284" s="38">
        <v>2.1</v>
      </c>
      <c r="Q284" s="38">
        <v>0.44400000000000001</v>
      </c>
      <c r="R284" s="38">
        <v>0.6</v>
      </c>
      <c r="S284" s="38">
        <v>0.8</v>
      </c>
      <c r="T284" s="38">
        <v>0.82199999999999995</v>
      </c>
      <c r="U284" s="38">
        <v>0.2</v>
      </c>
      <c r="V284" s="38">
        <v>1</v>
      </c>
      <c r="W284" s="38">
        <v>1.2</v>
      </c>
      <c r="X284" s="38">
        <v>0.8</v>
      </c>
      <c r="Y284" s="38">
        <v>0.7</v>
      </c>
      <c r="Z284" s="38">
        <v>0.2</v>
      </c>
      <c r="AA284" s="38">
        <v>0.5</v>
      </c>
      <c r="AB284" s="38">
        <v>0.9</v>
      </c>
      <c r="AC284" s="38">
        <v>4.3</v>
      </c>
    </row>
    <row r="285" spans="1:29">
      <c r="A285" s="38">
        <v>220</v>
      </c>
      <c r="B285" s="39" t="s">
        <v>399</v>
      </c>
      <c r="C285" s="38" t="s">
        <v>61</v>
      </c>
      <c r="D285" s="38">
        <v>30</v>
      </c>
      <c r="E285" s="39" t="s">
        <v>292</v>
      </c>
      <c r="F285" s="38">
        <v>46</v>
      </c>
      <c r="G285" s="38">
        <v>9</v>
      </c>
      <c r="H285" s="38">
        <v>9.6</v>
      </c>
      <c r="I285" s="38">
        <v>1.2</v>
      </c>
      <c r="J285" s="38">
        <v>1.8</v>
      </c>
      <c r="K285" s="38">
        <v>0.64600000000000002</v>
      </c>
      <c r="L285" s="38">
        <v>0</v>
      </c>
      <c r="M285" s="38">
        <v>0</v>
      </c>
      <c r="N285" s="38"/>
      <c r="O285" s="38">
        <v>1.2</v>
      </c>
      <c r="P285" s="38">
        <v>1.8</v>
      </c>
      <c r="Q285" s="38">
        <v>0.64600000000000002</v>
      </c>
      <c r="R285" s="38">
        <v>0.7</v>
      </c>
      <c r="S285" s="38">
        <v>1.2</v>
      </c>
      <c r="T285" s="38">
        <v>0.57399999999999995</v>
      </c>
      <c r="U285" s="38">
        <v>0.8</v>
      </c>
      <c r="V285" s="38">
        <v>1.5</v>
      </c>
      <c r="W285" s="38">
        <v>2.2000000000000002</v>
      </c>
      <c r="X285" s="38">
        <v>0.3</v>
      </c>
      <c r="Y285" s="38">
        <v>0.1</v>
      </c>
      <c r="Z285" s="38">
        <v>0.4</v>
      </c>
      <c r="AA285" s="38">
        <v>0.5</v>
      </c>
      <c r="AB285" s="38">
        <v>1.4</v>
      </c>
      <c r="AC285" s="38">
        <v>3</v>
      </c>
    </row>
    <row r="286" spans="1:29">
      <c r="A286" s="36" t="s">
        <v>214</v>
      </c>
      <c r="B286" s="36" t="s">
        <v>0</v>
      </c>
      <c r="C286" s="36" t="s">
        <v>1</v>
      </c>
      <c r="D286" s="36" t="s">
        <v>2</v>
      </c>
      <c r="E286" s="36" t="s">
        <v>3</v>
      </c>
      <c r="F286" s="36" t="s">
        <v>4</v>
      </c>
      <c r="G286" s="36" t="s">
        <v>5</v>
      </c>
      <c r="H286" s="36" t="s">
        <v>6</v>
      </c>
      <c r="I286" s="36" t="s">
        <v>7</v>
      </c>
      <c r="J286" s="36" t="s">
        <v>8</v>
      </c>
      <c r="K286" s="36" t="s">
        <v>9</v>
      </c>
      <c r="L286" s="36" t="s">
        <v>10</v>
      </c>
      <c r="M286" s="36" t="s">
        <v>11</v>
      </c>
      <c r="N286" s="36" t="s">
        <v>10</v>
      </c>
      <c r="O286" s="36" t="s">
        <v>12</v>
      </c>
      <c r="P286" s="36" t="s">
        <v>13</v>
      </c>
      <c r="Q286" s="36" t="s">
        <v>12</v>
      </c>
      <c r="R286" s="36" t="s">
        <v>14</v>
      </c>
      <c r="S286" s="36" t="s">
        <v>15</v>
      </c>
      <c r="T286" s="36" t="s">
        <v>16</v>
      </c>
      <c r="U286" s="36" t="s">
        <v>17</v>
      </c>
      <c r="V286" s="36" t="s">
        <v>18</v>
      </c>
      <c r="W286" s="36" t="s">
        <v>19</v>
      </c>
      <c r="X286" s="36" t="s">
        <v>20</v>
      </c>
      <c r="Y286" s="36" t="s">
        <v>21</v>
      </c>
      <c r="Z286" s="36" t="s">
        <v>22</v>
      </c>
      <c r="AA286" s="36" t="s">
        <v>23</v>
      </c>
      <c r="AB286" s="36" t="s">
        <v>24</v>
      </c>
      <c r="AC286" s="36" t="s">
        <v>25</v>
      </c>
    </row>
    <row r="287" spans="1:29">
      <c r="A287" s="38">
        <v>221</v>
      </c>
      <c r="B287" s="39" t="s">
        <v>400</v>
      </c>
      <c r="C287" s="38" t="s">
        <v>58</v>
      </c>
      <c r="D287" s="38">
        <v>22</v>
      </c>
      <c r="E287" s="39" t="s">
        <v>110</v>
      </c>
      <c r="F287" s="38">
        <v>50</v>
      </c>
      <c r="G287" s="38">
        <v>21</v>
      </c>
      <c r="H287" s="38">
        <v>21.3</v>
      </c>
      <c r="I287" s="38">
        <v>3.1</v>
      </c>
      <c r="J287" s="38">
        <v>7.5</v>
      </c>
      <c r="K287" s="38">
        <v>0.41399999999999998</v>
      </c>
      <c r="L287" s="38">
        <v>1.2</v>
      </c>
      <c r="M287" s="38">
        <v>3.4</v>
      </c>
      <c r="N287" s="38">
        <v>0.36499999999999999</v>
      </c>
      <c r="O287" s="38">
        <v>1.9</v>
      </c>
      <c r="P287" s="38">
        <v>4.0999999999999996</v>
      </c>
      <c r="Q287" s="38">
        <v>0.45600000000000002</v>
      </c>
      <c r="R287" s="38">
        <v>1.2</v>
      </c>
      <c r="S287" s="38">
        <v>1.6</v>
      </c>
      <c r="T287" s="38">
        <v>0.76300000000000001</v>
      </c>
      <c r="U287" s="38">
        <v>0.2</v>
      </c>
      <c r="V287" s="38">
        <v>2.2000000000000002</v>
      </c>
      <c r="W287" s="38">
        <v>2.2999999999999998</v>
      </c>
      <c r="X287" s="38">
        <v>1.7</v>
      </c>
      <c r="Y287" s="38">
        <v>0.6</v>
      </c>
      <c r="Z287" s="38">
        <v>0.2</v>
      </c>
      <c r="AA287" s="38">
        <v>0.9</v>
      </c>
      <c r="AB287" s="38">
        <v>2.4</v>
      </c>
      <c r="AC287" s="38">
        <v>8.6999999999999993</v>
      </c>
    </row>
    <row r="288" spans="1:29">
      <c r="A288" s="38">
        <v>222</v>
      </c>
      <c r="B288" s="39" t="s">
        <v>401</v>
      </c>
      <c r="C288" s="38" t="s">
        <v>61</v>
      </c>
      <c r="D288" s="38">
        <v>28</v>
      </c>
      <c r="E288" s="39" t="s">
        <v>97</v>
      </c>
      <c r="F288" s="38">
        <v>76</v>
      </c>
      <c r="G288" s="38">
        <v>76</v>
      </c>
      <c r="H288" s="38">
        <v>30.5</v>
      </c>
      <c r="I288" s="38">
        <v>6.8</v>
      </c>
      <c r="J288" s="38">
        <v>12.7</v>
      </c>
      <c r="K288" s="38">
        <v>0.53800000000000003</v>
      </c>
      <c r="L288" s="38">
        <v>0.1</v>
      </c>
      <c r="M288" s="38">
        <v>0.5</v>
      </c>
      <c r="N288" s="38">
        <v>0.30599999999999999</v>
      </c>
      <c r="O288" s="38">
        <v>6.7</v>
      </c>
      <c r="P288" s="38">
        <v>12.2</v>
      </c>
      <c r="Q288" s="38">
        <v>0.54700000000000004</v>
      </c>
      <c r="R288" s="38">
        <v>1.4</v>
      </c>
      <c r="S288" s="38">
        <v>1.9</v>
      </c>
      <c r="T288" s="38">
        <v>0.75900000000000001</v>
      </c>
      <c r="U288" s="38">
        <v>1.7</v>
      </c>
      <c r="V288" s="38">
        <v>5.4</v>
      </c>
      <c r="W288" s="38">
        <v>7.2</v>
      </c>
      <c r="X288" s="38">
        <v>3.2</v>
      </c>
      <c r="Y288" s="38">
        <v>0.9</v>
      </c>
      <c r="Z288" s="38">
        <v>1.3</v>
      </c>
      <c r="AA288" s="38">
        <v>1.3</v>
      </c>
      <c r="AB288" s="38">
        <v>1.6</v>
      </c>
      <c r="AC288" s="38">
        <v>15.2</v>
      </c>
    </row>
    <row r="289" spans="1:29">
      <c r="A289" s="38">
        <v>223</v>
      </c>
      <c r="B289" s="39" t="s">
        <v>94</v>
      </c>
      <c r="C289" s="38" t="s">
        <v>61</v>
      </c>
      <c r="D289" s="38">
        <v>29</v>
      </c>
      <c r="E289" s="39" t="s">
        <v>71</v>
      </c>
      <c r="F289" s="38">
        <v>41</v>
      </c>
      <c r="G289" s="38">
        <v>41</v>
      </c>
      <c r="H289" s="38">
        <v>29.8</v>
      </c>
      <c r="I289" s="38">
        <v>6.1</v>
      </c>
      <c r="J289" s="38">
        <v>10.3</v>
      </c>
      <c r="K289" s="38">
        <v>0.59299999999999997</v>
      </c>
      <c r="L289" s="38">
        <v>0</v>
      </c>
      <c r="M289" s="38">
        <v>0</v>
      </c>
      <c r="N289" s="38">
        <v>0.5</v>
      </c>
      <c r="O289" s="38">
        <v>6.1</v>
      </c>
      <c r="P289" s="38">
        <v>10.3</v>
      </c>
      <c r="Q289" s="38">
        <v>0.59399999999999997</v>
      </c>
      <c r="R289" s="38">
        <v>3.5</v>
      </c>
      <c r="S289" s="38">
        <v>6.6</v>
      </c>
      <c r="T289" s="38">
        <v>0.52800000000000002</v>
      </c>
      <c r="U289" s="38">
        <v>2.7</v>
      </c>
      <c r="V289" s="38">
        <v>7.8</v>
      </c>
      <c r="W289" s="38">
        <v>10.5</v>
      </c>
      <c r="X289" s="38">
        <v>1.2</v>
      </c>
      <c r="Y289" s="38">
        <v>0.7</v>
      </c>
      <c r="Z289" s="38">
        <v>1.3</v>
      </c>
      <c r="AA289" s="38">
        <v>2.8</v>
      </c>
      <c r="AB289" s="38">
        <v>3.3</v>
      </c>
      <c r="AC289" s="38">
        <v>15.8</v>
      </c>
    </row>
    <row r="290" spans="1:29">
      <c r="A290" s="38">
        <v>224</v>
      </c>
      <c r="B290" s="39" t="s">
        <v>732</v>
      </c>
      <c r="C290" s="38" t="s">
        <v>58</v>
      </c>
      <c r="D290" s="38">
        <v>30</v>
      </c>
      <c r="E290" s="39" t="s">
        <v>69</v>
      </c>
      <c r="F290" s="38">
        <v>5</v>
      </c>
      <c r="G290" s="38">
        <v>0</v>
      </c>
      <c r="H290" s="38">
        <v>11.2</v>
      </c>
      <c r="I290" s="38">
        <v>1.2</v>
      </c>
      <c r="J290" s="38">
        <v>2.8</v>
      </c>
      <c r="K290" s="38">
        <v>0.42899999999999999</v>
      </c>
      <c r="L290" s="38">
        <v>0.6</v>
      </c>
      <c r="M290" s="38">
        <v>1.2</v>
      </c>
      <c r="N290" s="38">
        <v>0.5</v>
      </c>
      <c r="O290" s="38">
        <v>0.6</v>
      </c>
      <c r="P290" s="38">
        <v>1.6</v>
      </c>
      <c r="Q290" s="38">
        <v>0.375</v>
      </c>
      <c r="R290" s="38">
        <v>0.6</v>
      </c>
      <c r="S290" s="38">
        <v>0.8</v>
      </c>
      <c r="T290" s="38">
        <v>0.75</v>
      </c>
      <c r="U290" s="38">
        <v>0.2</v>
      </c>
      <c r="V290" s="38">
        <v>1.4</v>
      </c>
      <c r="W290" s="38">
        <v>1.6</v>
      </c>
      <c r="X290" s="38">
        <v>1</v>
      </c>
      <c r="Y290" s="38">
        <v>1.2</v>
      </c>
      <c r="Z290" s="38">
        <v>0.2</v>
      </c>
      <c r="AA290" s="38">
        <v>0.6</v>
      </c>
      <c r="AB290" s="38">
        <v>0.8</v>
      </c>
      <c r="AC290" s="38">
        <v>3.6</v>
      </c>
    </row>
    <row r="291" spans="1:29">
      <c r="A291" s="38">
        <v>225</v>
      </c>
      <c r="B291" s="39" t="s">
        <v>402</v>
      </c>
      <c r="C291" s="38" t="s">
        <v>64</v>
      </c>
      <c r="D291" s="38">
        <v>25</v>
      </c>
      <c r="E291" s="39" t="s">
        <v>77</v>
      </c>
      <c r="F291" s="38">
        <v>45</v>
      </c>
      <c r="G291" s="38">
        <v>4</v>
      </c>
      <c r="H291" s="38">
        <v>16.5</v>
      </c>
      <c r="I291" s="38">
        <v>1.8</v>
      </c>
      <c r="J291" s="38">
        <v>3.8</v>
      </c>
      <c r="K291" s="38">
        <v>0.45900000000000002</v>
      </c>
      <c r="L291" s="38">
        <v>0.4</v>
      </c>
      <c r="M291" s="38">
        <v>1.1000000000000001</v>
      </c>
      <c r="N291" s="38">
        <v>0.314</v>
      </c>
      <c r="O291" s="38">
        <v>1.4</v>
      </c>
      <c r="P291" s="38">
        <v>2.7</v>
      </c>
      <c r="Q291" s="38">
        <v>0.52100000000000002</v>
      </c>
      <c r="R291" s="38">
        <v>0.5</v>
      </c>
      <c r="S291" s="38">
        <v>0.6</v>
      </c>
      <c r="T291" s="38">
        <v>0.82799999999999996</v>
      </c>
      <c r="U291" s="38">
        <v>0.7</v>
      </c>
      <c r="V291" s="38">
        <v>2.2999999999999998</v>
      </c>
      <c r="W291" s="38">
        <v>3</v>
      </c>
      <c r="X291" s="38">
        <v>0.6</v>
      </c>
      <c r="Y291" s="38">
        <v>0.4</v>
      </c>
      <c r="Z291" s="38">
        <v>0.2</v>
      </c>
      <c r="AA291" s="38">
        <v>0.4</v>
      </c>
      <c r="AB291" s="38">
        <v>1.9</v>
      </c>
      <c r="AC291" s="38">
        <v>4.4000000000000004</v>
      </c>
    </row>
    <row r="292" spans="1:29">
      <c r="A292" s="38">
        <v>226</v>
      </c>
      <c r="B292" s="39" t="s">
        <v>403</v>
      </c>
      <c r="C292" s="38" t="s">
        <v>24</v>
      </c>
      <c r="D292" s="38">
        <v>29</v>
      </c>
      <c r="E292" s="39" t="s">
        <v>115</v>
      </c>
      <c r="F292" s="38">
        <v>64</v>
      </c>
      <c r="G292" s="38">
        <v>17</v>
      </c>
      <c r="H292" s="38">
        <v>21</v>
      </c>
      <c r="I292" s="38">
        <v>3.3</v>
      </c>
      <c r="J292" s="38">
        <v>7</v>
      </c>
      <c r="K292" s="38">
        <v>0.47299999999999998</v>
      </c>
      <c r="L292" s="38">
        <v>0</v>
      </c>
      <c r="M292" s="38">
        <v>0.1</v>
      </c>
      <c r="N292" s="38">
        <v>0</v>
      </c>
      <c r="O292" s="38">
        <v>3.3</v>
      </c>
      <c r="P292" s="38">
        <v>6.9</v>
      </c>
      <c r="Q292" s="38">
        <v>0.48099999999999998</v>
      </c>
      <c r="R292" s="38">
        <v>1.4</v>
      </c>
      <c r="S292" s="38">
        <v>1.8</v>
      </c>
      <c r="T292" s="38">
        <v>0.74399999999999999</v>
      </c>
      <c r="U292" s="38">
        <v>1.8</v>
      </c>
      <c r="V292" s="38">
        <v>4.7</v>
      </c>
      <c r="W292" s="38">
        <v>6.5</v>
      </c>
      <c r="X292" s="38">
        <v>0.9</v>
      </c>
      <c r="Y292" s="38">
        <v>0.5</v>
      </c>
      <c r="Z292" s="38">
        <v>0.4</v>
      </c>
      <c r="AA292" s="38">
        <v>0.7</v>
      </c>
      <c r="AB292" s="38">
        <v>2</v>
      </c>
      <c r="AC292" s="38">
        <v>8</v>
      </c>
    </row>
    <row r="293" spans="1:29">
      <c r="A293" s="38">
        <v>227</v>
      </c>
      <c r="B293" s="39" t="s">
        <v>404</v>
      </c>
      <c r="C293" s="38" t="s">
        <v>24</v>
      </c>
      <c r="D293" s="38">
        <v>25</v>
      </c>
      <c r="E293" s="39" t="s">
        <v>65</v>
      </c>
      <c r="F293" s="38">
        <v>64</v>
      </c>
      <c r="G293" s="38">
        <v>64</v>
      </c>
      <c r="H293" s="38">
        <v>33.1</v>
      </c>
      <c r="I293" s="38">
        <v>5.8</v>
      </c>
      <c r="J293" s="38">
        <v>12.3</v>
      </c>
      <c r="K293" s="38">
        <v>0.47599999999999998</v>
      </c>
      <c r="L293" s="38">
        <v>1.2</v>
      </c>
      <c r="M293" s="38">
        <v>3.2</v>
      </c>
      <c r="N293" s="38">
        <v>0.376</v>
      </c>
      <c r="O293" s="38">
        <v>4.5999999999999996</v>
      </c>
      <c r="P293" s="38">
        <v>9.1</v>
      </c>
      <c r="Q293" s="38">
        <v>0.51100000000000001</v>
      </c>
      <c r="R293" s="38">
        <v>1.4</v>
      </c>
      <c r="S293" s="38">
        <v>1.7</v>
      </c>
      <c r="T293" s="38">
        <v>0.83599999999999997</v>
      </c>
      <c r="U293" s="38">
        <v>2.1</v>
      </c>
      <c r="V293" s="38">
        <v>5.7</v>
      </c>
      <c r="W293" s="38">
        <v>7.8</v>
      </c>
      <c r="X293" s="38">
        <v>0.9</v>
      </c>
      <c r="Y293" s="38">
        <v>0.5</v>
      </c>
      <c r="Z293" s="38">
        <v>2.4</v>
      </c>
      <c r="AA293" s="38">
        <v>1.5</v>
      </c>
      <c r="AB293" s="38">
        <v>3</v>
      </c>
      <c r="AC293" s="38">
        <v>14.3</v>
      </c>
    </row>
    <row r="294" spans="1:29">
      <c r="A294" s="38">
        <v>228</v>
      </c>
      <c r="B294" s="39" t="s">
        <v>405</v>
      </c>
      <c r="C294" s="38" t="s">
        <v>58</v>
      </c>
      <c r="D294" s="38">
        <v>31</v>
      </c>
      <c r="E294" s="39" t="s">
        <v>56</v>
      </c>
      <c r="F294" s="38">
        <v>77</v>
      </c>
      <c r="G294" s="38">
        <v>0</v>
      </c>
      <c r="H294" s="38">
        <v>26.9</v>
      </c>
      <c r="I294" s="38">
        <v>3</v>
      </c>
      <c r="J294" s="38">
        <v>6.4</v>
      </c>
      <c r="K294" s="38">
        <v>0.46600000000000003</v>
      </c>
      <c r="L294" s="38">
        <v>1</v>
      </c>
      <c r="M294" s="38">
        <v>2.8</v>
      </c>
      <c r="N294" s="38">
        <v>0.34899999999999998</v>
      </c>
      <c r="O294" s="38">
        <v>2</v>
      </c>
      <c r="P294" s="38">
        <v>3.7</v>
      </c>
      <c r="Q294" s="38">
        <v>0.55300000000000005</v>
      </c>
      <c r="R294" s="38">
        <v>0.9</v>
      </c>
      <c r="S294" s="38">
        <v>1.5</v>
      </c>
      <c r="T294" s="38">
        <v>0.59599999999999997</v>
      </c>
      <c r="U294" s="38">
        <v>0.6</v>
      </c>
      <c r="V294" s="38">
        <v>2.8</v>
      </c>
      <c r="W294" s="38">
        <v>3.3</v>
      </c>
      <c r="X294" s="38">
        <v>3</v>
      </c>
      <c r="Y294" s="38">
        <v>1.2</v>
      </c>
      <c r="Z294" s="38">
        <v>0.3</v>
      </c>
      <c r="AA294" s="38">
        <v>1.1000000000000001</v>
      </c>
      <c r="AB294" s="38">
        <v>1.3</v>
      </c>
      <c r="AC294" s="38">
        <v>7.8</v>
      </c>
    </row>
    <row r="295" spans="1:29">
      <c r="A295" s="38">
        <v>229</v>
      </c>
      <c r="B295" s="39" t="s">
        <v>406</v>
      </c>
      <c r="C295" s="38" t="s">
        <v>24</v>
      </c>
      <c r="D295" s="38">
        <v>27</v>
      </c>
      <c r="E295" s="39" t="s">
        <v>235</v>
      </c>
      <c r="F295" s="38">
        <v>58</v>
      </c>
      <c r="G295" s="38">
        <v>36</v>
      </c>
      <c r="H295" s="38">
        <v>22.7</v>
      </c>
      <c r="I295" s="38">
        <v>4.5</v>
      </c>
      <c r="J295" s="38">
        <v>9.6</v>
      </c>
      <c r="K295" s="38">
        <v>0.47199999999999998</v>
      </c>
      <c r="L295" s="38">
        <v>1.3</v>
      </c>
      <c r="M295" s="38">
        <v>3.3</v>
      </c>
      <c r="N295" s="38">
        <v>0.38900000000000001</v>
      </c>
      <c r="O295" s="38">
        <v>3.3</v>
      </c>
      <c r="P295" s="38">
        <v>6.3</v>
      </c>
      <c r="Q295" s="38">
        <v>0.51500000000000001</v>
      </c>
      <c r="R295" s="38">
        <v>1.2</v>
      </c>
      <c r="S295" s="38">
        <v>1.8</v>
      </c>
      <c r="T295" s="38">
        <v>0.64500000000000002</v>
      </c>
      <c r="U295" s="38">
        <v>1.4</v>
      </c>
      <c r="V295" s="38">
        <v>3.4</v>
      </c>
      <c r="W295" s="38">
        <v>4.8</v>
      </c>
      <c r="X295" s="38">
        <v>1</v>
      </c>
      <c r="Y295" s="38">
        <v>0.6</v>
      </c>
      <c r="Z295" s="38">
        <v>0.3</v>
      </c>
      <c r="AA295" s="38">
        <v>0.8</v>
      </c>
      <c r="AB295" s="38">
        <v>2.6</v>
      </c>
      <c r="AC295" s="38">
        <v>11.5</v>
      </c>
    </row>
    <row r="296" spans="1:29">
      <c r="A296" s="38">
        <v>230</v>
      </c>
      <c r="B296" s="39" t="s">
        <v>407</v>
      </c>
      <c r="C296" s="38" t="s">
        <v>64</v>
      </c>
      <c r="D296" s="38">
        <v>27</v>
      </c>
      <c r="E296" s="39" t="s">
        <v>110</v>
      </c>
      <c r="F296" s="38">
        <v>79</v>
      </c>
      <c r="G296" s="38">
        <v>32</v>
      </c>
      <c r="H296" s="38">
        <v>21.2</v>
      </c>
      <c r="I296" s="38">
        <v>1.9</v>
      </c>
      <c r="J296" s="38">
        <v>4.5</v>
      </c>
      <c r="K296" s="38">
        <v>0.41499999999999998</v>
      </c>
      <c r="L296" s="38">
        <v>0.9</v>
      </c>
      <c r="M296" s="38">
        <v>2.6</v>
      </c>
      <c r="N296" s="38">
        <v>0.35599999999999998</v>
      </c>
      <c r="O296" s="38">
        <v>0.9</v>
      </c>
      <c r="P296" s="38">
        <v>1.9</v>
      </c>
      <c r="Q296" s="38">
        <v>0.49299999999999999</v>
      </c>
      <c r="R296" s="38">
        <v>0.4</v>
      </c>
      <c r="S296" s="38">
        <v>0.5</v>
      </c>
      <c r="T296" s="38">
        <v>0.75</v>
      </c>
      <c r="U296" s="38">
        <v>0.3</v>
      </c>
      <c r="V296" s="38">
        <v>1.9</v>
      </c>
      <c r="W296" s="38">
        <v>2.2000000000000002</v>
      </c>
      <c r="X296" s="38">
        <v>2.2999999999999998</v>
      </c>
      <c r="Y296" s="38">
        <v>0.9</v>
      </c>
      <c r="Z296" s="38">
        <v>0.1</v>
      </c>
      <c r="AA296" s="38">
        <v>1.2</v>
      </c>
      <c r="AB296" s="38">
        <v>1.6</v>
      </c>
      <c r="AC296" s="38">
        <v>5</v>
      </c>
    </row>
    <row r="297" spans="1:29">
      <c r="A297" s="38">
        <v>231</v>
      </c>
      <c r="B297" s="39" t="s">
        <v>408</v>
      </c>
      <c r="C297" s="38" t="s">
        <v>53</v>
      </c>
      <c r="D297" s="38">
        <v>22</v>
      </c>
      <c r="E297" s="39" t="s">
        <v>108</v>
      </c>
      <c r="F297" s="38">
        <v>75</v>
      </c>
      <c r="G297" s="38">
        <v>75</v>
      </c>
      <c r="H297" s="38">
        <v>36.4</v>
      </c>
      <c r="I297" s="38">
        <v>7.7</v>
      </c>
      <c r="J297" s="38">
        <v>16.5</v>
      </c>
      <c r="K297" s="38">
        <v>0.46800000000000003</v>
      </c>
      <c r="L297" s="38">
        <v>2.1</v>
      </c>
      <c r="M297" s="38">
        <v>5</v>
      </c>
      <c r="N297" s="38">
        <v>0.41499999999999998</v>
      </c>
      <c r="O297" s="38">
        <v>5.6</v>
      </c>
      <c r="P297" s="38">
        <v>11.4</v>
      </c>
      <c r="Q297" s="38">
        <v>0.49099999999999999</v>
      </c>
      <c r="R297" s="38">
        <v>4.2</v>
      </c>
      <c r="S297" s="38">
        <v>4.9000000000000004</v>
      </c>
      <c r="T297" s="38">
        <v>0.86299999999999999</v>
      </c>
      <c r="U297" s="38">
        <v>0.7</v>
      </c>
      <c r="V297" s="38">
        <v>2.4</v>
      </c>
      <c r="W297" s="38">
        <v>3.2</v>
      </c>
      <c r="X297" s="38">
        <v>5.2</v>
      </c>
      <c r="Y297" s="38">
        <v>1.5</v>
      </c>
      <c r="Z297" s="38">
        <v>0.3</v>
      </c>
      <c r="AA297" s="38">
        <v>2.5</v>
      </c>
      <c r="AB297" s="38">
        <v>1.9</v>
      </c>
      <c r="AC297" s="38">
        <v>21.7</v>
      </c>
    </row>
    <row r="298" spans="1:29">
      <c r="A298" s="38">
        <v>232</v>
      </c>
      <c r="B298" s="39" t="s">
        <v>409</v>
      </c>
      <c r="C298" s="38" t="s">
        <v>53</v>
      </c>
      <c r="D298" s="38">
        <v>31</v>
      </c>
      <c r="E298" s="39" t="s">
        <v>231</v>
      </c>
      <c r="F298" s="38">
        <v>80</v>
      </c>
      <c r="G298" s="38">
        <v>27</v>
      </c>
      <c r="H298" s="38">
        <v>28</v>
      </c>
      <c r="I298" s="38">
        <v>4.5</v>
      </c>
      <c r="J298" s="38">
        <v>10.199999999999999</v>
      </c>
      <c r="K298" s="38">
        <v>0.439</v>
      </c>
      <c r="L298" s="38">
        <v>0.5</v>
      </c>
      <c r="M298" s="38">
        <v>1.8</v>
      </c>
      <c r="N298" s="38">
        <v>0.26700000000000002</v>
      </c>
      <c r="O298" s="38">
        <v>4</v>
      </c>
      <c r="P298" s="38">
        <v>8.4</v>
      </c>
      <c r="Q298" s="38">
        <v>0.47699999999999998</v>
      </c>
      <c r="R298" s="38">
        <v>2.5</v>
      </c>
      <c r="S298" s="38">
        <v>2.8</v>
      </c>
      <c r="T298" s="38">
        <v>0.88100000000000001</v>
      </c>
      <c r="U298" s="38">
        <v>0.2</v>
      </c>
      <c r="V298" s="38">
        <v>2.8</v>
      </c>
      <c r="W298" s="38">
        <v>3.1</v>
      </c>
      <c r="X298" s="38">
        <v>4.7</v>
      </c>
      <c r="Y298" s="38">
        <v>0.9</v>
      </c>
      <c r="Z298" s="38">
        <v>0.2</v>
      </c>
      <c r="AA298" s="38">
        <v>2.4</v>
      </c>
      <c r="AB298" s="38">
        <v>1.8</v>
      </c>
      <c r="AC298" s="38">
        <v>12</v>
      </c>
    </row>
    <row r="299" spans="1:29">
      <c r="A299" s="38">
        <v>233</v>
      </c>
      <c r="B299" s="39" t="s">
        <v>410</v>
      </c>
      <c r="C299" s="38" t="s">
        <v>53</v>
      </c>
      <c r="D299" s="38">
        <v>24</v>
      </c>
      <c r="E299" s="38" t="s">
        <v>107</v>
      </c>
      <c r="F299" s="38">
        <v>77</v>
      </c>
      <c r="G299" s="38">
        <v>40</v>
      </c>
      <c r="H299" s="38">
        <v>29.5</v>
      </c>
      <c r="I299" s="38">
        <v>5.6</v>
      </c>
      <c r="J299" s="38">
        <v>12.9</v>
      </c>
      <c r="K299" s="38">
        <v>0.434</v>
      </c>
      <c r="L299" s="38">
        <v>0.9</v>
      </c>
      <c r="M299" s="38">
        <v>3.1</v>
      </c>
      <c r="N299" s="38">
        <v>0.29899999999999999</v>
      </c>
      <c r="O299" s="38">
        <v>4.7</v>
      </c>
      <c r="P299" s="38">
        <v>9.8000000000000007</v>
      </c>
      <c r="Q299" s="38">
        <v>0.47699999999999998</v>
      </c>
      <c r="R299" s="38">
        <v>2.4</v>
      </c>
      <c r="S299" s="38">
        <v>2.8</v>
      </c>
      <c r="T299" s="38">
        <v>0.83</v>
      </c>
      <c r="U299" s="38">
        <v>0.7</v>
      </c>
      <c r="V299" s="38">
        <v>3.5</v>
      </c>
      <c r="W299" s="38">
        <v>4.2</v>
      </c>
      <c r="X299" s="38">
        <v>6</v>
      </c>
      <c r="Y299" s="38">
        <v>0.8</v>
      </c>
      <c r="Z299" s="38">
        <v>0.1</v>
      </c>
      <c r="AA299" s="38">
        <v>2.4</v>
      </c>
      <c r="AB299" s="38">
        <v>2.2000000000000002</v>
      </c>
      <c r="AC299" s="38">
        <v>14.5</v>
      </c>
    </row>
    <row r="300" spans="1:29">
      <c r="A300" s="40">
        <v>233</v>
      </c>
      <c r="B300" s="39" t="s">
        <v>410</v>
      </c>
      <c r="C300" s="40" t="s">
        <v>53</v>
      </c>
      <c r="D300" s="40">
        <v>24</v>
      </c>
      <c r="E300" s="39" t="s">
        <v>65</v>
      </c>
      <c r="F300" s="40">
        <v>50</v>
      </c>
      <c r="G300" s="40">
        <v>13</v>
      </c>
      <c r="H300" s="40">
        <v>28</v>
      </c>
      <c r="I300" s="40">
        <v>5</v>
      </c>
      <c r="J300" s="40">
        <v>11.5</v>
      </c>
      <c r="K300" s="40">
        <v>0.432</v>
      </c>
      <c r="L300" s="40">
        <v>0.9</v>
      </c>
      <c r="M300" s="40">
        <v>3.2</v>
      </c>
      <c r="N300" s="40">
        <v>0.27800000000000002</v>
      </c>
      <c r="O300" s="40">
        <v>4.0999999999999996</v>
      </c>
      <c r="P300" s="40">
        <v>8.4</v>
      </c>
      <c r="Q300" s="40">
        <v>0.49</v>
      </c>
      <c r="R300" s="40">
        <v>2</v>
      </c>
      <c r="S300" s="40">
        <v>2.2999999999999998</v>
      </c>
      <c r="T300" s="40">
        <v>0.86099999999999999</v>
      </c>
      <c r="U300" s="40">
        <v>0.6</v>
      </c>
      <c r="V300" s="40">
        <v>3.5</v>
      </c>
      <c r="W300" s="40">
        <v>4</v>
      </c>
      <c r="X300" s="40">
        <v>4.3</v>
      </c>
      <c r="Y300" s="40">
        <v>0.8</v>
      </c>
      <c r="Z300" s="40">
        <v>0.1</v>
      </c>
      <c r="AA300" s="40">
        <v>1.8</v>
      </c>
      <c r="AB300" s="40">
        <v>1.9</v>
      </c>
      <c r="AC300" s="40">
        <v>12.8</v>
      </c>
    </row>
    <row r="301" spans="1:29">
      <c r="A301" s="40">
        <v>233</v>
      </c>
      <c r="B301" s="39" t="s">
        <v>410</v>
      </c>
      <c r="C301" s="40" t="s">
        <v>53</v>
      </c>
      <c r="D301" s="40">
        <v>24</v>
      </c>
      <c r="E301" s="39" t="s">
        <v>117</v>
      </c>
      <c r="F301" s="40">
        <v>27</v>
      </c>
      <c r="G301" s="40">
        <v>27</v>
      </c>
      <c r="H301" s="40">
        <v>32.200000000000003</v>
      </c>
      <c r="I301" s="40">
        <v>6.8</v>
      </c>
      <c r="J301" s="40">
        <v>15.6</v>
      </c>
      <c r="K301" s="40">
        <v>0.436</v>
      </c>
      <c r="L301" s="40">
        <v>1</v>
      </c>
      <c r="M301" s="40">
        <v>3.1</v>
      </c>
      <c r="N301" s="40">
        <v>0.33700000000000002</v>
      </c>
      <c r="O301" s="40">
        <v>5.7</v>
      </c>
      <c r="P301" s="40">
        <v>12.5</v>
      </c>
      <c r="Q301" s="40">
        <v>0.46</v>
      </c>
      <c r="R301" s="40">
        <v>3</v>
      </c>
      <c r="S301" s="40">
        <v>3.8</v>
      </c>
      <c r="T301" s="40">
        <v>0.79600000000000004</v>
      </c>
      <c r="U301" s="40">
        <v>1</v>
      </c>
      <c r="V301" s="40">
        <v>3.6</v>
      </c>
      <c r="W301" s="40">
        <v>4.7</v>
      </c>
      <c r="X301" s="40">
        <v>9.1999999999999993</v>
      </c>
      <c r="Y301" s="40">
        <v>0.7</v>
      </c>
      <c r="Z301" s="40">
        <v>0.1</v>
      </c>
      <c r="AA301" s="40">
        <v>3.5</v>
      </c>
      <c r="AB301" s="40">
        <v>2.7</v>
      </c>
      <c r="AC301" s="40">
        <v>17.600000000000001</v>
      </c>
    </row>
    <row r="302" spans="1:29">
      <c r="A302" s="38">
        <v>234</v>
      </c>
      <c r="B302" s="39" t="s">
        <v>670</v>
      </c>
      <c r="C302" s="38" t="s">
        <v>61</v>
      </c>
      <c r="D302" s="38">
        <v>29</v>
      </c>
      <c r="E302" s="39" t="s">
        <v>81</v>
      </c>
      <c r="F302" s="38">
        <v>16</v>
      </c>
      <c r="G302" s="38">
        <v>2</v>
      </c>
      <c r="H302" s="38">
        <v>9.9</v>
      </c>
      <c r="I302" s="38">
        <v>0.8</v>
      </c>
      <c r="J302" s="38">
        <v>1.7</v>
      </c>
      <c r="K302" s="38">
        <v>0.44400000000000001</v>
      </c>
      <c r="L302" s="38">
        <v>0</v>
      </c>
      <c r="M302" s="38">
        <v>0</v>
      </c>
      <c r="N302" s="38"/>
      <c r="O302" s="38">
        <v>0.8</v>
      </c>
      <c r="P302" s="38">
        <v>1.7</v>
      </c>
      <c r="Q302" s="38">
        <v>0.44400000000000001</v>
      </c>
      <c r="R302" s="38">
        <v>1.3</v>
      </c>
      <c r="S302" s="38">
        <v>1.4</v>
      </c>
      <c r="T302" s="38">
        <v>0.87</v>
      </c>
      <c r="U302" s="38">
        <v>1.1000000000000001</v>
      </c>
      <c r="V302" s="38">
        <v>1.3</v>
      </c>
      <c r="W302" s="38">
        <v>2.4</v>
      </c>
      <c r="X302" s="38">
        <v>0.3</v>
      </c>
      <c r="Y302" s="38">
        <v>0.1</v>
      </c>
      <c r="Z302" s="38">
        <v>0.9</v>
      </c>
      <c r="AA302" s="38">
        <v>0.4</v>
      </c>
      <c r="AB302" s="38">
        <v>1.1000000000000001</v>
      </c>
      <c r="AC302" s="38">
        <v>2.8</v>
      </c>
    </row>
    <row r="303" spans="1:29">
      <c r="A303" s="38">
        <v>235</v>
      </c>
      <c r="B303" s="39" t="s">
        <v>72</v>
      </c>
      <c r="C303" s="38" t="s">
        <v>64</v>
      </c>
      <c r="D303" s="38">
        <v>30</v>
      </c>
      <c r="E303" s="39" t="s">
        <v>108</v>
      </c>
      <c r="F303" s="38">
        <v>69</v>
      </c>
      <c r="G303" s="38">
        <v>69</v>
      </c>
      <c r="H303" s="38">
        <v>36.1</v>
      </c>
      <c r="I303" s="38">
        <v>9</v>
      </c>
      <c r="J303" s="38">
        <v>18.5</v>
      </c>
      <c r="K303" s="38">
        <v>0.48799999999999999</v>
      </c>
      <c r="L303" s="38">
        <v>1.7</v>
      </c>
      <c r="M303" s="38">
        <v>4.9000000000000004</v>
      </c>
      <c r="N303" s="38">
        <v>0.35399999999999998</v>
      </c>
      <c r="O303" s="38">
        <v>7.3</v>
      </c>
      <c r="P303" s="38">
        <v>13.6</v>
      </c>
      <c r="Q303" s="38">
        <v>0.53600000000000003</v>
      </c>
      <c r="R303" s="38">
        <v>5.4</v>
      </c>
      <c r="S303" s="38">
        <v>7.7</v>
      </c>
      <c r="T303" s="38">
        <v>0.71</v>
      </c>
      <c r="U303" s="38">
        <v>0.7</v>
      </c>
      <c r="V303" s="38">
        <v>5.3</v>
      </c>
      <c r="W303" s="38">
        <v>6</v>
      </c>
      <c r="X303" s="38">
        <v>7.4</v>
      </c>
      <c r="Y303" s="38">
        <v>1.6</v>
      </c>
      <c r="Z303" s="38">
        <v>0.7</v>
      </c>
      <c r="AA303" s="38">
        <v>3.9</v>
      </c>
      <c r="AB303" s="38">
        <v>2</v>
      </c>
      <c r="AC303" s="38">
        <v>25.3</v>
      </c>
    </row>
    <row r="304" spans="1:29">
      <c r="A304" s="38">
        <v>236</v>
      </c>
      <c r="B304" s="39" t="s">
        <v>74</v>
      </c>
      <c r="C304" s="38" t="s">
        <v>61</v>
      </c>
      <c r="D304" s="38">
        <v>30</v>
      </c>
      <c r="E304" s="39" t="s">
        <v>260</v>
      </c>
      <c r="F304" s="38">
        <v>65</v>
      </c>
      <c r="G304" s="38">
        <v>61</v>
      </c>
      <c r="H304" s="38">
        <v>30.6</v>
      </c>
      <c r="I304" s="38">
        <v>7.5</v>
      </c>
      <c r="J304" s="38">
        <v>15.5</v>
      </c>
      <c r="K304" s="38">
        <v>0.48099999999999998</v>
      </c>
      <c r="L304" s="38">
        <v>0</v>
      </c>
      <c r="M304" s="38">
        <v>0.1</v>
      </c>
      <c r="N304" s="38">
        <v>0.4</v>
      </c>
      <c r="O304" s="38">
        <v>7.4</v>
      </c>
      <c r="P304" s="38">
        <v>15.5</v>
      </c>
      <c r="Q304" s="38">
        <v>0.48199999999999998</v>
      </c>
      <c r="R304" s="38">
        <v>1.7</v>
      </c>
      <c r="S304" s="38">
        <v>2.5</v>
      </c>
      <c r="T304" s="38">
        <v>0.65500000000000003</v>
      </c>
      <c r="U304" s="38">
        <v>1.5</v>
      </c>
      <c r="V304" s="38">
        <v>6.9</v>
      </c>
      <c r="W304" s="38">
        <v>8.4</v>
      </c>
      <c r="X304" s="38">
        <v>1.7</v>
      </c>
      <c r="Y304" s="38">
        <v>0.7</v>
      </c>
      <c r="Z304" s="38">
        <v>1.3</v>
      </c>
      <c r="AA304" s="38">
        <v>1</v>
      </c>
      <c r="AB304" s="38">
        <v>2.1</v>
      </c>
      <c r="AC304" s="38">
        <v>16.600000000000001</v>
      </c>
    </row>
    <row r="305" spans="1:29">
      <c r="A305" s="38">
        <v>237</v>
      </c>
      <c r="B305" s="39" t="s">
        <v>411</v>
      </c>
      <c r="C305" s="38" t="s">
        <v>24</v>
      </c>
      <c r="D305" s="38">
        <v>24</v>
      </c>
      <c r="E305" s="39" t="s">
        <v>231</v>
      </c>
      <c r="F305" s="38">
        <v>50</v>
      </c>
      <c r="G305" s="38">
        <v>1</v>
      </c>
      <c r="H305" s="38">
        <v>10.6</v>
      </c>
      <c r="I305" s="38">
        <v>1.5</v>
      </c>
      <c r="J305" s="38">
        <v>3.3</v>
      </c>
      <c r="K305" s="38">
        <v>0.44900000000000001</v>
      </c>
      <c r="L305" s="38">
        <v>0</v>
      </c>
      <c r="M305" s="38">
        <v>0.3</v>
      </c>
      <c r="N305" s="38">
        <v>0.13300000000000001</v>
      </c>
      <c r="O305" s="38">
        <v>1.5</v>
      </c>
      <c r="P305" s="38">
        <v>3</v>
      </c>
      <c r="Q305" s="38">
        <v>0.48</v>
      </c>
      <c r="R305" s="38">
        <v>0.6</v>
      </c>
      <c r="S305" s="38">
        <v>1.1000000000000001</v>
      </c>
      <c r="T305" s="38">
        <v>0.57399999999999995</v>
      </c>
      <c r="U305" s="38">
        <v>0.9</v>
      </c>
      <c r="V305" s="38">
        <v>2</v>
      </c>
      <c r="W305" s="38">
        <v>2.9</v>
      </c>
      <c r="X305" s="38">
        <v>0.3</v>
      </c>
      <c r="Y305" s="38">
        <v>0.2</v>
      </c>
      <c r="Z305" s="38">
        <v>0.4</v>
      </c>
      <c r="AA305" s="38">
        <v>0.4</v>
      </c>
      <c r="AB305" s="38">
        <v>1.2</v>
      </c>
      <c r="AC305" s="38">
        <v>3.7</v>
      </c>
    </row>
    <row r="306" spans="1:29">
      <c r="A306" s="38">
        <v>238</v>
      </c>
      <c r="B306" s="39" t="s">
        <v>412</v>
      </c>
      <c r="C306" s="38" t="s">
        <v>64</v>
      </c>
      <c r="D306" s="38">
        <v>34</v>
      </c>
      <c r="E306" s="39" t="s">
        <v>81</v>
      </c>
      <c r="F306" s="38">
        <v>74</v>
      </c>
      <c r="G306" s="38">
        <v>18</v>
      </c>
      <c r="H306" s="38">
        <v>16.8</v>
      </c>
      <c r="I306" s="38">
        <v>1.9</v>
      </c>
      <c r="J306" s="38">
        <v>4.4000000000000004</v>
      </c>
      <c r="K306" s="38">
        <v>0.44400000000000001</v>
      </c>
      <c r="L306" s="38">
        <v>0.9</v>
      </c>
      <c r="M306" s="38">
        <v>2.1</v>
      </c>
      <c r="N306" s="38">
        <v>0.42599999999999999</v>
      </c>
      <c r="O306" s="38">
        <v>1.1000000000000001</v>
      </c>
      <c r="P306" s="38">
        <v>2.2999999999999998</v>
      </c>
      <c r="Q306" s="38">
        <v>0.46200000000000002</v>
      </c>
      <c r="R306" s="38">
        <v>1.1000000000000001</v>
      </c>
      <c r="S306" s="38">
        <v>1.5</v>
      </c>
      <c r="T306" s="38">
        <v>0.68400000000000005</v>
      </c>
      <c r="U306" s="38">
        <v>0.3</v>
      </c>
      <c r="V306" s="38">
        <v>2.1</v>
      </c>
      <c r="W306" s="38">
        <v>2.5</v>
      </c>
      <c r="X306" s="38">
        <v>0.8</v>
      </c>
      <c r="Y306" s="38">
        <v>0.4</v>
      </c>
      <c r="Z306" s="38">
        <v>0.1</v>
      </c>
      <c r="AA306" s="38">
        <v>0.7</v>
      </c>
      <c r="AB306" s="38">
        <v>1.6</v>
      </c>
      <c r="AC306" s="38">
        <v>5.8</v>
      </c>
    </row>
    <row r="307" spans="1:29">
      <c r="A307" s="38">
        <v>239</v>
      </c>
      <c r="B307" s="39" t="s">
        <v>413</v>
      </c>
      <c r="C307" s="38" t="s">
        <v>58</v>
      </c>
      <c r="D307" s="38">
        <v>23</v>
      </c>
      <c r="E307" s="39" t="s">
        <v>97</v>
      </c>
      <c r="F307" s="38">
        <v>24</v>
      </c>
      <c r="G307" s="38">
        <v>3</v>
      </c>
      <c r="H307" s="38">
        <v>12.4</v>
      </c>
      <c r="I307" s="38">
        <v>2</v>
      </c>
      <c r="J307" s="38">
        <v>4.0999999999999996</v>
      </c>
      <c r="K307" s="38">
        <v>0.495</v>
      </c>
      <c r="L307" s="38">
        <v>0.9</v>
      </c>
      <c r="M307" s="38">
        <v>2.2000000000000002</v>
      </c>
      <c r="N307" s="38">
        <v>0.40400000000000003</v>
      </c>
      <c r="O307" s="38">
        <v>1.2</v>
      </c>
      <c r="P307" s="38">
        <v>2</v>
      </c>
      <c r="Q307" s="38">
        <v>0.59599999999999997</v>
      </c>
      <c r="R307" s="38">
        <v>0.7</v>
      </c>
      <c r="S307" s="38">
        <v>0.8</v>
      </c>
      <c r="T307" s="38">
        <v>0.84199999999999997</v>
      </c>
      <c r="U307" s="38">
        <v>0.1</v>
      </c>
      <c r="V307" s="38">
        <v>1.5</v>
      </c>
      <c r="W307" s="38">
        <v>1.6</v>
      </c>
      <c r="X307" s="38">
        <v>0.5</v>
      </c>
      <c r="Y307" s="38">
        <v>0.4</v>
      </c>
      <c r="Z307" s="38">
        <v>0</v>
      </c>
      <c r="AA307" s="38">
        <v>0.3</v>
      </c>
      <c r="AB307" s="38">
        <v>0.6</v>
      </c>
      <c r="AC307" s="38">
        <v>5.6</v>
      </c>
    </row>
    <row r="308" spans="1:29">
      <c r="A308" s="38">
        <v>240</v>
      </c>
      <c r="B308" s="39" t="s">
        <v>414</v>
      </c>
      <c r="C308" s="38" t="s">
        <v>53</v>
      </c>
      <c r="D308" s="38">
        <v>25</v>
      </c>
      <c r="E308" s="39" t="s">
        <v>117</v>
      </c>
      <c r="F308" s="38">
        <v>41</v>
      </c>
      <c r="G308" s="38">
        <v>41</v>
      </c>
      <c r="H308" s="38">
        <v>28.6</v>
      </c>
      <c r="I308" s="38">
        <v>5.3</v>
      </c>
      <c r="J308" s="38">
        <v>13.2</v>
      </c>
      <c r="K308" s="38">
        <v>0.40100000000000002</v>
      </c>
      <c r="L308" s="38">
        <v>1.9</v>
      </c>
      <c r="M308" s="38">
        <v>5.0999999999999996</v>
      </c>
      <c r="N308" s="38">
        <v>0.36</v>
      </c>
      <c r="O308" s="38">
        <v>3.5</v>
      </c>
      <c r="P308" s="38">
        <v>8.1</v>
      </c>
      <c r="Q308" s="38">
        <v>0.42799999999999999</v>
      </c>
      <c r="R308" s="38">
        <v>2.9</v>
      </c>
      <c r="S308" s="38">
        <v>3.5</v>
      </c>
      <c r="T308" s="38">
        <v>0.83899999999999997</v>
      </c>
      <c r="U308" s="38">
        <v>0.5</v>
      </c>
      <c r="V308" s="38">
        <v>2</v>
      </c>
      <c r="W308" s="38">
        <v>2.5</v>
      </c>
      <c r="X308" s="38">
        <v>6.6</v>
      </c>
      <c r="Y308" s="38">
        <v>1.1000000000000001</v>
      </c>
      <c r="Z308" s="38">
        <v>0.1</v>
      </c>
      <c r="AA308" s="38">
        <v>2.2000000000000002</v>
      </c>
      <c r="AB308" s="38">
        <v>1.6</v>
      </c>
      <c r="AC308" s="38">
        <v>15.4</v>
      </c>
    </row>
    <row r="309" spans="1:29">
      <c r="A309" s="36" t="s">
        <v>214</v>
      </c>
      <c r="B309" s="36" t="s">
        <v>0</v>
      </c>
      <c r="C309" s="36" t="s">
        <v>1</v>
      </c>
      <c r="D309" s="36" t="s">
        <v>2</v>
      </c>
      <c r="E309" s="36" t="s">
        <v>3</v>
      </c>
      <c r="F309" s="36" t="s">
        <v>4</v>
      </c>
      <c r="G309" s="36" t="s">
        <v>5</v>
      </c>
      <c r="H309" s="36" t="s">
        <v>6</v>
      </c>
      <c r="I309" s="36" t="s">
        <v>7</v>
      </c>
      <c r="J309" s="36" t="s">
        <v>8</v>
      </c>
      <c r="K309" s="36" t="s">
        <v>9</v>
      </c>
      <c r="L309" s="36" t="s">
        <v>10</v>
      </c>
      <c r="M309" s="36" t="s">
        <v>11</v>
      </c>
      <c r="N309" s="36" t="s">
        <v>10</v>
      </c>
      <c r="O309" s="36" t="s">
        <v>12</v>
      </c>
      <c r="P309" s="36" t="s">
        <v>13</v>
      </c>
      <c r="Q309" s="36" t="s">
        <v>12</v>
      </c>
      <c r="R309" s="36" t="s">
        <v>14</v>
      </c>
      <c r="S309" s="36" t="s">
        <v>15</v>
      </c>
      <c r="T309" s="36" t="s">
        <v>16</v>
      </c>
      <c r="U309" s="36" t="s">
        <v>17</v>
      </c>
      <c r="V309" s="36" t="s">
        <v>18</v>
      </c>
      <c r="W309" s="36" t="s">
        <v>19</v>
      </c>
      <c r="X309" s="36" t="s">
        <v>20</v>
      </c>
      <c r="Y309" s="36" t="s">
        <v>21</v>
      </c>
      <c r="Z309" s="36" t="s">
        <v>22</v>
      </c>
      <c r="AA309" s="36" t="s">
        <v>23</v>
      </c>
      <c r="AB309" s="36" t="s">
        <v>24</v>
      </c>
      <c r="AC309" s="36" t="s">
        <v>25</v>
      </c>
    </row>
    <row r="310" spans="1:29">
      <c r="A310" s="38">
        <v>241</v>
      </c>
      <c r="B310" s="39" t="s">
        <v>415</v>
      </c>
      <c r="C310" s="38" t="s">
        <v>24</v>
      </c>
      <c r="D310" s="38">
        <v>27</v>
      </c>
      <c r="E310" s="38" t="s">
        <v>107</v>
      </c>
      <c r="F310" s="38">
        <v>75</v>
      </c>
      <c r="G310" s="38">
        <v>0</v>
      </c>
      <c r="H310" s="38">
        <v>16.399999999999999</v>
      </c>
      <c r="I310" s="38">
        <v>2.2999999999999998</v>
      </c>
      <c r="J310" s="38">
        <v>5.0999999999999996</v>
      </c>
      <c r="K310" s="38">
        <v>0.44600000000000001</v>
      </c>
      <c r="L310" s="38">
        <v>0.7</v>
      </c>
      <c r="M310" s="38">
        <v>1.9</v>
      </c>
      <c r="N310" s="38">
        <v>0.38600000000000001</v>
      </c>
      <c r="O310" s="38">
        <v>1.5</v>
      </c>
      <c r="P310" s="38">
        <v>3.2</v>
      </c>
      <c r="Q310" s="38">
        <v>0.48099999999999998</v>
      </c>
      <c r="R310" s="38">
        <v>0.7</v>
      </c>
      <c r="S310" s="38">
        <v>0.9</v>
      </c>
      <c r="T310" s="38">
        <v>0.84799999999999998</v>
      </c>
      <c r="U310" s="38">
        <v>1.2</v>
      </c>
      <c r="V310" s="38">
        <v>2.5</v>
      </c>
      <c r="W310" s="38">
        <v>3.8</v>
      </c>
      <c r="X310" s="38">
        <v>0.9</v>
      </c>
      <c r="Y310" s="38">
        <v>0.6</v>
      </c>
      <c r="Z310" s="38">
        <v>0.2</v>
      </c>
      <c r="AA310" s="38">
        <v>0.6</v>
      </c>
      <c r="AB310" s="38">
        <v>1.8</v>
      </c>
      <c r="AC310" s="38">
        <v>6</v>
      </c>
    </row>
    <row r="311" spans="1:29">
      <c r="A311" s="40">
        <v>241</v>
      </c>
      <c r="B311" s="39" t="s">
        <v>415</v>
      </c>
      <c r="C311" s="40" t="s">
        <v>24</v>
      </c>
      <c r="D311" s="40">
        <v>27</v>
      </c>
      <c r="E311" s="39" t="s">
        <v>117</v>
      </c>
      <c r="F311" s="40">
        <v>46</v>
      </c>
      <c r="G311" s="40">
        <v>0</v>
      </c>
      <c r="H311" s="40">
        <v>15.3</v>
      </c>
      <c r="I311" s="40">
        <v>2</v>
      </c>
      <c r="J311" s="40">
        <v>4.3</v>
      </c>
      <c r="K311" s="40">
        <v>0.46</v>
      </c>
      <c r="L311" s="40">
        <v>0.6</v>
      </c>
      <c r="M311" s="40">
        <v>1.7</v>
      </c>
      <c r="N311" s="40">
        <v>0.36799999999999999</v>
      </c>
      <c r="O311" s="40">
        <v>1.4</v>
      </c>
      <c r="P311" s="40">
        <v>2.7</v>
      </c>
      <c r="Q311" s="40">
        <v>0.51600000000000001</v>
      </c>
      <c r="R311" s="40">
        <v>0.7</v>
      </c>
      <c r="S311" s="40">
        <v>0.8</v>
      </c>
      <c r="T311" s="40">
        <v>0.86099999999999999</v>
      </c>
      <c r="U311" s="40">
        <v>1</v>
      </c>
      <c r="V311" s="40">
        <v>2.1</v>
      </c>
      <c r="W311" s="40">
        <v>3.1</v>
      </c>
      <c r="X311" s="40">
        <v>0.9</v>
      </c>
      <c r="Y311" s="40">
        <v>0.6</v>
      </c>
      <c r="Z311" s="40">
        <v>0.2</v>
      </c>
      <c r="AA311" s="40">
        <v>0.6</v>
      </c>
      <c r="AB311" s="40">
        <v>1.7</v>
      </c>
      <c r="AC311" s="40">
        <v>5.2</v>
      </c>
    </row>
    <row r="312" spans="1:29">
      <c r="A312" s="40">
        <v>241</v>
      </c>
      <c r="B312" s="39" t="s">
        <v>415</v>
      </c>
      <c r="C312" s="40" t="s">
        <v>24</v>
      </c>
      <c r="D312" s="40">
        <v>27</v>
      </c>
      <c r="E312" s="39" t="s">
        <v>87</v>
      </c>
      <c r="F312" s="40">
        <v>29</v>
      </c>
      <c r="G312" s="40">
        <v>0</v>
      </c>
      <c r="H312" s="40">
        <v>18.2</v>
      </c>
      <c r="I312" s="40">
        <v>2.7</v>
      </c>
      <c r="J312" s="40">
        <v>6.2</v>
      </c>
      <c r="K312" s="40">
        <v>0.43099999999999999</v>
      </c>
      <c r="L312" s="40">
        <v>0.9</v>
      </c>
      <c r="M312" s="40">
        <v>2.2000000000000002</v>
      </c>
      <c r="N312" s="40">
        <v>0.40600000000000003</v>
      </c>
      <c r="O312" s="40">
        <v>1.8</v>
      </c>
      <c r="P312" s="40">
        <v>4</v>
      </c>
      <c r="Q312" s="40">
        <v>0.44400000000000001</v>
      </c>
      <c r="R312" s="40">
        <v>0.9</v>
      </c>
      <c r="S312" s="40">
        <v>1</v>
      </c>
      <c r="T312" s="40">
        <v>0.83299999999999996</v>
      </c>
      <c r="U312" s="40">
        <v>1.6</v>
      </c>
      <c r="V312" s="40">
        <v>3.2</v>
      </c>
      <c r="W312" s="40">
        <v>4.8</v>
      </c>
      <c r="X312" s="40">
        <v>1</v>
      </c>
      <c r="Y312" s="40">
        <v>0.7</v>
      </c>
      <c r="Z312" s="40">
        <v>0.2</v>
      </c>
      <c r="AA312" s="40">
        <v>0.6</v>
      </c>
      <c r="AB312" s="40">
        <v>2</v>
      </c>
      <c r="AC312" s="40">
        <v>7.1</v>
      </c>
    </row>
    <row r="313" spans="1:29">
      <c r="A313" s="38">
        <v>242</v>
      </c>
      <c r="B313" s="39" t="s">
        <v>416</v>
      </c>
      <c r="C313" s="38" t="s">
        <v>24</v>
      </c>
      <c r="D313" s="38">
        <v>21</v>
      </c>
      <c r="E313" s="38" t="s">
        <v>107</v>
      </c>
      <c r="F313" s="38">
        <v>8</v>
      </c>
      <c r="G313" s="38">
        <v>0</v>
      </c>
      <c r="H313" s="38">
        <v>6.4</v>
      </c>
      <c r="I313" s="38">
        <v>0.9</v>
      </c>
      <c r="J313" s="38">
        <v>3.3</v>
      </c>
      <c r="K313" s="38">
        <v>0.26900000000000002</v>
      </c>
      <c r="L313" s="38">
        <v>0.1</v>
      </c>
      <c r="M313" s="38">
        <v>1.9</v>
      </c>
      <c r="N313" s="38">
        <v>6.7000000000000004E-2</v>
      </c>
      <c r="O313" s="38">
        <v>0.8</v>
      </c>
      <c r="P313" s="38">
        <v>1.4</v>
      </c>
      <c r="Q313" s="38">
        <v>0.54500000000000004</v>
      </c>
      <c r="R313" s="38">
        <v>0.1</v>
      </c>
      <c r="S313" s="38">
        <v>0.1</v>
      </c>
      <c r="T313" s="38">
        <v>1</v>
      </c>
      <c r="U313" s="38">
        <v>0.3</v>
      </c>
      <c r="V313" s="38">
        <v>0.9</v>
      </c>
      <c r="W313" s="38">
        <v>1.1000000000000001</v>
      </c>
      <c r="X313" s="38">
        <v>0.4</v>
      </c>
      <c r="Y313" s="38">
        <v>0.3</v>
      </c>
      <c r="Z313" s="38">
        <v>0.3</v>
      </c>
      <c r="AA313" s="38">
        <v>0.4</v>
      </c>
      <c r="AB313" s="38">
        <v>1.4</v>
      </c>
      <c r="AC313" s="38">
        <v>2</v>
      </c>
    </row>
    <row r="314" spans="1:29">
      <c r="A314" s="40">
        <v>242</v>
      </c>
      <c r="B314" s="39" t="s">
        <v>416</v>
      </c>
      <c r="C314" s="40" t="s">
        <v>24</v>
      </c>
      <c r="D314" s="40">
        <v>21</v>
      </c>
      <c r="E314" s="39" t="s">
        <v>65</v>
      </c>
      <c r="F314" s="40">
        <v>5</v>
      </c>
      <c r="G314" s="40">
        <v>0</v>
      </c>
      <c r="H314" s="40">
        <v>5</v>
      </c>
      <c r="I314" s="40">
        <v>0.6</v>
      </c>
      <c r="J314" s="40">
        <v>3.4</v>
      </c>
      <c r="K314" s="40">
        <v>0.17599999999999999</v>
      </c>
      <c r="L314" s="40">
        <v>0.2</v>
      </c>
      <c r="M314" s="40">
        <v>2.6</v>
      </c>
      <c r="N314" s="40">
        <v>7.6999999999999999E-2</v>
      </c>
      <c r="O314" s="40">
        <v>0.4</v>
      </c>
      <c r="P314" s="40">
        <v>0.8</v>
      </c>
      <c r="Q314" s="40">
        <v>0.5</v>
      </c>
      <c r="R314" s="40">
        <v>0</v>
      </c>
      <c r="S314" s="40">
        <v>0</v>
      </c>
      <c r="T314" s="40"/>
      <c r="U314" s="40">
        <v>0.2</v>
      </c>
      <c r="V314" s="40">
        <v>0.6</v>
      </c>
      <c r="W314" s="40">
        <v>0.8</v>
      </c>
      <c r="X314" s="40">
        <v>0.2</v>
      </c>
      <c r="Y314" s="40">
        <v>0</v>
      </c>
      <c r="Z314" s="40">
        <v>0.4</v>
      </c>
      <c r="AA314" s="40">
        <v>0.4</v>
      </c>
      <c r="AB314" s="40">
        <v>1.4</v>
      </c>
      <c r="AC314" s="40">
        <v>1.4</v>
      </c>
    </row>
    <row r="315" spans="1:29">
      <c r="A315" s="40">
        <v>242</v>
      </c>
      <c r="B315" s="39" t="s">
        <v>416</v>
      </c>
      <c r="C315" s="40" t="s">
        <v>24</v>
      </c>
      <c r="D315" s="40">
        <v>21</v>
      </c>
      <c r="E315" s="39" t="s">
        <v>110</v>
      </c>
      <c r="F315" s="40">
        <v>3</v>
      </c>
      <c r="G315" s="40">
        <v>0</v>
      </c>
      <c r="H315" s="40">
        <v>8.6999999999999993</v>
      </c>
      <c r="I315" s="40">
        <v>1.3</v>
      </c>
      <c r="J315" s="40">
        <v>3</v>
      </c>
      <c r="K315" s="40">
        <v>0.44400000000000001</v>
      </c>
      <c r="L315" s="40">
        <v>0</v>
      </c>
      <c r="M315" s="40">
        <v>0.7</v>
      </c>
      <c r="N315" s="40">
        <v>0</v>
      </c>
      <c r="O315" s="40">
        <v>1.3</v>
      </c>
      <c r="P315" s="40">
        <v>2.2999999999999998</v>
      </c>
      <c r="Q315" s="40">
        <v>0.57099999999999995</v>
      </c>
      <c r="R315" s="40">
        <v>0.3</v>
      </c>
      <c r="S315" s="40">
        <v>0.3</v>
      </c>
      <c r="T315" s="40">
        <v>1</v>
      </c>
      <c r="U315" s="40">
        <v>0.3</v>
      </c>
      <c r="V315" s="40">
        <v>1.3</v>
      </c>
      <c r="W315" s="40">
        <v>1.7</v>
      </c>
      <c r="X315" s="40">
        <v>0.7</v>
      </c>
      <c r="Y315" s="40">
        <v>0.7</v>
      </c>
      <c r="Z315" s="40">
        <v>0</v>
      </c>
      <c r="AA315" s="40">
        <v>0.3</v>
      </c>
      <c r="AB315" s="40">
        <v>1.3</v>
      </c>
      <c r="AC315" s="40">
        <v>3</v>
      </c>
    </row>
    <row r="316" spans="1:29">
      <c r="A316" s="38">
        <v>243</v>
      </c>
      <c r="B316" s="39" t="s">
        <v>417</v>
      </c>
      <c r="C316" s="38" t="s">
        <v>24</v>
      </c>
      <c r="D316" s="38">
        <v>27</v>
      </c>
      <c r="E316" s="39" t="s">
        <v>105</v>
      </c>
      <c r="F316" s="38">
        <v>75</v>
      </c>
      <c r="G316" s="38">
        <v>72</v>
      </c>
      <c r="H316" s="38">
        <v>26.4</v>
      </c>
      <c r="I316" s="38">
        <v>4</v>
      </c>
      <c r="J316" s="38">
        <v>6.9</v>
      </c>
      <c r="K316" s="38">
        <v>0.57399999999999995</v>
      </c>
      <c r="L316" s="38">
        <v>0.3</v>
      </c>
      <c r="M316" s="38">
        <v>0.6</v>
      </c>
      <c r="N316" s="38">
        <v>0.41299999999999998</v>
      </c>
      <c r="O316" s="38">
        <v>3.7</v>
      </c>
      <c r="P316" s="38">
        <v>6.3</v>
      </c>
      <c r="Q316" s="38">
        <v>0.59</v>
      </c>
      <c r="R316" s="38">
        <v>1.1000000000000001</v>
      </c>
      <c r="S316" s="38">
        <v>1.7</v>
      </c>
      <c r="T316" s="38">
        <v>0.61199999999999999</v>
      </c>
      <c r="U316" s="38">
        <v>2.1</v>
      </c>
      <c r="V316" s="38">
        <v>4</v>
      </c>
      <c r="W316" s="38">
        <v>6.1</v>
      </c>
      <c r="X316" s="38">
        <v>1.6</v>
      </c>
      <c r="Y316" s="38">
        <v>0.6</v>
      </c>
      <c r="Z316" s="38">
        <v>0.8</v>
      </c>
      <c r="AA316" s="38">
        <v>1.5</v>
      </c>
      <c r="AB316" s="38">
        <v>3</v>
      </c>
      <c r="AC316" s="38">
        <v>9.3000000000000007</v>
      </c>
    </row>
    <row r="317" spans="1:29">
      <c r="A317" s="38">
        <v>244</v>
      </c>
      <c r="B317" s="39" t="s">
        <v>418</v>
      </c>
      <c r="C317" s="38" t="s">
        <v>64</v>
      </c>
      <c r="D317" s="38">
        <v>24</v>
      </c>
      <c r="E317" s="38" t="s">
        <v>107</v>
      </c>
      <c r="F317" s="38">
        <v>29</v>
      </c>
      <c r="G317" s="38">
        <v>2</v>
      </c>
      <c r="H317" s="38">
        <v>18.100000000000001</v>
      </c>
      <c r="I317" s="38">
        <v>2.1</v>
      </c>
      <c r="J317" s="38">
        <v>5.3</v>
      </c>
      <c r="K317" s="38">
        <v>0.40300000000000002</v>
      </c>
      <c r="L317" s="38">
        <v>1</v>
      </c>
      <c r="M317" s="38">
        <v>3.3</v>
      </c>
      <c r="N317" s="38">
        <v>0.29499999999999998</v>
      </c>
      <c r="O317" s="38">
        <v>1.2</v>
      </c>
      <c r="P317" s="38">
        <v>2</v>
      </c>
      <c r="Q317" s="38">
        <v>0.57599999999999996</v>
      </c>
      <c r="R317" s="38">
        <v>0.5</v>
      </c>
      <c r="S317" s="38">
        <v>0.6</v>
      </c>
      <c r="T317" s="38">
        <v>0.875</v>
      </c>
      <c r="U317" s="38">
        <v>0.3</v>
      </c>
      <c r="V317" s="38">
        <v>1.6</v>
      </c>
      <c r="W317" s="38">
        <v>1.9</v>
      </c>
      <c r="X317" s="38">
        <v>0.5</v>
      </c>
      <c r="Y317" s="38">
        <v>0.9</v>
      </c>
      <c r="Z317" s="38">
        <v>0.2</v>
      </c>
      <c r="AA317" s="38">
        <v>0.5</v>
      </c>
      <c r="AB317" s="38">
        <v>1.5</v>
      </c>
      <c r="AC317" s="38">
        <v>5.7</v>
      </c>
    </row>
    <row r="318" spans="1:29">
      <c r="A318" s="40">
        <v>244</v>
      </c>
      <c r="B318" s="39" t="s">
        <v>418</v>
      </c>
      <c r="C318" s="40" t="s">
        <v>64</v>
      </c>
      <c r="D318" s="40">
        <v>24</v>
      </c>
      <c r="E318" s="39" t="s">
        <v>223</v>
      </c>
      <c r="F318" s="40">
        <v>9</v>
      </c>
      <c r="G318" s="40">
        <v>2</v>
      </c>
      <c r="H318" s="40">
        <v>20.8</v>
      </c>
      <c r="I318" s="40">
        <v>2.1</v>
      </c>
      <c r="J318" s="40">
        <v>6.7</v>
      </c>
      <c r="K318" s="40">
        <v>0.317</v>
      </c>
      <c r="L318" s="40">
        <v>1.1000000000000001</v>
      </c>
      <c r="M318" s="40">
        <v>4.3</v>
      </c>
      <c r="N318" s="40">
        <v>0.25600000000000001</v>
      </c>
      <c r="O318" s="40">
        <v>1</v>
      </c>
      <c r="P318" s="40">
        <v>2.2999999999999998</v>
      </c>
      <c r="Q318" s="40">
        <v>0.42899999999999999</v>
      </c>
      <c r="R318" s="40">
        <v>0.7</v>
      </c>
      <c r="S318" s="40">
        <v>0.9</v>
      </c>
      <c r="T318" s="40">
        <v>0.75</v>
      </c>
      <c r="U318" s="40">
        <v>0.3</v>
      </c>
      <c r="V318" s="40">
        <v>2.6</v>
      </c>
      <c r="W318" s="40">
        <v>2.9</v>
      </c>
      <c r="X318" s="40">
        <v>0.3</v>
      </c>
      <c r="Y318" s="40">
        <v>1</v>
      </c>
      <c r="Z318" s="40">
        <v>0.6</v>
      </c>
      <c r="AA318" s="40">
        <v>1</v>
      </c>
      <c r="AB318" s="40">
        <v>2.1</v>
      </c>
      <c r="AC318" s="40">
        <v>6</v>
      </c>
    </row>
    <row r="319" spans="1:29">
      <c r="A319" s="40">
        <v>244</v>
      </c>
      <c r="B319" s="39" t="s">
        <v>418</v>
      </c>
      <c r="C319" s="40" t="s">
        <v>64</v>
      </c>
      <c r="D319" s="40">
        <v>24</v>
      </c>
      <c r="E319" s="39" t="s">
        <v>110</v>
      </c>
      <c r="F319" s="40">
        <v>12</v>
      </c>
      <c r="G319" s="40">
        <v>0</v>
      </c>
      <c r="H319" s="40">
        <v>17.600000000000001</v>
      </c>
      <c r="I319" s="40">
        <v>2.6</v>
      </c>
      <c r="J319" s="40">
        <v>5.3</v>
      </c>
      <c r="K319" s="40">
        <v>0.48399999999999999</v>
      </c>
      <c r="L319" s="40">
        <v>1.1000000000000001</v>
      </c>
      <c r="M319" s="40">
        <v>3.2</v>
      </c>
      <c r="N319" s="40">
        <v>0.34200000000000003</v>
      </c>
      <c r="O319" s="40">
        <v>1.5</v>
      </c>
      <c r="P319" s="40">
        <v>2.2000000000000002</v>
      </c>
      <c r="Q319" s="40">
        <v>0.69199999999999995</v>
      </c>
      <c r="R319" s="40">
        <v>0.5</v>
      </c>
      <c r="S319" s="40">
        <v>0.5</v>
      </c>
      <c r="T319" s="40">
        <v>1</v>
      </c>
      <c r="U319" s="40">
        <v>0.3</v>
      </c>
      <c r="V319" s="40">
        <v>1.3</v>
      </c>
      <c r="W319" s="40">
        <v>1.5</v>
      </c>
      <c r="X319" s="40">
        <v>0.6</v>
      </c>
      <c r="Y319" s="40">
        <v>1</v>
      </c>
      <c r="Z319" s="40">
        <v>0</v>
      </c>
      <c r="AA319" s="40">
        <v>0.5</v>
      </c>
      <c r="AB319" s="40">
        <v>1.5</v>
      </c>
      <c r="AC319" s="40">
        <v>6.8</v>
      </c>
    </row>
    <row r="320" spans="1:29">
      <c r="A320" s="40">
        <v>244</v>
      </c>
      <c r="B320" s="39" t="s">
        <v>418</v>
      </c>
      <c r="C320" s="40" t="s">
        <v>64</v>
      </c>
      <c r="D320" s="40">
        <v>24</v>
      </c>
      <c r="E320" s="39" t="s">
        <v>235</v>
      </c>
      <c r="F320" s="40">
        <v>8</v>
      </c>
      <c r="G320" s="40">
        <v>0</v>
      </c>
      <c r="H320" s="40">
        <v>16</v>
      </c>
      <c r="I320" s="40">
        <v>1.5</v>
      </c>
      <c r="J320" s="40">
        <v>3.8</v>
      </c>
      <c r="K320" s="40">
        <v>0.4</v>
      </c>
      <c r="L320" s="40">
        <v>0.6</v>
      </c>
      <c r="M320" s="40">
        <v>2.2999999999999998</v>
      </c>
      <c r="N320" s="40">
        <v>0.27800000000000002</v>
      </c>
      <c r="O320" s="40">
        <v>0.9</v>
      </c>
      <c r="P320" s="40">
        <v>1.5</v>
      </c>
      <c r="Q320" s="40">
        <v>0.58299999999999996</v>
      </c>
      <c r="R320" s="40">
        <v>0.3</v>
      </c>
      <c r="S320" s="40">
        <v>0.3</v>
      </c>
      <c r="T320" s="40">
        <v>1</v>
      </c>
      <c r="U320" s="40">
        <v>0.3</v>
      </c>
      <c r="V320" s="40">
        <v>1.1000000000000001</v>
      </c>
      <c r="W320" s="40">
        <v>1.4</v>
      </c>
      <c r="X320" s="40">
        <v>0.6</v>
      </c>
      <c r="Y320" s="40">
        <v>0.6</v>
      </c>
      <c r="Z320" s="40">
        <v>0.3</v>
      </c>
      <c r="AA320" s="40">
        <v>0</v>
      </c>
      <c r="AB320" s="40">
        <v>0.9</v>
      </c>
      <c r="AC320" s="40">
        <v>3.9</v>
      </c>
    </row>
    <row r="321" spans="1:29">
      <c r="A321" s="38">
        <v>245</v>
      </c>
      <c r="B321" s="39" t="s">
        <v>419</v>
      </c>
      <c r="C321" s="38" t="s">
        <v>24</v>
      </c>
      <c r="D321" s="38">
        <v>27</v>
      </c>
      <c r="E321" s="39" t="s">
        <v>105</v>
      </c>
      <c r="F321" s="38">
        <v>70</v>
      </c>
      <c r="G321" s="38">
        <v>17</v>
      </c>
      <c r="H321" s="38">
        <v>19.600000000000001</v>
      </c>
      <c r="I321" s="38">
        <v>3.4</v>
      </c>
      <c r="J321" s="38">
        <v>5.8</v>
      </c>
      <c r="K321" s="38">
        <v>0.58899999999999997</v>
      </c>
      <c r="L321" s="38">
        <v>0.2</v>
      </c>
      <c r="M321" s="38">
        <v>0.7</v>
      </c>
      <c r="N321" s="38">
        <v>0.216</v>
      </c>
      <c r="O321" s="38">
        <v>3.2</v>
      </c>
      <c r="P321" s="38">
        <v>5</v>
      </c>
      <c r="Q321" s="38">
        <v>0.64300000000000002</v>
      </c>
      <c r="R321" s="38">
        <v>1</v>
      </c>
      <c r="S321" s="38">
        <v>1.5</v>
      </c>
      <c r="T321" s="38">
        <v>0.65700000000000003</v>
      </c>
      <c r="U321" s="38">
        <v>0.9</v>
      </c>
      <c r="V321" s="38">
        <v>2.8</v>
      </c>
      <c r="W321" s="38">
        <v>3.7</v>
      </c>
      <c r="X321" s="38">
        <v>1.4</v>
      </c>
      <c r="Y321" s="38">
        <v>0.8</v>
      </c>
      <c r="Z321" s="38">
        <v>1</v>
      </c>
      <c r="AA321" s="38">
        <v>1.1000000000000001</v>
      </c>
      <c r="AB321" s="38">
        <v>2.2000000000000002</v>
      </c>
      <c r="AC321" s="38">
        <v>7.9</v>
      </c>
    </row>
    <row r="322" spans="1:29">
      <c r="A322" s="38">
        <v>246</v>
      </c>
      <c r="B322" s="39" t="s">
        <v>96</v>
      </c>
      <c r="C322" s="38" t="s">
        <v>58</v>
      </c>
      <c r="D322" s="38">
        <v>33</v>
      </c>
      <c r="E322" s="39" t="s">
        <v>231</v>
      </c>
      <c r="F322" s="38">
        <v>80</v>
      </c>
      <c r="G322" s="38">
        <v>80</v>
      </c>
      <c r="H322" s="38">
        <v>34.9</v>
      </c>
      <c r="I322" s="38">
        <v>5.6</v>
      </c>
      <c r="J322" s="38">
        <v>12.8</v>
      </c>
      <c r="K322" s="38">
        <v>0.435</v>
      </c>
      <c r="L322" s="38">
        <v>1.5</v>
      </c>
      <c r="M322" s="38">
        <v>4.2</v>
      </c>
      <c r="N322" s="38">
        <v>0.35899999999999999</v>
      </c>
      <c r="O322" s="38">
        <v>4.0999999999999996</v>
      </c>
      <c r="P322" s="38">
        <v>8.6</v>
      </c>
      <c r="Q322" s="38">
        <v>0.47199999999999998</v>
      </c>
      <c r="R322" s="38">
        <v>1.8</v>
      </c>
      <c r="S322" s="38">
        <v>2.2000000000000002</v>
      </c>
      <c r="T322" s="38">
        <v>0.80100000000000005</v>
      </c>
      <c r="U322" s="38">
        <v>0.7</v>
      </c>
      <c r="V322" s="38">
        <v>4.0999999999999996</v>
      </c>
      <c r="W322" s="38">
        <v>4.8</v>
      </c>
      <c r="X322" s="38">
        <v>3.7</v>
      </c>
      <c r="Y322" s="38">
        <v>0.7</v>
      </c>
      <c r="Z322" s="38">
        <v>0.2</v>
      </c>
      <c r="AA322" s="38">
        <v>1.7</v>
      </c>
      <c r="AB322" s="38">
        <v>1.5</v>
      </c>
      <c r="AC322" s="38">
        <v>14.4</v>
      </c>
    </row>
    <row r="323" spans="1:29">
      <c r="A323" s="38">
        <v>247</v>
      </c>
      <c r="B323" s="39" t="s">
        <v>420</v>
      </c>
      <c r="C323" s="38" t="s">
        <v>58</v>
      </c>
      <c r="D323" s="38">
        <v>22</v>
      </c>
      <c r="E323" s="39" t="s">
        <v>71</v>
      </c>
      <c r="F323" s="38">
        <v>28</v>
      </c>
      <c r="G323" s="38">
        <v>0</v>
      </c>
      <c r="H323" s="38">
        <v>9.4</v>
      </c>
      <c r="I323" s="38">
        <v>0.9</v>
      </c>
      <c r="J323" s="38">
        <v>2.7</v>
      </c>
      <c r="K323" s="38">
        <v>0.34699999999999998</v>
      </c>
      <c r="L323" s="38">
        <v>0.2</v>
      </c>
      <c r="M323" s="38">
        <v>0.8</v>
      </c>
      <c r="N323" s="38">
        <v>0.23799999999999999</v>
      </c>
      <c r="O323" s="38">
        <v>0.8</v>
      </c>
      <c r="P323" s="38">
        <v>1.9</v>
      </c>
      <c r="Q323" s="38">
        <v>0.38900000000000001</v>
      </c>
      <c r="R323" s="38">
        <v>0.6</v>
      </c>
      <c r="S323" s="38">
        <v>0.9</v>
      </c>
      <c r="T323" s="38">
        <v>0.68</v>
      </c>
      <c r="U323" s="38">
        <v>0.5</v>
      </c>
      <c r="V323" s="38">
        <v>0.9</v>
      </c>
      <c r="W323" s="38">
        <v>1.4</v>
      </c>
      <c r="X323" s="38">
        <v>0.4</v>
      </c>
      <c r="Y323" s="38">
        <v>0.3</v>
      </c>
      <c r="Z323" s="38">
        <v>0.1</v>
      </c>
      <c r="AA323" s="38">
        <v>0.7</v>
      </c>
      <c r="AB323" s="38">
        <v>1.2</v>
      </c>
      <c r="AC323" s="38">
        <v>2.6</v>
      </c>
    </row>
    <row r="324" spans="1:29">
      <c r="A324" s="38">
        <v>248</v>
      </c>
      <c r="B324" s="39" t="s">
        <v>671</v>
      </c>
      <c r="C324" s="38" t="s">
        <v>58</v>
      </c>
      <c r="D324" s="38">
        <v>22</v>
      </c>
      <c r="E324" s="39" t="s">
        <v>73</v>
      </c>
      <c r="F324" s="38">
        <v>32</v>
      </c>
      <c r="G324" s="38">
        <v>2</v>
      </c>
      <c r="H324" s="38">
        <v>18.8</v>
      </c>
      <c r="I324" s="38">
        <v>2.2000000000000002</v>
      </c>
      <c r="J324" s="38">
        <v>5.2</v>
      </c>
      <c r="K324" s="38">
        <v>0.41899999999999998</v>
      </c>
      <c r="L324" s="38">
        <v>0.6</v>
      </c>
      <c r="M324" s="38">
        <v>1.5</v>
      </c>
      <c r="N324" s="38">
        <v>0.375</v>
      </c>
      <c r="O324" s="38">
        <v>1.6</v>
      </c>
      <c r="P324" s="38">
        <v>3.7</v>
      </c>
      <c r="Q324" s="38">
        <v>0.437</v>
      </c>
      <c r="R324" s="38">
        <v>1</v>
      </c>
      <c r="S324" s="38">
        <v>1.5</v>
      </c>
      <c r="T324" s="38">
        <v>0.68100000000000005</v>
      </c>
      <c r="U324" s="38">
        <v>0.4</v>
      </c>
      <c r="V324" s="38">
        <v>2.1</v>
      </c>
      <c r="W324" s="38">
        <v>2.5</v>
      </c>
      <c r="X324" s="38">
        <v>1.3</v>
      </c>
      <c r="Y324" s="38">
        <v>1</v>
      </c>
      <c r="Z324" s="38">
        <v>0.3</v>
      </c>
      <c r="AA324" s="38">
        <v>0.9</v>
      </c>
      <c r="AB324" s="38">
        <v>1.3</v>
      </c>
      <c r="AC324" s="38">
        <v>5.9</v>
      </c>
    </row>
    <row r="325" spans="1:29">
      <c r="A325" s="38">
        <v>249</v>
      </c>
      <c r="B325" s="39" t="s">
        <v>421</v>
      </c>
      <c r="C325" s="38" t="s">
        <v>64</v>
      </c>
      <c r="D325" s="38">
        <v>27</v>
      </c>
      <c r="E325" s="39" t="s">
        <v>85</v>
      </c>
      <c r="F325" s="38">
        <v>76</v>
      </c>
      <c r="G325" s="38">
        <v>59</v>
      </c>
      <c r="H325" s="38">
        <v>29.5</v>
      </c>
      <c r="I325" s="38">
        <v>3.8</v>
      </c>
      <c r="J325" s="38">
        <v>9.1</v>
      </c>
      <c r="K325" s="38">
        <v>0.41399999999999998</v>
      </c>
      <c r="L325" s="38">
        <v>1.2</v>
      </c>
      <c r="M325" s="38">
        <v>3.4</v>
      </c>
      <c r="N325" s="38">
        <v>0.35099999999999998</v>
      </c>
      <c r="O325" s="38">
        <v>2.6</v>
      </c>
      <c r="P325" s="38">
        <v>5.7</v>
      </c>
      <c r="Q325" s="38">
        <v>0.45100000000000001</v>
      </c>
      <c r="R325" s="38">
        <v>1.2</v>
      </c>
      <c r="S325" s="38">
        <v>1.5</v>
      </c>
      <c r="T325" s="38">
        <v>0.80400000000000005</v>
      </c>
      <c r="U325" s="38">
        <v>0.9</v>
      </c>
      <c r="V325" s="38">
        <v>3.3</v>
      </c>
      <c r="W325" s="38">
        <v>4.2</v>
      </c>
      <c r="X325" s="38">
        <v>1.6</v>
      </c>
      <c r="Y325" s="38">
        <v>0.8</v>
      </c>
      <c r="Z325" s="38">
        <v>0.6</v>
      </c>
      <c r="AA325" s="38">
        <v>1.1000000000000001</v>
      </c>
      <c r="AB325" s="38">
        <v>2.1</v>
      </c>
      <c r="AC325" s="38">
        <v>9.9</v>
      </c>
    </row>
    <row r="326" spans="1:29">
      <c r="A326" s="38">
        <v>250</v>
      </c>
      <c r="B326" s="39" t="s">
        <v>672</v>
      </c>
      <c r="C326" s="38" t="s">
        <v>64</v>
      </c>
      <c r="D326" s="38">
        <v>34</v>
      </c>
      <c r="E326" s="39" t="s">
        <v>69</v>
      </c>
      <c r="F326" s="38">
        <v>33</v>
      </c>
      <c r="G326" s="38">
        <v>0</v>
      </c>
      <c r="H326" s="38">
        <v>3.7</v>
      </c>
      <c r="I326" s="38">
        <v>0.2</v>
      </c>
      <c r="J326" s="38">
        <v>0.6</v>
      </c>
      <c r="K326" s="38">
        <v>0.28599999999999998</v>
      </c>
      <c r="L326" s="38">
        <v>0</v>
      </c>
      <c r="M326" s="38">
        <v>0.1</v>
      </c>
      <c r="N326" s="38">
        <v>0</v>
      </c>
      <c r="O326" s="38">
        <v>0.2</v>
      </c>
      <c r="P326" s="38">
        <v>0.5</v>
      </c>
      <c r="Q326" s="38">
        <v>0.35299999999999998</v>
      </c>
      <c r="R326" s="38">
        <v>0.3</v>
      </c>
      <c r="S326" s="38">
        <v>0.3</v>
      </c>
      <c r="T326" s="38">
        <v>0.81799999999999995</v>
      </c>
      <c r="U326" s="38">
        <v>0</v>
      </c>
      <c r="V326" s="38">
        <v>0.3</v>
      </c>
      <c r="W326" s="38">
        <v>0.3</v>
      </c>
      <c r="X326" s="38">
        <v>0.1</v>
      </c>
      <c r="Y326" s="38">
        <v>0.1</v>
      </c>
      <c r="Z326" s="38">
        <v>0</v>
      </c>
      <c r="AA326" s="38">
        <v>0</v>
      </c>
      <c r="AB326" s="38">
        <v>0.7</v>
      </c>
      <c r="AC326" s="38">
        <v>0.6</v>
      </c>
    </row>
    <row r="327" spans="1:29">
      <c r="A327" s="38">
        <v>251</v>
      </c>
      <c r="B327" s="39" t="s">
        <v>422</v>
      </c>
      <c r="C327" s="38" t="s">
        <v>64</v>
      </c>
      <c r="D327" s="38">
        <v>34</v>
      </c>
      <c r="E327" s="39" t="s">
        <v>108</v>
      </c>
      <c r="F327" s="38">
        <v>57</v>
      </c>
      <c r="G327" s="38">
        <v>2</v>
      </c>
      <c r="H327" s="38">
        <v>11.7</v>
      </c>
      <c r="I327" s="38">
        <v>1.3</v>
      </c>
      <c r="J327" s="38">
        <v>3.5</v>
      </c>
      <c r="K327" s="38">
        <v>0.36799999999999999</v>
      </c>
      <c r="L327" s="38">
        <v>1.1000000000000001</v>
      </c>
      <c r="M327" s="38">
        <v>3.1</v>
      </c>
      <c r="N327" s="38">
        <v>0.36</v>
      </c>
      <c r="O327" s="38">
        <v>0.2</v>
      </c>
      <c r="P327" s="38">
        <v>0.5</v>
      </c>
      <c r="Q327" s="38">
        <v>0.42299999999999999</v>
      </c>
      <c r="R327" s="38">
        <v>0.7</v>
      </c>
      <c r="S327" s="38">
        <v>0.8</v>
      </c>
      <c r="T327" s="38">
        <v>0.84799999999999998</v>
      </c>
      <c r="U327" s="38">
        <v>0.2</v>
      </c>
      <c r="V327" s="38">
        <v>0.9</v>
      </c>
      <c r="W327" s="38">
        <v>1.1000000000000001</v>
      </c>
      <c r="X327" s="38">
        <v>0.4</v>
      </c>
      <c r="Y327" s="38">
        <v>0.2</v>
      </c>
      <c r="Z327" s="38">
        <v>0.1</v>
      </c>
      <c r="AA327" s="38">
        <v>0.2</v>
      </c>
      <c r="AB327" s="38">
        <v>1.2</v>
      </c>
      <c r="AC327" s="38">
        <v>4.4000000000000004</v>
      </c>
    </row>
    <row r="328" spans="1:29">
      <c r="A328" s="38">
        <v>252</v>
      </c>
      <c r="B328" s="39" t="s">
        <v>423</v>
      </c>
      <c r="C328" s="38" t="s">
        <v>64</v>
      </c>
      <c r="D328" s="38">
        <v>23</v>
      </c>
      <c r="E328" s="39" t="s">
        <v>65</v>
      </c>
      <c r="F328" s="38">
        <v>43</v>
      </c>
      <c r="G328" s="38">
        <v>13</v>
      </c>
      <c r="H328" s="38">
        <v>14.7</v>
      </c>
      <c r="I328" s="38">
        <v>1.7</v>
      </c>
      <c r="J328" s="38">
        <v>4.3</v>
      </c>
      <c r="K328" s="38">
        <v>0.39700000000000002</v>
      </c>
      <c r="L328" s="38">
        <v>0.3</v>
      </c>
      <c r="M328" s="38">
        <v>1.4</v>
      </c>
      <c r="N328" s="38">
        <v>0.23300000000000001</v>
      </c>
      <c r="O328" s="38">
        <v>1.4</v>
      </c>
      <c r="P328" s="38">
        <v>2.9</v>
      </c>
      <c r="Q328" s="38">
        <v>0.47599999999999998</v>
      </c>
      <c r="R328" s="38">
        <v>0.6</v>
      </c>
      <c r="S328" s="38">
        <v>0.9</v>
      </c>
      <c r="T328" s="38">
        <v>0.64900000000000002</v>
      </c>
      <c r="U328" s="38">
        <v>0.1</v>
      </c>
      <c r="V328" s="38">
        <v>1.6</v>
      </c>
      <c r="W328" s="38">
        <v>1.8</v>
      </c>
      <c r="X328" s="38">
        <v>0.4</v>
      </c>
      <c r="Y328" s="38">
        <v>0.4</v>
      </c>
      <c r="Z328" s="38">
        <v>0.2</v>
      </c>
      <c r="AA328" s="38">
        <v>0.6</v>
      </c>
      <c r="AB328" s="38">
        <v>1.2</v>
      </c>
      <c r="AC328" s="38">
        <v>4.3</v>
      </c>
    </row>
    <row r="329" spans="1:29">
      <c r="A329" s="38">
        <v>253</v>
      </c>
      <c r="B329" s="39" t="s">
        <v>424</v>
      </c>
      <c r="C329" s="38" t="s">
        <v>24</v>
      </c>
      <c r="D329" s="38">
        <v>23</v>
      </c>
      <c r="E329" s="39" t="s">
        <v>71</v>
      </c>
      <c r="F329" s="38">
        <v>33</v>
      </c>
      <c r="G329" s="38">
        <v>24</v>
      </c>
      <c r="H329" s="38">
        <v>26.9</v>
      </c>
      <c r="I329" s="38">
        <v>4.8</v>
      </c>
      <c r="J329" s="38">
        <v>9.1</v>
      </c>
      <c r="K329" s="38">
        <v>0.52800000000000002</v>
      </c>
      <c r="L329" s="38">
        <v>0.4</v>
      </c>
      <c r="M329" s="38">
        <v>1.1000000000000001</v>
      </c>
      <c r="N329" s="38">
        <v>0.35099999999999998</v>
      </c>
      <c r="O329" s="38">
        <v>4.4000000000000004</v>
      </c>
      <c r="P329" s="38">
        <v>7.9</v>
      </c>
      <c r="Q329" s="38">
        <v>0.55300000000000005</v>
      </c>
      <c r="R329" s="38">
        <v>1.7</v>
      </c>
      <c r="S329" s="38">
        <v>2.8</v>
      </c>
      <c r="T329" s="38">
        <v>0.60599999999999998</v>
      </c>
      <c r="U329" s="38">
        <v>2.4</v>
      </c>
      <c r="V329" s="38">
        <v>4.3</v>
      </c>
      <c r="W329" s="38">
        <v>6.7</v>
      </c>
      <c r="X329" s="38">
        <v>1.1000000000000001</v>
      </c>
      <c r="Y329" s="38">
        <v>0.5</v>
      </c>
      <c r="Z329" s="38">
        <v>1.8</v>
      </c>
      <c r="AA329" s="38">
        <v>1.1000000000000001</v>
      </c>
      <c r="AB329" s="38">
        <v>2.4</v>
      </c>
      <c r="AC329" s="38">
        <v>11.7</v>
      </c>
    </row>
    <row r="330" spans="1:29">
      <c r="A330" s="38">
        <v>254</v>
      </c>
      <c r="B330" s="39" t="s">
        <v>425</v>
      </c>
      <c r="C330" s="38" t="s">
        <v>61</v>
      </c>
      <c r="D330" s="38">
        <v>26</v>
      </c>
      <c r="E330" s="39" t="s">
        <v>69</v>
      </c>
      <c r="F330" s="38">
        <v>82</v>
      </c>
      <c r="G330" s="38">
        <v>82</v>
      </c>
      <c r="H330" s="38">
        <v>34.4</v>
      </c>
      <c r="I330" s="38">
        <v>4.5999999999999996</v>
      </c>
      <c r="J330" s="38">
        <v>6.5</v>
      </c>
      <c r="K330" s="38">
        <v>0.71</v>
      </c>
      <c r="L330" s="38">
        <v>0</v>
      </c>
      <c r="M330" s="38">
        <v>0</v>
      </c>
      <c r="N330" s="38">
        <v>0.25</v>
      </c>
      <c r="O330" s="38">
        <v>4.5999999999999996</v>
      </c>
      <c r="P330" s="38">
        <v>6.5</v>
      </c>
      <c r="Q330" s="38">
        <v>0.71299999999999997</v>
      </c>
      <c r="R330" s="38">
        <v>2.2999999999999998</v>
      </c>
      <c r="S330" s="38">
        <v>5.7</v>
      </c>
      <c r="T330" s="38">
        <v>0.39700000000000002</v>
      </c>
      <c r="U330" s="38">
        <v>4.8</v>
      </c>
      <c r="V330" s="38">
        <v>10.1</v>
      </c>
      <c r="W330" s="38">
        <v>15</v>
      </c>
      <c r="X330" s="38">
        <v>0.7</v>
      </c>
      <c r="Y330" s="38">
        <v>1</v>
      </c>
      <c r="Z330" s="38">
        <v>2.2000000000000002</v>
      </c>
      <c r="AA330" s="38">
        <v>1.3</v>
      </c>
      <c r="AB330" s="38">
        <v>3</v>
      </c>
      <c r="AC330" s="38">
        <v>11.5</v>
      </c>
    </row>
    <row r="331" spans="1:29">
      <c r="A331" s="38">
        <v>255</v>
      </c>
      <c r="B331" s="39" t="s">
        <v>426</v>
      </c>
      <c r="C331" s="38" t="s">
        <v>61</v>
      </c>
      <c r="D331" s="38">
        <v>28</v>
      </c>
      <c r="E331" s="39" t="s">
        <v>231</v>
      </c>
      <c r="F331" s="38">
        <v>44</v>
      </c>
      <c r="G331" s="38">
        <v>0</v>
      </c>
      <c r="H331" s="38">
        <v>8.6999999999999993</v>
      </c>
      <c r="I331" s="38">
        <v>1.1000000000000001</v>
      </c>
      <c r="J331" s="38">
        <v>2.1</v>
      </c>
      <c r="K331" s="38">
        <v>0.53200000000000003</v>
      </c>
      <c r="L331" s="38">
        <v>0</v>
      </c>
      <c r="M331" s="38">
        <v>0</v>
      </c>
      <c r="N331" s="38"/>
      <c r="O331" s="38">
        <v>1.1000000000000001</v>
      </c>
      <c r="P331" s="38">
        <v>2.1</v>
      </c>
      <c r="Q331" s="38">
        <v>0.53200000000000003</v>
      </c>
      <c r="R331" s="38">
        <v>0.9</v>
      </c>
      <c r="S331" s="38">
        <v>1</v>
      </c>
      <c r="T331" s="38">
        <v>0.86399999999999999</v>
      </c>
      <c r="U331" s="38">
        <v>1.2</v>
      </c>
      <c r="V331" s="38">
        <v>1.2</v>
      </c>
      <c r="W331" s="38">
        <v>2.4</v>
      </c>
      <c r="X331" s="38">
        <v>0.3</v>
      </c>
      <c r="Y331" s="38">
        <v>0.2</v>
      </c>
      <c r="Z331" s="38">
        <v>0.3</v>
      </c>
      <c r="AA331" s="38">
        <v>0.5</v>
      </c>
      <c r="AB331" s="38">
        <v>1.3</v>
      </c>
      <c r="AC331" s="38">
        <v>3.1</v>
      </c>
    </row>
    <row r="332" spans="1:29">
      <c r="A332" s="38">
        <v>256</v>
      </c>
      <c r="B332" s="39" t="s">
        <v>427</v>
      </c>
      <c r="C332" s="38" t="s">
        <v>53</v>
      </c>
      <c r="D332" s="38">
        <v>23</v>
      </c>
      <c r="E332" s="39" t="s">
        <v>62</v>
      </c>
      <c r="F332" s="38">
        <v>79</v>
      </c>
      <c r="G332" s="38">
        <v>14</v>
      </c>
      <c r="H332" s="38">
        <v>18.3</v>
      </c>
      <c r="I332" s="38">
        <v>2.6</v>
      </c>
      <c r="J332" s="38">
        <v>5.2</v>
      </c>
      <c r="K332" s="38">
        <v>0.504</v>
      </c>
      <c r="L332" s="38">
        <v>0.2</v>
      </c>
      <c r="M332" s="38">
        <v>0.6</v>
      </c>
      <c r="N332" s="38">
        <v>0.36399999999999999</v>
      </c>
      <c r="O332" s="38">
        <v>2.4</v>
      </c>
      <c r="P332" s="38">
        <v>4.5999999999999996</v>
      </c>
      <c r="Q332" s="38">
        <v>0.52</v>
      </c>
      <c r="R332" s="38">
        <v>1.3</v>
      </c>
      <c r="S332" s="38">
        <v>1.8</v>
      </c>
      <c r="T332" s="38">
        <v>0.73399999999999999</v>
      </c>
      <c r="U332" s="38">
        <v>0.6</v>
      </c>
      <c r="V332" s="38">
        <v>1.9</v>
      </c>
      <c r="W332" s="38">
        <v>2.4</v>
      </c>
      <c r="X332" s="38">
        <v>2.4</v>
      </c>
      <c r="Y332" s="38">
        <v>0.6</v>
      </c>
      <c r="Z332" s="38">
        <v>0.2</v>
      </c>
      <c r="AA332" s="38">
        <v>0.8</v>
      </c>
      <c r="AB332" s="38">
        <v>1.3</v>
      </c>
      <c r="AC332" s="38">
        <v>6.8</v>
      </c>
    </row>
    <row r="333" spans="1:29">
      <c r="A333" s="38">
        <v>257</v>
      </c>
      <c r="B333" s="39" t="s">
        <v>428</v>
      </c>
      <c r="C333" s="38" t="s">
        <v>61</v>
      </c>
      <c r="D333" s="38">
        <v>32</v>
      </c>
      <c r="E333" s="39" t="s">
        <v>49</v>
      </c>
      <c r="F333" s="38">
        <v>74</v>
      </c>
      <c r="G333" s="38">
        <v>13</v>
      </c>
      <c r="H333" s="38">
        <v>18.899999999999999</v>
      </c>
      <c r="I333" s="38">
        <v>3.8</v>
      </c>
      <c r="J333" s="38">
        <v>7.4</v>
      </c>
      <c r="K333" s="38">
        <v>0.51500000000000001</v>
      </c>
      <c r="L333" s="38">
        <v>0</v>
      </c>
      <c r="M333" s="38">
        <v>0</v>
      </c>
      <c r="N333" s="38"/>
      <c r="O333" s="38">
        <v>3.8</v>
      </c>
      <c r="P333" s="38">
        <v>7.4</v>
      </c>
      <c r="Q333" s="38">
        <v>0.51500000000000001</v>
      </c>
      <c r="R333" s="38">
        <v>1</v>
      </c>
      <c r="S333" s="38">
        <v>1.4</v>
      </c>
      <c r="T333" s="38">
        <v>0.70599999999999996</v>
      </c>
      <c r="U333" s="38">
        <v>2</v>
      </c>
      <c r="V333" s="38">
        <v>4.5</v>
      </c>
      <c r="W333" s="38">
        <v>6.5</v>
      </c>
      <c r="X333" s="38">
        <v>0.9</v>
      </c>
      <c r="Y333" s="38">
        <v>0.2</v>
      </c>
      <c r="Z333" s="38">
        <v>0.7</v>
      </c>
      <c r="AA333" s="38">
        <v>1.5</v>
      </c>
      <c r="AB333" s="38">
        <v>1.9</v>
      </c>
      <c r="AC333" s="38">
        <v>8.6</v>
      </c>
    </row>
    <row r="334" spans="1:29">
      <c r="A334" s="38">
        <v>258</v>
      </c>
      <c r="B334" s="39" t="s">
        <v>429</v>
      </c>
      <c r="C334" s="38" t="s">
        <v>61</v>
      </c>
      <c r="D334" s="38">
        <v>22</v>
      </c>
      <c r="E334" s="38" t="s">
        <v>107</v>
      </c>
      <c r="F334" s="38">
        <v>75</v>
      </c>
      <c r="G334" s="38">
        <v>74</v>
      </c>
      <c r="H334" s="38">
        <v>28.5</v>
      </c>
      <c r="I334" s="38">
        <v>6.4</v>
      </c>
      <c r="J334" s="38">
        <v>12.4</v>
      </c>
      <c r="K334" s="38">
        <v>0.51900000000000002</v>
      </c>
      <c r="L334" s="38">
        <v>0.2</v>
      </c>
      <c r="M334" s="38">
        <v>0.6</v>
      </c>
      <c r="N334" s="38">
        <v>0.35599999999999998</v>
      </c>
      <c r="O334" s="38">
        <v>6.2</v>
      </c>
      <c r="P334" s="38">
        <v>11.8</v>
      </c>
      <c r="Q334" s="38">
        <v>0.52800000000000002</v>
      </c>
      <c r="R334" s="38">
        <v>2.4</v>
      </c>
      <c r="S334" s="38">
        <v>3.1</v>
      </c>
      <c r="T334" s="38">
        <v>0.78200000000000003</v>
      </c>
      <c r="U334" s="38">
        <v>3.7</v>
      </c>
      <c r="V334" s="38">
        <v>5.3</v>
      </c>
      <c r="W334" s="38">
        <v>8.9</v>
      </c>
      <c r="X334" s="38">
        <v>0.7</v>
      </c>
      <c r="Y334" s="38">
        <v>0.5</v>
      </c>
      <c r="Z334" s="38">
        <v>0.4</v>
      </c>
      <c r="AA334" s="38">
        <v>1.9</v>
      </c>
      <c r="AB334" s="38">
        <v>2.5</v>
      </c>
      <c r="AC334" s="38">
        <v>15.5</v>
      </c>
    </row>
    <row r="335" spans="1:29">
      <c r="A335" s="40">
        <v>258</v>
      </c>
      <c r="B335" s="39" t="s">
        <v>429</v>
      </c>
      <c r="C335" s="40" t="s">
        <v>61</v>
      </c>
      <c r="D335" s="40">
        <v>22</v>
      </c>
      <c r="E335" s="39" t="s">
        <v>110</v>
      </c>
      <c r="F335" s="40">
        <v>49</v>
      </c>
      <c r="G335" s="40">
        <v>48</v>
      </c>
      <c r="H335" s="40">
        <v>27.1</v>
      </c>
      <c r="I335" s="40">
        <v>5.8</v>
      </c>
      <c r="J335" s="40">
        <v>11.9</v>
      </c>
      <c r="K335" s="40">
        <v>0.49099999999999999</v>
      </c>
      <c r="L335" s="40">
        <v>0.3</v>
      </c>
      <c r="M335" s="40">
        <v>0.8</v>
      </c>
      <c r="N335" s="40">
        <v>0.317</v>
      </c>
      <c r="O335" s="40">
        <v>5.6</v>
      </c>
      <c r="P335" s="40">
        <v>11</v>
      </c>
      <c r="Q335" s="40">
        <v>0.505</v>
      </c>
      <c r="R335" s="40">
        <v>1.9</v>
      </c>
      <c r="S335" s="40">
        <v>2.4</v>
      </c>
      <c r="T335" s="40">
        <v>0.78800000000000003</v>
      </c>
      <c r="U335" s="40">
        <v>3</v>
      </c>
      <c r="V335" s="40">
        <v>4.8</v>
      </c>
      <c r="W335" s="40">
        <v>7.8</v>
      </c>
      <c r="X335" s="40">
        <v>0.5</v>
      </c>
      <c r="Y335" s="40">
        <v>0.5</v>
      </c>
      <c r="Z335" s="40">
        <v>0.3</v>
      </c>
      <c r="AA335" s="40">
        <v>1.9</v>
      </c>
      <c r="AB335" s="40">
        <v>2.2999999999999998</v>
      </c>
      <c r="AC335" s="40">
        <v>13.8</v>
      </c>
    </row>
    <row r="336" spans="1:29">
      <c r="A336" s="40">
        <v>258</v>
      </c>
      <c r="B336" s="39" t="s">
        <v>429</v>
      </c>
      <c r="C336" s="40" t="s">
        <v>61</v>
      </c>
      <c r="D336" s="40">
        <v>22</v>
      </c>
      <c r="E336" s="39" t="s">
        <v>65</v>
      </c>
      <c r="F336" s="40">
        <v>26</v>
      </c>
      <c r="G336" s="40">
        <v>26</v>
      </c>
      <c r="H336" s="40">
        <v>31.1</v>
      </c>
      <c r="I336" s="40">
        <v>7.5</v>
      </c>
      <c r="J336" s="40">
        <v>13.3</v>
      </c>
      <c r="K336" s="40">
        <v>0.56599999999999995</v>
      </c>
      <c r="L336" s="40">
        <v>0.1</v>
      </c>
      <c r="M336" s="40">
        <v>0.2</v>
      </c>
      <c r="N336" s="40">
        <v>0.75</v>
      </c>
      <c r="O336" s="40">
        <v>7.4</v>
      </c>
      <c r="P336" s="40">
        <v>13.2</v>
      </c>
      <c r="Q336" s="40">
        <v>0.56399999999999995</v>
      </c>
      <c r="R336" s="40">
        <v>3.5</v>
      </c>
      <c r="S336" s="40">
        <v>4.5</v>
      </c>
      <c r="T336" s="40">
        <v>0.77600000000000002</v>
      </c>
      <c r="U336" s="40">
        <v>5</v>
      </c>
      <c r="V336" s="40">
        <v>6</v>
      </c>
      <c r="W336" s="40">
        <v>11</v>
      </c>
      <c r="X336" s="40">
        <v>1.1000000000000001</v>
      </c>
      <c r="Y336" s="40">
        <v>0.5</v>
      </c>
      <c r="Z336" s="40">
        <v>0.5</v>
      </c>
      <c r="AA336" s="40">
        <v>2</v>
      </c>
      <c r="AB336" s="40">
        <v>2.9</v>
      </c>
      <c r="AC336" s="40">
        <v>18.7</v>
      </c>
    </row>
    <row r="337" spans="1:29">
      <c r="A337" s="38">
        <v>259</v>
      </c>
      <c r="B337" s="39" t="s">
        <v>430</v>
      </c>
      <c r="C337" s="38" t="s">
        <v>58</v>
      </c>
      <c r="D337" s="38">
        <v>21</v>
      </c>
      <c r="E337" s="39" t="s">
        <v>231</v>
      </c>
      <c r="F337" s="38">
        <v>33</v>
      </c>
      <c r="G337" s="38">
        <v>16</v>
      </c>
      <c r="H337" s="38">
        <v>16.8</v>
      </c>
      <c r="I337" s="38">
        <v>1.6</v>
      </c>
      <c r="J337" s="38">
        <v>4.0999999999999996</v>
      </c>
      <c r="K337" s="38">
        <v>0.40300000000000002</v>
      </c>
      <c r="L337" s="38">
        <v>0.5</v>
      </c>
      <c r="M337" s="38">
        <v>1.6</v>
      </c>
      <c r="N337" s="38">
        <v>0.29599999999999999</v>
      </c>
      <c r="O337" s="38">
        <v>1.2</v>
      </c>
      <c r="P337" s="38">
        <v>2.4</v>
      </c>
      <c r="Q337" s="38">
        <v>0.47499999999999998</v>
      </c>
      <c r="R337" s="38">
        <v>0.9</v>
      </c>
      <c r="S337" s="38">
        <v>1.2</v>
      </c>
      <c r="T337" s="38">
        <v>0.76300000000000001</v>
      </c>
      <c r="U337" s="38">
        <v>0.7</v>
      </c>
      <c r="V337" s="38">
        <v>1.3</v>
      </c>
      <c r="W337" s="38">
        <v>2</v>
      </c>
      <c r="X337" s="38">
        <v>1.4</v>
      </c>
      <c r="Y337" s="38">
        <v>0.7</v>
      </c>
      <c r="Z337" s="38">
        <v>0</v>
      </c>
      <c r="AA337" s="38">
        <v>0.7</v>
      </c>
      <c r="AB337" s="38">
        <v>1.4</v>
      </c>
      <c r="AC337" s="38">
        <v>4.5999999999999996</v>
      </c>
    </row>
    <row r="338" spans="1:29">
      <c r="A338" s="38">
        <v>260</v>
      </c>
      <c r="B338" s="39" t="s">
        <v>431</v>
      </c>
      <c r="C338" s="38" t="s">
        <v>24</v>
      </c>
      <c r="D338" s="38">
        <v>23</v>
      </c>
      <c r="E338" s="39" t="s">
        <v>85</v>
      </c>
      <c r="F338" s="38">
        <v>52</v>
      </c>
      <c r="G338" s="38">
        <v>34</v>
      </c>
      <c r="H338" s="38">
        <v>23.7</v>
      </c>
      <c r="I338" s="38">
        <v>2</v>
      </c>
      <c r="J338" s="38">
        <v>5.9</v>
      </c>
      <c r="K338" s="38">
        <v>0.33700000000000002</v>
      </c>
      <c r="L338" s="38">
        <v>0.9</v>
      </c>
      <c r="M338" s="38">
        <v>2.6</v>
      </c>
      <c r="N338" s="38">
        <v>0.33600000000000002</v>
      </c>
      <c r="O338" s="38">
        <v>1.1000000000000001</v>
      </c>
      <c r="P338" s="38">
        <v>3.4</v>
      </c>
      <c r="Q338" s="38">
        <v>0.33700000000000002</v>
      </c>
      <c r="R338" s="38">
        <v>1.5</v>
      </c>
      <c r="S338" s="38">
        <v>1.8</v>
      </c>
      <c r="T338" s="38">
        <v>0.83199999999999996</v>
      </c>
      <c r="U338" s="38">
        <v>0.3</v>
      </c>
      <c r="V338" s="38">
        <v>2.6</v>
      </c>
      <c r="W338" s="38">
        <v>2.8</v>
      </c>
      <c r="X338" s="38">
        <v>1.8</v>
      </c>
      <c r="Y338" s="38">
        <v>0.6</v>
      </c>
      <c r="Z338" s="38">
        <v>0.5</v>
      </c>
      <c r="AA338" s="38">
        <v>0.7</v>
      </c>
      <c r="AB338" s="38">
        <v>2.2999999999999998</v>
      </c>
      <c r="AC338" s="38">
        <v>6.4</v>
      </c>
    </row>
    <row r="339" spans="1:29">
      <c r="A339" s="36" t="s">
        <v>214</v>
      </c>
      <c r="B339" s="36" t="s">
        <v>0</v>
      </c>
      <c r="C339" s="36" t="s">
        <v>1</v>
      </c>
      <c r="D339" s="36" t="s">
        <v>2</v>
      </c>
      <c r="E339" s="36" t="s">
        <v>3</v>
      </c>
      <c r="F339" s="36" t="s">
        <v>4</v>
      </c>
      <c r="G339" s="36" t="s">
        <v>5</v>
      </c>
      <c r="H339" s="36" t="s">
        <v>6</v>
      </c>
      <c r="I339" s="36" t="s">
        <v>7</v>
      </c>
      <c r="J339" s="36" t="s">
        <v>8</v>
      </c>
      <c r="K339" s="36" t="s">
        <v>9</v>
      </c>
      <c r="L339" s="36" t="s">
        <v>10</v>
      </c>
      <c r="M339" s="36" t="s">
        <v>11</v>
      </c>
      <c r="N339" s="36" t="s">
        <v>10</v>
      </c>
      <c r="O339" s="36" t="s">
        <v>12</v>
      </c>
      <c r="P339" s="36" t="s">
        <v>13</v>
      </c>
      <c r="Q339" s="36" t="s">
        <v>12</v>
      </c>
      <c r="R339" s="36" t="s">
        <v>14</v>
      </c>
      <c r="S339" s="36" t="s">
        <v>15</v>
      </c>
      <c r="T339" s="36" t="s">
        <v>16</v>
      </c>
      <c r="U339" s="36" t="s">
        <v>17</v>
      </c>
      <c r="V339" s="36" t="s">
        <v>18</v>
      </c>
      <c r="W339" s="36" t="s">
        <v>19</v>
      </c>
      <c r="X339" s="36" t="s">
        <v>20</v>
      </c>
      <c r="Y339" s="36" t="s">
        <v>21</v>
      </c>
      <c r="Z339" s="36" t="s">
        <v>22</v>
      </c>
      <c r="AA339" s="36" t="s">
        <v>23</v>
      </c>
      <c r="AB339" s="36" t="s">
        <v>24</v>
      </c>
      <c r="AC339" s="36" t="s">
        <v>25</v>
      </c>
    </row>
    <row r="340" spans="1:29">
      <c r="A340" s="38">
        <v>261</v>
      </c>
      <c r="B340" s="39" t="s">
        <v>432</v>
      </c>
      <c r="C340" s="38" t="s">
        <v>64</v>
      </c>
      <c r="D340" s="38">
        <v>21</v>
      </c>
      <c r="E340" s="39" t="s">
        <v>260</v>
      </c>
      <c r="F340" s="38">
        <v>55</v>
      </c>
      <c r="G340" s="38">
        <v>52</v>
      </c>
      <c r="H340" s="38">
        <v>28.9</v>
      </c>
      <c r="I340" s="38">
        <v>4.0999999999999996</v>
      </c>
      <c r="J340" s="38">
        <v>8.8000000000000007</v>
      </c>
      <c r="K340" s="38">
        <v>0.46500000000000002</v>
      </c>
      <c r="L340" s="38">
        <v>0</v>
      </c>
      <c r="M340" s="38">
        <v>0</v>
      </c>
      <c r="N340" s="38"/>
      <c r="O340" s="38">
        <v>4.0999999999999996</v>
      </c>
      <c r="P340" s="38">
        <v>8.8000000000000007</v>
      </c>
      <c r="Q340" s="38">
        <v>0.46500000000000002</v>
      </c>
      <c r="R340" s="38">
        <v>2.7</v>
      </c>
      <c r="S340" s="38">
        <v>3.9</v>
      </c>
      <c r="T340" s="38">
        <v>0.70099999999999996</v>
      </c>
      <c r="U340" s="38">
        <v>2</v>
      </c>
      <c r="V340" s="38">
        <v>5.6</v>
      </c>
      <c r="W340" s="38">
        <v>7.6</v>
      </c>
      <c r="X340" s="38">
        <v>1.4</v>
      </c>
      <c r="Y340" s="38">
        <v>0.5</v>
      </c>
      <c r="Z340" s="38">
        <v>0.7</v>
      </c>
      <c r="AA340" s="38">
        <v>1.1000000000000001</v>
      </c>
      <c r="AB340" s="38">
        <v>2.1</v>
      </c>
      <c r="AC340" s="38">
        <v>10.9</v>
      </c>
    </row>
    <row r="341" spans="1:29">
      <c r="A341" s="38">
        <v>262</v>
      </c>
      <c r="B341" s="39" t="s">
        <v>733</v>
      </c>
      <c r="C341" s="38" t="s">
        <v>58</v>
      </c>
      <c r="D341" s="38">
        <v>25</v>
      </c>
      <c r="E341" s="39" t="s">
        <v>77</v>
      </c>
      <c r="F341" s="38">
        <v>4</v>
      </c>
      <c r="G341" s="38">
        <v>0</v>
      </c>
      <c r="H341" s="38">
        <v>18</v>
      </c>
      <c r="I341" s="38">
        <v>1.8</v>
      </c>
      <c r="J341" s="38">
        <v>5</v>
      </c>
      <c r="K341" s="38">
        <v>0.35</v>
      </c>
      <c r="L341" s="38">
        <v>1</v>
      </c>
      <c r="M341" s="38">
        <v>3.3</v>
      </c>
      <c r="N341" s="38">
        <v>0.308</v>
      </c>
      <c r="O341" s="38">
        <v>0.8</v>
      </c>
      <c r="P341" s="38">
        <v>1.8</v>
      </c>
      <c r="Q341" s="38">
        <v>0.42899999999999999</v>
      </c>
      <c r="R341" s="38">
        <v>1</v>
      </c>
      <c r="S341" s="38">
        <v>1</v>
      </c>
      <c r="T341" s="38">
        <v>1</v>
      </c>
      <c r="U341" s="38">
        <v>0.3</v>
      </c>
      <c r="V341" s="38">
        <v>1.3</v>
      </c>
      <c r="W341" s="38">
        <v>1.5</v>
      </c>
      <c r="X341" s="38">
        <v>1</v>
      </c>
      <c r="Y341" s="38">
        <v>0.8</v>
      </c>
      <c r="Z341" s="38">
        <v>0</v>
      </c>
      <c r="AA341" s="38">
        <v>0.5</v>
      </c>
      <c r="AB341" s="38">
        <v>0.8</v>
      </c>
      <c r="AC341" s="38">
        <v>5.5</v>
      </c>
    </row>
    <row r="342" spans="1:29">
      <c r="A342" s="38">
        <v>263</v>
      </c>
      <c r="B342" s="39" t="s">
        <v>433</v>
      </c>
      <c r="C342" s="38" t="s">
        <v>64</v>
      </c>
      <c r="D342" s="38">
        <v>33</v>
      </c>
      <c r="E342" s="39" t="s">
        <v>231</v>
      </c>
      <c r="F342" s="38">
        <v>7</v>
      </c>
      <c r="G342" s="38">
        <v>0</v>
      </c>
      <c r="H342" s="38">
        <v>5.0999999999999996</v>
      </c>
      <c r="I342" s="38">
        <v>0</v>
      </c>
      <c r="J342" s="38">
        <v>0.7</v>
      </c>
      <c r="K342" s="38">
        <v>0</v>
      </c>
      <c r="L342" s="38">
        <v>0</v>
      </c>
      <c r="M342" s="38">
        <v>0</v>
      </c>
      <c r="N342" s="38"/>
      <c r="O342" s="38">
        <v>0</v>
      </c>
      <c r="P342" s="38">
        <v>0.7</v>
      </c>
      <c r="Q342" s="38">
        <v>0</v>
      </c>
      <c r="R342" s="38">
        <v>0.4</v>
      </c>
      <c r="S342" s="38">
        <v>0.6</v>
      </c>
      <c r="T342" s="38">
        <v>0.75</v>
      </c>
      <c r="U342" s="38">
        <v>0.3</v>
      </c>
      <c r="V342" s="38">
        <v>0.9</v>
      </c>
      <c r="W342" s="38">
        <v>1.1000000000000001</v>
      </c>
      <c r="X342" s="38">
        <v>0.1</v>
      </c>
      <c r="Y342" s="38">
        <v>0.1</v>
      </c>
      <c r="Z342" s="38">
        <v>0</v>
      </c>
      <c r="AA342" s="38">
        <v>0.1</v>
      </c>
      <c r="AB342" s="38">
        <v>0.1</v>
      </c>
      <c r="AC342" s="38">
        <v>0.4</v>
      </c>
    </row>
    <row r="343" spans="1:29">
      <c r="A343" s="38">
        <v>264</v>
      </c>
      <c r="B343" s="39" t="s">
        <v>434</v>
      </c>
      <c r="C343" s="38" t="s">
        <v>61</v>
      </c>
      <c r="D343" s="38">
        <v>23</v>
      </c>
      <c r="E343" s="39" t="s">
        <v>108</v>
      </c>
      <c r="F343" s="38">
        <v>5</v>
      </c>
      <c r="G343" s="38">
        <v>0</v>
      </c>
      <c r="H343" s="38">
        <v>2.8</v>
      </c>
      <c r="I343" s="38">
        <v>0.2</v>
      </c>
      <c r="J343" s="38">
        <v>0.8</v>
      </c>
      <c r="K343" s="38">
        <v>0.25</v>
      </c>
      <c r="L343" s="38">
        <v>0</v>
      </c>
      <c r="M343" s="38">
        <v>0</v>
      </c>
      <c r="N343" s="38"/>
      <c r="O343" s="38">
        <v>0.2</v>
      </c>
      <c r="P343" s="38">
        <v>0.8</v>
      </c>
      <c r="Q343" s="38">
        <v>0.25</v>
      </c>
      <c r="R343" s="38">
        <v>0.4</v>
      </c>
      <c r="S343" s="38">
        <v>0.4</v>
      </c>
      <c r="T343" s="38">
        <v>1</v>
      </c>
      <c r="U343" s="38">
        <v>0.2</v>
      </c>
      <c r="V343" s="38">
        <v>0</v>
      </c>
      <c r="W343" s="38">
        <v>0.2</v>
      </c>
      <c r="X343" s="38">
        <v>0.2</v>
      </c>
      <c r="Y343" s="38">
        <v>0</v>
      </c>
      <c r="Z343" s="38">
        <v>0</v>
      </c>
      <c r="AA343" s="38">
        <v>0</v>
      </c>
      <c r="AB343" s="38">
        <v>0.2</v>
      </c>
      <c r="AC343" s="38">
        <v>0.8</v>
      </c>
    </row>
    <row r="344" spans="1:29">
      <c r="A344" s="38">
        <v>265</v>
      </c>
      <c r="B344" s="39" t="s">
        <v>435</v>
      </c>
      <c r="C344" s="38" t="s">
        <v>673</v>
      </c>
      <c r="D344" s="38">
        <v>23</v>
      </c>
      <c r="E344" s="38" t="s">
        <v>107</v>
      </c>
      <c r="F344" s="38">
        <v>63</v>
      </c>
      <c r="G344" s="38">
        <v>61</v>
      </c>
      <c r="H344" s="38">
        <v>32.299999999999997</v>
      </c>
      <c r="I344" s="38">
        <v>6</v>
      </c>
      <c r="J344" s="38">
        <v>14.1</v>
      </c>
      <c r="K344" s="38">
        <v>0.42199999999999999</v>
      </c>
      <c r="L344" s="38">
        <v>2</v>
      </c>
      <c r="M344" s="38">
        <v>5.0999999999999996</v>
      </c>
      <c r="N344" s="38">
        <v>0.38900000000000001</v>
      </c>
      <c r="O344" s="38">
        <v>4</v>
      </c>
      <c r="P344" s="38">
        <v>9</v>
      </c>
      <c r="Q344" s="38">
        <v>0.441</v>
      </c>
      <c r="R344" s="38">
        <v>3.1</v>
      </c>
      <c r="S344" s="38">
        <v>3.5</v>
      </c>
      <c r="T344" s="38">
        <v>0.874</v>
      </c>
      <c r="U344" s="38">
        <v>0.4</v>
      </c>
      <c r="V344" s="38">
        <v>3.4</v>
      </c>
      <c r="W344" s="38">
        <v>3.9</v>
      </c>
      <c r="X344" s="38">
        <v>5.2</v>
      </c>
      <c r="Y344" s="38">
        <v>1.4</v>
      </c>
      <c r="Z344" s="38">
        <v>0.2</v>
      </c>
      <c r="AA344" s="38">
        <v>3</v>
      </c>
      <c r="AB344" s="38">
        <v>1.8</v>
      </c>
      <c r="AC344" s="38">
        <v>17</v>
      </c>
    </row>
    <row r="345" spans="1:29">
      <c r="A345" s="40">
        <v>265</v>
      </c>
      <c r="B345" s="39" t="s">
        <v>435</v>
      </c>
      <c r="C345" s="40" t="s">
        <v>53</v>
      </c>
      <c r="D345" s="40">
        <v>23</v>
      </c>
      <c r="E345" s="39" t="s">
        <v>235</v>
      </c>
      <c r="F345" s="40">
        <v>52</v>
      </c>
      <c r="G345" s="40">
        <v>52</v>
      </c>
      <c r="H345" s="40">
        <v>32.5</v>
      </c>
      <c r="I345" s="40">
        <v>6.2</v>
      </c>
      <c r="J345" s="40">
        <v>14.3</v>
      </c>
      <c r="K345" s="40">
        <v>0.435</v>
      </c>
      <c r="L345" s="40">
        <v>2</v>
      </c>
      <c r="M345" s="40">
        <v>4.9000000000000004</v>
      </c>
      <c r="N345" s="40">
        <v>0.40899999999999997</v>
      </c>
      <c r="O345" s="40">
        <v>4.2</v>
      </c>
      <c r="P345" s="40">
        <v>9.4</v>
      </c>
      <c r="Q345" s="40">
        <v>0.44800000000000001</v>
      </c>
      <c r="R345" s="40">
        <v>3.3</v>
      </c>
      <c r="S345" s="40">
        <v>3.7</v>
      </c>
      <c r="T345" s="40">
        <v>0.88100000000000001</v>
      </c>
      <c r="U345" s="40">
        <v>0.5</v>
      </c>
      <c r="V345" s="40">
        <v>3.8</v>
      </c>
      <c r="W345" s="40">
        <v>4.3</v>
      </c>
      <c r="X345" s="40">
        <v>5.4</v>
      </c>
      <c r="Y345" s="40">
        <v>1.6</v>
      </c>
      <c r="Z345" s="40">
        <v>0.2</v>
      </c>
      <c r="AA345" s="40">
        <v>3.2</v>
      </c>
      <c r="AB345" s="40">
        <v>1.8</v>
      </c>
      <c r="AC345" s="40">
        <v>17.8</v>
      </c>
    </row>
    <row r="346" spans="1:29">
      <c r="A346" s="40">
        <v>265</v>
      </c>
      <c r="B346" s="39" t="s">
        <v>435</v>
      </c>
      <c r="C346" s="40" t="s">
        <v>58</v>
      </c>
      <c r="D346" s="40">
        <v>23</v>
      </c>
      <c r="E346" s="39" t="s">
        <v>59</v>
      </c>
      <c r="F346" s="40">
        <v>11</v>
      </c>
      <c r="G346" s="40">
        <v>9</v>
      </c>
      <c r="H346" s="40">
        <v>31.5</v>
      </c>
      <c r="I346" s="40">
        <v>4.5999999999999996</v>
      </c>
      <c r="J346" s="40">
        <v>13</v>
      </c>
      <c r="K346" s="40">
        <v>0.35699999999999998</v>
      </c>
      <c r="L346" s="40">
        <v>1.9</v>
      </c>
      <c r="M346" s="40">
        <v>6.1</v>
      </c>
      <c r="N346" s="40">
        <v>0.313</v>
      </c>
      <c r="O346" s="40">
        <v>2.7</v>
      </c>
      <c r="P346" s="40">
        <v>6.9</v>
      </c>
      <c r="Q346" s="40">
        <v>0.39500000000000002</v>
      </c>
      <c r="R346" s="40">
        <v>2.2000000000000002</v>
      </c>
      <c r="S346" s="40">
        <v>2.6</v>
      </c>
      <c r="T346" s="40">
        <v>0.82799999999999996</v>
      </c>
      <c r="U346" s="40">
        <v>0.2</v>
      </c>
      <c r="V346" s="40">
        <v>1.9</v>
      </c>
      <c r="W346" s="40">
        <v>2.1</v>
      </c>
      <c r="X346" s="40">
        <v>4.5</v>
      </c>
      <c r="Y346" s="40">
        <v>0.5</v>
      </c>
      <c r="Z346" s="40">
        <v>0.1</v>
      </c>
      <c r="AA346" s="40">
        <v>2.1</v>
      </c>
      <c r="AB346" s="40">
        <v>1.9</v>
      </c>
      <c r="AC346" s="40">
        <v>13.4</v>
      </c>
    </row>
    <row r="347" spans="1:29">
      <c r="A347" s="38">
        <v>266</v>
      </c>
      <c r="B347" s="39" t="s">
        <v>436</v>
      </c>
      <c r="C347" s="38" t="s">
        <v>58</v>
      </c>
      <c r="D347" s="38">
        <v>33</v>
      </c>
      <c r="E347" s="39" t="s">
        <v>97</v>
      </c>
      <c r="F347" s="38">
        <v>75</v>
      </c>
      <c r="G347" s="38">
        <v>75</v>
      </c>
      <c r="H347" s="38">
        <v>32.200000000000003</v>
      </c>
      <c r="I347" s="38">
        <v>3.9</v>
      </c>
      <c r="J347" s="38">
        <v>8</v>
      </c>
      <c r="K347" s="38">
        <v>0.48699999999999999</v>
      </c>
      <c r="L347" s="38">
        <v>2.9</v>
      </c>
      <c r="M347" s="38">
        <v>6</v>
      </c>
      <c r="N347" s="38">
        <v>0.49199999999999999</v>
      </c>
      <c r="O347" s="38">
        <v>0.9</v>
      </c>
      <c r="P347" s="38">
        <v>2</v>
      </c>
      <c r="Q347" s="38">
        <v>0.47</v>
      </c>
      <c r="R347" s="38">
        <v>1.4</v>
      </c>
      <c r="S347" s="38">
        <v>1.6</v>
      </c>
      <c r="T347" s="38">
        <v>0.89800000000000002</v>
      </c>
      <c r="U347" s="38">
        <v>0.2</v>
      </c>
      <c r="V347" s="38">
        <v>3.9</v>
      </c>
      <c r="W347" s="38">
        <v>4.0999999999999996</v>
      </c>
      <c r="X347" s="38">
        <v>2.6</v>
      </c>
      <c r="Y347" s="38">
        <v>0.7</v>
      </c>
      <c r="Z347" s="38">
        <v>0.6</v>
      </c>
      <c r="AA347" s="38">
        <v>1.4</v>
      </c>
      <c r="AB347" s="38">
        <v>1.9</v>
      </c>
      <c r="AC347" s="38">
        <v>12.1</v>
      </c>
    </row>
    <row r="348" spans="1:29">
      <c r="A348" s="38">
        <v>267</v>
      </c>
      <c r="B348" s="39" t="s">
        <v>437</v>
      </c>
      <c r="C348" s="38" t="s">
        <v>61</v>
      </c>
      <c r="D348" s="38">
        <v>25</v>
      </c>
      <c r="E348" s="39" t="s">
        <v>54</v>
      </c>
      <c r="F348" s="38">
        <v>81</v>
      </c>
      <c r="G348" s="38">
        <v>3</v>
      </c>
      <c r="H348" s="38">
        <v>16.600000000000001</v>
      </c>
      <c r="I348" s="38">
        <v>2.2000000000000002</v>
      </c>
      <c r="J348" s="38">
        <v>4.4000000000000004</v>
      </c>
      <c r="K348" s="38">
        <v>0.50800000000000001</v>
      </c>
      <c r="L348" s="38">
        <v>0</v>
      </c>
      <c r="M348" s="38">
        <v>0</v>
      </c>
      <c r="N348" s="38"/>
      <c r="O348" s="38">
        <v>2.2000000000000002</v>
      </c>
      <c r="P348" s="38">
        <v>4.4000000000000004</v>
      </c>
      <c r="Q348" s="38">
        <v>0.50800000000000001</v>
      </c>
      <c r="R348" s="38">
        <v>0.7</v>
      </c>
      <c r="S348" s="38">
        <v>1</v>
      </c>
      <c r="T348" s="38">
        <v>0.64700000000000002</v>
      </c>
      <c r="U348" s="38">
        <v>1.5</v>
      </c>
      <c r="V348" s="38">
        <v>3.8</v>
      </c>
      <c r="W348" s="38">
        <v>5.3</v>
      </c>
      <c r="X348" s="38">
        <v>0.5</v>
      </c>
      <c r="Y348" s="38">
        <v>0.4</v>
      </c>
      <c r="Z348" s="38">
        <v>0.8</v>
      </c>
      <c r="AA348" s="38">
        <v>0.9</v>
      </c>
      <c r="AB348" s="38">
        <v>1.8</v>
      </c>
      <c r="AC348" s="38">
        <v>5.2</v>
      </c>
    </row>
    <row r="349" spans="1:29">
      <c r="A349" s="38">
        <v>268</v>
      </c>
      <c r="B349" s="39" t="s">
        <v>438</v>
      </c>
      <c r="C349" s="38" t="s">
        <v>61</v>
      </c>
      <c r="D349" s="38">
        <v>24</v>
      </c>
      <c r="E349" s="39" t="s">
        <v>56</v>
      </c>
      <c r="F349" s="38">
        <v>16</v>
      </c>
      <c r="G349" s="38">
        <v>0</v>
      </c>
      <c r="H349" s="38">
        <v>4.5</v>
      </c>
      <c r="I349" s="38">
        <v>0.5</v>
      </c>
      <c r="J349" s="38">
        <v>0.8</v>
      </c>
      <c r="K349" s="38">
        <v>0.66700000000000004</v>
      </c>
      <c r="L349" s="38">
        <v>0</v>
      </c>
      <c r="M349" s="38">
        <v>0</v>
      </c>
      <c r="N349" s="38"/>
      <c r="O349" s="38">
        <v>0.5</v>
      </c>
      <c r="P349" s="38">
        <v>0.8</v>
      </c>
      <c r="Q349" s="38">
        <v>0.66700000000000004</v>
      </c>
      <c r="R349" s="38">
        <v>0.3</v>
      </c>
      <c r="S349" s="38">
        <v>0.3</v>
      </c>
      <c r="T349" s="38">
        <v>1</v>
      </c>
      <c r="U349" s="38">
        <v>0.4</v>
      </c>
      <c r="V349" s="38">
        <v>0.6</v>
      </c>
      <c r="W349" s="38">
        <v>1.1000000000000001</v>
      </c>
      <c r="X349" s="38">
        <v>0.4</v>
      </c>
      <c r="Y349" s="38">
        <v>0.1</v>
      </c>
      <c r="Z349" s="38">
        <v>0.1</v>
      </c>
      <c r="AA349" s="38">
        <v>0.3</v>
      </c>
      <c r="AB349" s="38">
        <v>0.8</v>
      </c>
      <c r="AC349" s="38">
        <v>1.3</v>
      </c>
    </row>
    <row r="350" spans="1:29">
      <c r="A350" s="38">
        <v>269</v>
      </c>
      <c r="B350" s="39" t="s">
        <v>439</v>
      </c>
      <c r="C350" s="38" t="s">
        <v>58</v>
      </c>
      <c r="D350" s="38">
        <v>22</v>
      </c>
      <c r="E350" s="39" t="s">
        <v>65</v>
      </c>
      <c r="F350" s="38">
        <v>47</v>
      </c>
      <c r="G350" s="38">
        <v>8</v>
      </c>
      <c r="H350" s="38">
        <v>13.5</v>
      </c>
      <c r="I350" s="38">
        <v>2.2000000000000002</v>
      </c>
      <c r="J350" s="38">
        <v>5.3</v>
      </c>
      <c r="K350" s="38">
        <v>0.41599999999999998</v>
      </c>
      <c r="L350" s="38">
        <v>0.8</v>
      </c>
      <c r="M350" s="38">
        <v>2.4</v>
      </c>
      <c r="N350" s="38">
        <v>0.34200000000000003</v>
      </c>
      <c r="O350" s="38">
        <v>1.4</v>
      </c>
      <c r="P350" s="38">
        <v>3</v>
      </c>
      <c r="Q350" s="38">
        <v>0.47499999999999998</v>
      </c>
      <c r="R350" s="38">
        <v>1</v>
      </c>
      <c r="S350" s="38">
        <v>1.2</v>
      </c>
      <c r="T350" s="38">
        <v>0.89100000000000001</v>
      </c>
      <c r="U350" s="38">
        <v>0.2</v>
      </c>
      <c r="V350" s="38">
        <v>2.1</v>
      </c>
      <c r="W350" s="38">
        <v>2.2999999999999998</v>
      </c>
      <c r="X350" s="38">
        <v>0.9</v>
      </c>
      <c r="Y350" s="38">
        <v>0.4</v>
      </c>
      <c r="Z350" s="38">
        <v>0.1</v>
      </c>
      <c r="AA350" s="38">
        <v>0.6</v>
      </c>
      <c r="AB350" s="38">
        <v>1.1000000000000001</v>
      </c>
      <c r="AC350" s="38">
        <v>6.3</v>
      </c>
    </row>
    <row r="351" spans="1:29">
      <c r="A351" s="38">
        <v>270</v>
      </c>
      <c r="B351" s="39" t="s">
        <v>440</v>
      </c>
      <c r="C351" s="38" t="s">
        <v>24</v>
      </c>
      <c r="D351" s="38">
        <v>31</v>
      </c>
      <c r="E351" s="39" t="s">
        <v>292</v>
      </c>
      <c r="F351" s="38">
        <v>70</v>
      </c>
      <c r="G351" s="38">
        <v>15</v>
      </c>
      <c r="H351" s="38">
        <v>17</v>
      </c>
      <c r="I351" s="38">
        <v>2.7</v>
      </c>
      <c r="J351" s="38">
        <v>5.3</v>
      </c>
      <c r="K351" s="38">
        <v>0.51500000000000001</v>
      </c>
      <c r="L351" s="38">
        <v>0</v>
      </c>
      <c r="M351" s="38">
        <v>0</v>
      </c>
      <c r="N351" s="38"/>
      <c r="O351" s="38">
        <v>2.7</v>
      </c>
      <c r="P351" s="38">
        <v>5.3</v>
      </c>
      <c r="Q351" s="38">
        <v>0.51500000000000001</v>
      </c>
      <c r="R351" s="38">
        <v>1.8</v>
      </c>
      <c r="S351" s="38">
        <v>2.1</v>
      </c>
      <c r="T351" s="38">
        <v>0.82</v>
      </c>
      <c r="U351" s="38">
        <v>1.4</v>
      </c>
      <c r="V351" s="38">
        <v>2.4</v>
      </c>
      <c r="W351" s="38">
        <v>3.8</v>
      </c>
      <c r="X351" s="38">
        <v>0.4</v>
      </c>
      <c r="Y351" s="38">
        <v>0.2</v>
      </c>
      <c r="Z351" s="38">
        <v>0.2</v>
      </c>
      <c r="AA351" s="38">
        <v>0.8</v>
      </c>
      <c r="AB351" s="38">
        <v>1.9</v>
      </c>
      <c r="AC351" s="38">
        <v>7.2</v>
      </c>
    </row>
    <row r="352" spans="1:29">
      <c r="A352" s="38">
        <v>271</v>
      </c>
      <c r="B352" s="39" t="s">
        <v>441</v>
      </c>
      <c r="C352" s="38" t="s">
        <v>53</v>
      </c>
      <c r="D352" s="38">
        <v>22</v>
      </c>
      <c r="E352" s="39" t="s">
        <v>51</v>
      </c>
      <c r="F352" s="38">
        <v>76</v>
      </c>
      <c r="G352" s="38">
        <v>22</v>
      </c>
      <c r="H352" s="38">
        <v>24.5</v>
      </c>
      <c r="I352" s="38">
        <v>2.5</v>
      </c>
      <c r="J352" s="38">
        <v>5.7</v>
      </c>
      <c r="K352" s="38">
        <v>0.433</v>
      </c>
      <c r="L352" s="38">
        <v>0.5</v>
      </c>
      <c r="M352" s="38">
        <v>1.5</v>
      </c>
      <c r="N352" s="38">
        <v>0.30199999999999999</v>
      </c>
      <c r="O352" s="38">
        <v>2</v>
      </c>
      <c r="P352" s="38">
        <v>4.2</v>
      </c>
      <c r="Q352" s="38">
        <v>0.48099999999999998</v>
      </c>
      <c r="R352" s="38">
        <v>0.8</v>
      </c>
      <c r="S352" s="38">
        <v>1</v>
      </c>
      <c r="T352" s="38">
        <v>0.78200000000000003</v>
      </c>
      <c r="U352" s="38">
        <v>0.4</v>
      </c>
      <c r="V352" s="38">
        <v>1.9</v>
      </c>
      <c r="W352" s="38">
        <v>2.2999999999999998</v>
      </c>
      <c r="X352" s="38">
        <v>3</v>
      </c>
      <c r="Y352" s="38">
        <v>1.2</v>
      </c>
      <c r="Z352" s="38">
        <v>0.1</v>
      </c>
      <c r="AA352" s="38">
        <v>1.1000000000000001</v>
      </c>
      <c r="AB352" s="38">
        <v>2</v>
      </c>
      <c r="AC352" s="38">
        <v>6.2</v>
      </c>
    </row>
    <row r="353" spans="1:29">
      <c r="A353" s="38">
        <v>272</v>
      </c>
      <c r="B353" s="39" t="s">
        <v>674</v>
      </c>
      <c r="C353" s="38" t="s">
        <v>61</v>
      </c>
      <c r="D353" s="38">
        <v>23</v>
      </c>
      <c r="E353" s="39" t="s">
        <v>90</v>
      </c>
      <c r="F353" s="38">
        <v>24</v>
      </c>
      <c r="G353" s="38">
        <v>1</v>
      </c>
      <c r="H353" s="38">
        <v>11.2</v>
      </c>
      <c r="I353" s="38">
        <v>1.5</v>
      </c>
      <c r="J353" s="38">
        <v>3.7</v>
      </c>
      <c r="K353" s="38">
        <v>0.40400000000000003</v>
      </c>
      <c r="L353" s="38">
        <v>0.1</v>
      </c>
      <c r="M353" s="38">
        <v>0.7</v>
      </c>
      <c r="N353" s="38">
        <v>0.188</v>
      </c>
      <c r="O353" s="38">
        <v>1.4</v>
      </c>
      <c r="P353" s="38">
        <v>3</v>
      </c>
      <c r="Q353" s="38">
        <v>0.45200000000000001</v>
      </c>
      <c r="R353" s="38">
        <v>0.8</v>
      </c>
      <c r="S353" s="38">
        <v>1.2</v>
      </c>
      <c r="T353" s="38">
        <v>0.64300000000000002</v>
      </c>
      <c r="U353" s="38">
        <v>1.1000000000000001</v>
      </c>
      <c r="V353" s="38">
        <v>2.1</v>
      </c>
      <c r="W353" s="38">
        <v>3.2</v>
      </c>
      <c r="X353" s="38">
        <v>0.5</v>
      </c>
      <c r="Y353" s="38">
        <v>0.3</v>
      </c>
      <c r="Z353" s="38">
        <v>0.4</v>
      </c>
      <c r="AA353" s="38">
        <v>0.9</v>
      </c>
      <c r="AB353" s="38">
        <v>1.8</v>
      </c>
      <c r="AC353" s="38">
        <v>3.9</v>
      </c>
    </row>
    <row r="354" spans="1:29">
      <c r="A354" s="38">
        <v>273</v>
      </c>
      <c r="B354" s="39" t="s">
        <v>442</v>
      </c>
      <c r="C354" s="38" t="s">
        <v>53</v>
      </c>
      <c r="D354" s="38">
        <v>19</v>
      </c>
      <c r="E354" s="39" t="s">
        <v>77</v>
      </c>
      <c r="F354" s="38">
        <v>77</v>
      </c>
      <c r="G354" s="38">
        <v>40</v>
      </c>
      <c r="H354" s="38">
        <v>24.7</v>
      </c>
      <c r="I354" s="38">
        <v>3.7</v>
      </c>
      <c r="J354" s="38">
        <v>8.8000000000000007</v>
      </c>
      <c r="K354" s="38">
        <v>0.42199999999999999</v>
      </c>
      <c r="L354" s="38">
        <v>0.7</v>
      </c>
      <c r="M354" s="38">
        <v>2.2000000000000002</v>
      </c>
      <c r="N354" s="38">
        <v>0.34100000000000003</v>
      </c>
      <c r="O354" s="38">
        <v>3</v>
      </c>
      <c r="P354" s="38">
        <v>6.6</v>
      </c>
      <c r="Q354" s="38">
        <v>0.44900000000000001</v>
      </c>
      <c r="R354" s="38">
        <v>1.9</v>
      </c>
      <c r="S354" s="38">
        <v>2.2999999999999998</v>
      </c>
      <c r="T354" s="38">
        <v>0.84199999999999997</v>
      </c>
      <c r="U354" s="38">
        <v>0.4</v>
      </c>
      <c r="V354" s="38">
        <v>2.4</v>
      </c>
      <c r="W354" s="38">
        <v>2.8</v>
      </c>
      <c r="X354" s="38">
        <v>3.6</v>
      </c>
      <c r="Y354" s="38">
        <v>0.7</v>
      </c>
      <c r="Z354" s="38">
        <v>0.1</v>
      </c>
      <c r="AA354" s="38">
        <v>2.5</v>
      </c>
      <c r="AB354" s="38">
        <v>2.1</v>
      </c>
      <c r="AC354" s="38">
        <v>10.1</v>
      </c>
    </row>
    <row r="355" spans="1:29">
      <c r="A355" s="38">
        <v>274</v>
      </c>
      <c r="B355" s="39" t="s">
        <v>89</v>
      </c>
      <c r="C355" s="38" t="s">
        <v>53</v>
      </c>
      <c r="D355" s="38">
        <v>27</v>
      </c>
      <c r="E355" s="39" t="s">
        <v>90</v>
      </c>
      <c r="F355" s="38">
        <v>75</v>
      </c>
      <c r="G355" s="38">
        <v>75</v>
      </c>
      <c r="H355" s="38">
        <v>35.5</v>
      </c>
      <c r="I355" s="38">
        <v>5.4</v>
      </c>
      <c r="J355" s="38">
        <v>12.3</v>
      </c>
      <c r="K355" s="38">
        <v>0.436</v>
      </c>
      <c r="L355" s="38">
        <v>0.9</v>
      </c>
      <c r="M355" s="38">
        <v>2.7</v>
      </c>
      <c r="N355" s="38">
        <v>0.34100000000000003</v>
      </c>
      <c r="O355" s="38">
        <v>4.5</v>
      </c>
      <c r="P355" s="38">
        <v>9.6</v>
      </c>
      <c r="Q355" s="38">
        <v>0.46300000000000002</v>
      </c>
      <c r="R355" s="38">
        <v>3.5</v>
      </c>
      <c r="S355" s="38">
        <v>4.8</v>
      </c>
      <c r="T355" s="38">
        <v>0.73</v>
      </c>
      <c r="U355" s="38">
        <v>0.6</v>
      </c>
      <c r="V355" s="38">
        <v>2.6</v>
      </c>
      <c r="W355" s="38">
        <v>3.1</v>
      </c>
      <c r="X355" s="38">
        <v>9.6</v>
      </c>
      <c r="Y355" s="38">
        <v>1.2</v>
      </c>
      <c r="Z355" s="38">
        <v>0.1</v>
      </c>
      <c r="AA355" s="38">
        <v>2.5</v>
      </c>
      <c r="AB355" s="38">
        <v>1.7</v>
      </c>
      <c r="AC355" s="38">
        <v>15.2</v>
      </c>
    </row>
    <row r="356" spans="1:29">
      <c r="A356" s="38">
        <v>275</v>
      </c>
      <c r="B356" s="39" t="s">
        <v>656</v>
      </c>
      <c r="C356" s="38" t="s">
        <v>58</v>
      </c>
      <c r="D356" s="38">
        <v>22</v>
      </c>
      <c r="E356" s="38" t="s">
        <v>107</v>
      </c>
      <c r="F356" s="38">
        <v>17</v>
      </c>
      <c r="G356" s="38">
        <v>0</v>
      </c>
      <c r="H356" s="38">
        <v>14.4</v>
      </c>
      <c r="I356" s="38">
        <v>1.9</v>
      </c>
      <c r="J356" s="38">
        <v>5.6</v>
      </c>
      <c r="K356" s="38">
        <v>0.33300000000000002</v>
      </c>
      <c r="L356" s="38">
        <v>0.6</v>
      </c>
      <c r="M356" s="38">
        <v>1.6</v>
      </c>
      <c r="N356" s="38">
        <v>0.37</v>
      </c>
      <c r="O356" s="38">
        <v>1.3</v>
      </c>
      <c r="P356" s="38">
        <v>4.0999999999999996</v>
      </c>
      <c r="Q356" s="38">
        <v>0.31900000000000001</v>
      </c>
      <c r="R356" s="38">
        <v>0.9</v>
      </c>
      <c r="S356" s="38">
        <v>1.3</v>
      </c>
      <c r="T356" s="38">
        <v>0.72699999999999998</v>
      </c>
      <c r="U356" s="38">
        <v>0.9</v>
      </c>
      <c r="V356" s="38">
        <v>1.2</v>
      </c>
      <c r="W356" s="38">
        <v>2.1</v>
      </c>
      <c r="X356" s="38">
        <v>1.1000000000000001</v>
      </c>
      <c r="Y356" s="38">
        <v>0.4</v>
      </c>
      <c r="Z356" s="38">
        <v>0.1</v>
      </c>
      <c r="AA356" s="38">
        <v>1.5</v>
      </c>
      <c r="AB356" s="38">
        <v>1.2</v>
      </c>
      <c r="AC356" s="38">
        <v>5.3</v>
      </c>
    </row>
    <row r="357" spans="1:29">
      <c r="A357" s="40">
        <v>275</v>
      </c>
      <c r="B357" s="39" t="s">
        <v>656</v>
      </c>
      <c r="C357" s="40" t="s">
        <v>58</v>
      </c>
      <c r="D357" s="40">
        <v>22</v>
      </c>
      <c r="E357" s="39" t="s">
        <v>81</v>
      </c>
      <c r="F357" s="40">
        <v>5</v>
      </c>
      <c r="G357" s="40">
        <v>0</v>
      </c>
      <c r="H357" s="40">
        <v>2.2000000000000002</v>
      </c>
      <c r="I357" s="40">
        <v>0</v>
      </c>
      <c r="J357" s="40">
        <v>1.2</v>
      </c>
      <c r="K357" s="40">
        <v>0</v>
      </c>
      <c r="L357" s="40">
        <v>0</v>
      </c>
      <c r="M357" s="40">
        <v>0.6</v>
      </c>
      <c r="N357" s="40">
        <v>0</v>
      </c>
      <c r="O357" s="40">
        <v>0</v>
      </c>
      <c r="P357" s="40">
        <v>0.6</v>
      </c>
      <c r="Q357" s="40">
        <v>0</v>
      </c>
      <c r="R357" s="40">
        <v>0.2</v>
      </c>
      <c r="S357" s="40">
        <v>0.4</v>
      </c>
      <c r="T357" s="40">
        <v>0.5</v>
      </c>
      <c r="U357" s="40">
        <v>0.2</v>
      </c>
      <c r="V357" s="40">
        <v>0.2</v>
      </c>
      <c r="W357" s="40">
        <v>0.4</v>
      </c>
      <c r="X357" s="40">
        <v>0.2</v>
      </c>
      <c r="Y357" s="40">
        <v>0</v>
      </c>
      <c r="Z357" s="40">
        <v>0</v>
      </c>
      <c r="AA357" s="40">
        <v>0.4</v>
      </c>
      <c r="AB357" s="40">
        <v>0.2</v>
      </c>
      <c r="AC357" s="40">
        <v>0.2</v>
      </c>
    </row>
    <row r="358" spans="1:29">
      <c r="A358" s="40">
        <v>275</v>
      </c>
      <c r="B358" s="39" t="s">
        <v>656</v>
      </c>
      <c r="C358" s="40" t="s">
        <v>58</v>
      </c>
      <c r="D358" s="40">
        <v>22</v>
      </c>
      <c r="E358" s="39" t="s">
        <v>51</v>
      </c>
      <c r="F358" s="40">
        <v>12</v>
      </c>
      <c r="G358" s="40">
        <v>0</v>
      </c>
      <c r="H358" s="40">
        <v>19.399999999999999</v>
      </c>
      <c r="I358" s="40">
        <v>2.7</v>
      </c>
      <c r="J358" s="40">
        <v>7.5</v>
      </c>
      <c r="K358" s="40">
        <v>0.35599999999999998</v>
      </c>
      <c r="L358" s="40">
        <v>0.8</v>
      </c>
      <c r="M358" s="40">
        <v>2</v>
      </c>
      <c r="N358" s="40">
        <v>0.41699999999999998</v>
      </c>
      <c r="O358" s="40">
        <v>1.8</v>
      </c>
      <c r="P358" s="40">
        <v>5.5</v>
      </c>
      <c r="Q358" s="40">
        <v>0.33300000000000002</v>
      </c>
      <c r="R358" s="40">
        <v>1.3</v>
      </c>
      <c r="S358" s="40">
        <v>1.7</v>
      </c>
      <c r="T358" s="40">
        <v>0.75</v>
      </c>
      <c r="U358" s="40">
        <v>1.3</v>
      </c>
      <c r="V358" s="40">
        <v>1.6</v>
      </c>
      <c r="W358" s="40">
        <v>2.8</v>
      </c>
      <c r="X358" s="40">
        <v>1.5</v>
      </c>
      <c r="Y358" s="40">
        <v>0.5</v>
      </c>
      <c r="Z358" s="40">
        <v>0.1</v>
      </c>
      <c r="AA358" s="40">
        <v>2</v>
      </c>
      <c r="AB358" s="40">
        <v>1.7</v>
      </c>
      <c r="AC358" s="40">
        <v>7.4</v>
      </c>
    </row>
    <row r="359" spans="1:29">
      <c r="A359" s="38">
        <v>276</v>
      </c>
      <c r="B359" s="39" t="s">
        <v>443</v>
      </c>
      <c r="C359" s="38" t="s">
        <v>58</v>
      </c>
      <c r="D359" s="38">
        <v>29</v>
      </c>
      <c r="E359" s="39" t="s">
        <v>54</v>
      </c>
      <c r="F359" s="38">
        <v>77</v>
      </c>
      <c r="G359" s="38">
        <v>74</v>
      </c>
      <c r="H359" s="38">
        <v>30.6</v>
      </c>
      <c r="I359" s="38">
        <v>3.7</v>
      </c>
      <c r="J359" s="38">
        <v>8.4</v>
      </c>
      <c r="K359" s="38">
        <v>0.44800000000000001</v>
      </c>
      <c r="L359" s="38">
        <v>1.2</v>
      </c>
      <c r="M359" s="38">
        <v>2.9</v>
      </c>
      <c r="N359" s="38">
        <v>0.40200000000000002</v>
      </c>
      <c r="O359" s="38">
        <v>2.6</v>
      </c>
      <c r="P359" s="38">
        <v>5.4</v>
      </c>
      <c r="Q359" s="38">
        <v>0.47299999999999998</v>
      </c>
      <c r="R359" s="38">
        <v>1.4</v>
      </c>
      <c r="S359" s="38">
        <v>1.7</v>
      </c>
      <c r="T359" s="38">
        <v>0.86</v>
      </c>
      <c r="U359" s="38">
        <v>0.3</v>
      </c>
      <c r="V359" s="38">
        <v>2</v>
      </c>
      <c r="W359" s="38">
        <v>2.2999999999999998</v>
      </c>
      <c r="X359" s="38">
        <v>2</v>
      </c>
      <c r="Y359" s="38">
        <v>1</v>
      </c>
      <c r="Z359" s="38">
        <v>0.2</v>
      </c>
      <c r="AA359" s="38">
        <v>1</v>
      </c>
      <c r="AB359" s="38">
        <v>1.7</v>
      </c>
      <c r="AC359" s="38">
        <v>10.1</v>
      </c>
    </row>
    <row r="360" spans="1:29">
      <c r="A360" s="38">
        <v>277</v>
      </c>
      <c r="B360" s="39" t="s">
        <v>91</v>
      </c>
      <c r="C360" s="38" t="s">
        <v>24</v>
      </c>
      <c r="D360" s="38">
        <v>31</v>
      </c>
      <c r="E360" s="39" t="s">
        <v>56</v>
      </c>
      <c r="F360" s="38">
        <v>49</v>
      </c>
      <c r="G360" s="38">
        <v>4</v>
      </c>
      <c r="H360" s="38">
        <v>18.399999999999999</v>
      </c>
      <c r="I360" s="38">
        <v>3.3</v>
      </c>
      <c r="J360" s="38">
        <v>6.4</v>
      </c>
      <c r="K360" s="38">
        <v>0.51100000000000001</v>
      </c>
      <c r="L360" s="38">
        <v>0</v>
      </c>
      <c r="M360" s="38">
        <v>0</v>
      </c>
      <c r="N360" s="38">
        <v>0</v>
      </c>
      <c r="O360" s="38">
        <v>3.3</v>
      </c>
      <c r="P360" s="38">
        <v>6.3</v>
      </c>
      <c r="Q360" s="38">
        <v>0.51400000000000001</v>
      </c>
      <c r="R360" s="38">
        <v>1.4</v>
      </c>
      <c r="S360" s="38">
        <v>2.1</v>
      </c>
      <c r="T360" s="38">
        <v>0.65400000000000003</v>
      </c>
      <c r="U360" s="38">
        <v>1.7</v>
      </c>
      <c r="V360" s="38">
        <v>3.6</v>
      </c>
      <c r="W360" s="38">
        <v>5.2</v>
      </c>
      <c r="X360" s="38">
        <v>1.7</v>
      </c>
      <c r="Y360" s="38">
        <v>0.6</v>
      </c>
      <c r="Z360" s="38">
        <v>0.5</v>
      </c>
      <c r="AA360" s="38">
        <v>1</v>
      </c>
      <c r="AB360" s="38">
        <v>1.7</v>
      </c>
      <c r="AC360" s="38">
        <v>7.9</v>
      </c>
    </row>
    <row r="361" spans="1:29">
      <c r="A361" s="38">
        <v>278</v>
      </c>
      <c r="B361" s="39" t="s">
        <v>444</v>
      </c>
      <c r="C361" s="38" t="s">
        <v>58</v>
      </c>
      <c r="D361" s="38">
        <v>24</v>
      </c>
      <c r="E361" s="39" t="s">
        <v>223</v>
      </c>
      <c r="F361" s="38">
        <v>1</v>
      </c>
      <c r="G361" s="38">
        <v>0</v>
      </c>
      <c r="H361" s="38">
        <v>2</v>
      </c>
      <c r="I361" s="38">
        <v>0</v>
      </c>
      <c r="J361" s="38">
        <v>1</v>
      </c>
      <c r="K361" s="38">
        <v>0</v>
      </c>
      <c r="L361" s="38">
        <v>0</v>
      </c>
      <c r="M361" s="38">
        <v>0</v>
      </c>
      <c r="N361" s="38"/>
      <c r="O361" s="38">
        <v>0</v>
      </c>
      <c r="P361" s="38">
        <v>1</v>
      </c>
      <c r="Q361" s="38">
        <v>0</v>
      </c>
      <c r="R361" s="38">
        <v>0</v>
      </c>
      <c r="S361" s="38">
        <v>0</v>
      </c>
      <c r="T361" s="38"/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</row>
    <row r="362" spans="1:29">
      <c r="A362" s="38">
        <v>279</v>
      </c>
      <c r="B362" s="39" t="s">
        <v>445</v>
      </c>
      <c r="C362" s="38" t="s">
        <v>61</v>
      </c>
      <c r="D362" s="38">
        <v>21</v>
      </c>
      <c r="E362" s="39" t="s">
        <v>59</v>
      </c>
      <c r="F362" s="38">
        <v>69</v>
      </c>
      <c r="G362" s="38">
        <v>44</v>
      </c>
      <c r="H362" s="38">
        <v>22</v>
      </c>
      <c r="I362" s="38">
        <v>2.6</v>
      </c>
      <c r="J362" s="38">
        <v>5.0999999999999996</v>
      </c>
      <c r="K362" s="38">
        <v>0.50700000000000001</v>
      </c>
      <c r="L362" s="38">
        <v>0</v>
      </c>
      <c r="M362" s="38">
        <v>0</v>
      </c>
      <c r="N362" s="38">
        <v>0.33300000000000002</v>
      </c>
      <c r="O362" s="38">
        <v>2.6</v>
      </c>
      <c r="P362" s="38">
        <v>5.0999999999999996</v>
      </c>
      <c r="Q362" s="38">
        <v>0.50900000000000001</v>
      </c>
      <c r="R362" s="38">
        <v>1.1000000000000001</v>
      </c>
      <c r="S362" s="38">
        <v>1.5</v>
      </c>
      <c r="T362" s="38">
        <v>0.70199999999999996</v>
      </c>
      <c r="U362" s="38">
        <v>2.1</v>
      </c>
      <c r="V362" s="38">
        <v>4.5</v>
      </c>
      <c r="W362" s="38">
        <v>6.6</v>
      </c>
      <c r="X362" s="38">
        <v>0.5</v>
      </c>
      <c r="Y362" s="38">
        <v>0.5</v>
      </c>
      <c r="Z362" s="38">
        <v>1.5</v>
      </c>
      <c r="AA362" s="38">
        <v>1.1000000000000001</v>
      </c>
      <c r="AB362" s="38">
        <v>3.1</v>
      </c>
      <c r="AC362" s="38">
        <v>6.3</v>
      </c>
    </row>
    <row r="363" spans="1:29">
      <c r="A363" s="38">
        <v>280</v>
      </c>
      <c r="B363" s="39" t="s">
        <v>446</v>
      </c>
      <c r="C363" s="38" t="s">
        <v>64</v>
      </c>
      <c r="D363" s="38">
        <v>23</v>
      </c>
      <c r="E363" s="39" t="s">
        <v>62</v>
      </c>
      <c r="F363" s="38">
        <v>64</v>
      </c>
      <c r="G363" s="38">
        <v>64</v>
      </c>
      <c r="H363" s="38">
        <v>31.8</v>
      </c>
      <c r="I363" s="38">
        <v>6.2</v>
      </c>
      <c r="J363" s="38">
        <v>12.8</v>
      </c>
      <c r="K363" s="38">
        <v>0.47899999999999998</v>
      </c>
      <c r="L363" s="38">
        <v>1</v>
      </c>
      <c r="M363" s="38">
        <v>3</v>
      </c>
      <c r="N363" s="38">
        <v>0.34899999999999998</v>
      </c>
      <c r="O363" s="38">
        <v>5.0999999999999996</v>
      </c>
      <c r="P363" s="38">
        <v>9.8000000000000007</v>
      </c>
      <c r="Q363" s="38">
        <v>0.51900000000000002</v>
      </c>
      <c r="R363" s="38">
        <v>3.2</v>
      </c>
      <c r="S363" s="38">
        <v>3.9</v>
      </c>
      <c r="T363" s="38">
        <v>0.80200000000000005</v>
      </c>
      <c r="U363" s="38">
        <v>1.3</v>
      </c>
      <c r="V363" s="38">
        <v>5.9</v>
      </c>
      <c r="W363" s="38">
        <v>7.2</v>
      </c>
      <c r="X363" s="38">
        <v>2.5</v>
      </c>
      <c r="Y363" s="38">
        <v>2.2999999999999998</v>
      </c>
      <c r="Z363" s="38">
        <v>0.8</v>
      </c>
      <c r="AA363" s="38">
        <v>1.5</v>
      </c>
      <c r="AB363" s="38">
        <v>2</v>
      </c>
      <c r="AC363" s="38">
        <v>16.5</v>
      </c>
    </row>
    <row r="364" spans="1:29">
      <c r="A364" s="36" t="s">
        <v>214</v>
      </c>
      <c r="B364" s="36" t="s">
        <v>0</v>
      </c>
      <c r="C364" s="36" t="s">
        <v>1</v>
      </c>
      <c r="D364" s="36" t="s">
        <v>2</v>
      </c>
      <c r="E364" s="36" t="s">
        <v>3</v>
      </c>
      <c r="F364" s="36" t="s">
        <v>4</v>
      </c>
      <c r="G364" s="36" t="s">
        <v>5</v>
      </c>
      <c r="H364" s="36" t="s">
        <v>6</v>
      </c>
      <c r="I364" s="36" t="s">
        <v>7</v>
      </c>
      <c r="J364" s="36" t="s">
        <v>8</v>
      </c>
      <c r="K364" s="36" t="s">
        <v>9</v>
      </c>
      <c r="L364" s="36" t="s">
        <v>10</v>
      </c>
      <c r="M364" s="36" t="s">
        <v>11</v>
      </c>
      <c r="N364" s="36" t="s">
        <v>10</v>
      </c>
      <c r="O364" s="36" t="s">
        <v>12</v>
      </c>
      <c r="P364" s="36" t="s">
        <v>13</v>
      </c>
      <c r="Q364" s="36" t="s">
        <v>12</v>
      </c>
      <c r="R364" s="36" t="s">
        <v>14</v>
      </c>
      <c r="S364" s="36" t="s">
        <v>15</v>
      </c>
      <c r="T364" s="36" t="s">
        <v>16</v>
      </c>
      <c r="U364" s="36" t="s">
        <v>17</v>
      </c>
      <c r="V364" s="36" t="s">
        <v>18</v>
      </c>
      <c r="W364" s="36" t="s">
        <v>19</v>
      </c>
      <c r="X364" s="36" t="s">
        <v>20</v>
      </c>
      <c r="Y364" s="36" t="s">
        <v>21</v>
      </c>
      <c r="Z364" s="36" t="s">
        <v>22</v>
      </c>
      <c r="AA364" s="36" t="s">
        <v>23</v>
      </c>
      <c r="AB364" s="36" t="s">
        <v>24</v>
      </c>
      <c r="AC364" s="36" t="s">
        <v>25</v>
      </c>
    </row>
    <row r="365" spans="1:29">
      <c r="A365" s="38">
        <v>281</v>
      </c>
      <c r="B365" s="39" t="s">
        <v>447</v>
      </c>
      <c r="C365" s="38" t="s">
        <v>61</v>
      </c>
      <c r="D365" s="38">
        <v>22</v>
      </c>
      <c r="E365" s="39" t="s">
        <v>49</v>
      </c>
      <c r="F365" s="38">
        <v>55</v>
      </c>
      <c r="G365" s="38">
        <v>7</v>
      </c>
      <c r="H365" s="38">
        <v>15.4</v>
      </c>
      <c r="I365" s="38">
        <v>2.2999999999999998</v>
      </c>
      <c r="J365" s="38">
        <v>4.5</v>
      </c>
      <c r="K365" s="38">
        <v>0.51</v>
      </c>
      <c r="L365" s="38">
        <v>0.9</v>
      </c>
      <c r="M365" s="38">
        <v>2</v>
      </c>
      <c r="N365" s="38">
        <v>0.42</v>
      </c>
      <c r="O365" s="38">
        <v>1.4</v>
      </c>
      <c r="P365" s="38">
        <v>2.4</v>
      </c>
      <c r="Q365" s="38">
        <v>0.58599999999999997</v>
      </c>
      <c r="R365" s="38">
        <v>0.5</v>
      </c>
      <c r="S365" s="38">
        <v>0.6</v>
      </c>
      <c r="T365" s="38">
        <v>0.93799999999999994</v>
      </c>
      <c r="U365" s="38">
        <v>0.8</v>
      </c>
      <c r="V365" s="38">
        <v>3.7</v>
      </c>
      <c r="W365" s="38">
        <v>4.5</v>
      </c>
      <c r="X365" s="38">
        <v>0.6</v>
      </c>
      <c r="Y365" s="38">
        <v>0.2</v>
      </c>
      <c r="Z365" s="38">
        <v>0.3</v>
      </c>
      <c r="AA365" s="38">
        <v>0.7</v>
      </c>
      <c r="AB365" s="38">
        <v>2.1</v>
      </c>
      <c r="AC365" s="38">
        <v>5.9</v>
      </c>
    </row>
    <row r="366" spans="1:29">
      <c r="A366" s="38">
        <v>282</v>
      </c>
      <c r="B366" s="39" t="s">
        <v>448</v>
      </c>
      <c r="C366" s="38" t="s">
        <v>24</v>
      </c>
      <c r="D366" s="38">
        <v>25</v>
      </c>
      <c r="E366" s="39" t="s">
        <v>54</v>
      </c>
      <c r="F366" s="38">
        <v>63</v>
      </c>
      <c r="G366" s="38">
        <v>6</v>
      </c>
      <c r="H366" s="38">
        <v>13.1</v>
      </c>
      <c r="I366" s="38">
        <v>1.9</v>
      </c>
      <c r="J366" s="38">
        <v>4.3</v>
      </c>
      <c r="K366" s="38">
        <v>0.443</v>
      </c>
      <c r="L366" s="38">
        <v>0.1</v>
      </c>
      <c r="M366" s="38">
        <v>0.5</v>
      </c>
      <c r="N366" s="38">
        <v>0.24099999999999999</v>
      </c>
      <c r="O366" s="38">
        <v>1.8</v>
      </c>
      <c r="P366" s="38">
        <v>3.9</v>
      </c>
      <c r="Q366" s="38">
        <v>0.46700000000000003</v>
      </c>
      <c r="R366" s="38">
        <v>0.6</v>
      </c>
      <c r="S366" s="38">
        <v>0.9</v>
      </c>
      <c r="T366" s="38">
        <v>0.627</v>
      </c>
      <c r="U366" s="38">
        <v>0.8</v>
      </c>
      <c r="V366" s="38">
        <v>2.5</v>
      </c>
      <c r="W366" s="38">
        <v>3.3</v>
      </c>
      <c r="X366" s="38">
        <v>0.7</v>
      </c>
      <c r="Y366" s="38">
        <v>0.3</v>
      </c>
      <c r="Z366" s="38">
        <v>0.1</v>
      </c>
      <c r="AA366" s="38">
        <v>0.6</v>
      </c>
      <c r="AB366" s="38">
        <v>1.4</v>
      </c>
      <c r="AC366" s="38">
        <v>4.5</v>
      </c>
    </row>
    <row r="367" spans="1:29">
      <c r="A367" s="38">
        <v>283</v>
      </c>
      <c r="B367" s="39" t="s">
        <v>449</v>
      </c>
      <c r="C367" s="38" t="s">
        <v>53</v>
      </c>
      <c r="D367" s="38">
        <v>24</v>
      </c>
      <c r="E367" s="39" t="s">
        <v>49</v>
      </c>
      <c r="F367" s="38">
        <v>82</v>
      </c>
      <c r="G367" s="38">
        <v>82</v>
      </c>
      <c r="H367" s="38">
        <v>35.700000000000003</v>
      </c>
      <c r="I367" s="38">
        <v>7.2</v>
      </c>
      <c r="J367" s="38">
        <v>16.600000000000001</v>
      </c>
      <c r="K367" s="38">
        <v>0.434</v>
      </c>
      <c r="L367" s="38">
        <v>2.4</v>
      </c>
      <c r="M367" s="38">
        <v>7</v>
      </c>
      <c r="N367" s="38">
        <v>0.34300000000000003</v>
      </c>
      <c r="O367" s="38">
        <v>4.8</v>
      </c>
      <c r="P367" s="38">
        <v>9.6</v>
      </c>
      <c r="Q367" s="38">
        <v>0.5</v>
      </c>
      <c r="R367" s="38">
        <v>4.2</v>
      </c>
      <c r="S367" s="38">
        <v>4.9000000000000004</v>
      </c>
      <c r="T367" s="38">
        <v>0.86399999999999999</v>
      </c>
      <c r="U367" s="38">
        <v>0.6</v>
      </c>
      <c r="V367" s="38">
        <v>4</v>
      </c>
      <c r="W367" s="38">
        <v>4.5999999999999996</v>
      </c>
      <c r="X367" s="38">
        <v>6.2</v>
      </c>
      <c r="Y367" s="38">
        <v>1.2</v>
      </c>
      <c r="Z367" s="38">
        <v>0.3</v>
      </c>
      <c r="AA367" s="38">
        <v>2.7</v>
      </c>
      <c r="AB367" s="38">
        <v>2</v>
      </c>
      <c r="AC367" s="38">
        <v>21</v>
      </c>
    </row>
    <row r="368" spans="1:29">
      <c r="A368" s="38">
        <v>284</v>
      </c>
      <c r="B368" s="39" t="s">
        <v>450</v>
      </c>
      <c r="C368" s="38" t="s">
        <v>53</v>
      </c>
      <c r="D368" s="38">
        <v>26</v>
      </c>
      <c r="E368" s="39" t="s">
        <v>85</v>
      </c>
      <c r="F368" s="38">
        <v>74</v>
      </c>
      <c r="G368" s="38">
        <v>30</v>
      </c>
      <c r="H368" s="38">
        <v>25.8</v>
      </c>
      <c r="I368" s="38">
        <v>3.7</v>
      </c>
      <c r="J368" s="38">
        <v>8.8000000000000007</v>
      </c>
      <c r="K368" s="38">
        <v>0.42399999999999999</v>
      </c>
      <c r="L368" s="38">
        <v>0.9</v>
      </c>
      <c r="M368" s="38">
        <v>2.4</v>
      </c>
      <c r="N368" s="38">
        <v>0.36899999999999999</v>
      </c>
      <c r="O368" s="38">
        <v>2.9</v>
      </c>
      <c r="P368" s="38">
        <v>6.5</v>
      </c>
      <c r="Q368" s="38">
        <v>0.44400000000000001</v>
      </c>
      <c r="R368" s="38">
        <v>2.9</v>
      </c>
      <c r="S368" s="38">
        <v>3.6</v>
      </c>
      <c r="T368" s="38">
        <v>0.79500000000000004</v>
      </c>
      <c r="U368" s="38">
        <v>0.4</v>
      </c>
      <c r="V368" s="38">
        <v>2.2999999999999998</v>
      </c>
      <c r="W368" s="38">
        <v>2.6</v>
      </c>
      <c r="X368" s="38">
        <v>4.5999999999999996</v>
      </c>
      <c r="Y368" s="38">
        <v>1.1000000000000001</v>
      </c>
      <c r="Z368" s="38">
        <v>0.4</v>
      </c>
      <c r="AA368" s="38">
        <v>2.2000000000000002</v>
      </c>
      <c r="AB368" s="38">
        <v>2.6</v>
      </c>
      <c r="AC368" s="38">
        <v>11.2</v>
      </c>
    </row>
    <row r="369" spans="1:29">
      <c r="A369" s="38">
        <v>285</v>
      </c>
      <c r="B369" s="39" t="s">
        <v>451</v>
      </c>
      <c r="C369" s="38" t="s">
        <v>53</v>
      </c>
      <c r="D369" s="38">
        <v>29</v>
      </c>
      <c r="E369" s="39" t="s">
        <v>56</v>
      </c>
      <c r="F369" s="38">
        <v>78</v>
      </c>
      <c r="G369" s="38">
        <v>2</v>
      </c>
      <c r="H369" s="38">
        <v>18.8</v>
      </c>
      <c r="I369" s="38">
        <v>2.5</v>
      </c>
      <c r="J369" s="38">
        <v>5.0999999999999996</v>
      </c>
      <c r="K369" s="38">
        <v>0.5</v>
      </c>
      <c r="L369" s="38">
        <v>0</v>
      </c>
      <c r="M369" s="38">
        <v>0</v>
      </c>
      <c r="N369" s="38">
        <v>0</v>
      </c>
      <c r="O369" s="38">
        <v>2.5</v>
      </c>
      <c r="P369" s="38">
        <v>5.0999999999999996</v>
      </c>
      <c r="Q369" s="38">
        <v>0.503</v>
      </c>
      <c r="R369" s="38">
        <v>0.8</v>
      </c>
      <c r="S369" s="38">
        <v>1.2</v>
      </c>
      <c r="T369" s="38">
        <v>0.71399999999999997</v>
      </c>
      <c r="U369" s="38">
        <v>0.6</v>
      </c>
      <c r="V369" s="38">
        <v>1.8</v>
      </c>
      <c r="W369" s="38">
        <v>2.2999999999999998</v>
      </c>
      <c r="X369" s="38">
        <v>3.3</v>
      </c>
      <c r="Y369" s="38">
        <v>0.6</v>
      </c>
      <c r="Z369" s="38">
        <v>0.3</v>
      </c>
      <c r="AA369" s="38">
        <v>1.3</v>
      </c>
      <c r="AB369" s="38">
        <v>1.4</v>
      </c>
      <c r="AC369" s="38">
        <v>5.9</v>
      </c>
    </row>
    <row r="370" spans="1:29">
      <c r="A370" s="38">
        <v>286</v>
      </c>
      <c r="B370" s="39" t="s">
        <v>452</v>
      </c>
      <c r="C370" s="38" t="s">
        <v>61</v>
      </c>
      <c r="D370" s="38">
        <v>26</v>
      </c>
      <c r="E370" s="39" t="s">
        <v>231</v>
      </c>
      <c r="F370" s="38">
        <v>72</v>
      </c>
      <c r="G370" s="38">
        <v>44</v>
      </c>
      <c r="H370" s="38">
        <v>29.2</v>
      </c>
      <c r="I370" s="38">
        <v>7</v>
      </c>
      <c r="J370" s="38">
        <v>13.7</v>
      </c>
      <c r="K370" s="38">
        <v>0.51300000000000001</v>
      </c>
      <c r="L370" s="38">
        <v>0</v>
      </c>
      <c r="M370" s="38">
        <v>0.1</v>
      </c>
      <c r="N370" s="38">
        <v>0.1</v>
      </c>
      <c r="O370" s="38">
        <v>7</v>
      </c>
      <c r="P370" s="38">
        <v>13.6</v>
      </c>
      <c r="Q370" s="38">
        <v>0.51700000000000002</v>
      </c>
      <c r="R370" s="38">
        <v>3.1</v>
      </c>
      <c r="S370" s="38">
        <v>3.8</v>
      </c>
      <c r="T370" s="38">
        <v>0.81399999999999995</v>
      </c>
      <c r="U370" s="38">
        <v>3</v>
      </c>
      <c r="V370" s="38">
        <v>4.5</v>
      </c>
      <c r="W370" s="38">
        <v>7.4</v>
      </c>
      <c r="X370" s="38">
        <v>0.7</v>
      </c>
      <c r="Y370" s="38">
        <v>0.6</v>
      </c>
      <c r="Z370" s="38">
        <v>1.8</v>
      </c>
      <c r="AA370" s="38">
        <v>1.4</v>
      </c>
      <c r="AB370" s="38">
        <v>2.9</v>
      </c>
      <c r="AC370" s="38">
        <v>17.2</v>
      </c>
    </row>
    <row r="371" spans="1:29">
      <c r="A371" s="38">
        <v>287</v>
      </c>
      <c r="B371" s="39" t="s">
        <v>453</v>
      </c>
      <c r="C371" s="38" t="s">
        <v>61</v>
      </c>
      <c r="D371" s="38">
        <v>26</v>
      </c>
      <c r="E371" s="39" t="s">
        <v>49</v>
      </c>
      <c r="F371" s="38">
        <v>59</v>
      </c>
      <c r="G371" s="38">
        <v>59</v>
      </c>
      <c r="H371" s="38">
        <v>27.8</v>
      </c>
      <c r="I371" s="38">
        <v>4</v>
      </c>
      <c r="J371" s="38">
        <v>7.4</v>
      </c>
      <c r="K371" s="38">
        <v>0.53500000000000003</v>
      </c>
      <c r="L371" s="38">
        <v>0</v>
      </c>
      <c r="M371" s="38">
        <v>0</v>
      </c>
      <c r="N371" s="38">
        <v>0</v>
      </c>
      <c r="O371" s="38">
        <v>4</v>
      </c>
      <c r="P371" s="38">
        <v>7.4</v>
      </c>
      <c r="Q371" s="38">
        <v>0.53700000000000003</v>
      </c>
      <c r="R371" s="38">
        <v>1.7</v>
      </c>
      <c r="S371" s="38">
        <v>2.2000000000000002</v>
      </c>
      <c r="T371" s="38">
        <v>0.77200000000000002</v>
      </c>
      <c r="U371" s="38">
        <v>3.2</v>
      </c>
      <c r="V371" s="38">
        <v>3.5</v>
      </c>
      <c r="W371" s="38">
        <v>6.7</v>
      </c>
      <c r="X371" s="38">
        <v>0.9</v>
      </c>
      <c r="Y371" s="38">
        <v>0.3</v>
      </c>
      <c r="Z371" s="38">
        <v>1.4</v>
      </c>
      <c r="AA371" s="38">
        <v>1.2</v>
      </c>
      <c r="AB371" s="38">
        <v>2.1</v>
      </c>
      <c r="AC371" s="38">
        <v>9.6</v>
      </c>
    </row>
    <row r="372" spans="1:29">
      <c r="A372" s="38">
        <v>288</v>
      </c>
      <c r="B372" s="39" t="s">
        <v>76</v>
      </c>
      <c r="C372" s="38" t="s">
        <v>24</v>
      </c>
      <c r="D372" s="38">
        <v>26</v>
      </c>
      <c r="E372" s="39" t="s">
        <v>108</v>
      </c>
      <c r="F372" s="38">
        <v>75</v>
      </c>
      <c r="G372" s="38">
        <v>75</v>
      </c>
      <c r="H372" s="38">
        <v>33.799999999999997</v>
      </c>
      <c r="I372" s="38">
        <v>5.5</v>
      </c>
      <c r="J372" s="38">
        <v>12.7</v>
      </c>
      <c r="K372" s="38">
        <v>0.434</v>
      </c>
      <c r="L372" s="38">
        <v>1.9</v>
      </c>
      <c r="M372" s="38">
        <v>5.2</v>
      </c>
      <c r="N372" s="38">
        <v>0.36699999999999999</v>
      </c>
      <c r="O372" s="38">
        <v>3.6</v>
      </c>
      <c r="P372" s="38">
        <v>7.5</v>
      </c>
      <c r="Q372" s="38">
        <v>0.48</v>
      </c>
      <c r="R372" s="38">
        <v>3.4</v>
      </c>
      <c r="S372" s="38">
        <v>4.3</v>
      </c>
      <c r="T372" s="38">
        <v>0.80400000000000005</v>
      </c>
      <c r="U372" s="38">
        <v>1.9</v>
      </c>
      <c r="V372" s="38">
        <v>7.9</v>
      </c>
      <c r="W372" s="38">
        <v>9.6999999999999993</v>
      </c>
      <c r="X372" s="38">
        <v>2.2000000000000002</v>
      </c>
      <c r="Y372" s="38">
        <v>0.7</v>
      </c>
      <c r="Z372" s="38">
        <v>0.5</v>
      </c>
      <c r="AA372" s="38">
        <v>1.6</v>
      </c>
      <c r="AB372" s="38">
        <v>1.9</v>
      </c>
      <c r="AC372" s="38">
        <v>16.399999999999999</v>
      </c>
    </row>
    <row r="373" spans="1:29">
      <c r="A373" s="38">
        <v>289</v>
      </c>
      <c r="B373" s="39" t="s">
        <v>454</v>
      </c>
      <c r="C373" s="38" t="s">
        <v>53</v>
      </c>
      <c r="D373" s="38">
        <v>28</v>
      </c>
      <c r="E373" s="39" t="s">
        <v>105</v>
      </c>
      <c r="F373" s="38">
        <v>70</v>
      </c>
      <c r="G373" s="38">
        <v>70</v>
      </c>
      <c r="H373" s="38">
        <v>34.5</v>
      </c>
      <c r="I373" s="38">
        <v>6.1</v>
      </c>
      <c r="J373" s="38">
        <v>14.9</v>
      </c>
      <c r="K373" s="38">
        <v>0.41199999999999998</v>
      </c>
      <c r="L373" s="38">
        <v>1.9</v>
      </c>
      <c r="M373" s="38">
        <v>5.6</v>
      </c>
      <c r="N373" s="38">
        <v>0.33800000000000002</v>
      </c>
      <c r="O373" s="38">
        <v>4.3</v>
      </c>
      <c r="P373" s="38">
        <v>9.3000000000000007</v>
      </c>
      <c r="Q373" s="38">
        <v>0.45700000000000002</v>
      </c>
      <c r="R373" s="38">
        <v>3.6</v>
      </c>
      <c r="S373" s="38">
        <v>4.5</v>
      </c>
      <c r="T373" s="38">
        <v>0.80800000000000005</v>
      </c>
      <c r="U373" s="38">
        <v>0.8</v>
      </c>
      <c r="V373" s="38">
        <v>3.9</v>
      </c>
      <c r="W373" s="38">
        <v>4.7</v>
      </c>
      <c r="X373" s="38">
        <v>6.8</v>
      </c>
      <c r="Y373" s="38">
        <v>1.6</v>
      </c>
      <c r="Z373" s="38">
        <v>0.2</v>
      </c>
      <c r="AA373" s="38">
        <v>2.5</v>
      </c>
      <c r="AB373" s="38">
        <v>3</v>
      </c>
      <c r="AC373" s="38">
        <v>17.8</v>
      </c>
    </row>
    <row r="374" spans="1:29">
      <c r="A374" s="38">
        <v>290</v>
      </c>
      <c r="B374" s="39" t="s">
        <v>675</v>
      </c>
      <c r="C374" s="38" t="s">
        <v>53</v>
      </c>
      <c r="D374" s="38">
        <v>32</v>
      </c>
      <c r="E374" s="39" t="s">
        <v>117</v>
      </c>
      <c r="F374" s="38">
        <v>21</v>
      </c>
      <c r="G374" s="38">
        <v>0</v>
      </c>
      <c r="H374" s="38">
        <v>13</v>
      </c>
      <c r="I374" s="38">
        <v>2</v>
      </c>
      <c r="J374" s="38">
        <v>5</v>
      </c>
      <c r="K374" s="38">
        <v>0.40400000000000003</v>
      </c>
      <c r="L374" s="38">
        <v>0.4</v>
      </c>
      <c r="M374" s="38">
        <v>1.4</v>
      </c>
      <c r="N374" s="38">
        <v>0.31</v>
      </c>
      <c r="O374" s="38">
        <v>1.6</v>
      </c>
      <c r="P374" s="38">
        <v>3.6</v>
      </c>
      <c r="Q374" s="38">
        <v>0.44</v>
      </c>
      <c r="R374" s="38">
        <v>0.2</v>
      </c>
      <c r="S374" s="38">
        <v>0.2</v>
      </c>
      <c r="T374" s="38">
        <v>1</v>
      </c>
      <c r="U374" s="38">
        <v>0.2</v>
      </c>
      <c r="V374" s="38">
        <v>0.6</v>
      </c>
      <c r="W374" s="38">
        <v>0.8</v>
      </c>
      <c r="X374" s="38">
        <v>2.9</v>
      </c>
      <c r="Y374" s="38">
        <v>0.4</v>
      </c>
      <c r="Z374" s="38">
        <v>0</v>
      </c>
      <c r="AA374" s="38">
        <v>0.8</v>
      </c>
      <c r="AB374" s="38">
        <v>0.9</v>
      </c>
      <c r="AC374" s="38">
        <v>4.7</v>
      </c>
    </row>
    <row r="375" spans="1:29">
      <c r="A375" s="38">
        <v>291</v>
      </c>
      <c r="B375" s="39" t="s">
        <v>455</v>
      </c>
      <c r="C375" s="38" t="s">
        <v>53</v>
      </c>
      <c r="D375" s="38">
        <v>25</v>
      </c>
      <c r="E375" s="39" t="s">
        <v>54</v>
      </c>
      <c r="F375" s="38">
        <v>1</v>
      </c>
      <c r="G375" s="38">
        <v>0</v>
      </c>
      <c r="H375" s="38">
        <v>6</v>
      </c>
      <c r="I375" s="38">
        <v>0</v>
      </c>
      <c r="J375" s="38">
        <v>1</v>
      </c>
      <c r="K375" s="38">
        <v>0</v>
      </c>
      <c r="L375" s="38">
        <v>0</v>
      </c>
      <c r="M375" s="38">
        <v>0</v>
      </c>
      <c r="N375" s="38"/>
      <c r="O375" s="38">
        <v>0</v>
      </c>
      <c r="P375" s="38">
        <v>1</v>
      </c>
      <c r="Q375" s="38">
        <v>0</v>
      </c>
      <c r="R375" s="38">
        <v>0</v>
      </c>
      <c r="S375" s="38">
        <v>0</v>
      </c>
      <c r="T375" s="38"/>
      <c r="U375" s="38">
        <v>0</v>
      </c>
      <c r="V375" s="38">
        <v>0</v>
      </c>
      <c r="W375" s="38">
        <v>0</v>
      </c>
      <c r="X375" s="38">
        <v>0</v>
      </c>
      <c r="Y375" s="38">
        <v>1</v>
      </c>
      <c r="Z375" s="38">
        <v>0</v>
      </c>
      <c r="AA375" s="38">
        <v>0</v>
      </c>
      <c r="AB375" s="38">
        <v>1</v>
      </c>
      <c r="AC375" s="38">
        <v>0</v>
      </c>
    </row>
    <row r="376" spans="1:29">
      <c r="A376" s="38">
        <v>292</v>
      </c>
      <c r="B376" s="39" t="s">
        <v>456</v>
      </c>
      <c r="C376" s="38" t="s">
        <v>53</v>
      </c>
      <c r="D376" s="38">
        <v>24</v>
      </c>
      <c r="E376" s="39" t="s">
        <v>97</v>
      </c>
      <c r="F376" s="38">
        <v>55</v>
      </c>
      <c r="G376" s="38">
        <v>0</v>
      </c>
      <c r="H376" s="38">
        <v>15.1</v>
      </c>
      <c r="I376" s="38">
        <v>2.1</v>
      </c>
      <c r="J376" s="38">
        <v>5.3</v>
      </c>
      <c r="K376" s="38">
        <v>0.40100000000000002</v>
      </c>
      <c r="L376" s="38">
        <v>0.7</v>
      </c>
      <c r="M376" s="38">
        <v>2.2999999999999998</v>
      </c>
      <c r="N376" s="38">
        <v>0.315</v>
      </c>
      <c r="O376" s="38">
        <v>1.4</v>
      </c>
      <c r="P376" s="38">
        <v>3</v>
      </c>
      <c r="Q376" s="38">
        <v>0.46700000000000003</v>
      </c>
      <c r="R376" s="38">
        <v>0.5</v>
      </c>
      <c r="S376" s="38">
        <v>0.6</v>
      </c>
      <c r="T376" s="38">
        <v>0.80600000000000005</v>
      </c>
      <c r="U376" s="38">
        <v>0.1</v>
      </c>
      <c r="V376" s="38">
        <v>1.3</v>
      </c>
      <c r="W376" s="38">
        <v>1.4</v>
      </c>
      <c r="X376" s="38">
        <v>2.8</v>
      </c>
      <c r="Y376" s="38">
        <v>0.5</v>
      </c>
      <c r="Z376" s="38">
        <v>0</v>
      </c>
      <c r="AA376" s="38">
        <v>0.9</v>
      </c>
      <c r="AB376" s="38">
        <v>0.6</v>
      </c>
      <c r="AC376" s="38">
        <v>5.4</v>
      </c>
    </row>
    <row r="377" spans="1:29">
      <c r="A377" s="38">
        <v>293</v>
      </c>
      <c r="B377" s="39" t="s">
        <v>457</v>
      </c>
      <c r="C377" s="38" t="s">
        <v>61</v>
      </c>
      <c r="D377" s="38">
        <v>28</v>
      </c>
      <c r="E377" s="39" t="s">
        <v>67</v>
      </c>
      <c r="F377" s="38">
        <v>61</v>
      </c>
      <c r="G377" s="38">
        <v>6</v>
      </c>
      <c r="H377" s="38">
        <v>18.8</v>
      </c>
      <c r="I377" s="38">
        <v>1.9</v>
      </c>
      <c r="J377" s="38">
        <v>3.5</v>
      </c>
      <c r="K377" s="38">
        <v>0.55200000000000005</v>
      </c>
      <c r="L377" s="38">
        <v>0</v>
      </c>
      <c r="M377" s="38">
        <v>0</v>
      </c>
      <c r="N377" s="38"/>
      <c r="O377" s="38">
        <v>1.9</v>
      </c>
      <c r="P377" s="38">
        <v>3.5</v>
      </c>
      <c r="Q377" s="38">
        <v>0.55200000000000005</v>
      </c>
      <c r="R377" s="38">
        <v>0.5</v>
      </c>
      <c r="S377" s="38">
        <v>1.7</v>
      </c>
      <c r="T377" s="38">
        <v>0.30399999999999999</v>
      </c>
      <c r="U377" s="38">
        <v>1.7</v>
      </c>
      <c r="V377" s="38">
        <v>4.0999999999999996</v>
      </c>
      <c r="W377" s="38">
        <v>5.8</v>
      </c>
      <c r="X377" s="38">
        <v>0.5</v>
      </c>
      <c r="Y377" s="38">
        <v>0.5</v>
      </c>
      <c r="Z377" s="38">
        <v>0.8</v>
      </c>
      <c r="AA377" s="38">
        <v>1</v>
      </c>
      <c r="AB377" s="38">
        <v>2.8</v>
      </c>
      <c r="AC377" s="38">
        <v>4.3</v>
      </c>
    </row>
    <row r="378" spans="1:29">
      <c r="A378" s="38">
        <v>294</v>
      </c>
      <c r="B378" s="39" t="s">
        <v>458</v>
      </c>
      <c r="C378" s="38" t="s">
        <v>58</v>
      </c>
      <c r="D378" s="38">
        <v>22</v>
      </c>
      <c r="E378" s="39" t="s">
        <v>95</v>
      </c>
      <c r="F378" s="38">
        <v>16</v>
      </c>
      <c r="G378" s="38">
        <v>7</v>
      </c>
      <c r="H378" s="38">
        <v>13</v>
      </c>
      <c r="I378" s="38">
        <v>0.9</v>
      </c>
      <c r="J378" s="38">
        <v>2.8</v>
      </c>
      <c r="K378" s="38">
        <v>0.318</v>
      </c>
      <c r="L378" s="38">
        <v>0.3</v>
      </c>
      <c r="M378" s="38">
        <v>1.4</v>
      </c>
      <c r="N378" s="38">
        <v>0.182</v>
      </c>
      <c r="O378" s="38">
        <v>0.6</v>
      </c>
      <c r="P378" s="38">
        <v>1.4</v>
      </c>
      <c r="Q378" s="38">
        <v>0.45500000000000002</v>
      </c>
      <c r="R378" s="38">
        <v>0.3</v>
      </c>
      <c r="S378" s="38">
        <v>1</v>
      </c>
      <c r="T378" s="38">
        <v>0.313</v>
      </c>
      <c r="U378" s="38">
        <v>0.3</v>
      </c>
      <c r="V378" s="38">
        <v>1.6</v>
      </c>
      <c r="W378" s="38">
        <v>1.9</v>
      </c>
      <c r="X378" s="38">
        <v>1.1000000000000001</v>
      </c>
      <c r="Y378" s="38">
        <v>0.6</v>
      </c>
      <c r="Z378" s="38">
        <v>0.1</v>
      </c>
      <c r="AA378" s="38">
        <v>0.6</v>
      </c>
      <c r="AB378" s="38">
        <v>0.9</v>
      </c>
      <c r="AC378" s="38">
        <v>2.2999999999999998</v>
      </c>
    </row>
    <row r="379" spans="1:29">
      <c r="A379" s="38">
        <v>295</v>
      </c>
      <c r="B379" s="39" t="s">
        <v>459</v>
      </c>
      <c r="C379" s="38" t="s">
        <v>64</v>
      </c>
      <c r="D379" s="38">
        <v>36</v>
      </c>
      <c r="E379" s="39" t="s">
        <v>108</v>
      </c>
      <c r="F379" s="38">
        <v>57</v>
      </c>
      <c r="G379" s="38">
        <v>24</v>
      </c>
      <c r="H379" s="38">
        <v>19.3</v>
      </c>
      <c r="I379" s="38">
        <v>2.1</v>
      </c>
      <c r="J379" s="38">
        <v>4.7</v>
      </c>
      <c r="K379" s="38">
        <v>0.44600000000000001</v>
      </c>
      <c r="L379" s="38">
        <v>0.2</v>
      </c>
      <c r="M379" s="38">
        <v>0.8</v>
      </c>
      <c r="N379" s="38">
        <v>0.26100000000000001</v>
      </c>
      <c r="O379" s="38">
        <v>1.9</v>
      </c>
      <c r="P379" s="38">
        <v>3.9</v>
      </c>
      <c r="Q379" s="38">
        <v>0.48399999999999999</v>
      </c>
      <c r="R379" s="38">
        <v>0.5</v>
      </c>
      <c r="S379" s="38">
        <v>0.6</v>
      </c>
      <c r="T379" s="38">
        <v>0.76500000000000001</v>
      </c>
      <c r="U379" s="38">
        <v>1.1000000000000001</v>
      </c>
      <c r="V379" s="38">
        <v>2.4</v>
      </c>
      <c r="W379" s="38">
        <v>3.5</v>
      </c>
      <c r="X379" s="38">
        <v>0.9</v>
      </c>
      <c r="Y379" s="38">
        <v>0.5</v>
      </c>
      <c r="Z379" s="38">
        <v>0.5</v>
      </c>
      <c r="AA379" s="38">
        <v>0.6</v>
      </c>
      <c r="AB379" s="38">
        <v>1</v>
      </c>
      <c r="AC379" s="38">
        <v>4.8</v>
      </c>
    </row>
    <row r="380" spans="1:29">
      <c r="A380" s="38">
        <v>296</v>
      </c>
      <c r="B380" s="39" t="s">
        <v>460</v>
      </c>
      <c r="C380" s="38" t="s">
        <v>53</v>
      </c>
      <c r="D380" s="38">
        <v>23</v>
      </c>
      <c r="E380" s="39" t="s">
        <v>235</v>
      </c>
      <c r="F380" s="38">
        <v>28</v>
      </c>
      <c r="G380" s="38">
        <v>3</v>
      </c>
      <c r="H380" s="38">
        <v>14.9</v>
      </c>
      <c r="I380" s="38">
        <v>1.6</v>
      </c>
      <c r="J380" s="38">
        <v>3.6</v>
      </c>
      <c r="K380" s="38">
        <v>0.45500000000000002</v>
      </c>
      <c r="L380" s="38">
        <v>0.6</v>
      </c>
      <c r="M380" s="38">
        <v>1.6</v>
      </c>
      <c r="N380" s="38">
        <v>0.39100000000000001</v>
      </c>
      <c r="O380" s="38">
        <v>1</v>
      </c>
      <c r="P380" s="38">
        <v>2</v>
      </c>
      <c r="Q380" s="38">
        <v>0.50900000000000001</v>
      </c>
      <c r="R380" s="38">
        <v>0.3</v>
      </c>
      <c r="S380" s="38">
        <v>0.3</v>
      </c>
      <c r="T380" s="38">
        <v>0.88900000000000001</v>
      </c>
      <c r="U380" s="38">
        <v>0.1</v>
      </c>
      <c r="V380" s="38">
        <v>0.9</v>
      </c>
      <c r="W380" s="38">
        <v>1</v>
      </c>
      <c r="X380" s="38">
        <v>3.1</v>
      </c>
      <c r="Y380" s="38">
        <v>0.8</v>
      </c>
      <c r="Z380" s="38">
        <v>0</v>
      </c>
      <c r="AA380" s="38">
        <v>1.3</v>
      </c>
      <c r="AB380" s="38">
        <v>0.9</v>
      </c>
      <c r="AC380" s="38">
        <v>4.2</v>
      </c>
    </row>
    <row r="381" spans="1:29">
      <c r="A381" s="38">
        <v>297</v>
      </c>
      <c r="B381" s="39" t="s">
        <v>461</v>
      </c>
      <c r="C381" s="38" t="s">
        <v>64</v>
      </c>
      <c r="D381" s="38">
        <v>30</v>
      </c>
      <c r="E381" s="39" t="s">
        <v>117</v>
      </c>
      <c r="F381" s="38">
        <v>23</v>
      </c>
      <c r="G381" s="38">
        <v>0</v>
      </c>
      <c r="H381" s="38">
        <v>8.6</v>
      </c>
      <c r="I381" s="38">
        <v>0.7</v>
      </c>
      <c r="J381" s="38">
        <v>2.2999999999999998</v>
      </c>
      <c r="K381" s="38">
        <v>0.28299999999999997</v>
      </c>
      <c r="L381" s="38">
        <v>0.3</v>
      </c>
      <c r="M381" s="38">
        <v>1.4</v>
      </c>
      <c r="N381" s="38">
        <v>0.182</v>
      </c>
      <c r="O381" s="38">
        <v>0.4</v>
      </c>
      <c r="P381" s="38">
        <v>0.9</v>
      </c>
      <c r="Q381" s="38">
        <v>0.45</v>
      </c>
      <c r="R381" s="38">
        <v>0</v>
      </c>
      <c r="S381" s="38">
        <v>0</v>
      </c>
      <c r="T381" s="38"/>
      <c r="U381" s="38">
        <v>0</v>
      </c>
      <c r="V381" s="38">
        <v>0.9</v>
      </c>
      <c r="W381" s="38">
        <v>0.9</v>
      </c>
      <c r="X381" s="38">
        <v>0.5</v>
      </c>
      <c r="Y381" s="38">
        <v>0.1</v>
      </c>
      <c r="Z381" s="38">
        <v>0</v>
      </c>
      <c r="AA381" s="38">
        <v>0.2</v>
      </c>
      <c r="AB381" s="38">
        <v>0.9</v>
      </c>
      <c r="AC381" s="38">
        <v>1.6</v>
      </c>
    </row>
    <row r="382" spans="1:29">
      <c r="A382" s="38">
        <v>298</v>
      </c>
      <c r="B382" s="39" t="s">
        <v>676</v>
      </c>
      <c r="C382" s="38" t="s">
        <v>24</v>
      </c>
      <c r="D382" s="38">
        <v>37</v>
      </c>
      <c r="E382" s="39" t="s">
        <v>235</v>
      </c>
      <c r="F382" s="38">
        <v>11</v>
      </c>
      <c r="G382" s="38">
        <v>0</v>
      </c>
      <c r="H382" s="38">
        <v>9.5</v>
      </c>
      <c r="I382" s="38">
        <v>0.8</v>
      </c>
      <c r="J382" s="38">
        <v>2</v>
      </c>
      <c r="K382" s="38">
        <v>0.40899999999999997</v>
      </c>
      <c r="L382" s="38">
        <v>0</v>
      </c>
      <c r="M382" s="38">
        <v>0</v>
      </c>
      <c r="N382" s="38"/>
      <c r="O382" s="38">
        <v>0.8</v>
      </c>
      <c r="P382" s="38">
        <v>2</v>
      </c>
      <c r="Q382" s="38">
        <v>0.40899999999999997</v>
      </c>
      <c r="R382" s="38">
        <v>0.2</v>
      </c>
      <c r="S382" s="38">
        <v>0.2</v>
      </c>
      <c r="T382" s="38">
        <v>1</v>
      </c>
      <c r="U382" s="38">
        <v>0.5</v>
      </c>
      <c r="V382" s="38">
        <v>1.2</v>
      </c>
      <c r="W382" s="38">
        <v>1.7</v>
      </c>
      <c r="X382" s="38">
        <v>0.5</v>
      </c>
      <c r="Y382" s="38">
        <v>0.5</v>
      </c>
      <c r="Z382" s="38">
        <v>0.5</v>
      </c>
      <c r="AA382" s="38">
        <v>0.3</v>
      </c>
      <c r="AB382" s="38">
        <v>1.2</v>
      </c>
      <c r="AC382" s="38">
        <v>1.8</v>
      </c>
    </row>
    <row r="383" spans="1:29">
      <c r="A383" s="38">
        <v>299</v>
      </c>
      <c r="B383" s="39" t="s">
        <v>462</v>
      </c>
      <c r="C383" s="38" t="s">
        <v>58</v>
      </c>
      <c r="D383" s="38">
        <v>31</v>
      </c>
      <c r="E383" s="39" t="s">
        <v>77</v>
      </c>
      <c r="F383" s="38">
        <v>39</v>
      </c>
      <c r="G383" s="38">
        <v>36</v>
      </c>
      <c r="H383" s="38">
        <v>33.4</v>
      </c>
      <c r="I383" s="38">
        <v>6.8</v>
      </c>
      <c r="J383" s="38">
        <v>16</v>
      </c>
      <c r="K383" s="38">
        <v>0.42699999999999999</v>
      </c>
      <c r="L383" s="38">
        <v>1.9</v>
      </c>
      <c r="M383" s="38">
        <v>4.9000000000000004</v>
      </c>
      <c r="N383" s="38">
        <v>0.39300000000000002</v>
      </c>
      <c r="O383" s="38">
        <v>4.9000000000000004</v>
      </c>
      <c r="P383" s="38">
        <v>11.1</v>
      </c>
      <c r="Q383" s="38">
        <v>0.442</v>
      </c>
      <c r="R383" s="38">
        <v>4.4000000000000004</v>
      </c>
      <c r="S383" s="38">
        <v>4.9000000000000004</v>
      </c>
      <c r="T383" s="38">
        <v>0.88100000000000001</v>
      </c>
      <c r="U383" s="38">
        <v>0.5</v>
      </c>
      <c r="V383" s="38">
        <v>3.2</v>
      </c>
      <c r="W383" s="38">
        <v>3.6</v>
      </c>
      <c r="X383" s="38">
        <v>2.2999999999999998</v>
      </c>
      <c r="Y383" s="38">
        <v>0.8</v>
      </c>
      <c r="Z383" s="38">
        <v>0</v>
      </c>
      <c r="AA383" s="38">
        <v>1.9</v>
      </c>
      <c r="AB383" s="38">
        <v>1.9</v>
      </c>
      <c r="AC383" s="38">
        <v>20</v>
      </c>
    </row>
    <row r="384" spans="1:29">
      <c r="A384" s="38">
        <v>300</v>
      </c>
      <c r="B384" s="39" t="s">
        <v>463</v>
      </c>
      <c r="C384" s="38" t="s">
        <v>58</v>
      </c>
      <c r="D384" s="38">
        <v>28</v>
      </c>
      <c r="E384" s="39" t="s">
        <v>49</v>
      </c>
      <c r="F384" s="38">
        <v>60</v>
      </c>
      <c r="G384" s="38">
        <v>60</v>
      </c>
      <c r="H384" s="38">
        <v>33.700000000000003</v>
      </c>
      <c r="I384" s="38">
        <v>5.6</v>
      </c>
      <c r="J384" s="38">
        <v>12.5</v>
      </c>
      <c r="K384" s="38">
        <v>0.44800000000000001</v>
      </c>
      <c r="L384" s="38">
        <v>2.9</v>
      </c>
      <c r="M384" s="38">
        <v>7.4</v>
      </c>
      <c r="N384" s="38">
        <v>0.38900000000000001</v>
      </c>
      <c r="O384" s="38">
        <v>2.7</v>
      </c>
      <c r="P384" s="38">
        <v>5.0999999999999996</v>
      </c>
      <c r="Q384" s="38">
        <v>0.53400000000000003</v>
      </c>
      <c r="R384" s="38">
        <v>1.8</v>
      </c>
      <c r="S384" s="38">
        <v>2.4</v>
      </c>
      <c r="T384" s="38">
        <v>0.752</v>
      </c>
      <c r="U384" s="38">
        <v>0.6</v>
      </c>
      <c r="V384" s="38">
        <v>3.1</v>
      </c>
      <c r="W384" s="38">
        <v>3.7</v>
      </c>
      <c r="X384" s="38">
        <v>2.2999999999999998</v>
      </c>
      <c r="Y384" s="38">
        <v>1.3</v>
      </c>
      <c r="Z384" s="38">
        <v>0.2</v>
      </c>
      <c r="AA384" s="38">
        <v>1.4</v>
      </c>
      <c r="AB384" s="38">
        <v>2.2000000000000002</v>
      </c>
      <c r="AC384" s="38">
        <v>15.9</v>
      </c>
    </row>
    <row r="385" spans="1:29">
      <c r="A385" s="36" t="s">
        <v>214</v>
      </c>
      <c r="B385" s="36" t="s">
        <v>0</v>
      </c>
      <c r="C385" s="36" t="s">
        <v>1</v>
      </c>
      <c r="D385" s="36" t="s">
        <v>2</v>
      </c>
      <c r="E385" s="36" t="s">
        <v>3</v>
      </c>
      <c r="F385" s="36" t="s">
        <v>4</v>
      </c>
      <c r="G385" s="36" t="s">
        <v>5</v>
      </c>
      <c r="H385" s="36" t="s">
        <v>6</v>
      </c>
      <c r="I385" s="36" t="s">
        <v>7</v>
      </c>
      <c r="J385" s="36" t="s">
        <v>8</v>
      </c>
      <c r="K385" s="36" t="s">
        <v>9</v>
      </c>
      <c r="L385" s="36" t="s">
        <v>10</v>
      </c>
      <c r="M385" s="36" t="s">
        <v>11</v>
      </c>
      <c r="N385" s="36" t="s">
        <v>10</v>
      </c>
      <c r="O385" s="36" t="s">
        <v>12</v>
      </c>
      <c r="P385" s="36" t="s">
        <v>13</v>
      </c>
      <c r="Q385" s="36" t="s">
        <v>12</v>
      </c>
      <c r="R385" s="36" t="s">
        <v>14</v>
      </c>
      <c r="S385" s="36" t="s">
        <v>15</v>
      </c>
      <c r="T385" s="36" t="s">
        <v>16</v>
      </c>
      <c r="U385" s="36" t="s">
        <v>17</v>
      </c>
      <c r="V385" s="36" t="s">
        <v>18</v>
      </c>
      <c r="W385" s="36" t="s">
        <v>19</v>
      </c>
      <c r="X385" s="36" t="s">
        <v>20</v>
      </c>
      <c r="Y385" s="36" t="s">
        <v>21</v>
      </c>
      <c r="Z385" s="36" t="s">
        <v>22</v>
      </c>
      <c r="AA385" s="36" t="s">
        <v>23</v>
      </c>
      <c r="AB385" s="36" t="s">
        <v>24</v>
      </c>
      <c r="AC385" s="36" t="s">
        <v>25</v>
      </c>
    </row>
    <row r="386" spans="1:29">
      <c r="A386" s="38">
        <v>301</v>
      </c>
      <c r="B386" s="39" t="s">
        <v>464</v>
      </c>
      <c r="C386" s="38" t="s">
        <v>24</v>
      </c>
      <c r="D386" s="38">
        <v>31</v>
      </c>
      <c r="E386" s="39" t="s">
        <v>260</v>
      </c>
      <c r="F386" s="38">
        <v>61</v>
      </c>
      <c r="G386" s="38">
        <v>0</v>
      </c>
      <c r="H386" s="38">
        <v>14.4</v>
      </c>
      <c r="I386" s="38">
        <v>1.3</v>
      </c>
      <c r="J386" s="38">
        <v>3.1</v>
      </c>
      <c r="K386" s="38">
        <v>0.42199999999999999</v>
      </c>
      <c r="L386" s="38">
        <v>0</v>
      </c>
      <c r="M386" s="38">
        <v>0</v>
      </c>
      <c r="N386" s="38"/>
      <c r="O386" s="38">
        <v>1.3</v>
      </c>
      <c r="P386" s="38">
        <v>3.1</v>
      </c>
      <c r="Q386" s="38">
        <v>0.42199999999999999</v>
      </c>
      <c r="R386" s="38">
        <v>0.7</v>
      </c>
      <c r="S386" s="38">
        <v>1.2</v>
      </c>
      <c r="T386" s="38">
        <v>0.57699999999999996</v>
      </c>
      <c r="U386" s="38">
        <v>1.4</v>
      </c>
      <c r="V386" s="38">
        <v>1.9</v>
      </c>
      <c r="W386" s="38">
        <v>3.3</v>
      </c>
      <c r="X386" s="38">
        <v>0.3</v>
      </c>
      <c r="Y386" s="38">
        <v>0.3</v>
      </c>
      <c r="Z386" s="38">
        <v>0.7</v>
      </c>
      <c r="AA386" s="38">
        <v>0.5</v>
      </c>
      <c r="AB386" s="38">
        <v>1.6</v>
      </c>
      <c r="AC386" s="38">
        <v>3.3</v>
      </c>
    </row>
    <row r="387" spans="1:29">
      <c r="A387" s="38">
        <v>302</v>
      </c>
      <c r="B387" s="39" t="s">
        <v>465</v>
      </c>
      <c r="C387" s="38" t="s">
        <v>58</v>
      </c>
      <c r="D387" s="38">
        <v>27</v>
      </c>
      <c r="E387" s="39" t="s">
        <v>235</v>
      </c>
      <c r="F387" s="38">
        <v>71</v>
      </c>
      <c r="G387" s="38">
        <v>15</v>
      </c>
      <c r="H387" s="38">
        <v>23.9</v>
      </c>
      <c r="I387" s="38">
        <v>4.2</v>
      </c>
      <c r="J387" s="38">
        <v>9.9</v>
      </c>
      <c r="K387" s="38">
        <v>0.42199999999999999</v>
      </c>
      <c r="L387" s="38">
        <v>1.4</v>
      </c>
      <c r="M387" s="38">
        <v>3.9</v>
      </c>
      <c r="N387" s="38">
        <v>0.35699999999999998</v>
      </c>
      <c r="O387" s="38">
        <v>2.8</v>
      </c>
      <c r="P387" s="38">
        <v>6</v>
      </c>
      <c r="Q387" s="38">
        <v>0.46500000000000002</v>
      </c>
      <c r="R387" s="38">
        <v>1.6</v>
      </c>
      <c r="S387" s="38">
        <v>2</v>
      </c>
      <c r="T387" s="38">
        <v>0.82699999999999996</v>
      </c>
      <c r="U387" s="38">
        <v>0.4</v>
      </c>
      <c r="V387" s="38">
        <v>2.2000000000000002</v>
      </c>
      <c r="W387" s="38">
        <v>2.6</v>
      </c>
      <c r="X387" s="38">
        <v>2.8</v>
      </c>
      <c r="Y387" s="38">
        <v>0.8</v>
      </c>
      <c r="Z387" s="38">
        <v>0.3</v>
      </c>
      <c r="AA387" s="38">
        <v>1.8</v>
      </c>
      <c r="AB387" s="38">
        <v>2.2999999999999998</v>
      </c>
      <c r="AC387" s="38">
        <v>11.4</v>
      </c>
    </row>
    <row r="388" spans="1:29">
      <c r="A388" s="38">
        <v>303</v>
      </c>
      <c r="B388" s="39" t="s">
        <v>466</v>
      </c>
      <c r="C388" s="38" t="s">
        <v>24</v>
      </c>
      <c r="D388" s="38">
        <v>28</v>
      </c>
      <c r="E388" s="39" t="s">
        <v>223</v>
      </c>
      <c r="F388" s="38">
        <v>67</v>
      </c>
      <c r="G388" s="38">
        <v>61</v>
      </c>
      <c r="H388" s="38">
        <v>28.6</v>
      </c>
      <c r="I388" s="38">
        <v>3.7</v>
      </c>
      <c r="J388" s="38">
        <v>9.5</v>
      </c>
      <c r="K388" s="38">
        <v>0.39500000000000002</v>
      </c>
      <c r="L388" s="38">
        <v>0.9</v>
      </c>
      <c r="M388" s="38">
        <v>3</v>
      </c>
      <c r="N388" s="38">
        <v>0.307</v>
      </c>
      <c r="O388" s="38">
        <v>2.8</v>
      </c>
      <c r="P388" s="38">
        <v>6.5</v>
      </c>
      <c r="Q388" s="38">
        <v>0.435</v>
      </c>
      <c r="R388" s="38">
        <v>1.4</v>
      </c>
      <c r="S388" s="38">
        <v>2.4</v>
      </c>
      <c r="T388" s="38">
        <v>0.58899999999999997</v>
      </c>
      <c r="U388" s="38">
        <v>1.2</v>
      </c>
      <c r="V388" s="38">
        <v>3.7</v>
      </c>
      <c r="W388" s="38">
        <v>4.9000000000000004</v>
      </c>
      <c r="X388" s="38">
        <v>1.6</v>
      </c>
      <c r="Y388" s="38">
        <v>1.2</v>
      </c>
      <c r="Z388" s="38">
        <v>0.3</v>
      </c>
      <c r="AA388" s="38">
        <v>1.5</v>
      </c>
      <c r="AB388" s="38">
        <v>1.6</v>
      </c>
      <c r="AC388" s="38">
        <v>9.9</v>
      </c>
    </row>
    <row r="389" spans="1:29">
      <c r="A389" s="38">
        <v>304</v>
      </c>
      <c r="B389" s="39" t="s">
        <v>677</v>
      </c>
      <c r="C389" s="38" t="s">
        <v>24</v>
      </c>
      <c r="D389" s="38">
        <v>22</v>
      </c>
      <c r="E389" s="39" t="s">
        <v>56</v>
      </c>
      <c r="F389" s="38">
        <v>15</v>
      </c>
      <c r="G389" s="38">
        <v>0</v>
      </c>
      <c r="H389" s="38">
        <v>9.1</v>
      </c>
      <c r="I389" s="38">
        <v>1.6</v>
      </c>
      <c r="J389" s="38">
        <v>2.9</v>
      </c>
      <c r="K389" s="38">
        <v>0.54500000000000004</v>
      </c>
      <c r="L389" s="38">
        <v>0</v>
      </c>
      <c r="M389" s="38">
        <v>0</v>
      </c>
      <c r="N389" s="38"/>
      <c r="O389" s="38">
        <v>1.6</v>
      </c>
      <c r="P389" s="38">
        <v>2.9</v>
      </c>
      <c r="Q389" s="38">
        <v>0.54500000000000004</v>
      </c>
      <c r="R389" s="38">
        <v>0.9</v>
      </c>
      <c r="S389" s="38">
        <v>1.7</v>
      </c>
      <c r="T389" s="38">
        <v>0.56000000000000005</v>
      </c>
      <c r="U389" s="38">
        <v>1</v>
      </c>
      <c r="V389" s="38">
        <v>1.5</v>
      </c>
      <c r="W389" s="38">
        <v>2.5</v>
      </c>
      <c r="X389" s="38">
        <v>0.1</v>
      </c>
      <c r="Y389" s="38">
        <v>0.3</v>
      </c>
      <c r="Z389" s="38">
        <v>0.6</v>
      </c>
      <c r="AA389" s="38">
        <v>0.4</v>
      </c>
      <c r="AB389" s="38">
        <v>1.4</v>
      </c>
      <c r="AC389" s="38">
        <v>4.0999999999999996</v>
      </c>
    </row>
    <row r="390" spans="1:29">
      <c r="A390" s="38">
        <v>305</v>
      </c>
      <c r="B390" s="39" t="s">
        <v>467</v>
      </c>
      <c r="C390" s="38" t="s">
        <v>53</v>
      </c>
      <c r="D390" s="38">
        <v>23</v>
      </c>
      <c r="E390" s="39" t="s">
        <v>292</v>
      </c>
      <c r="F390" s="38">
        <v>68</v>
      </c>
      <c r="G390" s="38">
        <v>30</v>
      </c>
      <c r="H390" s="38">
        <v>21.1</v>
      </c>
      <c r="I390" s="38">
        <v>3</v>
      </c>
      <c r="J390" s="38">
        <v>6.9</v>
      </c>
      <c r="K390" s="38">
        <v>0.438</v>
      </c>
      <c r="L390" s="38">
        <v>0.5</v>
      </c>
      <c r="M390" s="38">
        <v>1.6</v>
      </c>
      <c r="N390" s="38">
        <v>0.30599999999999999</v>
      </c>
      <c r="O390" s="38">
        <v>2.5</v>
      </c>
      <c r="P390" s="38">
        <v>5.3</v>
      </c>
      <c r="Q390" s="38">
        <v>0.47899999999999998</v>
      </c>
      <c r="R390" s="38">
        <v>0.8</v>
      </c>
      <c r="S390" s="38">
        <v>1.2</v>
      </c>
      <c r="T390" s="38">
        <v>0.67900000000000005</v>
      </c>
      <c r="U390" s="38">
        <v>0.8</v>
      </c>
      <c r="V390" s="38">
        <v>1.9</v>
      </c>
      <c r="W390" s="38">
        <v>2.6</v>
      </c>
      <c r="X390" s="38">
        <v>2.8</v>
      </c>
      <c r="Y390" s="38">
        <v>0.7</v>
      </c>
      <c r="Z390" s="38">
        <v>0.2</v>
      </c>
      <c r="AA390" s="38">
        <v>1.3</v>
      </c>
      <c r="AB390" s="38">
        <v>1.4</v>
      </c>
      <c r="AC390" s="38">
        <v>7.4</v>
      </c>
    </row>
    <row r="391" spans="1:29">
      <c r="A391" s="38">
        <v>306</v>
      </c>
      <c r="B391" s="39" t="s">
        <v>468</v>
      </c>
      <c r="C391" s="38" t="s">
        <v>58</v>
      </c>
      <c r="D391" s="38">
        <v>23</v>
      </c>
      <c r="E391" s="39" t="s">
        <v>49</v>
      </c>
      <c r="F391" s="38">
        <v>62</v>
      </c>
      <c r="G391" s="38">
        <v>3</v>
      </c>
      <c r="H391" s="38">
        <v>15.7</v>
      </c>
      <c r="I391" s="38">
        <v>2.6</v>
      </c>
      <c r="J391" s="38">
        <v>5.9</v>
      </c>
      <c r="K391" s="38">
        <v>0.436</v>
      </c>
      <c r="L391" s="38">
        <v>0.9</v>
      </c>
      <c r="M391" s="38">
        <v>2.2000000000000002</v>
      </c>
      <c r="N391" s="38">
        <v>0.39600000000000002</v>
      </c>
      <c r="O391" s="38">
        <v>1.7</v>
      </c>
      <c r="P391" s="38">
        <v>3.6</v>
      </c>
      <c r="Q391" s="38">
        <v>0.46</v>
      </c>
      <c r="R391" s="38">
        <v>0.8</v>
      </c>
      <c r="S391" s="38">
        <v>1.2</v>
      </c>
      <c r="T391" s="38">
        <v>0.69899999999999995</v>
      </c>
      <c r="U391" s="38">
        <v>0.2</v>
      </c>
      <c r="V391" s="38">
        <v>1.2</v>
      </c>
      <c r="W391" s="38">
        <v>1.5</v>
      </c>
      <c r="X391" s="38">
        <v>1</v>
      </c>
      <c r="Y391" s="38">
        <v>0.7</v>
      </c>
      <c r="Z391" s="38">
        <v>0.1</v>
      </c>
      <c r="AA391" s="38">
        <v>0.8</v>
      </c>
      <c r="AB391" s="38">
        <v>1.3</v>
      </c>
      <c r="AC391" s="38">
        <v>6.8</v>
      </c>
    </row>
    <row r="392" spans="1:29">
      <c r="A392" s="38">
        <v>307</v>
      </c>
      <c r="B392" s="39" t="s">
        <v>469</v>
      </c>
      <c r="C392" s="38" t="s">
        <v>58</v>
      </c>
      <c r="D392" s="38">
        <v>21</v>
      </c>
      <c r="E392" s="38" t="s">
        <v>107</v>
      </c>
      <c r="F392" s="38">
        <v>62</v>
      </c>
      <c r="G392" s="38">
        <v>15</v>
      </c>
      <c r="H392" s="38">
        <v>21.8</v>
      </c>
      <c r="I392" s="38">
        <v>2.8</v>
      </c>
      <c r="J392" s="38">
        <v>7</v>
      </c>
      <c r="K392" s="38">
        <v>0.39600000000000002</v>
      </c>
      <c r="L392" s="38">
        <v>0.7</v>
      </c>
      <c r="M392" s="38">
        <v>2.4</v>
      </c>
      <c r="N392" s="38">
        <v>0.28699999999999998</v>
      </c>
      <c r="O392" s="38">
        <v>2.1</v>
      </c>
      <c r="P392" s="38">
        <v>4.5999999999999996</v>
      </c>
      <c r="Q392" s="38">
        <v>0.45400000000000001</v>
      </c>
      <c r="R392" s="38">
        <v>1.6</v>
      </c>
      <c r="S392" s="38">
        <v>2.1</v>
      </c>
      <c r="T392" s="38">
        <v>0.752</v>
      </c>
      <c r="U392" s="38">
        <v>1</v>
      </c>
      <c r="V392" s="38">
        <v>2.2000000000000002</v>
      </c>
      <c r="W392" s="38">
        <v>3.2</v>
      </c>
      <c r="X392" s="38">
        <v>1.2</v>
      </c>
      <c r="Y392" s="38">
        <v>0.7</v>
      </c>
      <c r="Z392" s="38">
        <v>1.1000000000000001</v>
      </c>
      <c r="AA392" s="38">
        <v>1.7</v>
      </c>
      <c r="AB392" s="38">
        <v>2</v>
      </c>
      <c r="AC392" s="38">
        <v>7.9</v>
      </c>
    </row>
    <row r="393" spans="1:29">
      <c r="A393" s="40">
        <v>307</v>
      </c>
      <c r="B393" s="39" t="s">
        <v>469</v>
      </c>
      <c r="C393" s="40" t="s">
        <v>58</v>
      </c>
      <c r="D393" s="40">
        <v>21</v>
      </c>
      <c r="E393" s="39" t="s">
        <v>223</v>
      </c>
      <c r="F393" s="40">
        <v>52</v>
      </c>
      <c r="G393" s="40">
        <v>15</v>
      </c>
      <c r="H393" s="40">
        <v>25.4</v>
      </c>
      <c r="I393" s="40">
        <v>3.2</v>
      </c>
      <c r="J393" s="40">
        <v>8.1</v>
      </c>
      <c r="K393" s="40">
        <v>0.39900000000000002</v>
      </c>
      <c r="L393" s="40">
        <v>0.8</v>
      </c>
      <c r="M393" s="40">
        <v>2.8</v>
      </c>
      <c r="N393" s="40">
        <v>0.29299999999999998</v>
      </c>
      <c r="O393" s="40">
        <v>2.4</v>
      </c>
      <c r="P393" s="40">
        <v>5.2</v>
      </c>
      <c r="Q393" s="40">
        <v>0.45600000000000002</v>
      </c>
      <c r="R393" s="40">
        <v>1.9</v>
      </c>
      <c r="S393" s="40">
        <v>2.5</v>
      </c>
      <c r="T393" s="40">
        <v>0.75600000000000001</v>
      </c>
      <c r="U393" s="40">
        <v>1.2</v>
      </c>
      <c r="V393" s="40">
        <v>2.5</v>
      </c>
      <c r="W393" s="40">
        <v>3.8</v>
      </c>
      <c r="X393" s="40">
        <v>1.3</v>
      </c>
      <c r="Y393" s="40">
        <v>0.8</v>
      </c>
      <c r="Z393" s="40">
        <v>1.3</v>
      </c>
      <c r="AA393" s="40">
        <v>2</v>
      </c>
      <c r="AB393" s="40">
        <v>2.2999999999999998</v>
      </c>
      <c r="AC393" s="40">
        <v>9.1999999999999993</v>
      </c>
    </row>
    <row r="394" spans="1:29">
      <c r="A394" s="40">
        <v>307</v>
      </c>
      <c r="B394" s="39" t="s">
        <v>469</v>
      </c>
      <c r="C394" s="40" t="s">
        <v>58</v>
      </c>
      <c r="D394" s="40">
        <v>21</v>
      </c>
      <c r="E394" s="39" t="s">
        <v>71</v>
      </c>
      <c r="F394" s="40">
        <v>10</v>
      </c>
      <c r="G394" s="40">
        <v>0</v>
      </c>
      <c r="H394" s="40">
        <v>3.3</v>
      </c>
      <c r="I394" s="40">
        <v>0.5</v>
      </c>
      <c r="J394" s="40">
        <v>1.5</v>
      </c>
      <c r="K394" s="40">
        <v>0.33300000000000002</v>
      </c>
      <c r="L394" s="40">
        <v>0</v>
      </c>
      <c r="M394" s="40">
        <v>0.3</v>
      </c>
      <c r="N394" s="40">
        <v>0</v>
      </c>
      <c r="O394" s="40">
        <v>0.5</v>
      </c>
      <c r="P394" s="40">
        <v>1.2</v>
      </c>
      <c r="Q394" s="40">
        <v>0.41699999999999998</v>
      </c>
      <c r="R394" s="40">
        <v>0.1</v>
      </c>
      <c r="S394" s="40">
        <v>0.2</v>
      </c>
      <c r="T394" s="40">
        <v>0.5</v>
      </c>
      <c r="U394" s="40">
        <v>0.1</v>
      </c>
      <c r="V394" s="40">
        <v>0.4</v>
      </c>
      <c r="W394" s="40">
        <v>0.5</v>
      </c>
      <c r="X394" s="40">
        <v>0.2</v>
      </c>
      <c r="Y394" s="40">
        <v>0</v>
      </c>
      <c r="Z394" s="40">
        <v>0.2</v>
      </c>
      <c r="AA394" s="40">
        <v>0.1</v>
      </c>
      <c r="AB394" s="40">
        <v>0.5</v>
      </c>
      <c r="AC394" s="40">
        <v>1.1000000000000001</v>
      </c>
    </row>
    <row r="395" spans="1:29">
      <c r="A395" s="38">
        <v>308</v>
      </c>
      <c r="B395" s="39" t="s">
        <v>470</v>
      </c>
      <c r="C395" s="38" t="s">
        <v>64</v>
      </c>
      <c r="D395" s="38">
        <v>23</v>
      </c>
      <c r="E395" s="39" t="s">
        <v>79</v>
      </c>
      <c r="F395" s="38">
        <v>36</v>
      </c>
      <c r="G395" s="38">
        <v>0</v>
      </c>
      <c r="H395" s="38">
        <v>8.9</v>
      </c>
      <c r="I395" s="38">
        <v>1.2</v>
      </c>
      <c r="J395" s="38">
        <v>3</v>
      </c>
      <c r="K395" s="38">
        <v>0.40200000000000002</v>
      </c>
      <c r="L395" s="38">
        <v>0.4</v>
      </c>
      <c r="M395" s="38">
        <v>1.1000000000000001</v>
      </c>
      <c r="N395" s="38">
        <v>0.317</v>
      </c>
      <c r="O395" s="38">
        <v>0.8</v>
      </c>
      <c r="P395" s="38">
        <v>1.8</v>
      </c>
      <c r="Q395" s="38">
        <v>0.45500000000000002</v>
      </c>
      <c r="R395" s="38">
        <v>0.3</v>
      </c>
      <c r="S395" s="38">
        <v>0.4</v>
      </c>
      <c r="T395" s="38">
        <v>0.66700000000000004</v>
      </c>
      <c r="U395" s="38">
        <v>0.2</v>
      </c>
      <c r="V395" s="38">
        <v>1</v>
      </c>
      <c r="W395" s="38">
        <v>1.2</v>
      </c>
      <c r="X395" s="38">
        <v>0.2</v>
      </c>
      <c r="Y395" s="38">
        <v>0.1</v>
      </c>
      <c r="Z395" s="38">
        <v>0</v>
      </c>
      <c r="AA395" s="38">
        <v>0.5</v>
      </c>
      <c r="AB395" s="38">
        <v>0.8</v>
      </c>
      <c r="AC395" s="38">
        <v>3</v>
      </c>
    </row>
    <row r="396" spans="1:29">
      <c r="A396" s="38">
        <v>309</v>
      </c>
      <c r="B396" s="39" t="s">
        <v>471</v>
      </c>
      <c r="C396" s="38" t="s">
        <v>24</v>
      </c>
      <c r="D396" s="38">
        <v>22</v>
      </c>
      <c r="E396" s="39" t="s">
        <v>65</v>
      </c>
      <c r="F396" s="38">
        <v>32</v>
      </c>
      <c r="G396" s="38">
        <v>2</v>
      </c>
      <c r="H396" s="38">
        <v>15.2</v>
      </c>
      <c r="I396" s="38">
        <v>2.8</v>
      </c>
      <c r="J396" s="38">
        <v>5.2</v>
      </c>
      <c r="K396" s="38">
        <v>0.53300000000000003</v>
      </c>
      <c r="L396" s="38">
        <v>0</v>
      </c>
      <c r="M396" s="38">
        <v>0.1</v>
      </c>
      <c r="N396" s="38">
        <v>0</v>
      </c>
      <c r="O396" s="38">
        <v>2.8</v>
      </c>
      <c r="P396" s="38">
        <v>5.0999999999999996</v>
      </c>
      <c r="Q396" s="38">
        <v>0.54</v>
      </c>
      <c r="R396" s="38">
        <v>0.8</v>
      </c>
      <c r="S396" s="38">
        <v>1.3</v>
      </c>
      <c r="T396" s="38">
        <v>0.625</v>
      </c>
      <c r="U396" s="38">
        <v>1.7</v>
      </c>
      <c r="V396" s="38">
        <v>3.5</v>
      </c>
      <c r="W396" s="38">
        <v>5.2</v>
      </c>
      <c r="X396" s="38">
        <v>0.4</v>
      </c>
      <c r="Y396" s="38">
        <v>0.5</v>
      </c>
      <c r="Z396" s="38">
        <v>0.5</v>
      </c>
      <c r="AA396" s="38">
        <v>1</v>
      </c>
      <c r="AB396" s="38">
        <v>2.2999999999999998</v>
      </c>
      <c r="AC396" s="38">
        <v>6.3</v>
      </c>
    </row>
    <row r="397" spans="1:29">
      <c r="A397" s="38">
        <v>310</v>
      </c>
      <c r="B397" s="39" t="s">
        <v>472</v>
      </c>
      <c r="C397" s="38" t="s">
        <v>61</v>
      </c>
      <c r="D397" s="38">
        <v>27</v>
      </c>
      <c r="E397" s="38" t="s">
        <v>107</v>
      </c>
      <c r="F397" s="38">
        <v>23</v>
      </c>
      <c r="G397" s="38">
        <v>0</v>
      </c>
      <c r="H397" s="38">
        <v>11.1</v>
      </c>
      <c r="I397" s="38">
        <v>1.8</v>
      </c>
      <c r="J397" s="38">
        <v>3.4</v>
      </c>
      <c r="K397" s="38">
        <v>0.53200000000000003</v>
      </c>
      <c r="L397" s="38">
        <v>0</v>
      </c>
      <c r="M397" s="38">
        <v>0</v>
      </c>
      <c r="N397" s="38"/>
      <c r="O397" s="38">
        <v>1.8</v>
      </c>
      <c r="P397" s="38">
        <v>3.4</v>
      </c>
      <c r="Q397" s="38">
        <v>0.53200000000000003</v>
      </c>
      <c r="R397" s="38">
        <v>1</v>
      </c>
      <c r="S397" s="38">
        <v>1.4</v>
      </c>
      <c r="T397" s="38">
        <v>0.66700000000000004</v>
      </c>
      <c r="U397" s="38">
        <v>0.8</v>
      </c>
      <c r="V397" s="38">
        <v>1.9</v>
      </c>
      <c r="W397" s="38">
        <v>2.7</v>
      </c>
      <c r="X397" s="38">
        <v>0.1</v>
      </c>
      <c r="Y397" s="38">
        <v>0.1</v>
      </c>
      <c r="Z397" s="38">
        <v>0.9</v>
      </c>
      <c r="AA397" s="38">
        <v>0.8</v>
      </c>
      <c r="AB397" s="38">
        <v>1.3</v>
      </c>
      <c r="AC397" s="38">
        <v>4.5999999999999996</v>
      </c>
    </row>
    <row r="398" spans="1:29">
      <c r="A398" s="40">
        <v>310</v>
      </c>
      <c r="B398" s="39" t="s">
        <v>472</v>
      </c>
      <c r="C398" s="40" t="s">
        <v>61</v>
      </c>
      <c r="D398" s="40">
        <v>27</v>
      </c>
      <c r="E398" s="39" t="s">
        <v>90</v>
      </c>
      <c r="F398" s="40">
        <v>17</v>
      </c>
      <c r="G398" s="40">
        <v>0</v>
      </c>
      <c r="H398" s="40">
        <v>11.5</v>
      </c>
      <c r="I398" s="40">
        <v>2</v>
      </c>
      <c r="J398" s="40">
        <v>3.6</v>
      </c>
      <c r="K398" s="40">
        <v>0.55700000000000005</v>
      </c>
      <c r="L398" s="40">
        <v>0</v>
      </c>
      <c r="M398" s="40">
        <v>0</v>
      </c>
      <c r="N398" s="40"/>
      <c r="O398" s="40">
        <v>2</v>
      </c>
      <c r="P398" s="40">
        <v>3.6</v>
      </c>
      <c r="Q398" s="40">
        <v>0.55700000000000005</v>
      </c>
      <c r="R398" s="40">
        <v>1.2</v>
      </c>
      <c r="S398" s="40">
        <v>1.7</v>
      </c>
      <c r="T398" s="40">
        <v>0.69</v>
      </c>
      <c r="U398" s="40">
        <v>0.8</v>
      </c>
      <c r="V398" s="40">
        <v>2</v>
      </c>
      <c r="W398" s="40">
        <v>2.8</v>
      </c>
      <c r="X398" s="40">
        <v>0.1</v>
      </c>
      <c r="Y398" s="40">
        <v>0.1</v>
      </c>
      <c r="Z398" s="40">
        <v>1.1000000000000001</v>
      </c>
      <c r="AA398" s="40">
        <v>0.8</v>
      </c>
      <c r="AB398" s="40">
        <v>1.6</v>
      </c>
      <c r="AC398" s="40">
        <v>5.2</v>
      </c>
    </row>
    <row r="399" spans="1:29">
      <c r="A399" s="40">
        <v>310</v>
      </c>
      <c r="B399" s="39" t="s">
        <v>472</v>
      </c>
      <c r="C399" s="40" t="s">
        <v>61</v>
      </c>
      <c r="D399" s="40">
        <v>27</v>
      </c>
      <c r="E399" s="39" t="s">
        <v>223</v>
      </c>
      <c r="F399" s="40">
        <v>6</v>
      </c>
      <c r="G399" s="40">
        <v>0</v>
      </c>
      <c r="H399" s="40">
        <v>10.199999999999999</v>
      </c>
      <c r="I399" s="40">
        <v>1.3</v>
      </c>
      <c r="J399" s="40">
        <v>3</v>
      </c>
      <c r="K399" s="40">
        <v>0.44400000000000001</v>
      </c>
      <c r="L399" s="40">
        <v>0</v>
      </c>
      <c r="M399" s="40">
        <v>0</v>
      </c>
      <c r="N399" s="40"/>
      <c r="O399" s="40">
        <v>1.3</v>
      </c>
      <c r="P399" s="40">
        <v>3</v>
      </c>
      <c r="Q399" s="40">
        <v>0.44400000000000001</v>
      </c>
      <c r="R399" s="40">
        <v>0.3</v>
      </c>
      <c r="S399" s="40">
        <v>0.7</v>
      </c>
      <c r="T399" s="40">
        <v>0.5</v>
      </c>
      <c r="U399" s="40">
        <v>0.7</v>
      </c>
      <c r="V399" s="40">
        <v>1.5</v>
      </c>
      <c r="W399" s="40">
        <v>2.2000000000000002</v>
      </c>
      <c r="X399" s="40">
        <v>0.3</v>
      </c>
      <c r="Y399" s="40">
        <v>0</v>
      </c>
      <c r="Z399" s="40">
        <v>0.2</v>
      </c>
      <c r="AA399" s="40">
        <v>0.8</v>
      </c>
      <c r="AB399" s="40">
        <v>0.3</v>
      </c>
      <c r="AC399" s="40">
        <v>3</v>
      </c>
    </row>
    <row r="400" spans="1:29">
      <c r="A400" s="38">
        <v>311</v>
      </c>
      <c r="B400" s="39" t="s">
        <v>473</v>
      </c>
      <c r="C400" s="38" t="s">
        <v>58</v>
      </c>
      <c r="D400" s="38">
        <v>21</v>
      </c>
      <c r="E400" s="39" t="s">
        <v>292</v>
      </c>
      <c r="F400" s="38">
        <v>82</v>
      </c>
      <c r="G400" s="38">
        <v>82</v>
      </c>
      <c r="H400" s="38">
        <v>32.6</v>
      </c>
      <c r="I400" s="38">
        <v>4.4000000000000004</v>
      </c>
      <c r="J400" s="38">
        <v>10.1</v>
      </c>
      <c r="K400" s="38">
        <v>0.437</v>
      </c>
      <c r="L400" s="38">
        <v>1.7</v>
      </c>
      <c r="M400" s="38">
        <v>4.8</v>
      </c>
      <c r="N400" s="38">
        <v>0.35799999999999998</v>
      </c>
      <c r="O400" s="38">
        <v>2.7</v>
      </c>
      <c r="P400" s="38">
        <v>5.4</v>
      </c>
      <c r="Q400" s="38">
        <v>0.50700000000000001</v>
      </c>
      <c r="R400" s="38">
        <v>1.6</v>
      </c>
      <c r="S400" s="38">
        <v>2</v>
      </c>
      <c r="T400" s="38">
        <v>0.81299999999999994</v>
      </c>
      <c r="U400" s="38">
        <v>0.4</v>
      </c>
      <c r="V400" s="38">
        <v>2.6</v>
      </c>
      <c r="W400" s="38">
        <v>2.9</v>
      </c>
      <c r="X400" s="38">
        <v>1.7</v>
      </c>
      <c r="Y400" s="38">
        <v>0.9</v>
      </c>
      <c r="Z400" s="38">
        <v>0.2</v>
      </c>
      <c r="AA400" s="38">
        <v>1.7</v>
      </c>
      <c r="AB400" s="38">
        <v>2.7</v>
      </c>
      <c r="AC400" s="38">
        <v>12.1</v>
      </c>
    </row>
    <row r="401" spans="1:29">
      <c r="A401" s="38">
        <v>312</v>
      </c>
      <c r="B401" s="39" t="s">
        <v>734</v>
      </c>
      <c r="C401" s="38" t="s">
        <v>53</v>
      </c>
      <c r="D401" s="38">
        <v>27</v>
      </c>
      <c r="E401" s="39" t="s">
        <v>59</v>
      </c>
      <c r="F401" s="38">
        <v>6</v>
      </c>
      <c r="G401" s="38">
        <v>0</v>
      </c>
      <c r="H401" s="38">
        <v>6</v>
      </c>
      <c r="I401" s="38">
        <v>0.5</v>
      </c>
      <c r="J401" s="38">
        <v>1.8</v>
      </c>
      <c r="K401" s="38">
        <v>0.27300000000000002</v>
      </c>
      <c r="L401" s="38">
        <v>0.2</v>
      </c>
      <c r="M401" s="38">
        <v>0.3</v>
      </c>
      <c r="N401" s="38">
        <v>0.5</v>
      </c>
      <c r="O401" s="38">
        <v>0.3</v>
      </c>
      <c r="P401" s="38">
        <v>1.5</v>
      </c>
      <c r="Q401" s="38">
        <v>0.222</v>
      </c>
      <c r="R401" s="38">
        <v>0.3</v>
      </c>
      <c r="S401" s="38">
        <v>0.3</v>
      </c>
      <c r="T401" s="38">
        <v>1</v>
      </c>
      <c r="U401" s="38">
        <v>0</v>
      </c>
      <c r="V401" s="38">
        <v>0.5</v>
      </c>
      <c r="W401" s="38">
        <v>0.5</v>
      </c>
      <c r="X401" s="38">
        <v>0.3</v>
      </c>
      <c r="Y401" s="38">
        <v>0.5</v>
      </c>
      <c r="Z401" s="38">
        <v>0.2</v>
      </c>
      <c r="AA401" s="38">
        <v>0.8</v>
      </c>
      <c r="AB401" s="38">
        <v>0.8</v>
      </c>
      <c r="AC401" s="38">
        <v>1.5</v>
      </c>
    </row>
    <row r="402" spans="1:29">
      <c r="A402" s="38">
        <v>313</v>
      </c>
      <c r="B402" s="39" t="s">
        <v>474</v>
      </c>
      <c r="C402" s="38" t="s">
        <v>24</v>
      </c>
      <c r="D402" s="38">
        <v>27</v>
      </c>
      <c r="E402" s="39" t="s">
        <v>73</v>
      </c>
      <c r="F402" s="38">
        <v>17</v>
      </c>
      <c r="G402" s="38">
        <v>4</v>
      </c>
      <c r="H402" s="38">
        <v>17.399999999999999</v>
      </c>
      <c r="I402" s="38">
        <v>1.6</v>
      </c>
      <c r="J402" s="38">
        <v>3.1</v>
      </c>
      <c r="K402" s="38">
        <v>0.52800000000000002</v>
      </c>
      <c r="L402" s="38">
        <v>0.5</v>
      </c>
      <c r="M402" s="38">
        <v>1.1000000000000001</v>
      </c>
      <c r="N402" s="38">
        <v>0.42099999999999999</v>
      </c>
      <c r="O402" s="38">
        <v>1.2</v>
      </c>
      <c r="P402" s="38">
        <v>2</v>
      </c>
      <c r="Q402" s="38">
        <v>0.58799999999999997</v>
      </c>
      <c r="R402" s="38">
        <v>0.5</v>
      </c>
      <c r="S402" s="38">
        <v>0.8</v>
      </c>
      <c r="T402" s="38">
        <v>0.61499999999999999</v>
      </c>
      <c r="U402" s="38">
        <v>0.4</v>
      </c>
      <c r="V402" s="38">
        <v>2.2000000000000002</v>
      </c>
      <c r="W402" s="38">
        <v>2.6</v>
      </c>
      <c r="X402" s="38">
        <v>1.9</v>
      </c>
      <c r="Y402" s="38">
        <v>0.7</v>
      </c>
      <c r="Z402" s="38">
        <v>0.2</v>
      </c>
      <c r="AA402" s="38">
        <v>1.3</v>
      </c>
      <c r="AB402" s="38">
        <v>2.4</v>
      </c>
      <c r="AC402" s="38">
        <v>4.2</v>
      </c>
    </row>
    <row r="403" spans="1:29">
      <c r="A403" s="38">
        <v>314</v>
      </c>
      <c r="B403" s="39" t="s">
        <v>475</v>
      </c>
      <c r="C403" s="38" t="s">
        <v>58</v>
      </c>
      <c r="D403" s="38">
        <v>27</v>
      </c>
      <c r="E403" s="39" t="s">
        <v>117</v>
      </c>
      <c r="F403" s="38">
        <v>60</v>
      </c>
      <c r="G403" s="38">
        <v>0</v>
      </c>
      <c r="H403" s="38">
        <v>24.4</v>
      </c>
      <c r="I403" s="38">
        <v>3.7</v>
      </c>
      <c r="J403" s="38">
        <v>8.9</v>
      </c>
      <c r="K403" s="38">
        <v>0.41599999999999998</v>
      </c>
      <c r="L403" s="38">
        <v>1.2</v>
      </c>
      <c r="M403" s="38">
        <v>3.5</v>
      </c>
      <c r="N403" s="38">
        <v>0.34899999999999998</v>
      </c>
      <c r="O403" s="38">
        <v>2.5</v>
      </c>
      <c r="P403" s="38">
        <v>5.4</v>
      </c>
      <c r="Q403" s="38">
        <v>0.46</v>
      </c>
      <c r="R403" s="38">
        <v>2.4</v>
      </c>
      <c r="S403" s="38">
        <v>2.7</v>
      </c>
      <c r="T403" s="38">
        <v>0.90600000000000003</v>
      </c>
      <c r="U403" s="38">
        <v>0.2</v>
      </c>
      <c r="V403" s="38">
        <v>1.5</v>
      </c>
      <c r="W403" s="38">
        <v>1.7</v>
      </c>
      <c r="X403" s="38">
        <v>1.3</v>
      </c>
      <c r="Y403" s="38">
        <v>1</v>
      </c>
      <c r="Z403" s="38">
        <v>0.1</v>
      </c>
      <c r="AA403" s="38">
        <v>1</v>
      </c>
      <c r="AB403" s="38">
        <v>1.3</v>
      </c>
      <c r="AC403" s="38">
        <v>11.1</v>
      </c>
    </row>
    <row r="404" spans="1:29">
      <c r="A404" s="38">
        <v>315</v>
      </c>
      <c r="B404" s="39" t="s">
        <v>476</v>
      </c>
      <c r="C404" s="38" t="s">
        <v>53</v>
      </c>
      <c r="D404" s="38">
        <v>26</v>
      </c>
      <c r="E404" s="39" t="s">
        <v>221</v>
      </c>
      <c r="F404" s="38">
        <v>4</v>
      </c>
      <c r="G404" s="38">
        <v>0</v>
      </c>
      <c r="H404" s="38">
        <v>10.8</v>
      </c>
      <c r="I404" s="38">
        <v>0.8</v>
      </c>
      <c r="J404" s="38">
        <v>5</v>
      </c>
      <c r="K404" s="38">
        <v>0.15</v>
      </c>
      <c r="L404" s="38">
        <v>0</v>
      </c>
      <c r="M404" s="38">
        <v>0.8</v>
      </c>
      <c r="N404" s="38">
        <v>0</v>
      </c>
      <c r="O404" s="38">
        <v>0.8</v>
      </c>
      <c r="P404" s="38">
        <v>4.3</v>
      </c>
      <c r="Q404" s="38">
        <v>0.17599999999999999</v>
      </c>
      <c r="R404" s="38">
        <v>0</v>
      </c>
      <c r="S404" s="38">
        <v>0</v>
      </c>
      <c r="T404" s="38"/>
      <c r="U404" s="38">
        <v>0</v>
      </c>
      <c r="V404" s="38">
        <v>0.3</v>
      </c>
      <c r="W404" s="38">
        <v>0.3</v>
      </c>
      <c r="X404" s="38">
        <v>3.3</v>
      </c>
      <c r="Y404" s="38">
        <v>0.5</v>
      </c>
      <c r="Z404" s="38">
        <v>0</v>
      </c>
      <c r="AA404" s="38">
        <v>0.5</v>
      </c>
      <c r="AB404" s="38">
        <v>0.3</v>
      </c>
      <c r="AC404" s="38">
        <v>1.5</v>
      </c>
    </row>
    <row r="405" spans="1:29">
      <c r="A405" s="38">
        <v>316</v>
      </c>
      <c r="B405" s="39" t="s">
        <v>477</v>
      </c>
      <c r="C405" s="38" t="s">
        <v>24</v>
      </c>
      <c r="D405" s="38">
        <v>23</v>
      </c>
      <c r="E405" s="39" t="s">
        <v>235</v>
      </c>
      <c r="F405" s="38">
        <v>79</v>
      </c>
      <c r="G405" s="38">
        <v>58</v>
      </c>
      <c r="H405" s="38">
        <v>30.1</v>
      </c>
      <c r="I405" s="38">
        <v>5.0999999999999996</v>
      </c>
      <c r="J405" s="38">
        <v>11</v>
      </c>
      <c r="K405" s="38">
        <v>0.46700000000000003</v>
      </c>
      <c r="L405" s="38">
        <v>1.4</v>
      </c>
      <c r="M405" s="38">
        <v>3.4</v>
      </c>
      <c r="N405" s="38">
        <v>0.40699999999999997</v>
      </c>
      <c r="O405" s="38">
        <v>3.8</v>
      </c>
      <c r="P405" s="38">
        <v>7.6</v>
      </c>
      <c r="Q405" s="38">
        <v>0.49399999999999999</v>
      </c>
      <c r="R405" s="38">
        <v>1.7</v>
      </c>
      <c r="S405" s="38">
        <v>2</v>
      </c>
      <c r="T405" s="38">
        <v>0.85899999999999999</v>
      </c>
      <c r="U405" s="38">
        <v>0.6</v>
      </c>
      <c r="V405" s="38">
        <v>3.8</v>
      </c>
      <c r="W405" s="38">
        <v>4.4000000000000004</v>
      </c>
      <c r="X405" s="38">
        <v>2.2999999999999998</v>
      </c>
      <c r="Y405" s="38">
        <v>1.5</v>
      </c>
      <c r="Z405" s="38">
        <v>0.1</v>
      </c>
      <c r="AA405" s="38">
        <v>1.4</v>
      </c>
      <c r="AB405" s="38">
        <v>2.2999999999999998</v>
      </c>
      <c r="AC405" s="38">
        <v>13.4</v>
      </c>
    </row>
    <row r="406" spans="1:29">
      <c r="A406" s="38">
        <v>317</v>
      </c>
      <c r="B406" s="39" t="s">
        <v>478</v>
      </c>
      <c r="C406" s="38" t="s">
        <v>58</v>
      </c>
      <c r="D406" s="38">
        <v>27</v>
      </c>
      <c r="E406" s="39" t="s">
        <v>67</v>
      </c>
      <c r="F406" s="38">
        <v>70</v>
      </c>
      <c r="G406" s="38">
        <v>40</v>
      </c>
      <c r="H406" s="38">
        <v>26.3</v>
      </c>
      <c r="I406" s="38">
        <v>4.7</v>
      </c>
      <c r="J406" s="38">
        <v>11.8</v>
      </c>
      <c r="K406" s="38">
        <v>0.39800000000000002</v>
      </c>
      <c r="L406" s="38">
        <v>2.2000000000000002</v>
      </c>
      <c r="M406" s="38">
        <v>6.4</v>
      </c>
      <c r="N406" s="38">
        <v>0.34499999999999997</v>
      </c>
      <c r="O406" s="38">
        <v>2.5</v>
      </c>
      <c r="P406" s="38">
        <v>5.4</v>
      </c>
      <c r="Q406" s="38">
        <v>0.45900000000000002</v>
      </c>
      <c r="R406" s="38">
        <v>1.9</v>
      </c>
      <c r="S406" s="38">
        <v>2.2999999999999998</v>
      </c>
      <c r="T406" s="38">
        <v>0.80700000000000005</v>
      </c>
      <c r="U406" s="38">
        <v>0.3</v>
      </c>
      <c r="V406" s="38">
        <v>2.8</v>
      </c>
      <c r="W406" s="38">
        <v>3.1</v>
      </c>
      <c r="X406" s="38">
        <v>1.1000000000000001</v>
      </c>
      <c r="Y406" s="38">
        <v>0.9</v>
      </c>
      <c r="Z406" s="38">
        <v>0.4</v>
      </c>
      <c r="AA406" s="38">
        <v>1</v>
      </c>
      <c r="AB406" s="38">
        <v>1.9</v>
      </c>
      <c r="AC406" s="38">
        <v>13.5</v>
      </c>
    </row>
    <row r="407" spans="1:29">
      <c r="A407" s="38">
        <v>318</v>
      </c>
      <c r="B407" s="39" t="s">
        <v>479</v>
      </c>
      <c r="C407" s="38" t="s">
        <v>53</v>
      </c>
      <c r="D407" s="38">
        <v>38</v>
      </c>
      <c r="E407" s="38" t="s">
        <v>107</v>
      </c>
      <c r="F407" s="38">
        <v>81</v>
      </c>
      <c r="G407" s="38">
        <v>0</v>
      </c>
      <c r="H407" s="38">
        <v>15.5</v>
      </c>
      <c r="I407" s="38">
        <v>1.8</v>
      </c>
      <c r="J407" s="38">
        <v>3.6</v>
      </c>
      <c r="K407" s="38">
        <v>0.5</v>
      </c>
      <c r="L407" s="38">
        <v>0.1</v>
      </c>
      <c r="M407" s="38">
        <v>0.4</v>
      </c>
      <c r="N407" s="38">
        <v>0.20599999999999999</v>
      </c>
      <c r="O407" s="38">
        <v>1.7</v>
      </c>
      <c r="P407" s="38">
        <v>3.2</v>
      </c>
      <c r="Q407" s="38">
        <v>0.53900000000000003</v>
      </c>
      <c r="R407" s="38">
        <v>0.7</v>
      </c>
      <c r="S407" s="38">
        <v>1</v>
      </c>
      <c r="T407" s="38">
        <v>0.753</v>
      </c>
      <c r="U407" s="38">
        <v>0.5</v>
      </c>
      <c r="V407" s="38">
        <v>1.4</v>
      </c>
      <c r="W407" s="38">
        <v>1.9</v>
      </c>
      <c r="X407" s="38">
        <v>3.5</v>
      </c>
      <c r="Y407" s="38">
        <v>0.4</v>
      </c>
      <c r="Z407" s="38">
        <v>0.1</v>
      </c>
      <c r="AA407" s="38">
        <v>1.3</v>
      </c>
      <c r="AB407" s="38">
        <v>1.3</v>
      </c>
      <c r="AC407" s="38">
        <v>4.4000000000000004</v>
      </c>
    </row>
    <row r="408" spans="1:29">
      <c r="A408" s="40">
        <v>318</v>
      </c>
      <c r="B408" s="39" t="s">
        <v>479</v>
      </c>
      <c r="C408" s="40" t="s">
        <v>53</v>
      </c>
      <c r="D408" s="40">
        <v>38</v>
      </c>
      <c r="E408" s="39" t="s">
        <v>115</v>
      </c>
      <c r="F408" s="40">
        <v>51</v>
      </c>
      <c r="G408" s="40">
        <v>0</v>
      </c>
      <c r="H408" s="40">
        <v>12.4</v>
      </c>
      <c r="I408" s="40">
        <v>1.5</v>
      </c>
      <c r="J408" s="40">
        <v>2.8</v>
      </c>
      <c r="K408" s="40">
        <v>0.54200000000000004</v>
      </c>
      <c r="L408" s="40">
        <v>0</v>
      </c>
      <c r="M408" s="40">
        <v>0.2</v>
      </c>
      <c r="N408" s="40">
        <v>0.125</v>
      </c>
      <c r="O408" s="40">
        <v>1.5</v>
      </c>
      <c r="P408" s="40">
        <v>2.6</v>
      </c>
      <c r="Q408" s="40">
        <v>0.56699999999999995</v>
      </c>
      <c r="R408" s="40">
        <v>0.5</v>
      </c>
      <c r="S408" s="40">
        <v>0.8</v>
      </c>
      <c r="T408" s="40">
        <v>0.71799999999999997</v>
      </c>
      <c r="U408" s="40">
        <v>0.4</v>
      </c>
      <c r="V408" s="40">
        <v>1.1000000000000001</v>
      </c>
      <c r="W408" s="40">
        <v>1.5</v>
      </c>
      <c r="X408" s="40">
        <v>2.8</v>
      </c>
      <c r="Y408" s="40">
        <v>0.3</v>
      </c>
      <c r="Z408" s="40">
        <v>0</v>
      </c>
      <c r="AA408" s="40">
        <v>0.9</v>
      </c>
      <c r="AB408" s="40">
        <v>1.1000000000000001</v>
      </c>
      <c r="AC408" s="40">
        <v>3.6</v>
      </c>
    </row>
    <row r="409" spans="1:29">
      <c r="A409" s="40">
        <v>318</v>
      </c>
      <c r="B409" s="39" t="s">
        <v>479</v>
      </c>
      <c r="C409" s="40" t="s">
        <v>53</v>
      </c>
      <c r="D409" s="40">
        <v>38</v>
      </c>
      <c r="E409" s="39" t="s">
        <v>292</v>
      </c>
      <c r="F409" s="40">
        <v>30</v>
      </c>
      <c r="G409" s="40">
        <v>0</v>
      </c>
      <c r="H409" s="40">
        <v>20.7</v>
      </c>
      <c r="I409" s="40">
        <v>2.2999999999999998</v>
      </c>
      <c r="J409" s="40">
        <v>4.9000000000000004</v>
      </c>
      <c r="K409" s="40">
        <v>0.45900000000000002</v>
      </c>
      <c r="L409" s="40">
        <v>0.2</v>
      </c>
      <c r="M409" s="40">
        <v>0.9</v>
      </c>
      <c r="N409" s="40">
        <v>0.23100000000000001</v>
      </c>
      <c r="O409" s="40">
        <v>2.1</v>
      </c>
      <c r="P409" s="40">
        <v>4.0999999999999996</v>
      </c>
      <c r="Q409" s="40">
        <v>0.50800000000000001</v>
      </c>
      <c r="R409" s="40">
        <v>1</v>
      </c>
      <c r="S409" s="40">
        <v>1.3</v>
      </c>
      <c r="T409" s="40">
        <v>0.78900000000000003</v>
      </c>
      <c r="U409" s="40">
        <v>0.5</v>
      </c>
      <c r="V409" s="40">
        <v>2</v>
      </c>
      <c r="W409" s="40">
        <v>2.5</v>
      </c>
      <c r="X409" s="40">
        <v>4.7</v>
      </c>
      <c r="Y409" s="40">
        <v>0.6</v>
      </c>
      <c r="Z409" s="40">
        <v>0.1</v>
      </c>
      <c r="AA409" s="40">
        <v>1.9</v>
      </c>
      <c r="AB409" s="40">
        <v>1.6</v>
      </c>
      <c r="AC409" s="40">
        <v>5.7</v>
      </c>
    </row>
    <row r="410" spans="1:29">
      <c r="A410" s="38">
        <v>319</v>
      </c>
      <c r="B410" s="39" t="s">
        <v>480</v>
      </c>
      <c r="C410" s="38" t="s">
        <v>64</v>
      </c>
      <c r="D410" s="38">
        <v>24</v>
      </c>
      <c r="E410" s="39" t="s">
        <v>221</v>
      </c>
      <c r="F410" s="38">
        <v>5</v>
      </c>
      <c r="G410" s="38">
        <v>1</v>
      </c>
      <c r="H410" s="38">
        <v>8.6</v>
      </c>
      <c r="I410" s="38">
        <v>0.2</v>
      </c>
      <c r="J410" s="38">
        <v>1.4</v>
      </c>
      <c r="K410" s="38">
        <v>0.14299999999999999</v>
      </c>
      <c r="L410" s="38">
        <v>0</v>
      </c>
      <c r="M410" s="38">
        <v>0.2</v>
      </c>
      <c r="N410" s="38">
        <v>0</v>
      </c>
      <c r="O410" s="38">
        <v>0.2</v>
      </c>
      <c r="P410" s="38">
        <v>1.2</v>
      </c>
      <c r="Q410" s="38">
        <v>0.16700000000000001</v>
      </c>
      <c r="R410" s="38">
        <v>0</v>
      </c>
      <c r="S410" s="38">
        <v>0</v>
      </c>
      <c r="T410" s="38"/>
      <c r="U410" s="38">
        <v>0</v>
      </c>
      <c r="V410" s="38">
        <v>0.2</v>
      </c>
      <c r="W410" s="38">
        <v>0.2</v>
      </c>
      <c r="X410" s="38">
        <v>0.4</v>
      </c>
      <c r="Y410" s="38">
        <v>0.2</v>
      </c>
      <c r="Z410" s="38">
        <v>0</v>
      </c>
      <c r="AA410" s="38">
        <v>0.2</v>
      </c>
      <c r="AB410" s="38">
        <v>1.6</v>
      </c>
      <c r="AC410" s="38">
        <v>0.4</v>
      </c>
    </row>
    <row r="411" spans="1:29">
      <c r="A411" s="38">
        <v>320</v>
      </c>
      <c r="B411" s="39" t="s">
        <v>481</v>
      </c>
      <c r="C411" s="38" t="s">
        <v>64</v>
      </c>
      <c r="D411" s="38">
        <v>34</v>
      </c>
      <c r="E411" s="39" t="s">
        <v>108</v>
      </c>
      <c r="F411" s="38">
        <v>52</v>
      </c>
      <c r="G411" s="38">
        <v>15</v>
      </c>
      <c r="H411" s="38">
        <v>13.5</v>
      </c>
      <c r="I411" s="38">
        <v>0.7</v>
      </c>
      <c r="J411" s="38">
        <v>2.2000000000000002</v>
      </c>
      <c r="K411" s="38">
        <v>0.32500000000000001</v>
      </c>
      <c r="L411" s="38">
        <v>0.6</v>
      </c>
      <c r="M411" s="38">
        <v>1.9</v>
      </c>
      <c r="N411" s="38">
        <v>0.32700000000000001</v>
      </c>
      <c r="O411" s="38">
        <v>0.1</v>
      </c>
      <c r="P411" s="38">
        <v>0.3</v>
      </c>
      <c r="Q411" s="38">
        <v>0.313</v>
      </c>
      <c r="R411" s="38">
        <v>0.1</v>
      </c>
      <c r="S411" s="38">
        <v>0.1</v>
      </c>
      <c r="T411" s="38">
        <v>0.75</v>
      </c>
      <c r="U411" s="38">
        <v>0.1</v>
      </c>
      <c r="V411" s="38">
        <v>1.7</v>
      </c>
      <c r="W411" s="38">
        <v>1.8</v>
      </c>
      <c r="X411" s="38">
        <v>0.9</v>
      </c>
      <c r="Y411" s="38">
        <v>0.3</v>
      </c>
      <c r="Z411" s="38">
        <v>0.1</v>
      </c>
      <c r="AA411" s="38">
        <v>0.4</v>
      </c>
      <c r="AB411" s="38">
        <v>1.4</v>
      </c>
      <c r="AC411" s="38">
        <v>2.1</v>
      </c>
    </row>
    <row r="412" spans="1:29">
      <c r="A412" s="36" t="s">
        <v>214</v>
      </c>
      <c r="B412" s="36" t="s">
        <v>0</v>
      </c>
      <c r="C412" s="36" t="s">
        <v>1</v>
      </c>
      <c r="D412" s="36" t="s">
        <v>2</v>
      </c>
      <c r="E412" s="36" t="s">
        <v>3</v>
      </c>
      <c r="F412" s="36" t="s">
        <v>4</v>
      </c>
      <c r="G412" s="36" t="s">
        <v>5</v>
      </c>
      <c r="H412" s="36" t="s">
        <v>6</v>
      </c>
      <c r="I412" s="36" t="s">
        <v>7</v>
      </c>
      <c r="J412" s="36" t="s">
        <v>8</v>
      </c>
      <c r="K412" s="36" t="s">
        <v>9</v>
      </c>
      <c r="L412" s="36" t="s">
        <v>10</v>
      </c>
      <c r="M412" s="36" t="s">
        <v>11</v>
      </c>
      <c r="N412" s="36" t="s">
        <v>10</v>
      </c>
      <c r="O412" s="36" t="s">
        <v>12</v>
      </c>
      <c r="P412" s="36" t="s">
        <v>13</v>
      </c>
      <c r="Q412" s="36" t="s">
        <v>12</v>
      </c>
      <c r="R412" s="36" t="s">
        <v>14</v>
      </c>
      <c r="S412" s="36" t="s">
        <v>15</v>
      </c>
      <c r="T412" s="36" t="s">
        <v>16</v>
      </c>
      <c r="U412" s="36" t="s">
        <v>17</v>
      </c>
      <c r="V412" s="36" t="s">
        <v>18</v>
      </c>
      <c r="W412" s="36" t="s">
        <v>19</v>
      </c>
      <c r="X412" s="36" t="s">
        <v>20</v>
      </c>
      <c r="Y412" s="36" t="s">
        <v>21</v>
      </c>
      <c r="Z412" s="36" t="s">
        <v>22</v>
      </c>
      <c r="AA412" s="36" t="s">
        <v>23</v>
      </c>
      <c r="AB412" s="36" t="s">
        <v>24</v>
      </c>
      <c r="AC412" s="36" t="s">
        <v>25</v>
      </c>
    </row>
    <row r="413" spans="1:29">
      <c r="A413" s="38">
        <v>321</v>
      </c>
      <c r="B413" s="39" t="s">
        <v>678</v>
      </c>
      <c r="C413" s="38" t="s">
        <v>24</v>
      </c>
      <c r="D413" s="38">
        <v>22</v>
      </c>
      <c r="E413" s="38" t="s">
        <v>107</v>
      </c>
      <c r="F413" s="38">
        <v>10</v>
      </c>
      <c r="G413" s="38">
        <v>0</v>
      </c>
      <c r="H413" s="38">
        <v>11.9</v>
      </c>
      <c r="I413" s="38">
        <v>0.9</v>
      </c>
      <c r="J413" s="38">
        <v>3.8</v>
      </c>
      <c r="K413" s="38">
        <v>0.23699999999999999</v>
      </c>
      <c r="L413" s="38">
        <v>0.3</v>
      </c>
      <c r="M413" s="38">
        <v>1.8</v>
      </c>
      <c r="N413" s="38">
        <v>0.16700000000000001</v>
      </c>
      <c r="O413" s="38">
        <v>0.6</v>
      </c>
      <c r="P413" s="38">
        <v>2</v>
      </c>
      <c r="Q413" s="38">
        <v>0.3</v>
      </c>
      <c r="R413" s="38">
        <v>0.8</v>
      </c>
      <c r="S413" s="38">
        <v>1.1000000000000001</v>
      </c>
      <c r="T413" s="38">
        <v>0.72699999999999998</v>
      </c>
      <c r="U413" s="38">
        <v>0.4</v>
      </c>
      <c r="V413" s="38">
        <v>1.6</v>
      </c>
      <c r="W413" s="38">
        <v>2</v>
      </c>
      <c r="X413" s="38">
        <v>0.8</v>
      </c>
      <c r="Y413" s="38">
        <v>0.7</v>
      </c>
      <c r="Z413" s="38">
        <v>0.5</v>
      </c>
      <c r="AA413" s="38">
        <v>0.5</v>
      </c>
      <c r="AB413" s="38">
        <v>0.9</v>
      </c>
      <c r="AC413" s="38">
        <v>2.9</v>
      </c>
    </row>
    <row r="414" spans="1:29">
      <c r="A414" s="40">
        <v>321</v>
      </c>
      <c r="B414" s="39" t="s">
        <v>678</v>
      </c>
      <c r="C414" s="40" t="s">
        <v>24</v>
      </c>
      <c r="D414" s="40">
        <v>22</v>
      </c>
      <c r="E414" s="39" t="s">
        <v>292</v>
      </c>
      <c r="F414" s="40">
        <v>6</v>
      </c>
      <c r="G414" s="40">
        <v>0</v>
      </c>
      <c r="H414" s="40">
        <v>10.199999999999999</v>
      </c>
      <c r="I414" s="40">
        <v>0.7</v>
      </c>
      <c r="J414" s="40">
        <v>3</v>
      </c>
      <c r="K414" s="40">
        <v>0.222</v>
      </c>
      <c r="L414" s="40">
        <v>0.2</v>
      </c>
      <c r="M414" s="40">
        <v>1.2</v>
      </c>
      <c r="N414" s="40">
        <v>0.14299999999999999</v>
      </c>
      <c r="O414" s="40">
        <v>0.5</v>
      </c>
      <c r="P414" s="40">
        <v>1.8</v>
      </c>
      <c r="Q414" s="40">
        <v>0.27300000000000002</v>
      </c>
      <c r="R414" s="40">
        <v>1.3</v>
      </c>
      <c r="S414" s="40">
        <v>1.8</v>
      </c>
      <c r="T414" s="40">
        <v>0.72699999999999998</v>
      </c>
      <c r="U414" s="40">
        <v>0.3</v>
      </c>
      <c r="V414" s="40">
        <v>1.7</v>
      </c>
      <c r="W414" s="40">
        <v>2</v>
      </c>
      <c r="X414" s="40">
        <v>0.5</v>
      </c>
      <c r="Y414" s="40">
        <v>1</v>
      </c>
      <c r="Z414" s="40">
        <v>0.5</v>
      </c>
      <c r="AA414" s="40">
        <v>0.5</v>
      </c>
      <c r="AB414" s="40">
        <v>0.7</v>
      </c>
      <c r="AC414" s="40">
        <v>2.8</v>
      </c>
    </row>
    <row r="415" spans="1:29">
      <c r="A415" s="40">
        <v>321</v>
      </c>
      <c r="B415" s="39" t="s">
        <v>678</v>
      </c>
      <c r="C415" s="40" t="s">
        <v>24</v>
      </c>
      <c r="D415" s="40">
        <v>22</v>
      </c>
      <c r="E415" s="39" t="s">
        <v>117</v>
      </c>
      <c r="F415" s="40">
        <v>4</v>
      </c>
      <c r="G415" s="40">
        <v>0</v>
      </c>
      <c r="H415" s="40">
        <v>14.5</v>
      </c>
      <c r="I415" s="40">
        <v>1.3</v>
      </c>
      <c r="J415" s="40">
        <v>5</v>
      </c>
      <c r="K415" s="40">
        <v>0.25</v>
      </c>
      <c r="L415" s="40">
        <v>0.5</v>
      </c>
      <c r="M415" s="40">
        <v>2.8</v>
      </c>
      <c r="N415" s="40">
        <v>0.182</v>
      </c>
      <c r="O415" s="40">
        <v>0.8</v>
      </c>
      <c r="P415" s="40">
        <v>2.2999999999999998</v>
      </c>
      <c r="Q415" s="40">
        <v>0.33300000000000002</v>
      </c>
      <c r="R415" s="40">
        <v>0</v>
      </c>
      <c r="S415" s="40">
        <v>0</v>
      </c>
      <c r="T415" s="40"/>
      <c r="U415" s="40">
        <v>0.5</v>
      </c>
      <c r="V415" s="40">
        <v>1.5</v>
      </c>
      <c r="W415" s="40">
        <v>2</v>
      </c>
      <c r="X415" s="40">
        <v>1.3</v>
      </c>
      <c r="Y415" s="40">
        <v>0.3</v>
      </c>
      <c r="Z415" s="40">
        <v>0.5</v>
      </c>
      <c r="AA415" s="40">
        <v>0.5</v>
      </c>
      <c r="AB415" s="40">
        <v>1.3</v>
      </c>
      <c r="AC415" s="40">
        <v>3</v>
      </c>
    </row>
    <row r="416" spans="1:29">
      <c r="A416" s="38">
        <v>322</v>
      </c>
      <c r="B416" s="39" t="s">
        <v>679</v>
      </c>
      <c r="C416" s="38" t="s">
        <v>53</v>
      </c>
      <c r="D416" s="38">
        <v>26</v>
      </c>
      <c r="E416" s="39" t="s">
        <v>62</v>
      </c>
      <c r="F416" s="38">
        <v>51</v>
      </c>
      <c r="G416" s="38">
        <v>0</v>
      </c>
      <c r="H416" s="38">
        <v>15.7</v>
      </c>
      <c r="I416" s="38">
        <v>2.5</v>
      </c>
      <c r="J416" s="38">
        <v>6.6</v>
      </c>
      <c r="K416" s="38">
        <v>0.38100000000000001</v>
      </c>
      <c r="L416" s="38">
        <v>1.2</v>
      </c>
      <c r="M416" s="38">
        <v>3.6</v>
      </c>
      <c r="N416" s="38">
        <v>0.34100000000000003</v>
      </c>
      <c r="O416" s="38">
        <v>1.3</v>
      </c>
      <c r="P416" s="38">
        <v>3</v>
      </c>
      <c r="Q416" s="38">
        <v>0.42899999999999999</v>
      </c>
      <c r="R416" s="38">
        <v>0.6</v>
      </c>
      <c r="S416" s="38">
        <v>0.8</v>
      </c>
      <c r="T416" s="38">
        <v>0.82499999999999996</v>
      </c>
      <c r="U416" s="38">
        <v>0.4</v>
      </c>
      <c r="V416" s="38">
        <v>1.1000000000000001</v>
      </c>
      <c r="W416" s="38">
        <v>1.5</v>
      </c>
      <c r="X416" s="38">
        <v>1.7</v>
      </c>
      <c r="Y416" s="38">
        <v>0.5</v>
      </c>
      <c r="Z416" s="38">
        <v>0</v>
      </c>
      <c r="AA416" s="38">
        <v>0.7</v>
      </c>
      <c r="AB416" s="38">
        <v>1.1000000000000001</v>
      </c>
      <c r="AC416" s="38">
        <v>6.9</v>
      </c>
    </row>
    <row r="417" spans="1:29">
      <c r="A417" s="38">
        <v>323</v>
      </c>
      <c r="B417" s="39" t="s">
        <v>680</v>
      </c>
      <c r="C417" s="38" t="s">
        <v>58</v>
      </c>
      <c r="D417" s="38">
        <v>27</v>
      </c>
      <c r="E417" s="39" t="s">
        <v>110</v>
      </c>
      <c r="F417" s="38">
        <v>47</v>
      </c>
      <c r="G417" s="38">
        <v>5</v>
      </c>
      <c r="H417" s="38">
        <v>19.7</v>
      </c>
      <c r="I417" s="38">
        <v>1.7</v>
      </c>
      <c r="J417" s="38">
        <v>5.0999999999999996</v>
      </c>
      <c r="K417" s="38">
        <v>0.34</v>
      </c>
      <c r="L417" s="38">
        <v>0.6</v>
      </c>
      <c r="M417" s="38">
        <v>1.9</v>
      </c>
      <c r="N417" s="38">
        <v>0.311</v>
      </c>
      <c r="O417" s="38">
        <v>1.1000000000000001</v>
      </c>
      <c r="P417" s="38">
        <v>3.1</v>
      </c>
      <c r="Q417" s="38">
        <v>0.35799999999999998</v>
      </c>
      <c r="R417" s="38">
        <v>1.2</v>
      </c>
      <c r="S417" s="38">
        <v>1.8</v>
      </c>
      <c r="T417" s="38">
        <v>0.67400000000000004</v>
      </c>
      <c r="U417" s="38">
        <v>0.6</v>
      </c>
      <c r="V417" s="38">
        <v>2.6</v>
      </c>
      <c r="W417" s="38">
        <v>3.2</v>
      </c>
      <c r="X417" s="38">
        <v>1.2</v>
      </c>
      <c r="Y417" s="38">
        <v>1.2</v>
      </c>
      <c r="Z417" s="38">
        <v>0.3</v>
      </c>
      <c r="AA417" s="38">
        <v>1.4</v>
      </c>
      <c r="AB417" s="38">
        <v>2.6</v>
      </c>
      <c r="AC417" s="38">
        <v>5.3</v>
      </c>
    </row>
    <row r="418" spans="1:29">
      <c r="A418" s="38">
        <v>324</v>
      </c>
      <c r="B418" s="39" t="s">
        <v>482</v>
      </c>
      <c r="C418" s="38" t="s">
        <v>24</v>
      </c>
      <c r="D418" s="38">
        <v>29</v>
      </c>
      <c r="E418" s="39" t="s">
        <v>97</v>
      </c>
      <c r="F418" s="38">
        <v>73</v>
      </c>
      <c r="G418" s="38">
        <v>73</v>
      </c>
      <c r="H418" s="38">
        <v>32.700000000000003</v>
      </c>
      <c r="I418" s="38">
        <v>6.1</v>
      </c>
      <c r="J418" s="38">
        <v>12.7</v>
      </c>
      <c r="K418" s="38">
        <v>0.47599999999999998</v>
      </c>
      <c r="L418" s="38">
        <v>1.1000000000000001</v>
      </c>
      <c r="M418" s="38">
        <v>3</v>
      </c>
      <c r="N418" s="38">
        <v>0.35599999999999998</v>
      </c>
      <c r="O418" s="38">
        <v>5</v>
      </c>
      <c r="P418" s="38">
        <v>9.8000000000000007</v>
      </c>
      <c r="Q418" s="38">
        <v>0.51300000000000001</v>
      </c>
      <c r="R418" s="38">
        <v>3.5</v>
      </c>
      <c r="S418" s="38">
        <v>4.5999999999999996</v>
      </c>
      <c r="T418" s="38">
        <v>0.75700000000000001</v>
      </c>
      <c r="U418" s="38">
        <v>1.9</v>
      </c>
      <c r="V418" s="38">
        <v>5.9</v>
      </c>
      <c r="W418" s="38">
        <v>7.8</v>
      </c>
      <c r="X418" s="38">
        <v>3.1</v>
      </c>
      <c r="Y418" s="38">
        <v>1.8</v>
      </c>
      <c r="Z418" s="38">
        <v>0.9</v>
      </c>
      <c r="AA418" s="38">
        <v>2.2999999999999998</v>
      </c>
      <c r="AB418" s="38">
        <v>2.8</v>
      </c>
      <c r="AC418" s="38">
        <v>16.7</v>
      </c>
    </row>
    <row r="419" spans="1:29">
      <c r="A419" s="38">
        <v>325</v>
      </c>
      <c r="B419" s="39" t="s">
        <v>483</v>
      </c>
      <c r="C419" s="38" t="s">
        <v>24</v>
      </c>
      <c r="D419" s="38">
        <v>23</v>
      </c>
      <c r="E419" s="39" t="s">
        <v>79</v>
      </c>
      <c r="F419" s="38">
        <v>82</v>
      </c>
      <c r="G419" s="38">
        <v>3</v>
      </c>
      <c r="H419" s="38">
        <v>20.2</v>
      </c>
      <c r="I419" s="38">
        <v>3.1</v>
      </c>
      <c r="J419" s="38">
        <v>7.6</v>
      </c>
      <c r="K419" s="38">
        <v>0.40500000000000003</v>
      </c>
      <c r="L419" s="38">
        <v>1.2</v>
      </c>
      <c r="M419" s="38">
        <v>3.8</v>
      </c>
      <c r="N419" s="38">
        <v>0.316</v>
      </c>
      <c r="O419" s="38">
        <v>1.9</v>
      </c>
      <c r="P419" s="38">
        <v>3.8</v>
      </c>
      <c r="Q419" s="38">
        <v>0.495</v>
      </c>
      <c r="R419" s="38">
        <v>2.8</v>
      </c>
      <c r="S419" s="38">
        <v>3.5</v>
      </c>
      <c r="T419" s="38">
        <v>0.80300000000000005</v>
      </c>
      <c r="U419" s="38">
        <v>0.8</v>
      </c>
      <c r="V419" s="38">
        <v>4.2</v>
      </c>
      <c r="W419" s="38">
        <v>4.9000000000000004</v>
      </c>
      <c r="X419" s="38">
        <v>1.2</v>
      </c>
      <c r="Y419" s="38">
        <v>0.7</v>
      </c>
      <c r="Z419" s="38">
        <v>0.7</v>
      </c>
      <c r="AA419" s="38">
        <v>1.1000000000000001</v>
      </c>
      <c r="AB419" s="38">
        <v>2.1</v>
      </c>
      <c r="AC419" s="38">
        <v>10.199999999999999</v>
      </c>
    </row>
    <row r="420" spans="1:29">
      <c r="A420" s="38">
        <v>326</v>
      </c>
      <c r="B420" s="39" t="s">
        <v>484</v>
      </c>
      <c r="C420" s="38" t="s">
        <v>61</v>
      </c>
      <c r="D420" s="38">
        <v>37</v>
      </c>
      <c r="E420" s="39" t="s">
        <v>79</v>
      </c>
      <c r="F420" s="38">
        <v>23</v>
      </c>
      <c r="G420" s="38">
        <v>0</v>
      </c>
      <c r="H420" s="38">
        <v>5.6</v>
      </c>
      <c r="I420" s="38">
        <v>0.6</v>
      </c>
      <c r="J420" s="38">
        <v>1.3</v>
      </c>
      <c r="K420" s="38">
        <v>0.433</v>
      </c>
      <c r="L420" s="38">
        <v>0</v>
      </c>
      <c r="M420" s="38">
        <v>0</v>
      </c>
      <c r="N420" s="38"/>
      <c r="O420" s="38">
        <v>0.6</v>
      </c>
      <c r="P420" s="38">
        <v>1.3</v>
      </c>
      <c r="Q420" s="38">
        <v>0.433</v>
      </c>
      <c r="R420" s="38">
        <v>0</v>
      </c>
      <c r="S420" s="38">
        <v>0.1</v>
      </c>
      <c r="T420" s="38">
        <v>0.33300000000000002</v>
      </c>
      <c r="U420" s="38">
        <v>0.5</v>
      </c>
      <c r="V420" s="38">
        <v>1.2</v>
      </c>
      <c r="W420" s="38">
        <v>1.7</v>
      </c>
      <c r="X420" s="38">
        <v>0.1</v>
      </c>
      <c r="Y420" s="38">
        <v>0.2</v>
      </c>
      <c r="Z420" s="38">
        <v>0.2</v>
      </c>
      <c r="AA420" s="38">
        <v>0.3</v>
      </c>
      <c r="AB420" s="38">
        <v>0.7</v>
      </c>
      <c r="AC420" s="38">
        <v>1.2</v>
      </c>
    </row>
    <row r="421" spans="1:29">
      <c r="A421" s="38">
        <v>327</v>
      </c>
      <c r="B421" s="39" t="s">
        <v>485</v>
      </c>
      <c r="C421" s="38" t="s">
        <v>24</v>
      </c>
      <c r="D421" s="38">
        <v>24</v>
      </c>
      <c r="E421" s="39" t="s">
        <v>117</v>
      </c>
      <c r="F421" s="38">
        <v>69</v>
      </c>
      <c r="G421" s="38">
        <v>57</v>
      </c>
      <c r="H421" s="38">
        <v>31</v>
      </c>
      <c r="I421" s="38">
        <v>6.1</v>
      </c>
      <c r="J421" s="38">
        <v>12.4</v>
      </c>
      <c r="K421" s="38">
        <v>0.496</v>
      </c>
      <c r="L421" s="38">
        <v>0</v>
      </c>
      <c r="M421" s="38">
        <v>0</v>
      </c>
      <c r="N421" s="38"/>
      <c r="O421" s="38">
        <v>6.1</v>
      </c>
      <c r="P421" s="38">
        <v>12.4</v>
      </c>
      <c r="Q421" s="38">
        <v>0.496</v>
      </c>
      <c r="R421" s="38">
        <v>3.7</v>
      </c>
      <c r="S421" s="38">
        <v>4.9000000000000004</v>
      </c>
      <c r="T421" s="38">
        <v>0.75</v>
      </c>
      <c r="U421" s="38">
        <v>3.3</v>
      </c>
      <c r="V421" s="38">
        <v>6.9</v>
      </c>
      <c r="W421" s="38">
        <v>10.199999999999999</v>
      </c>
      <c r="X421" s="38">
        <v>2.1</v>
      </c>
      <c r="Y421" s="38">
        <v>1.1000000000000001</v>
      </c>
      <c r="Z421" s="38">
        <v>0.5</v>
      </c>
      <c r="AA421" s="38">
        <v>2.2000000000000002</v>
      </c>
      <c r="AB421" s="38">
        <v>2.1</v>
      </c>
      <c r="AC421" s="38">
        <v>15.9</v>
      </c>
    </row>
    <row r="422" spans="1:29">
      <c r="A422" s="38">
        <v>328</v>
      </c>
      <c r="B422" s="39" t="s">
        <v>486</v>
      </c>
      <c r="C422" s="38" t="s">
        <v>58</v>
      </c>
      <c r="D422" s="38">
        <v>25</v>
      </c>
      <c r="E422" s="39" t="s">
        <v>79</v>
      </c>
      <c r="F422" s="38">
        <v>56</v>
      </c>
      <c r="G422" s="38">
        <v>0</v>
      </c>
      <c r="H422" s="38">
        <v>9</v>
      </c>
      <c r="I422" s="38">
        <v>1.1000000000000001</v>
      </c>
      <c r="J422" s="38">
        <v>2.5</v>
      </c>
      <c r="K422" s="38">
        <v>0.44600000000000001</v>
      </c>
      <c r="L422" s="38">
        <v>0.2</v>
      </c>
      <c r="M422" s="38">
        <v>0.7</v>
      </c>
      <c r="N422" s="38">
        <v>0.34200000000000003</v>
      </c>
      <c r="O422" s="38">
        <v>0.9</v>
      </c>
      <c r="P422" s="38">
        <v>1.8</v>
      </c>
      <c r="Q422" s="38">
        <v>0.48499999999999999</v>
      </c>
      <c r="R422" s="38">
        <v>0.2</v>
      </c>
      <c r="S422" s="38">
        <v>0.4</v>
      </c>
      <c r="T422" s="38">
        <v>0.6</v>
      </c>
      <c r="U422" s="38">
        <v>0.2</v>
      </c>
      <c r="V422" s="38">
        <v>0.6</v>
      </c>
      <c r="W422" s="38">
        <v>0.8</v>
      </c>
      <c r="X422" s="38">
        <v>0.6</v>
      </c>
      <c r="Y422" s="38">
        <v>0.4</v>
      </c>
      <c r="Z422" s="38">
        <v>0.1</v>
      </c>
      <c r="AA422" s="38">
        <v>0.3</v>
      </c>
      <c r="AB422" s="38">
        <v>0.8</v>
      </c>
      <c r="AC422" s="38">
        <v>2.7</v>
      </c>
    </row>
    <row r="423" spans="1:29">
      <c r="A423" s="38">
        <v>329</v>
      </c>
      <c r="B423" s="39" t="s">
        <v>487</v>
      </c>
      <c r="C423" s="38" t="s">
        <v>24</v>
      </c>
      <c r="D423" s="38">
        <v>23</v>
      </c>
      <c r="E423" s="39" t="s">
        <v>292</v>
      </c>
      <c r="F423" s="38">
        <v>3</v>
      </c>
      <c r="G423" s="38">
        <v>0</v>
      </c>
      <c r="H423" s="38">
        <v>0.7</v>
      </c>
      <c r="I423" s="38">
        <v>0.3</v>
      </c>
      <c r="J423" s="38">
        <v>0.3</v>
      </c>
      <c r="K423" s="38">
        <v>1</v>
      </c>
      <c r="L423" s="38">
        <v>0</v>
      </c>
      <c r="M423" s="38">
        <v>0</v>
      </c>
      <c r="N423" s="38"/>
      <c r="O423" s="38">
        <v>0.3</v>
      </c>
      <c r="P423" s="38">
        <v>0.3</v>
      </c>
      <c r="Q423" s="38">
        <v>1</v>
      </c>
      <c r="R423" s="38">
        <v>0</v>
      </c>
      <c r="S423" s="38">
        <v>0</v>
      </c>
      <c r="T423" s="38"/>
      <c r="U423" s="38">
        <v>0</v>
      </c>
      <c r="V423" s="38">
        <v>0.3</v>
      </c>
      <c r="W423" s="38">
        <v>0.3</v>
      </c>
      <c r="X423" s="38">
        <v>0</v>
      </c>
      <c r="Y423" s="38">
        <v>0</v>
      </c>
      <c r="Z423" s="38">
        <v>0</v>
      </c>
      <c r="AA423" s="38">
        <v>0</v>
      </c>
      <c r="AB423" s="38">
        <v>0.3</v>
      </c>
      <c r="AC423" s="38">
        <v>0.7</v>
      </c>
    </row>
    <row r="424" spans="1:29">
      <c r="A424" s="38">
        <v>330</v>
      </c>
      <c r="B424" s="39" t="s">
        <v>488</v>
      </c>
      <c r="C424" s="38" t="s">
        <v>53</v>
      </c>
      <c r="D424" s="38">
        <v>24</v>
      </c>
      <c r="E424" s="39" t="s">
        <v>231</v>
      </c>
      <c r="F424" s="38">
        <v>38</v>
      </c>
      <c r="G424" s="38">
        <v>0</v>
      </c>
      <c r="H424" s="38">
        <v>7.9</v>
      </c>
      <c r="I424" s="38">
        <v>0.9</v>
      </c>
      <c r="J424" s="38">
        <v>2.8</v>
      </c>
      <c r="K424" s="38">
        <v>0.34</v>
      </c>
      <c r="L424" s="38">
        <v>0.2</v>
      </c>
      <c r="M424" s="38">
        <v>0.9</v>
      </c>
      <c r="N424" s="38">
        <v>0.21199999999999999</v>
      </c>
      <c r="O424" s="38">
        <v>0.8</v>
      </c>
      <c r="P424" s="38">
        <v>1.9</v>
      </c>
      <c r="Q424" s="38">
        <v>0.39700000000000002</v>
      </c>
      <c r="R424" s="38">
        <v>0.1</v>
      </c>
      <c r="S424" s="38">
        <v>0.2</v>
      </c>
      <c r="T424" s="38">
        <v>0.44400000000000001</v>
      </c>
      <c r="U424" s="38">
        <v>0.2</v>
      </c>
      <c r="V424" s="38">
        <v>0.5</v>
      </c>
      <c r="W424" s="38">
        <v>0.7</v>
      </c>
      <c r="X424" s="38">
        <v>1.3</v>
      </c>
      <c r="Y424" s="38">
        <v>0.2</v>
      </c>
      <c r="Z424" s="38">
        <v>0</v>
      </c>
      <c r="AA424" s="38">
        <v>0.6</v>
      </c>
      <c r="AB424" s="38">
        <v>0.5</v>
      </c>
      <c r="AC424" s="38">
        <v>2.2000000000000002</v>
      </c>
    </row>
    <row r="425" spans="1:29">
      <c r="A425" s="38">
        <v>331</v>
      </c>
      <c r="B425" s="39" t="s">
        <v>489</v>
      </c>
      <c r="C425" s="38" t="s">
        <v>24</v>
      </c>
      <c r="D425" s="38">
        <v>25</v>
      </c>
      <c r="E425" s="39" t="s">
        <v>59</v>
      </c>
      <c r="F425" s="38">
        <v>81</v>
      </c>
      <c r="G425" s="38">
        <v>35</v>
      </c>
      <c r="H425" s="38">
        <v>25.2</v>
      </c>
      <c r="I425" s="38">
        <v>4.0999999999999996</v>
      </c>
      <c r="J425" s="38">
        <v>9.4</v>
      </c>
      <c r="K425" s="38">
        <v>0.434</v>
      </c>
      <c r="L425" s="38">
        <v>1.4</v>
      </c>
      <c r="M425" s="38">
        <v>3.9</v>
      </c>
      <c r="N425" s="38">
        <v>0.35799999999999998</v>
      </c>
      <c r="O425" s="38">
        <v>2.7</v>
      </c>
      <c r="P425" s="38">
        <v>5.6</v>
      </c>
      <c r="Q425" s="38">
        <v>0.48699999999999999</v>
      </c>
      <c r="R425" s="38">
        <v>0.9</v>
      </c>
      <c r="S425" s="38">
        <v>1.4</v>
      </c>
      <c r="T425" s="38">
        <v>0.628</v>
      </c>
      <c r="U425" s="38">
        <v>0.9</v>
      </c>
      <c r="V425" s="38">
        <v>3.9</v>
      </c>
      <c r="W425" s="38">
        <v>4.8</v>
      </c>
      <c r="X425" s="38">
        <v>1.6</v>
      </c>
      <c r="Y425" s="38">
        <v>0.8</v>
      </c>
      <c r="Z425" s="38">
        <v>0.2</v>
      </c>
      <c r="AA425" s="38">
        <v>0.9</v>
      </c>
      <c r="AB425" s="38">
        <v>2.2999999999999998</v>
      </c>
      <c r="AC425" s="38">
        <v>10.4</v>
      </c>
    </row>
    <row r="426" spans="1:29">
      <c r="A426" s="38">
        <v>332</v>
      </c>
      <c r="B426" s="39" t="s">
        <v>490</v>
      </c>
      <c r="C426" s="38" t="s">
        <v>24</v>
      </c>
      <c r="D426" s="38">
        <v>25</v>
      </c>
      <c r="E426" s="39" t="s">
        <v>59</v>
      </c>
      <c r="F426" s="38">
        <v>82</v>
      </c>
      <c r="G426" s="38">
        <v>82</v>
      </c>
      <c r="H426" s="38">
        <v>31.5</v>
      </c>
      <c r="I426" s="38">
        <v>6.2</v>
      </c>
      <c r="J426" s="38">
        <v>13.4</v>
      </c>
      <c r="K426" s="38">
        <v>0.46500000000000002</v>
      </c>
      <c r="L426" s="38">
        <v>0.7</v>
      </c>
      <c r="M426" s="38">
        <v>2.2000000000000002</v>
      </c>
      <c r="N426" s="38">
        <v>0.318</v>
      </c>
      <c r="O426" s="38">
        <v>5.5</v>
      </c>
      <c r="P426" s="38">
        <v>11.2</v>
      </c>
      <c r="Q426" s="38">
        <v>0.49399999999999999</v>
      </c>
      <c r="R426" s="38">
        <v>2.2000000000000002</v>
      </c>
      <c r="S426" s="38">
        <v>2.8</v>
      </c>
      <c r="T426" s="38">
        <v>0.76300000000000001</v>
      </c>
      <c r="U426" s="38">
        <v>1.3</v>
      </c>
      <c r="V426" s="38">
        <v>4.8</v>
      </c>
      <c r="W426" s="38">
        <v>6.2</v>
      </c>
      <c r="X426" s="38">
        <v>2.2999999999999998</v>
      </c>
      <c r="Y426" s="38">
        <v>1.2</v>
      </c>
      <c r="Z426" s="38">
        <v>0.5</v>
      </c>
      <c r="AA426" s="38">
        <v>2.1</v>
      </c>
      <c r="AB426" s="38">
        <v>3</v>
      </c>
      <c r="AC426" s="38">
        <v>15.3</v>
      </c>
    </row>
    <row r="427" spans="1:29">
      <c r="A427" s="38">
        <v>333</v>
      </c>
      <c r="B427" s="39" t="s">
        <v>491</v>
      </c>
      <c r="C427" s="38" t="s">
        <v>58</v>
      </c>
      <c r="D427" s="38">
        <v>29</v>
      </c>
      <c r="E427" s="39" t="s">
        <v>65</v>
      </c>
      <c r="F427" s="38">
        <v>74</v>
      </c>
      <c r="G427" s="38">
        <v>0</v>
      </c>
      <c r="H427" s="38">
        <v>24.4</v>
      </c>
      <c r="I427" s="38">
        <v>3.9</v>
      </c>
      <c r="J427" s="38">
        <v>8.3000000000000007</v>
      </c>
      <c r="K427" s="38">
        <v>0.46300000000000002</v>
      </c>
      <c r="L427" s="38">
        <v>1.9</v>
      </c>
      <c r="M427" s="38">
        <v>4.4000000000000004</v>
      </c>
      <c r="N427" s="38">
        <v>0.434</v>
      </c>
      <c r="O427" s="38">
        <v>1.9</v>
      </c>
      <c r="P427" s="38">
        <v>3.9</v>
      </c>
      <c r="Q427" s="38">
        <v>0.497</v>
      </c>
      <c r="R427" s="38">
        <v>1.1000000000000001</v>
      </c>
      <c r="S427" s="38">
        <v>1.2</v>
      </c>
      <c r="T427" s="38">
        <v>0.88800000000000001</v>
      </c>
      <c r="U427" s="38">
        <v>0.5</v>
      </c>
      <c r="V427" s="38">
        <v>2.1</v>
      </c>
      <c r="W427" s="38">
        <v>2.6</v>
      </c>
      <c r="X427" s="38">
        <v>0.8</v>
      </c>
      <c r="Y427" s="38">
        <v>0.7</v>
      </c>
      <c r="Z427" s="38">
        <v>0.1</v>
      </c>
      <c r="AA427" s="38">
        <v>0.5</v>
      </c>
      <c r="AB427" s="38">
        <v>1.8</v>
      </c>
      <c r="AC427" s="38">
        <v>10.7</v>
      </c>
    </row>
    <row r="428" spans="1:29">
      <c r="A428" s="38">
        <v>334</v>
      </c>
      <c r="B428" s="39" t="s">
        <v>492</v>
      </c>
      <c r="C428" s="38" t="s">
        <v>24</v>
      </c>
      <c r="D428" s="38">
        <v>24</v>
      </c>
      <c r="E428" s="39" t="s">
        <v>71</v>
      </c>
      <c r="F428" s="38">
        <v>71</v>
      </c>
      <c r="G428" s="38">
        <v>62</v>
      </c>
      <c r="H428" s="38">
        <v>28.7</v>
      </c>
      <c r="I428" s="38">
        <v>5</v>
      </c>
      <c r="J428" s="38">
        <v>9.9</v>
      </c>
      <c r="K428" s="38">
        <v>0.504</v>
      </c>
      <c r="L428" s="38">
        <v>0.7</v>
      </c>
      <c r="M428" s="38">
        <v>1.9</v>
      </c>
      <c r="N428" s="38">
        <v>0.36799999999999999</v>
      </c>
      <c r="O428" s="38">
        <v>4.3</v>
      </c>
      <c r="P428" s="38">
        <v>8</v>
      </c>
      <c r="Q428" s="38">
        <v>0.53600000000000003</v>
      </c>
      <c r="R428" s="38">
        <v>1.4</v>
      </c>
      <c r="S428" s="38">
        <v>2.2999999999999998</v>
      </c>
      <c r="T428" s="38">
        <v>0.60199999999999998</v>
      </c>
      <c r="U428" s="38">
        <v>1.9</v>
      </c>
      <c r="V428" s="38">
        <v>4</v>
      </c>
      <c r="W428" s="38">
        <v>5.9</v>
      </c>
      <c r="X428" s="38">
        <v>1.8</v>
      </c>
      <c r="Y428" s="38">
        <v>0.8</v>
      </c>
      <c r="Z428" s="38">
        <v>0.5</v>
      </c>
      <c r="AA428" s="38">
        <v>1.7</v>
      </c>
      <c r="AB428" s="38">
        <v>2.9</v>
      </c>
      <c r="AC428" s="38">
        <v>12</v>
      </c>
    </row>
    <row r="429" spans="1:29">
      <c r="A429" s="38">
        <v>335</v>
      </c>
      <c r="B429" s="39" t="s">
        <v>493</v>
      </c>
      <c r="C429" s="38" t="s">
        <v>61</v>
      </c>
      <c r="D429" s="38">
        <v>28</v>
      </c>
      <c r="E429" s="38" t="s">
        <v>107</v>
      </c>
      <c r="F429" s="38">
        <v>81</v>
      </c>
      <c r="G429" s="38">
        <v>80</v>
      </c>
      <c r="H429" s="38">
        <v>25.2</v>
      </c>
      <c r="I429" s="38">
        <v>3.9</v>
      </c>
      <c r="J429" s="38">
        <v>7</v>
      </c>
      <c r="K429" s="38">
        <v>0.55500000000000005</v>
      </c>
      <c r="L429" s="38">
        <v>0</v>
      </c>
      <c r="M429" s="38">
        <v>0.1</v>
      </c>
      <c r="N429" s="38">
        <v>0.33300000000000002</v>
      </c>
      <c r="O429" s="38">
        <v>3.9</v>
      </c>
      <c r="P429" s="38">
        <v>6.9</v>
      </c>
      <c r="Q429" s="38">
        <v>0.55700000000000005</v>
      </c>
      <c r="R429" s="38">
        <v>1.9</v>
      </c>
      <c r="S429" s="38">
        <v>2.7</v>
      </c>
      <c r="T429" s="38">
        <v>0.71799999999999997</v>
      </c>
      <c r="U429" s="38">
        <v>2.5</v>
      </c>
      <c r="V429" s="38">
        <v>4.8</v>
      </c>
      <c r="W429" s="38">
        <v>7.3</v>
      </c>
      <c r="X429" s="38">
        <v>0.7</v>
      </c>
      <c r="Y429" s="38">
        <v>0.4</v>
      </c>
      <c r="Z429" s="38">
        <v>1.2</v>
      </c>
      <c r="AA429" s="38">
        <v>1.4</v>
      </c>
      <c r="AB429" s="38">
        <v>2.8</v>
      </c>
      <c r="AC429" s="38">
        <v>9.6999999999999993</v>
      </c>
    </row>
    <row r="430" spans="1:29">
      <c r="A430" s="40">
        <v>335</v>
      </c>
      <c r="B430" s="39" t="s">
        <v>493</v>
      </c>
      <c r="C430" s="40" t="s">
        <v>61</v>
      </c>
      <c r="D430" s="40">
        <v>28</v>
      </c>
      <c r="E430" s="39" t="s">
        <v>90</v>
      </c>
      <c r="F430" s="40">
        <v>35</v>
      </c>
      <c r="G430" s="40">
        <v>35</v>
      </c>
      <c r="H430" s="40">
        <v>25.6</v>
      </c>
      <c r="I430" s="40">
        <v>3.3</v>
      </c>
      <c r="J430" s="40">
        <v>6.6</v>
      </c>
      <c r="K430" s="40">
        <v>0.504</v>
      </c>
      <c r="L430" s="40">
        <v>0.1</v>
      </c>
      <c r="M430" s="40">
        <v>0.2</v>
      </c>
      <c r="N430" s="40">
        <v>0.33300000000000002</v>
      </c>
      <c r="O430" s="40">
        <v>3.3</v>
      </c>
      <c r="P430" s="40">
        <v>6.5</v>
      </c>
      <c r="Q430" s="40">
        <v>0.50900000000000001</v>
      </c>
      <c r="R430" s="40">
        <v>1.8</v>
      </c>
      <c r="S430" s="40">
        <v>2.5</v>
      </c>
      <c r="T430" s="40">
        <v>0.73299999999999998</v>
      </c>
      <c r="U430" s="40">
        <v>2.6</v>
      </c>
      <c r="V430" s="40">
        <v>5.2</v>
      </c>
      <c r="W430" s="40">
        <v>7.8</v>
      </c>
      <c r="X430" s="40">
        <v>0.5</v>
      </c>
      <c r="Y430" s="40">
        <v>0.4</v>
      </c>
      <c r="Z430" s="40">
        <v>1.2</v>
      </c>
      <c r="AA430" s="40">
        <v>1.3</v>
      </c>
      <c r="AB430" s="40">
        <v>3.3</v>
      </c>
      <c r="AC430" s="40">
        <v>8.5</v>
      </c>
    </row>
    <row r="431" spans="1:29">
      <c r="A431" s="40">
        <v>335</v>
      </c>
      <c r="B431" s="39" t="s">
        <v>493</v>
      </c>
      <c r="C431" s="40" t="s">
        <v>61</v>
      </c>
      <c r="D431" s="40">
        <v>28</v>
      </c>
      <c r="E431" s="39" t="s">
        <v>108</v>
      </c>
      <c r="F431" s="40">
        <v>46</v>
      </c>
      <c r="G431" s="40">
        <v>45</v>
      </c>
      <c r="H431" s="40">
        <v>25</v>
      </c>
      <c r="I431" s="40">
        <v>4.3</v>
      </c>
      <c r="J431" s="40">
        <v>7.3</v>
      </c>
      <c r="K431" s="40">
        <v>0.59</v>
      </c>
      <c r="L431" s="40">
        <v>0</v>
      </c>
      <c r="M431" s="40">
        <v>0</v>
      </c>
      <c r="N431" s="40"/>
      <c r="O431" s="40">
        <v>4.3</v>
      </c>
      <c r="P431" s="40">
        <v>7.3</v>
      </c>
      <c r="Q431" s="40">
        <v>0.59</v>
      </c>
      <c r="R431" s="40">
        <v>2</v>
      </c>
      <c r="S431" s="40">
        <v>2.8</v>
      </c>
      <c r="T431" s="40">
        <v>0.70799999999999996</v>
      </c>
      <c r="U431" s="40">
        <v>2.4</v>
      </c>
      <c r="V431" s="40">
        <v>4.5</v>
      </c>
      <c r="W431" s="40">
        <v>6.9</v>
      </c>
      <c r="X431" s="40">
        <v>0.8</v>
      </c>
      <c r="Y431" s="40">
        <v>0.4</v>
      </c>
      <c r="Z431" s="40">
        <v>1.2</v>
      </c>
      <c r="AA431" s="40">
        <v>1.5</v>
      </c>
      <c r="AB431" s="40">
        <v>2.5</v>
      </c>
      <c r="AC431" s="40">
        <v>10.6</v>
      </c>
    </row>
    <row r="432" spans="1:29">
      <c r="A432" s="38">
        <v>336</v>
      </c>
      <c r="B432" s="39" t="s">
        <v>494</v>
      </c>
      <c r="C432" s="38" t="s">
        <v>58</v>
      </c>
      <c r="D432" s="38">
        <v>22</v>
      </c>
      <c r="E432" s="39" t="s">
        <v>77</v>
      </c>
      <c r="F432" s="38">
        <v>38</v>
      </c>
      <c r="G432" s="38">
        <v>13</v>
      </c>
      <c r="H432" s="38">
        <v>22.8</v>
      </c>
      <c r="I432" s="38">
        <v>5.0999999999999996</v>
      </c>
      <c r="J432" s="38">
        <v>10.4</v>
      </c>
      <c r="K432" s="38">
        <v>0.48899999999999999</v>
      </c>
      <c r="L432" s="38">
        <v>0.5</v>
      </c>
      <c r="M432" s="38">
        <v>1.3</v>
      </c>
      <c r="N432" s="38">
        <v>0.39200000000000002</v>
      </c>
      <c r="O432" s="38">
        <v>4.5999999999999996</v>
      </c>
      <c r="P432" s="38">
        <v>9.1</v>
      </c>
      <c r="Q432" s="38">
        <v>0.503</v>
      </c>
      <c r="R432" s="38">
        <v>2.7</v>
      </c>
      <c r="S432" s="38">
        <v>3.8</v>
      </c>
      <c r="T432" s="38">
        <v>0.71699999999999997</v>
      </c>
      <c r="U432" s="38">
        <v>1.7</v>
      </c>
      <c r="V432" s="38">
        <v>2.4</v>
      </c>
      <c r="W432" s="38">
        <v>4.0999999999999996</v>
      </c>
      <c r="X432" s="38">
        <v>1.2</v>
      </c>
      <c r="Y432" s="38">
        <v>0.5</v>
      </c>
      <c r="Z432" s="38">
        <v>0.2</v>
      </c>
      <c r="AA432" s="38">
        <v>0.9</v>
      </c>
      <c r="AB432" s="38">
        <v>1.3</v>
      </c>
      <c r="AC432" s="38">
        <v>13.5</v>
      </c>
    </row>
    <row r="433" spans="1:29">
      <c r="A433" s="38">
        <v>337</v>
      </c>
      <c r="B433" s="39" t="s">
        <v>681</v>
      </c>
      <c r="C433" s="38" t="s">
        <v>664</v>
      </c>
      <c r="D433" s="38">
        <v>25</v>
      </c>
      <c r="E433" s="38" t="s">
        <v>107</v>
      </c>
      <c r="F433" s="38">
        <v>5</v>
      </c>
      <c r="G433" s="38">
        <v>0</v>
      </c>
      <c r="H433" s="38">
        <v>3.6</v>
      </c>
      <c r="I433" s="38">
        <v>0.4</v>
      </c>
      <c r="J433" s="38">
        <v>1</v>
      </c>
      <c r="K433" s="38">
        <v>0.4</v>
      </c>
      <c r="L433" s="38">
        <v>0</v>
      </c>
      <c r="M433" s="38">
        <v>0</v>
      </c>
      <c r="N433" s="38"/>
      <c r="O433" s="38">
        <v>0.4</v>
      </c>
      <c r="P433" s="38">
        <v>1</v>
      </c>
      <c r="Q433" s="38">
        <v>0.4</v>
      </c>
      <c r="R433" s="38">
        <v>0.4</v>
      </c>
      <c r="S433" s="38">
        <v>0.4</v>
      </c>
      <c r="T433" s="38">
        <v>1</v>
      </c>
      <c r="U433" s="38">
        <v>0.2</v>
      </c>
      <c r="V433" s="38">
        <v>0</v>
      </c>
      <c r="W433" s="38">
        <v>0.2</v>
      </c>
      <c r="X433" s="38">
        <v>0.2</v>
      </c>
      <c r="Y433" s="38">
        <v>0.2</v>
      </c>
      <c r="Z433" s="38">
        <v>0</v>
      </c>
      <c r="AA433" s="38">
        <v>0.8</v>
      </c>
      <c r="AB433" s="38">
        <v>0.4</v>
      </c>
      <c r="AC433" s="38">
        <v>1.2</v>
      </c>
    </row>
    <row r="434" spans="1:29">
      <c r="A434" s="40">
        <v>337</v>
      </c>
      <c r="B434" s="39" t="s">
        <v>681</v>
      </c>
      <c r="C434" s="40" t="s">
        <v>53</v>
      </c>
      <c r="D434" s="40">
        <v>25</v>
      </c>
      <c r="E434" s="39" t="s">
        <v>110</v>
      </c>
      <c r="F434" s="40">
        <v>1</v>
      </c>
      <c r="G434" s="40">
        <v>0</v>
      </c>
      <c r="H434" s="40">
        <v>1</v>
      </c>
      <c r="I434" s="40">
        <v>0</v>
      </c>
      <c r="J434" s="40">
        <v>1</v>
      </c>
      <c r="K434" s="40">
        <v>0</v>
      </c>
      <c r="L434" s="40">
        <v>0</v>
      </c>
      <c r="M434" s="40">
        <v>0</v>
      </c>
      <c r="N434" s="40"/>
      <c r="O434" s="40">
        <v>0</v>
      </c>
      <c r="P434" s="40">
        <v>1</v>
      </c>
      <c r="Q434" s="40">
        <v>0</v>
      </c>
      <c r="R434" s="40">
        <v>0</v>
      </c>
      <c r="S434" s="40">
        <v>0</v>
      </c>
      <c r="T434" s="40"/>
      <c r="U434" s="40">
        <v>0</v>
      </c>
      <c r="V434" s="40">
        <v>0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</row>
    <row r="435" spans="1:29">
      <c r="A435" s="40">
        <v>337</v>
      </c>
      <c r="B435" s="39" t="s">
        <v>681</v>
      </c>
      <c r="C435" s="40" t="s">
        <v>58</v>
      </c>
      <c r="D435" s="40">
        <v>25</v>
      </c>
      <c r="E435" s="39" t="s">
        <v>115</v>
      </c>
      <c r="F435" s="40">
        <v>4</v>
      </c>
      <c r="G435" s="40">
        <v>0</v>
      </c>
      <c r="H435" s="40">
        <v>4.3</v>
      </c>
      <c r="I435" s="40">
        <v>0.5</v>
      </c>
      <c r="J435" s="40">
        <v>1</v>
      </c>
      <c r="K435" s="40">
        <v>0.5</v>
      </c>
      <c r="L435" s="40">
        <v>0</v>
      </c>
      <c r="M435" s="40">
        <v>0</v>
      </c>
      <c r="N435" s="40"/>
      <c r="O435" s="40">
        <v>0.5</v>
      </c>
      <c r="P435" s="40">
        <v>1</v>
      </c>
      <c r="Q435" s="40">
        <v>0.5</v>
      </c>
      <c r="R435" s="40">
        <v>0.5</v>
      </c>
      <c r="S435" s="40">
        <v>0.5</v>
      </c>
      <c r="T435" s="40">
        <v>1</v>
      </c>
      <c r="U435" s="40">
        <v>0.3</v>
      </c>
      <c r="V435" s="40">
        <v>0</v>
      </c>
      <c r="W435" s="40">
        <v>0.3</v>
      </c>
      <c r="X435" s="40">
        <v>0.3</v>
      </c>
      <c r="Y435" s="40">
        <v>0.3</v>
      </c>
      <c r="Z435" s="40">
        <v>0</v>
      </c>
      <c r="AA435" s="40">
        <v>1</v>
      </c>
      <c r="AB435" s="40">
        <v>0.5</v>
      </c>
      <c r="AC435" s="40">
        <v>1.5</v>
      </c>
    </row>
    <row r="436" spans="1:29">
      <c r="A436" s="38">
        <v>338</v>
      </c>
      <c r="B436" s="39" t="s">
        <v>495</v>
      </c>
      <c r="C436" s="38" t="s">
        <v>24</v>
      </c>
      <c r="D436" s="38">
        <v>23</v>
      </c>
      <c r="E436" s="39" t="s">
        <v>97</v>
      </c>
      <c r="F436" s="38">
        <v>40</v>
      </c>
      <c r="G436" s="38">
        <v>8</v>
      </c>
      <c r="H436" s="38">
        <v>12.6</v>
      </c>
      <c r="I436" s="38">
        <v>2.1</v>
      </c>
      <c r="J436" s="38">
        <v>3.8</v>
      </c>
      <c r="K436" s="38">
        <v>0.55000000000000004</v>
      </c>
      <c r="L436" s="38">
        <v>0.2</v>
      </c>
      <c r="M436" s="38">
        <v>0.6</v>
      </c>
      <c r="N436" s="38">
        <v>0.40899999999999997</v>
      </c>
      <c r="O436" s="38">
        <v>1.9</v>
      </c>
      <c r="P436" s="38">
        <v>3.2</v>
      </c>
      <c r="Q436" s="38">
        <v>0.57399999999999995</v>
      </c>
      <c r="R436" s="38">
        <v>0.6</v>
      </c>
      <c r="S436" s="38">
        <v>0.6</v>
      </c>
      <c r="T436" s="38">
        <v>0.88</v>
      </c>
      <c r="U436" s="38">
        <v>1.3</v>
      </c>
      <c r="V436" s="38">
        <v>1.7</v>
      </c>
      <c r="W436" s="38">
        <v>3</v>
      </c>
      <c r="X436" s="38">
        <v>0.6</v>
      </c>
      <c r="Y436" s="38">
        <v>0.4</v>
      </c>
      <c r="Z436" s="38">
        <v>0.5</v>
      </c>
      <c r="AA436" s="38">
        <v>0.5</v>
      </c>
      <c r="AB436" s="38">
        <v>1.3</v>
      </c>
      <c r="AC436" s="38">
        <v>4.9000000000000004</v>
      </c>
    </row>
    <row r="437" spans="1:29">
      <c r="A437" s="38">
        <v>339</v>
      </c>
      <c r="B437" s="39" t="s">
        <v>496</v>
      </c>
      <c r="C437" s="38" t="s">
        <v>53</v>
      </c>
      <c r="D437" s="38">
        <v>23</v>
      </c>
      <c r="E437" s="39" t="s">
        <v>73</v>
      </c>
      <c r="F437" s="38">
        <v>51</v>
      </c>
      <c r="G437" s="38">
        <v>10</v>
      </c>
      <c r="H437" s="38">
        <v>19.8</v>
      </c>
      <c r="I437" s="38">
        <v>1.7</v>
      </c>
      <c r="J437" s="38">
        <v>4.5</v>
      </c>
      <c r="K437" s="38">
        <v>0.38200000000000001</v>
      </c>
      <c r="L437" s="38">
        <v>0.8</v>
      </c>
      <c r="M437" s="38">
        <v>2.2999999999999998</v>
      </c>
      <c r="N437" s="38">
        <v>0.36399999999999999</v>
      </c>
      <c r="O437" s="38">
        <v>0.9</v>
      </c>
      <c r="P437" s="38">
        <v>2.2000000000000002</v>
      </c>
      <c r="Q437" s="38">
        <v>0.4</v>
      </c>
      <c r="R437" s="38">
        <v>0.9</v>
      </c>
      <c r="S437" s="38">
        <v>1.1000000000000001</v>
      </c>
      <c r="T437" s="38">
        <v>0.78600000000000003</v>
      </c>
      <c r="U437" s="38">
        <v>0.3</v>
      </c>
      <c r="V437" s="38">
        <v>1.9</v>
      </c>
      <c r="W437" s="38">
        <v>2.2000000000000002</v>
      </c>
      <c r="X437" s="38">
        <v>2.5</v>
      </c>
      <c r="Y437" s="38">
        <v>0.8</v>
      </c>
      <c r="Z437" s="38">
        <v>0.1</v>
      </c>
      <c r="AA437" s="38">
        <v>1.6</v>
      </c>
      <c r="AB437" s="38">
        <v>1.5</v>
      </c>
      <c r="AC437" s="38">
        <v>5.0999999999999996</v>
      </c>
    </row>
    <row r="438" spans="1:29">
      <c r="A438" s="38">
        <v>340</v>
      </c>
      <c r="B438" s="39" t="s">
        <v>497</v>
      </c>
      <c r="C438" s="38" t="s">
        <v>58</v>
      </c>
      <c r="D438" s="38">
        <v>30</v>
      </c>
      <c r="E438" s="38" t="s">
        <v>107</v>
      </c>
      <c r="F438" s="38">
        <v>54</v>
      </c>
      <c r="G438" s="38">
        <v>1</v>
      </c>
      <c r="H438" s="38">
        <v>22.1</v>
      </c>
      <c r="I438" s="38">
        <v>3.5</v>
      </c>
      <c r="J438" s="38">
        <v>9.3000000000000007</v>
      </c>
      <c r="K438" s="38">
        <v>0.374</v>
      </c>
      <c r="L438" s="38">
        <v>0.9</v>
      </c>
      <c r="M438" s="38">
        <v>3</v>
      </c>
      <c r="N438" s="38">
        <v>0.30499999999999999</v>
      </c>
      <c r="O438" s="38">
        <v>2.6</v>
      </c>
      <c r="P438" s="38">
        <v>6.3</v>
      </c>
      <c r="Q438" s="38">
        <v>0.40699999999999997</v>
      </c>
      <c r="R438" s="38">
        <v>2.2000000000000002</v>
      </c>
      <c r="S438" s="38">
        <v>2.5</v>
      </c>
      <c r="T438" s="38">
        <v>0.86699999999999999</v>
      </c>
      <c r="U438" s="38">
        <v>0.3</v>
      </c>
      <c r="V438" s="38">
        <v>2.1</v>
      </c>
      <c r="W438" s="38">
        <v>2.4</v>
      </c>
      <c r="X438" s="38">
        <v>1.9</v>
      </c>
      <c r="Y438" s="38">
        <v>0.4</v>
      </c>
      <c r="Z438" s="38">
        <v>0</v>
      </c>
      <c r="AA438" s="38">
        <v>1.2</v>
      </c>
      <c r="AB438" s="38">
        <v>1.6</v>
      </c>
      <c r="AC438" s="38">
        <v>10.1</v>
      </c>
    </row>
    <row r="439" spans="1:29">
      <c r="A439" s="40">
        <v>340</v>
      </c>
      <c r="B439" s="39" t="s">
        <v>497</v>
      </c>
      <c r="C439" s="40" t="s">
        <v>58</v>
      </c>
      <c r="D439" s="40">
        <v>30</v>
      </c>
      <c r="E439" s="39" t="s">
        <v>260</v>
      </c>
      <c r="F439" s="40">
        <v>43</v>
      </c>
      <c r="G439" s="40">
        <v>0</v>
      </c>
      <c r="H439" s="40">
        <v>21.7</v>
      </c>
      <c r="I439" s="40">
        <v>3.3</v>
      </c>
      <c r="J439" s="40">
        <v>9.3000000000000007</v>
      </c>
      <c r="K439" s="40">
        <v>0.35899999999999999</v>
      </c>
      <c r="L439" s="40">
        <v>0.9</v>
      </c>
      <c r="M439" s="40">
        <v>3.1</v>
      </c>
      <c r="N439" s="40">
        <v>0.29299999999999998</v>
      </c>
      <c r="O439" s="40">
        <v>2.4</v>
      </c>
      <c r="P439" s="40">
        <v>6.2</v>
      </c>
      <c r="Q439" s="40">
        <v>0.39200000000000002</v>
      </c>
      <c r="R439" s="40">
        <v>2</v>
      </c>
      <c r="S439" s="40">
        <v>2.4</v>
      </c>
      <c r="T439" s="40">
        <v>0.86299999999999999</v>
      </c>
      <c r="U439" s="40">
        <v>0.3</v>
      </c>
      <c r="V439" s="40">
        <v>1.9</v>
      </c>
      <c r="W439" s="40">
        <v>2.2000000000000002</v>
      </c>
      <c r="X439" s="40">
        <v>1.9</v>
      </c>
      <c r="Y439" s="40">
        <v>0.4</v>
      </c>
      <c r="Z439" s="40">
        <v>0</v>
      </c>
      <c r="AA439" s="40">
        <v>1.3</v>
      </c>
      <c r="AB439" s="40">
        <v>1.6</v>
      </c>
      <c r="AC439" s="40">
        <v>9.6</v>
      </c>
    </row>
    <row r="440" spans="1:29">
      <c r="A440" s="40">
        <v>340</v>
      </c>
      <c r="B440" s="39" t="s">
        <v>497</v>
      </c>
      <c r="C440" s="40" t="s">
        <v>58</v>
      </c>
      <c r="D440" s="40">
        <v>30</v>
      </c>
      <c r="E440" s="39" t="s">
        <v>77</v>
      </c>
      <c r="F440" s="40">
        <v>11</v>
      </c>
      <c r="G440" s="40">
        <v>1</v>
      </c>
      <c r="H440" s="40">
        <v>23.8</v>
      </c>
      <c r="I440" s="40">
        <v>4.0999999999999996</v>
      </c>
      <c r="J440" s="40">
        <v>9.5</v>
      </c>
      <c r="K440" s="40">
        <v>0.42899999999999999</v>
      </c>
      <c r="L440" s="40">
        <v>1</v>
      </c>
      <c r="M440" s="40">
        <v>2.8</v>
      </c>
      <c r="N440" s="40">
        <v>0.35499999999999998</v>
      </c>
      <c r="O440" s="40">
        <v>3.1</v>
      </c>
      <c r="P440" s="40">
        <v>6.7</v>
      </c>
      <c r="Q440" s="40">
        <v>0.45900000000000002</v>
      </c>
      <c r="R440" s="40">
        <v>2.6</v>
      </c>
      <c r="S440" s="40">
        <v>3</v>
      </c>
      <c r="T440" s="40">
        <v>0.879</v>
      </c>
      <c r="U440" s="40">
        <v>0</v>
      </c>
      <c r="V440" s="40">
        <v>3.2</v>
      </c>
      <c r="W440" s="40">
        <v>3.2</v>
      </c>
      <c r="X440" s="40">
        <v>1.8</v>
      </c>
      <c r="Y440" s="40">
        <v>0.6</v>
      </c>
      <c r="Z440" s="40">
        <v>0</v>
      </c>
      <c r="AA440" s="40">
        <v>0.9</v>
      </c>
      <c r="AB440" s="40">
        <v>1.6</v>
      </c>
      <c r="AC440" s="40">
        <v>11.8</v>
      </c>
    </row>
    <row r="441" spans="1:29">
      <c r="A441" s="36" t="s">
        <v>214</v>
      </c>
      <c r="B441" s="36" t="s">
        <v>0</v>
      </c>
      <c r="C441" s="36" t="s">
        <v>1</v>
      </c>
      <c r="D441" s="36" t="s">
        <v>2</v>
      </c>
      <c r="E441" s="36" t="s">
        <v>3</v>
      </c>
      <c r="F441" s="36" t="s">
        <v>4</v>
      </c>
      <c r="G441" s="36" t="s">
        <v>5</v>
      </c>
      <c r="H441" s="36" t="s">
        <v>6</v>
      </c>
      <c r="I441" s="36" t="s">
        <v>7</v>
      </c>
      <c r="J441" s="36" t="s">
        <v>8</v>
      </c>
      <c r="K441" s="36" t="s">
        <v>9</v>
      </c>
      <c r="L441" s="36" t="s">
        <v>10</v>
      </c>
      <c r="M441" s="36" t="s">
        <v>11</v>
      </c>
      <c r="N441" s="36" t="s">
        <v>10</v>
      </c>
      <c r="O441" s="36" t="s">
        <v>12</v>
      </c>
      <c r="P441" s="36" t="s">
        <v>13</v>
      </c>
      <c r="Q441" s="36" t="s">
        <v>12</v>
      </c>
      <c r="R441" s="36" t="s">
        <v>14</v>
      </c>
      <c r="S441" s="36" t="s">
        <v>15</v>
      </c>
      <c r="T441" s="36" t="s">
        <v>16</v>
      </c>
      <c r="U441" s="36" t="s">
        <v>17</v>
      </c>
      <c r="V441" s="36" t="s">
        <v>18</v>
      </c>
      <c r="W441" s="36" t="s">
        <v>19</v>
      </c>
      <c r="X441" s="36" t="s">
        <v>20</v>
      </c>
      <c r="Y441" s="36" t="s">
        <v>21</v>
      </c>
      <c r="Z441" s="36" t="s">
        <v>22</v>
      </c>
      <c r="AA441" s="36" t="s">
        <v>23</v>
      </c>
      <c r="AB441" s="36" t="s">
        <v>24</v>
      </c>
      <c r="AC441" s="36" t="s">
        <v>25</v>
      </c>
    </row>
    <row r="442" spans="1:29">
      <c r="A442" s="38">
        <v>341</v>
      </c>
      <c r="B442" s="39" t="s">
        <v>498</v>
      </c>
      <c r="C442" s="38" t="s">
        <v>53</v>
      </c>
      <c r="D442" s="38">
        <v>32</v>
      </c>
      <c r="E442" s="38" t="s">
        <v>107</v>
      </c>
      <c r="F442" s="38">
        <v>63</v>
      </c>
      <c r="G442" s="38">
        <v>29</v>
      </c>
      <c r="H442" s="38">
        <v>22.3</v>
      </c>
      <c r="I442" s="38">
        <v>3.3</v>
      </c>
      <c r="J442" s="38">
        <v>8</v>
      </c>
      <c r="K442" s="38">
        <v>0.40699999999999997</v>
      </c>
      <c r="L442" s="38">
        <v>1.4</v>
      </c>
      <c r="M442" s="38">
        <v>4.0999999999999996</v>
      </c>
      <c r="N442" s="38">
        <v>0.34499999999999997</v>
      </c>
      <c r="O442" s="38">
        <v>1.8</v>
      </c>
      <c r="P442" s="38">
        <v>3.9</v>
      </c>
      <c r="Q442" s="38">
        <v>0.47199999999999998</v>
      </c>
      <c r="R442" s="38">
        <v>0.4</v>
      </c>
      <c r="S442" s="38">
        <v>0.6</v>
      </c>
      <c r="T442" s="38">
        <v>0.66700000000000004</v>
      </c>
      <c r="U442" s="38">
        <v>0.5</v>
      </c>
      <c r="V442" s="38">
        <v>1.8</v>
      </c>
      <c r="W442" s="38">
        <v>2.2999999999999998</v>
      </c>
      <c r="X442" s="38">
        <v>4</v>
      </c>
      <c r="Y442" s="38">
        <v>0.7</v>
      </c>
      <c r="Z442" s="38">
        <v>0.1</v>
      </c>
      <c r="AA442" s="38">
        <v>1.7</v>
      </c>
      <c r="AB442" s="38">
        <v>2.2000000000000002</v>
      </c>
      <c r="AC442" s="38">
        <v>8.3000000000000007</v>
      </c>
    </row>
    <row r="443" spans="1:29">
      <c r="A443" s="40">
        <v>341</v>
      </c>
      <c r="B443" s="39" t="s">
        <v>498</v>
      </c>
      <c r="C443" s="40" t="s">
        <v>53</v>
      </c>
      <c r="D443" s="40">
        <v>32</v>
      </c>
      <c r="E443" s="39" t="s">
        <v>81</v>
      </c>
      <c r="F443" s="40">
        <v>23</v>
      </c>
      <c r="G443" s="40">
        <v>23</v>
      </c>
      <c r="H443" s="40">
        <v>25.4</v>
      </c>
      <c r="I443" s="40">
        <v>2.7</v>
      </c>
      <c r="J443" s="40">
        <v>7.1</v>
      </c>
      <c r="K443" s="40">
        <v>0.374</v>
      </c>
      <c r="L443" s="40">
        <v>1.7</v>
      </c>
      <c r="M443" s="40">
        <v>4.5</v>
      </c>
      <c r="N443" s="40">
        <v>0.36899999999999999</v>
      </c>
      <c r="O443" s="40">
        <v>1</v>
      </c>
      <c r="P443" s="40">
        <v>2.6</v>
      </c>
      <c r="Q443" s="40">
        <v>0.38300000000000001</v>
      </c>
      <c r="R443" s="40">
        <v>0.3</v>
      </c>
      <c r="S443" s="40">
        <v>0.3</v>
      </c>
      <c r="T443" s="40">
        <v>0.875</v>
      </c>
      <c r="U443" s="40">
        <v>0.6</v>
      </c>
      <c r="V443" s="40">
        <v>2.1</v>
      </c>
      <c r="W443" s="40">
        <v>2.7</v>
      </c>
      <c r="X443" s="40">
        <v>4.0999999999999996</v>
      </c>
      <c r="Y443" s="40">
        <v>0.7</v>
      </c>
      <c r="Z443" s="40">
        <v>0.1</v>
      </c>
      <c r="AA443" s="40">
        <v>1.7</v>
      </c>
      <c r="AB443" s="40">
        <v>2.2999999999999998</v>
      </c>
      <c r="AC443" s="40">
        <v>7.3</v>
      </c>
    </row>
    <row r="444" spans="1:29">
      <c r="A444" s="40">
        <v>341</v>
      </c>
      <c r="B444" s="39" t="s">
        <v>498</v>
      </c>
      <c r="C444" s="40" t="s">
        <v>53</v>
      </c>
      <c r="D444" s="40">
        <v>32</v>
      </c>
      <c r="E444" s="39" t="s">
        <v>87</v>
      </c>
      <c r="F444" s="40">
        <v>6</v>
      </c>
      <c r="G444" s="40">
        <v>1</v>
      </c>
      <c r="H444" s="40">
        <v>20.2</v>
      </c>
      <c r="I444" s="40">
        <v>1.5</v>
      </c>
      <c r="J444" s="40">
        <v>6.8</v>
      </c>
      <c r="K444" s="40">
        <v>0.22</v>
      </c>
      <c r="L444" s="40">
        <v>0.8</v>
      </c>
      <c r="M444" s="40">
        <v>4.2</v>
      </c>
      <c r="N444" s="40">
        <v>0.2</v>
      </c>
      <c r="O444" s="40">
        <v>0.7</v>
      </c>
      <c r="P444" s="40">
        <v>2.7</v>
      </c>
      <c r="Q444" s="40">
        <v>0.25</v>
      </c>
      <c r="R444" s="40">
        <v>1</v>
      </c>
      <c r="S444" s="40">
        <v>1.5</v>
      </c>
      <c r="T444" s="40">
        <v>0.66700000000000004</v>
      </c>
      <c r="U444" s="40">
        <v>0.5</v>
      </c>
      <c r="V444" s="40">
        <v>2.2999999999999998</v>
      </c>
      <c r="W444" s="40">
        <v>2.8</v>
      </c>
      <c r="X444" s="40">
        <v>5.5</v>
      </c>
      <c r="Y444" s="40">
        <v>1.2</v>
      </c>
      <c r="Z444" s="40">
        <v>0</v>
      </c>
      <c r="AA444" s="40">
        <v>1.5</v>
      </c>
      <c r="AB444" s="40">
        <v>2.2000000000000002</v>
      </c>
      <c r="AC444" s="40">
        <v>4.8</v>
      </c>
    </row>
    <row r="445" spans="1:29">
      <c r="A445" s="40">
        <v>341</v>
      </c>
      <c r="B445" s="39" t="s">
        <v>498</v>
      </c>
      <c r="C445" s="40" t="s">
        <v>53</v>
      </c>
      <c r="D445" s="40">
        <v>32</v>
      </c>
      <c r="E445" s="39" t="s">
        <v>90</v>
      </c>
      <c r="F445" s="40">
        <v>34</v>
      </c>
      <c r="G445" s="40">
        <v>5</v>
      </c>
      <c r="H445" s="40">
        <v>20.6</v>
      </c>
      <c r="I445" s="40">
        <v>4</v>
      </c>
      <c r="J445" s="40">
        <v>8.8000000000000007</v>
      </c>
      <c r="K445" s="40">
        <v>0.45</v>
      </c>
      <c r="L445" s="40">
        <v>1.4</v>
      </c>
      <c r="M445" s="40">
        <v>3.8</v>
      </c>
      <c r="N445" s="40">
        <v>0.35399999999999998</v>
      </c>
      <c r="O445" s="40">
        <v>2.6</v>
      </c>
      <c r="P445" s="40">
        <v>5</v>
      </c>
      <c r="Q445" s="40">
        <v>0.52400000000000002</v>
      </c>
      <c r="R445" s="40">
        <v>0.3</v>
      </c>
      <c r="S445" s="40">
        <v>0.6</v>
      </c>
      <c r="T445" s="40">
        <v>0.57899999999999996</v>
      </c>
      <c r="U445" s="40">
        <v>0.5</v>
      </c>
      <c r="V445" s="40">
        <v>1.5</v>
      </c>
      <c r="W445" s="40">
        <v>1.9</v>
      </c>
      <c r="X445" s="40">
        <v>3.7</v>
      </c>
      <c r="Y445" s="40">
        <v>0.7</v>
      </c>
      <c r="Z445" s="40">
        <v>0.1</v>
      </c>
      <c r="AA445" s="40">
        <v>1.8</v>
      </c>
      <c r="AB445" s="40">
        <v>2.1</v>
      </c>
      <c r="AC445" s="40">
        <v>9.6</v>
      </c>
    </row>
    <row r="446" spans="1:29">
      <c r="A446" s="38">
        <v>342</v>
      </c>
      <c r="B446" s="39" t="s">
        <v>499</v>
      </c>
      <c r="C446" s="38" t="s">
        <v>24</v>
      </c>
      <c r="D446" s="38">
        <v>25</v>
      </c>
      <c r="E446" s="39" t="s">
        <v>95</v>
      </c>
      <c r="F446" s="38">
        <v>40</v>
      </c>
      <c r="G446" s="38">
        <v>3</v>
      </c>
      <c r="H446" s="38">
        <v>12.3</v>
      </c>
      <c r="I446" s="38">
        <v>2.1</v>
      </c>
      <c r="J446" s="38">
        <v>4.8</v>
      </c>
      <c r="K446" s="38">
        <v>0.437</v>
      </c>
      <c r="L446" s="38">
        <v>0.3</v>
      </c>
      <c r="M446" s="38">
        <v>1</v>
      </c>
      <c r="N446" s="38">
        <v>0.317</v>
      </c>
      <c r="O446" s="38">
        <v>1.8</v>
      </c>
      <c r="P446" s="38">
        <v>3.7</v>
      </c>
      <c r="Q446" s="38">
        <v>0.47</v>
      </c>
      <c r="R446" s="38">
        <v>0.4</v>
      </c>
      <c r="S446" s="38">
        <v>0.6</v>
      </c>
      <c r="T446" s="38">
        <v>0.6</v>
      </c>
      <c r="U446" s="38">
        <v>0.4</v>
      </c>
      <c r="V446" s="38">
        <v>1.6</v>
      </c>
      <c r="W446" s="38">
        <v>2.1</v>
      </c>
      <c r="X446" s="38">
        <v>0.6</v>
      </c>
      <c r="Y446" s="38">
        <v>0.2</v>
      </c>
      <c r="Z446" s="38">
        <v>0.3</v>
      </c>
      <c r="AA446" s="38">
        <v>0.6</v>
      </c>
      <c r="AB446" s="38">
        <v>1.3</v>
      </c>
      <c r="AC446" s="38">
        <v>4.9000000000000004</v>
      </c>
    </row>
    <row r="447" spans="1:29">
      <c r="A447" s="38">
        <v>343</v>
      </c>
      <c r="B447" s="39" t="s">
        <v>78</v>
      </c>
      <c r="C447" s="38" t="s">
        <v>61</v>
      </c>
      <c r="D447" s="38">
        <v>29</v>
      </c>
      <c r="E447" s="39" t="s">
        <v>79</v>
      </c>
      <c r="F447" s="38">
        <v>67</v>
      </c>
      <c r="G447" s="38">
        <v>67</v>
      </c>
      <c r="H447" s="38">
        <v>30.6</v>
      </c>
      <c r="I447" s="38">
        <v>2.8</v>
      </c>
      <c r="J447" s="38">
        <v>6.4</v>
      </c>
      <c r="K447" s="38">
        <v>0.44500000000000001</v>
      </c>
      <c r="L447" s="38">
        <v>0</v>
      </c>
      <c r="M447" s="38">
        <v>0</v>
      </c>
      <c r="N447" s="38">
        <v>0</v>
      </c>
      <c r="O447" s="38">
        <v>2.8</v>
      </c>
      <c r="P447" s="38">
        <v>6.3</v>
      </c>
      <c r="Q447" s="38">
        <v>0.44700000000000001</v>
      </c>
      <c r="R447" s="38">
        <v>1.6</v>
      </c>
      <c r="S447" s="38">
        <v>2.6</v>
      </c>
      <c r="T447" s="38">
        <v>0.60299999999999998</v>
      </c>
      <c r="U447" s="38">
        <v>3.3</v>
      </c>
      <c r="V447" s="38">
        <v>6.4</v>
      </c>
      <c r="W447" s="38">
        <v>9.6</v>
      </c>
      <c r="X447" s="38">
        <v>4.7</v>
      </c>
      <c r="Y447" s="38">
        <v>0.7</v>
      </c>
      <c r="Z447" s="38">
        <v>1.1000000000000001</v>
      </c>
      <c r="AA447" s="38">
        <v>1.8</v>
      </c>
      <c r="AB447" s="38">
        <v>3</v>
      </c>
      <c r="AC447" s="38">
        <v>7.2</v>
      </c>
    </row>
    <row r="448" spans="1:29">
      <c r="A448" s="38">
        <v>344</v>
      </c>
      <c r="B448" s="39" t="s">
        <v>500</v>
      </c>
      <c r="C448" s="38" t="s">
        <v>24</v>
      </c>
      <c r="D448" s="38">
        <v>20</v>
      </c>
      <c r="E448" s="39" t="s">
        <v>223</v>
      </c>
      <c r="F448" s="38">
        <v>75</v>
      </c>
      <c r="G448" s="38">
        <v>71</v>
      </c>
      <c r="H448" s="38">
        <v>30.8</v>
      </c>
      <c r="I448" s="38">
        <v>4</v>
      </c>
      <c r="J448" s="38">
        <v>8.6999999999999993</v>
      </c>
      <c r="K448" s="38">
        <v>0.46200000000000002</v>
      </c>
      <c r="L448" s="38">
        <v>0</v>
      </c>
      <c r="M448" s="38">
        <v>0</v>
      </c>
      <c r="N448" s="38"/>
      <c r="O448" s="38">
        <v>4</v>
      </c>
      <c r="P448" s="38">
        <v>8.6999999999999993</v>
      </c>
      <c r="Q448" s="38">
        <v>0.46200000000000002</v>
      </c>
      <c r="R448" s="38">
        <v>1.9</v>
      </c>
      <c r="S448" s="38">
        <v>3.1</v>
      </c>
      <c r="T448" s="38">
        <v>0.60899999999999999</v>
      </c>
      <c r="U448" s="38">
        <v>2.5</v>
      </c>
      <c r="V448" s="38">
        <v>5.7</v>
      </c>
      <c r="W448" s="38">
        <v>8.1</v>
      </c>
      <c r="X448" s="38">
        <v>1.7</v>
      </c>
      <c r="Y448" s="38">
        <v>1.8</v>
      </c>
      <c r="Z448" s="38">
        <v>1.9</v>
      </c>
      <c r="AA448" s="38">
        <v>1.9</v>
      </c>
      <c r="AB448" s="38">
        <v>2.8</v>
      </c>
      <c r="AC448" s="38">
        <v>9.9</v>
      </c>
    </row>
    <row r="449" spans="1:29">
      <c r="A449" s="38">
        <v>345</v>
      </c>
      <c r="B449" s="39" t="s">
        <v>501</v>
      </c>
      <c r="C449" s="38" t="s">
        <v>61</v>
      </c>
      <c r="D449" s="38">
        <v>22</v>
      </c>
      <c r="E449" s="39" t="s">
        <v>105</v>
      </c>
      <c r="F449" s="38">
        <v>6</v>
      </c>
      <c r="G449" s="38">
        <v>0</v>
      </c>
      <c r="H449" s="38">
        <v>3.8</v>
      </c>
      <c r="I449" s="38">
        <v>0.3</v>
      </c>
      <c r="J449" s="38">
        <v>1.3</v>
      </c>
      <c r="K449" s="38">
        <v>0.25</v>
      </c>
      <c r="L449" s="38">
        <v>0</v>
      </c>
      <c r="M449" s="38">
        <v>0</v>
      </c>
      <c r="N449" s="38"/>
      <c r="O449" s="38">
        <v>0.3</v>
      </c>
      <c r="P449" s="38">
        <v>1.3</v>
      </c>
      <c r="Q449" s="38">
        <v>0.25</v>
      </c>
      <c r="R449" s="38">
        <v>0.3</v>
      </c>
      <c r="S449" s="38">
        <v>0.7</v>
      </c>
      <c r="T449" s="38">
        <v>0.5</v>
      </c>
      <c r="U449" s="38">
        <v>0.3</v>
      </c>
      <c r="V449" s="38">
        <v>1.5</v>
      </c>
      <c r="W449" s="38">
        <v>1.8</v>
      </c>
      <c r="X449" s="38">
        <v>0.2</v>
      </c>
      <c r="Y449" s="38">
        <v>0.3</v>
      </c>
      <c r="Z449" s="38">
        <v>0</v>
      </c>
      <c r="AA449" s="38">
        <v>0.3</v>
      </c>
      <c r="AB449" s="38">
        <v>1</v>
      </c>
      <c r="AC449" s="38">
        <v>1</v>
      </c>
    </row>
    <row r="450" spans="1:29">
      <c r="A450" s="38">
        <v>346</v>
      </c>
      <c r="B450" s="39" t="s">
        <v>502</v>
      </c>
      <c r="C450" s="38" t="s">
        <v>682</v>
      </c>
      <c r="D450" s="38">
        <v>31</v>
      </c>
      <c r="E450" s="38" t="s">
        <v>107</v>
      </c>
      <c r="F450" s="38">
        <v>35</v>
      </c>
      <c r="G450" s="38">
        <v>0</v>
      </c>
      <c r="H450" s="38">
        <v>5.6</v>
      </c>
      <c r="I450" s="38">
        <v>0.6</v>
      </c>
      <c r="J450" s="38">
        <v>1.6</v>
      </c>
      <c r="K450" s="38">
        <v>0.39300000000000002</v>
      </c>
      <c r="L450" s="38">
        <v>0.5</v>
      </c>
      <c r="M450" s="38">
        <v>1.4</v>
      </c>
      <c r="N450" s="38">
        <v>0.39600000000000002</v>
      </c>
      <c r="O450" s="38">
        <v>0.1</v>
      </c>
      <c r="P450" s="38">
        <v>0.2</v>
      </c>
      <c r="Q450" s="38">
        <v>0.375</v>
      </c>
      <c r="R450" s="38">
        <v>0</v>
      </c>
      <c r="S450" s="38">
        <v>0.1</v>
      </c>
      <c r="T450" s="38">
        <v>0</v>
      </c>
      <c r="U450" s="38">
        <v>0.1</v>
      </c>
      <c r="V450" s="38">
        <v>0.6</v>
      </c>
      <c r="W450" s="38">
        <v>0.6</v>
      </c>
      <c r="X450" s="38">
        <v>0.3</v>
      </c>
      <c r="Y450" s="38">
        <v>0</v>
      </c>
      <c r="Z450" s="38">
        <v>0.1</v>
      </c>
      <c r="AA450" s="38">
        <v>0.1</v>
      </c>
      <c r="AB450" s="38">
        <v>0.7</v>
      </c>
      <c r="AC450" s="38">
        <v>1.8</v>
      </c>
    </row>
    <row r="451" spans="1:29">
      <c r="A451" s="40">
        <v>346</v>
      </c>
      <c r="B451" s="39" t="s">
        <v>502</v>
      </c>
      <c r="C451" s="40" t="s">
        <v>64</v>
      </c>
      <c r="D451" s="40">
        <v>31</v>
      </c>
      <c r="E451" s="39" t="s">
        <v>110</v>
      </c>
      <c r="F451" s="40">
        <v>22</v>
      </c>
      <c r="G451" s="40">
        <v>0</v>
      </c>
      <c r="H451" s="40">
        <v>5</v>
      </c>
      <c r="I451" s="40">
        <v>0.7</v>
      </c>
      <c r="J451" s="40">
        <v>1.6</v>
      </c>
      <c r="K451" s="40">
        <v>0.45700000000000002</v>
      </c>
      <c r="L451" s="40">
        <v>0.7</v>
      </c>
      <c r="M451" s="40">
        <v>1.5</v>
      </c>
      <c r="N451" s="40">
        <v>0.48499999999999999</v>
      </c>
      <c r="O451" s="40">
        <v>0</v>
      </c>
      <c r="P451" s="40">
        <v>0.1</v>
      </c>
      <c r="Q451" s="40">
        <v>0</v>
      </c>
      <c r="R451" s="40">
        <v>0</v>
      </c>
      <c r="S451" s="40">
        <v>0.1</v>
      </c>
      <c r="T451" s="40">
        <v>0</v>
      </c>
      <c r="U451" s="40">
        <v>0</v>
      </c>
      <c r="V451" s="40">
        <v>0.7</v>
      </c>
      <c r="W451" s="40">
        <v>0.7</v>
      </c>
      <c r="X451" s="40">
        <v>0.3</v>
      </c>
      <c r="Y451" s="40">
        <v>0</v>
      </c>
      <c r="Z451" s="40">
        <v>0</v>
      </c>
      <c r="AA451" s="40">
        <v>0.1</v>
      </c>
      <c r="AB451" s="40">
        <v>0.6</v>
      </c>
      <c r="AC451" s="40">
        <v>2.2000000000000002</v>
      </c>
    </row>
    <row r="452" spans="1:29">
      <c r="A452" s="40">
        <v>346</v>
      </c>
      <c r="B452" s="39" t="s">
        <v>502</v>
      </c>
      <c r="C452" s="40" t="s">
        <v>24</v>
      </c>
      <c r="D452" s="40">
        <v>31</v>
      </c>
      <c r="E452" s="39" t="s">
        <v>65</v>
      </c>
      <c r="F452" s="40">
        <v>13</v>
      </c>
      <c r="G452" s="40">
        <v>0</v>
      </c>
      <c r="H452" s="40">
        <v>6.8</v>
      </c>
      <c r="I452" s="40">
        <v>0.5</v>
      </c>
      <c r="J452" s="40">
        <v>1.6</v>
      </c>
      <c r="K452" s="40">
        <v>0.28599999999999998</v>
      </c>
      <c r="L452" s="40">
        <v>0.2</v>
      </c>
      <c r="M452" s="40">
        <v>1.2</v>
      </c>
      <c r="N452" s="40">
        <v>0.2</v>
      </c>
      <c r="O452" s="40">
        <v>0.2</v>
      </c>
      <c r="P452" s="40">
        <v>0.5</v>
      </c>
      <c r="Q452" s="40">
        <v>0.5</v>
      </c>
      <c r="R452" s="40">
        <v>0</v>
      </c>
      <c r="S452" s="40">
        <v>0</v>
      </c>
      <c r="T452" s="40"/>
      <c r="U452" s="40">
        <v>0.1</v>
      </c>
      <c r="V452" s="40">
        <v>0.4</v>
      </c>
      <c r="W452" s="40">
        <v>0.5</v>
      </c>
      <c r="X452" s="40">
        <v>0.4</v>
      </c>
      <c r="Y452" s="40">
        <v>0</v>
      </c>
      <c r="Z452" s="40">
        <v>0.1</v>
      </c>
      <c r="AA452" s="40">
        <v>0.2</v>
      </c>
      <c r="AB452" s="40">
        <v>0.8</v>
      </c>
      <c r="AC452" s="40">
        <v>1.2</v>
      </c>
    </row>
    <row r="453" spans="1:29">
      <c r="A453" s="38">
        <v>347</v>
      </c>
      <c r="B453" s="39" t="s">
        <v>80</v>
      </c>
      <c r="C453" s="38" t="s">
        <v>24</v>
      </c>
      <c r="D453" s="38">
        <v>36</v>
      </c>
      <c r="E453" s="39" t="s">
        <v>81</v>
      </c>
      <c r="F453" s="38">
        <v>77</v>
      </c>
      <c r="G453" s="38">
        <v>77</v>
      </c>
      <c r="H453" s="38">
        <v>29.6</v>
      </c>
      <c r="I453" s="38">
        <v>6.3</v>
      </c>
      <c r="J453" s="38">
        <v>13.8</v>
      </c>
      <c r="K453" s="38">
        <v>0.45900000000000002</v>
      </c>
      <c r="L453" s="38">
        <v>1.4</v>
      </c>
      <c r="M453" s="38">
        <v>3.6</v>
      </c>
      <c r="N453" s="38">
        <v>0.38</v>
      </c>
      <c r="O453" s="38">
        <v>5</v>
      </c>
      <c r="P453" s="38">
        <v>10.199999999999999</v>
      </c>
      <c r="Q453" s="38">
        <v>0.48599999999999999</v>
      </c>
      <c r="R453" s="38">
        <v>3.3</v>
      </c>
      <c r="S453" s="38">
        <v>3.8</v>
      </c>
      <c r="T453" s="38">
        <v>0.88200000000000001</v>
      </c>
      <c r="U453" s="38">
        <v>0.6</v>
      </c>
      <c r="V453" s="38">
        <v>5.4</v>
      </c>
      <c r="W453" s="38">
        <v>5.9</v>
      </c>
      <c r="X453" s="38">
        <v>1.9</v>
      </c>
      <c r="Y453" s="38">
        <v>0.5</v>
      </c>
      <c r="Z453" s="38">
        <v>0.4</v>
      </c>
      <c r="AA453" s="38">
        <v>1.1000000000000001</v>
      </c>
      <c r="AB453" s="38">
        <v>2.1</v>
      </c>
      <c r="AC453" s="38">
        <v>17.3</v>
      </c>
    </row>
    <row r="454" spans="1:29">
      <c r="A454" s="38">
        <v>348</v>
      </c>
      <c r="B454" s="39" t="s">
        <v>503</v>
      </c>
      <c r="C454" s="38" t="s">
        <v>61</v>
      </c>
      <c r="D454" s="38">
        <v>20</v>
      </c>
      <c r="E454" s="39" t="s">
        <v>90</v>
      </c>
      <c r="F454" s="38">
        <v>62</v>
      </c>
      <c r="G454" s="38">
        <v>27</v>
      </c>
      <c r="H454" s="38">
        <v>17.8</v>
      </c>
      <c r="I454" s="38">
        <v>2.8</v>
      </c>
      <c r="J454" s="38">
        <v>6.2</v>
      </c>
      <c r="K454" s="38">
        <v>0.44600000000000001</v>
      </c>
      <c r="L454" s="38">
        <v>0</v>
      </c>
      <c r="M454" s="38">
        <v>0</v>
      </c>
      <c r="N454" s="38">
        <v>0</v>
      </c>
      <c r="O454" s="38">
        <v>2.8</v>
      </c>
      <c r="P454" s="38">
        <v>6.1</v>
      </c>
      <c r="Q454" s="38">
        <v>0.44900000000000001</v>
      </c>
      <c r="R454" s="38">
        <v>1.4</v>
      </c>
      <c r="S454" s="38">
        <v>2.1</v>
      </c>
      <c r="T454" s="38">
        <v>0.63600000000000001</v>
      </c>
      <c r="U454" s="38">
        <v>2</v>
      </c>
      <c r="V454" s="38">
        <v>4.0999999999999996</v>
      </c>
      <c r="W454" s="38">
        <v>6.2</v>
      </c>
      <c r="X454" s="38">
        <v>0.8</v>
      </c>
      <c r="Y454" s="38">
        <v>0.8</v>
      </c>
      <c r="Z454" s="38">
        <v>1.1000000000000001</v>
      </c>
      <c r="AA454" s="38">
        <v>1.4</v>
      </c>
      <c r="AB454" s="38">
        <v>3.3</v>
      </c>
      <c r="AC454" s="38">
        <v>6.9</v>
      </c>
    </row>
    <row r="455" spans="1:29">
      <c r="A455" s="38">
        <v>349</v>
      </c>
      <c r="B455" s="39" t="s">
        <v>657</v>
      </c>
      <c r="C455" s="38" t="s">
        <v>24</v>
      </c>
      <c r="D455" s="38">
        <v>21</v>
      </c>
      <c r="E455" s="39" t="s">
        <v>235</v>
      </c>
      <c r="F455" s="38">
        <v>34</v>
      </c>
      <c r="G455" s="38">
        <v>15</v>
      </c>
      <c r="H455" s="38">
        <v>10.8</v>
      </c>
      <c r="I455" s="38">
        <v>1.3</v>
      </c>
      <c r="J455" s="38">
        <v>3.5</v>
      </c>
      <c r="K455" s="38">
        <v>0.36699999999999999</v>
      </c>
      <c r="L455" s="38">
        <v>0</v>
      </c>
      <c r="M455" s="38">
        <v>0</v>
      </c>
      <c r="N455" s="38"/>
      <c r="O455" s="38">
        <v>1.3</v>
      </c>
      <c r="P455" s="38">
        <v>3.5</v>
      </c>
      <c r="Q455" s="38">
        <v>0.36699999999999999</v>
      </c>
      <c r="R455" s="38">
        <v>0.4</v>
      </c>
      <c r="S455" s="38">
        <v>0.8</v>
      </c>
      <c r="T455" s="38">
        <v>0.44400000000000001</v>
      </c>
      <c r="U455" s="38">
        <v>0.8</v>
      </c>
      <c r="V455" s="38">
        <v>1.1000000000000001</v>
      </c>
      <c r="W455" s="38">
        <v>1.9</v>
      </c>
      <c r="X455" s="38">
        <v>0.5</v>
      </c>
      <c r="Y455" s="38">
        <v>0.1</v>
      </c>
      <c r="Z455" s="38">
        <v>0.1</v>
      </c>
      <c r="AA455" s="38">
        <v>0.7</v>
      </c>
      <c r="AB455" s="38">
        <v>1.3</v>
      </c>
      <c r="AC455" s="38">
        <v>2.9</v>
      </c>
    </row>
    <row r="456" spans="1:29">
      <c r="A456" s="38">
        <v>350</v>
      </c>
      <c r="B456" s="39" t="s">
        <v>504</v>
      </c>
      <c r="C456" s="38" t="s">
        <v>24</v>
      </c>
      <c r="D456" s="38">
        <v>24</v>
      </c>
      <c r="E456" s="39" t="s">
        <v>95</v>
      </c>
      <c r="F456" s="38">
        <v>51</v>
      </c>
      <c r="G456" s="38">
        <v>17</v>
      </c>
      <c r="H456" s="38">
        <v>16.2</v>
      </c>
      <c r="I456" s="38">
        <v>2.2999999999999998</v>
      </c>
      <c r="J456" s="38">
        <v>4.7</v>
      </c>
      <c r="K456" s="38">
        <v>0.49199999999999999</v>
      </c>
      <c r="L456" s="38">
        <v>0.2</v>
      </c>
      <c r="M456" s="38">
        <v>0.8</v>
      </c>
      <c r="N456" s="38">
        <v>0.27900000000000003</v>
      </c>
      <c r="O456" s="38">
        <v>2.1</v>
      </c>
      <c r="P456" s="38">
        <v>3.9</v>
      </c>
      <c r="Q456" s="38">
        <v>0.53800000000000003</v>
      </c>
      <c r="R456" s="38">
        <v>0.9</v>
      </c>
      <c r="S456" s="38">
        <v>1.1000000000000001</v>
      </c>
      <c r="T456" s="38">
        <v>0.77200000000000002</v>
      </c>
      <c r="U456" s="38">
        <v>0.9</v>
      </c>
      <c r="V456" s="38">
        <v>3</v>
      </c>
      <c r="W456" s="38">
        <v>3.9</v>
      </c>
      <c r="X456" s="38">
        <v>1.2</v>
      </c>
      <c r="Y456" s="38">
        <v>0.6</v>
      </c>
      <c r="Z456" s="38">
        <v>0.8</v>
      </c>
      <c r="AA456" s="38">
        <v>1.1000000000000001</v>
      </c>
      <c r="AB456" s="38">
        <v>2.2000000000000002</v>
      </c>
      <c r="AC456" s="38">
        <v>5.8</v>
      </c>
    </row>
    <row r="457" spans="1:29">
      <c r="A457" s="38">
        <v>351</v>
      </c>
      <c r="B457" s="39" t="s">
        <v>505</v>
      </c>
      <c r="C457" s="38" t="s">
        <v>53</v>
      </c>
      <c r="D457" s="38">
        <v>22</v>
      </c>
      <c r="E457" s="39" t="s">
        <v>95</v>
      </c>
      <c r="F457" s="38">
        <v>72</v>
      </c>
      <c r="G457" s="38">
        <v>71</v>
      </c>
      <c r="H457" s="38">
        <v>35.700000000000003</v>
      </c>
      <c r="I457" s="38">
        <v>6.6</v>
      </c>
      <c r="J457" s="38">
        <v>15.1</v>
      </c>
      <c r="K457" s="38">
        <v>0.436</v>
      </c>
      <c r="L457" s="38">
        <v>1.2</v>
      </c>
      <c r="M457" s="38">
        <v>3.4</v>
      </c>
      <c r="N457" s="38">
        <v>0.33900000000000002</v>
      </c>
      <c r="O457" s="38">
        <v>5.4</v>
      </c>
      <c r="P457" s="38">
        <v>11.6</v>
      </c>
      <c r="Q457" s="38">
        <v>0.46400000000000002</v>
      </c>
      <c r="R457" s="38">
        <v>3.6</v>
      </c>
      <c r="S457" s="38">
        <v>4.4000000000000004</v>
      </c>
      <c r="T457" s="38">
        <v>0.81899999999999995</v>
      </c>
      <c r="U457" s="38">
        <v>0.7</v>
      </c>
      <c r="V457" s="38">
        <v>3.5</v>
      </c>
      <c r="W457" s="38">
        <v>4.2</v>
      </c>
      <c r="X457" s="38">
        <v>4.0999999999999996</v>
      </c>
      <c r="Y457" s="38">
        <v>1.7</v>
      </c>
      <c r="Z457" s="38">
        <v>0.3</v>
      </c>
      <c r="AA457" s="38">
        <v>2.8</v>
      </c>
      <c r="AB457" s="38">
        <v>2.6</v>
      </c>
      <c r="AC457" s="38">
        <v>17.899999999999999</v>
      </c>
    </row>
    <row r="458" spans="1:29">
      <c r="A458" s="38">
        <v>352</v>
      </c>
      <c r="B458" s="39" t="s">
        <v>506</v>
      </c>
      <c r="C458" s="38" t="s">
        <v>61</v>
      </c>
      <c r="D458" s="38">
        <v>23</v>
      </c>
      <c r="E458" s="39" t="s">
        <v>87</v>
      </c>
      <c r="F458" s="38">
        <v>64</v>
      </c>
      <c r="G458" s="38">
        <v>13</v>
      </c>
      <c r="H458" s="38">
        <v>22.2</v>
      </c>
      <c r="I458" s="38">
        <v>3.9</v>
      </c>
      <c r="J458" s="38">
        <v>8.3000000000000007</v>
      </c>
      <c r="K458" s="38">
        <v>0.47499999999999998</v>
      </c>
      <c r="L458" s="38">
        <v>1</v>
      </c>
      <c r="M458" s="38">
        <v>2.7</v>
      </c>
      <c r="N458" s="38">
        <v>0.34899999999999998</v>
      </c>
      <c r="O458" s="38">
        <v>3</v>
      </c>
      <c r="P458" s="38">
        <v>5.5</v>
      </c>
      <c r="Q458" s="38">
        <v>0.53800000000000003</v>
      </c>
      <c r="R458" s="38">
        <v>1.5</v>
      </c>
      <c r="S458" s="38">
        <v>2.1</v>
      </c>
      <c r="T458" s="38">
        <v>0.68400000000000005</v>
      </c>
      <c r="U458" s="38">
        <v>1.5</v>
      </c>
      <c r="V458" s="38">
        <v>3.3</v>
      </c>
      <c r="W458" s="38">
        <v>4.8</v>
      </c>
      <c r="X458" s="38">
        <v>1.7</v>
      </c>
      <c r="Y458" s="38">
        <v>1</v>
      </c>
      <c r="Z458" s="38">
        <v>0.6</v>
      </c>
      <c r="AA458" s="38">
        <v>1.5</v>
      </c>
      <c r="AB458" s="38">
        <v>3.3</v>
      </c>
      <c r="AC458" s="38">
        <v>10.3</v>
      </c>
    </row>
    <row r="459" spans="1:29">
      <c r="A459" s="38">
        <v>353</v>
      </c>
      <c r="B459" s="39" t="s">
        <v>735</v>
      </c>
      <c r="C459" s="38" t="s">
        <v>61</v>
      </c>
      <c r="D459" s="38">
        <v>27</v>
      </c>
      <c r="E459" s="39" t="s">
        <v>77</v>
      </c>
      <c r="F459" s="38">
        <v>6</v>
      </c>
      <c r="G459" s="38">
        <v>1</v>
      </c>
      <c r="H459" s="38">
        <v>11.3</v>
      </c>
      <c r="I459" s="38">
        <v>2</v>
      </c>
      <c r="J459" s="38">
        <v>2.2999999999999998</v>
      </c>
      <c r="K459" s="38">
        <v>0.85699999999999998</v>
      </c>
      <c r="L459" s="38">
        <v>0</v>
      </c>
      <c r="M459" s="38">
        <v>0</v>
      </c>
      <c r="N459" s="38"/>
      <c r="O459" s="38">
        <v>2</v>
      </c>
      <c r="P459" s="38">
        <v>2.2999999999999998</v>
      </c>
      <c r="Q459" s="38">
        <v>0.85699999999999998</v>
      </c>
      <c r="R459" s="38">
        <v>0.5</v>
      </c>
      <c r="S459" s="38">
        <v>1.3</v>
      </c>
      <c r="T459" s="38">
        <v>0.375</v>
      </c>
      <c r="U459" s="38">
        <v>1.2</v>
      </c>
      <c r="V459" s="38">
        <v>2.2999999999999998</v>
      </c>
      <c r="W459" s="38">
        <v>3.5</v>
      </c>
      <c r="X459" s="38">
        <v>0.7</v>
      </c>
      <c r="Y459" s="38">
        <v>0.2</v>
      </c>
      <c r="Z459" s="38">
        <v>0.5</v>
      </c>
      <c r="AA459" s="38">
        <v>0.3</v>
      </c>
      <c r="AB459" s="38">
        <v>1</v>
      </c>
      <c r="AC459" s="38">
        <v>4.5</v>
      </c>
    </row>
    <row r="460" spans="1:29">
      <c r="A460" s="38">
        <v>354</v>
      </c>
      <c r="B460" s="39" t="s">
        <v>507</v>
      </c>
      <c r="C460" s="38" t="s">
        <v>61</v>
      </c>
      <c r="D460" s="38">
        <v>30</v>
      </c>
      <c r="E460" s="39" t="s">
        <v>235</v>
      </c>
      <c r="F460" s="38">
        <v>73</v>
      </c>
      <c r="G460" s="38">
        <v>45</v>
      </c>
      <c r="H460" s="38">
        <v>23.7</v>
      </c>
      <c r="I460" s="38">
        <v>3.3</v>
      </c>
      <c r="J460" s="38">
        <v>7.2</v>
      </c>
      <c r="K460" s="38">
        <v>0.45400000000000001</v>
      </c>
      <c r="L460" s="38">
        <v>0</v>
      </c>
      <c r="M460" s="38">
        <v>0</v>
      </c>
      <c r="N460" s="38">
        <v>0</v>
      </c>
      <c r="O460" s="38">
        <v>3.3</v>
      </c>
      <c r="P460" s="38">
        <v>7.2</v>
      </c>
      <c r="Q460" s="38">
        <v>0.45600000000000002</v>
      </c>
      <c r="R460" s="38">
        <v>1.7</v>
      </c>
      <c r="S460" s="38">
        <v>2.2000000000000002</v>
      </c>
      <c r="T460" s="38">
        <v>0.78800000000000003</v>
      </c>
      <c r="U460" s="38">
        <v>2.7</v>
      </c>
      <c r="V460" s="38">
        <v>4.2</v>
      </c>
      <c r="W460" s="38">
        <v>6.8</v>
      </c>
      <c r="X460" s="38">
        <v>2.4</v>
      </c>
      <c r="Y460" s="38">
        <v>1.1000000000000001</v>
      </c>
      <c r="Z460" s="38">
        <v>0.3</v>
      </c>
      <c r="AA460" s="38">
        <v>1.8</v>
      </c>
      <c r="AB460" s="38">
        <v>2.2999999999999998</v>
      </c>
      <c r="AC460" s="38">
        <v>8.3000000000000007</v>
      </c>
    </row>
    <row r="461" spans="1:29">
      <c r="A461" s="38">
        <v>355</v>
      </c>
      <c r="B461" s="39" t="s">
        <v>508</v>
      </c>
      <c r="C461" s="38" t="s">
        <v>64</v>
      </c>
      <c r="D461" s="38">
        <v>24</v>
      </c>
      <c r="E461" s="39" t="s">
        <v>71</v>
      </c>
      <c r="F461" s="38">
        <v>43</v>
      </c>
      <c r="G461" s="38">
        <v>1</v>
      </c>
      <c r="H461" s="38">
        <v>18.5</v>
      </c>
      <c r="I461" s="38">
        <v>1.6</v>
      </c>
      <c r="J461" s="38">
        <v>4.5999999999999996</v>
      </c>
      <c r="K461" s="38">
        <v>0.35</v>
      </c>
      <c r="L461" s="38">
        <v>0.7</v>
      </c>
      <c r="M461" s="38">
        <v>2.5</v>
      </c>
      <c r="N461" s="38">
        <v>0.29199999999999998</v>
      </c>
      <c r="O461" s="38">
        <v>0.9</v>
      </c>
      <c r="P461" s="38">
        <v>2.1</v>
      </c>
      <c r="Q461" s="38">
        <v>0.41799999999999998</v>
      </c>
      <c r="R461" s="38">
        <v>0.3</v>
      </c>
      <c r="S461" s="38">
        <v>0.4</v>
      </c>
      <c r="T461" s="38">
        <v>0.72199999999999998</v>
      </c>
      <c r="U461" s="38">
        <v>0.9</v>
      </c>
      <c r="V461" s="38">
        <v>1.8</v>
      </c>
      <c r="W461" s="38">
        <v>2.7</v>
      </c>
      <c r="X461" s="38">
        <v>2</v>
      </c>
      <c r="Y461" s="38">
        <v>0.7</v>
      </c>
      <c r="Z461" s="38">
        <v>0.3</v>
      </c>
      <c r="AA461" s="38">
        <v>1.3</v>
      </c>
      <c r="AB461" s="38">
        <v>1.7</v>
      </c>
      <c r="AC461" s="38">
        <v>4.2</v>
      </c>
    </row>
    <row r="462" spans="1:29">
      <c r="A462" s="38">
        <v>356</v>
      </c>
      <c r="B462" s="39" t="s">
        <v>509</v>
      </c>
      <c r="C462" s="38" t="s">
        <v>53</v>
      </c>
      <c r="D462" s="38">
        <v>35</v>
      </c>
      <c r="E462" s="39" t="s">
        <v>260</v>
      </c>
      <c r="F462" s="38">
        <v>9</v>
      </c>
      <c r="G462" s="38">
        <v>0</v>
      </c>
      <c r="H462" s="38">
        <v>8.1</v>
      </c>
      <c r="I462" s="38">
        <v>1.7</v>
      </c>
      <c r="J462" s="38">
        <v>3.9</v>
      </c>
      <c r="K462" s="38">
        <v>0.42899999999999999</v>
      </c>
      <c r="L462" s="38">
        <v>1</v>
      </c>
      <c r="M462" s="38">
        <v>2.4</v>
      </c>
      <c r="N462" s="38">
        <v>0.40899999999999997</v>
      </c>
      <c r="O462" s="38">
        <v>0.7</v>
      </c>
      <c r="P462" s="38">
        <v>1.4</v>
      </c>
      <c r="Q462" s="38">
        <v>0.46200000000000002</v>
      </c>
      <c r="R462" s="38">
        <v>0.2</v>
      </c>
      <c r="S462" s="38">
        <v>0.2</v>
      </c>
      <c r="T462" s="38">
        <v>1</v>
      </c>
      <c r="U462" s="38">
        <v>0</v>
      </c>
      <c r="V462" s="38">
        <v>0.3</v>
      </c>
      <c r="W462" s="38">
        <v>0.3</v>
      </c>
      <c r="X462" s="38">
        <v>0.9</v>
      </c>
      <c r="Y462" s="38">
        <v>0</v>
      </c>
      <c r="Z462" s="38">
        <v>0</v>
      </c>
      <c r="AA462" s="38">
        <v>0.3</v>
      </c>
      <c r="AB462" s="38">
        <v>0.9</v>
      </c>
      <c r="AC462" s="38">
        <v>4.5999999999999996</v>
      </c>
    </row>
    <row r="463" spans="1:29">
      <c r="A463" s="38">
        <v>357</v>
      </c>
      <c r="B463" s="39" t="s">
        <v>510</v>
      </c>
      <c r="C463" s="38" t="s">
        <v>64</v>
      </c>
      <c r="D463" s="38">
        <v>19</v>
      </c>
      <c r="E463" s="39" t="s">
        <v>235</v>
      </c>
      <c r="F463" s="38">
        <v>25</v>
      </c>
      <c r="G463" s="38">
        <v>25</v>
      </c>
      <c r="H463" s="38">
        <v>29.5</v>
      </c>
      <c r="I463" s="38">
        <v>5.2</v>
      </c>
      <c r="J463" s="38">
        <v>10.5</v>
      </c>
      <c r="K463" s="38">
        <v>0.49</v>
      </c>
      <c r="L463" s="38">
        <v>0.2</v>
      </c>
      <c r="M463" s="38">
        <v>0.6</v>
      </c>
      <c r="N463" s="38">
        <v>0.25</v>
      </c>
      <c r="O463" s="38">
        <v>5</v>
      </c>
      <c r="P463" s="38">
        <v>9.9</v>
      </c>
      <c r="Q463" s="38">
        <v>0.50600000000000001</v>
      </c>
      <c r="R463" s="38">
        <v>1.8</v>
      </c>
      <c r="S463" s="38">
        <v>2.6</v>
      </c>
      <c r="T463" s="38">
        <v>0.69699999999999995</v>
      </c>
      <c r="U463" s="38">
        <v>2</v>
      </c>
      <c r="V463" s="38">
        <v>3.5</v>
      </c>
      <c r="W463" s="38">
        <v>5.5</v>
      </c>
      <c r="X463" s="38">
        <v>1.7</v>
      </c>
      <c r="Y463" s="38">
        <v>1.2</v>
      </c>
      <c r="Z463" s="38">
        <v>0.2</v>
      </c>
      <c r="AA463" s="38">
        <v>1.9</v>
      </c>
      <c r="AB463" s="38">
        <v>1.7</v>
      </c>
      <c r="AC463" s="38">
        <v>12.3</v>
      </c>
    </row>
    <row r="464" spans="1:29">
      <c r="A464" s="38">
        <v>358</v>
      </c>
      <c r="B464" s="39" t="s">
        <v>82</v>
      </c>
      <c r="C464" s="38" t="s">
        <v>53</v>
      </c>
      <c r="D464" s="38">
        <v>32</v>
      </c>
      <c r="E464" s="39" t="s">
        <v>62</v>
      </c>
      <c r="F464" s="38">
        <v>68</v>
      </c>
      <c r="G464" s="38">
        <v>68</v>
      </c>
      <c r="H464" s="38">
        <v>28.7</v>
      </c>
      <c r="I464" s="38">
        <v>5.9</v>
      </c>
      <c r="J464" s="38">
        <v>12.2</v>
      </c>
      <c r="K464" s="38">
        <v>0.48599999999999999</v>
      </c>
      <c r="L464" s="38">
        <v>0.6</v>
      </c>
      <c r="M464" s="38">
        <v>1.3</v>
      </c>
      <c r="N464" s="38">
        <v>0.42699999999999999</v>
      </c>
      <c r="O464" s="38">
        <v>5.4</v>
      </c>
      <c r="P464" s="38">
        <v>10.9</v>
      </c>
      <c r="Q464" s="38">
        <v>0.49299999999999999</v>
      </c>
      <c r="R464" s="38">
        <v>1.9</v>
      </c>
      <c r="S464" s="38">
        <v>2.4</v>
      </c>
      <c r="T464" s="38">
        <v>0.78300000000000003</v>
      </c>
      <c r="U464" s="38">
        <v>0.2</v>
      </c>
      <c r="V464" s="38">
        <v>1.7</v>
      </c>
      <c r="W464" s="38">
        <v>1.9</v>
      </c>
      <c r="X464" s="38">
        <v>4.9000000000000004</v>
      </c>
      <c r="Y464" s="38">
        <v>0.6</v>
      </c>
      <c r="Z464" s="38">
        <v>0</v>
      </c>
      <c r="AA464" s="38">
        <v>2.1</v>
      </c>
      <c r="AB464" s="38">
        <v>1.6</v>
      </c>
      <c r="AC464" s="38">
        <v>14.4</v>
      </c>
    </row>
    <row r="465" spans="1:29">
      <c r="A465" s="38">
        <v>359</v>
      </c>
      <c r="B465" s="39" t="s">
        <v>511</v>
      </c>
      <c r="C465" s="38" t="s">
        <v>64</v>
      </c>
      <c r="D465" s="38">
        <v>26</v>
      </c>
      <c r="E465" s="39" t="s">
        <v>81</v>
      </c>
      <c r="F465" s="38">
        <v>66</v>
      </c>
      <c r="G465" s="38">
        <v>66</v>
      </c>
      <c r="H465" s="38">
        <v>33.1</v>
      </c>
      <c r="I465" s="38">
        <v>5.8</v>
      </c>
      <c r="J465" s="38">
        <v>12.6</v>
      </c>
      <c r="K465" s="38">
        <v>0.46200000000000002</v>
      </c>
      <c r="L465" s="38">
        <v>2</v>
      </c>
      <c r="M465" s="38">
        <v>5.3</v>
      </c>
      <c r="N465" s="38">
        <v>0.38</v>
      </c>
      <c r="O465" s="38">
        <v>3.8</v>
      </c>
      <c r="P465" s="38">
        <v>7.3</v>
      </c>
      <c r="Q465" s="38">
        <v>0.52100000000000002</v>
      </c>
      <c r="R465" s="38">
        <v>2.1</v>
      </c>
      <c r="S465" s="38">
        <v>2.9</v>
      </c>
      <c r="T465" s="38">
        <v>0.72</v>
      </c>
      <c r="U465" s="38">
        <v>1</v>
      </c>
      <c r="V465" s="38">
        <v>3.9</v>
      </c>
      <c r="W465" s="38">
        <v>4.9000000000000004</v>
      </c>
      <c r="X465" s="38">
        <v>2.4</v>
      </c>
      <c r="Y465" s="38">
        <v>1</v>
      </c>
      <c r="Z465" s="38">
        <v>0.3</v>
      </c>
      <c r="AA465" s="38">
        <v>1.5</v>
      </c>
      <c r="AB465" s="38">
        <v>2.1</v>
      </c>
      <c r="AC465" s="38">
        <v>15.7</v>
      </c>
    </row>
    <row r="466" spans="1:29">
      <c r="A466" s="38">
        <v>360</v>
      </c>
      <c r="B466" s="39" t="s">
        <v>512</v>
      </c>
      <c r="C466" s="38" t="s">
        <v>24</v>
      </c>
      <c r="D466" s="38">
        <v>25</v>
      </c>
      <c r="E466" s="39" t="s">
        <v>105</v>
      </c>
      <c r="F466" s="38">
        <v>81</v>
      </c>
      <c r="G466" s="38">
        <v>4</v>
      </c>
      <c r="H466" s="38">
        <v>26.6</v>
      </c>
      <c r="I466" s="38">
        <v>3</v>
      </c>
      <c r="J466" s="38">
        <v>6.6</v>
      </c>
      <c r="K466" s="38">
        <v>0.44900000000000001</v>
      </c>
      <c r="L466" s="38">
        <v>1.3</v>
      </c>
      <c r="M466" s="38">
        <v>3.5</v>
      </c>
      <c r="N466" s="38">
        <v>0.371</v>
      </c>
      <c r="O466" s="38">
        <v>1.7</v>
      </c>
      <c r="P466" s="38">
        <v>3.1</v>
      </c>
      <c r="Q466" s="38">
        <v>0.53600000000000003</v>
      </c>
      <c r="R466" s="38">
        <v>0.8</v>
      </c>
      <c r="S466" s="38">
        <v>1</v>
      </c>
      <c r="T466" s="38">
        <v>0.78800000000000003</v>
      </c>
      <c r="U466" s="38">
        <v>1.6</v>
      </c>
      <c r="V466" s="38">
        <v>3.8</v>
      </c>
      <c r="W466" s="38">
        <v>5.3</v>
      </c>
      <c r="X466" s="38">
        <v>1.9</v>
      </c>
      <c r="Y466" s="38">
        <v>0.7</v>
      </c>
      <c r="Z466" s="38">
        <v>0.5</v>
      </c>
      <c r="AA466" s="38">
        <v>0.7</v>
      </c>
      <c r="AB466" s="38">
        <v>1.8</v>
      </c>
      <c r="AC466" s="38">
        <v>8</v>
      </c>
    </row>
    <row r="467" spans="1:29">
      <c r="A467" s="36" t="s">
        <v>214</v>
      </c>
      <c r="B467" s="36" t="s">
        <v>0</v>
      </c>
      <c r="C467" s="36" t="s">
        <v>1</v>
      </c>
      <c r="D467" s="36" t="s">
        <v>2</v>
      </c>
      <c r="E467" s="36" t="s">
        <v>3</v>
      </c>
      <c r="F467" s="36" t="s">
        <v>4</v>
      </c>
      <c r="G467" s="36" t="s">
        <v>5</v>
      </c>
      <c r="H467" s="36" t="s">
        <v>6</v>
      </c>
      <c r="I467" s="36" t="s">
        <v>7</v>
      </c>
      <c r="J467" s="36" t="s">
        <v>8</v>
      </c>
      <c r="K467" s="36" t="s">
        <v>9</v>
      </c>
      <c r="L467" s="36" t="s">
        <v>10</v>
      </c>
      <c r="M467" s="36" t="s">
        <v>11</v>
      </c>
      <c r="N467" s="36" t="s">
        <v>10</v>
      </c>
      <c r="O467" s="36" t="s">
        <v>12</v>
      </c>
      <c r="P467" s="36" t="s">
        <v>13</v>
      </c>
      <c r="Q467" s="36" t="s">
        <v>12</v>
      </c>
      <c r="R467" s="36" t="s">
        <v>14</v>
      </c>
      <c r="S467" s="36" t="s">
        <v>15</v>
      </c>
      <c r="T467" s="36" t="s">
        <v>16</v>
      </c>
      <c r="U467" s="36" t="s">
        <v>17</v>
      </c>
      <c r="V467" s="36" t="s">
        <v>18</v>
      </c>
      <c r="W467" s="36" t="s">
        <v>19</v>
      </c>
      <c r="X467" s="36" t="s">
        <v>20</v>
      </c>
      <c r="Y467" s="36" t="s">
        <v>21</v>
      </c>
      <c r="Z467" s="36" t="s">
        <v>22</v>
      </c>
      <c r="AA467" s="36" t="s">
        <v>23</v>
      </c>
      <c r="AB467" s="36" t="s">
        <v>24</v>
      </c>
      <c r="AC467" s="36" t="s">
        <v>25</v>
      </c>
    </row>
    <row r="468" spans="1:29">
      <c r="A468" s="38">
        <v>361</v>
      </c>
      <c r="B468" s="39" t="s">
        <v>83</v>
      </c>
      <c r="C468" s="38" t="s">
        <v>53</v>
      </c>
      <c r="D468" s="38">
        <v>29</v>
      </c>
      <c r="E468" s="39" t="s">
        <v>69</v>
      </c>
      <c r="F468" s="38">
        <v>82</v>
      </c>
      <c r="G468" s="38">
        <v>82</v>
      </c>
      <c r="H468" s="38">
        <v>34.799999999999997</v>
      </c>
      <c r="I468" s="38">
        <v>6.9</v>
      </c>
      <c r="J468" s="38">
        <v>14.3</v>
      </c>
      <c r="K468" s="38">
        <v>0.48499999999999999</v>
      </c>
      <c r="L468" s="38">
        <v>1.7</v>
      </c>
      <c r="M468" s="38">
        <v>4.3</v>
      </c>
      <c r="N468" s="38">
        <v>0.39800000000000002</v>
      </c>
      <c r="O468" s="38">
        <v>5.2</v>
      </c>
      <c r="P468" s="38">
        <v>10</v>
      </c>
      <c r="Q468" s="38">
        <v>0.52300000000000002</v>
      </c>
      <c r="R468" s="38">
        <v>3.5</v>
      </c>
      <c r="S468" s="38">
        <v>3.9</v>
      </c>
      <c r="T468" s="38">
        <v>0.9</v>
      </c>
      <c r="U468" s="38">
        <v>0.6</v>
      </c>
      <c r="V468" s="38">
        <v>4</v>
      </c>
      <c r="W468" s="38">
        <v>4.5999999999999996</v>
      </c>
      <c r="X468" s="38">
        <v>10.199999999999999</v>
      </c>
      <c r="Y468" s="38">
        <v>1.9</v>
      </c>
      <c r="Z468" s="38">
        <v>0.2</v>
      </c>
      <c r="AA468" s="38">
        <v>2.2999999999999998</v>
      </c>
      <c r="AB468" s="38">
        <v>2.5</v>
      </c>
      <c r="AC468" s="38">
        <v>19.100000000000001</v>
      </c>
    </row>
    <row r="469" spans="1:29">
      <c r="A469" s="38">
        <v>362</v>
      </c>
      <c r="B469" s="39" t="s">
        <v>683</v>
      </c>
      <c r="C469" s="38" t="s">
        <v>24</v>
      </c>
      <c r="D469" s="38">
        <v>23</v>
      </c>
      <c r="E469" s="38" t="s">
        <v>107</v>
      </c>
      <c r="F469" s="38">
        <v>32</v>
      </c>
      <c r="G469" s="38">
        <v>22</v>
      </c>
      <c r="H469" s="38">
        <v>23.1</v>
      </c>
      <c r="I469" s="38">
        <v>2.8</v>
      </c>
      <c r="J469" s="38">
        <v>6.9</v>
      </c>
      <c r="K469" s="38">
        <v>0.41399999999999998</v>
      </c>
      <c r="L469" s="38">
        <v>0</v>
      </c>
      <c r="M469" s="38">
        <v>0.3</v>
      </c>
      <c r="N469" s="38">
        <v>0.111</v>
      </c>
      <c r="O469" s="38">
        <v>2.8</v>
      </c>
      <c r="P469" s="38">
        <v>6.6</v>
      </c>
      <c r="Q469" s="38">
        <v>0.42699999999999999</v>
      </c>
      <c r="R469" s="38">
        <v>0.9</v>
      </c>
      <c r="S469" s="38">
        <v>1.4</v>
      </c>
      <c r="T469" s="38">
        <v>0.65200000000000002</v>
      </c>
      <c r="U469" s="38">
        <v>1.5</v>
      </c>
      <c r="V469" s="38">
        <v>3.6</v>
      </c>
      <c r="W469" s="38">
        <v>5.0999999999999996</v>
      </c>
      <c r="X469" s="38">
        <v>0.9</v>
      </c>
      <c r="Y469" s="38">
        <v>0.6</v>
      </c>
      <c r="Z469" s="38">
        <v>0.3</v>
      </c>
      <c r="AA469" s="38">
        <v>1.4</v>
      </c>
      <c r="AB469" s="38">
        <v>2.8</v>
      </c>
      <c r="AC469" s="38">
        <v>6.7</v>
      </c>
    </row>
    <row r="470" spans="1:29">
      <c r="A470" s="40">
        <v>362</v>
      </c>
      <c r="B470" s="39" t="s">
        <v>683</v>
      </c>
      <c r="C470" s="40" t="s">
        <v>24</v>
      </c>
      <c r="D470" s="40">
        <v>23</v>
      </c>
      <c r="E470" s="39" t="s">
        <v>97</v>
      </c>
      <c r="F470" s="40">
        <v>3</v>
      </c>
      <c r="G470" s="40">
        <v>0</v>
      </c>
      <c r="H470" s="40">
        <v>6.3</v>
      </c>
      <c r="I470" s="40">
        <v>0.7</v>
      </c>
      <c r="J470" s="40">
        <v>2.2999999999999998</v>
      </c>
      <c r="K470" s="40">
        <v>0.28599999999999998</v>
      </c>
      <c r="L470" s="40">
        <v>0</v>
      </c>
      <c r="M470" s="40">
        <v>0.3</v>
      </c>
      <c r="N470" s="40">
        <v>0</v>
      </c>
      <c r="O470" s="40">
        <v>0.7</v>
      </c>
      <c r="P470" s="40">
        <v>2</v>
      </c>
      <c r="Q470" s="40">
        <v>0.33300000000000002</v>
      </c>
      <c r="R470" s="40">
        <v>0.3</v>
      </c>
      <c r="S470" s="40">
        <v>0.7</v>
      </c>
      <c r="T470" s="40">
        <v>0.5</v>
      </c>
      <c r="U470" s="40">
        <v>0.3</v>
      </c>
      <c r="V470" s="40">
        <v>1</v>
      </c>
      <c r="W470" s="40">
        <v>1.3</v>
      </c>
      <c r="X470" s="40">
        <v>0</v>
      </c>
      <c r="Y470" s="40">
        <v>0.3</v>
      </c>
      <c r="Z470" s="40">
        <v>0</v>
      </c>
      <c r="AA470" s="40">
        <v>0</v>
      </c>
      <c r="AB470" s="40">
        <v>1.3</v>
      </c>
      <c r="AC470" s="40">
        <v>1.7</v>
      </c>
    </row>
    <row r="471" spans="1:29">
      <c r="A471" s="40">
        <v>362</v>
      </c>
      <c r="B471" s="39" t="s">
        <v>683</v>
      </c>
      <c r="C471" s="40" t="s">
        <v>24</v>
      </c>
      <c r="D471" s="40">
        <v>23</v>
      </c>
      <c r="E471" s="39" t="s">
        <v>77</v>
      </c>
      <c r="F471" s="40">
        <v>29</v>
      </c>
      <c r="G471" s="40">
        <v>22</v>
      </c>
      <c r="H471" s="40">
        <v>24.8</v>
      </c>
      <c r="I471" s="40">
        <v>3.1</v>
      </c>
      <c r="J471" s="40">
        <v>7.3</v>
      </c>
      <c r="K471" s="40">
        <v>0.41799999999999998</v>
      </c>
      <c r="L471" s="40">
        <v>0</v>
      </c>
      <c r="M471" s="40">
        <v>0.3</v>
      </c>
      <c r="N471" s="40">
        <v>0.125</v>
      </c>
      <c r="O471" s="40">
        <v>3</v>
      </c>
      <c r="P471" s="40">
        <v>7.1</v>
      </c>
      <c r="Q471" s="40">
        <v>0.42899999999999999</v>
      </c>
      <c r="R471" s="40">
        <v>1</v>
      </c>
      <c r="S471" s="40">
        <v>1.5</v>
      </c>
      <c r="T471" s="40">
        <v>0.65900000000000003</v>
      </c>
      <c r="U471" s="40">
        <v>1.6</v>
      </c>
      <c r="V471" s="40">
        <v>3.8</v>
      </c>
      <c r="W471" s="40">
        <v>5.4</v>
      </c>
      <c r="X471" s="40">
        <v>1</v>
      </c>
      <c r="Y471" s="40">
        <v>0.6</v>
      </c>
      <c r="Z471" s="40">
        <v>0.3</v>
      </c>
      <c r="AA471" s="40">
        <v>1.5</v>
      </c>
      <c r="AB471" s="40">
        <v>2.9</v>
      </c>
      <c r="AC471" s="40">
        <v>7.2</v>
      </c>
    </row>
    <row r="472" spans="1:29">
      <c r="A472" s="38">
        <v>363</v>
      </c>
      <c r="B472" s="39" t="s">
        <v>513</v>
      </c>
      <c r="C472" s="38" t="s">
        <v>53</v>
      </c>
      <c r="D472" s="38">
        <v>20</v>
      </c>
      <c r="E472" s="39" t="s">
        <v>95</v>
      </c>
      <c r="F472" s="38">
        <v>82</v>
      </c>
      <c r="G472" s="38">
        <v>63</v>
      </c>
      <c r="H472" s="38">
        <v>30.4</v>
      </c>
      <c r="I472" s="38">
        <v>3.7</v>
      </c>
      <c r="J472" s="38">
        <v>8.6</v>
      </c>
      <c r="K472" s="38">
        <v>0.42499999999999999</v>
      </c>
      <c r="L472" s="38">
        <v>0.1</v>
      </c>
      <c r="M472" s="38">
        <v>0.5</v>
      </c>
      <c r="N472" s="38">
        <v>0.26200000000000001</v>
      </c>
      <c r="O472" s="38">
        <v>3.5</v>
      </c>
      <c r="P472" s="38">
        <v>8.1</v>
      </c>
      <c r="Q472" s="38">
        <v>0.435</v>
      </c>
      <c r="R472" s="38">
        <v>1.4</v>
      </c>
      <c r="S472" s="38">
        <v>2.6</v>
      </c>
      <c r="T472" s="38">
        <v>0.55100000000000005</v>
      </c>
      <c r="U472" s="38">
        <v>1.3</v>
      </c>
      <c r="V472" s="38">
        <v>3</v>
      </c>
      <c r="W472" s="38">
        <v>4.3</v>
      </c>
      <c r="X472" s="38">
        <v>6.5</v>
      </c>
      <c r="Y472" s="38">
        <v>1.7</v>
      </c>
      <c r="Z472" s="38">
        <v>0.2</v>
      </c>
      <c r="AA472" s="38">
        <v>2.5</v>
      </c>
      <c r="AB472" s="38">
        <v>2.4</v>
      </c>
      <c r="AC472" s="38">
        <v>8.9</v>
      </c>
    </row>
    <row r="473" spans="1:29">
      <c r="A473" s="38">
        <v>364</v>
      </c>
      <c r="B473" s="39" t="s">
        <v>514</v>
      </c>
      <c r="C473" s="38" t="s">
        <v>61</v>
      </c>
      <c r="D473" s="38">
        <v>29</v>
      </c>
      <c r="E473" s="39" t="s">
        <v>77</v>
      </c>
      <c r="F473" s="38">
        <v>31</v>
      </c>
      <c r="G473" s="38">
        <v>29</v>
      </c>
      <c r="H473" s="38">
        <v>26.3</v>
      </c>
      <c r="I473" s="38">
        <v>4.5</v>
      </c>
      <c r="J473" s="38">
        <v>10.6</v>
      </c>
      <c r="K473" s="38">
        <v>0.42399999999999999</v>
      </c>
      <c r="L473" s="38">
        <v>0</v>
      </c>
      <c r="M473" s="38">
        <v>0</v>
      </c>
      <c r="N473" s="38"/>
      <c r="O473" s="38">
        <v>4.5</v>
      </c>
      <c r="P473" s="38">
        <v>10.6</v>
      </c>
      <c r="Q473" s="38">
        <v>0.42399999999999999</v>
      </c>
      <c r="R473" s="38">
        <v>3.5</v>
      </c>
      <c r="S473" s="38">
        <v>4.2</v>
      </c>
      <c r="T473" s="38">
        <v>0.83699999999999997</v>
      </c>
      <c r="U473" s="38">
        <v>2.9</v>
      </c>
      <c r="V473" s="38">
        <v>4.7</v>
      </c>
      <c r="W473" s="38">
        <v>7.5</v>
      </c>
      <c r="X473" s="38">
        <v>0.9</v>
      </c>
      <c r="Y473" s="38">
        <v>0.6</v>
      </c>
      <c r="Z473" s="38">
        <v>0.4</v>
      </c>
      <c r="AA473" s="38">
        <v>1.4</v>
      </c>
      <c r="AB473" s="38">
        <v>1.9</v>
      </c>
      <c r="AC473" s="38">
        <v>12.5</v>
      </c>
    </row>
    <row r="474" spans="1:29">
      <c r="A474" s="38">
        <v>365</v>
      </c>
      <c r="B474" s="39" t="s">
        <v>515</v>
      </c>
      <c r="C474" s="38" t="s">
        <v>61</v>
      </c>
      <c r="D474" s="38">
        <v>30</v>
      </c>
      <c r="E474" s="38" t="s">
        <v>107</v>
      </c>
      <c r="F474" s="38">
        <v>68</v>
      </c>
      <c r="G474" s="38">
        <v>3</v>
      </c>
      <c r="H474" s="38">
        <v>16.899999999999999</v>
      </c>
      <c r="I474" s="38">
        <v>1.5</v>
      </c>
      <c r="J474" s="38">
        <v>3.3</v>
      </c>
      <c r="K474" s="38">
        <v>0.44900000000000001</v>
      </c>
      <c r="L474" s="38">
        <v>0</v>
      </c>
      <c r="M474" s="38">
        <v>0</v>
      </c>
      <c r="N474" s="38">
        <v>0</v>
      </c>
      <c r="O474" s="38">
        <v>1.5</v>
      </c>
      <c r="P474" s="38">
        <v>3.3</v>
      </c>
      <c r="Q474" s="38">
        <v>0.45100000000000001</v>
      </c>
      <c r="R474" s="38">
        <v>0.6</v>
      </c>
      <c r="S474" s="38">
        <v>1.2</v>
      </c>
      <c r="T474" s="38">
        <v>0.50600000000000001</v>
      </c>
      <c r="U474" s="38">
        <v>1.3</v>
      </c>
      <c r="V474" s="38">
        <v>3.4</v>
      </c>
      <c r="W474" s="38">
        <v>4.7</v>
      </c>
      <c r="X474" s="38">
        <v>0.8</v>
      </c>
      <c r="Y474" s="38">
        <v>0.2</v>
      </c>
      <c r="Z474" s="38">
        <v>0.6</v>
      </c>
      <c r="AA474" s="38">
        <v>1.4</v>
      </c>
      <c r="AB474" s="38">
        <v>2.4</v>
      </c>
      <c r="AC474" s="38">
        <v>3.6</v>
      </c>
    </row>
    <row r="475" spans="1:29">
      <c r="A475" s="40">
        <v>365</v>
      </c>
      <c r="B475" s="39" t="s">
        <v>515</v>
      </c>
      <c r="C475" s="40" t="s">
        <v>61</v>
      </c>
      <c r="D475" s="40">
        <v>30</v>
      </c>
      <c r="E475" s="39" t="s">
        <v>65</v>
      </c>
      <c r="F475" s="40">
        <v>51</v>
      </c>
      <c r="G475" s="40">
        <v>3</v>
      </c>
      <c r="H475" s="40">
        <v>19.2</v>
      </c>
      <c r="I475" s="40">
        <v>1.6</v>
      </c>
      <c r="J475" s="40">
        <v>3.6</v>
      </c>
      <c r="K475" s="40">
        <v>0.441</v>
      </c>
      <c r="L475" s="40">
        <v>0</v>
      </c>
      <c r="M475" s="40">
        <v>0</v>
      </c>
      <c r="N475" s="40">
        <v>0</v>
      </c>
      <c r="O475" s="40">
        <v>1.6</v>
      </c>
      <c r="P475" s="40">
        <v>3.6</v>
      </c>
      <c r="Q475" s="40">
        <v>0.443</v>
      </c>
      <c r="R475" s="40">
        <v>0.7</v>
      </c>
      <c r="S475" s="40">
        <v>1.5</v>
      </c>
      <c r="T475" s="40">
        <v>0.50700000000000001</v>
      </c>
      <c r="U475" s="40">
        <v>1.6</v>
      </c>
      <c r="V475" s="40">
        <v>3.9</v>
      </c>
      <c r="W475" s="40">
        <v>5.5</v>
      </c>
      <c r="X475" s="40">
        <v>0.8</v>
      </c>
      <c r="Y475" s="40">
        <v>0.3</v>
      </c>
      <c r="Z475" s="40">
        <v>0.7</v>
      </c>
      <c r="AA475" s="40">
        <v>1.5</v>
      </c>
      <c r="AB475" s="40">
        <v>2.6</v>
      </c>
      <c r="AC475" s="40">
        <v>4</v>
      </c>
    </row>
    <row r="476" spans="1:29">
      <c r="A476" s="40">
        <v>365</v>
      </c>
      <c r="B476" s="39" t="s">
        <v>515</v>
      </c>
      <c r="C476" s="40" t="s">
        <v>61</v>
      </c>
      <c r="D476" s="40">
        <v>30</v>
      </c>
      <c r="E476" s="39" t="s">
        <v>108</v>
      </c>
      <c r="F476" s="40">
        <v>17</v>
      </c>
      <c r="G476" s="40">
        <v>0</v>
      </c>
      <c r="H476" s="40">
        <v>9.8000000000000007</v>
      </c>
      <c r="I476" s="40">
        <v>1.2</v>
      </c>
      <c r="J476" s="40">
        <v>2.4</v>
      </c>
      <c r="K476" s="40">
        <v>0.48799999999999999</v>
      </c>
      <c r="L476" s="40">
        <v>0</v>
      </c>
      <c r="M476" s="40">
        <v>0</v>
      </c>
      <c r="N476" s="40"/>
      <c r="O476" s="40">
        <v>1.2</v>
      </c>
      <c r="P476" s="40">
        <v>2.4</v>
      </c>
      <c r="Q476" s="40">
        <v>0.48799999999999999</v>
      </c>
      <c r="R476" s="40">
        <v>0.2</v>
      </c>
      <c r="S476" s="40">
        <v>0.5</v>
      </c>
      <c r="T476" s="40">
        <v>0.5</v>
      </c>
      <c r="U476" s="40">
        <v>0.6</v>
      </c>
      <c r="V476" s="40">
        <v>1.8</v>
      </c>
      <c r="W476" s="40">
        <v>2.4</v>
      </c>
      <c r="X476" s="40">
        <v>0.5</v>
      </c>
      <c r="Y476" s="40">
        <v>0.1</v>
      </c>
      <c r="Z476" s="40">
        <v>0.2</v>
      </c>
      <c r="AA476" s="40">
        <v>1.2</v>
      </c>
      <c r="AB476" s="40">
        <v>1.6</v>
      </c>
      <c r="AC476" s="40">
        <v>2.6</v>
      </c>
    </row>
    <row r="477" spans="1:29">
      <c r="A477" s="38">
        <v>366</v>
      </c>
      <c r="B477" s="39" t="s">
        <v>111</v>
      </c>
      <c r="C477" s="38" t="s">
        <v>64</v>
      </c>
      <c r="D477" s="38">
        <v>37</v>
      </c>
      <c r="E477" s="39" t="s">
        <v>115</v>
      </c>
      <c r="F477" s="38">
        <v>73</v>
      </c>
      <c r="G477" s="38">
        <v>73</v>
      </c>
      <c r="H477" s="38">
        <v>26.2</v>
      </c>
      <c r="I477" s="38">
        <v>4</v>
      </c>
      <c r="J477" s="38">
        <v>9</v>
      </c>
      <c r="K477" s="38">
        <v>0.44700000000000001</v>
      </c>
      <c r="L477" s="38">
        <v>1.6</v>
      </c>
      <c r="M477" s="38">
        <v>4.2</v>
      </c>
      <c r="N477" s="38">
        <v>0.38900000000000001</v>
      </c>
      <c r="O477" s="38">
        <v>2.4</v>
      </c>
      <c r="P477" s="38">
        <v>4.8</v>
      </c>
      <c r="Q477" s="38">
        <v>0.496</v>
      </c>
      <c r="R477" s="38">
        <v>2.2000000000000002</v>
      </c>
      <c r="S477" s="38">
        <v>2.9</v>
      </c>
      <c r="T477" s="38">
        <v>0.78100000000000003</v>
      </c>
      <c r="U477" s="38">
        <v>0.6</v>
      </c>
      <c r="V477" s="38">
        <v>3.4</v>
      </c>
      <c r="W477" s="38">
        <v>4</v>
      </c>
      <c r="X477" s="38">
        <v>2</v>
      </c>
      <c r="Y477" s="38">
        <v>0.6</v>
      </c>
      <c r="Z477" s="38">
        <v>0.3</v>
      </c>
      <c r="AA477" s="38">
        <v>1.3</v>
      </c>
      <c r="AB477" s="38">
        <v>2.2000000000000002</v>
      </c>
      <c r="AC477" s="38">
        <v>11.9</v>
      </c>
    </row>
    <row r="478" spans="1:29">
      <c r="A478" s="38">
        <v>367</v>
      </c>
      <c r="B478" s="39" t="s">
        <v>516</v>
      </c>
      <c r="C478" s="38" t="s">
        <v>61</v>
      </c>
      <c r="D478" s="38">
        <v>24</v>
      </c>
      <c r="E478" s="39" t="s">
        <v>231</v>
      </c>
      <c r="F478" s="38">
        <v>82</v>
      </c>
      <c r="G478" s="38">
        <v>45</v>
      </c>
      <c r="H478" s="38">
        <v>21.3</v>
      </c>
      <c r="I478" s="38">
        <v>3.4</v>
      </c>
      <c r="J478" s="38">
        <v>6</v>
      </c>
      <c r="K478" s="38">
        <v>0.57299999999999995</v>
      </c>
      <c r="L478" s="38">
        <v>0</v>
      </c>
      <c r="M478" s="38">
        <v>0</v>
      </c>
      <c r="N478" s="38">
        <v>0</v>
      </c>
      <c r="O478" s="38">
        <v>3.4</v>
      </c>
      <c r="P478" s="38">
        <v>5.9</v>
      </c>
      <c r="Q478" s="38">
        <v>0.57599999999999996</v>
      </c>
      <c r="R478" s="38">
        <v>1.9</v>
      </c>
      <c r="S478" s="38">
        <v>3.9</v>
      </c>
      <c r="T478" s="38">
        <v>0.495</v>
      </c>
      <c r="U478" s="38">
        <v>2.1</v>
      </c>
      <c r="V478" s="38">
        <v>4.0999999999999996</v>
      </c>
      <c r="W478" s="38">
        <v>6.2</v>
      </c>
      <c r="X478" s="38">
        <v>0.9</v>
      </c>
      <c r="Y478" s="38">
        <v>0.8</v>
      </c>
      <c r="Z478" s="38">
        <v>0.8</v>
      </c>
      <c r="AA478" s="38">
        <v>1.3</v>
      </c>
      <c r="AB478" s="38">
        <v>2.5</v>
      </c>
      <c r="AC478" s="38">
        <v>8.6999999999999993</v>
      </c>
    </row>
    <row r="479" spans="1:29">
      <c r="A479" s="38">
        <v>368</v>
      </c>
      <c r="B479" s="39" t="s">
        <v>517</v>
      </c>
      <c r="C479" s="38" t="s">
        <v>61</v>
      </c>
      <c r="D479" s="38">
        <v>26</v>
      </c>
      <c r="E479" s="38" t="s">
        <v>107</v>
      </c>
      <c r="F479" s="38">
        <v>73</v>
      </c>
      <c r="G479" s="38">
        <v>28</v>
      </c>
      <c r="H479" s="38">
        <v>16.399999999999999</v>
      </c>
      <c r="I479" s="38">
        <v>1.9</v>
      </c>
      <c r="J479" s="38">
        <v>3.5</v>
      </c>
      <c r="K479" s="38">
        <v>0.53500000000000003</v>
      </c>
      <c r="L479" s="38">
        <v>0</v>
      </c>
      <c r="M479" s="38">
        <v>0</v>
      </c>
      <c r="N479" s="38"/>
      <c r="O479" s="38">
        <v>1.9</v>
      </c>
      <c r="P479" s="38">
        <v>3.5</v>
      </c>
      <c r="Q479" s="38">
        <v>0.53500000000000003</v>
      </c>
      <c r="R479" s="38">
        <v>0.3</v>
      </c>
      <c r="S479" s="38">
        <v>0.6</v>
      </c>
      <c r="T479" s="38">
        <v>0.47799999999999998</v>
      </c>
      <c r="U479" s="38">
        <v>1.5</v>
      </c>
      <c r="V479" s="38">
        <v>2.8</v>
      </c>
      <c r="W479" s="38">
        <v>4.4000000000000004</v>
      </c>
      <c r="X479" s="38">
        <v>0.5</v>
      </c>
      <c r="Y479" s="38">
        <v>0.6</v>
      </c>
      <c r="Z479" s="38">
        <v>0.9</v>
      </c>
      <c r="AA479" s="38">
        <v>0.7</v>
      </c>
      <c r="AB479" s="38">
        <v>1.5</v>
      </c>
      <c r="AC479" s="38">
        <v>4</v>
      </c>
    </row>
    <row r="480" spans="1:29">
      <c r="A480" s="40">
        <v>368</v>
      </c>
      <c r="B480" s="39" t="s">
        <v>517</v>
      </c>
      <c r="C480" s="40" t="s">
        <v>61</v>
      </c>
      <c r="D480" s="40">
        <v>26</v>
      </c>
      <c r="E480" s="39" t="s">
        <v>59</v>
      </c>
      <c r="F480" s="40">
        <v>54</v>
      </c>
      <c r="G480" s="40">
        <v>28</v>
      </c>
      <c r="H480" s="40">
        <v>18.600000000000001</v>
      </c>
      <c r="I480" s="40">
        <v>2</v>
      </c>
      <c r="J480" s="40">
        <v>3.6</v>
      </c>
      <c r="K480" s="40">
        <v>0.54900000000000004</v>
      </c>
      <c r="L480" s="40">
        <v>0</v>
      </c>
      <c r="M480" s="40">
        <v>0</v>
      </c>
      <c r="N480" s="40"/>
      <c r="O480" s="40">
        <v>2</v>
      </c>
      <c r="P480" s="40">
        <v>3.6</v>
      </c>
      <c r="Q480" s="40">
        <v>0.54900000000000004</v>
      </c>
      <c r="R480" s="40">
        <v>0.4</v>
      </c>
      <c r="S480" s="40">
        <v>0.7</v>
      </c>
      <c r="T480" s="40">
        <v>0.5</v>
      </c>
      <c r="U480" s="40">
        <v>1.8</v>
      </c>
      <c r="V480" s="40">
        <v>3.3</v>
      </c>
      <c r="W480" s="40">
        <v>5.0999999999999996</v>
      </c>
      <c r="X480" s="40">
        <v>0.5</v>
      </c>
      <c r="Y480" s="40">
        <v>0.6</v>
      </c>
      <c r="Z480" s="40">
        <v>1</v>
      </c>
      <c r="AA480" s="40">
        <v>0.8</v>
      </c>
      <c r="AB480" s="40">
        <v>1.8</v>
      </c>
      <c r="AC480" s="40">
        <v>4.3</v>
      </c>
    </row>
    <row r="481" spans="1:29">
      <c r="A481" s="40">
        <v>368</v>
      </c>
      <c r="B481" s="39" t="s">
        <v>517</v>
      </c>
      <c r="C481" s="40" t="s">
        <v>61</v>
      </c>
      <c r="D481" s="40">
        <v>26</v>
      </c>
      <c r="E481" s="39" t="s">
        <v>235</v>
      </c>
      <c r="F481" s="40">
        <v>19</v>
      </c>
      <c r="G481" s="40">
        <v>0</v>
      </c>
      <c r="H481" s="40">
        <v>9.9</v>
      </c>
      <c r="I481" s="40">
        <v>1.5</v>
      </c>
      <c r="J481" s="40">
        <v>3.1</v>
      </c>
      <c r="K481" s="40">
        <v>0.49199999999999999</v>
      </c>
      <c r="L481" s="40">
        <v>0</v>
      </c>
      <c r="M481" s="40">
        <v>0</v>
      </c>
      <c r="N481" s="40"/>
      <c r="O481" s="40">
        <v>1.5</v>
      </c>
      <c r="P481" s="40">
        <v>3.1</v>
      </c>
      <c r="Q481" s="40">
        <v>0.49199999999999999</v>
      </c>
      <c r="R481" s="40">
        <v>0.2</v>
      </c>
      <c r="S481" s="40">
        <v>0.4</v>
      </c>
      <c r="T481" s="40">
        <v>0.375</v>
      </c>
      <c r="U481" s="40">
        <v>0.9</v>
      </c>
      <c r="V481" s="40">
        <v>1.5</v>
      </c>
      <c r="W481" s="40">
        <v>2.4</v>
      </c>
      <c r="X481" s="40">
        <v>0.4</v>
      </c>
      <c r="Y481" s="40">
        <v>0.3</v>
      </c>
      <c r="Z481" s="40">
        <v>0.6</v>
      </c>
      <c r="AA481" s="40">
        <v>0.3</v>
      </c>
      <c r="AB481" s="40">
        <v>0.6</v>
      </c>
      <c r="AC481" s="40">
        <v>3.2</v>
      </c>
    </row>
    <row r="482" spans="1:29">
      <c r="A482" s="38">
        <v>369</v>
      </c>
      <c r="B482" s="39" t="s">
        <v>518</v>
      </c>
      <c r="C482" s="38" t="s">
        <v>736</v>
      </c>
      <c r="D482" s="38">
        <v>26</v>
      </c>
      <c r="E482" s="38" t="s">
        <v>107</v>
      </c>
      <c r="F482" s="38">
        <v>75</v>
      </c>
      <c r="G482" s="38">
        <v>30</v>
      </c>
      <c r="H482" s="38">
        <v>23.9</v>
      </c>
      <c r="I482" s="38">
        <v>2.5</v>
      </c>
      <c r="J482" s="38">
        <v>6</v>
      </c>
      <c r="K482" s="38">
        <v>0.42099999999999999</v>
      </c>
      <c r="L482" s="38">
        <v>1.2</v>
      </c>
      <c r="M482" s="38">
        <v>3.3</v>
      </c>
      <c r="N482" s="38">
        <v>0.373</v>
      </c>
      <c r="O482" s="38">
        <v>1.3</v>
      </c>
      <c r="P482" s="38">
        <v>2.7</v>
      </c>
      <c r="Q482" s="38">
        <v>0.47799999999999998</v>
      </c>
      <c r="R482" s="38">
        <v>0.9</v>
      </c>
      <c r="S482" s="38">
        <v>1.3</v>
      </c>
      <c r="T482" s="38">
        <v>0.74</v>
      </c>
      <c r="U482" s="38">
        <v>0.7</v>
      </c>
      <c r="V482" s="38">
        <v>1.9</v>
      </c>
      <c r="W482" s="38">
        <v>2.6</v>
      </c>
      <c r="X482" s="38">
        <v>1.3</v>
      </c>
      <c r="Y482" s="38">
        <v>0.3</v>
      </c>
      <c r="Z482" s="38">
        <v>0.3</v>
      </c>
      <c r="AA482" s="38">
        <v>0.7</v>
      </c>
      <c r="AB482" s="38">
        <v>2</v>
      </c>
      <c r="AC482" s="38">
        <v>7.2</v>
      </c>
    </row>
    <row r="483" spans="1:29">
      <c r="A483" s="40">
        <v>369</v>
      </c>
      <c r="B483" s="39" t="s">
        <v>518</v>
      </c>
      <c r="C483" s="40" t="s">
        <v>58</v>
      </c>
      <c r="D483" s="40">
        <v>26</v>
      </c>
      <c r="E483" s="39" t="s">
        <v>54</v>
      </c>
      <c r="F483" s="40">
        <v>30</v>
      </c>
      <c r="G483" s="40">
        <v>2</v>
      </c>
      <c r="H483" s="40">
        <v>18</v>
      </c>
      <c r="I483" s="40">
        <v>1.6</v>
      </c>
      <c r="J483" s="40">
        <v>4.5</v>
      </c>
      <c r="K483" s="40">
        <v>0.35599999999999998</v>
      </c>
      <c r="L483" s="40">
        <v>0.6</v>
      </c>
      <c r="M483" s="40">
        <v>2.4</v>
      </c>
      <c r="N483" s="40">
        <v>0.23300000000000001</v>
      </c>
      <c r="O483" s="40">
        <v>1</v>
      </c>
      <c r="P483" s="40">
        <v>2.1</v>
      </c>
      <c r="Q483" s="40">
        <v>0.5</v>
      </c>
      <c r="R483" s="40">
        <v>0.7</v>
      </c>
      <c r="S483" s="40">
        <v>1</v>
      </c>
      <c r="T483" s="40">
        <v>0.7</v>
      </c>
      <c r="U483" s="40">
        <v>0.7</v>
      </c>
      <c r="V483" s="40">
        <v>1.2</v>
      </c>
      <c r="W483" s="40">
        <v>1.9</v>
      </c>
      <c r="X483" s="40">
        <v>0.9</v>
      </c>
      <c r="Y483" s="40">
        <v>0.2</v>
      </c>
      <c r="Z483" s="40">
        <v>0.2</v>
      </c>
      <c r="AA483" s="40">
        <v>0.3</v>
      </c>
      <c r="AB483" s="40">
        <v>1.6</v>
      </c>
      <c r="AC483" s="40">
        <v>4.5</v>
      </c>
    </row>
    <row r="484" spans="1:29">
      <c r="A484" s="40">
        <v>369</v>
      </c>
      <c r="B484" s="39" t="s">
        <v>518</v>
      </c>
      <c r="C484" s="40" t="s">
        <v>64</v>
      </c>
      <c r="D484" s="40">
        <v>26</v>
      </c>
      <c r="E484" s="39" t="s">
        <v>221</v>
      </c>
      <c r="F484" s="40">
        <v>45</v>
      </c>
      <c r="G484" s="40">
        <v>28</v>
      </c>
      <c r="H484" s="40">
        <v>27.8</v>
      </c>
      <c r="I484" s="40">
        <v>3.1</v>
      </c>
      <c r="J484" s="40">
        <v>6.9</v>
      </c>
      <c r="K484" s="40">
        <v>0.44900000000000001</v>
      </c>
      <c r="L484" s="40">
        <v>1.6</v>
      </c>
      <c r="M484" s="40">
        <v>3.8</v>
      </c>
      <c r="N484" s="40">
        <v>0.433</v>
      </c>
      <c r="O484" s="40">
        <v>1.5</v>
      </c>
      <c r="P484" s="40">
        <v>3.1</v>
      </c>
      <c r="Q484" s="40">
        <v>0.46800000000000003</v>
      </c>
      <c r="R484" s="40">
        <v>1.1000000000000001</v>
      </c>
      <c r="S484" s="40">
        <v>1.5</v>
      </c>
      <c r="T484" s="40">
        <v>0.75800000000000001</v>
      </c>
      <c r="U484" s="40">
        <v>0.7</v>
      </c>
      <c r="V484" s="40">
        <v>2.2999999999999998</v>
      </c>
      <c r="W484" s="40">
        <v>3.1</v>
      </c>
      <c r="X484" s="40">
        <v>1.5</v>
      </c>
      <c r="Y484" s="40">
        <v>0.3</v>
      </c>
      <c r="Z484" s="40">
        <v>0.4</v>
      </c>
      <c r="AA484" s="40">
        <v>0.9</v>
      </c>
      <c r="AB484" s="40">
        <v>2.2999999999999998</v>
      </c>
      <c r="AC484" s="40">
        <v>9</v>
      </c>
    </row>
    <row r="485" spans="1:29">
      <c r="A485" s="38">
        <v>370</v>
      </c>
      <c r="B485" s="39" t="s">
        <v>519</v>
      </c>
      <c r="C485" s="38" t="s">
        <v>64</v>
      </c>
      <c r="D485" s="38">
        <v>21</v>
      </c>
      <c r="E485" s="39" t="s">
        <v>115</v>
      </c>
      <c r="F485" s="38">
        <v>74</v>
      </c>
      <c r="G485" s="38">
        <v>13</v>
      </c>
      <c r="H485" s="38">
        <v>19.399999999999999</v>
      </c>
      <c r="I485" s="38">
        <v>2.4</v>
      </c>
      <c r="J485" s="38">
        <v>5.3</v>
      </c>
      <c r="K485" s="38">
        <v>0.45</v>
      </c>
      <c r="L485" s="38">
        <v>0.5</v>
      </c>
      <c r="M485" s="38">
        <v>1.4</v>
      </c>
      <c r="N485" s="38">
        <v>0.33700000000000002</v>
      </c>
      <c r="O485" s="38">
        <v>1.9</v>
      </c>
      <c r="P485" s="38">
        <v>3.9</v>
      </c>
      <c r="Q485" s="38">
        <v>0.49099999999999999</v>
      </c>
      <c r="R485" s="38">
        <v>0.8</v>
      </c>
      <c r="S485" s="38">
        <v>1.1000000000000001</v>
      </c>
      <c r="T485" s="38">
        <v>0.73399999999999999</v>
      </c>
      <c r="U485" s="38">
        <v>0.9</v>
      </c>
      <c r="V485" s="38">
        <v>2</v>
      </c>
      <c r="W485" s="38">
        <v>3</v>
      </c>
      <c r="X485" s="38">
        <v>0.9</v>
      </c>
      <c r="Y485" s="38">
        <v>0.6</v>
      </c>
      <c r="Z485" s="38">
        <v>0.4</v>
      </c>
      <c r="AA485" s="38">
        <v>0.7</v>
      </c>
      <c r="AB485" s="38">
        <v>1.3</v>
      </c>
      <c r="AC485" s="38">
        <v>6</v>
      </c>
    </row>
    <row r="486" spans="1:29">
      <c r="A486" s="38">
        <v>371</v>
      </c>
      <c r="B486" s="39" t="s">
        <v>520</v>
      </c>
      <c r="C486" s="38" t="s">
        <v>24</v>
      </c>
      <c r="D486" s="38">
        <v>23</v>
      </c>
      <c r="E486" s="38" t="s">
        <v>107</v>
      </c>
      <c r="F486" s="38">
        <v>29</v>
      </c>
      <c r="G486" s="38">
        <v>0</v>
      </c>
      <c r="H486" s="38">
        <v>8.1</v>
      </c>
      <c r="I486" s="38">
        <v>1.1000000000000001</v>
      </c>
      <c r="J486" s="38">
        <v>2.2999999999999998</v>
      </c>
      <c r="K486" s="38">
        <v>0.46300000000000002</v>
      </c>
      <c r="L486" s="38">
        <v>0.1</v>
      </c>
      <c r="M486" s="38">
        <v>0.4</v>
      </c>
      <c r="N486" s="38">
        <v>0.27300000000000002</v>
      </c>
      <c r="O486" s="38">
        <v>1</v>
      </c>
      <c r="P486" s="38">
        <v>1.9</v>
      </c>
      <c r="Q486" s="38">
        <v>0.5</v>
      </c>
      <c r="R486" s="38">
        <v>0.9</v>
      </c>
      <c r="S486" s="38">
        <v>1.1000000000000001</v>
      </c>
      <c r="T486" s="38">
        <v>0.75800000000000001</v>
      </c>
      <c r="U486" s="38">
        <v>0.6</v>
      </c>
      <c r="V486" s="38">
        <v>1.1000000000000001</v>
      </c>
      <c r="W486" s="38">
        <v>1.7</v>
      </c>
      <c r="X486" s="38">
        <v>0.3</v>
      </c>
      <c r="Y486" s="38">
        <v>0.3</v>
      </c>
      <c r="Z486" s="38">
        <v>0.2</v>
      </c>
      <c r="AA486" s="38">
        <v>0.4</v>
      </c>
      <c r="AB486" s="38">
        <v>1.4</v>
      </c>
      <c r="AC486" s="38">
        <v>3.1</v>
      </c>
    </row>
    <row r="487" spans="1:29">
      <c r="A487" s="40">
        <v>371</v>
      </c>
      <c r="B487" s="39" t="s">
        <v>520</v>
      </c>
      <c r="C487" s="40" t="s">
        <v>24</v>
      </c>
      <c r="D487" s="40">
        <v>23</v>
      </c>
      <c r="E487" s="39" t="s">
        <v>87</v>
      </c>
      <c r="F487" s="40">
        <v>5</v>
      </c>
      <c r="G487" s="40">
        <v>0</v>
      </c>
      <c r="H487" s="40">
        <v>1.8</v>
      </c>
      <c r="I487" s="40">
        <v>0.8</v>
      </c>
      <c r="J487" s="40">
        <v>1</v>
      </c>
      <c r="K487" s="40">
        <v>0.8</v>
      </c>
      <c r="L487" s="40">
        <v>0</v>
      </c>
      <c r="M487" s="40">
        <v>0</v>
      </c>
      <c r="N487" s="40"/>
      <c r="O487" s="40">
        <v>0.8</v>
      </c>
      <c r="P487" s="40">
        <v>1</v>
      </c>
      <c r="Q487" s="40">
        <v>0.8</v>
      </c>
      <c r="R487" s="40">
        <v>0.2</v>
      </c>
      <c r="S487" s="40">
        <v>0.4</v>
      </c>
      <c r="T487" s="40">
        <v>0.5</v>
      </c>
      <c r="U487" s="40">
        <v>0</v>
      </c>
      <c r="V487" s="40">
        <v>0.2</v>
      </c>
      <c r="W487" s="40">
        <v>0.2</v>
      </c>
      <c r="X487" s="40">
        <v>0</v>
      </c>
      <c r="Y487" s="40">
        <v>0.4</v>
      </c>
      <c r="Z487" s="40">
        <v>0</v>
      </c>
      <c r="AA487" s="40">
        <v>0.4</v>
      </c>
      <c r="AB487" s="40">
        <v>0.2</v>
      </c>
      <c r="AC487" s="40">
        <v>1.8</v>
      </c>
    </row>
    <row r="488" spans="1:29">
      <c r="A488" s="40">
        <v>371</v>
      </c>
      <c r="B488" s="39" t="s">
        <v>520</v>
      </c>
      <c r="C488" s="40" t="s">
        <v>24</v>
      </c>
      <c r="D488" s="40">
        <v>23</v>
      </c>
      <c r="E488" s="39" t="s">
        <v>81</v>
      </c>
      <c r="F488" s="40">
        <v>24</v>
      </c>
      <c r="G488" s="40">
        <v>0</v>
      </c>
      <c r="H488" s="40">
        <v>9.5</v>
      </c>
      <c r="I488" s="40">
        <v>1.1000000000000001</v>
      </c>
      <c r="J488" s="40">
        <v>2.6</v>
      </c>
      <c r="K488" s="40">
        <v>0.435</v>
      </c>
      <c r="L488" s="40">
        <v>0.1</v>
      </c>
      <c r="M488" s="40">
        <v>0.5</v>
      </c>
      <c r="N488" s="40">
        <v>0.27300000000000002</v>
      </c>
      <c r="O488" s="40">
        <v>1</v>
      </c>
      <c r="P488" s="40">
        <v>2.1</v>
      </c>
      <c r="Q488" s="40">
        <v>0.47099999999999997</v>
      </c>
      <c r="R488" s="40">
        <v>1</v>
      </c>
      <c r="S488" s="40">
        <v>1.3</v>
      </c>
      <c r="T488" s="40">
        <v>0.77400000000000002</v>
      </c>
      <c r="U488" s="40">
        <v>0.8</v>
      </c>
      <c r="V488" s="40">
        <v>1.3</v>
      </c>
      <c r="W488" s="40">
        <v>2</v>
      </c>
      <c r="X488" s="40">
        <v>0.4</v>
      </c>
      <c r="Y488" s="40">
        <v>0.3</v>
      </c>
      <c r="Z488" s="40">
        <v>0.3</v>
      </c>
      <c r="AA488" s="40">
        <v>0.4</v>
      </c>
      <c r="AB488" s="40">
        <v>1.6</v>
      </c>
      <c r="AC488" s="40">
        <v>3.4</v>
      </c>
    </row>
    <row r="489" spans="1:29">
      <c r="A489" s="38">
        <v>372</v>
      </c>
      <c r="B489" s="39" t="s">
        <v>521</v>
      </c>
      <c r="C489" s="38" t="s">
        <v>53</v>
      </c>
      <c r="D489" s="38">
        <v>23</v>
      </c>
      <c r="E489" s="39" t="s">
        <v>87</v>
      </c>
      <c r="F489" s="38">
        <v>50</v>
      </c>
      <c r="G489" s="38">
        <v>0</v>
      </c>
      <c r="H489" s="38">
        <v>12</v>
      </c>
      <c r="I489" s="38">
        <v>1.3</v>
      </c>
      <c r="J489" s="38">
        <v>3.5</v>
      </c>
      <c r="K489" s="38">
        <v>0.36799999999999999</v>
      </c>
      <c r="L489" s="38">
        <v>0.3</v>
      </c>
      <c r="M489" s="38">
        <v>1.3</v>
      </c>
      <c r="N489" s="38">
        <v>0.246</v>
      </c>
      <c r="O489" s="38">
        <v>1</v>
      </c>
      <c r="P489" s="38">
        <v>2.2000000000000002</v>
      </c>
      <c r="Q489" s="38">
        <v>0.44</v>
      </c>
      <c r="R489" s="38">
        <v>0.7</v>
      </c>
      <c r="S489" s="38">
        <v>1</v>
      </c>
      <c r="T489" s="38">
        <v>0.67300000000000004</v>
      </c>
      <c r="U489" s="38">
        <v>0.3</v>
      </c>
      <c r="V489" s="38">
        <v>1.3</v>
      </c>
      <c r="W489" s="38">
        <v>1.6</v>
      </c>
      <c r="X489" s="38">
        <v>2.2999999999999998</v>
      </c>
      <c r="Y489" s="38">
        <v>0.6</v>
      </c>
      <c r="Z489" s="38">
        <v>0.1</v>
      </c>
      <c r="AA489" s="38">
        <v>0.8</v>
      </c>
      <c r="AB489" s="38">
        <v>1.1000000000000001</v>
      </c>
      <c r="AC489" s="38">
        <v>3.5</v>
      </c>
    </row>
    <row r="490" spans="1:29">
      <c r="A490" s="38">
        <v>373</v>
      </c>
      <c r="B490" s="39" t="s">
        <v>522</v>
      </c>
      <c r="C490" s="38" t="s">
        <v>53</v>
      </c>
      <c r="D490" s="38">
        <v>28</v>
      </c>
      <c r="E490" s="38" t="s">
        <v>107</v>
      </c>
      <c r="F490" s="38">
        <v>26</v>
      </c>
      <c r="G490" s="38">
        <v>0</v>
      </c>
      <c r="H490" s="38">
        <v>12.5</v>
      </c>
      <c r="I490" s="38">
        <v>2</v>
      </c>
      <c r="J490" s="38">
        <v>5.3</v>
      </c>
      <c r="K490" s="38">
        <v>0.372</v>
      </c>
      <c r="L490" s="38">
        <v>0.6</v>
      </c>
      <c r="M490" s="38">
        <v>2.2000000000000002</v>
      </c>
      <c r="N490" s="38">
        <v>0.26300000000000001</v>
      </c>
      <c r="O490" s="38">
        <v>1.4</v>
      </c>
      <c r="P490" s="38">
        <v>3.1</v>
      </c>
      <c r="Q490" s="38">
        <v>0.45</v>
      </c>
      <c r="R490" s="38">
        <v>0.6</v>
      </c>
      <c r="S490" s="38">
        <v>0.9</v>
      </c>
      <c r="T490" s="38">
        <v>0.66700000000000004</v>
      </c>
      <c r="U490" s="38">
        <v>0.2</v>
      </c>
      <c r="V490" s="38">
        <v>1</v>
      </c>
      <c r="W490" s="38">
        <v>1.2</v>
      </c>
      <c r="X490" s="38">
        <v>1.8</v>
      </c>
      <c r="Y490" s="38">
        <v>0.3</v>
      </c>
      <c r="Z490" s="38">
        <v>0</v>
      </c>
      <c r="AA490" s="38">
        <v>0.5</v>
      </c>
      <c r="AB490" s="38">
        <v>0.6</v>
      </c>
      <c r="AC490" s="38">
        <v>5.0999999999999996</v>
      </c>
    </row>
    <row r="491" spans="1:29">
      <c r="A491" s="40">
        <v>373</v>
      </c>
      <c r="B491" s="39" t="s">
        <v>522</v>
      </c>
      <c r="C491" s="40" t="s">
        <v>53</v>
      </c>
      <c r="D491" s="40">
        <v>28</v>
      </c>
      <c r="E491" s="39" t="s">
        <v>67</v>
      </c>
      <c r="F491" s="40">
        <v>10</v>
      </c>
      <c r="G491" s="40">
        <v>0</v>
      </c>
      <c r="H491" s="40">
        <v>19.3</v>
      </c>
      <c r="I491" s="40">
        <v>3.9</v>
      </c>
      <c r="J491" s="40">
        <v>8.9</v>
      </c>
      <c r="K491" s="40">
        <v>0.438</v>
      </c>
      <c r="L491" s="40">
        <v>1.5</v>
      </c>
      <c r="M491" s="40">
        <v>3.9</v>
      </c>
      <c r="N491" s="40">
        <v>0.38500000000000001</v>
      </c>
      <c r="O491" s="40">
        <v>2.4</v>
      </c>
      <c r="P491" s="40">
        <v>5</v>
      </c>
      <c r="Q491" s="40">
        <v>0.48</v>
      </c>
      <c r="R491" s="40">
        <v>1.2</v>
      </c>
      <c r="S491" s="40">
        <v>1.8</v>
      </c>
      <c r="T491" s="40">
        <v>0.66700000000000004</v>
      </c>
      <c r="U491" s="40">
        <v>0.2</v>
      </c>
      <c r="V491" s="40">
        <v>1.2</v>
      </c>
      <c r="W491" s="40">
        <v>1.4</v>
      </c>
      <c r="X491" s="40">
        <v>2.7</v>
      </c>
      <c r="Y491" s="40">
        <v>0.4</v>
      </c>
      <c r="Z491" s="40">
        <v>0</v>
      </c>
      <c r="AA491" s="40">
        <v>1</v>
      </c>
      <c r="AB491" s="40">
        <v>0.9</v>
      </c>
      <c r="AC491" s="40">
        <v>10.5</v>
      </c>
    </row>
    <row r="492" spans="1:29">
      <c r="A492" s="40">
        <v>373</v>
      </c>
      <c r="B492" s="39" t="s">
        <v>522</v>
      </c>
      <c r="C492" s="40" t="s">
        <v>53</v>
      </c>
      <c r="D492" s="40">
        <v>28</v>
      </c>
      <c r="E492" s="39" t="s">
        <v>108</v>
      </c>
      <c r="F492" s="40">
        <v>11</v>
      </c>
      <c r="G492" s="40">
        <v>0</v>
      </c>
      <c r="H492" s="40">
        <v>7.9</v>
      </c>
      <c r="I492" s="40">
        <v>0.8</v>
      </c>
      <c r="J492" s="40">
        <v>3.1</v>
      </c>
      <c r="K492" s="40">
        <v>0.26500000000000001</v>
      </c>
      <c r="L492" s="40">
        <v>0</v>
      </c>
      <c r="M492" s="40">
        <v>1</v>
      </c>
      <c r="N492" s="40">
        <v>0</v>
      </c>
      <c r="O492" s="40">
        <v>0.8</v>
      </c>
      <c r="P492" s="40">
        <v>2.1</v>
      </c>
      <c r="Q492" s="40">
        <v>0.39100000000000001</v>
      </c>
      <c r="R492" s="40">
        <v>0.4</v>
      </c>
      <c r="S492" s="40">
        <v>0.5</v>
      </c>
      <c r="T492" s="40">
        <v>0.66700000000000004</v>
      </c>
      <c r="U492" s="40">
        <v>0.4</v>
      </c>
      <c r="V492" s="40">
        <v>1</v>
      </c>
      <c r="W492" s="40">
        <v>1.4</v>
      </c>
      <c r="X492" s="40">
        <v>1.2</v>
      </c>
      <c r="Y492" s="40">
        <v>0.3</v>
      </c>
      <c r="Z492" s="40">
        <v>0</v>
      </c>
      <c r="AA492" s="40">
        <v>0.3</v>
      </c>
      <c r="AB492" s="40">
        <v>0.1</v>
      </c>
      <c r="AC492" s="40">
        <v>2</v>
      </c>
    </row>
    <row r="493" spans="1:29">
      <c r="A493" s="40">
        <v>373</v>
      </c>
      <c r="B493" s="39" t="s">
        <v>522</v>
      </c>
      <c r="C493" s="40" t="s">
        <v>53</v>
      </c>
      <c r="D493" s="40">
        <v>28</v>
      </c>
      <c r="E493" s="39" t="s">
        <v>59</v>
      </c>
      <c r="F493" s="40">
        <v>5</v>
      </c>
      <c r="G493" s="40">
        <v>0</v>
      </c>
      <c r="H493" s="40">
        <v>8.8000000000000007</v>
      </c>
      <c r="I493" s="40">
        <v>0.6</v>
      </c>
      <c r="J493" s="40">
        <v>2.8</v>
      </c>
      <c r="K493" s="40">
        <v>0.214</v>
      </c>
      <c r="L493" s="40">
        <v>0</v>
      </c>
      <c r="M493" s="40">
        <v>1.4</v>
      </c>
      <c r="N493" s="40">
        <v>0</v>
      </c>
      <c r="O493" s="40">
        <v>0.6</v>
      </c>
      <c r="P493" s="40">
        <v>1.4</v>
      </c>
      <c r="Q493" s="40">
        <v>0.42899999999999999</v>
      </c>
      <c r="R493" s="40">
        <v>0</v>
      </c>
      <c r="S493" s="40">
        <v>0</v>
      </c>
      <c r="T493" s="40"/>
      <c r="U493" s="40">
        <v>0</v>
      </c>
      <c r="V493" s="40">
        <v>0.6</v>
      </c>
      <c r="W493" s="40">
        <v>0.6</v>
      </c>
      <c r="X493" s="40">
        <v>1.2</v>
      </c>
      <c r="Y493" s="40">
        <v>0</v>
      </c>
      <c r="Z493" s="40">
        <v>0</v>
      </c>
      <c r="AA493" s="40">
        <v>0.2</v>
      </c>
      <c r="AB493" s="40">
        <v>1</v>
      </c>
      <c r="AC493" s="40">
        <v>1.2</v>
      </c>
    </row>
    <row r="494" spans="1:29">
      <c r="A494" s="38">
        <v>374</v>
      </c>
      <c r="B494" s="39" t="s">
        <v>523</v>
      </c>
      <c r="C494" s="38" t="s">
        <v>53</v>
      </c>
      <c r="D494" s="38">
        <v>31</v>
      </c>
      <c r="E494" s="39" t="s">
        <v>85</v>
      </c>
      <c r="F494" s="38">
        <v>43</v>
      </c>
      <c r="G494" s="38">
        <v>20</v>
      </c>
      <c r="H494" s="38">
        <v>22.8</v>
      </c>
      <c r="I494" s="38">
        <v>1.8</v>
      </c>
      <c r="J494" s="38">
        <v>5.2</v>
      </c>
      <c r="K494" s="38">
        <v>0.34499999999999997</v>
      </c>
      <c r="L494" s="38">
        <v>0.7</v>
      </c>
      <c r="M494" s="38">
        <v>2.5</v>
      </c>
      <c r="N494" s="38">
        <v>0.28399999999999997</v>
      </c>
      <c r="O494" s="38">
        <v>1.1000000000000001</v>
      </c>
      <c r="P494" s="38">
        <v>2.7</v>
      </c>
      <c r="Q494" s="38">
        <v>0.40400000000000003</v>
      </c>
      <c r="R494" s="38">
        <v>0.8</v>
      </c>
      <c r="S494" s="38">
        <v>1</v>
      </c>
      <c r="T494" s="38">
        <v>0.8</v>
      </c>
      <c r="U494" s="38">
        <v>0.4</v>
      </c>
      <c r="V494" s="38">
        <v>1.2</v>
      </c>
      <c r="W494" s="38">
        <v>1.6</v>
      </c>
      <c r="X494" s="38">
        <v>3.8</v>
      </c>
      <c r="Y494" s="38">
        <v>1.6</v>
      </c>
      <c r="Z494" s="38">
        <v>0.1</v>
      </c>
      <c r="AA494" s="38">
        <v>1.2</v>
      </c>
      <c r="AB494" s="38">
        <v>2.7</v>
      </c>
      <c r="AC494" s="38">
        <v>5.0999999999999996</v>
      </c>
    </row>
    <row r="495" spans="1:29">
      <c r="A495" s="38">
        <v>375</v>
      </c>
      <c r="B495" s="39" t="s">
        <v>524</v>
      </c>
      <c r="C495" s="38" t="s">
        <v>53</v>
      </c>
      <c r="D495" s="38">
        <v>37</v>
      </c>
      <c r="E495" s="38" t="s">
        <v>107</v>
      </c>
      <c r="F495" s="38">
        <v>67</v>
      </c>
      <c r="G495" s="38">
        <v>3</v>
      </c>
      <c r="H495" s="38">
        <v>17.899999999999999</v>
      </c>
      <c r="I495" s="38">
        <v>1.4</v>
      </c>
      <c r="J495" s="38">
        <v>3.4</v>
      </c>
      <c r="K495" s="38">
        <v>0.39900000000000002</v>
      </c>
      <c r="L495" s="38">
        <v>0.9</v>
      </c>
      <c r="M495" s="38">
        <v>2.5</v>
      </c>
      <c r="N495" s="38">
        <v>0.34300000000000003</v>
      </c>
      <c r="O495" s="38">
        <v>0.5</v>
      </c>
      <c r="P495" s="38">
        <v>0.9</v>
      </c>
      <c r="Q495" s="38">
        <v>0.54800000000000004</v>
      </c>
      <c r="R495" s="38">
        <v>0.5</v>
      </c>
      <c r="S495" s="38">
        <v>0.6</v>
      </c>
      <c r="T495" s="38">
        <v>0.85399999999999998</v>
      </c>
      <c r="U495" s="38">
        <v>0.4</v>
      </c>
      <c r="V495" s="38">
        <v>1.3</v>
      </c>
      <c r="W495" s="38">
        <v>1.8</v>
      </c>
      <c r="X495" s="38">
        <v>2.6</v>
      </c>
      <c r="Y495" s="38">
        <v>1.2</v>
      </c>
      <c r="Z495" s="38">
        <v>0</v>
      </c>
      <c r="AA495" s="38">
        <v>0.9</v>
      </c>
      <c r="AB495" s="38">
        <v>1.3</v>
      </c>
      <c r="AC495" s="38">
        <v>4.0999999999999996</v>
      </c>
    </row>
    <row r="496" spans="1:29">
      <c r="A496" s="40">
        <v>375</v>
      </c>
      <c r="B496" s="39" t="s">
        <v>524</v>
      </c>
      <c r="C496" s="40" t="s">
        <v>53</v>
      </c>
      <c r="D496" s="40">
        <v>37</v>
      </c>
      <c r="E496" s="39" t="s">
        <v>51</v>
      </c>
      <c r="F496" s="40">
        <v>43</v>
      </c>
      <c r="G496" s="40">
        <v>3</v>
      </c>
      <c r="H496" s="40">
        <v>18.5</v>
      </c>
      <c r="I496" s="40">
        <v>1.6</v>
      </c>
      <c r="J496" s="40">
        <v>3.7</v>
      </c>
      <c r="K496" s="40">
        <v>0.42199999999999999</v>
      </c>
      <c r="L496" s="40">
        <v>1</v>
      </c>
      <c r="M496" s="40">
        <v>2.7</v>
      </c>
      <c r="N496" s="40">
        <v>0.374</v>
      </c>
      <c r="O496" s="40">
        <v>0.6</v>
      </c>
      <c r="P496" s="40">
        <v>1.1000000000000001</v>
      </c>
      <c r="Q496" s="40">
        <v>0.54300000000000004</v>
      </c>
      <c r="R496" s="40">
        <v>0.5</v>
      </c>
      <c r="S496" s="40">
        <v>0.6</v>
      </c>
      <c r="T496" s="40">
        <v>0.84599999999999997</v>
      </c>
      <c r="U496" s="40">
        <v>0.4</v>
      </c>
      <c r="V496" s="40">
        <v>1.4</v>
      </c>
      <c r="W496" s="40">
        <v>1.9</v>
      </c>
      <c r="X496" s="40">
        <v>2.4</v>
      </c>
      <c r="Y496" s="40">
        <v>1.2</v>
      </c>
      <c r="Z496" s="40">
        <v>0</v>
      </c>
      <c r="AA496" s="40">
        <v>1.1000000000000001</v>
      </c>
      <c r="AB496" s="40">
        <v>1.2</v>
      </c>
      <c r="AC496" s="40">
        <v>4.7</v>
      </c>
    </row>
    <row r="497" spans="1:29">
      <c r="A497" s="40">
        <v>375</v>
      </c>
      <c r="B497" s="39" t="s">
        <v>524</v>
      </c>
      <c r="C497" s="40" t="s">
        <v>53</v>
      </c>
      <c r="D497" s="40">
        <v>37</v>
      </c>
      <c r="E497" s="39" t="s">
        <v>71</v>
      </c>
      <c r="F497" s="40">
        <v>24</v>
      </c>
      <c r="G497" s="40">
        <v>0</v>
      </c>
      <c r="H497" s="40">
        <v>16.8</v>
      </c>
      <c r="I497" s="40">
        <v>1</v>
      </c>
      <c r="J497" s="40">
        <v>2.8</v>
      </c>
      <c r="K497" s="40">
        <v>0.34300000000000003</v>
      </c>
      <c r="L497" s="40">
        <v>0.6</v>
      </c>
      <c r="M497" s="40">
        <v>2.1</v>
      </c>
      <c r="N497" s="40">
        <v>0.27500000000000002</v>
      </c>
      <c r="O497" s="40">
        <v>0.4</v>
      </c>
      <c r="P497" s="40">
        <v>0.7</v>
      </c>
      <c r="Q497" s="40">
        <v>0.56299999999999994</v>
      </c>
      <c r="R497" s="40">
        <v>0.5</v>
      </c>
      <c r="S497" s="40">
        <v>0.6</v>
      </c>
      <c r="T497" s="40">
        <v>0.86699999999999999</v>
      </c>
      <c r="U497" s="40">
        <v>0.5</v>
      </c>
      <c r="V497" s="40">
        <v>1.1000000000000001</v>
      </c>
      <c r="W497" s="40">
        <v>1.6</v>
      </c>
      <c r="X497" s="40">
        <v>2.8</v>
      </c>
      <c r="Y497" s="40">
        <v>1.1000000000000001</v>
      </c>
      <c r="Z497" s="40">
        <v>0</v>
      </c>
      <c r="AA497" s="40">
        <v>0.6</v>
      </c>
      <c r="AB497" s="40">
        <v>1.5</v>
      </c>
      <c r="AC497" s="40">
        <v>3</v>
      </c>
    </row>
    <row r="498" spans="1:29">
      <c r="A498" s="38">
        <v>376</v>
      </c>
      <c r="B498" s="39" t="s">
        <v>525</v>
      </c>
      <c r="C498" s="38" t="s">
        <v>64</v>
      </c>
      <c r="D498" s="38">
        <v>34</v>
      </c>
      <c r="E498" s="38" t="s">
        <v>107</v>
      </c>
      <c r="F498" s="38">
        <v>58</v>
      </c>
      <c r="G498" s="38">
        <v>16</v>
      </c>
      <c r="H498" s="38">
        <v>24.1</v>
      </c>
      <c r="I498" s="38">
        <v>3.1</v>
      </c>
      <c r="J498" s="38">
        <v>6.9</v>
      </c>
      <c r="K498" s="38">
        <v>0.44</v>
      </c>
      <c r="L498" s="38">
        <v>0.5</v>
      </c>
      <c r="M498" s="38">
        <v>1.2</v>
      </c>
      <c r="N498" s="38">
        <v>0.46300000000000002</v>
      </c>
      <c r="O498" s="38">
        <v>2.5</v>
      </c>
      <c r="P498" s="38">
        <v>5.8</v>
      </c>
      <c r="Q498" s="38">
        <v>0.436</v>
      </c>
      <c r="R498" s="38">
        <v>0.8</v>
      </c>
      <c r="S498" s="38">
        <v>1.1000000000000001</v>
      </c>
      <c r="T498" s="38">
        <v>0.754</v>
      </c>
      <c r="U498" s="38">
        <v>0.9</v>
      </c>
      <c r="V498" s="38">
        <v>2.7</v>
      </c>
      <c r="W498" s="38">
        <v>3.6</v>
      </c>
      <c r="X498" s="38">
        <v>1.6</v>
      </c>
      <c r="Y498" s="38">
        <v>0.5</v>
      </c>
      <c r="Z498" s="38">
        <v>0.3</v>
      </c>
      <c r="AA498" s="38">
        <v>0.6</v>
      </c>
      <c r="AB498" s="38">
        <v>0.9</v>
      </c>
      <c r="AC498" s="38">
        <v>7.5</v>
      </c>
    </row>
    <row r="499" spans="1:29">
      <c r="A499" s="40">
        <v>376</v>
      </c>
      <c r="B499" s="39" t="s">
        <v>525</v>
      </c>
      <c r="C499" s="40" t="s">
        <v>64</v>
      </c>
      <c r="D499" s="40">
        <v>34</v>
      </c>
      <c r="E499" s="39" t="s">
        <v>54</v>
      </c>
      <c r="F499" s="40">
        <v>26</v>
      </c>
      <c r="G499" s="40">
        <v>9</v>
      </c>
      <c r="H499" s="40">
        <v>24.2</v>
      </c>
      <c r="I499" s="40">
        <v>2.9</v>
      </c>
      <c r="J499" s="40">
        <v>7</v>
      </c>
      <c r="K499" s="40">
        <v>0.41</v>
      </c>
      <c r="L499" s="40">
        <v>0.6</v>
      </c>
      <c r="M499" s="40">
        <v>1.3</v>
      </c>
      <c r="N499" s="40">
        <v>0.45500000000000002</v>
      </c>
      <c r="O499" s="40">
        <v>2.2999999999999998</v>
      </c>
      <c r="P499" s="40">
        <v>5.8</v>
      </c>
      <c r="Q499" s="40">
        <v>0.4</v>
      </c>
      <c r="R499" s="40">
        <v>1</v>
      </c>
      <c r="S499" s="40">
        <v>1.2</v>
      </c>
      <c r="T499" s="40">
        <v>0.83299999999999996</v>
      </c>
      <c r="U499" s="40">
        <v>0.8</v>
      </c>
      <c r="V499" s="40">
        <v>2.4</v>
      </c>
      <c r="W499" s="40">
        <v>3.2</v>
      </c>
      <c r="X499" s="40">
        <v>1.4</v>
      </c>
      <c r="Y499" s="40">
        <v>0.3</v>
      </c>
      <c r="Z499" s="40">
        <v>0.2</v>
      </c>
      <c r="AA499" s="40">
        <v>0.6</v>
      </c>
      <c r="AB499" s="40">
        <v>0.8</v>
      </c>
      <c r="AC499" s="40">
        <v>7.3</v>
      </c>
    </row>
    <row r="500" spans="1:29">
      <c r="A500" s="40">
        <v>376</v>
      </c>
      <c r="B500" s="39" t="s">
        <v>525</v>
      </c>
      <c r="C500" s="40" t="s">
        <v>64</v>
      </c>
      <c r="D500" s="40">
        <v>34</v>
      </c>
      <c r="E500" s="39" t="s">
        <v>87</v>
      </c>
      <c r="F500" s="40">
        <v>9</v>
      </c>
      <c r="G500" s="40">
        <v>0</v>
      </c>
      <c r="H500" s="40">
        <v>22</v>
      </c>
      <c r="I500" s="40">
        <v>3.7</v>
      </c>
      <c r="J500" s="40">
        <v>6.6</v>
      </c>
      <c r="K500" s="40">
        <v>0.55900000000000005</v>
      </c>
      <c r="L500" s="40">
        <v>0.6</v>
      </c>
      <c r="M500" s="40">
        <v>0.9</v>
      </c>
      <c r="N500" s="40">
        <v>0.625</v>
      </c>
      <c r="O500" s="40">
        <v>3.1</v>
      </c>
      <c r="P500" s="40">
        <v>5.7</v>
      </c>
      <c r="Q500" s="40">
        <v>0.54900000000000004</v>
      </c>
      <c r="R500" s="40">
        <v>0.6</v>
      </c>
      <c r="S500" s="40">
        <v>0.7</v>
      </c>
      <c r="T500" s="40">
        <v>0.83299999999999996</v>
      </c>
      <c r="U500" s="40">
        <v>0.7</v>
      </c>
      <c r="V500" s="40">
        <v>2.7</v>
      </c>
      <c r="W500" s="40">
        <v>3.3</v>
      </c>
      <c r="X500" s="40">
        <v>2</v>
      </c>
      <c r="Y500" s="40">
        <v>0.6</v>
      </c>
      <c r="Z500" s="40">
        <v>0.2</v>
      </c>
      <c r="AA500" s="40">
        <v>0.4</v>
      </c>
      <c r="AB500" s="40">
        <v>0.8</v>
      </c>
      <c r="AC500" s="40">
        <v>8.4</v>
      </c>
    </row>
    <row r="501" spans="1:29">
      <c r="A501" s="40">
        <v>376</v>
      </c>
      <c r="B501" s="39" t="s">
        <v>525</v>
      </c>
      <c r="C501" s="40" t="s">
        <v>64</v>
      </c>
      <c r="D501" s="40">
        <v>34</v>
      </c>
      <c r="E501" s="39" t="s">
        <v>117</v>
      </c>
      <c r="F501" s="40">
        <v>23</v>
      </c>
      <c r="G501" s="40">
        <v>7</v>
      </c>
      <c r="H501" s="40">
        <v>24.8</v>
      </c>
      <c r="I501" s="40">
        <v>3</v>
      </c>
      <c r="J501" s="40">
        <v>7</v>
      </c>
      <c r="K501" s="40">
        <v>0.43099999999999999</v>
      </c>
      <c r="L501" s="40">
        <v>0.5</v>
      </c>
      <c r="M501" s="40">
        <v>1.1000000000000001</v>
      </c>
      <c r="N501" s="40">
        <v>0.42299999999999999</v>
      </c>
      <c r="O501" s="40">
        <v>2.5</v>
      </c>
      <c r="P501" s="40">
        <v>5.8</v>
      </c>
      <c r="Q501" s="40">
        <v>0.433</v>
      </c>
      <c r="R501" s="40">
        <v>0.8</v>
      </c>
      <c r="S501" s="40">
        <v>1.3</v>
      </c>
      <c r="T501" s="40">
        <v>0.65500000000000003</v>
      </c>
      <c r="U501" s="40">
        <v>1.1000000000000001</v>
      </c>
      <c r="V501" s="40">
        <v>3.1</v>
      </c>
      <c r="W501" s="40">
        <v>4.2</v>
      </c>
      <c r="X501" s="40">
        <v>1.7</v>
      </c>
      <c r="Y501" s="40">
        <v>0.7</v>
      </c>
      <c r="Z501" s="40">
        <v>0.3</v>
      </c>
      <c r="AA501" s="40">
        <v>0.7</v>
      </c>
      <c r="AB501" s="40">
        <v>1.1000000000000001</v>
      </c>
      <c r="AC501" s="40">
        <v>7.3</v>
      </c>
    </row>
    <row r="502" spans="1:29">
      <c r="A502" s="38">
        <v>377</v>
      </c>
      <c r="B502" s="39" t="s">
        <v>685</v>
      </c>
      <c r="C502" s="38" t="s">
        <v>61</v>
      </c>
      <c r="D502" s="38">
        <v>27</v>
      </c>
      <c r="E502" s="39" t="s">
        <v>77</v>
      </c>
      <c r="F502" s="38">
        <v>5</v>
      </c>
      <c r="G502" s="38">
        <v>0</v>
      </c>
      <c r="H502" s="38">
        <v>4.5999999999999996</v>
      </c>
      <c r="I502" s="38">
        <v>0.6</v>
      </c>
      <c r="J502" s="38">
        <v>1.6</v>
      </c>
      <c r="K502" s="38">
        <v>0.375</v>
      </c>
      <c r="L502" s="38">
        <v>0</v>
      </c>
      <c r="M502" s="38">
        <v>0</v>
      </c>
      <c r="N502" s="38"/>
      <c r="O502" s="38">
        <v>0.6</v>
      </c>
      <c r="P502" s="38">
        <v>1.6</v>
      </c>
      <c r="Q502" s="38">
        <v>0.375</v>
      </c>
      <c r="R502" s="38">
        <v>0.4</v>
      </c>
      <c r="S502" s="38">
        <v>0.4</v>
      </c>
      <c r="T502" s="38">
        <v>1</v>
      </c>
      <c r="U502" s="38">
        <v>0.4</v>
      </c>
      <c r="V502" s="38">
        <v>0.6</v>
      </c>
      <c r="W502" s="38">
        <v>1</v>
      </c>
      <c r="X502" s="38">
        <v>0</v>
      </c>
      <c r="Y502" s="38">
        <v>0.2</v>
      </c>
      <c r="Z502" s="38">
        <v>0</v>
      </c>
      <c r="AA502" s="38">
        <v>0.4</v>
      </c>
      <c r="AB502" s="38">
        <v>1.6</v>
      </c>
      <c r="AC502" s="38">
        <v>1.6</v>
      </c>
    </row>
    <row r="503" spans="1:29">
      <c r="A503" s="38">
        <v>378</v>
      </c>
      <c r="B503" s="39" t="s">
        <v>526</v>
      </c>
      <c r="C503" s="38" t="s">
        <v>24</v>
      </c>
      <c r="D503" s="38">
        <v>20</v>
      </c>
      <c r="E503" s="39" t="s">
        <v>85</v>
      </c>
      <c r="F503" s="38">
        <v>1</v>
      </c>
      <c r="G503" s="38">
        <v>0</v>
      </c>
      <c r="H503" s="38">
        <v>14</v>
      </c>
      <c r="I503" s="38">
        <v>1</v>
      </c>
      <c r="J503" s="38">
        <v>3</v>
      </c>
      <c r="K503" s="38">
        <v>0.33300000000000002</v>
      </c>
      <c r="L503" s="38">
        <v>0</v>
      </c>
      <c r="M503" s="38">
        <v>0</v>
      </c>
      <c r="N503" s="38"/>
      <c r="O503" s="38">
        <v>1</v>
      </c>
      <c r="P503" s="38">
        <v>3</v>
      </c>
      <c r="Q503" s="38">
        <v>0.33300000000000002</v>
      </c>
      <c r="R503" s="38">
        <v>0</v>
      </c>
      <c r="S503" s="38">
        <v>2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1</v>
      </c>
      <c r="AB503" s="38">
        <v>1</v>
      </c>
      <c r="AC503" s="38">
        <v>2</v>
      </c>
    </row>
    <row r="504" spans="1:29">
      <c r="A504" s="38">
        <v>379</v>
      </c>
      <c r="B504" s="39" t="s">
        <v>527</v>
      </c>
      <c r="C504" s="38" t="s">
        <v>24</v>
      </c>
      <c r="D504" s="38">
        <v>31</v>
      </c>
      <c r="E504" s="38" t="s">
        <v>107</v>
      </c>
      <c r="F504" s="38">
        <v>21</v>
      </c>
      <c r="G504" s="38">
        <v>0</v>
      </c>
      <c r="H504" s="38">
        <v>6</v>
      </c>
      <c r="I504" s="38">
        <v>0.4</v>
      </c>
      <c r="J504" s="38">
        <v>1.7</v>
      </c>
      <c r="K504" s="38">
        <v>0.25700000000000001</v>
      </c>
      <c r="L504" s="38">
        <v>0</v>
      </c>
      <c r="M504" s="38">
        <v>0.2</v>
      </c>
      <c r="N504" s="38">
        <v>0</v>
      </c>
      <c r="O504" s="38">
        <v>0.4</v>
      </c>
      <c r="P504" s="38">
        <v>1.4</v>
      </c>
      <c r="Q504" s="38">
        <v>0.3</v>
      </c>
      <c r="R504" s="38">
        <v>0.3</v>
      </c>
      <c r="S504" s="38">
        <v>0.6</v>
      </c>
      <c r="T504" s="38">
        <v>0.5</v>
      </c>
      <c r="U504" s="38">
        <v>0.8</v>
      </c>
      <c r="V504" s="38">
        <v>1</v>
      </c>
      <c r="W504" s="38">
        <v>1.8</v>
      </c>
      <c r="X504" s="38">
        <v>0.2</v>
      </c>
      <c r="Y504" s="38">
        <v>0.2</v>
      </c>
      <c r="Z504" s="38">
        <v>0.1</v>
      </c>
      <c r="AA504" s="38">
        <v>0.1</v>
      </c>
      <c r="AB504" s="38">
        <v>0.8</v>
      </c>
      <c r="AC504" s="38">
        <v>1.1000000000000001</v>
      </c>
    </row>
    <row r="505" spans="1:29">
      <c r="A505" s="40">
        <v>379</v>
      </c>
      <c r="B505" s="39" t="s">
        <v>527</v>
      </c>
      <c r="C505" s="40" t="s">
        <v>24</v>
      </c>
      <c r="D505" s="40">
        <v>31</v>
      </c>
      <c r="E505" s="39" t="s">
        <v>59</v>
      </c>
      <c r="F505" s="40">
        <v>16</v>
      </c>
      <c r="G505" s="40">
        <v>0</v>
      </c>
      <c r="H505" s="40">
        <v>6.3</v>
      </c>
      <c r="I505" s="40">
        <v>0.4</v>
      </c>
      <c r="J505" s="40">
        <v>1.6</v>
      </c>
      <c r="K505" s="40">
        <v>0.24</v>
      </c>
      <c r="L505" s="40">
        <v>0</v>
      </c>
      <c r="M505" s="40">
        <v>0.3</v>
      </c>
      <c r="N505" s="40">
        <v>0</v>
      </c>
      <c r="O505" s="40">
        <v>0.4</v>
      </c>
      <c r="P505" s="40">
        <v>1.3</v>
      </c>
      <c r="Q505" s="40">
        <v>0.28599999999999998</v>
      </c>
      <c r="R505" s="40">
        <v>0.3</v>
      </c>
      <c r="S505" s="40">
        <v>0.6</v>
      </c>
      <c r="T505" s="40">
        <v>0.5</v>
      </c>
      <c r="U505" s="40">
        <v>0.8</v>
      </c>
      <c r="V505" s="40">
        <v>0.9</v>
      </c>
      <c r="W505" s="40">
        <v>1.6</v>
      </c>
      <c r="X505" s="40">
        <v>0.2</v>
      </c>
      <c r="Y505" s="40">
        <v>0.3</v>
      </c>
      <c r="Z505" s="40">
        <v>0.1</v>
      </c>
      <c r="AA505" s="40">
        <v>0.1</v>
      </c>
      <c r="AB505" s="40">
        <v>0.8</v>
      </c>
      <c r="AC505" s="40">
        <v>1.1000000000000001</v>
      </c>
    </row>
    <row r="506" spans="1:29">
      <c r="A506" s="40">
        <v>379</v>
      </c>
      <c r="B506" s="39" t="s">
        <v>527</v>
      </c>
      <c r="C506" s="40" t="s">
        <v>24</v>
      </c>
      <c r="D506" s="40">
        <v>31</v>
      </c>
      <c r="E506" s="39" t="s">
        <v>87</v>
      </c>
      <c r="F506" s="40">
        <v>5</v>
      </c>
      <c r="G506" s="40">
        <v>0</v>
      </c>
      <c r="H506" s="40">
        <v>5</v>
      </c>
      <c r="I506" s="40">
        <v>0.6</v>
      </c>
      <c r="J506" s="40">
        <v>2</v>
      </c>
      <c r="K506" s="40">
        <v>0.3</v>
      </c>
      <c r="L506" s="40">
        <v>0</v>
      </c>
      <c r="M506" s="40">
        <v>0.2</v>
      </c>
      <c r="N506" s="40">
        <v>0</v>
      </c>
      <c r="O506" s="40">
        <v>0.6</v>
      </c>
      <c r="P506" s="40">
        <v>1.8</v>
      </c>
      <c r="Q506" s="40">
        <v>0.33300000000000002</v>
      </c>
      <c r="R506" s="40">
        <v>0.2</v>
      </c>
      <c r="S506" s="40">
        <v>0.4</v>
      </c>
      <c r="T506" s="40">
        <v>0.5</v>
      </c>
      <c r="U506" s="40">
        <v>0.8</v>
      </c>
      <c r="V506" s="40">
        <v>1.6</v>
      </c>
      <c r="W506" s="40">
        <v>2.4</v>
      </c>
      <c r="X506" s="40">
        <v>0.2</v>
      </c>
      <c r="Y506" s="40">
        <v>0.2</v>
      </c>
      <c r="Z506" s="40">
        <v>0.2</v>
      </c>
      <c r="AA506" s="40">
        <v>0.2</v>
      </c>
      <c r="AB506" s="40">
        <v>0.6</v>
      </c>
      <c r="AC506" s="40">
        <v>1.4</v>
      </c>
    </row>
    <row r="507" spans="1:29">
      <c r="A507" s="38">
        <v>380</v>
      </c>
      <c r="B507" s="39" t="s">
        <v>528</v>
      </c>
      <c r="C507" s="38" t="s">
        <v>24</v>
      </c>
      <c r="D507" s="38">
        <v>33</v>
      </c>
      <c r="E507" s="39" t="s">
        <v>54</v>
      </c>
      <c r="F507" s="38">
        <v>71</v>
      </c>
      <c r="G507" s="38">
        <v>71</v>
      </c>
      <c r="H507" s="38">
        <v>32.5</v>
      </c>
      <c r="I507" s="38">
        <v>6.4</v>
      </c>
      <c r="J507" s="38">
        <v>13.1</v>
      </c>
      <c r="K507" s="38">
        <v>0.48699999999999999</v>
      </c>
      <c r="L507" s="38">
        <v>0.1</v>
      </c>
      <c r="M507" s="38">
        <v>0.3</v>
      </c>
      <c r="N507" s="38">
        <v>0.35</v>
      </c>
      <c r="O507" s="38">
        <v>6.3</v>
      </c>
      <c r="P507" s="38">
        <v>12.8</v>
      </c>
      <c r="Q507" s="38">
        <v>0.49</v>
      </c>
      <c r="R507" s="38">
        <v>3.2</v>
      </c>
      <c r="S507" s="38">
        <v>4.2</v>
      </c>
      <c r="T507" s="38">
        <v>0.76500000000000001</v>
      </c>
      <c r="U507" s="38">
        <v>3.2</v>
      </c>
      <c r="V507" s="38">
        <v>7.4</v>
      </c>
      <c r="W507" s="38">
        <v>10.5</v>
      </c>
      <c r="X507" s="38">
        <v>2.2000000000000002</v>
      </c>
      <c r="Y507" s="38">
        <v>1</v>
      </c>
      <c r="Z507" s="38">
        <v>0.2</v>
      </c>
      <c r="AA507" s="38">
        <v>2.2000000000000002</v>
      </c>
      <c r="AB507" s="38">
        <v>2.5</v>
      </c>
      <c r="AC507" s="38">
        <v>16.100000000000001</v>
      </c>
    </row>
    <row r="508" spans="1:29">
      <c r="A508" s="36" t="s">
        <v>214</v>
      </c>
      <c r="B508" s="36" t="s">
        <v>0</v>
      </c>
      <c r="C508" s="36" t="s">
        <v>1</v>
      </c>
      <c r="D508" s="36" t="s">
        <v>2</v>
      </c>
      <c r="E508" s="36" t="s">
        <v>3</v>
      </c>
      <c r="F508" s="36" t="s">
        <v>4</v>
      </c>
      <c r="G508" s="36" t="s">
        <v>5</v>
      </c>
      <c r="H508" s="36" t="s">
        <v>6</v>
      </c>
      <c r="I508" s="36" t="s">
        <v>7</v>
      </c>
      <c r="J508" s="36" t="s">
        <v>8</v>
      </c>
      <c r="K508" s="36" t="s">
        <v>9</v>
      </c>
      <c r="L508" s="36" t="s">
        <v>10</v>
      </c>
      <c r="M508" s="36" t="s">
        <v>11</v>
      </c>
      <c r="N508" s="36" t="s">
        <v>10</v>
      </c>
      <c r="O508" s="36" t="s">
        <v>12</v>
      </c>
      <c r="P508" s="36" t="s">
        <v>13</v>
      </c>
      <c r="Q508" s="36" t="s">
        <v>12</v>
      </c>
      <c r="R508" s="36" t="s">
        <v>14</v>
      </c>
      <c r="S508" s="36" t="s">
        <v>15</v>
      </c>
      <c r="T508" s="36" t="s">
        <v>16</v>
      </c>
      <c r="U508" s="36" t="s">
        <v>17</v>
      </c>
      <c r="V508" s="36" t="s">
        <v>18</v>
      </c>
      <c r="W508" s="36" t="s">
        <v>19</v>
      </c>
      <c r="X508" s="36" t="s">
        <v>20</v>
      </c>
      <c r="Y508" s="36" t="s">
        <v>21</v>
      </c>
      <c r="Z508" s="36" t="s">
        <v>22</v>
      </c>
      <c r="AA508" s="36" t="s">
        <v>23</v>
      </c>
      <c r="AB508" s="36" t="s">
        <v>24</v>
      </c>
      <c r="AC508" s="36" t="s">
        <v>25</v>
      </c>
    </row>
    <row r="509" spans="1:29">
      <c r="A509" s="38">
        <v>381</v>
      </c>
      <c r="B509" s="39" t="s">
        <v>529</v>
      </c>
      <c r="C509" s="38" t="s">
        <v>58</v>
      </c>
      <c r="D509" s="38">
        <v>30</v>
      </c>
      <c r="E509" s="39" t="s">
        <v>69</v>
      </c>
      <c r="F509" s="38">
        <v>78</v>
      </c>
      <c r="G509" s="38">
        <v>78</v>
      </c>
      <c r="H509" s="38">
        <v>30.9</v>
      </c>
      <c r="I509" s="38">
        <v>5.7</v>
      </c>
      <c r="J509" s="38">
        <v>12</v>
      </c>
      <c r="K509" s="38">
        <v>0.47699999999999998</v>
      </c>
      <c r="L509" s="38">
        <v>2.6</v>
      </c>
      <c r="M509" s="38">
        <v>5.9</v>
      </c>
      <c r="N509" s="38">
        <v>0.437</v>
      </c>
      <c r="O509" s="38">
        <v>3.2</v>
      </c>
      <c r="P509" s="38">
        <v>6.2</v>
      </c>
      <c r="Q509" s="38">
        <v>0.51500000000000001</v>
      </c>
      <c r="R509" s="38">
        <v>2.2999999999999998</v>
      </c>
      <c r="S509" s="38">
        <v>2.6</v>
      </c>
      <c r="T509" s="38">
        <v>0.90100000000000002</v>
      </c>
      <c r="U509" s="38">
        <v>0.3</v>
      </c>
      <c r="V509" s="38">
        <v>1.9</v>
      </c>
      <c r="W509" s="38">
        <v>2.1</v>
      </c>
      <c r="X509" s="38">
        <v>1.8</v>
      </c>
      <c r="Y509" s="38">
        <v>0.5</v>
      </c>
      <c r="Z509" s="38">
        <v>0.1</v>
      </c>
      <c r="AA509" s="38">
        <v>1.2</v>
      </c>
      <c r="AB509" s="38">
        <v>1.7</v>
      </c>
      <c r="AC509" s="38">
        <v>16.399999999999999</v>
      </c>
    </row>
    <row r="510" spans="1:29">
      <c r="A510" s="38">
        <v>382</v>
      </c>
      <c r="B510" s="39" t="s">
        <v>530</v>
      </c>
      <c r="C510" s="38" t="s">
        <v>58</v>
      </c>
      <c r="D510" s="38">
        <v>24</v>
      </c>
      <c r="E510" s="39" t="s">
        <v>115</v>
      </c>
      <c r="F510" s="38">
        <v>5</v>
      </c>
      <c r="G510" s="38">
        <v>0</v>
      </c>
      <c r="H510" s="38">
        <v>8.6</v>
      </c>
      <c r="I510" s="38">
        <v>0.6</v>
      </c>
      <c r="J510" s="38">
        <v>3</v>
      </c>
      <c r="K510" s="38">
        <v>0.2</v>
      </c>
      <c r="L510" s="38">
        <v>0.2</v>
      </c>
      <c r="M510" s="38">
        <v>1.4</v>
      </c>
      <c r="N510" s="38">
        <v>0.14299999999999999</v>
      </c>
      <c r="O510" s="38">
        <v>0.4</v>
      </c>
      <c r="P510" s="38">
        <v>1.6</v>
      </c>
      <c r="Q510" s="38">
        <v>0.25</v>
      </c>
      <c r="R510" s="38">
        <v>0.8</v>
      </c>
      <c r="S510" s="38">
        <v>1.2</v>
      </c>
      <c r="T510" s="38">
        <v>0.66700000000000004</v>
      </c>
      <c r="U510" s="38">
        <v>0.4</v>
      </c>
      <c r="V510" s="38">
        <v>0.4</v>
      </c>
      <c r="W510" s="38">
        <v>0.8</v>
      </c>
      <c r="X510" s="38">
        <v>0.4</v>
      </c>
      <c r="Y510" s="38">
        <v>0</v>
      </c>
      <c r="Z510" s="38">
        <v>0</v>
      </c>
      <c r="AA510" s="38">
        <v>0.4</v>
      </c>
      <c r="AB510" s="38">
        <v>2.2000000000000002</v>
      </c>
      <c r="AC510" s="38">
        <v>2.2000000000000002</v>
      </c>
    </row>
    <row r="511" spans="1:29">
      <c r="A511" s="38">
        <v>383</v>
      </c>
      <c r="B511" s="39" t="s">
        <v>686</v>
      </c>
      <c r="C511" s="38" t="s">
        <v>58</v>
      </c>
      <c r="D511" s="38">
        <v>34</v>
      </c>
      <c r="E511" s="39" t="s">
        <v>223</v>
      </c>
      <c r="F511" s="38">
        <v>19</v>
      </c>
      <c r="G511" s="38">
        <v>15</v>
      </c>
      <c r="H511" s="38">
        <v>21.9</v>
      </c>
      <c r="I511" s="38">
        <v>3.3</v>
      </c>
      <c r="J511" s="38">
        <v>9.4</v>
      </c>
      <c r="K511" s="38">
        <v>0.34799999999999998</v>
      </c>
      <c r="L511" s="38">
        <v>1.6</v>
      </c>
      <c r="M511" s="38">
        <v>5.0999999999999996</v>
      </c>
      <c r="N511" s="38">
        <v>0.32300000000000001</v>
      </c>
      <c r="O511" s="38">
        <v>1.6</v>
      </c>
      <c r="P511" s="38">
        <v>4.3</v>
      </c>
      <c r="Q511" s="38">
        <v>0.378</v>
      </c>
      <c r="R511" s="38">
        <v>0.9</v>
      </c>
      <c r="S511" s="38">
        <v>1.2</v>
      </c>
      <c r="T511" s="38">
        <v>0.77300000000000002</v>
      </c>
      <c r="U511" s="38">
        <v>0.7</v>
      </c>
      <c r="V511" s="38">
        <v>2.8</v>
      </c>
      <c r="W511" s="38">
        <v>3.5</v>
      </c>
      <c r="X511" s="38">
        <v>2</v>
      </c>
      <c r="Y511" s="38">
        <v>0.7</v>
      </c>
      <c r="Z511" s="38">
        <v>0.2</v>
      </c>
      <c r="AA511" s="38">
        <v>0.8</v>
      </c>
      <c r="AB511" s="38">
        <v>1.5</v>
      </c>
      <c r="AC511" s="38">
        <v>9.1</v>
      </c>
    </row>
    <row r="512" spans="1:29">
      <c r="A512" s="38">
        <v>384</v>
      </c>
      <c r="B512" s="39" t="s">
        <v>531</v>
      </c>
      <c r="C512" s="38" t="s">
        <v>53</v>
      </c>
      <c r="D512" s="38">
        <v>33</v>
      </c>
      <c r="E512" s="39" t="s">
        <v>95</v>
      </c>
      <c r="F512" s="38">
        <v>47</v>
      </c>
      <c r="G512" s="38">
        <v>0</v>
      </c>
      <c r="H512" s="38">
        <v>14.5</v>
      </c>
      <c r="I512" s="38">
        <v>1.6</v>
      </c>
      <c r="J512" s="38">
        <v>3.7</v>
      </c>
      <c r="K512" s="38">
        <v>0.42599999999999999</v>
      </c>
      <c r="L512" s="38">
        <v>0.4</v>
      </c>
      <c r="M512" s="38">
        <v>1.3</v>
      </c>
      <c r="N512" s="38">
        <v>0.317</v>
      </c>
      <c r="O512" s="38">
        <v>1.2</v>
      </c>
      <c r="P512" s="38">
        <v>2.4</v>
      </c>
      <c r="Q512" s="38">
        <v>0.48699999999999999</v>
      </c>
      <c r="R512" s="38">
        <v>0.4</v>
      </c>
      <c r="S512" s="38">
        <v>0.4</v>
      </c>
      <c r="T512" s="38">
        <v>0.85699999999999998</v>
      </c>
      <c r="U512" s="38">
        <v>0.2</v>
      </c>
      <c r="V512" s="38">
        <v>1.3</v>
      </c>
      <c r="W512" s="38">
        <v>1.4</v>
      </c>
      <c r="X512" s="38">
        <v>2</v>
      </c>
      <c r="Y512" s="38">
        <v>0.4</v>
      </c>
      <c r="Z512" s="38">
        <v>0.1</v>
      </c>
      <c r="AA512" s="38">
        <v>0.8</v>
      </c>
      <c r="AB512" s="38">
        <v>1.4</v>
      </c>
      <c r="AC512" s="38">
        <v>4</v>
      </c>
    </row>
    <row r="513" spans="1:29">
      <c r="A513" s="38">
        <v>385</v>
      </c>
      <c r="B513" s="39" t="s">
        <v>532</v>
      </c>
      <c r="C513" s="38" t="s">
        <v>673</v>
      </c>
      <c r="D513" s="38">
        <v>22</v>
      </c>
      <c r="E513" s="38" t="s">
        <v>107</v>
      </c>
      <c r="F513" s="38">
        <v>76</v>
      </c>
      <c r="G513" s="38">
        <v>5</v>
      </c>
      <c r="H513" s="38">
        <v>20.6</v>
      </c>
      <c r="I513" s="38">
        <v>2.7</v>
      </c>
      <c r="J513" s="38">
        <v>6.5</v>
      </c>
      <c r="K513" s="38">
        <v>0.40899999999999997</v>
      </c>
      <c r="L513" s="38">
        <v>0.5</v>
      </c>
      <c r="M513" s="38">
        <v>1.7</v>
      </c>
      <c r="N513" s="38">
        <v>0.29799999999999999</v>
      </c>
      <c r="O513" s="38">
        <v>2.2000000000000002</v>
      </c>
      <c r="P513" s="38">
        <v>4.8</v>
      </c>
      <c r="Q513" s="38">
        <v>0.44900000000000001</v>
      </c>
      <c r="R513" s="38">
        <v>1.1000000000000001</v>
      </c>
      <c r="S513" s="38">
        <v>1.7</v>
      </c>
      <c r="T513" s="38">
        <v>0.67500000000000004</v>
      </c>
      <c r="U513" s="38">
        <v>0.4</v>
      </c>
      <c r="V513" s="38">
        <v>1.6</v>
      </c>
      <c r="W513" s="38">
        <v>2</v>
      </c>
      <c r="X513" s="38">
        <v>2</v>
      </c>
      <c r="Y513" s="38">
        <v>0.6</v>
      </c>
      <c r="Z513" s="38">
        <v>0.2</v>
      </c>
      <c r="AA513" s="38">
        <v>0.9</v>
      </c>
      <c r="AB513" s="38">
        <v>1.9</v>
      </c>
      <c r="AC513" s="38">
        <v>7</v>
      </c>
    </row>
    <row r="514" spans="1:29">
      <c r="A514" s="40">
        <v>385</v>
      </c>
      <c r="B514" s="39" t="s">
        <v>532</v>
      </c>
      <c r="C514" s="40" t="s">
        <v>58</v>
      </c>
      <c r="D514" s="40">
        <v>22</v>
      </c>
      <c r="E514" s="39" t="s">
        <v>221</v>
      </c>
      <c r="F514" s="40">
        <v>35</v>
      </c>
      <c r="G514" s="40">
        <v>3</v>
      </c>
      <c r="H514" s="40">
        <v>22.1</v>
      </c>
      <c r="I514" s="40">
        <v>2.5</v>
      </c>
      <c r="J514" s="40">
        <v>6.3</v>
      </c>
      <c r="K514" s="40">
        <v>0.38700000000000001</v>
      </c>
      <c r="L514" s="40">
        <v>0.4</v>
      </c>
      <c r="M514" s="40">
        <v>1.4</v>
      </c>
      <c r="N514" s="40">
        <v>0.28000000000000003</v>
      </c>
      <c r="O514" s="40">
        <v>2.1</v>
      </c>
      <c r="P514" s="40">
        <v>4.9000000000000004</v>
      </c>
      <c r="Q514" s="40">
        <v>0.41899999999999998</v>
      </c>
      <c r="R514" s="40">
        <v>1.5</v>
      </c>
      <c r="S514" s="40">
        <v>2</v>
      </c>
      <c r="T514" s="40">
        <v>0.746</v>
      </c>
      <c r="U514" s="40">
        <v>0.3</v>
      </c>
      <c r="V514" s="40">
        <v>1.6</v>
      </c>
      <c r="W514" s="40">
        <v>1.9</v>
      </c>
      <c r="X514" s="40">
        <v>2.5</v>
      </c>
      <c r="Y514" s="40">
        <v>0.5</v>
      </c>
      <c r="Z514" s="40">
        <v>0.2</v>
      </c>
      <c r="AA514" s="40">
        <v>0.9</v>
      </c>
      <c r="AB514" s="40">
        <v>1.9</v>
      </c>
      <c r="AC514" s="40">
        <v>6.8</v>
      </c>
    </row>
    <row r="515" spans="1:29">
      <c r="A515" s="40">
        <v>385</v>
      </c>
      <c r="B515" s="39" t="s">
        <v>532</v>
      </c>
      <c r="C515" s="40" t="s">
        <v>53</v>
      </c>
      <c r="D515" s="40">
        <v>22</v>
      </c>
      <c r="E515" s="39" t="s">
        <v>69</v>
      </c>
      <c r="F515" s="40">
        <v>41</v>
      </c>
      <c r="G515" s="40">
        <v>2</v>
      </c>
      <c r="H515" s="40">
        <v>19.3</v>
      </c>
      <c r="I515" s="40">
        <v>2.9</v>
      </c>
      <c r="J515" s="40">
        <v>6.7</v>
      </c>
      <c r="K515" s="40">
        <v>0.42699999999999999</v>
      </c>
      <c r="L515" s="40">
        <v>0.6</v>
      </c>
      <c r="M515" s="40">
        <v>2</v>
      </c>
      <c r="N515" s="40">
        <v>0.309</v>
      </c>
      <c r="O515" s="40">
        <v>2.2000000000000002</v>
      </c>
      <c r="P515" s="40">
        <v>4.7</v>
      </c>
      <c r="Q515" s="40">
        <v>0.47699999999999998</v>
      </c>
      <c r="R515" s="40">
        <v>0.8</v>
      </c>
      <c r="S515" s="40">
        <v>1.3</v>
      </c>
      <c r="T515" s="40">
        <v>0.58199999999999996</v>
      </c>
      <c r="U515" s="40">
        <v>0.4</v>
      </c>
      <c r="V515" s="40">
        <v>1.7</v>
      </c>
      <c r="W515" s="40">
        <v>2</v>
      </c>
      <c r="X515" s="40">
        <v>1.7</v>
      </c>
      <c r="Y515" s="40">
        <v>0.7</v>
      </c>
      <c r="Z515" s="40">
        <v>0.2</v>
      </c>
      <c r="AA515" s="40">
        <v>0.9</v>
      </c>
      <c r="AB515" s="40">
        <v>2</v>
      </c>
      <c r="AC515" s="40">
        <v>7.1</v>
      </c>
    </row>
    <row r="516" spans="1:29">
      <c r="A516" s="38">
        <v>386</v>
      </c>
      <c r="B516" s="39" t="s">
        <v>533</v>
      </c>
      <c r="C516" s="38" t="s">
        <v>58</v>
      </c>
      <c r="D516" s="38">
        <v>23</v>
      </c>
      <c r="E516" s="39" t="s">
        <v>65</v>
      </c>
      <c r="F516" s="38">
        <v>67</v>
      </c>
      <c r="G516" s="38">
        <v>65</v>
      </c>
      <c r="H516" s="38">
        <v>19.2</v>
      </c>
      <c r="I516" s="38">
        <v>1.4</v>
      </c>
      <c r="J516" s="38">
        <v>3</v>
      </c>
      <c r="K516" s="38">
        <v>0.45800000000000002</v>
      </c>
      <c r="L516" s="38">
        <v>0.3</v>
      </c>
      <c r="M516" s="38">
        <v>1.3</v>
      </c>
      <c r="N516" s="38">
        <v>0.247</v>
      </c>
      <c r="O516" s="38">
        <v>1.1000000000000001</v>
      </c>
      <c r="P516" s="38">
        <v>1.7</v>
      </c>
      <c r="Q516" s="38">
        <v>0.61199999999999999</v>
      </c>
      <c r="R516" s="38">
        <v>0.3</v>
      </c>
      <c r="S516" s="38">
        <v>0.7</v>
      </c>
      <c r="T516" s="38">
        <v>0.47899999999999998</v>
      </c>
      <c r="U516" s="38">
        <v>0.9</v>
      </c>
      <c r="V516" s="38">
        <v>2.9</v>
      </c>
      <c r="W516" s="38">
        <v>3.8</v>
      </c>
      <c r="X516" s="38">
        <v>1</v>
      </c>
      <c r="Y516" s="38">
        <v>0.8</v>
      </c>
      <c r="Z516" s="38">
        <v>0.4</v>
      </c>
      <c r="AA516" s="38">
        <v>0.7</v>
      </c>
      <c r="AB516" s="38">
        <v>2.1</v>
      </c>
      <c r="AC516" s="38">
        <v>3.4</v>
      </c>
    </row>
    <row r="517" spans="1:29">
      <c r="A517" s="38">
        <v>387</v>
      </c>
      <c r="B517" s="39" t="s">
        <v>534</v>
      </c>
      <c r="C517" s="38" t="s">
        <v>53</v>
      </c>
      <c r="D517" s="38">
        <v>29</v>
      </c>
      <c r="E517" s="39" t="s">
        <v>260</v>
      </c>
      <c r="F517" s="38">
        <v>72</v>
      </c>
      <c r="G517" s="38">
        <v>10</v>
      </c>
      <c r="H517" s="38">
        <v>18.5</v>
      </c>
      <c r="I517" s="38">
        <v>2.4</v>
      </c>
      <c r="J517" s="38">
        <v>6.3</v>
      </c>
      <c r="K517" s="38">
        <v>0.38900000000000001</v>
      </c>
      <c r="L517" s="38">
        <v>0.9</v>
      </c>
      <c r="M517" s="38">
        <v>2.7</v>
      </c>
      <c r="N517" s="38">
        <v>0.32100000000000001</v>
      </c>
      <c r="O517" s="38">
        <v>1.6</v>
      </c>
      <c r="P517" s="38">
        <v>3.6</v>
      </c>
      <c r="Q517" s="38">
        <v>0.44</v>
      </c>
      <c r="R517" s="38">
        <v>0.9</v>
      </c>
      <c r="S517" s="38">
        <v>1</v>
      </c>
      <c r="T517" s="38">
        <v>0.89200000000000002</v>
      </c>
      <c r="U517" s="38">
        <v>0.2</v>
      </c>
      <c r="V517" s="38">
        <v>1.3</v>
      </c>
      <c r="W517" s="38">
        <v>1.5</v>
      </c>
      <c r="X517" s="38">
        <v>2.2999999999999998</v>
      </c>
      <c r="Y517" s="38">
        <v>0.5</v>
      </c>
      <c r="Z517" s="38">
        <v>0.1</v>
      </c>
      <c r="AA517" s="38">
        <v>0.8</v>
      </c>
      <c r="AB517" s="38">
        <v>1</v>
      </c>
      <c r="AC517" s="38">
        <v>6.7</v>
      </c>
    </row>
    <row r="518" spans="1:29">
      <c r="A518" s="38">
        <v>388</v>
      </c>
      <c r="B518" s="39" t="s">
        <v>535</v>
      </c>
      <c r="C518" s="38" t="s">
        <v>684</v>
      </c>
      <c r="D518" s="38">
        <v>21</v>
      </c>
      <c r="E518" s="38" t="s">
        <v>107</v>
      </c>
      <c r="F518" s="38">
        <v>35</v>
      </c>
      <c r="G518" s="38">
        <v>1</v>
      </c>
      <c r="H518" s="38">
        <v>7.5</v>
      </c>
      <c r="I518" s="38">
        <v>0.7</v>
      </c>
      <c r="J518" s="38">
        <v>1.9</v>
      </c>
      <c r="K518" s="38">
        <v>0.38800000000000001</v>
      </c>
      <c r="L518" s="38">
        <v>0.1</v>
      </c>
      <c r="M518" s="38">
        <v>0.5</v>
      </c>
      <c r="N518" s="38">
        <v>0.26300000000000001</v>
      </c>
      <c r="O518" s="38">
        <v>0.6</v>
      </c>
      <c r="P518" s="38">
        <v>1.4</v>
      </c>
      <c r="Q518" s="38">
        <v>0.438</v>
      </c>
      <c r="R518" s="38">
        <v>0.5</v>
      </c>
      <c r="S518" s="38">
        <v>0.7</v>
      </c>
      <c r="T518" s="38">
        <v>0.66700000000000004</v>
      </c>
      <c r="U518" s="38">
        <v>0.4</v>
      </c>
      <c r="V518" s="38">
        <v>0.7</v>
      </c>
      <c r="W518" s="38">
        <v>1.1000000000000001</v>
      </c>
      <c r="X518" s="38">
        <v>0.3</v>
      </c>
      <c r="Y518" s="38">
        <v>0.2</v>
      </c>
      <c r="Z518" s="38">
        <v>0</v>
      </c>
      <c r="AA518" s="38">
        <v>0.3</v>
      </c>
      <c r="AB518" s="38">
        <v>0.4</v>
      </c>
      <c r="AC518" s="38">
        <v>2.1</v>
      </c>
    </row>
    <row r="519" spans="1:29">
      <c r="A519" s="40">
        <v>388</v>
      </c>
      <c r="B519" s="39" t="s">
        <v>535</v>
      </c>
      <c r="C519" s="40" t="s">
        <v>58</v>
      </c>
      <c r="D519" s="40">
        <v>21</v>
      </c>
      <c r="E519" s="39" t="s">
        <v>77</v>
      </c>
      <c r="F519" s="40">
        <v>25</v>
      </c>
      <c r="G519" s="40">
        <v>0</v>
      </c>
      <c r="H519" s="40">
        <v>4.3</v>
      </c>
      <c r="I519" s="40">
        <v>0.3</v>
      </c>
      <c r="J519" s="40">
        <v>1</v>
      </c>
      <c r="K519" s="40">
        <v>0.33300000000000002</v>
      </c>
      <c r="L519" s="40">
        <v>0</v>
      </c>
      <c r="M519" s="40">
        <v>0.2</v>
      </c>
      <c r="N519" s="40">
        <v>0.16700000000000001</v>
      </c>
      <c r="O519" s="40">
        <v>0.3</v>
      </c>
      <c r="P519" s="40">
        <v>0.7</v>
      </c>
      <c r="Q519" s="40">
        <v>0.38900000000000001</v>
      </c>
      <c r="R519" s="40">
        <v>0.5</v>
      </c>
      <c r="S519" s="40">
        <v>0.6</v>
      </c>
      <c r="T519" s="40">
        <v>0.75</v>
      </c>
      <c r="U519" s="40">
        <v>0.2</v>
      </c>
      <c r="V519" s="40">
        <v>0.4</v>
      </c>
      <c r="W519" s="40">
        <v>0.6</v>
      </c>
      <c r="X519" s="40">
        <v>0.1</v>
      </c>
      <c r="Y519" s="40">
        <v>0.1</v>
      </c>
      <c r="Z519" s="40">
        <v>0</v>
      </c>
      <c r="AA519" s="40">
        <v>0.1</v>
      </c>
      <c r="AB519" s="40">
        <v>0.2</v>
      </c>
      <c r="AC519" s="40">
        <v>1.2</v>
      </c>
    </row>
    <row r="520" spans="1:29">
      <c r="A520" s="40">
        <v>388</v>
      </c>
      <c r="B520" s="39" t="s">
        <v>535</v>
      </c>
      <c r="C520" s="40" t="s">
        <v>64</v>
      </c>
      <c r="D520" s="40">
        <v>21</v>
      </c>
      <c r="E520" s="39" t="s">
        <v>223</v>
      </c>
      <c r="F520" s="40">
        <v>10</v>
      </c>
      <c r="G520" s="40">
        <v>1</v>
      </c>
      <c r="H520" s="40">
        <v>15.3</v>
      </c>
      <c r="I520" s="40">
        <v>1.8</v>
      </c>
      <c r="J520" s="40">
        <v>4.3</v>
      </c>
      <c r="K520" s="40">
        <v>0.41899999999999998</v>
      </c>
      <c r="L520" s="40">
        <v>0.4</v>
      </c>
      <c r="M520" s="40">
        <v>1.3</v>
      </c>
      <c r="N520" s="40">
        <v>0.308</v>
      </c>
      <c r="O520" s="40">
        <v>1.4</v>
      </c>
      <c r="P520" s="40">
        <v>3</v>
      </c>
      <c r="Q520" s="40">
        <v>0.46700000000000003</v>
      </c>
      <c r="R520" s="40">
        <v>0.4</v>
      </c>
      <c r="S520" s="40">
        <v>0.8</v>
      </c>
      <c r="T520" s="40">
        <v>0.5</v>
      </c>
      <c r="U520" s="40">
        <v>1.1000000000000001</v>
      </c>
      <c r="V520" s="40">
        <v>1.4</v>
      </c>
      <c r="W520" s="40">
        <v>2.5</v>
      </c>
      <c r="X520" s="40">
        <v>0.8</v>
      </c>
      <c r="Y520" s="40">
        <v>0.3</v>
      </c>
      <c r="Z520" s="40">
        <v>0.1</v>
      </c>
      <c r="AA520" s="40">
        <v>0.8</v>
      </c>
      <c r="AB520" s="40">
        <v>1</v>
      </c>
      <c r="AC520" s="40">
        <v>4.4000000000000004</v>
      </c>
    </row>
    <row r="521" spans="1:29">
      <c r="A521" s="38">
        <v>389</v>
      </c>
      <c r="B521" s="39" t="s">
        <v>536</v>
      </c>
      <c r="C521" s="38" t="s">
        <v>53</v>
      </c>
      <c r="D521" s="38">
        <v>30</v>
      </c>
      <c r="E521" s="38" t="s">
        <v>107</v>
      </c>
      <c r="F521" s="38">
        <v>42</v>
      </c>
      <c r="G521" s="38">
        <v>1</v>
      </c>
      <c r="H521" s="38">
        <v>14.1</v>
      </c>
      <c r="I521" s="38">
        <v>2.1</v>
      </c>
      <c r="J521" s="38">
        <v>6.1</v>
      </c>
      <c r="K521" s="38">
        <v>0.34499999999999997</v>
      </c>
      <c r="L521" s="38">
        <v>0.7</v>
      </c>
      <c r="M521" s="38">
        <v>2.7</v>
      </c>
      <c r="N521" s="38">
        <v>0.27700000000000002</v>
      </c>
      <c r="O521" s="38">
        <v>1.4</v>
      </c>
      <c r="P521" s="38">
        <v>3.4</v>
      </c>
      <c r="Q521" s="38">
        <v>0.39900000000000002</v>
      </c>
      <c r="R521" s="38">
        <v>0.7</v>
      </c>
      <c r="S521" s="38">
        <v>1.1000000000000001</v>
      </c>
      <c r="T521" s="38">
        <v>0.67400000000000004</v>
      </c>
      <c r="U521" s="38">
        <v>0.4</v>
      </c>
      <c r="V521" s="38">
        <v>0.8</v>
      </c>
      <c r="W521" s="38">
        <v>1.2</v>
      </c>
      <c r="X521" s="38">
        <v>2.2999999999999998</v>
      </c>
      <c r="Y521" s="38">
        <v>0.5</v>
      </c>
      <c r="Z521" s="38">
        <v>0.1</v>
      </c>
      <c r="AA521" s="38">
        <v>0.7</v>
      </c>
      <c r="AB521" s="38">
        <v>1.8</v>
      </c>
      <c r="AC521" s="38">
        <v>5.7</v>
      </c>
    </row>
    <row r="522" spans="1:29">
      <c r="A522" s="40">
        <v>389</v>
      </c>
      <c r="B522" s="39" t="s">
        <v>536</v>
      </c>
      <c r="C522" s="40" t="s">
        <v>53</v>
      </c>
      <c r="D522" s="40">
        <v>30</v>
      </c>
      <c r="E522" s="39" t="s">
        <v>90</v>
      </c>
      <c r="F522" s="40">
        <v>33</v>
      </c>
      <c r="G522" s="40">
        <v>1</v>
      </c>
      <c r="H522" s="40">
        <v>14.1</v>
      </c>
      <c r="I522" s="40">
        <v>2.2000000000000002</v>
      </c>
      <c r="J522" s="40">
        <v>6.2</v>
      </c>
      <c r="K522" s="40">
        <v>0.34799999999999998</v>
      </c>
      <c r="L522" s="40">
        <v>0.7</v>
      </c>
      <c r="M522" s="40">
        <v>2.8</v>
      </c>
      <c r="N522" s="40">
        <v>0.26100000000000001</v>
      </c>
      <c r="O522" s="40">
        <v>1.4</v>
      </c>
      <c r="P522" s="40">
        <v>3.4</v>
      </c>
      <c r="Q522" s="40">
        <v>0.42</v>
      </c>
      <c r="R522" s="40">
        <v>0.8</v>
      </c>
      <c r="S522" s="40">
        <v>1.2</v>
      </c>
      <c r="T522" s="40">
        <v>0.65</v>
      </c>
      <c r="U522" s="40">
        <v>0.4</v>
      </c>
      <c r="V522" s="40">
        <v>0.8</v>
      </c>
      <c r="W522" s="40">
        <v>1.2</v>
      </c>
      <c r="X522" s="40">
        <v>2.2999999999999998</v>
      </c>
      <c r="Y522" s="40">
        <v>0.4</v>
      </c>
      <c r="Z522" s="40">
        <v>0.1</v>
      </c>
      <c r="AA522" s="40">
        <v>0.7</v>
      </c>
      <c r="AB522" s="40">
        <v>2.1</v>
      </c>
      <c r="AC522" s="40">
        <v>5.8</v>
      </c>
    </row>
    <row r="523" spans="1:29">
      <c r="A523" s="40">
        <v>389</v>
      </c>
      <c r="B523" s="39" t="s">
        <v>536</v>
      </c>
      <c r="C523" s="40" t="s">
        <v>53</v>
      </c>
      <c r="D523" s="40">
        <v>30</v>
      </c>
      <c r="E523" s="39" t="s">
        <v>69</v>
      </c>
      <c r="F523" s="40">
        <v>9</v>
      </c>
      <c r="G523" s="40">
        <v>0</v>
      </c>
      <c r="H523" s="40">
        <v>14</v>
      </c>
      <c r="I523" s="40">
        <v>1.9</v>
      </c>
      <c r="J523" s="40">
        <v>5.7</v>
      </c>
      <c r="K523" s="40">
        <v>0.33300000000000002</v>
      </c>
      <c r="L523" s="40">
        <v>0.8</v>
      </c>
      <c r="M523" s="40">
        <v>2.2000000000000002</v>
      </c>
      <c r="N523" s="40">
        <v>0.35</v>
      </c>
      <c r="O523" s="40">
        <v>1.1000000000000001</v>
      </c>
      <c r="P523" s="40">
        <v>3.4</v>
      </c>
      <c r="Q523" s="40">
        <v>0.32300000000000001</v>
      </c>
      <c r="R523" s="40">
        <v>0.6</v>
      </c>
      <c r="S523" s="40">
        <v>0.7</v>
      </c>
      <c r="T523" s="40">
        <v>0.83299999999999996</v>
      </c>
      <c r="U523" s="40">
        <v>0.3</v>
      </c>
      <c r="V523" s="40">
        <v>0.9</v>
      </c>
      <c r="W523" s="40">
        <v>1.2</v>
      </c>
      <c r="X523" s="40">
        <v>2.2000000000000002</v>
      </c>
      <c r="Y523" s="40">
        <v>0.7</v>
      </c>
      <c r="Z523" s="40">
        <v>0</v>
      </c>
      <c r="AA523" s="40">
        <v>0.9</v>
      </c>
      <c r="AB523" s="40">
        <v>0.9</v>
      </c>
      <c r="AC523" s="40">
        <v>5.0999999999999996</v>
      </c>
    </row>
    <row r="524" spans="1:29">
      <c r="A524" s="38">
        <v>390</v>
      </c>
      <c r="B524" s="39" t="s">
        <v>537</v>
      </c>
      <c r="C524" s="38" t="s">
        <v>24</v>
      </c>
      <c r="D524" s="38">
        <v>23</v>
      </c>
      <c r="E524" s="38" t="s">
        <v>107</v>
      </c>
      <c r="F524" s="38">
        <v>54</v>
      </c>
      <c r="G524" s="38">
        <v>4</v>
      </c>
      <c r="H524" s="38">
        <v>14.8</v>
      </c>
      <c r="I524" s="38">
        <v>2.2999999999999998</v>
      </c>
      <c r="J524" s="38">
        <v>4.8</v>
      </c>
      <c r="K524" s="38">
        <v>0.48499999999999999</v>
      </c>
      <c r="L524" s="38">
        <v>0</v>
      </c>
      <c r="M524" s="38">
        <v>0</v>
      </c>
      <c r="N524" s="38">
        <v>0</v>
      </c>
      <c r="O524" s="38">
        <v>2.2999999999999998</v>
      </c>
      <c r="P524" s="38">
        <v>4.8</v>
      </c>
      <c r="Q524" s="38">
        <v>0.48799999999999999</v>
      </c>
      <c r="R524" s="38">
        <v>1</v>
      </c>
      <c r="S524" s="38">
        <v>2</v>
      </c>
      <c r="T524" s="38">
        <v>0.52800000000000002</v>
      </c>
      <c r="U524" s="38">
        <v>1.8</v>
      </c>
      <c r="V524" s="38">
        <v>3.9</v>
      </c>
      <c r="W524" s="38">
        <v>5.6</v>
      </c>
      <c r="X524" s="38">
        <v>0.6</v>
      </c>
      <c r="Y524" s="38">
        <v>0.6</v>
      </c>
      <c r="Z524" s="38">
        <v>0.4</v>
      </c>
      <c r="AA524" s="38">
        <v>1.1000000000000001</v>
      </c>
      <c r="AB524" s="38">
        <v>1.9</v>
      </c>
      <c r="AC524" s="38">
        <v>5.7</v>
      </c>
    </row>
    <row r="525" spans="1:29">
      <c r="A525" s="40">
        <v>390</v>
      </c>
      <c r="B525" s="39" t="s">
        <v>537</v>
      </c>
      <c r="C525" s="40" t="s">
        <v>24</v>
      </c>
      <c r="D525" s="40">
        <v>23</v>
      </c>
      <c r="E525" s="39" t="s">
        <v>49</v>
      </c>
      <c r="F525" s="40">
        <v>32</v>
      </c>
      <c r="G525" s="40">
        <v>4</v>
      </c>
      <c r="H525" s="40">
        <v>12.2</v>
      </c>
      <c r="I525" s="40">
        <v>1.5</v>
      </c>
      <c r="J525" s="40">
        <v>2.8</v>
      </c>
      <c r="K525" s="40">
        <v>0.51600000000000001</v>
      </c>
      <c r="L525" s="40">
        <v>0</v>
      </c>
      <c r="M525" s="40">
        <v>0</v>
      </c>
      <c r="N525" s="40"/>
      <c r="O525" s="40">
        <v>1.5</v>
      </c>
      <c r="P525" s="40">
        <v>2.8</v>
      </c>
      <c r="Q525" s="40">
        <v>0.51600000000000001</v>
      </c>
      <c r="R525" s="40">
        <v>0.7</v>
      </c>
      <c r="S525" s="40">
        <v>1.5</v>
      </c>
      <c r="T525" s="40">
        <v>0.438</v>
      </c>
      <c r="U525" s="40">
        <v>1</v>
      </c>
      <c r="V525" s="40">
        <v>3.1</v>
      </c>
      <c r="W525" s="40">
        <v>4.2</v>
      </c>
      <c r="X525" s="40">
        <v>0.3</v>
      </c>
      <c r="Y525" s="40">
        <v>0.5</v>
      </c>
      <c r="Z525" s="40">
        <v>0.3</v>
      </c>
      <c r="AA525" s="40">
        <v>1</v>
      </c>
      <c r="AB525" s="40">
        <v>1.7</v>
      </c>
      <c r="AC525" s="40">
        <v>3.6</v>
      </c>
    </row>
    <row r="526" spans="1:29">
      <c r="A526" s="40">
        <v>390</v>
      </c>
      <c r="B526" s="39" t="s">
        <v>537</v>
      </c>
      <c r="C526" s="40" t="s">
        <v>24</v>
      </c>
      <c r="D526" s="40">
        <v>23</v>
      </c>
      <c r="E526" s="39" t="s">
        <v>223</v>
      </c>
      <c r="F526" s="40">
        <v>22</v>
      </c>
      <c r="G526" s="40">
        <v>0</v>
      </c>
      <c r="H526" s="40">
        <v>18.5</v>
      </c>
      <c r="I526" s="40">
        <v>3.6</v>
      </c>
      <c r="J526" s="40">
        <v>7.7</v>
      </c>
      <c r="K526" s="40">
        <v>0.46700000000000003</v>
      </c>
      <c r="L526" s="40">
        <v>0</v>
      </c>
      <c r="M526" s="40">
        <v>0.1</v>
      </c>
      <c r="N526" s="40">
        <v>0</v>
      </c>
      <c r="O526" s="40">
        <v>3.6</v>
      </c>
      <c r="P526" s="40">
        <v>7.6</v>
      </c>
      <c r="Q526" s="40">
        <v>0.47299999999999998</v>
      </c>
      <c r="R526" s="40">
        <v>1.6</v>
      </c>
      <c r="S526" s="40">
        <v>2.6</v>
      </c>
      <c r="T526" s="40">
        <v>0.60299999999999998</v>
      </c>
      <c r="U526" s="40">
        <v>2.8</v>
      </c>
      <c r="V526" s="40">
        <v>4.9000000000000004</v>
      </c>
      <c r="W526" s="40">
        <v>7.7</v>
      </c>
      <c r="X526" s="40">
        <v>1.1000000000000001</v>
      </c>
      <c r="Y526" s="40">
        <v>0.7</v>
      </c>
      <c r="Z526" s="40">
        <v>0.4</v>
      </c>
      <c r="AA526" s="40">
        <v>1.2</v>
      </c>
      <c r="AB526" s="40">
        <v>2.2999999999999998</v>
      </c>
      <c r="AC526" s="40">
        <v>8.8000000000000007</v>
      </c>
    </row>
    <row r="527" spans="1:29">
      <c r="A527" s="38">
        <v>391</v>
      </c>
      <c r="B527" s="39" t="s">
        <v>99</v>
      </c>
      <c r="C527" s="38" t="s">
        <v>53</v>
      </c>
      <c r="D527" s="38">
        <v>28</v>
      </c>
      <c r="E527" s="38" t="s">
        <v>107</v>
      </c>
      <c r="F527" s="38">
        <v>68</v>
      </c>
      <c r="G527" s="38">
        <v>68</v>
      </c>
      <c r="H527" s="38">
        <v>29.7</v>
      </c>
      <c r="I527" s="38">
        <v>4</v>
      </c>
      <c r="J527" s="38">
        <v>9.5</v>
      </c>
      <c r="K527" s="38">
        <v>0.42599999999999999</v>
      </c>
      <c r="L527" s="38">
        <v>0.4</v>
      </c>
      <c r="M527" s="38">
        <v>1.3</v>
      </c>
      <c r="N527" s="38">
        <v>0.314</v>
      </c>
      <c r="O527" s="38">
        <v>3.6</v>
      </c>
      <c r="P527" s="38">
        <v>8.1999999999999993</v>
      </c>
      <c r="Q527" s="38">
        <v>0.44400000000000001</v>
      </c>
      <c r="R527" s="38">
        <v>0.5</v>
      </c>
      <c r="S527" s="38">
        <v>1.1000000000000001</v>
      </c>
      <c r="T527" s="38">
        <v>0.39700000000000002</v>
      </c>
      <c r="U527" s="38">
        <v>1.1000000000000001</v>
      </c>
      <c r="V527" s="38">
        <v>4.4000000000000004</v>
      </c>
      <c r="W527" s="38">
        <v>5.5</v>
      </c>
      <c r="X527" s="38">
        <v>7.9</v>
      </c>
      <c r="Y527" s="38">
        <v>1.3</v>
      </c>
      <c r="Z527" s="38">
        <v>0.1</v>
      </c>
      <c r="AA527" s="38">
        <v>3.1</v>
      </c>
      <c r="AB527" s="38">
        <v>2.2999999999999998</v>
      </c>
      <c r="AC527" s="38">
        <v>8.9</v>
      </c>
    </row>
    <row r="528" spans="1:29">
      <c r="A528" s="40">
        <v>391</v>
      </c>
      <c r="B528" s="39" t="s">
        <v>99</v>
      </c>
      <c r="C528" s="40" t="s">
        <v>53</v>
      </c>
      <c r="D528" s="40">
        <v>28</v>
      </c>
      <c r="E528" s="39" t="s">
        <v>87</v>
      </c>
      <c r="F528" s="40">
        <v>22</v>
      </c>
      <c r="G528" s="40">
        <v>22</v>
      </c>
      <c r="H528" s="40">
        <v>31.8</v>
      </c>
      <c r="I528" s="40">
        <v>3.7</v>
      </c>
      <c r="J528" s="40">
        <v>9.1</v>
      </c>
      <c r="K528" s="40">
        <v>0.40500000000000003</v>
      </c>
      <c r="L528" s="40">
        <v>0.4</v>
      </c>
      <c r="M528" s="40">
        <v>1.5</v>
      </c>
      <c r="N528" s="40">
        <v>0.25</v>
      </c>
      <c r="O528" s="40">
        <v>3.3</v>
      </c>
      <c r="P528" s="40">
        <v>7.6</v>
      </c>
      <c r="Q528" s="40">
        <v>0.435</v>
      </c>
      <c r="R528" s="40">
        <v>0.5</v>
      </c>
      <c r="S528" s="40">
        <v>1.6</v>
      </c>
      <c r="T528" s="40">
        <v>0.33300000000000002</v>
      </c>
      <c r="U528" s="40">
        <v>1.1000000000000001</v>
      </c>
      <c r="V528" s="40">
        <v>6.4</v>
      </c>
      <c r="W528" s="40">
        <v>7.5</v>
      </c>
      <c r="X528" s="40">
        <v>10.8</v>
      </c>
      <c r="Y528" s="40">
        <v>1.7</v>
      </c>
      <c r="Z528" s="40">
        <v>0.1</v>
      </c>
      <c r="AA528" s="40">
        <v>3.4</v>
      </c>
      <c r="AB528" s="40">
        <v>1.9</v>
      </c>
      <c r="AC528" s="40">
        <v>8.3000000000000007</v>
      </c>
    </row>
    <row r="529" spans="1:29">
      <c r="A529" s="40">
        <v>391</v>
      </c>
      <c r="B529" s="39" t="s">
        <v>99</v>
      </c>
      <c r="C529" s="40" t="s">
        <v>53</v>
      </c>
      <c r="D529" s="40">
        <v>28</v>
      </c>
      <c r="E529" s="39" t="s">
        <v>81</v>
      </c>
      <c r="F529" s="40">
        <v>46</v>
      </c>
      <c r="G529" s="40">
        <v>46</v>
      </c>
      <c r="H529" s="40">
        <v>28.7</v>
      </c>
      <c r="I529" s="40">
        <v>4.2</v>
      </c>
      <c r="J529" s="40">
        <v>9.6999999999999993</v>
      </c>
      <c r="K529" s="40">
        <v>0.436</v>
      </c>
      <c r="L529" s="40">
        <v>0.4</v>
      </c>
      <c r="M529" s="40">
        <v>1.2</v>
      </c>
      <c r="N529" s="40">
        <v>0.35199999999999998</v>
      </c>
      <c r="O529" s="40">
        <v>3.8</v>
      </c>
      <c r="P529" s="40">
        <v>8.5</v>
      </c>
      <c r="Q529" s="40">
        <v>0.44800000000000001</v>
      </c>
      <c r="R529" s="40">
        <v>0.4</v>
      </c>
      <c r="S529" s="40">
        <v>0.9</v>
      </c>
      <c r="T529" s="40">
        <v>0.45200000000000001</v>
      </c>
      <c r="U529" s="40">
        <v>1</v>
      </c>
      <c r="V529" s="40">
        <v>3.5</v>
      </c>
      <c r="W529" s="40">
        <v>4.5</v>
      </c>
      <c r="X529" s="40">
        <v>6.5</v>
      </c>
      <c r="Y529" s="40">
        <v>1.2</v>
      </c>
      <c r="Z529" s="40">
        <v>0.1</v>
      </c>
      <c r="AA529" s="40">
        <v>2.9</v>
      </c>
      <c r="AB529" s="40">
        <v>2.4</v>
      </c>
      <c r="AC529" s="40">
        <v>9.3000000000000007</v>
      </c>
    </row>
    <row r="530" spans="1:29">
      <c r="A530" s="38">
        <v>392</v>
      </c>
      <c r="B530" s="39" t="s">
        <v>100</v>
      </c>
      <c r="C530" s="38" t="s">
        <v>53</v>
      </c>
      <c r="D530" s="38">
        <v>26</v>
      </c>
      <c r="E530" s="39" t="s">
        <v>79</v>
      </c>
      <c r="F530" s="38">
        <v>51</v>
      </c>
      <c r="G530" s="38">
        <v>51</v>
      </c>
      <c r="H530" s="38">
        <v>30</v>
      </c>
      <c r="I530" s="38">
        <v>6.6</v>
      </c>
      <c r="J530" s="38">
        <v>16.399999999999999</v>
      </c>
      <c r="K530" s="38">
        <v>0.40500000000000003</v>
      </c>
      <c r="L530" s="38">
        <v>1.5</v>
      </c>
      <c r="M530" s="38">
        <v>5.3</v>
      </c>
      <c r="N530" s="38">
        <v>0.28000000000000003</v>
      </c>
      <c r="O530" s="38">
        <v>5.0999999999999996</v>
      </c>
      <c r="P530" s="38">
        <v>11.1</v>
      </c>
      <c r="Q530" s="38">
        <v>0.46500000000000002</v>
      </c>
      <c r="R530" s="38">
        <v>3</v>
      </c>
      <c r="S530" s="38">
        <v>3.7</v>
      </c>
      <c r="T530" s="38">
        <v>0.81299999999999994</v>
      </c>
      <c r="U530" s="38">
        <v>0.7</v>
      </c>
      <c r="V530" s="38">
        <v>2.5</v>
      </c>
      <c r="W530" s="38">
        <v>3.2</v>
      </c>
      <c r="X530" s="38">
        <v>4.9000000000000004</v>
      </c>
      <c r="Y530" s="38">
        <v>0.7</v>
      </c>
      <c r="Z530" s="38">
        <v>0.3</v>
      </c>
      <c r="AA530" s="38">
        <v>3.2</v>
      </c>
      <c r="AB530" s="38">
        <v>1.2</v>
      </c>
      <c r="AC530" s="38">
        <v>17.7</v>
      </c>
    </row>
    <row r="531" spans="1:29">
      <c r="A531" s="38">
        <v>393</v>
      </c>
      <c r="B531" s="39" t="s">
        <v>538</v>
      </c>
      <c r="C531" s="38" t="s">
        <v>64</v>
      </c>
      <c r="D531" s="38">
        <v>23</v>
      </c>
      <c r="E531" s="39" t="s">
        <v>105</v>
      </c>
      <c r="F531" s="38">
        <v>82</v>
      </c>
      <c r="G531" s="38">
        <v>61</v>
      </c>
      <c r="H531" s="38">
        <v>25.5</v>
      </c>
      <c r="I531" s="38">
        <v>3.8</v>
      </c>
      <c r="J531" s="38">
        <v>9.1999999999999993</v>
      </c>
      <c r="K531" s="38">
        <v>0.41</v>
      </c>
      <c r="L531" s="38">
        <v>1.8</v>
      </c>
      <c r="M531" s="38">
        <v>4.8</v>
      </c>
      <c r="N531" s="38">
        <v>0.372</v>
      </c>
      <c r="O531" s="38">
        <v>2</v>
      </c>
      <c r="P531" s="38">
        <v>4.4000000000000004</v>
      </c>
      <c r="Q531" s="38">
        <v>0.45200000000000001</v>
      </c>
      <c r="R531" s="38">
        <v>0.5</v>
      </c>
      <c r="S531" s="38">
        <v>0.7</v>
      </c>
      <c r="T531" s="38">
        <v>0.78600000000000003</v>
      </c>
      <c r="U531" s="38">
        <v>0.4</v>
      </c>
      <c r="V531" s="38">
        <v>2.4</v>
      </c>
      <c r="W531" s="38">
        <v>2.8</v>
      </c>
      <c r="X531" s="38">
        <v>1</v>
      </c>
      <c r="Y531" s="38">
        <v>0.6</v>
      </c>
      <c r="Z531" s="38">
        <v>0.3</v>
      </c>
      <c r="AA531" s="38">
        <v>0.8</v>
      </c>
      <c r="AB531" s="38">
        <v>1.7</v>
      </c>
      <c r="AC531" s="38">
        <v>9.8000000000000007</v>
      </c>
    </row>
    <row r="532" spans="1:29">
      <c r="A532" s="38">
        <v>394</v>
      </c>
      <c r="B532" s="39" t="s">
        <v>539</v>
      </c>
      <c r="C532" s="38" t="s">
        <v>53</v>
      </c>
      <c r="D532" s="38">
        <v>24</v>
      </c>
      <c r="E532" s="39" t="s">
        <v>77</v>
      </c>
      <c r="F532" s="38">
        <v>22</v>
      </c>
      <c r="G532" s="38">
        <v>22</v>
      </c>
      <c r="H532" s="38">
        <v>31.5</v>
      </c>
      <c r="I532" s="38">
        <v>3.5</v>
      </c>
      <c r="J532" s="38">
        <v>10</v>
      </c>
      <c r="K532" s="38">
        <v>0.35599999999999998</v>
      </c>
      <c r="L532" s="38">
        <v>0.6</v>
      </c>
      <c r="M532" s="38">
        <v>2.2999999999999998</v>
      </c>
      <c r="N532" s="38">
        <v>0.255</v>
      </c>
      <c r="O532" s="38">
        <v>3</v>
      </c>
      <c r="P532" s="38">
        <v>7.6</v>
      </c>
      <c r="Q532" s="38">
        <v>0.38700000000000001</v>
      </c>
      <c r="R532" s="38">
        <v>2.6</v>
      </c>
      <c r="S532" s="38">
        <v>3.2</v>
      </c>
      <c r="T532" s="38">
        <v>0.80300000000000005</v>
      </c>
      <c r="U532" s="38">
        <v>0.9</v>
      </c>
      <c r="V532" s="38">
        <v>4.8</v>
      </c>
      <c r="W532" s="38">
        <v>5.7</v>
      </c>
      <c r="X532" s="38">
        <v>8.8000000000000007</v>
      </c>
      <c r="Y532" s="38">
        <v>1.7</v>
      </c>
      <c r="Z532" s="38">
        <v>0</v>
      </c>
      <c r="AA532" s="38">
        <v>2.9</v>
      </c>
      <c r="AB532" s="38">
        <v>2.7</v>
      </c>
      <c r="AC532" s="38">
        <v>10.3</v>
      </c>
    </row>
    <row r="533" spans="1:29">
      <c r="A533" s="38">
        <v>395</v>
      </c>
      <c r="B533" s="39" t="s">
        <v>540</v>
      </c>
      <c r="C533" s="38" t="s">
        <v>64</v>
      </c>
      <c r="D533" s="38">
        <v>28</v>
      </c>
      <c r="E533" s="39" t="s">
        <v>67</v>
      </c>
      <c r="F533" s="38">
        <v>68</v>
      </c>
      <c r="G533" s="38">
        <v>2</v>
      </c>
      <c r="H533" s="38">
        <v>15.4</v>
      </c>
      <c r="I533" s="38">
        <v>1.8</v>
      </c>
      <c r="J533" s="38">
        <v>3.9</v>
      </c>
      <c r="K533" s="38">
        <v>0.45200000000000001</v>
      </c>
      <c r="L533" s="38">
        <v>1</v>
      </c>
      <c r="M533" s="38">
        <v>2.5</v>
      </c>
      <c r="N533" s="38">
        <v>0.40600000000000003</v>
      </c>
      <c r="O533" s="38">
        <v>0.7</v>
      </c>
      <c r="P533" s="38">
        <v>1.4</v>
      </c>
      <c r="Q533" s="38">
        <v>0.53800000000000003</v>
      </c>
      <c r="R533" s="38">
        <v>0.2</v>
      </c>
      <c r="S533" s="38">
        <v>0.3</v>
      </c>
      <c r="T533" s="38">
        <v>0.69599999999999995</v>
      </c>
      <c r="U533" s="38">
        <v>0.1</v>
      </c>
      <c r="V533" s="38">
        <v>0.6</v>
      </c>
      <c r="W533" s="38">
        <v>0.7</v>
      </c>
      <c r="X533" s="38">
        <v>0.8</v>
      </c>
      <c r="Y533" s="38">
        <v>0.2</v>
      </c>
      <c r="Z533" s="38">
        <v>0.1</v>
      </c>
      <c r="AA533" s="38">
        <v>0.7</v>
      </c>
      <c r="AB533" s="38">
        <v>1.2</v>
      </c>
      <c r="AC533" s="38">
        <v>4.8</v>
      </c>
    </row>
    <row r="534" spans="1:29">
      <c r="A534" s="38">
        <v>396</v>
      </c>
      <c r="B534" s="39" t="s">
        <v>541</v>
      </c>
      <c r="C534" s="38" t="s">
        <v>58</v>
      </c>
      <c r="D534" s="38">
        <v>29</v>
      </c>
      <c r="E534" s="39" t="s">
        <v>56</v>
      </c>
      <c r="F534" s="38">
        <v>33</v>
      </c>
      <c r="G534" s="38">
        <v>0</v>
      </c>
      <c r="H534" s="38">
        <v>8.1999999999999993</v>
      </c>
      <c r="I534" s="38">
        <v>0.3</v>
      </c>
      <c r="J534" s="38">
        <v>1.6</v>
      </c>
      <c r="K534" s="38">
        <v>0.20399999999999999</v>
      </c>
      <c r="L534" s="38">
        <v>0.1</v>
      </c>
      <c r="M534" s="38">
        <v>0.8</v>
      </c>
      <c r="N534" s="38">
        <v>0.111</v>
      </c>
      <c r="O534" s="38">
        <v>0.2</v>
      </c>
      <c r="P534" s="38">
        <v>0.8</v>
      </c>
      <c r="Q534" s="38">
        <v>0.29599999999999999</v>
      </c>
      <c r="R534" s="38">
        <v>0.2</v>
      </c>
      <c r="S534" s="38">
        <v>0.3</v>
      </c>
      <c r="T534" s="38">
        <v>0.45500000000000002</v>
      </c>
      <c r="U534" s="38">
        <v>0.1</v>
      </c>
      <c r="V534" s="38">
        <v>1.1000000000000001</v>
      </c>
      <c r="W534" s="38">
        <v>1.2</v>
      </c>
      <c r="X534" s="38">
        <v>0.4</v>
      </c>
      <c r="Y534" s="38">
        <v>0.2</v>
      </c>
      <c r="Z534" s="38">
        <v>0.4</v>
      </c>
      <c r="AA534" s="38">
        <v>0.3</v>
      </c>
      <c r="AB534" s="38">
        <v>0.8</v>
      </c>
      <c r="AC534" s="38">
        <v>0.9</v>
      </c>
    </row>
    <row r="535" spans="1:29">
      <c r="A535" s="38">
        <v>397</v>
      </c>
      <c r="B535" s="39" t="s">
        <v>542</v>
      </c>
      <c r="C535" s="38" t="s">
        <v>61</v>
      </c>
      <c r="D535" s="38">
        <v>25</v>
      </c>
      <c r="E535" s="39" t="s">
        <v>85</v>
      </c>
      <c r="F535" s="38">
        <v>67</v>
      </c>
      <c r="G535" s="38">
        <v>18</v>
      </c>
      <c r="H535" s="38">
        <v>16.899999999999999</v>
      </c>
      <c r="I535" s="38">
        <v>1.9</v>
      </c>
      <c r="J535" s="38">
        <v>4.5999999999999996</v>
      </c>
      <c r="K535" s="38">
        <v>0.41199999999999998</v>
      </c>
      <c r="L535" s="38">
        <v>0</v>
      </c>
      <c r="M535" s="38">
        <v>0</v>
      </c>
      <c r="N535" s="38">
        <v>0</v>
      </c>
      <c r="O535" s="38">
        <v>1.9</v>
      </c>
      <c r="P535" s="38">
        <v>4.5999999999999996</v>
      </c>
      <c r="Q535" s="38">
        <v>0.41299999999999998</v>
      </c>
      <c r="R535" s="38">
        <v>0.8</v>
      </c>
      <c r="S535" s="38">
        <v>1.2</v>
      </c>
      <c r="T535" s="38">
        <v>0.67100000000000004</v>
      </c>
      <c r="U535" s="38">
        <v>1.3</v>
      </c>
      <c r="V535" s="38">
        <v>2.1</v>
      </c>
      <c r="W535" s="38">
        <v>3.5</v>
      </c>
      <c r="X535" s="38">
        <v>0.8</v>
      </c>
      <c r="Y535" s="38">
        <v>0.4</v>
      </c>
      <c r="Z535" s="38">
        <v>0.6</v>
      </c>
      <c r="AA535" s="38">
        <v>0.5</v>
      </c>
      <c r="AB535" s="38">
        <v>1.8</v>
      </c>
      <c r="AC535" s="38">
        <v>4.5999999999999996</v>
      </c>
    </row>
    <row r="536" spans="1:29">
      <c r="A536" s="38">
        <v>398</v>
      </c>
      <c r="B536" s="39" t="s">
        <v>543</v>
      </c>
      <c r="C536" s="38" t="s">
        <v>64</v>
      </c>
      <c r="D536" s="38">
        <v>35</v>
      </c>
      <c r="E536" s="39" t="s">
        <v>221</v>
      </c>
      <c r="F536" s="38">
        <v>21</v>
      </c>
      <c r="G536" s="38">
        <v>0</v>
      </c>
      <c r="H536" s="38">
        <v>12.9</v>
      </c>
      <c r="I536" s="38">
        <v>0.8</v>
      </c>
      <c r="J536" s="38">
        <v>2.2999999999999998</v>
      </c>
      <c r="K536" s="38">
        <v>0.33300000000000002</v>
      </c>
      <c r="L536" s="38">
        <v>0.4</v>
      </c>
      <c r="M536" s="38">
        <v>1.2</v>
      </c>
      <c r="N536" s="38">
        <v>0.308</v>
      </c>
      <c r="O536" s="38">
        <v>0.4</v>
      </c>
      <c r="P536" s="38">
        <v>1</v>
      </c>
      <c r="Q536" s="38">
        <v>0.36399999999999999</v>
      </c>
      <c r="R536" s="38">
        <v>0.1</v>
      </c>
      <c r="S536" s="38">
        <v>0.2</v>
      </c>
      <c r="T536" s="38">
        <v>0.5</v>
      </c>
      <c r="U536" s="38">
        <v>0.2</v>
      </c>
      <c r="V536" s="38">
        <v>0.8</v>
      </c>
      <c r="W536" s="38">
        <v>1</v>
      </c>
      <c r="X536" s="38">
        <v>0.6</v>
      </c>
      <c r="Y536" s="38">
        <v>0.4</v>
      </c>
      <c r="Z536" s="38">
        <v>0.2</v>
      </c>
      <c r="AA536" s="38">
        <v>0.2</v>
      </c>
      <c r="AB536" s="38">
        <v>1.2</v>
      </c>
      <c r="AC536" s="38">
        <v>2</v>
      </c>
    </row>
    <row r="537" spans="1:29">
      <c r="A537" s="38">
        <v>399</v>
      </c>
      <c r="B537" s="39" t="s">
        <v>544</v>
      </c>
      <c r="C537" s="38" t="s">
        <v>64</v>
      </c>
      <c r="D537" s="38">
        <v>21</v>
      </c>
      <c r="E537" s="39" t="s">
        <v>223</v>
      </c>
      <c r="F537" s="38">
        <v>74</v>
      </c>
      <c r="G537" s="38">
        <v>32</v>
      </c>
      <c r="H537" s="38">
        <v>15.3</v>
      </c>
      <c r="I537" s="38">
        <v>2</v>
      </c>
      <c r="J537" s="38">
        <v>4.7</v>
      </c>
      <c r="K537" s="38">
        <v>0.42199999999999999</v>
      </c>
      <c r="L537" s="38">
        <v>0.4</v>
      </c>
      <c r="M537" s="38">
        <v>1.7</v>
      </c>
      <c r="N537" s="38">
        <v>0.24399999999999999</v>
      </c>
      <c r="O537" s="38">
        <v>1.6</v>
      </c>
      <c r="P537" s="38">
        <v>3</v>
      </c>
      <c r="Q537" s="38">
        <v>0.52500000000000002</v>
      </c>
      <c r="R537" s="38">
        <v>0.9</v>
      </c>
      <c r="S537" s="38">
        <v>1.3</v>
      </c>
      <c r="T537" s="38">
        <v>0.67</v>
      </c>
      <c r="U537" s="38">
        <v>0.5</v>
      </c>
      <c r="V537" s="38">
        <v>1.7</v>
      </c>
      <c r="W537" s="38">
        <v>2.2000000000000002</v>
      </c>
      <c r="X537" s="38">
        <v>1</v>
      </c>
      <c r="Y537" s="38">
        <v>0.5</v>
      </c>
      <c r="Z537" s="38">
        <v>0.4</v>
      </c>
      <c r="AA537" s="38">
        <v>1</v>
      </c>
      <c r="AB537" s="38">
        <v>1.8</v>
      </c>
      <c r="AC537" s="38">
        <v>5.2</v>
      </c>
    </row>
    <row r="538" spans="1:29">
      <c r="A538" s="38">
        <v>400</v>
      </c>
      <c r="B538" s="39" t="s">
        <v>545</v>
      </c>
      <c r="C538" s="38" t="s">
        <v>61</v>
      </c>
      <c r="D538" s="38">
        <v>26</v>
      </c>
      <c r="E538" s="39" t="s">
        <v>235</v>
      </c>
      <c r="F538" s="38">
        <v>27</v>
      </c>
      <c r="G538" s="38">
        <v>26</v>
      </c>
      <c r="H538" s="38">
        <v>21.7</v>
      </c>
      <c r="I538" s="38">
        <v>3.2</v>
      </c>
      <c r="J538" s="38">
        <v>6.4</v>
      </c>
      <c r="K538" s="38">
        <v>0.5</v>
      </c>
      <c r="L538" s="38">
        <v>0</v>
      </c>
      <c r="M538" s="38">
        <v>0</v>
      </c>
      <c r="N538" s="38"/>
      <c r="O538" s="38">
        <v>3.2</v>
      </c>
      <c r="P538" s="38">
        <v>6.4</v>
      </c>
      <c r="Q538" s="38">
        <v>0.5</v>
      </c>
      <c r="R538" s="38">
        <v>0.9</v>
      </c>
      <c r="S538" s="38">
        <v>1.8</v>
      </c>
      <c r="T538" s="38">
        <v>0.5</v>
      </c>
      <c r="U538" s="38">
        <v>2.5</v>
      </c>
      <c r="V538" s="38">
        <v>3.7</v>
      </c>
      <c r="W538" s="38">
        <v>6.1</v>
      </c>
      <c r="X538" s="38">
        <v>0.9</v>
      </c>
      <c r="Y538" s="38">
        <v>1</v>
      </c>
      <c r="Z538" s="38">
        <v>1.4</v>
      </c>
      <c r="AA538" s="38">
        <v>1</v>
      </c>
      <c r="AB538" s="38">
        <v>3.9</v>
      </c>
      <c r="AC538" s="38">
        <v>7.3</v>
      </c>
    </row>
    <row r="539" spans="1:29">
      <c r="A539" s="36" t="s">
        <v>214</v>
      </c>
      <c r="B539" s="36" t="s">
        <v>0</v>
      </c>
      <c r="C539" s="36" t="s">
        <v>1</v>
      </c>
      <c r="D539" s="36" t="s">
        <v>2</v>
      </c>
      <c r="E539" s="36" t="s">
        <v>3</v>
      </c>
      <c r="F539" s="36" t="s">
        <v>4</v>
      </c>
      <c r="G539" s="36" t="s">
        <v>5</v>
      </c>
      <c r="H539" s="36" t="s">
        <v>6</v>
      </c>
      <c r="I539" s="36" t="s">
        <v>7</v>
      </c>
      <c r="J539" s="36" t="s">
        <v>8</v>
      </c>
      <c r="K539" s="36" t="s">
        <v>9</v>
      </c>
      <c r="L539" s="36" t="s">
        <v>10</v>
      </c>
      <c r="M539" s="36" t="s">
        <v>11</v>
      </c>
      <c r="N539" s="36" t="s">
        <v>10</v>
      </c>
      <c r="O539" s="36" t="s">
        <v>12</v>
      </c>
      <c r="P539" s="36" t="s">
        <v>13</v>
      </c>
      <c r="Q539" s="36" t="s">
        <v>12</v>
      </c>
      <c r="R539" s="36" t="s">
        <v>14</v>
      </c>
      <c r="S539" s="36" t="s">
        <v>15</v>
      </c>
      <c r="T539" s="36" t="s">
        <v>16</v>
      </c>
      <c r="U539" s="36" t="s">
        <v>17</v>
      </c>
      <c r="V539" s="36" t="s">
        <v>18</v>
      </c>
      <c r="W539" s="36" t="s">
        <v>19</v>
      </c>
      <c r="X539" s="36" t="s">
        <v>20</v>
      </c>
      <c r="Y539" s="36" t="s">
        <v>21</v>
      </c>
      <c r="Z539" s="36" t="s">
        <v>22</v>
      </c>
      <c r="AA539" s="36" t="s">
        <v>23</v>
      </c>
      <c r="AB539" s="36" t="s">
        <v>24</v>
      </c>
      <c r="AC539" s="36" t="s">
        <v>25</v>
      </c>
    </row>
    <row r="540" spans="1:29">
      <c r="A540" s="38">
        <v>401</v>
      </c>
      <c r="B540" s="39" t="s">
        <v>687</v>
      </c>
      <c r="C540" s="38" t="s">
        <v>53</v>
      </c>
      <c r="D540" s="38">
        <v>21</v>
      </c>
      <c r="E540" s="39" t="s">
        <v>97</v>
      </c>
      <c r="F540" s="38">
        <v>77</v>
      </c>
      <c r="G540" s="38">
        <v>10</v>
      </c>
      <c r="H540" s="38">
        <v>19.7</v>
      </c>
      <c r="I540" s="38">
        <v>3.7</v>
      </c>
      <c r="J540" s="38">
        <v>8.6</v>
      </c>
      <c r="K540" s="38">
        <v>0.42699999999999999</v>
      </c>
      <c r="L540" s="38">
        <v>0.7</v>
      </c>
      <c r="M540" s="38">
        <v>1.9</v>
      </c>
      <c r="N540" s="38">
        <v>0.35099999999999998</v>
      </c>
      <c r="O540" s="38">
        <v>3</v>
      </c>
      <c r="P540" s="38">
        <v>6.7</v>
      </c>
      <c r="Q540" s="38">
        <v>0.44900000000000001</v>
      </c>
      <c r="R540" s="38">
        <v>1.9</v>
      </c>
      <c r="S540" s="38">
        <v>2.2999999999999998</v>
      </c>
      <c r="T540" s="38">
        <v>0.82699999999999996</v>
      </c>
      <c r="U540" s="38">
        <v>0.4</v>
      </c>
      <c r="V540" s="38">
        <v>1.8</v>
      </c>
      <c r="W540" s="38">
        <v>2.1</v>
      </c>
      <c r="X540" s="38">
        <v>4.0999999999999996</v>
      </c>
      <c r="Y540" s="38">
        <v>0.6</v>
      </c>
      <c r="Z540" s="38">
        <v>0.1</v>
      </c>
      <c r="AA540" s="38">
        <v>1.9</v>
      </c>
      <c r="AB540" s="38">
        <v>1.6</v>
      </c>
      <c r="AC540" s="38">
        <v>10</v>
      </c>
    </row>
    <row r="541" spans="1:29">
      <c r="A541" s="38">
        <v>402</v>
      </c>
      <c r="B541" s="39" t="s">
        <v>546</v>
      </c>
      <c r="C541" s="38" t="s">
        <v>24</v>
      </c>
      <c r="D541" s="38">
        <v>34</v>
      </c>
      <c r="E541" s="39" t="s">
        <v>67</v>
      </c>
      <c r="F541" s="38">
        <v>81</v>
      </c>
      <c r="G541" s="38">
        <v>16</v>
      </c>
      <c r="H541" s="38">
        <v>20.5</v>
      </c>
      <c r="I541" s="38">
        <v>3.7</v>
      </c>
      <c r="J541" s="38">
        <v>7.9</v>
      </c>
      <c r="K541" s="38">
        <v>0.46700000000000003</v>
      </c>
      <c r="L541" s="38">
        <v>0.1</v>
      </c>
      <c r="M541" s="38">
        <v>0.2</v>
      </c>
      <c r="N541" s="38">
        <v>0.25</v>
      </c>
      <c r="O541" s="38">
        <v>3.6</v>
      </c>
      <c r="P541" s="38">
        <v>7.7</v>
      </c>
      <c r="Q541" s="38">
        <v>0.47399999999999998</v>
      </c>
      <c r="R541" s="38">
        <v>2</v>
      </c>
      <c r="S541" s="38">
        <v>2.8</v>
      </c>
      <c r="T541" s="38">
        <v>0.69899999999999995</v>
      </c>
      <c r="U541" s="38">
        <v>1.7</v>
      </c>
      <c r="V541" s="38">
        <v>4.8</v>
      </c>
      <c r="W541" s="38">
        <v>6.5</v>
      </c>
      <c r="X541" s="38">
        <v>1.3</v>
      </c>
      <c r="Y541" s="38">
        <v>0.6</v>
      </c>
      <c r="Z541" s="38">
        <v>0.2</v>
      </c>
      <c r="AA541" s="38">
        <v>1.2</v>
      </c>
      <c r="AB541" s="38">
        <v>2.4</v>
      </c>
      <c r="AC541" s="38">
        <v>9.4</v>
      </c>
    </row>
    <row r="542" spans="1:29">
      <c r="A542" s="38">
        <v>403</v>
      </c>
      <c r="B542" s="39" t="s">
        <v>547</v>
      </c>
      <c r="C542" s="38" t="s">
        <v>24</v>
      </c>
      <c r="D542" s="38">
        <v>26</v>
      </c>
      <c r="E542" s="39" t="s">
        <v>97</v>
      </c>
      <c r="F542" s="38">
        <v>68</v>
      </c>
      <c r="G542" s="38">
        <v>0</v>
      </c>
      <c r="H542" s="38">
        <v>16.5</v>
      </c>
      <c r="I542" s="38">
        <v>3</v>
      </c>
      <c r="J542" s="38">
        <v>6.7</v>
      </c>
      <c r="K542" s="38">
        <v>0.44400000000000001</v>
      </c>
      <c r="L542" s="38">
        <v>1</v>
      </c>
      <c r="M542" s="38">
        <v>2.8</v>
      </c>
      <c r="N542" s="38">
        <v>0.34399999999999997</v>
      </c>
      <c r="O542" s="38">
        <v>2</v>
      </c>
      <c r="P542" s="38">
        <v>3.8</v>
      </c>
      <c r="Q542" s="38">
        <v>0.51700000000000002</v>
      </c>
      <c r="R542" s="38">
        <v>0.9</v>
      </c>
      <c r="S542" s="38">
        <v>1.1000000000000001</v>
      </c>
      <c r="T542" s="38">
        <v>0.79200000000000004</v>
      </c>
      <c r="U542" s="38">
        <v>0.7</v>
      </c>
      <c r="V542" s="38">
        <v>2.2999999999999998</v>
      </c>
      <c r="W542" s="38">
        <v>2.9</v>
      </c>
      <c r="X542" s="38">
        <v>1.1000000000000001</v>
      </c>
      <c r="Y542" s="38">
        <v>0.4</v>
      </c>
      <c r="Z542" s="38">
        <v>0</v>
      </c>
      <c r="AA542" s="38">
        <v>0.6</v>
      </c>
      <c r="AB542" s="38">
        <v>1.2</v>
      </c>
      <c r="AC542" s="38">
        <v>7.8</v>
      </c>
    </row>
    <row r="543" spans="1:29">
      <c r="A543" s="38">
        <v>404</v>
      </c>
      <c r="B543" s="39" t="s">
        <v>548</v>
      </c>
      <c r="C543" s="38" t="s">
        <v>64</v>
      </c>
      <c r="D543" s="38">
        <v>30</v>
      </c>
      <c r="E543" s="39" t="s">
        <v>97</v>
      </c>
      <c r="F543" s="38">
        <v>52</v>
      </c>
      <c r="G543" s="38">
        <v>7</v>
      </c>
      <c r="H543" s="38">
        <v>18.8</v>
      </c>
      <c r="I543" s="38">
        <v>2</v>
      </c>
      <c r="J543" s="38">
        <v>4.8</v>
      </c>
      <c r="K543" s="38">
        <v>0.41799999999999998</v>
      </c>
      <c r="L543" s="38">
        <v>0.5</v>
      </c>
      <c r="M543" s="38">
        <v>1.5</v>
      </c>
      <c r="N543" s="38">
        <v>0.32100000000000001</v>
      </c>
      <c r="O543" s="38">
        <v>1.5</v>
      </c>
      <c r="P543" s="38">
        <v>3.3</v>
      </c>
      <c r="Q543" s="38">
        <v>0.46200000000000002</v>
      </c>
      <c r="R543" s="38">
        <v>0.9</v>
      </c>
      <c r="S543" s="38">
        <v>1.1000000000000001</v>
      </c>
      <c r="T543" s="38">
        <v>0.77600000000000002</v>
      </c>
      <c r="U543" s="38">
        <v>1</v>
      </c>
      <c r="V543" s="38">
        <v>3.3</v>
      </c>
      <c r="W543" s="38">
        <v>4.3</v>
      </c>
      <c r="X543" s="38">
        <v>1.4</v>
      </c>
      <c r="Y543" s="38">
        <v>1</v>
      </c>
      <c r="Z543" s="38">
        <v>0.4</v>
      </c>
      <c r="AA543" s="38">
        <v>0.7</v>
      </c>
      <c r="AB543" s="38">
        <v>1.3</v>
      </c>
      <c r="AC543" s="38">
        <v>5.3</v>
      </c>
    </row>
    <row r="544" spans="1:29">
      <c r="A544" s="38">
        <v>405</v>
      </c>
      <c r="B544" s="39" t="s">
        <v>549</v>
      </c>
      <c r="C544" s="38" t="s">
        <v>61</v>
      </c>
      <c r="D544" s="38">
        <v>25</v>
      </c>
      <c r="E544" s="39" t="s">
        <v>115</v>
      </c>
      <c r="F544" s="38">
        <v>79</v>
      </c>
      <c r="G544" s="38">
        <v>0</v>
      </c>
      <c r="H544" s="38">
        <v>15.6</v>
      </c>
      <c r="I544" s="38">
        <v>2.9</v>
      </c>
      <c r="J544" s="38">
        <v>5.7</v>
      </c>
      <c r="K544" s="38">
        <v>0.51300000000000001</v>
      </c>
      <c r="L544" s="38">
        <v>0</v>
      </c>
      <c r="M544" s="38">
        <v>0</v>
      </c>
      <c r="N544" s="38">
        <v>0</v>
      </c>
      <c r="O544" s="38">
        <v>2.9</v>
      </c>
      <c r="P544" s="38">
        <v>5.7</v>
      </c>
      <c r="Q544" s="38">
        <v>0.51600000000000001</v>
      </c>
      <c r="R544" s="38">
        <v>0.7</v>
      </c>
      <c r="S544" s="38">
        <v>1</v>
      </c>
      <c r="T544" s="38">
        <v>0.70699999999999996</v>
      </c>
      <c r="U544" s="38">
        <v>1.1000000000000001</v>
      </c>
      <c r="V544" s="38">
        <v>2.5</v>
      </c>
      <c r="W544" s="38">
        <v>3.6</v>
      </c>
      <c r="X544" s="38">
        <v>0.7</v>
      </c>
      <c r="Y544" s="38">
        <v>0.1</v>
      </c>
      <c r="Z544" s="38">
        <v>0.7</v>
      </c>
      <c r="AA544" s="38">
        <v>1.2</v>
      </c>
      <c r="AB544" s="38">
        <v>2.5</v>
      </c>
      <c r="AC544" s="38">
        <v>6.6</v>
      </c>
    </row>
    <row r="545" spans="1:29">
      <c r="A545" s="38">
        <v>406</v>
      </c>
      <c r="B545" s="39" t="s">
        <v>550</v>
      </c>
      <c r="C545" s="38" t="s">
        <v>53</v>
      </c>
      <c r="D545" s="38">
        <v>28</v>
      </c>
      <c r="E545" s="38" t="s">
        <v>107</v>
      </c>
      <c r="F545" s="38">
        <v>64</v>
      </c>
      <c r="G545" s="38">
        <v>10</v>
      </c>
      <c r="H545" s="38">
        <v>18.600000000000001</v>
      </c>
      <c r="I545" s="38">
        <v>2</v>
      </c>
      <c r="J545" s="38">
        <v>5.2</v>
      </c>
      <c r="K545" s="38">
        <v>0.374</v>
      </c>
      <c r="L545" s="38">
        <v>0.3</v>
      </c>
      <c r="M545" s="38">
        <v>0.9</v>
      </c>
      <c r="N545" s="38">
        <v>0.317</v>
      </c>
      <c r="O545" s="38">
        <v>1.7</v>
      </c>
      <c r="P545" s="38">
        <v>4.3</v>
      </c>
      <c r="Q545" s="38">
        <v>0.38700000000000001</v>
      </c>
      <c r="R545" s="38">
        <v>2.1</v>
      </c>
      <c r="S545" s="38">
        <v>2.7</v>
      </c>
      <c r="T545" s="38">
        <v>0.76900000000000002</v>
      </c>
      <c r="U545" s="38">
        <v>0.4</v>
      </c>
      <c r="V545" s="38">
        <v>1.9</v>
      </c>
      <c r="W545" s="38">
        <v>2.2999999999999998</v>
      </c>
      <c r="X545" s="38">
        <v>2.8</v>
      </c>
      <c r="Y545" s="38">
        <v>0.5</v>
      </c>
      <c r="Z545" s="38">
        <v>0</v>
      </c>
      <c r="AA545" s="38">
        <v>1.3</v>
      </c>
      <c r="AB545" s="38">
        <v>1.1000000000000001</v>
      </c>
      <c r="AC545" s="38">
        <v>6.3</v>
      </c>
    </row>
    <row r="546" spans="1:29">
      <c r="A546" s="40">
        <v>406</v>
      </c>
      <c r="B546" s="39" t="s">
        <v>550</v>
      </c>
      <c r="C546" s="40" t="s">
        <v>53</v>
      </c>
      <c r="D546" s="40">
        <v>28</v>
      </c>
      <c r="E546" s="39" t="s">
        <v>292</v>
      </c>
      <c r="F546" s="40">
        <v>36</v>
      </c>
      <c r="G546" s="40">
        <v>7</v>
      </c>
      <c r="H546" s="40">
        <v>17.8</v>
      </c>
      <c r="I546" s="40">
        <v>1.8</v>
      </c>
      <c r="J546" s="40">
        <v>5.0999999999999996</v>
      </c>
      <c r="K546" s="40">
        <v>0.34399999999999997</v>
      </c>
      <c r="L546" s="40">
        <v>0.2</v>
      </c>
      <c r="M546" s="40">
        <v>0.8</v>
      </c>
      <c r="N546" s="40">
        <v>0.214</v>
      </c>
      <c r="O546" s="40">
        <v>1.6</v>
      </c>
      <c r="P546" s="40">
        <v>4.3</v>
      </c>
      <c r="Q546" s="40">
        <v>0.36799999999999999</v>
      </c>
      <c r="R546" s="40">
        <v>1.8</v>
      </c>
      <c r="S546" s="40">
        <v>2.4</v>
      </c>
      <c r="T546" s="40">
        <v>0.72699999999999998</v>
      </c>
      <c r="U546" s="40">
        <v>0.4</v>
      </c>
      <c r="V546" s="40">
        <v>1.6</v>
      </c>
      <c r="W546" s="40">
        <v>1.9</v>
      </c>
      <c r="X546" s="40">
        <v>2.7</v>
      </c>
      <c r="Y546" s="40">
        <v>0.4</v>
      </c>
      <c r="Z546" s="40">
        <v>0</v>
      </c>
      <c r="AA546" s="40">
        <v>1.4</v>
      </c>
      <c r="AB546" s="40">
        <v>1.3</v>
      </c>
      <c r="AC546" s="40">
        <v>5.4</v>
      </c>
    </row>
    <row r="547" spans="1:29">
      <c r="A547" s="40">
        <v>406</v>
      </c>
      <c r="B547" s="39" t="s">
        <v>550</v>
      </c>
      <c r="C547" s="40" t="s">
        <v>53</v>
      </c>
      <c r="D547" s="40">
        <v>28</v>
      </c>
      <c r="E547" s="39" t="s">
        <v>115</v>
      </c>
      <c r="F547" s="40">
        <v>28</v>
      </c>
      <c r="G547" s="40">
        <v>3</v>
      </c>
      <c r="H547" s="40">
        <v>19.5</v>
      </c>
      <c r="I547" s="40">
        <v>2.2000000000000002</v>
      </c>
      <c r="J547" s="40">
        <v>5.4</v>
      </c>
      <c r="K547" s="40">
        <v>0.41099999999999998</v>
      </c>
      <c r="L547" s="40">
        <v>0.5</v>
      </c>
      <c r="M547" s="40">
        <v>1.1000000000000001</v>
      </c>
      <c r="N547" s="40">
        <v>0.40600000000000003</v>
      </c>
      <c r="O547" s="40">
        <v>1.8</v>
      </c>
      <c r="P547" s="40">
        <v>4.3</v>
      </c>
      <c r="Q547" s="40">
        <v>0.41199999999999998</v>
      </c>
      <c r="R547" s="40">
        <v>2.5</v>
      </c>
      <c r="S547" s="40">
        <v>3</v>
      </c>
      <c r="T547" s="40">
        <v>0.81200000000000006</v>
      </c>
      <c r="U547" s="40">
        <v>0.4</v>
      </c>
      <c r="V547" s="40">
        <v>2.2999999999999998</v>
      </c>
      <c r="W547" s="40">
        <v>2.7</v>
      </c>
      <c r="X547" s="40">
        <v>3.1</v>
      </c>
      <c r="Y547" s="40">
        <v>0.6</v>
      </c>
      <c r="Z547" s="40">
        <v>0</v>
      </c>
      <c r="AA547" s="40">
        <v>1.3</v>
      </c>
      <c r="AB547" s="40">
        <v>1</v>
      </c>
      <c r="AC547" s="40">
        <v>7.4</v>
      </c>
    </row>
    <row r="548" spans="1:29">
      <c r="A548" s="38">
        <v>407</v>
      </c>
      <c r="B548" s="39" t="s">
        <v>551</v>
      </c>
      <c r="C548" s="38" t="s">
        <v>58</v>
      </c>
      <c r="D548" s="38">
        <v>24</v>
      </c>
      <c r="E548" s="38" t="s">
        <v>107</v>
      </c>
      <c r="F548" s="38">
        <v>62</v>
      </c>
      <c r="G548" s="38">
        <v>25</v>
      </c>
      <c r="H548" s="38">
        <v>24.9</v>
      </c>
      <c r="I548" s="38">
        <v>3.1</v>
      </c>
      <c r="J548" s="38">
        <v>7.6</v>
      </c>
      <c r="K548" s="38">
        <v>0.41</v>
      </c>
      <c r="L548" s="38">
        <v>1.1000000000000001</v>
      </c>
      <c r="M548" s="38">
        <v>3.2</v>
      </c>
      <c r="N548" s="38">
        <v>0.34200000000000003</v>
      </c>
      <c r="O548" s="38">
        <v>2</v>
      </c>
      <c r="P548" s="38">
        <v>4.4000000000000004</v>
      </c>
      <c r="Q548" s="38">
        <v>0.45800000000000002</v>
      </c>
      <c r="R548" s="38">
        <v>0.7</v>
      </c>
      <c r="S548" s="38">
        <v>1</v>
      </c>
      <c r="T548" s="38">
        <v>0.67200000000000004</v>
      </c>
      <c r="U548" s="38">
        <v>0.9</v>
      </c>
      <c r="V548" s="38">
        <v>2.7</v>
      </c>
      <c r="W548" s="38">
        <v>3.6</v>
      </c>
      <c r="X548" s="38">
        <v>2.2000000000000002</v>
      </c>
      <c r="Y548" s="38">
        <v>1.3</v>
      </c>
      <c r="Z548" s="38">
        <v>0.3</v>
      </c>
      <c r="AA548" s="38">
        <v>1.5</v>
      </c>
      <c r="AB548" s="38">
        <v>2.2000000000000002</v>
      </c>
      <c r="AC548" s="38">
        <v>8</v>
      </c>
    </row>
    <row r="549" spans="1:29">
      <c r="A549" s="40">
        <v>407</v>
      </c>
      <c r="B549" s="39" t="s">
        <v>551</v>
      </c>
      <c r="C549" s="40" t="s">
        <v>58</v>
      </c>
      <c r="D549" s="40">
        <v>24</v>
      </c>
      <c r="E549" s="39" t="s">
        <v>51</v>
      </c>
      <c r="F549" s="40">
        <v>24</v>
      </c>
      <c r="G549" s="40">
        <v>24</v>
      </c>
      <c r="H549" s="40">
        <v>26</v>
      </c>
      <c r="I549" s="40">
        <v>3.7</v>
      </c>
      <c r="J549" s="40">
        <v>9</v>
      </c>
      <c r="K549" s="40">
        <v>0.40899999999999997</v>
      </c>
      <c r="L549" s="40">
        <v>1</v>
      </c>
      <c r="M549" s="40">
        <v>2.8</v>
      </c>
      <c r="N549" s="40">
        <v>0.34799999999999998</v>
      </c>
      <c r="O549" s="40">
        <v>2.7</v>
      </c>
      <c r="P549" s="40">
        <v>6.2</v>
      </c>
      <c r="Q549" s="40">
        <v>0.436</v>
      </c>
      <c r="R549" s="40">
        <v>1</v>
      </c>
      <c r="S549" s="40">
        <v>1.5</v>
      </c>
      <c r="T549" s="40">
        <v>0.67600000000000005</v>
      </c>
      <c r="U549" s="40">
        <v>0.9</v>
      </c>
      <c r="V549" s="40">
        <v>2.5</v>
      </c>
      <c r="W549" s="40">
        <v>3.4</v>
      </c>
      <c r="X549" s="40">
        <v>3.3</v>
      </c>
      <c r="Y549" s="40">
        <v>1.3</v>
      </c>
      <c r="Z549" s="40">
        <v>0.1</v>
      </c>
      <c r="AA549" s="40">
        <v>1.8</v>
      </c>
      <c r="AB549" s="40">
        <v>2.8</v>
      </c>
      <c r="AC549" s="40">
        <v>9.3000000000000007</v>
      </c>
    </row>
    <row r="550" spans="1:29">
      <c r="A550" s="40">
        <v>407</v>
      </c>
      <c r="B550" s="39" t="s">
        <v>551</v>
      </c>
      <c r="C550" s="40" t="s">
        <v>58</v>
      </c>
      <c r="D550" s="40">
        <v>24</v>
      </c>
      <c r="E550" s="39" t="s">
        <v>108</v>
      </c>
      <c r="F550" s="40">
        <v>38</v>
      </c>
      <c r="G550" s="40">
        <v>1</v>
      </c>
      <c r="H550" s="40">
        <v>24.2</v>
      </c>
      <c r="I550" s="40">
        <v>2.8</v>
      </c>
      <c r="J550" s="40">
        <v>6.7</v>
      </c>
      <c r="K550" s="40">
        <v>0.41</v>
      </c>
      <c r="L550" s="40">
        <v>1.2</v>
      </c>
      <c r="M550" s="40">
        <v>3.4</v>
      </c>
      <c r="N550" s="40">
        <v>0.33800000000000002</v>
      </c>
      <c r="O550" s="40">
        <v>1.6</v>
      </c>
      <c r="P550" s="40">
        <v>3.3</v>
      </c>
      <c r="Q550" s="40">
        <v>0.48399999999999999</v>
      </c>
      <c r="R550" s="40">
        <v>0.5</v>
      </c>
      <c r="S550" s="40">
        <v>0.7</v>
      </c>
      <c r="T550" s="40">
        <v>0.66700000000000004</v>
      </c>
      <c r="U550" s="40">
        <v>0.9</v>
      </c>
      <c r="V550" s="40">
        <v>2.9</v>
      </c>
      <c r="W550" s="40">
        <v>3.8</v>
      </c>
      <c r="X550" s="40">
        <v>1.5</v>
      </c>
      <c r="Y550" s="40">
        <v>1.3</v>
      </c>
      <c r="Z550" s="40">
        <v>0.3</v>
      </c>
      <c r="AA550" s="40">
        <v>1.3</v>
      </c>
      <c r="AB550" s="40">
        <v>1.9</v>
      </c>
      <c r="AC550" s="40">
        <v>7.2</v>
      </c>
    </row>
    <row r="551" spans="1:29">
      <c r="A551" s="38">
        <v>408</v>
      </c>
      <c r="B551" s="39" t="s">
        <v>552</v>
      </c>
      <c r="C551" s="38" t="s">
        <v>58</v>
      </c>
      <c r="D551" s="38">
        <v>26</v>
      </c>
      <c r="E551" s="38" t="s">
        <v>107</v>
      </c>
      <c r="F551" s="38">
        <v>42</v>
      </c>
      <c r="G551" s="38">
        <v>9</v>
      </c>
      <c r="H551" s="38">
        <v>18.3</v>
      </c>
      <c r="I551" s="38">
        <v>3.2</v>
      </c>
      <c r="J551" s="38">
        <v>8</v>
      </c>
      <c r="K551" s="38">
        <v>0.39700000000000002</v>
      </c>
      <c r="L551" s="38">
        <v>1.1000000000000001</v>
      </c>
      <c r="M551" s="38">
        <v>3.3</v>
      </c>
      <c r="N551" s="38">
        <v>0.33800000000000002</v>
      </c>
      <c r="O551" s="38">
        <v>2</v>
      </c>
      <c r="P551" s="38">
        <v>4.7</v>
      </c>
      <c r="Q551" s="38">
        <v>0.439</v>
      </c>
      <c r="R551" s="38">
        <v>2.9</v>
      </c>
      <c r="S551" s="38">
        <v>3.6</v>
      </c>
      <c r="T551" s="38">
        <v>0.80700000000000005</v>
      </c>
      <c r="U551" s="38">
        <v>0.5</v>
      </c>
      <c r="V551" s="38">
        <v>1.8</v>
      </c>
      <c r="W551" s="38">
        <v>2.4</v>
      </c>
      <c r="X551" s="38">
        <v>2.5</v>
      </c>
      <c r="Y551" s="38">
        <v>0.7</v>
      </c>
      <c r="Z551" s="38">
        <v>0.1</v>
      </c>
      <c r="AA551" s="38">
        <v>1.1000000000000001</v>
      </c>
      <c r="AB551" s="38">
        <v>1.1000000000000001</v>
      </c>
      <c r="AC551" s="38">
        <v>10.3</v>
      </c>
    </row>
    <row r="552" spans="1:29">
      <c r="A552" s="40">
        <v>408</v>
      </c>
      <c r="B552" s="39" t="s">
        <v>552</v>
      </c>
      <c r="C552" s="40" t="s">
        <v>58</v>
      </c>
      <c r="D552" s="40">
        <v>26</v>
      </c>
      <c r="E552" s="39" t="s">
        <v>223</v>
      </c>
      <c r="F552" s="40">
        <v>17</v>
      </c>
      <c r="G552" s="40">
        <v>0</v>
      </c>
      <c r="H552" s="40">
        <v>16.8</v>
      </c>
      <c r="I552" s="40">
        <v>3.1</v>
      </c>
      <c r="J552" s="40">
        <v>7.6</v>
      </c>
      <c r="K552" s="40">
        <v>0.4</v>
      </c>
      <c r="L552" s="40">
        <v>1</v>
      </c>
      <c r="M552" s="40">
        <v>3.4</v>
      </c>
      <c r="N552" s="40">
        <v>0.29799999999999999</v>
      </c>
      <c r="O552" s="40">
        <v>2.1</v>
      </c>
      <c r="P552" s="40">
        <v>4.3</v>
      </c>
      <c r="Q552" s="40">
        <v>0.47899999999999998</v>
      </c>
      <c r="R552" s="40">
        <v>2.8</v>
      </c>
      <c r="S552" s="40">
        <v>3.4</v>
      </c>
      <c r="T552" s="40">
        <v>0.84199999999999997</v>
      </c>
      <c r="U552" s="40">
        <v>0.5</v>
      </c>
      <c r="V552" s="40">
        <v>0.8</v>
      </c>
      <c r="W552" s="40">
        <v>1.3</v>
      </c>
      <c r="X552" s="40">
        <v>2.7</v>
      </c>
      <c r="Y552" s="40">
        <v>0.8</v>
      </c>
      <c r="Z552" s="40">
        <v>0.1</v>
      </c>
      <c r="AA552" s="40">
        <v>1.1000000000000001</v>
      </c>
      <c r="AB552" s="40">
        <v>1.2</v>
      </c>
      <c r="AC552" s="40">
        <v>9.9</v>
      </c>
    </row>
    <row r="553" spans="1:29">
      <c r="A553" s="40">
        <v>408</v>
      </c>
      <c r="B553" s="39" t="s">
        <v>552</v>
      </c>
      <c r="C553" s="40" t="s">
        <v>58</v>
      </c>
      <c r="D553" s="40">
        <v>26</v>
      </c>
      <c r="E553" s="39" t="s">
        <v>71</v>
      </c>
      <c r="F553" s="40">
        <v>9</v>
      </c>
      <c r="G553" s="40">
        <v>0</v>
      </c>
      <c r="H553" s="40">
        <v>6.6</v>
      </c>
      <c r="I553" s="40">
        <v>0.9</v>
      </c>
      <c r="J553" s="40">
        <v>2.7</v>
      </c>
      <c r="K553" s="40">
        <v>0.33300000000000002</v>
      </c>
      <c r="L553" s="40">
        <v>0.4</v>
      </c>
      <c r="M553" s="40">
        <v>1.3</v>
      </c>
      <c r="N553" s="40">
        <v>0.33300000000000002</v>
      </c>
      <c r="O553" s="40">
        <v>0.4</v>
      </c>
      <c r="P553" s="40">
        <v>1.3</v>
      </c>
      <c r="Q553" s="40">
        <v>0.33300000000000002</v>
      </c>
      <c r="R553" s="40">
        <v>1</v>
      </c>
      <c r="S553" s="40">
        <v>1.2</v>
      </c>
      <c r="T553" s="40">
        <v>0.81799999999999995</v>
      </c>
      <c r="U553" s="40">
        <v>0.1</v>
      </c>
      <c r="V553" s="40">
        <v>0.3</v>
      </c>
      <c r="W553" s="40">
        <v>0.4</v>
      </c>
      <c r="X553" s="40">
        <v>0.3</v>
      </c>
      <c r="Y553" s="40">
        <v>0.1</v>
      </c>
      <c r="Z553" s="40">
        <v>0</v>
      </c>
      <c r="AA553" s="40">
        <v>0.6</v>
      </c>
      <c r="AB553" s="40">
        <v>0.2</v>
      </c>
      <c r="AC553" s="40">
        <v>3.2</v>
      </c>
    </row>
    <row r="554" spans="1:29">
      <c r="A554" s="40">
        <v>408</v>
      </c>
      <c r="B554" s="39" t="s">
        <v>552</v>
      </c>
      <c r="C554" s="40" t="s">
        <v>58</v>
      </c>
      <c r="D554" s="40">
        <v>26</v>
      </c>
      <c r="E554" s="39" t="s">
        <v>51</v>
      </c>
      <c r="F554" s="40">
        <v>16</v>
      </c>
      <c r="G554" s="40">
        <v>9</v>
      </c>
      <c r="H554" s="40">
        <v>26.4</v>
      </c>
      <c r="I554" s="40">
        <v>4.5999999999999996</v>
      </c>
      <c r="J554" s="40">
        <v>11.3</v>
      </c>
      <c r="K554" s="40">
        <v>0.40300000000000002</v>
      </c>
      <c r="L554" s="40">
        <v>1.6</v>
      </c>
      <c r="M554" s="40">
        <v>4.4000000000000004</v>
      </c>
      <c r="N554" s="40">
        <v>0.371</v>
      </c>
      <c r="O554" s="40">
        <v>2.9</v>
      </c>
      <c r="P554" s="40">
        <v>6.9</v>
      </c>
      <c r="Q554" s="40">
        <v>0.42299999999999999</v>
      </c>
      <c r="R554" s="40">
        <v>4</v>
      </c>
      <c r="S554" s="40">
        <v>5.0999999999999996</v>
      </c>
      <c r="T554" s="40">
        <v>0.78</v>
      </c>
      <c r="U554" s="40">
        <v>0.9</v>
      </c>
      <c r="V554" s="40">
        <v>3.7</v>
      </c>
      <c r="W554" s="40">
        <v>4.5999999999999996</v>
      </c>
      <c r="X554" s="40">
        <v>3.6</v>
      </c>
      <c r="Y554" s="40">
        <v>0.9</v>
      </c>
      <c r="Z554" s="40">
        <v>0.3</v>
      </c>
      <c r="AA554" s="40">
        <v>1.6</v>
      </c>
      <c r="AB554" s="40">
        <v>1.6</v>
      </c>
      <c r="AC554" s="40">
        <v>14.8</v>
      </c>
    </row>
    <row r="555" spans="1:29">
      <c r="A555" s="38">
        <v>409</v>
      </c>
      <c r="B555" s="39" t="s">
        <v>553</v>
      </c>
      <c r="C555" s="38" t="s">
        <v>61</v>
      </c>
      <c r="D555" s="38">
        <v>24</v>
      </c>
      <c r="E555" s="39" t="s">
        <v>223</v>
      </c>
      <c r="F555" s="38">
        <v>73</v>
      </c>
      <c r="G555" s="38">
        <v>32</v>
      </c>
      <c r="H555" s="38">
        <v>19.2</v>
      </c>
      <c r="I555" s="38">
        <v>3.3</v>
      </c>
      <c r="J555" s="38">
        <v>6.9</v>
      </c>
      <c r="K555" s="38">
        <v>0.47399999999999998</v>
      </c>
      <c r="L555" s="38">
        <v>0.1</v>
      </c>
      <c r="M555" s="38">
        <v>0.3</v>
      </c>
      <c r="N555" s="38">
        <v>0.182</v>
      </c>
      <c r="O555" s="38">
        <v>3.2</v>
      </c>
      <c r="P555" s="38">
        <v>6.6</v>
      </c>
      <c r="Q555" s="38">
        <v>0.48799999999999999</v>
      </c>
      <c r="R555" s="38">
        <v>1.5</v>
      </c>
      <c r="S555" s="38">
        <v>1.9</v>
      </c>
      <c r="T555" s="38">
        <v>0.77400000000000002</v>
      </c>
      <c r="U555" s="38">
        <v>1.7</v>
      </c>
      <c r="V555" s="38">
        <v>3.3</v>
      </c>
      <c r="W555" s="38">
        <v>4.9000000000000004</v>
      </c>
      <c r="X555" s="38">
        <v>1.1000000000000001</v>
      </c>
      <c r="Y555" s="38">
        <v>0.5</v>
      </c>
      <c r="Z555" s="38">
        <v>0.4</v>
      </c>
      <c r="AA555" s="38">
        <v>1.4</v>
      </c>
      <c r="AB555" s="38">
        <v>1.8</v>
      </c>
      <c r="AC555" s="38">
        <v>8</v>
      </c>
    </row>
    <row r="556" spans="1:29">
      <c r="A556" s="38">
        <v>410</v>
      </c>
      <c r="B556" s="39" t="s">
        <v>554</v>
      </c>
      <c r="C556" s="38" t="s">
        <v>64</v>
      </c>
      <c r="D556" s="38">
        <v>26</v>
      </c>
      <c r="E556" s="38" t="s">
        <v>107</v>
      </c>
      <c r="F556" s="38">
        <v>80</v>
      </c>
      <c r="G556" s="38">
        <v>58</v>
      </c>
      <c r="H556" s="38">
        <v>21.8</v>
      </c>
      <c r="I556" s="38">
        <v>2.2000000000000002</v>
      </c>
      <c r="J556" s="38">
        <v>5.6</v>
      </c>
      <c r="K556" s="38">
        <v>0.38600000000000001</v>
      </c>
      <c r="L556" s="38">
        <v>1.2</v>
      </c>
      <c r="M556" s="38">
        <v>3</v>
      </c>
      <c r="N556" s="38">
        <v>0.39800000000000002</v>
      </c>
      <c r="O556" s="38">
        <v>1</v>
      </c>
      <c r="P556" s="38">
        <v>2.6</v>
      </c>
      <c r="Q556" s="38">
        <v>0.371</v>
      </c>
      <c r="R556" s="38">
        <v>0.5</v>
      </c>
      <c r="S556" s="38">
        <v>0.7</v>
      </c>
      <c r="T556" s="38">
        <v>0.76900000000000002</v>
      </c>
      <c r="U556" s="38">
        <v>0.4</v>
      </c>
      <c r="V556" s="38">
        <v>2</v>
      </c>
      <c r="W556" s="38">
        <v>2.4</v>
      </c>
      <c r="X556" s="38">
        <v>1.1000000000000001</v>
      </c>
      <c r="Y556" s="38">
        <v>0.6</v>
      </c>
      <c r="Z556" s="38">
        <v>0.3</v>
      </c>
      <c r="AA556" s="38">
        <v>0.7</v>
      </c>
      <c r="AB556" s="38">
        <v>1.9</v>
      </c>
      <c r="AC556" s="38">
        <v>6</v>
      </c>
    </row>
    <row r="557" spans="1:29">
      <c r="A557" s="40">
        <v>410</v>
      </c>
      <c r="B557" s="39" t="s">
        <v>554</v>
      </c>
      <c r="C557" s="40" t="s">
        <v>64</v>
      </c>
      <c r="D557" s="40">
        <v>26</v>
      </c>
      <c r="E557" s="39" t="s">
        <v>117</v>
      </c>
      <c r="F557" s="40">
        <v>54</v>
      </c>
      <c r="G557" s="40">
        <v>40</v>
      </c>
      <c r="H557" s="40">
        <v>23.8</v>
      </c>
      <c r="I557" s="40">
        <v>2.6</v>
      </c>
      <c r="J557" s="40">
        <v>6.5</v>
      </c>
      <c r="K557" s="40">
        <v>0.4</v>
      </c>
      <c r="L557" s="40">
        <v>1.4</v>
      </c>
      <c r="M557" s="40">
        <v>3.5</v>
      </c>
      <c r="N557" s="40">
        <v>0.40600000000000003</v>
      </c>
      <c r="O557" s="40">
        <v>1.2</v>
      </c>
      <c r="P557" s="40">
        <v>3</v>
      </c>
      <c r="Q557" s="40">
        <v>0.39300000000000002</v>
      </c>
      <c r="R557" s="40">
        <v>0.5</v>
      </c>
      <c r="S557" s="40">
        <v>0.7</v>
      </c>
      <c r="T557" s="40">
        <v>0.80600000000000005</v>
      </c>
      <c r="U557" s="40">
        <v>0.4</v>
      </c>
      <c r="V557" s="40">
        <v>2.1</v>
      </c>
      <c r="W557" s="40">
        <v>2.6</v>
      </c>
      <c r="X557" s="40">
        <v>1.2</v>
      </c>
      <c r="Y557" s="40">
        <v>0.6</v>
      </c>
      <c r="Z557" s="40">
        <v>0.3</v>
      </c>
      <c r="AA557" s="40">
        <v>0.8</v>
      </c>
      <c r="AB557" s="40">
        <v>1.8</v>
      </c>
      <c r="AC557" s="40">
        <v>7.1</v>
      </c>
    </row>
    <row r="558" spans="1:29">
      <c r="A558" s="40">
        <v>410</v>
      </c>
      <c r="B558" s="39" t="s">
        <v>554</v>
      </c>
      <c r="C558" s="40" t="s">
        <v>64</v>
      </c>
      <c r="D558" s="40">
        <v>26</v>
      </c>
      <c r="E558" s="39" t="s">
        <v>65</v>
      </c>
      <c r="F558" s="40">
        <v>26</v>
      </c>
      <c r="G558" s="40">
        <v>18</v>
      </c>
      <c r="H558" s="40">
        <v>17.5</v>
      </c>
      <c r="I558" s="40">
        <v>1.2</v>
      </c>
      <c r="J558" s="40">
        <v>3.7</v>
      </c>
      <c r="K558" s="40">
        <v>0.33300000000000002</v>
      </c>
      <c r="L558" s="40">
        <v>0.8</v>
      </c>
      <c r="M558" s="40">
        <v>2.1</v>
      </c>
      <c r="N558" s="40">
        <v>0.37</v>
      </c>
      <c r="O558" s="40">
        <v>0.5</v>
      </c>
      <c r="P558" s="40">
        <v>1.6</v>
      </c>
      <c r="Q558" s="40">
        <v>0.28599999999999998</v>
      </c>
      <c r="R558" s="40">
        <v>0.4</v>
      </c>
      <c r="S558" s="40">
        <v>0.6</v>
      </c>
      <c r="T558" s="40">
        <v>0.68799999999999994</v>
      </c>
      <c r="U558" s="40">
        <v>0.4</v>
      </c>
      <c r="V558" s="40">
        <v>1.7</v>
      </c>
      <c r="W558" s="40">
        <v>2.1</v>
      </c>
      <c r="X558" s="40">
        <v>0.7</v>
      </c>
      <c r="Y558" s="40">
        <v>0.5</v>
      </c>
      <c r="Z558" s="40">
        <v>0.3</v>
      </c>
      <c r="AA558" s="40">
        <v>0.5</v>
      </c>
      <c r="AB558" s="40">
        <v>2.1</v>
      </c>
      <c r="AC558" s="40">
        <v>3.7</v>
      </c>
    </row>
    <row r="559" spans="1:29">
      <c r="A559" s="38">
        <v>411</v>
      </c>
      <c r="B559" s="39" t="s">
        <v>555</v>
      </c>
      <c r="C559" s="38" t="s">
        <v>53</v>
      </c>
      <c r="D559" s="38">
        <v>27</v>
      </c>
      <c r="E559" s="39" t="s">
        <v>67</v>
      </c>
      <c r="F559" s="38">
        <v>53</v>
      </c>
      <c r="G559" s="38">
        <v>21</v>
      </c>
      <c r="H559" s="38">
        <v>20.9</v>
      </c>
      <c r="I559" s="38">
        <v>2.7</v>
      </c>
      <c r="J559" s="38">
        <v>6.7</v>
      </c>
      <c r="K559" s="38">
        <v>0.40799999999999997</v>
      </c>
      <c r="L559" s="38">
        <v>0.8</v>
      </c>
      <c r="M559" s="38">
        <v>2.5</v>
      </c>
      <c r="N559" s="38">
        <v>0.313</v>
      </c>
      <c r="O559" s="38">
        <v>2</v>
      </c>
      <c r="P559" s="38">
        <v>4.2</v>
      </c>
      <c r="Q559" s="38">
        <v>0.46400000000000002</v>
      </c>
      <c r="R559" s="38">
        <v>1.1000000000000001</v>
      </c>
      <c r="S559" s="38">
        <v>1.5</v>
      </c>
      <c r="T559" s="38">
        <v>0.77900000000000003</v>
      </c>
      <c r="U559" s="38">
        <v>0.2</v>
      </c>
      <c r="V559" s="38">
        <v>2.5</v>
      </c>
      <c r="W559" s="38">
        <v>2.7</v>
      </c>
      <c r="X559" s="38">
        <v>3.6</v>
      </c>
      <c r="Y559" s="38">
        <v>0.4</v>
      </c>
      <c r="Z559" s="38">
        <v>0</v>
      </c>
      <c r="AA559" s="38">
        <v>1.2</v>
      </c>
      <c r="AB559" s="38">
        <v>0.9</v>
      </c>
      <c r="AC559" s="38">
        <v>7.4</v>
      </c>
    </row>
    <row r="560" spans="1:29">
      <c r="A560" s="38">
        <v>412</v>
      </c>
      <c r="B560" s="39" t="s">
        <v>556</v>
      </c>
      <c r="C560" s="38" t="s">
        <v>53</v>
      </c>
      <c r="D560" s="38">
        <v>20</v>
      </c>
      <c r="E560" s="39" t="s">
        <v>87</v>
      </c>
      <c r="F560" s="38">
        <v>67</v>
      </c>
      <c r="G560" s="38">
        <v>38</v>
      </c>
      <c r="H560" s="38">
        <v>27</v>
      </c>
      <c r="I560" s="38">
        <v>2.6</v>
      </c>
      <c r="J560" s="38">
        <v>7.1</v>
      </c>
      <c r="K560" s="38">
        <v>0.36699999999999999</v>
      </c>
      <c r="L560" s="38">
        <v>1.4</v>
      </c>
      <c r="M560" s="38">
        <v>4.0999999999999996</v>
      </c>
      <c r="N560" s="38">
        <v>0.33500000000000002</v>
      </c>
      <c r="O560" s="38">
        <v>1.3</v>
      </c>
      <c r="P560" s="38">
        <v>3.1</v>
      </c>
      <c r="Q560" s="38">
        <v>0.41</v>
      </c>
      <c r="R560" s="38">
        <v>1.2</v>
      </c>
      <c r="S560" s="38">
        <v>1.9</v>
      </c>
      <c r="T560" s="38">
        <v>0.64600000000000002</v>
      </c>
      <c r="U560" s="38">
        <v>0.9</v>
      </c>
      <c r="V560" s="38">
        <v>2.4</v>
      </c>
      <c r="W560" s="38">
        <v>3.3</v>
      </c>
      <c r="X560" s="38">
        <v>3.1</v>
      </c>
      <c r="Y560" s="38">
        <v>1.5</v>
      </c>
      <c r="Z560" s="38">
        <v>0.3</v>
      </c>
      <c r="AA560" s="38">
        <v>1.3</v>
      </c>
      <c r="AB560" s="38">
        <v>2.6</v>
      </c>
      <c r="AC560" s="38">
        <v>7.8</v>
      </c>
    </row>
    <row r="561" spans="1:29">
      <c r="A561" s="38">
        <v>413</v>
      </c>
      <c r="B561" s="39" t="s">
        <v>557</v>
      </c>
      <c r="C561" s="38" t="s">
        <v>24</v>
      </c>
      <c r="D561" s="38">
        <v>24</v>
      </c>
      <c r="E561" s="39" t="s">
        <v>81</v>
      </c>
      <c r="F561" s="38">
        <v>42</v>
      </c>
      <c r="G561" s="38">
        <v>2</v>
      </c>
      <c r="H561" s="38">
        <v>8.6</v>
      </c>
      <c r="I561" s="38">
        <v>0.7</v>
      </c>
      <c r="J561" s="38">
        <v>1.2</v>
      </c>
      <c r="K561" s="38">
        <v>0.61199999999999999</v>
      </c>
      <c r="L561" s="38">
        <v>0</v>
      </c>
      <c r="M561" s="38">
        <v>0</v>
      </c>
      <c r="N561" s="38"/>
      <c r="O561" s="38">
        <v>0.7</v>
      </c>
      <c r="P561" s="38">
        <v>1.2</v>
      </c>
      <c r="Q561" s="38">
        <v>0.61199999999999999</v>
      </c>
      <c r="R561" s="38">
        <v>0.5</v>
      </c>
      <c r="S561" s="38">
        <v>0.9</v>
      </c>
      <c r="T561" s="38">
        <v>0.51300000000000001</v>
      </c>
      <c r="U561" s="38">
        <v>0.6</v>
      </c>
      <c r="V561" s="38">
        <v>1.3</v>
      </c>
      <c r="W561" s="38">
        <v>1.9</v>
      </c>
      <c r="X561" s="38">
        <v>0.2</v>
      </c>
      <c r="Y561" s="38">
        <v>0.2</v>
      </c>
      <c r="Z561" s="38">
        <v>0.3</v>
      </c>
      <c r="AA561" s="38">
        <v>0.3</v>
      </c>
      <c r="AB561" s="38">
        <v>1.3</v>
      </c>
      <c r="AC561" s="38">
        <v>1.9</v>
      </c>
    </row>
    <row r="562" spans="1:29">
      <c r="A562" s="38">
        <v>414</v>
      </c>
      <c r="B562" s="39" t="s">
        <v>558</v>
      </c>
      <c r="C562" s="38" t="s">
        <v>53</v>
      </c>
      <c r="D562" s="38">
        <v>26</v>
      </c>
      <c r="E562" s="38" t="s">
        <v>107</v>
      </c>
      <c r="F562" s="38">
        <v>55</v>
      </c>
      <c r="G562" s="38">
        <v>14</v>
      </c>
      <c r="H562" s="38">
        <v>15.1</v>
      </c>
      <c r="I562" s="38">
        <v>2.6</v>
      </c>
      <c r="J562" s="38">
        <v>6.7</v>
      </c>
      <c r="K562" s="38">
        <v>0.39</v>
      </c>
      <c r="L562" s="38">
        <v>0.3</v>
      </c>
      <c r="M562" s="38">
        <v>1.1000000000000001</v>
      </c>
      <c r="N562" s="38">
        <v>0.3</v>
      </c>
      <c r="O562" s="38">
        <v>2.2999999999999998</v>
      </c>
      <c r="P562" s="38">
        <v>5.6</v>
      </c>
      <c r="Q562" s="38">
        <v>0.40699999999999997</v>
      </c>
      <c r="R562" s="38">
        <v>0.6</v>
      </c>
      <c r="S562" s="38">
        <v>1</v>
      </c>
      <c r="T562" s="38">
        <v>0.59599999999999997</v>
      </c>
      <c r="U562" s="38">
        <v>0.3</v>
      </c>
      <c r="V562" s="38">
        <v>1.5</v>
      </c>
      <c r="W562" s="38">
        <v>1.8</v>
      </c>
      <c r="X562" s="38">
        <v>3.3</v>
      </c>
      <c r="Y562" s="38">
        <v>0.7</v>
      </c>
      <c r="Z562" s="38">
        <v>0.1</v>
      </c>
      <c r="AA562" s="38">
        <v>1.4</v>
      </c>
      <c r="AB562" s="38">
        <v>0.9</v>
      </c>
      <c r="AC562" s="38">
        <v>6.1</v>
      </c>
    </row>
    <row r="563" spans="1:29">
      <c r="A563" s="40">
        <v>414</v>
      </c>
      <c r="B563" s="39" t="s">
        <v>558</v>
      </c>
      <c r="C563" s="40" t="s">
        <v>53</v>
      </c>
      <c r="D563" s="40">
        <v>26</v>
      </c>
      <c r="E563" s="39" t="s">
        <v>65</v>
      </c>
      <c r="F563" s="40">
        <v>30</v>
      </c>
      <c r="G563" s="40">
        <v>0</v>
      </c>
      <c r="H563" s="40">
        <v>5.2</v>
      </c>
      <c r="I563" s="40">
        <v>0.5</v>
      </c>
      <c r="J563" s="40">
        <v>1.5</v>
      </c>
      <c r="K563" s="40">
        <v>0.33300000000000002</v>
      </c>
      <c r="L563" s="40">
        <v>0</v>
      </c>
      <c r="M563" s="40">
        <v>0.2</v>
      </c>
      <c r="N563" s="40">
        <v>0.2</v>
      </c>
      <c r="O563" s="40">
        <v>0.5</v>
      </c>
      <c r="P563" s="40">
        <v>1.3</v>
      </c>
      <c r="Q563" s="40">
        <v>0.35</v>
      </c>
      <c r="R563" s="40">
        <v>0.2</v>
      </c>
      <c r="S563" s="40">
        <v>0.3</v>
      </c>
      <c r="T563" s="40">
        <v>0.66700000000000004</v>
      </c>
      <c r="U563" s="40">
        <v>0.2</v>
      </c>
      <c r="V563" s="40">
        <v>0.7</v>
      </c>
      <c r="W563" s="40">
        <v>0.9</v>
      </c>
      <c r="X563" s="40">
        <v>0.9</v>
      </c>
      <c r="Y563" s="40">
        <v>0.1</v>
      </c>
      <c r="Z563" s="40">
        <v>0</v>
      </c>
      <c r="AA563" s="40">
        <v>0.3</v>
      </c>
      <c r="AB563" s="40">
        <v>0.4</v>
      </c>
      <c r="AC563" s="40">
        <v>1.2</v>
      </c>
    </row>
    <row r="564" spans="1:29">
      <c r="A564" s="40">
        <v>414</v>
      </c>
      <c r="B564" s="39" t="s">
        <v>558</v>
      </c>
      <c r="C564" s="40" t="s">
        <v>53</v>
      </c>
      <c r="D564" s="40">
        <v>26</v>
      </c>
      <c r="E564" s="39" t="s">
        <v>223</v>
      </c>
      <c r="F564" s="40">
        <v>25</v>
      </c>
      <c r="G564" s="40">
        <v>14</v>
      </c>
      <c r="H564" s="40">
        <v>27.1</v>
      </c>
      <c r="I564" s="40">
        <v>5.0999999999999996</v>
      </c>
      <c r="J564" s="40">
        <v>12.9</v>
      </c>
      <c r="K564" s="40">
        <v>0.39800000000000002</v>
      </c>
      <c r="L564" s="40">
        <v>0.7</v>
      </c>
      <c r="M564" s="40">
        <v>2.2000000000000002</v>
      </c>
      <c r="N564" s="40">
        <v>0.309</v>
      </c>
      <c r="O564" s="40">
        <v>4.4000000000000004</v>
      </c>
      <c r="P564" s="40">
        <v>10.7</v>
      </c>
      <c r="Q564" s="40">
        <v>0.41599999999999998</v>
      </c>
      <c r="R564" s="40">
        <v>1.1000000000000001</v>
      </c>
      <c r="S564" s="40">
        <v>1.9</v>
      </c>
      <c r="T564" s="40">
        <v>0.58299999999999996</v>
      </c>
      <c r="U564" s="40">
        <v>0.4</v>
      </c>
      <c r="V564" s="40">
        <v>2.5</v>
      </c>
      <c r="W564" s="40">
        <v>2.9</v>
      </c>
      <c r="X564" s="40">
        <v>6.1</v>
      </c>
      <c r="Y564" s="40">
        <v>1.3</v>
      </c>
      <c r="Z564" s="40">
        <v>0.2</v>
      </c>
      <c r="AA564" s="40">
        <v>2.8</v>
      </c>
      <c r="AB564" s="40">
        <v>1.5</v>
      </c>
      <c r="AC564" s="40">
        <v>12</v>
      </c>
    </row>
    <row r="565" spans="1:29">
      <c r="A565" s="38">
        <v>415</v>
      </c>
      <c r="B565" s="39" t="s">
        <v>559</v>
      </c>
      <c r="C565" s="38" t="s">
        <v>58</v>
      </c>
      <c r="D565" s="38">
        <v>29</v>
      </c>
      <c r="E565" s="38" t="s">
        <v>107</v>
      </c>
      <c r="F565" s="38">
        <v>70</v>
      </c>
      <c r="G565" s="38">
        <v>51</v>
      </c>
      <c r="H565" s="38">
        <v>29.7</v>
      </c>
      <c r="I565" s="38">
        <v>4.5</v>
      </c>
      <c r="J565" s="38">
        <v>10.8</v>
      </c>
      <c r="K565" s="38">
        <v>0.41699999999999998</v>
      </c>
      <c r="L565" s="38">
        <v>2.2999999999999998</v>
      </c>
      <c r="M565" s="38">
        <v>6.1</v>
      </c>
      <c r="N565" s="38">
        <v>0.38300000000000001</v>
      </c>
      <c r="O565" s="38">
        <v>2.2000000000000002</v>
      </c>
      <c r="P565" s="38">
        <v>4.7</v>
      </c>
      <c r="Q565" s="38">
        <v>0.46200000000000002</v>
      </c>
      <c r="R565" s="38">
        <v>0.8</v>
      </c>
      <c r="S565" s="38">
        <v>1</v>
      </c>
      <c r="T565" s="38">
        <v>0.75</v>
      </c>
      <c r="U565" s="38">
        <v>0.4</v>
      </c>
      <c r="V565" s="38">
        <v>2.7</v>
      </c>
      <c r="W565" s="38">
        <v>3.1</v>
      </c>
      <c r="X565" s="38">
        <v>2.8</v>
      </c>
      <c r="Y565" s="38">
        <v>1.2</v>
      </c>
      <c r="Z565" s="38">
        <v>0.3</v>
      </c>
      <c r="AA565" s="38">
        <v>1.4</v>
      </c>
      <c r="AB565" s="38">
        <v>2.2999999999999998</v>
      </c>
      <c r="AC565" s="38">
        <v>12.1</v>
      </c>
    </row>
    <row r="566" spans="1:29">
      <c r="A566" s="40">
        <v>415</v>
      </c>
      <c r="B566" s="39" t="s">
        <v>559</v>
      </c>
      <c r="C566" s="40" t="s">
        <v>58</v>
      </c>
      <c r="D566" s="40">
        <v>29</v>
      </c>
      <c r="E566" s="39" t="s">
        <v>51</v>
      </c>
      <c r="F566" s="40">
        <v>24</v>
      </c>
      <c r="G566" s="40">
        <v>6</v>
      </c>
      <c r="H566" s="40">
        <v>25.8</v>
      </c>
      <c r="I566" s="40">
        <v>4.2</v>
      </c>
      <c r="J566" s="40">
        <v>10.5</v>
      </c>
      <c r="K566" s="40">
        <v>0.40200000000000002</v>
      </c>
      <c r="L566" s="40">
        <v>1.3</v>
      </c>
      <c r="M566" s="40">
        <v>3.8</v>
      </c>
      <c r="N566" s="40">
        <v>0.35599999999999998</v>
      </c>
      <c r="O566" s="40">
        <v>2.9</v>
      </c>
      <c r="P566" s="40">
        <v>6.7</v>
      </c>
      <c r="Q566" s="40">
        <v>0.42899999999999999</v>
      </c>
      <c r="R566" s="40">
        <v>1.1000000000000001</v>
      </c>
      <c r="S566" s="40">
        <v>1.6</v>
      </c>
      <c r="T566" s="40">
        <v>0.69199999999999995</v>
      </c>
      <c r="U566" s="40">
        <v>0.2</v>
      </c>
      <c r="V566" s="40">
        <v>2.2999999999999998</v>
      </c>
      <c r="W566" s="40">
        <v>2.4</v>
      </c>
      <c r="X566" s="40">
        <v>3.4</v>
      </c>
      <c r="Y566" s="40">
        <v>0.8</v>
      </c>
      <c r="Z566" s="40">
        <v>0.2</v>
      </c>
      <c r="AA566" s="40">
        <v>1.9</v>
      </c>
      <c r="AB566" s="40">
        <v>1.8</v>
      </c>
      <c r="AC566" s="40">
        <v>10.9</v>
      </c>
    </row>
    <row r="567" spans="1:29">
      <c r="A567" s="40">
        <v>415</v>
      </c>
      <c r="B567" s="39" t="s">
        <v>559</v>
      </c>
      <c r="C567" s="40" t="s">
        <v>58</v>
      </c>
      <c r="D567" s="40">
        <v>29</v>
      </c>
      <c r="E567" s="39" t="s">
        <v>108</v>
      </c>
      <c r="F567" s="40">
        <v>46</v>
      </c>
      <c r="G567" s="40">
        <v>45</v>
      </c>
      <c r="H567" s="40">
        <v>31.8</v>
      </c>
      <c r="I567" s="40">
        <v>4.7</v>
      </c>
      <c r="J567" s="40">
        <v>11</v>
      </c>
      <c r="K567" s="40">
        <v>0.42499999999999999</v>
      </c>
      <c r="L567" s="40">
        <v>2.8</v>
      </c>
      <c r="M567" s="40">
        <v>7.3</v>
      </c>
      <c r="N567" s="40">
        <v>0.39</v>
      </c>
      <c r="O567" s="40">
        <v>1.8</v>
      </c>
      <c r="P567" s="40">
        <v>3.7</v>
      </c>
      <c r="Q567" s="40">
        <v>0.49399999999999999</v>
      </c>
      <c r="R567" s="40">
        <v>0.6</v>
      </c>
      <c r="S567" s="40">
        <v>0.7</v>
      </c>
      <c r="T567" s="40">
        <v>0.81799999999999995</v>
      </c>
      <c r="U567" s="40">
        <v>0.6</v>
      </c>
      <c r="V567" s="40">
        <v>2.9</v>
      </c>
      <c r="W567" s="40">
        <v>3.5</v>
      </c>
      <c r="X567" s="40">
        <v>2.5</v>
      </c>
      <c r="Y567" s="40">
        <v>1.4</v>
      </c>
      <c r="Z567" s="40">
        <v>0.4</v>
      </c>
      <c r="AA567" s="40">
        <v>1.1000000000000001</v>
      </c>
      <c r="AB567" s="40">
        <v>2.6</v>
      </c>
      <c r="AC567" s="40">
        <v>12.7</v>
      </c>
    </row>
    <row r="568" spans="1:29">
      <c r="A568" s="38">
        <v>416</v>
      </c>
      <c r="B568" s="39" t="s">
        <v>560</v>
      </c>
      <c r="C568" s="38" t="s">
        <v>61</v>
      </c>
      <c r="D568" s="38">
        <v>28</v>
      </c>
      <c r="E568" s="39" t="s">
        <v>51</v>
      </c>
      <c r="F568" s="38">
        <v>82</v>
      </c>
      <c r="G568" s="38">
        <v>31</v>
      </c>
      <c r="H568" s="38">
        <v>21.8</v>
      </c>
      <c r="I568" s="38">
        <v>3.1</v>
      </c>
      <c r="J568" s="38">
        <v>7.2</v>
      </c>
      <c r="K568" s="38">
        <v>0.434</v>
      </c>
      <c r="L568" s="38">
        <v>0.2</v>
      </c>
      <c r="M568" s="38">
        <v>0.5</v>
      </c>
      <c r="N568" s="38">
        <v>0.35699999999999998</v>
      </c>
      <c r="O568" s="38">
        <v>3</v>
      </c>
      <c r="P568" s="38">
        <v>6.7</v>
      </c>
      <c r="Q568" s="38">
        <v>0.44</v>
      </c>
      <c r="R568" s="38">
        <v>1.5</v>
      </c>
      <c r="S568" s="38">
        <v>1.9</v>
      </c>
      <c r="T568" s="38">
        <v>0.83</v>
      </c>
      <c r="U568" s="38">
        <v>1.2</v>
      </c>
      <c r="V568" s="38">
        <v>2.8</v>
      </c>
      <c r="W568" s="38">
        <v>4</v>
      </c>
      <c r="X568" s="38">
        <v>1.7</v>
      </c>
      <c r="Y568" s="38">
        <v>0.4</v>
      </c>
      <c r="Z568" s="38">
        <v>0.5</v>
      </c>
      <c r="AA568" s="38">
        <v>1.3</v>
      </c>
      <c r="AB568" s="38">
        <v>2.5</v>
      </c>
      <c r="AC568" s="38">
        <v>8</v>
      </c>
    </row>
    <row r="569" spans="1:29">
      <c r="A569" s="38">
        <v>417</v>
      </c>
      <c r="B569" s="39" t="s">
        <v>561</v>
      </c>
      <c r="C569" s="38" t="s">
        <v>24</v>
      </c>
      <c r="D569" s="38">
        <v>29</v>
      </c>
      <c r="E569" s="38" t="s">
        <v>107</v>
      </c>
      <c r="F569" s="38">
        <v>83</v>
      </c>
      <c r="G569" s="38">
        <v>35</v>
      </c>
      <c r="H569" s="38">
        <v>27.7</v>
      </c>
      <c r="I569" s="38">
        <v>5</v>
      </c>
      <c r="J569" s="38">
        <v>11.9</v>
      </c>
      <c r="K569" s="38">
        <v>0.41899999999999998</v>
      </c>
      <c r="L569" s="38">
        <v>0.9</v>
      </c>
      <c r="M569" s="38">
        <v>2.7</v>
      </c>
      <c r="N569" s="38">
        <v>0.316</v>
      </c>
      <c r="O569" s="38">
        <v>4.0999999999999996</v>
      </c>
      <c r="P569" s="38">
        <v>9.1</v>
      </c>
      <c r="Q569" s="38">
        <v>0.45100000000000001</v>
      </c>
      <c r="R569" s="38">
        <v>1.5</v>
      </c>
      <c r="S569" s="38">
        <v>3.1</v>
      </c>
      <c r="T569" s="38">
        <v>0.498</v>
      </c>
      <c r="U569" s="38">
        <v>1.8</v>
      </c>
      <c r="V569" s="38">
        <v>4.5999999999999996</v>
      </c>
      <c r="W569" s="38">
        <v>6.4</v>
      </c>
      <c r="X569" s="38">
        <v>3.3</v>
      </c>
      <c r="Y569" s="38">
        <v>1</v>
      </c>
      <c r="Z569" s="38">
        <v>1.4</v>
      </c>
      <c r="AA569" s="38">
        <v>2.5</v>
      </c>
      <c r="AB569" s="38">
        <v>2.7</v>
      </c>
      <c r="AC569" s="38">
        <v>12.4</v>
      </c>
    </row>
    <row r="570" spans="1:29">
      <c r="A570" s="40">
        <v>417</v>
      </c>
      <c r="B570" s="39" t="s">
        <v>561</v>
      </c>
      <c r="C570" s="40" t="s">
        <v>24</v>
      </c>
      <c r="D570" s="40">
        <v>29</v>
      </c>
      <c r="E570" s="39" t="s">
        <v>117</v>
      </c>
      <c r="F570" s="40">
        <v>28</v>
      </c>
      <c r="G570" s="40">
        <v>28</v>
      </c>
      <c r="H570" s="40">
        <v>32</v>
      </c>
      <c r="I570" s="40">
        <v>5.5</v>
      </c>
      <c r="J570" s="40">
        <v>14</v>
      </c>
      <c r="K570" s="40">
        <v>0.39100000000000001</v>
      </c>
      <c r="L570" s="40">
        <v>0.3</v>
      </c>
      <c r="M570" s="40">
        <v>1.3</v>
      </c>
      <c r="N570" s="40">
        <v>0.24299999999999999</v>
      </c>
      <c r="O570" s="40">
        <v>5.0999999999999996</v>
      </c>
      <c r="P570" s="40">
        <v>12.6</v>
      </c>
      <c r="Q570" s="40">
        <v>0.40699999999999997</v>
      </c>
      <c r="R570" s="40">
        <v>1.9</v>
      </c>
      <c r="S570" s="40">
        <v>4</v>
      </c>
      <c r="T570" s="40">
        <v>0.46800000000000003</v>
      </c>
      <c r="U570" s="40">
        <v>1.9</v>
      </c>
      <c r="V570" s="40">
        <v>5.4</v>
      </c>
      <c r="W570" s="40">
        <v>7.2</v>
      </c>
      <c r="X570" s="40">
        <v>4.7</v>
      </c>
      <c r="Y570" s="40">
        <v>1.3</v>
      </c>
      <c r="Z570" s="40">
        <v>1.7</v>
      </c>
      <c r="AA570" s="40">
        <v>2.6</v>
      </c>
      <c r="AB570" s="40">
        <v>2.9</v>
      </c>
      <c r="AC570" s="40">
        <v>13.1</v>
      </c>
    </row>
    <row r="571" spans="1:29">
      <c r="A571" s="40">
        <v>417</v>
      </c>
      <c r="B571" s="39" t="s">
        <v>561</v>
      </c>
      <c r="C571" s="40" t="s">
        <v>24</v>
      </c>
      <c r="D571" s="40">
        <v>29</v>
      </c>
      <c r="E571" s="39" t="s">
        <v>71</v>
      </c>
      <c r="F571" s="40">
        <v>55</v>
      </c>
      <c r="G571" s="40">
        <v>7</v>
      </c>
      <c r="H571" s="40">
        <v>25.5</v>
      </c>
      <c r="I571" s="40">
        <v>4.7</v>
      </c>
      <c r="J571" s="40">
        <v>10.8</v>
      </c>
      <c r="K571" s="40">
        <v>0.438</v>
      </c>
      <c r="L571" s="40">
        <v>1.1000000000000001</v>
      </c>
      <c r="M571" s="40">
        <v>3.5</v>
      </c>
      <c r="N571" s="40">
        <v>0.33</v>
      </c>
      <c r="O571" s="40">
        <v>3.6</v>
      </c>
      <c r="P571" s="40">
        <v>7.4</v>
      </c>
      <c r="Q571" s="40">
        <v>0.48899999999999999</v>
      </c>
      <c r="R571" s="40">
        <v>1.4</v>
      </c>
      <c r="S571" s="40">
        <v>2.6</v>
      </c>
      <c r="T571" s="40">
        <v>0.52100000000000002</v>
      </c>
      <c r="U571" s="40">
        <v>1.8</v>
      </c>
      <c r="V571" s="40">
        <v>4.0999999999999996</v>
      </c>
      <c r="W571" s="40">
        <v>6</v>
      </c>
      <c r="X571" s="40">
        <v>2.6</v>
      </c>
      <c r="Y571" s="40">
        <v>0.9</v>
      </c>
      <c r="Z571" s="40">
        <v>1.2</v>
      </c>
      <c r="AA571" s="40">
        <v>2.4</v>
      </c>
      <c r="AB571" s="40">
        <v>2.7</v>
      </c>
      <c r="AC571" s="40">
        <v>12</v>
      </c>
    </row>
    <row r="572" spans="1:29">
      <c r="A572" s="38">
        <v>418</v>
      </c>
      <c r="B572" s="39" t="s">
        <v>562</v>
      </c>
      <c r="C572" s="38" t="s">
        <v>53</v>
      </c>
      <c r="D572" s="38">
        <v>23</v>
      </c>
      <c r="E572" s="38" t="s">
        <v>107</v>
      </c>
      <c r="F572" s="38">
        <v>12</v>
      </c>
      <c r="G572" s="38">
        <v>0</v>
      </c>
      <c r="H572" s="38">
        <v>5.4</v>
      </c>
      <c r="I572" s="38">
        <v>0.7</v>
      </c>
      <c r="J572" s="38">
        <v>2.1</v>
      </c>
      <c r="K572" s="38">
        <v>0.32</v>
      </c>
      <c r="L572" s="38">
        <v>0.2</v>
      </c>
      <c r="M572" s="38">
        <v>0.9</v>
      </c>
      <c r="N572" s="38">
        <v>0.182</v>
      </c>
      <c r="O572" s="38">
        <v>0.5</v>
      </c>
      <c r="P572" s="38">
        <v>1.2</v>
      </c>
      <c r="Q572" s="38">
        <v>0.42899999999999999</v>
      </c>
      <c r="R572" s="38">
        <v>1</v>
      </c>
      <c r="S572" s="38">
        <v>1.1000000000000001</v>
      </c>
      <c r="T572" s="38">
        <v>0.92300000000000004</v>
      </c>
      <c r="U572" s="38">
        <v>0.1</v>
      </c>
      <c r="V572" s="38">
        <v>0.4</v>
      </c>
      <c r="W572" s="38">
        <v>0.5</v>
      </c>
      <c r="X572" s="38">
        <v>0.7</v>
      </c>
      <c r="Y572" s="38">
        <v>0.3</v>
      </c>
      <c r="Z572" s="38">
        <v>0</v>
      </c>
      <c r="AA572" s="38">
        <v>1</v>
      </c>
      <c r="AB572" s="38">
        <v>1.1000000000000001</v>
      </c>
      <c r="AC572" s="38">
        <v>2.5</v>
      </c>
    </row>
    <row r="573" spans="1:29">
      <c r="A573" s="40">
        <v>418</v>
      </c>
      <c r="B573" s="39" t="s">
        <v>562</v>
      </c>
      <c r="C573" s="40" t="s">
        <v>53</v>
      </c>
      <c r="D573" s="40">
        <v>23</v>
      </c>
      <c r="E573" s="39" t="s">
        <v>221</v>
      </c>
      <c r="F573" s="40">
        <v>6</v>
      </c>
      <c r="G573" s="40">
        <v>0</v>
      </c>
      <c r="H573" s="40">
        <v>4.8</v>
      </c>
      <c r="I573" s="40">
        <v>0.3</v>
      </c>
      <c r="J573" s="40">
        <v>1.7</v>
      </c>
      <c r="K573" s="40">
        <v>0.2</v>
      </c>
      <c r="L573" s="40">
        <v>0.2</v>
      </c>
      <c r="M573" s="40">
        <v>1</v>
      </c>
      <c r="N573" s="40">
        <v>0.16700000000000001</v>
      </c>
      <c r="O573" s="40">
        <v>0.2</v>
      </c>
      <c r="P573" s="40">
        <v>0.7</v>
      </c>
      <c r="Q573" s="40">
        <v>0.25</v>
      </c>
      <c r="R573" s="40">
        <v>0</v>
      </c>
      <c r="S573" s="40">
        <v>0</v>
      </c>
      <c r="T573" s="40"/>
      <c r="U573" s="40">
        <v>0</v>
      </c>
      <c r="V573" s="40">
        <v>0.5</v>
      </c>
      <c r="W573" s="40">
        <v>0.5</v>
      </c>
      <c r="X573" s="40">
        <v>0.3</v>
      </c>
      <c r="Y573" s="40">
        <v>0</v>
      </c>
      <c r="Z573" s="40">
        <v>0</v>
      </c>
      <c r="AA573" s="40">
        <v>1.2</v>
      </c>
      <c r="AB573" s="40">
        <v>1</v>
      </c>
      <c r="AC573" s="40">
        <v>0.8</v>
      </c>
    </row>
    <row r="574" spans="1:29">
      <c r="A574" s="40">
        <v>418</v>
      </c>
      <c r="B574" s="39" t="s">
        <v>562</v>
      </c>
      <c r="C574" s="40" t="s">
        <v>53</v>
      </c>
      <c r="D574" s="40">
        <v>23</v>
      </c>
      <c r="E574" s="39" t="s">
        <v>54</v>
      </c>
      <c r="F574" s="40">
        <v>6</v>
      </c>
      <c r="G574" s="40">
        <v>0</v>
      </c>
      <c r="H574" s="40">
        <v>6</v>
      </c>
      <c r="I574" s="40">
        <v>1</v>
      </c>
      <c r="J574" s="40">
        <v>2.5</v>
      </c>
      <c r="K574" s="40">
        <v>0.4</v>
      </c>
      <c r="L574" s="40">
        <v>0.2</v>
      </c>
      <c r="M574" s="40">
        <v>0.8</v>
      </c>
      <c r="N574" s="40">
        <v>0.2</v>
      </c>
      <c r="O574" s="40">
        <v>0.8</v>
      </c>
      <c r="P574" s="40">
        <v>1.7</v>
      </c>
      <c r="Q574" s="40">
        <v>0.5</v>
      </c>
      <c r="R574" s="40">
        <v>2</v>
      </c>
      <c r="S574" s="40">
        <v>2.2000000000000002</v>
      </c>
      <c r="T574" s="40">
        <v>0.92300000000000004</v>
      </c>
      <c r="U574" s="40">
        <v>0.2</v>
      </c>
      <c r="V574" s="40">
        <v>0.3</v>
      </c>
      <c r="W574" s="40">
        <v>0.5</v>
      </c>
      <c r="X574" s="40">
        <v>1</v>
      </c>
      <c r="Y574" s="40">
        <v>0.5</v>
      </c>
      <c r="Z574" s="40">
        <v>0</v>
      </c>
      <c r="AA574" s="40">
        <v>0.8</v>
      </c>
      <c r="AB574" s="40">
        <v>1.2</v>
      </c>
      <c r="AC574" s="40">
        <v>4.2</v>
      </c>
    </row>
    <row r="575" spans="1:29">
      <c r="A575" s="38">
        <v>419</v>
      </c>
      <c r="B575" s="39" t="s">
        <v>563</v>
      </c>
      <c r="C575" s="38" t="s">
        <v>64</v>
      </c>
      <c r="D575" s="38">
        <v>23</v>
      </c>
      <c r="E575" s="39" t="s">
        <v>79</v>
      </c>
      <c r="F575" s="38">
        <v>72</v>
      </c>
      <c r="G575" s="38">
        <v>22</v>
      </c>
      <c r="H575" s="38">
        <v>19.600000000000001</v>
      </c>
      <c r="I575" s="38">
        <v>2.2000000000000002</v>
      </c>
      <c r="J575" s="38">
        <v>5.2</v>
      </c>
      <c r="K575" s="38">
        <v>0.42899999999999999</v>
      </c>
      <c r="L575" s="38">
        <v>1</v>
      </c>
      <c r="M575" s="38">
        <v>2.7</v>
      </c>
      <c r="N575" s="38">
        <v>0.371</v>
      </c>
      <c r="O575" s="38">
        <v>1.2</v>
      </c>
      <c r="P575" s="38">
        <v>2.4</v>
      </c>
      <c r="Q575" s="38">
        <v>0.49399999999999999</v>
      </c>
      <c r="R575" s="38">
        <v>0.6</v>
      </c>
      <c r="S575" s="38">
        <v>0.8</v>
      </c>
      <c r="T575" s="38">
        <v>0.8</v>
      </c>
      <c r="U575" s="38">
        <v>0.4</v>
      </c>
      <c r="V575" s="38">
        <v>2</v>
      </c>
      <c r="W575" s="38">
        <v>2.4</v>
      </c>
      <c r="X575" s="38">
        <v>0.9</v>
      </c>
      <c r="Y575" s="38">
        <v>0.4</v>
      </c>
      <c r="Z575" s="38">
        <v>0.2</v>
      </c>
      <c r="AA575" s="38">
        <v>0.7</v>
      </c>
      <c r="AB575" s="38">
        <v>1.2</v>
      </c>
      <c r="AC575" s="38">
        <v>6</v>
      </c>
    </row>
    <row r="576" spans="1:29">
      <c r="A576" s="38">
        <v>420</v>
      </c>
      <c r="B576" s="39" t="s">
        <v>564</v>
      </c>
      <c r="C576" s="38" t="s">
        <v>24</v>
      </c>
      <c r="D576" s="38">
        <v>27</v>
      </c>
      <c r="E576" s="39" t="s">
        <v>56</v>
      </c>
      <c r="F576" s="38">
        <v>76</v>
      </c>
      <c r="G576" s="38">
        <v>9</v>
      </c>
      <c r="H576" s="38">
        <v>15.9</v>
      </c>
      <c r="I576" s="38">
        <v>4.2</v>
      </c>
      <c r="J576" s="38">
        <v>8.5</v>
      </c>
      <c r="K576" s="38">
        <v>0.49199999999999999</v>
      </c>
      <c r="L576" s="38">
        <v>0.1</v>
      </c>
      <c r="M576" s="38">
        <v>0.2</v>
      </c>
      <c r="N576" s="38">
        <v>0.27800000000000002</v>
      </c>
      <c r="O576" s="38">
        <v>4.0999999999999996</v>
      </c>
      <c r="P576" s="38">
        <v>8.3000000000000007</v>
      </c>
      <c r="Q576" s="38">
        <v>0.498</v>
      </c>
      <c r="R576" s="38">
        <v>2</v>
      </c>
      <c r="S576" s="38">
        <v>2.2999999999999998</v>
      </c>
      <c r="T576" s="38">
        <v>0.84299999999999997</v>
      </c>
      <c r="U576" s="38">
        <v>1.4</v>
      </c>
      <c r="V576" s="38">
        <v>2.8</v>
      </c>
      <c r="W576" s="38">
        <v>4.3</v>
      </c>
      <c r="X576" s="38">
        <v>0.9</v>
      </c>
      <c r="Y576" s="38">
        <v>0.3</v>
      </c>
      <c r="Z576" s="38">
        <v>0.4</v>
      </c>
      <c r="AA576" s="38">
        <v>1.1000000000000001</v>
      </c>
      <c r="AB576" s="38">
        <v>2.5</v>
      </c>
      <c r="AC576" s="38">
        <v>10.4</v>
      </c>
    </row>
    <row r="577" spans="1:29">
      <c r="A577" s="36" t="s">
        <v>214</v>
      </c>
      <c r="B577" s="36" t="s">
        <v>0</v>
      </c>
      <c r="C577" s="36" t="s">
        <v>1</v>
      </c>
      <c r="D577" s="36" t="s">
        <v>2</v>
      </c>
      <c r="E577" s="36" t="s">
        <v>3</v>
      </c>
      <c r="F577" s="36" t="s">
        <v>4</v>
      </c>
      <c r="G577" s="36" t="s">
        <v>5</v>
      </c>
      <c r="H577" s="36" t="s">
        <v>6</v>
      </c>
      <c r="I577" s="36" t="s">
        <v>7</v>
      </c>
      <c r="J577" s="36" t="s">
        <v>8</v>
      </c>
      <c r="K577" s="36" t="s">
        <v>9</v>
      </c>
      <c r="L577" s="36" t="s">
        <v>10</v>
      </c>
      <c r="M577" s="36" t="s">
        <v>11</v>
      </c>
      <c r="N577" s="36" t="s">
        <v>10</v>
      </c>
      <c r="O577" s="36" t="s">
        <v>12</v>
      </c>
      <c r="P577" s="36" t="s">
        <v>13</v>
      </c>
      <c r="Q577" s="36" t="s">
        <v>12</v>
      </c>
      <c r="R577" s="36" t="s">
        <v>14</v>
      </c>
      <c r="S577" s="36" t="s">
        <v>15</v>
      </c>
      <c r="T577" s="36" t="s">
        <v>16</v>
      </c>
      <c r="U577" s="36" t="s">
        <v>17</v>
      </c>
      <c r="V577" s="36" t="s">
        <v>18</v>
      </c>
      <c r="W577" s="36" t="s">
        <v>19</v>
      </c>
      <c r="X577" s="36" t="s">
        <v>20</v>
      </c>
      <c r="Y577" s="36" t="s">
        <v>21</v>
      </c>
      <c r="Z577" s="36" t="s">
        <v>22</v>
      </c>
      <c r="AA577" s="36" t="s">
        <v>23</v>
      </c>
      <c r="AB577" s="36" t="s">
        <v>24</v>
      </c>
      <c r="AC577" s="36" t="s">
        <v>25</v>
      </c>
    </row>
    <row r="578" spans="1:29">
      <c r="A578" s="38">
        <v>421</v>
      </c>
      <c r="B578" s="39" t="s">
        <v>565</v>
      </c>
      <c r="C578" s="38" t="s">
        <v>61</v>
      </c>
      <c r="D578" s="38">
        <v>30</v>
      </c>
      <c r="E578" s="39" t="s">
        <v>62</v>
      </c>
      <c r="F578" s="38">
        <v>52</v>
      </c>
      <c r="G578" s="38">
        <v>35</v>
      </c>
      <c r="H578" s="38">
        <v>19.8</v>
      </c>
      <c r="I578" s="38">
        <v>3.3</v>
      </c>
      <c r="J578" s="38">
        <v>5.8</v>
      </c>
      <c r="K578" s="38">
        <v>0.55800000000000005</v>
      </c>
      <c r="L578" s="38">
        <v>0</v>
      </c>
      <c r="M578" s="38">
        <v>0</v>
      </c>
      <c r="N578" s="38"/>
      <c r="O578" s="38">
        <v>3.3</v>
      </c>
      <c r="P578" s="38">
        <v>5.8</v>
      </c>
      <c r="Q578" s="38">
        <v>0.55800000000000005</v>
      </c>
      <c r="R578" s="38">
        <v>1.7</v>
      </c>
      <c r="S578" s="38">
        <v>2.2999999999999998</v>
      </c>
      <c r="T578" s="38">
        <v>0.75</v>
      </c>
      <c r="U578" s="38">
        <v>1.8</v>
      </c>
      <c r="V578" s="38">
        <v>3.1</v>
      </c>
      <c r="W578" s="38">
        <v>4.8</v>
      </c>
      <c r="X578" s="38">
        <v>1.5</v>
      </c>
      <c r="Y578" s="38">
        <v>0.7</v>
      </c>
      <c r="Z578" s="38">
        <v>0.7</v>
      </c>
      <c r="AA578" s="38">
        <v>1.2</v>
      </c>
      <c r="AB578" s="38">
        <v>2</v>
      </c>
      <c r="AC578" s="38">
        <v>8.1999999999999993</v>
      </c>
    </row>
    <row r="579" spans="1:29">
      <c r="A579" s="38">
        <v>422</v>
      </c>
      <c r="B579" s="39" t="s">
        <v>566</v>
      </c>
      <c r="C579" s="38" t="s">
        <v>58</v>
      </c>
      <c r="D579" s="38">
        <v>21</v>
      </c>
      <c r="E579" s="39" t="s">
        <v>292</v>
      </c>
      <c r="F579" s="38">
        <v>73</v>
      </c>
      <c r="G579" s="38">
        <v>1</v>
      </c>
      <c r="H579" s="38">
        <v>15.4</v>
      </c>
      <c r="I579" s="38">
        <v>1.5</v>
      </c>
      <c r="J579" s="38">
        <v>4.0999999999999996</v>
      </c>
      <c r="K579" s="38">
        <v>0.36499999999999999</v>
      </c>
      <c r="L579" s="38">
        <v>0.7</v>
      </c>
      <c r="M579" s="38">
        <v>2</v>
      </c>
      <c r="N579" s="38">
        <v>0.32200000000000001</v>
      </c>
      <c r="O579" s="38">
        <v>0.8</v>
      </c>
      <c r="P579" s="38">
        <v>2</v>
      </c>
      <c r="Q579" s="38">
        <v>0.40799999999999997</v>
      </c>
      <c r="R579" s="38">
        <v>0.8</v>
      </c>
      <c r="S579" s="38">
        <v>0.9</v>
      </c>
      <c r="T579" s="38">
        <v>0.85899999999999999</v>
      </c>
      <c r="U579" s="38">
        <v>0.2</v>
      </c>
      <c r="V579" s="38">
        <v>1.1000000000000001</v>
      </c>
      <c r="W579" s="38">
        <v>1.2</v>
      </c>
      <c r="X579" s="38">
        <v>0.9</v>
      </c>
      <c r="Y579" s="38">
        <v>0.3</v>
      </c>
      <c r="Z579" s="38">
        <v>0.2</v>
      </c>
      <c r="AA579" s="38">
        <v>0.5</v>
      </c>
      <c r="AB579" s="38">
        <v>1.3</v>
      </c>
      <c r="AC579" s="38">
        <v>4.4000000000000004</v>
      </c>
    </row>
    <row r="580" spans="1:29">
      <c r="A580" s="38">
        <v>423</v>
      </c>
      <c r="B580" s="39" t="s">
        <v>567</v>
      </c>
      <c r="C580" s="38" t="s">
        <v>58</v>
      </c>
      <c r="D580" s="38">
        <v>24</v>
      </c>
      <c r="E580" s="39" t="s">
        <v>260</v>
      </c>
      <c r="F580" s="38">
        <v>61</v>
      </c>
      <c r="G580" s="38">
        <v>25</v>
      </c>
      <c r="H580" s="38">
        <v>25.8</v>
      </c>
      <c r="I580" s="38">
        <v>3.4</v>
      </c>
      <c r="J580" s="38">
        <v>9</v>
      </c>
      <c r="K580" s="38">
        <v>0.376</v>
      </c>
      <c r="L580" s="38">
        <v>0.3</v>
      </c>
      <c r="M580" s="38">
        <v>1.7</v>
      </c>
      <c r="N580" s="38">
        <v>0.17100000000000001</v>
      </c>
      <c r="O580" s="38">
        <v>3.1</v>
      </c>
      <c r="P580" s="38">
        <v>7.3</v>
      </c>
      <c r="Q580" s="38">
        <v>0.42499999999999999</v>
      </c>
      <c r="R580" s="38">
        <v>1.1000000000000001</v>
      </c>
      <c r="S580" s="38">
        <v>1.8</v>
      </c>
      <c r="T580" s="38">
        <v>0.627</v>
      </c>
      <c r="U580" s="38">
        <v>0.6</v>
      </c>
      <c r="V580" s="38">
        <v>3.9</v>
      </c>
      <c r="W580" s="38">
        <v>4.5</v>
      </c>
      <c r="X580" s="38">
        <v>3.9</v>
      </c>
      <c r="Y580" s="38">
        <v>0.6</v>
      </c>
      <c r="Z580" s="38">
        <v>0.1</v>
      </c>
      <c r="AA580" s="38">
        <v>2.1</v>
      </c>
      <c r="AB580" s="38">
        <v>2.2000000000000002</v>
      </c>
      <c r="AC580" s="38">
        <v>8.1999999999999993</v>
      </c>
    </row>
    <row r="581" spans="1:29">
      <c r="A581" s="38">
        <v>424</v>
      </c>
      <c r="B581" s="39" t="s">
        <v>568</v>
      </c>
      <c r="C581" s="38" t="s">
        <v>61</v>
      </c>
      <c r="D581" s="38">
        <v>29</v>
      </c>
      <c r="E581" s="39" t="s">
        <v>105</v>
      </c>
      <c r="F581" s="38">
        <v>17</v>
      </c>
      <c r="G581" s="38">
        <v>0</v>
      </c>
      <c r="H581" s="38">
        <v>3.9</v>
      </c>
      <c r="I581" s="38">
        <v>0.4</v>
      </c>
      <c r="J581" s="38">
        <v>0.5</v>
      </c>
      <c r="K581" s="38">
        <v>0.75</v>
      </c>
      <c r="L581" s="38">
        <v>0</v>
      </c>
      <c r="M581" s="38">
        <v>0</v>
      </c>
      <c r="N581" s="38"/>
      <c r="O581" s="38">
        <v>0.4</v>
      </c>
      <c r="P581" s="38">
        <v>0.5</v>
      </c>
      <c r="Q581" s="38">
        <v>0.75</v>
      </c>
      <c r="R581" s="38">
        <v>0.1</v>
      </c>
      <c r="S581" s="38">
        <v>0.2</v>
      </c>
      <c r="T581" s="38">
        <v>0.5</v>
      </c>
      <c r="U581" s="38">
        <v>0.5</v>
      </c>
      <c r="V581" s="38">
        <v>0.4</v>
      </c>
      <c r="W581" s="38">
        <v>0.9</v>
      </c>
      <c r="X581" s="38">
        <v>0.2</v>
      </c>
      <c r="Y581" s="38">
        <v>0.1</v>
      </c>
      <c r="Z581" s="38">
        <v>0</v>
      </c>
      <c r="AA581" s="38">
        <v>0.4</v>
      </c>
      <c r="AB581" s="38">
        <v>0.9</v>
      </c>
      <c r="AC581" s="38">
        <v>0.8</v>
      </c>
    </row>
    <row r="582" spans="1:29">
      <c r="A582" s="38">
        <v>425</v>
      </c>
      <c r="B582" s="39" t="s">
        <v>688</v>
      </c>
      <c r="C582" s="38" t="s">
        <v>53</v>
      </c>
      <c r="D582" s="38">
        <v>23</v>
      </c>
      <c r="E582" s="39" t="s">
        <v>292</v>
      </c>
      <c r="F582" s="38">
        <v>3</v>
      </c>
      <c r="G582" s="38">
        <v>0</v>
      </c>
      <c r="H582" s="38">
        <v>11</v>
      </c>
      <c r="I582" s="38">
        <v>0.7</v>
      </c>
      <c r="J582" s="38">
        <v>2</v>
      </c>
      <c r="K582" s="38">
        <v>0.33300000000000002</v>
      </c>
      <c r="L582" s="38">
        <v>0.3</v>
      </c>
      <c r="M582" s="38">
        <v>0.7</v>
      </c>
      <c r="N582" s="38">
        <v>0.5</v>
      </c>
      <c r="O582" s="38">
        <v>0.3</v>
      </c>
      <c r="P582" s="38">
        <v>1.3</v>
      </c>
      <c r="Q582" s="38">
        <v>0.25</v>
      </c>
      <c r="R582" s="38">
        <v>1</v>
      </c>
      <c r="S582" s="38">
        <v>2</v>
      </c>
      <c r="T582" s="38">
        <v>0.5</v>
      </c>
      <c r="U582" s="38">
        <v>0</v>
      </c>
      <c r="V582" s="38">
        <v>0.7</v>
      </c>
      <c r="W582" s="38">
        <v>0.7</v>
      </c>
      <c r="X582" s="38">
        <v>3</v>
      </c>
      <c r="Y582" s="38">
        <v>0.7</v>
      </c>
      <c r="Z582" s="38">
        <v>0</v>
      </c>
      <c r="AA582" s="38">
        <v>1.3</v>
      </c>
      <c r="AB582" s="38">
        <v>0.3</v>
      </c>
      <c r="AC582" s="38">
        <v>2.7</v>
      </c>
    </row>
    <row r="583" spans="1:29">
      <c r="A583" s="38">
        <v>426</v>
      </c>
      <c r="B583" s="39" t="s">
        <v>569</v>
      </c>
      <c r="C583" s="38" t="s">
        <v>24</v>
      </c>
      <c r="D583" s="38">
        <v>21</v>
      </c>
      <c r="E583" s="39" t="s">
        <v>54</v>
      </c>
      <c r="F583" s="38">
        <v>19</v>
      </c>
      <c r="G583" s="38">
        <v>2</v>
      </c>
      <c r="H583" s="38">
        <v>6.6</v>
      </c>
      <c r="I583" s="38">
        <v>1.1000000000000001</v>
      </c>
      <c r="J583" s="38">
        <v>1.9</v>
      </c>
      <c r="K583" s="38">
        <v>0.56799999999999995</v>
      </c>
      <c r="L583" s="38">
        <v>0</v>
      </c>
      <c r="M583" s="38">
        <v>0</v>
      </c>
      <c r="N583" s="38"/>
      <c r="O583" s="38">
        <v>1.1000000000000001</v>
      </c>
      <c r="P583" s="38">
        <v>1.9</v>
      </c>
      <c r="Q583" s="38">
        <v>0.56799999999999995</v>
      </c>
      <c r="R583" s="38">
        <v>0.8</v>
      </c>
      <c r="S583" s="38">
        <v>1.5</v>
      </c>
      <c r="T583" s="38">
        <v>0.53600000000000003</v>
      </c>
      <c r="U583" s="38">
        <v>0.8</v>
      </c>
      <c r="V583" s="38">
        <v>0.9</v>
      </c>
      <c r="W583" s="38">
        <v>1.8</v>
      </c>
      <c r="X583" s="38">
        <v>0.2</v>
      </c>
      <c r="Y583" s="38">
        <v>0.3</v>
      </c>
      <c r="Z583" s="38">
        <v>0.3</v>
      </c>
      <c r="AA583" s="38">
        <v>0.4</v>
      </c>
      <c r="AB583" s="38">
        <v>1.3</v>
      </c>
      <c r="AC583" s="38">
        <v>3</v>
      </c>
    </row>
    <row r="584" spans="1:29">
      <c r="A584" s="38">
        <v>427</v>
      </c>
      <c r="B584" s="39" t="s">
        <v>102</v>
      </c>
      <c r="C584" s="38" t="s">
        <v>24</v>
      </c>
      <c r="D584" s="38">
        <v>32</v>
      </c>
      <c r="E584" s="38" t="s">
        <v>107</v>
      </c>
      <c r="F584" s="38">
        <v>59</v>
      </c>
      <c r="G584" s="38">
        <v>15</v>
      </c>
      <c r="H584" s="38">
        <v>21.1</v>
      </c>
      <c r="I584" s="38">
        <v>4.5999999999999996</v>
      </c>
      <c r="J584" s="38">
        <v>8.3000000000000007</v>
      </c>
      <c r="K584" s="38">
        <v>0.55700000000000005</v>
      </c>
      <c r="L584" s="38">
        <v>0</v>
      </c>
      <c r="M584" s="38">
        <v>0.1</v>
      </c>
      <c r="N584" s="38">
        <v>0</v>
      </c>
      <c r="O584" s="38">
        <v>4.5999999999999996</v>
      </c>
      <c r="P584" s="38">
        <v>8.1999999999999993</v>
      </c>
      <c r="Q584" s="38">
        <v>0.56200000000000006</v>
      </c>
      <c r="R584" s="38">
        <v>2.2999999999999998</v>
      </c>
      <c r="S584" s="38">
        <v>3.2</v>
      </c>
      <c r="T584" s="38">
        <v>0.72</v>
      </c>
      <c r="U584" s="38">
        <v>1.9</v>
      </c>
      <c r="V584" s="38">
        <v>3.7</v>
      </c>
      <c r="W584" s="38">
        <v>5.6</v>
      </c>
      <c r="X584" s="38">
        <v>0.8</v>
      </c>
      <c r="Y584" s="38">
        <v>0.5</v>
      </c>
      <c r="Z584" s="38">
        <v>0.6</v>
      </c>
      <c r="AA584" s="38">
        <v>1.3</v>
      </c>
      <c r="AB584" s="38">
        <v>2.7</v>
      </c>
      <c r="AC584" s="38">
        <v>11.5</v>
      </c>
    </row>
    <row r="585" spans="1:29">
      <c r="A585" s="40">
        <v>427</v>
      </c>
      <c r="B585" s="39" t="s">
        <v>102</v>
      </c>
      <c r="C585" s="40" t="s">
        <v>24</v>
      </c>
      <c r="D585" s="40">
        <v>32</v>
      </c>
      <c r="E585" s="39" t="s">
        <v>51</v>
      </c>
      <c r="F585" s="40">
        <v>36</v>
      </c>
      <c r="G585" s="40">
        <v>14</v>
      </c>
      <c r="H585" s="40">
        <v>24</v>
      </c>
      <c r="I585" s="40">
        <v>4.7</v>
      </c>
      <c r="J585" s="40">
        <v>8.6</v>
      </c>
      <c r="K585" s="40">
        <v>0.54300000000000004</v>
      </c>
      <c r="L585" s="40">
        <v>0</v>
      </c>
      <c r="M585" s="40">
        <v>0.1</v>
      </c>
      <c r="N585" s="40">
        <v>0</v>
      </c>
      <c r="O585" s="40">
        <v>4.7</v>
      </c>
      <c r="P585" s="40">
        <v>8.6</v>
      </c>
      <c r="Q585" s="40">
        <v>0.54900000000000004</v>
      </c>
      <c r="R585" s="40">
        <v>2.6</v>
      </c>
      <c r="S585" s="40">
        <v>3.5</v>
      </c>
      <c r="T585" s="40">
        <v>0.74</v>
      </c>
      <c r="U585" s="40">
        <v>2.2999999999999998</v>
      </c>
      <c r="V585" s="40">
        <v>4.5</v>
      </c>
      <c r="W585" s="40">
        <v>6.8</v>
      </c>
      <c r="X585" s="40">
        <v>1</v>
      </c>
      <c r="Y585" s="40">
        <v>0.6</v>
      </c>
      <c r="Z585" s="40">
        <v>0.9</v>
      </c>
      <c r="AA585" s="40">
        <v>1.8</v>
      </c>
      <c r="AB585" s="40">
        <v>3.1</v>
      </c>
      <c r="AC585" s="40">
        <v>12</v>
      </c>
    </row>
    <row r="586" spans="1:29">
      <c r="A586" s="40">
        <v>427</v>
      </c>
      <c r="B586" s="39" t="s">
        <v>102</v>
      </c>
      <c r="C586" s="40" t="s">
        <v>24</v>
      </c>
      <c r="D586" s="40">
        <v>32</v>
      </c>
      <c r="E586" s="39" t="s">
        <v>81</v>
      </c>
      <c r="F586" s="40">
        <v>23</v>
      </c>
      <c r="G586" s="40">
        <v>1</v>
      </c>
      <c r="H586" s="40">
        <v>16.5</v>
      </c>
      <c r="I586" s="40">
        <v>4.5</v>
      </c>
      <c r="J586" s="40">
        <v>7.8</v>
      </c>
      <c r="K586" s="40">
        <v>0.58099999999999996</v>
      </c>
      <c r="L586" s="40">
        <v>0</v>
      </c>
      <c r="M586" s="40">
        <v>0</v>
      </c>
      <c r="N586" s="40">
        <v>0</v>
      </c>
      <c r="O586" s="40">
        <v>4.5</v>
      </c>
      <c r="P586" s="40">
        <v>7.7</v>
      </c>
      <c r="Q586" s="40">
        <v>0.58399999999999996</v>
      </c>
      <c r="R586" s="40">
        <v>1.7</v>
      </c>
      <c r="S586" s="40">
        <v>2.6</v>
      </c>
      <c r="T586" s="40">
        <v>0.67800000000000005</v>
      </c>
      <c r="U586" s="40">
        <v>1.2</v>
      </c>
      <c r="V586" s="40">
        <v>2.5</v>
      </c>
      <c r="W586" s="40">
        <v>3.7</v>
      </c>
      <c r="X586" s="40">
        <v>0.3</v>
      </c>
      <c r="Y586" s="40">
        <v>0.4</v>
      </c>
      <c r="Z586" s="40">
        <v>0.2</v>
      </c>
      <c r="AA586" s="40">
        <v>0.7</v>
      </c>
      <c r="AB586" s="40">
        <v>2.2000000000000002</v>
      </c>
      <c r="AC586" s="40">
        <v>10.8</v>
      </c>
    </row>
    <row r="587" spans="1:29">
      <c r="A587" s="38">
        <v>428</v>
      </c>
      <c r="B587" s="39" t="s">
        <v>570</v>
      </c>
      <c r="C587" s="38" t="s">
        <v>53</v>
      </c>
      <c r="D587" s="38">
        <v>28</v>
      </c>
      <c r="E587" s="39" t="s">
        <v>67</v>
      </c>
      <c r="F587" s="38">
        <v>71</v>
      </c>
      <c r="G587" s="38">
        <v>36</v>
      </c>
      <c r="H587" s="38">
        <v>26.4</v>
      </c>
      <c r="I587" s="38">
        <v>4.7</v>
      </c>
      <c r="J587" s="38">
        <v>10.6</v>
      </c>
      <c r="K587" s="38">
        <v>0.44</v>
      </c>
      <c r="L587" s="38">
        <v>0.8</v>
      </c>
      <c r="M587" s="38">
        <v>2</v>
      </c>
      <c r="N587" s="38">
        <v>0.39</v>
      </c>
      <c r="O587" s="38">
        <v>3.9</v>
      </c>
      <c r="P587" s="38">
        <v>8.6</v>
      </c>
      <c r="Q587" s="38">
        <v>0.45200000000000001</v>
      </c>
      <c r="R587" s="38">
        <v>2.5</v>
      </c>
      <c r="S587" s="38">
        <v>3</v>
      </c>
      <c r="T587" s="38">
        <v>0.81899999999999995</v>
      </c>
      <c r="U587" s="38">
        <v>0.5</v>
      </c>
      <c r="V587" s="38">
        <v>3</v>
      </c>
      <c r="W587" s="38">
        <v>3.5</v>
      </c>
      <c r="X587" s="38">
        <v>3.1</v>
      </c>
      <c r="Y587" s="38">
        <v>0.8</v>
      </c>
      <c r="Z587" s="38">
        <v>0.1</v>
      </c>
      <c r="AA587" s="38">
        <v>1.7</v>
      </c>
      <c r="AB587" s="38">
        <v>1.8</v>
      </c>
      <c r="AC587" s="38">
        <v>12.6</v>
      </c>
    </row>
    <row r="588" spans="1:29">
      <c r="A588" s="38">
        <v>429</v>
      </c>
      <c r="B588" s="39" t="s">
        <v>571</v>
      </c>
      <c r="C588" s="38" t="s">
        <v>24</v>
      </c>
      <c r="D588" s="38">
        <v>22</v>
      </c>
      <c r="E588" s="39" t="s">
        <v>87</v>
      </c>
      <c r="F588" s="38">
        <v>58</v>
      </c>
      <c r="G588" s="38">
        <v>49</v>
      </c>
      <c r="H588" s="38">
        <v>27</v>
      </c>
      <c r="I588" s="38">
        <v>5.4</v>
      </c>
      <c r="J588" s="38">
        <v>12.2</v>
      </c>
      <c r="K588" s="38">
        <v>0.439</v>
      </c>
      <c r="L588" s="38">
        <v>0.9</v>
      </c>
      <c r="M588" s="38">
        <v>3.2</v>
      </c>
      <c r="N588" s="38">
        <v>0.28299999999999997</v>
      </c>
      <c r="O588" s="38">
        <v>4.5</v>
      </c>
      <c r="P588" s="38">
        <v>9</v>
      </c>
      <c r="Q588" s="38">
        <v>0.49399999999999999</v>
      </c>
      <c r="R588" s="38">
        <v>1.7</v>
      </c>
      <c r="S588" s="38">
        <v>2.2000000000000002</v>
      </c>
      <c r="T588" s="38">
        <v>0.74399999999999999</v>
      </c>
      <c r="U588" s="38">
        <v>2.5</v>
      </c>
      <c r="V588" s="38">
        <v>5.0999999999999996</v>
      </c>
      <c r="W588" s="38">
        <v>7.6</v>
      </c>
      <c r="X588" s="38">
        <v>2.2999999999999998</v>
      </c>
      <c r="Y588" s="38">
        <v>0.8</v>
      </c>
      <c r="Z588" s="38">
        <v>0.7</v>
      </c>
      <c r="AA588" s="38">
        <v>1.3</v>
      </c>
      <c r="AB588" s="38">
        <v>2.6</v>
      </c>
      <c r="AC588" s="38">
        <v>13.3</v>
      </c>
    </row>
    <row r="589" spans="1:29">
      <c r="A589" s="38">
        <v>430</v>
      </c>
      <c r="B589" s="39" t="s">
        <v>658</v>
      </c>
      <c r="C589" s="38" t="s">
        <v>64</v>
      </c>
      <c r="D589" s="38">
        <v>25</v>
      </c>
      <c r="E589" s="39" t="s">
        <v>260</v>
      </c>
      <c r="F589" s="38">
        <v>29</v>
      </c>
      <c r="G589" s="38">
        <v>13</v>
      </c>
      <c r="H589" s="38">
        <v>14.8</v>
      </c>
      <c r="I589" s="38">
        <v>1.6</v>
      </c>
      <c r="J589" s="38">
        <v>3.9</v>
      </c>
      <c r="K589" s="38">
        <v>0.39500000000000002</v>
      </c>
      <c r="L589" s="38">
        <v>0.4</v>
      </c>
      <c r="M589" s="38">
        <v>1.2</v>
      </c>
      <c r="N589" s="38">
        <v>0.30599999999999999</v>
      </c>
      <c r="O589" s="38">
        <v>1.2</v>
      </c>
      <c r="P589" s="38">
        <v>2.7</v>
      </c>
      <c r="Q589" s="38">
        <v>0.436</v>
      </c>
      <c r="R589" s="38">
        <v>0.9</v>
      </c>
      <c r="S589" s="38">
        <v>1.4</v>
      </c>
      <c r="T589" s="38">
        <v>0.63400000000000001</v>
      </c>
      <c r="U589" s="38">
        <v>0.5</v>
      </c>
      <c r="V589" s="38">
        <v>1.3</v>
      </c>
      <c r="W589" s="38">
        <v>1.8</v>
      </c>
      <c r="X589" s="38">
        <v>0.8</v>
      </c>
      <c r="Y589" s="38">
        <v>0.4</v>
      </c>
      <c r="Z589" s="38">
        <v>0</v>
      </c>
      <c r="AA589" s="38">
        <v>0.7</v>
      </c>
      <c r="AB589" s="38">
        <v>1.2</v>
      </c>
      <c r="AC589" s="38">
        <v>4.4000000000000004</v>
      </c>
    </row>
    <row r="590" spans="1:29">
      <c r="A590" s="38">
        <v>431</v>
      </c>
      <c r="B590" s="39" t="s">
        <v>572</v>
      </c>
      <c r="C590" s="38" t="s">
        <v>53</v>
      </c>
      <c r="D590" s="38">
        <v>26</v>
      </c>
      <c r="E590" s="39" t="s">
        <v>97</v>
      </c>
      <c r="F590" s="38">
        <v>73</v>
      </c>
      <c r="G590" s="38">
        <v>72</v>
      </c>
      <c r="H590" s="38">
        <v>30.5</v>
      </c>
      <c r="I590" s="38">
        <v>5.6</v>
      </c>
      <c r="J590" s="38">
        <v>12.2</v>
      </c>
      <c r="K590" s="38">
        <v>0.46</v>
      </c>
      <c r="L590" s="38">
        <v>1</v>
      </c>
      <c r="M590" s="38">
        <v>2.8</v>
      </c>
      <c r="N590" s="38">
        <v>0.34300000000000003</v>
      </c>
      <c r="O590" s="38">
        <v>4.5999999999999996</v>
      </c>
      <c r="P590" s="38">
        <v>9.3000000000000007</v>
      </c>
      <c r="Q590" s="38">
        <v>0.496</v>
      </c>
      <c r="R590" s="38">
        <v>3.8</v>
      </c>
      <c r="S590" s="38">
        <v>4.4000000000000004</v>
      </c>
      <c r="T590" s="38">
        <v>0.86199999999999999</v>
      </c>
      <c r="U590" s="38">
        <v>0.4</v>
      </c>
      <c r="V590" s="38">
        <v>2.1</v>
      </c>
      <c r="W590" s="38">
        <v>2.5</v>
      </c>
      <c r="X590" s="38">
        <v>7</v>
      </c>
      <c r="Y590" s="38">
        <v>1.7</v>
      </c>
      <c r="Z590" s="38">
        <v>0.4</v>
      </c>
      <c r="AA590" s="38">
        <v>2.8</v>
      </c>
      <c r="AB590" s="38">
        <v>1.9</v>
      </c>
      <c r="AC590" s="38">
        <v>15.9</v>
      </c>
    </row>
    <row r="591" spans="1:29">
      <c r="A591" s="38">
        <v>432</v>
      </c>
      <c r="B591" s="39" t="s">
        <v>573</v>
      </c>
      <c r="C591" s="38" t="s">
        <v>24</v>
      </c>
      <c r="D591" s="38">
        <v>29</v>
      </c>
      <c r="E591" s="39" t="s">
        <v>231</v>
      </c>
      <c r="F591" s="38">
        <v>40</v>
      </c>
      <c r="G591" s="38">
        <v>4</v>
      </c>
      <c r="H591" s="38">
        <v>22.3</v>
      </c>
      <c r="I591" s="38">
        <v>3.1</v>
      </c>
      <c r="J591" s="38">
        <v>8</v>
      </c>
      <c r="K591" s="38">
        <v>0.38200000000000001</v>
      </c>
      <c r="L591" s="38">
        <v>1.6</v>
      </c>
      <c r="M591" s="38">
        <v>4.8</v>
      </c>
      <c r="N591" s="38">
        <v>0.32100000000000001</v>
      </c>
      <c r="O591" s="38">
        <v>1.5</v>
      </c>
      <c r="P591" s="38">
        <v>3.2</v>
      </c>
      <c r="Q591" s="38">
        <v>0.47599999999999998</v>
      </c>
      <c r="R591" s="38">
        <v>0.8</v>
      </c>
      <c r="S591" s="38">
        <v>1.2</v>
      </c>
      <c r="T591" s="38">
        <v>0.71699999999999997</v>
      </c>
      <c r="U591" s="38">
        <v>0.7</v>
      </c>
      <c r="V591" s="38">
        <v>4.2</v>
      </c>
      <c r="W591" s="38">
        <v>4.9000000000000004</v>
      </c>
      <c r="X591" s="38">
        <v>1.2</v>
      </c>
      <c r="Y591" s="38">
        <v>0.4</v>
      </c>
      <c r="Z591" s="38">
        <v>0.4</v>
      </c>
      <c r="AA591" s="38">
        <v>1.3</v>
      </c>
      <c r="AB591" s="38">
        <v>1.9</v>
      </c>
      <c r="AC591" s="38">
        <v>8.5</v>
      </c>
    </row>
    <row r="592" spans="1:29">
      <c r="A592" s="38">
        <v>433</v>
      </c>
      <c r="B592" s="39" t="s">
        <v>574</v>
      </c>
      <c r="C592" s="38" t="s">
        <v>53</v>
      </c>
      <c r="D592" s="38">
        <v>29</v>
      </c>
      <c r="E592" s="39" t="s">
        <v>65</v>
      </c>
      <c r="F592" s="38">
        <v>16</v>
      </c>
      <c r="G592" s="38">
        <v>1</v>
      </c>
      <c r="H592" s="38">
        <v>20.399999999999999</v>
      </c>
      <c r="I592" s="38">
        <v>2.9</v>
      </c>
      <c r="J592" s="38">
        <v>7.8</v>
      </c>
      <c r="K592" s="38">
        <v>0.36799999999999999</v>
      </c>
      <c r="L592" s="38">
        <v>1.1000000000000001</v>
      </c>
      <c r="M592" s="38">
        <v>3.8</v>
      </c>
      <c r="N592" s="38">
        <v>0.3</v>
      </c>
      <c r="O592" s="38">
        <v>1.8</v>
      </c>
      <c r="P592" s="38">
        <v>4.0999999999999996</v>
      </c>
      <c r="Q592" s="38">
        <v>0.43099999999999999</v>
      </c>
      <c r="R592" s="38">
        <v>1.5</v>
      </c>
      <c r="S592" s="38">
        <v>2.1</v>
      </c>
      <c r="T592" s="38">
        <v>0.70599999999999996</v>
      </c>
      <c r="U592" s="38">
        <v>0.1</v>
      </c>
      <c r="V592" s="38">
        <v>1.8</v>
      </c>
      <c r="W592" s="38">
        <v>1.9</v>
      </c>
      <c r="X592" s="38">
        <v>2.8</v>
      </c>
      <c r="Y592" s="38">
        <v>0.6</v>
      </c>
      <c r="Z592" s="38">
        <v>0</v>
      </c>
      <c r="AA592" s="38">
        <v>1.1000000000000001</v>
      </c>
      <c r="AB592" s="38">
        <v>1.8</v>
      </c>
      <c r="AC592" s="38">
        <v>8.4</v>
      </c>
    </row>
    <row r="593" spans="1:29">
      <c r="A593" s="38">
        <v>434</v>
      </c>
      <c r="B593" s="39" t="s">
        <v>575</v>
      </c>
      <c r="C593" s="38" t="s">
        <v>58</v>
      </c>
      <c r="D593" s="38">
        <v>28</v>
      </c>
      <c r="E593" s="39" t="s">
        <v>115</v>
      </c>
      <c r="F593" s="38">
        <v>52</v>
      </c>
      <c r="G593" s="38">
        <v>18</v>
      </c>
      <c r="H593" s="38">
        <v>14.1</v>
      </c>
      <c r="I593" s="38">
        <v>1.3</v>
      </c>
      <c r="J593" s="38">
        <v>3.3</v>
      </c>
      <c r="K593" s="38">
        <v>0.4</v>
      </c>
      <c r="L593" s="38">
        <v>0.6</v>
      </c>
      <c r="M593" s="38">
        <v>1.7</v>
      </c>
      <c r="N593" s="38">
        <v>0.375</v>
      </c>
      <c r="O593" s="38">
        <v>0.7</v>
      </c>
      <c r="P593" s="38">
        <v>1.6</v>
      </c>
      <c r="Q593" s="38">
        <v>0.42699999999999999</v>
      </c>
      <c r="R593" s="38">
        <v>0.7</v>
      </c>
      <c r="S593" s="38">
        <v>0.9</v>
      </c>
      <c r="T593" s="38">
        <v>0.72899999999999998</v>
      </c>
      <c r="U593" s="38">
        <v>0.5</v>
      </c>
      <c r="V593" s="38">
        <v>1.3</v>
      </c>
      <c r="W593" s="38">
        <v>1.7</v>
      </c>
      <c r="X593" s="38">
        <v>1.1000000000000001</v>
      </c>
      <c r="Y593" s="38">
        <v>0.8</v>
      </c>
      <c r="Z593" s="38">
        <v>0.2</v>
      </c>
      <c r="AA593" s="38">
        <v>0.7</v>
      </c>
      <c r="AB593" s="38">
        <v>1.5</v>
      </c>
      <c r="AC593" s="38">
        <v>3.9</v>
      </c>
    </row>
    <row r="594" spans="1:29">
      <c r="A594" s="38">
        <v>435</v>
      </c>
      <c r="B594" s="39" t="s">
        <v>576</v>
      </c>
      <c r="C594" s="38" t="s">
        <v>58</v>
      </c>
      <c r="D594" s="38">
        <v>37</v>
      </c>
      <c r="E594" s="39" t="s">
        <v>71</v>
      </c>
      <c r="F594" s="38">
        <v>77</v>
      </c>
      <c r="G594" s="38">
        <v>18</v>
      </c>
      <c r="H594" s="38">
        <v>21.3</v>
      </c>
      <c r="I594" s="38">
        <v>2.4</v>
      </c>
      <c r="J594" s="38">
        <v>5.8</v>
      </c>
      <c r="K594" s="38">
        <v>0.42199999999999999</v>
      </c>
      <c r="L594" s="38">
        <v>1.6</v>
      </c>
      <c r="M594" s="38">
        <v>4.2</v>
      </c>
      <c r="N594" s="38">
        <v>0.39</v>
      </c>
      <c r="O594" s="38">
        <v>0.8</v>
      </c>
      <c r="P594" s="38">
        <v>1.6</v>
      </c>
      <c r="Q594" s="38">
        <v>0.504</v>
      </c>
      <c r="R594" s="38">
        <v>0.5</v>
      </c>
      <c r="S594" s="38">
        <v>0.6</v>
      </c>
      <c r="T594" s="38">
        <v>0.81299999999999994</v>
      </c>
      <c r="U594" s="38">
        <v>0.2</v>
      </c>
      <c r="V594" s="38">
        <v>1.4</v>
      </c>
      <c r="W594" s="38">
        <v>1.6</v>
      </c>
      <c r="X594" s="38">
        <v>1.9</v>
      </c>
      <c r="Y594" s="38">
        <v>0.9</v>
      </c>
      <c r="Z594" s="38">
        <v>0.2</v>
      </c>
      <c r="AA594" s="38">
        <v>1</v>
      </c>
      <c r="AB594" s="38">
        <v>1.5</v>
      </c>
      <c r="AC594" s="38">
        <v>7</v>
      </c>
    </row>
    <row r="595" spans="1:29">
      <c r="A595" s="38">
        <v>436</v>
      </c>
      <c r="B595" s="39" t="s">
        <v>577</v>
      </c>
      <c r="C595" s="38" t="s">
        <v>53</v>
      </c>
      <c r="D595" s="38">
        <v>25</v>
      </c>
      <c r="E595" s="38" t="s">
        <v>107</v>
      </c>
      <c r="F595" s="38">
        <v>67</v>
      </c>
      <c r="G595" s="38">
        <v>1</v>
      </c>
      <c r="H595" s="38">
        <v>25.8</v>
      </c>
      <c r="I595" s="38">
        <v>5</v>
      </c>
      <c r="J595" s="38">
        <v>11.9</v>
      </c>
      <c r="K595" s="38">
        <v>0.42</v>
      </c>
      <c r="L595" s="38">
        <v>1.9</v>
      </c>
      <c r="M595" s="38">
        <v>5.2</v>
      </c>
      <c r="N595" s="38">
        <v>0.373</v>
      </c>
      <c r="O595" s="38">
        <v>3.1</v>
      </c>
      <c r="P595" s="38">
        <v>6.7</v>
      </c>
      <c r="Q595" s="38">
        <v>0.45700000000000002</v>
      </c>
      <c r="R595" s="38">
        <v>4.5</v>
      </c>
      <c r="S595" s="38">
        <v>5.2</v>
      </c>
      <c r="T595" s="38">
        <v>0.86799999999999999</v>
      </c>
      <c r="U595" s="38">
        <v>0.5</v>
      </c>
      <c r="V595" s="38">
        <v>1.8</v>
      </c>
      <c r="W595" s="38">
        <v>2.2999999999999998</v>
      </c>
      <c r="X595" s="38">
        <v>4.2</v>
      </c>
      <c r="Y595" s="38">
        <v>0.9</v>
      </c>
      <c r="Z595" s="38">
        <v>0.1</v>
      </c>
      <c r="AA595" s="38">
        <v>2.1</v>
      </c>
      <c r="AB595" s="38">
        <v>2.2000000000000002</v>
      </c>
      <c r="AC595" s="38">
        <v>16.399999999999999</v>
      </c>
    </row>
    <row r="596" spans="1:29">
      <c r="A596" s="40">
        <v>436</v>
      </c>
      <c r="B596" s="39" t="s">
        <v>577</v>
      </c>
      <c r="C596" s="40" t="s">
        <v>53</v>
      </c>
      <c r="D596" s="40">
        <v>25</v>
      </c>
      <c r="E596" s="39" t="s">
        <v>59</v>
      </c>
      <c r="F596" s="40">
        <v>46</v>
      </c>
      <c r="G596" s="40">
        <v>1</v>
      </c>
      <c r="H596" s="40">
        <v>25.7</v>
      </c>
      <c r="I596" s="40">
        <v>4.7</v>
      </c>
      <c r="J596" s="40">
        <v>11.1</v>
      </c>
      <c r="K596" s="40">
        <v>0.42599999999999999</v>
      </c>
      <c r="L596" s="40">
        <v>1.8</v>
      </c>
      <c r="M596" s="40">
        <v>4.5</v>
      </c>
      <c r="N596" s="40">
        <v>0.39100000000000001</v>
      </c>
      <c r="O596" s="40">
        <v>3</v>
      </c>
      <c r="P596" s="40">
        <v>6.6</v>
      </c>
      <c r="Q596" s="40">
        <v>0.44900000000000001</v>
      </c>
      <c r="R596" s="40">
        <v>4</v>
      </c>
      <c r="S596" s="40">
        <v>4.5999999999999996</v>
      </c>
      <c r="T596" s="40">
        <v>0.872</v>
      </c>
      <c r="U596" s="40">
        <v>0.6</v>
      </c>
      <c r="V596" s="40">
        <v>1.8</v>
      </c>
      <c r="W596" s="40">
        <v>2.4</v>
      </c>
      <c r="X596" s="40">
        <v>3.7</v>
      </c>
      <c r="Y596" s="40">
        <v>1</v>
      </c>
      <c r="Z596" s="40">
        <v>0.1</v>
      </c>
      <c r="AA596" s="40">
        <v>1.9</v>
      </c>
      <c r="AB596" s="40">
        <v>2.2999999999999998</v>
      </c>
      <c r="AC596" s="40">
        <v>15.2</v>
      </c>
    </row>
    <row r="597" spans="1:29">
      <c r="A597" s="40">
        <v>436</v>
      </c>
      <c r="B597" s="39" t="s">
        <v>577</v>
      </c>
      <c r="C597" s="40" t="s">
        <v>53</v>
      </c>
      <c r="D597" s="40">
        <v>25</v>
      </c>
      <c r="E597" s="39" t="s">
        <v>87</v>
      </c>
      <c r="F597" s="40">
        <v>21</v>
      </c>
      <c r="G597" s="40">
        <v>0</v>
      </c>
      <c r="H597" s="40">
        <v>26</v>
      </c>
      <c r="I597" s="40">
        <v>5.6</v>
      </c>
      <c r="J597" s="40">
        <v>13.6</v>
      </c>
      <c r="K597" s="40">
        <v>0.41099999999999998</v>
      </c>
      <c r="L597" s="40">
        <v>2.2999999999999998</v>
      </c>
      <c r="M597" s="40">
        <v>6.6</v>
      </c>
      <c r="N597" s="40">
        <v>0.34499999999999997</v>
      </c>
      <c r="O597" s="40">
        <v>3.3</v>
      </c>
      <c r="P597" s="40">
        <v>7</v>
      </c>
      <c r="Q597" s="40">
        <v>0.47299999999999998</v>
      </c>
      <c r="R597" s="40">
        <v>5.6</v>
      </c>
      <c r="S597" s="40">
        <v>6.5</v>
      </c>
      <c r="T597" s="40">
        <v>0.86099999999999999</v>
      </c>
      <c r="U597" s="40">
        <v>0.3</v>
      </c>
      <c r="V597" s="40">
        <v>1.8</v>
      </c>
      <c r="W597" s="40">
        <v>2.1</v>
      </c>
      <c r="X597" s="40">
        <v>5.4</v>
      </c>
      <c r="Y597" s="40">
        <v>0.6</v>
      </c>
      <c r="Z597" s="40">
        <v>0</v>
      </c>
      <c r="AA597" s="40">
        <v>2.6</v>
      </c>
      <c r="AB597" s="40">
        <v>2.1</v>
      </c>
      <c r="AC597" s="40">
        <v>19</v>
      </c>
    </row>
    <row r="598" spans="1:29">
      <c r="A598" s="38">
        <v>437</v>
      </c>
      <c r="B598" s="39" t="s">
        <v>578</v>
      </c>
      <c r="C598" s="38" t="s">
        <v>737</v>
      </c>
      <c r="D598" s="38">
        <v>26</v>
      </c>
      <c r="E598" s="38" t="s">
        <v>107</v>
      </c>
      <c r="F598" s="38">
        <v>62</v>
      </c>
      <c r="G598" s="38">
        <v>37</v>
      </c>
      <c r="H598" s="38">
        <v>24</v>
      </c>
      <c r="I598" s="38">
        <v>2.9</v>
      </c>
      <c r="J598" s="38">
        <v>7.1</v>
      </c>
      <c r="K598" s="38">
        <v>0.41199999999999998</v>
      </c>
      <c r="L598" s="38">
        <v>0.1</v>
      </c>
      <c r="M598" s="38">
        <v>0.4</v>
      </c>
      <c r="N598" s="38">
        <v>0.318</v>
      </c>
      <c r="O598" s="38">
        <v>2.8</v>
      </c>
      <c r="P598" s="38">
        <v>6.8</v>
      </c>
      <c r="Q598" s="38">
        <v>0.41699999999999998</v>
      </c>
      <c r="R598" s="38">
        <v>1.2</v>
      </c>
      <c r="S598" s="38">
        <v>1.6</v>
      </c>
      <c r="T598" s="38">
        <v>0.72699999999999998</v>
      </c>
      <c r="U598" s="38">
        <v>1</v>
      </c>
      <c r="V598" s="38">
        <v>2.1</v>
      </c>
      <c r="W598" s="38">
        <v>3.1</v>
      </c>
      <c r="X598" s="38">
        <v>1.1000000000000001</v>
      </c>
      <c r="Y598" s="38">
        <v>0.6</v>
      </c>
      <c r="Z598" s="38">
        <v>0.1</v>
      </c>
      <c r="AA598" s="38">
        <v>1.2</v>
      </c>
      <c r="AB598" s="38">
        <v>1.6</v>
      </c>
      <c r="AC598" s="38">
        <v>7.1</v>
      </c>
    </row>
    <row r="599" spans="1:29">
      <c r="A599" s="40">
        <v>437</v>
      </c>
      <c r="B599" s="39" t="s">
        <v>578</v>
      </c>
      <c r="C599" s="40" t="s">
        <v>64</v>
      </c>
      <c r="D599" s="40">
        <v>26</v>
      </c>
      <c r="E599" s="39" t="s">
        <v>65</v>
      </c>
      <c r="F599" s="40">
        <v>22</v>
      </c>
      <c r="G599" s="40">
        <v>13</v>
      </c>
      <c r="H599" s="40">
        <v>20.5</v>
      </c>
      <c r="I599" s="40">
        <v>2</v>
      </c>
      <c r="J599" s="40">
        <v>5.7</v>
      </c>
      <c r="K599" s="40">
        <v>0.35699999999999998</v>
      </c>
      <c r="L599" s="40">
        <v>0</v>
      </c>
      <c r="M599" s="40">
        <v>0</v>
      </c>
      <c r="N599" s="40">
        <v>0</v>
      </c>
      <c r="O599" s="40">
        <v>2</v>
      </c>
      <c r="P599" s="40">
        <v>5.7</v>
      </c>
      <c r="Q599" s="40">
        <v>0.36</v>
      </c>
      <c r="R599" s="40">
        <v>1</v>
      </c>
      <c r="S599" s="40">
        <v>1.5</v>
      </c>
      <c r="T599" s="40">
        <v>0.69699999999999995</v>
      </c>
      <c r="U599" s="40">
        <v>1.3</v>
      </c>
      <c r="V599" s="40">
        <v>2.1</v>
      </c>
      <c r="W599" s="40">
        <v>3.4</v>
      </c>
      <c r="X599" s="40">
        <v>0.9</v>
      </c>
      <c r="Y599" s="40">
        <v>0.5</v>
      </c>
      <c r="Z599" s="40">
        <v>0</v>
      </c>
      <c r="AA599" s="40">
        <v>0.8</v>
      </c>
      <c r="AB599" s="40">
        <v>1.7</v>
      </c>
      <c r="AC599" s="40">
        <v>5.0999999999999996</v>
      </c>
    </row>
    <row r="600" spans="1:29">
      <c r="A600" s="40">
        <v>437</v>
      </c>
      <c r="B600" s="39" t="s">
        <v>578</v>
      </c>
      <c r="C600" s="40" t="s">
        <v>24</v>
      </c>
      <c r="D600" s="40">
        <v>26</v>
      </c>
      <c r="E600" s="39" t="s">
        <v>51</v>
      </c>
      <c r="F600" s="40">
        <v>40</v>
      </c>
      <c r="G600" s="40">
        <v>24</v>
      </c>
      <c r="H600" s="40">
        <v>26</v>
      </c>
      <c r="I600" s="40">
        <v>3.4</v>
      </c>
      <c r="J600" s="40">
        <v>7.9</v>
      </c>
      <c r="K600" s="40">
        <v>0.434</v>
      </c>
      <c r="L600" s="40">
        <v>0.2</v>
      </c>
      <c r="M600" s="40">
        <v>0.5</v>
      </c>
      <c r="N600" s="40">
        <v>0.33300000000000002</v>
      </c>
      <c r="O600" s="40">
        <v>3.3</v>
      </c>
      <c r="P600" s="40">
        <v>7.4</v>
      </c>
      <c r="Q600" s="40">
        <v>0.441</v>
      </c>
      <c r="R600" s="40">
        <v>1.2</v>
      </c>
      <c r="S600" s="40">
        <v>1.7</v>
      </c>
      <c r="T600" s="40">
        <v>0.74199999999999999</v>
      </c>
      <c r="U600" s="40">
        <v>0.9</v>
      </c>
      <c r="V600" s="40">
        <v>2.1</v>
      </c>
      <c r="W600" s="40">
        <v>3</v>
      </c>
      <c r="X600" s="40">
        <v>1.2</v>
      </c>
      <c r="Y600" s="40">
        <v>0.7</v>
      </c>
      <c r="Z600" s="40">
        <v>0.2</v>
      </c>
      <c r="AA600" s="40">
        <v>1.4</v>
      </c>
      <c r="AB600" s="40">
        <v>1.6</v>
      </c>
      <c r="AC600" s="40">
        <v>8.3000000000000007</v>
      </c>
    </row>
    <row r="601" spans="1:29">
      <c r="A601" s="38">
        <v>438</v>
      </c>
      <c r="B601" s="39" t="s">
        <v>579</v>
      </c>
      <c r="C601" s="38" t="s">
        <v>24</v>
      </c>
      <c r="D601" s="38">
        <v>26</v>
      </c>
      <c r="E601" s="39" t="s">
        <v>223</v>
      </c>
      <c r="F601" s="38">
        <v>17</v>
      </c>
      <c r="G601" s="38">
        <v>0</v>
      </c>
      <c r="H601" s="38">
        <v>11.4</v>
      </c>
      <c r="I601" s="38">
        <v>1.1000000000000001</v>
      </c>
      <c r="J601" s="38">
        <v>2.4</v>
      </c>
      <c r="K601" s="38">
        <v>0.45</v>
      </c>
      <c r="L601" s="38">
        <v>0</v>
      </c>
      <c r="M601" s="38">
        <v>0.4</v>
      </c>
      <c r="N601" s="38">
        <v>0</v>
      </c>
      <c r="O601" s="38">
        <v>1.1000000000000001</v>
      </c>
      <c r="P601" s="38">
        <v>1.9</v>
      </c>
      <c r="Q601" s="38">
        <v>0.54500000000000004</v>
      </c>
      <c r="R601" s="38">
        <v>0.5</v>
      </c>
      <c r="S601" s="38">
        <v>0.8</v>
      </c>
      <c r="T601" s="38">
        <v>0.69199999999999995</v>
      </c>
      <c r="U601" s="38">
        <v>0.9</v>
      </c>
      <c r="V601" s="38">
        <v>2.4</v>
      </c>
      <c r="W601" s="38">
        <v>3.3</v>
      </c>
      <c r="X601" s="38">
        <v>0.4</v>
      </c>
      <c r="Y601" s="38">
        <v>0.2</v>
      </c>
      <c r="Z601" s="38">
        <v>0.1</v>
      </c>
      <c r="AA601" s="38">
        <v>0.8</v>
      </c>
      <c r="AB601" s="38">
        <v>1</v>
      </c>
      <c r="AC601" s="38">
        <v>2.6</v>
      </c>
    </row>
    <row r="602" spans="1:29">
      <c r="A602" s="38">
        <v>439</v>
      </c>
      <c r="B602" s="39" t="s">
        <v>689</v>
      </c>
      <c r="C602" s="38" t="s">
        <v>24</v>
      </c>
      <c r="D602" s="38">
        <v>28</v>
      </c>
      <c r="E602" s="39" t="s">
        <v>54</v>
      </c>
      <c r="F602" s="38">
        <v>2</v>
      </c>
      <c r="G602" s="38">
        <v>0</v>
      </c>
      <c r="H602" s="38">
        <v>3.5</v>
      </c>
      <c r="I602" s="38">
        <v>0.5</v>
      </c>
      <c r="J602" s="38">
        <v>0.5</v>
      </c>
      <c r="K602" s="38">
        <v>1</v>
      </c>
      <c r="L602" s="38">
        <v>0</v>
      </c>
      <c r="M602" s="38">
        <v>0</v>
      </c>
      <c r="N602" s="38"/>
      <c r="O602" s="38">
        <v>0.5</v>
      </c>
      <c r="P602" s="38">
        <v>0.5</v>
      </c>
      <c r="Q602" s="38">
        <v>1</v>
      </c>
      <c r="R602" s="38">
        <v>1</v>
      </c>
      <c r="S602" s="38">
        <v>1</v>
      </c>
      <c r="T602" s="38">
        <v>1</v>
      </c>
      <c r="U602" s="38">
        <v>0</v>
      </c>
      <c r="V602" s="38">
        <v>0</v>
      </c>
      <c r="W602" s="38">
        <v>0</v>
      </c>
      <c r="X602" s="38">
        <v>0.5</v>
      </c>
      <c r="Y602" s="38">
        <v>0</v>
      </c>
      <c r="Z602" s="38">
        <v>0</v>
      </c>
      <c r="AA602" s="38">
        <v>0</v>
      </c>
      <c r="AB602" s="38">
        <v>0</v>
      </c>
      <c r="AC602" s="38">
        <v>2</v>
      </c>
    </row>
    <row r="603" spans="1:29">
      <c r="A603" s="38">
        <v>440</v>
      </c>
      <c r="B603" s="39" t="s">
        <v>580</v>
      </c>
      <c r="C603" s="38" t="s">
        <v>58</v>
      </c>
      <c r="D603" s="38">
        <v>23</v>
      </c>
      <c r="E603" s="39" t="s">
        <v>223</v>
      </c>
      <c r="F603" s="38">
        <v>71</v>
      </c>
      <c r="G603" s="38">
        <v>23</v>
      </c>
      <c r="H603" s="38">
        <v>25</v>
      </c>
      <c r="I603" s="38">
        <v>3.2</v>
      </c>
      <c r="J603" s="38">
        <v>7.6</v>
      </c>
      <c r="K603" s="38">
        <v>0.41299999999999998</v>
      </c>
      <c r="L603" s="38">
        <v>1.6</v>
      </c>
      <c r="M603" s="38">
        <v>4</v>
      </c>
      <c r="N603" s="38">
        <v>0.40100000000000002</v>
      </c>
      <c r="O603" s="38">
        <v>1.5</v>
      </c>
      <c r="P603" s="38">
        <v>3.6</v>
      </c>
      <c r="Q603" s="38">
        <v>0.42599999999999999</v>
      </c>
      <c r="R603" s="38">
        <v>0.9</v>
      </c>
      <c r="S603" s="38">
        <v>1.3</v>
      </c>
      <c r="T603" s="38">
        <v>0.70799999999999996</v>
      </c>
      <c r="U603" s="38">
        <v>0.7</v>
      </c>
      <c r="V603" s="38">
        <v>2</v>
      </c>
      <c r="W603" s="38">
        <v>2.8</v>
      </c>
      <c r="X603" s="38">
        <v>1.2</v>
      </c>
      <c r="Y603" s="38">
        <v>0.8</v>
      </c>
      <c r="Z603" s="38">
        <v>0.4</v>
      </c>
      <c r="AA603" s="38">
        <v>0.9</v>
      </c>
      <c r="AB603" s="38">
        <v>2</v>
      </c>
      <c r="AC603" s="38">
        <v>8.8000000000000007</v>
      </c>
    </row>
    <row r="604" spans="1:29">
      <c r="A604" s="36" t="s">
        <v>214</v>
      </c>
      <c r="B604" s="36" t="s">
        <v>0</v>
      </c>
      <c r="C604" s="36" t="s">
        <v>1</v>
      </c>
      <c r="D604" s="36" t="s">
        <v>2</v>
      </c>
      <c r="E604" s="36" t="s">
        <v>3</v>
      </c>
      <c r="F604" s="36" t="s">
        <v>4</v>
      </c>
      <c r="G604" s="36" t="s">
        <v>5</v>
      </c>
      <c r="H604" s="36" t="s">
        <v>6</v>
      </c>
      <c r="I604" s="36" t="s">
        <v>7</v>
      </c>
      <c r="J604" s="36" t="s">
        <v>8</v>
      </c>
      <c r="K604" s="36" t="s">
        <v>9</v>
      </c>
      <c r="L604" s="36" t="s">
        <v>10</v>
      </c>
      <c r="M604" s="36" t="s">
        <v>11</v>
      </c>
      <c r="N604" s="36" t="s">
        <v>10</v>
      </c>
      <c r="O604" s="36" t="s">
        <v>12</v>
      </c>
      <c r="P604" s="36" t="s">
        <v>13</v>
      </c>
      <c r="Q604" s="36" t="s">
        <v>12</v>
      </c>
      <c r="R604" s="36" t="s">
        <v>14</v>
      </c>
      <c r="S604" s="36" t="s">
        <v>15</v>
      </c>
      <c r="T604" s="36" t="s">
        <v>16</v>
      </c>
      <c r="U604" s="36" t="s">
        <v>17</v>
      </c>
      <c r="V604" s="36" t="s">
        <v>18</v>
      </c>
      <c r="W604" s="36" t="s">
        <v>19</v>
      </c>
      <c r="X604" s="36" t="s">
        <v>20</v>
      </c>
      <c r="Y604" s="36" t="s">
        <v>21</v>
      </c>
      <c r="Z604" s="36" t="s">
        <v>22</v>
      </c>
      <c r="AA604" s="36" t="s">
        <v>23</v>
      </c>
      <c r="AB604" s="36" t="s">
        <v>24</v>
      </c>
      <c r="AC604" s="36" t="s">
        <v>25</v>
      </c>
    </row>
    <row r="605" spans="1:29">
      <c r="A605" s="38">
        <v>441</v>
      </c>
      <c r="B605" s="39" t="s">
        <v>581</v>
      </c>
      <c r="C605" s="38" t="s">
        <v>24</v>
      </c>
      <c r="D605" s="38">
        <v>28</v>
      </c>
      <c r="E605" s="39" t="s">
        <v>292</v>
      </c>
      <c r="F605" s="38">
        <v>81</v>
      </c>
      <c r="G605" s="38">
        <v>63</v>
      </c>
      <c r="H605" s="38">
        <v>24.6</v>
      </c>
      <c r="I605" s="38">
        <v>2.5</v>
      </c>
      <c r="J605" s="38">
        <v>5.3</v>
      </c>
      <c r="K605" s="38">
        <v>0.47</v>
      </c>
      <c r="L605" s="38">
        <v>0</v>
      </c>
      <c r="M605" s="38">
        <v>0</v>
      </c>
      <c r="N605" s="38">
        <v>0</v>
      </c>
      <c r="O605" s="38">
        <v>2.5</v>
      </c>
      <c r="P605" s="38">
        <v>5.3</v>
      </c>
      <c r="Q605" s="38">
        <v>0.47099999999999997</v>
      </c>
      <c r="R605" s="38">
        <v>1.1000000000000001</v>
      </c>
      <c r="S605" s="38">
        <v>1.8</v>
      </c>
      <c r="T605" s="38">
        <v>0.622</v>
      </c>
      <c r="U605" s="38">
        <v>1.7</v>
      </c>
      <c r="V605" s="38">
        <v>4.8</v>
      </c>
      <c r="W605" s="38">
        <v>6.5</v>
      </c>
      <c r="X605" s="38">
        <v>1</v>
      </c>
      <c r="Y605" s="38">
        <v>0.4</v>
      </c>
      <c r="Z605" s="38">
        <v>0.7</v>
      </c>
      <c r="AA605" s="38">
        <v>1</v>
      </c>
      <c r="AB605" s="38">
        <v>3</v>
      </c>
      <c r="AC605" s="38">
        <v>6.1</v>
      </c>
    </row>
    <row r="606" spans="1:29">
      <c r="A606" s="38">
        <v>442</v>
      </c>
      <c r="B606" s="39" t="s">
        <v>582</v>
      </c>
      <c r="C606" s="38" t="s">
        <v>58</v>
      </c>
      <c r="D606" s="38">
        <v>24</v>
      </c>
      <c r="E606" s="39" t="s">
        <v>56</v>
      </c>
      <c r="F606" s="38">
        <v>77</v>
      </c>
      <c r="G606" s="38">
        <v>77</v>
      </c>
      <c r="H606" s="38">
        <v>31.9</v>
      </c>
      <c r="I606" s="38">
        <v>7.8</v>
      </c>
      <c r="J606" s="38">
        <v>16.899999999999999</v>
      </c>
      <c r="K606" s="38">
        <v>0.46300000000000002</v>
      </c>
      <c r="L606" s="38">
        <v>3.1</v>
      </c>
      <c r="M606" s="38">
        <v>7.1</v>
      </c>
      <c r="N606" s="38">
        <v>0.439</v>
      </c>
      <c r="O606" s="38">
        <v>4.7</v>
      </c>
      <c r="P606" s="38">
        <v>9.8000000000000007</v>
      </c>
      <c r="Q606" s="38">
        <v>0.48099999999999998</v>
      </c>
      <c r="R606" s="38">
        <v>2.9</v>
      </c>
      <c r="S606" s="38">
        <v>3.3</v>
      </c>
      <c r="T606" s="38">
        <v>0.879</v>
      </c>
      <c r="U606" s="38">
        <v>0.4</v>
      </c>
      <c r="V606" s="38">
        <v>2.9</v>
      </c>
      <c r="W606" s="38">
        <v>3.2</v>
      </c>
      <c r="X606" s="38">
        <v>2.9</v>
      </c>
      <c r="Y606" s="38">
        <v>1.1000000000000001</v>
      </c>
      <c r="Z606" s="38">
        <v>0.8</v>
      </c>
      <c r="AA606" s="38">
        <v>1.9</v>
      </c>
      <c r="AB606" s="38">
        <v>1.6</v>
      </c>
      <c r="AC606" s="38">
        <v>21.7</v>
      </c>
    </row>
    <row r="607" spans="1:29">
      <c r="A607" s="38">
        <v>443</v>
      </c>
      <c r="B607" s="39" t="s">
        <v>583</v>
      </c>
      <c r="C607" s="38" t="s">
        <v>24</v>
      </c>
      <c r="D607" s="38">
        <v>23</v>
      </c>
      <c r="E607" s="39" t="s">
        <v>108</v>
      </c>
      <c r="F607" s="38">
        <v>82</v>
      </c>
      <c r="G607" s="38">
        <v>15</v>
      </c>
      <c r="H607" s="38">
        <v>26.8</v>
      </c>
      <c r="I607" s="38">
        <v>3.3</v>
      </c>
      <c r="J607" s="38">
        <v>6</v>
      </c>
      <c r="K607" s="38">
        <v>0.54700000000000004</v>
      </c>
      <c r="L607" s="38">
        <v>0</v>
      </c>
      <c r="M607" s="38">
        <v>0</v>
      </c>
      <c r="N607" s="38"/>
      <c r="O607" s="38">
        <v>3.3</v>
      </c>
      <c r="P607" s="38">
        <v>6</v>
      </c>
      <c r="Q607" s="38">
        <v>0.54700000000000004</v>
      </c>
      <c r="R607" s="38">
        <v>1.9</v>
      </c>
      <c r="S607" s="38">
        <v>3</v>
      </c>
      <c r="T607" s="38">
        <v>0.64100000000000001</v>
      </c>
      <c r="U607" s="38">
        <v>3.3</v>
      </c>
      <c r="V607" s="38">
        <v>4.7</v>
      </c>
      <c r="W607" s="38">
        <v>8</v>
      </c>
      <c r="X607" s="38">
        <v>0.5</v>
      </c>
      <c r="Y607" s="38">
        <v>0.4</v>
      </c>
      <c r="Z607" s="38">
        <v>0.7</v>
      </c>
      <c r="AA607" s="38">
        <v>1</v>
      </c>
      <c r="AB607" s="38">
        <v>2.2999999999999998</v>
      </c>
      <c r="AC607" s="38">
        <v>8.5</v>
      </c>
    </row>
    <row r="608" spans="1:29">
      <c r="A608" s="38">
        <v>444</v>
      </c>
      <c r="B608" s="39" t="s">
        <v>584</v>
      </c>
      <c r="C608" s="38" t="s">
        <v>58</v>
      </c>
      <c r="D608" s="38">
        <v>27</v>
      </c>
      <c r="E608" s="38" t="s">
        <v>107</v>
      </c>
      <c r="F608" s="38">
        <v>48</v>
      </c>
      <c r="G608" s="38">
        <v>0</v>
      </c>
      <c r="H608" s="38">
        <v>15</v>
      </c>
      <c r="I608" s="38">
        <v>2.9</v>
      </c>
      <c r="J608" s="38">
        <v>7.2</v>
      </c>
      <c r="K608" s="38">
        <v>0.40600000000000003</v>
      </c>
      <c r="L608" s="38">
        <v>1.1000000000000001</v>
      </c>
      <c r="M608" s="38">
        <v>3</v>
      </c>
      <c r="N608" s="38">
        <v>0.378</v>
      </c>
      <c r="O608" s="38">
        <v>1.8</v>
      </c>
      <c r="P608" s="38">
        <v>4.2</v>
      </c>
      <c r="Q608" s="38">
        <v>0.42599999999999999</v>
      </c>
      <c r="R608" s="38">
        <v>1</v>
      </c>
      <c r="S608" s="38">
        <v>1.2</v>
      </c>
      <c r="T608" s="38">
        <v>0.82099999999999995</v>
      </c>
      <c r="U608" s="38">
        <v>0.5</v>
      </c>
      <c r="V608" s="38">
        <v>1.3</v>
      </c>
      <c r="W608" s="38">
        <v>1.8</v>
      </c>
      <c r="X608" s="38">
        <v>0.8</v>
      </c>
      <c r="Y608" s="38">
        <v>0.6</v>
      </c>
      <c r="Z608" s="38">
        <v>0.1</v>
      </c>
      <c r="AA608" s="38">
        <v>0.6</v>
      </c>
      <c r="AB608" s="38">
        <v>0.8</v>
      </c>
      <c r="AC608" s="38">
        <v>7.9</v>
      </c>
    </row>
    <row r="609" spans="1:29">
      <c r="A609" s="40">
        <v>444</v>
      </c>
      <c r="B609" s="39" t="s">
        <v>584</v>
      </c>
      <c r="C609" s="40" t="s">
        <v>58</v>
      </c>
      <c r="D609" s="40">
        <v>27</v>
      </c>
      <c r="E609" s="39" t="s">
        <v>87</v>
      </c>
      <c r="F609" s="40">
        <v>39</v>
      </c>
      <c r="G609" s="40">
        <v>0</v>
      </c>
      <c r="H609" s="40">
        <v>16.399999999999999</v>
      </c>
      <c r="I609" s="40">
        <v>3.3</v>
      </c>
      <c r="J609" s="40">
        <v>7.8</v>
      </c>
      <c r="K609" s="40">
        <v>0.41599999999999998</v>
      </c>
      <c r="L609" s="40">
        <v>1.3</v>
      </c>
      <c r="M609" s="40">
        <v>3.2</v>
      </c>
      <c r="N609" s="40">
        <v>0.41899999999999998</v>
      </c>
      <c r="O609" s="40">
        <v>1.9</v>
      </c>
      <c r="P609" s="40">
        <v>4.5999999999999996</v>
      </c>
      <c r="Q609" s="40">
        <v>0.41399999999999998</v>
      </c>
      <c r="R609" s="40">
        <v>1.1000000000000001</v>
      </c>
      <c r="S609" s="40">
        <v>1.3</v>
      </c>
      <c r="T609" s="40">
        <v>0.82399999999999995</v>
      </c>
      <c r="U609" s="40">
        <v>0.5</v>
      </c>
      <c r="V609" s="40">
        <v>1.4</v>
      </c>
      <c r="W609" s="40">
        <v>1.9</v>
      </c>
      <c r="X609" s="40">
        <v>0.9</v>
      </c>
      <c r="Y609" s="40">
        <v>0.5</v>
      </c>
      <c r="Z609" s="40">
        <v>0.2</v>
      </c>
      <c r="AA609" s="40">
        <v>0.6</v>
      </c>
      <c r="AB609" s="40">
        <v>0.9</v>
      </c>
      <c r="AC609" s="40">
        <v>8.9</v>
      </c>
    </row>
    <row r="610" spans="1:29">
      <c r="A610" s="40">
        <v>444</v>
      </c>
      <c r="B610" s="39" t="s">
        <v>584</v>
      </c>
      <c r="C610" s="40" t="s">
        <v>58</v>
      </c>
      <c r="D610" s="40">
        <v>27</v>
      </c>
      <c r="E610" s="39" t="s">
        <v>59</v>
      </c>
      <c r="F610" s="40">
        <v>9</v>
      </c>
      <c r="G610" s="40">
        <v>0</v>
      </c>
      <c r="H610" s="40">
        <v>9</v>
      </c>
      <c r="I610" s="40">
        <v>1.4</v>
      </c>
      <c r="J610" s="40">
        <v>4.4000000000000004</v>
      </c>
      <c r="K610" s="40">
        <v>0.32500000000000001</v>
      </c>
      <c r="L610" s="40">
        <v>0.2</v>
      </c>
      <c r="M610" s="40">
        <v>2.1</v>
      </c>
      <c r="N610" s="40">
        <v>0.105</v>
      </c>
      <c r="O610" s="40">
        <v>1.2</v>
      </c>
      <c r="P610" s="40">
        <v>2.2999999999999998</v>
      </c>
      <c r="Q610" s="40">
        <v>0.52400000000000002</v>
      </c>
      <c r="R610" s="40">
        <v>0.4</v>
      </c>
      <c r="S610" s="40">
        <v>0.6</v>
      </c>
      <c r="T610" s="40">
        <v>0.8</v>
      </c>
      <c r="U610" s="40">
        <v>0.4</v>
      </c>
      <c r="V610" s="40">
        <v>1</v>
      </c>
      <c r="W610" s="40">
        <v>1.4</v>
      </c>
      <c r="X610" s="40">
        <v>0.2</v>
      </c>
      <c r="Y610" s="40">
        <v>0.7</v>
      </c>
      <c r="Z610" s="40">
        <v>0</v>
      </c>
      <c r="AA610" s="40">
        <v>0.6</v>
      </c>
      <c r="AB610" s="40">
        <v>0.3</v>
      </c>
      <c r="AC610" s="40">
        <v>3.6</v>
      </c>
    </row>
    <row r="611" spans="1:29">
      <c r="A611" s="38">
        <v>445</v>
      </c>
      <c r="B611" s="39" t="s">
        <v>585</v>
      </c>
      <c r="C611" s="38" t="s">
        <v>24</v>
      </c>
      <c r="D611" s="38">
        <v>29</v>
      </c>
      <c r="E611" s="38" t="s">
        <v>107</v>
      </c>
      <c r="F611" s="38">
        <v>76</v>
      </c>
      <c r="G611" s="38">
        <v>11</v>
      </c>
      <c r="H611" s="38">
        <v>18.8</v>
      </c>
      <c r="I611" s="38">
        <v>2.1</v>
      </c>
      <c r="J611" s="38">
        <v>5.2</v>
      </c>
      <c r="K611" s="38">
        <v>0.41</v>
      </c>
      <c r="L611" s="38">
        <v>1.4</v>
      </c>
      <c r="M611" s="38">
        <v>3.8</v>
      </c>
      <c r="N611" s="38">
        <v>0.36599999999999999</v>
      </c>
      <c r="O611" s="38">
        <v>0.7</v>
      </c>
      <c r="P611" s="38">
        <v>1.4</v>
      </c>
      <c r="Q611" s="38">
        <v>0.53400000000000003</v>
      </c>
      <c r="R611" s="38">
        <v>0.7</v>
      </c>
      <c r="S611" s="38">
        <v>0.9</v>
      </c>
      <c r="T611" s="38">
        <v>0.78300000000000003</v>
      </c>
      <c r="U611" s="38">
        <v>0.7</v>
      </c>
      <c r="V611" s="38">
        <v>2.4</v>
      </c>
      <c r="W611" s="38">
        <v>3.1</v>
      </c>
      <c r="X611" s="38">
        <v>0.8</v>
      </c>
      <c r="Y611" s="38">
        <v>0.3</v>
      </c>
      <c r="Z611" s="38">
        <v>0.2</v>
      </c>
      <c r="AA611" s="38">
        <v>0.7</v>
      </c>
      <c r="AB611" s="38">
        <v>1.8</v>
      </c>
      <c r="AC611" s="38">
        <v>6.3</v>
      </c>
    </row>
    <row r="612" spans="1:29">
      <c r="A612" s="40">
        <v>445</v>
      </c>
      <c r="B612" s="39" t="s">
        <v>585</v>
      </c>
      <c r="C612" s="40" t="s">
        <v>24</v>
      </c>
      <c r="D612" s="40">
        <v>29</v>
      </c>
      <c r="E612" s="39" t="s">
        <v>59</v>
      </c>
      <c r="F612" s="40">
        <v>24</v>
      </c>
      <c r="G612" s="40">
        <v>0</v>
      </c>
      <c r="H612" s="40">
        <v>11.3</v>
      </c>
      <c r="I612" s="40">
        <v>1.1000000000000001</v>
      </c>
      <c r="J612" s="40">
        <v>3.1</v>
      </c>
      <c r="K612" s="40">
        <v>0.35099999999999998</v>
      </c>
      <c r="L612" s="40">
        <v>1</v>
      </c>
      <c r="M612" s="40">
        <v>2.6</v>
      </c>
      <c r="N612" s="40">
        <v>0.38700000000000001</v>
      </c>
      <c r="O612" s="40">
        <v>0.1</v>
      </c>
      <c r="P612" s="40">
        <v>0.5</v>
      </c>
      <c r="Q612" s="40">
        <v>0.16700000000000001</v>
      </c>
      <c r="R612" s="40">
        <v>0.2</v>
      </c>
      <c r="S612" s="40">
        <v>0.3</v>
      </c>
      <c r="T612" s="40">
        <v>0.66700000000000004</v>
      </c>
      <c r="U612" s="40">
        <v>0.3</v>
      </c>
      <c r="V612" s="40">
        <v>1.6</v>
      </c>
      <c r="W612" s="40">
        <v>1.8</v>
      </c>
      <c r="X612" s="40">
        <v>0.4</v>
      </c>
      <c r="Y612" s="40">
        <v>0.2</v>
      </c>
      <c r="Z612" s="40">
        <v>0</v>
      </c>
      <c r="AA612" s="40">
        <v>0.5</v>
      </c>
      <c r="AB612" s="40">
        <v>0.8</v>
      </c>
      <c r="AC612" s="40">
        <v>3.3</v>
      </c>
    </row>
    <row r="613" spans="1:29">
      <c r="A613" s="40">
        <v>445</v>
      </c>
      <c r="B613" s="39" t="s">
        <v>585</v>
      </c>
      <c r="C613" s="40" t="s">
        <v>24</v>
      </c>
      <c r="D613" s="40">
        <v>29</v>
      </c>
      <c r="E613" s="39" t="s">
        <v>117</v>
      </c>
      <c r="F613" s="40">
        <v>52</v>
      </c>
      <c r="G613" s="40">
        <v>11</v>
      </c>
      <c r="H613" s="40">
        <v>22.3</v>
      </c>
      <c r="I613" s="40">
        <v>2.6</v>
      </c>
      <c r="J613" s="40">
        <v>6.1</v>
      </c>
      <c r="K613" s="40">
        <v>0.42299999999999999</v>
      </c>
      <c r="L613" s="40">
        <v>1.6</v>
      </c>
      <c r="M613" s="40">
        <v>4.4000000000000004</v>
      </c>
      <c r="N613" s="40">
        <v>0.36</v>
      </c>
      <c r="O613" s="40">
        <v>1</v>
      </c>
      <c r="P613" s="40">
        <v>1.8</v>
      </c>
      <c r="Q613" s="40">
        <v>0.58199999999999996</v>
      </c>
      <c r="R613" s="40">
        <v>1</v>
      </c>
      <c r="S613" s="40">
        <v>1.2</v>
      </c>
      <c r="T613" s="40">
        <v>0.79400000000000004</v>
      </c>
      <c r="U613" s="40">
        <v>0.9</v>
      </c>
      <c r="V613" s="40">
        <v>2.8</v>
      </c>
      <c r="W613" s="40">
        <v>3.7</v>
      </c>
      <c r="X613" s="40">
        <v>0.9</v>
      </c>
      <c r="Y613" s="40">
        <v>0.4</v>
      </c>
      <c r="Z613" s="40">
        <v>0.3</v>
      </c>
      <c r="AA613" s="40">
        <v>0.8</v>
      </c>
      <c r="AB613" s="40">
        <v>2.2999999999999998</v>
      </c>
      <c r="AC613" s="40">
        <v>7.7</v>
      </c>
    </row>
    <row r="614" spans="1:29">
      <c r="A614" s="38">
        <v>446</v>
      </c>
      <c r="B614" s="39" t="s">
        <v>586</v>
      </c>
      <c r="C614" s="38" t="s">
        <v>64</v>
      </c>
      <c r="D614" s="38">
        <v>29</v>
      </c>
      <c r="E614" s="39" t="s">
        <v>59</v>
      </c>
      <c r="F614" s="38">
        <v>78</v>
      </c>
      <c r="G614" s="38">
        <v>63</v>
      </c>
      <c r="H614" s="38">
        <v>30.6</v>
      </c>
      <c r="I614" s="38">
        <v>3.3</v>
      </c>
      <c r="J614" s="38">
        <v>7.6</v>
      </c>
      <c r="K614" s="38">
        <v>0.438</v>
      </c>
      <c r="L614" s="38">
        <v>1.1000000000000001</v>
      </c>
      <c r="M614" s="38">
        <v>3.2</v>
      </c>
      <c r="N614" s="38">
        <v>0.34499999999999997</v>
      </c>
      <c r="O614" s="38">
        <v>2.2000000000000002</v>
      </c>
      <c r="P614" s="38">
        <v>4.4000000000000004</v>
      </c>
      <c r="Q614" s="38">
        <v>0.50600000000000001</v>
      </c>
      <c r="R614" s="38">
        <v>1.3</v>
      </c>
      <c r="S614" s="38">
        <v>1.8</v>
      </c>
      <c r="T614" s="38">
        <v>0.72699999999999998</v>
      </c>
      <c r="U614" s="38">
        <v>1.5</v>
      </c>
      <c r="V614" s="38">
        <v>5</v>
      </c>
      <c r="W614" s="38">
        <v>6.4</v>
      </c>
      <c r="X614" s="38">
        <v>1.6</v>
      </c>
      <c r="Y614" s="38">
        <v>1.4</v>
      </c>
      <c r="Z614" s="38">
        <v>0.3</v>
      </c>
      <c r="AA614" s="38">
        <v>1.2</v>
      </c>
      <c r="AB614" s="38">
        <v>2.2999999999999998</v>
      </c>
      <c r="AC614" s="38">
        <v>9.1</v>
      </c>
    </row>
    <row r="615" spans="1:29">
      <c r="A615" s="38">
        <v>447</v>
      </c>
      <c r="B615" s="39" t="s">
        <v>587</v>
      </c>
      <c r="C615" s="38" t="s">
        <v>61</v>
      </c>
      <c r="D615" s="38">
        <v>32</v>
      </c>
      <c r="E615" s="39" t="s">
        <v>77</v>
      </c>
      <c r="F615" s="38">
        <v>2</v>
      </c>
      <c r="G615" s="38">
        <v>0</v>
      </c>
      <c r="H615" s="38">
        <v>9.5</v>
      </c>
      <c r="I615" s="38">
        <v>0</v>
      </c>
      <c r="J615" s="38">
        <v>0</v>
      </c>
      <c r="K615" s="38"/>
      <c r="L615" s="38">
        <v>0</v>
      </c>
      <c r="M615" s="38">
        <v>0</v>
      </c>
      <c r="N615" s="38"/>
      <c r="O615" s="38">
        <v>0</v>
      </c>
      <c r="P615" s="38">
        <v>0</v>
      </c>
      <c r="Q615" s="38"/>
      <c r="R615" s="38">
        <v>0</v>
      </c>
      <c r="S615" s="38">
        <v>0</v>
      </c>
      <c r="T615" s="38"/>
      <c r="U615" s="38">
        <v>0</v>
      </c>
      <c r="V615" s="38">
        <v>0.5</v>
      </c>
      <c r="W615" s="38">
        <v>0.5</v>
      </c>
      <c r="X615" s="38">
        <v>1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</row>
    <row r="616" spans="1:29">
      <c r="A616" s="38">
        <v>448</v>
      </c>
      <c r="B616" s="39" t="s">
        <v>588</v>
      </c>
      <c r="C616" s="38" t="s">
        <v>64</v>
      </c>
      <c r="D616" s="38">
        <v>35</v>
      </c>
      <c r="E616" s="39" t="s">
        <v>69</v>
      </c>
      <c r="F616" s="38">
        <v>62</v>
      </c>
      <c r="G616" s="38">
        <v>2</v>
      </c>
      <c r="H616" s="38">
        <v>11.4</v>
      </c>
      <c r="I616" s="38">
        <v>1.3</v>
      </c>
      <c r="J616" s="38">
        <v>3</v>
      </c>
      <c r="K616" s="38">
        <v>0.441</v>
      </c>
      <c r="L616" s="38">
        <v>1</v>
      </c>
      <c r="M616" s="38">
        <v>2.2000000000000002</v>
      </c>
      <c r="N616" s="38">
        <v>0.432</v>
      </c>
      <c r="O616" s="38">
        <v>0.4</v>
      </c>
      <c r="P616" s="38">
        <v>0.8</v>
      </c>
      <c r="Q616" s="38">
        <v>0.46899999999999997</v>
      </c>
      <c r="R616" s="38">
        <v>0.1</v>
      </c>
      <c r="S616" s="38">
        <v>0.2</v>
      </c>
      <c r="T616" s="38">
        <v>0.54500000000000004</v>
      </c>
      <c r="U616" s="38">
        <v>0.1</v>
      </c>
      <c r="V616" s="38">
        <v>1.5</v>
      </c>
      <c r="W616" s="38">
        <v>1.6</v>
      </c>
      <c r="X616" s="38">
        <v>0.6</v>
      </c>
      <c r="Y616" s="38">
        <v>0.3</v>
      </c>
      <c r="Z616" s="38">
        <v>0.1</v>
      </c>
      <c r="AA616" s="38">
        <v>0.5</v>
      </c>
      <c r="AB616" s="38">
        <v>1.1000000000000001</v>
      </c>
      <c r="AC616" s="38">
        <v>3.7</v>
      </c>
    </row>
    <row r="617" spans="1:29">
      <c r="A617" s="38">
        <v>449</v>
      </c>
      <c r="B617" s="39" t="s">
        <v>589</v>
      </c>
      <c r="C617" s="38" t="s">
        <v>58</v>
      </c>
      <c r="D617" s="38">
        <v>26</v>
      </c>
      <c r="E617" s="39" t="s">
        <v>87</v>
      </c>
      <c r="F617" s="38">
        <v>82</v>
      </c>
      <c r="G617" s="38">
        <v>57</v>
      </c>
      <c r="H617" s="38">
        <v>27.6</v>
      </c>
      <c r="I617" s="38">
        <v>3.9</v>
      </c>
      <c r="J617" s="38">
        <v>9.1</v>
      </c>
      <c r="K617" s="38">
        <v>0.42899999999999999</v>
      </c>
      <c r="L617" s="38">
        <v>0.4</v>
      </c>
      <c r="M617" s="38">
        <v>1.5</v>
      </c>
      <c r="N617" s="38">
        <v>0.27700000000000002</v>
      </c>
      <c r="O617" s="38">
        <v>3.5</v>
      </c>
      <c r="P617" s="38">
        <v>7.6</v>
      </c>
      <c r="Q617" s="38">
        <v>0.45800000000000002</v>
      </c>
      <c r="R617" s="38">
        <v>1.3</v>
      </c>
      <c r="S617" s="38">
        <v>1.7</v>
      </c>
      <c r="T617" s="38">
        <v>0.752</v>
      </c>
      <c r="U617" s="38">
        <v>0.5</v>
      </c>
      <c r="V617" s="38">
        <v>4.5999999999999996</v>
      </c>
      <c r="W617" s="38">
        <v>5.0999999999999996</v>
      </c>
      <c r="X617" s="38">
        <v>5.5</v>
      </c>
      <c r="Y617" s="38">
        <v>1</v>
      </c>
      <c r="Z617" s="38">
        <v>0.2</v>
      </c>
      <c r="AA617" s="38">
        <v>2.4</v>
      </c>
      <c r="AB617" s="38">
        <v>2.2000000000000002</v>
      </c>
      <c r="AC617" s="38">
        <v>9.5</v>
      </c>
    </row>
    <row r="618" spans="1:29">
      <c r="A618" s="38">
        <v>450</v>
      </c>
      <c r="B618" s="39" t="s">
        <v>590</v>
      </c>
      <c r="C618" s="38" t="s">
        <v>24</v>
      </c>
      <c r="D618" s="38">
        <v>27</v>
      </c>
      <c r="E618" s="39" t="s">
        <v>69</v>
      </c>
      <c r="F618" s="38">
        <v>33</v>
      </c>
      <c r="G618" s="38">
        <v>0</v>
      </c>
      <c r="H618" s="38">
        <v>3.9</v>
      </c>
      <c r="I618" s="38">
        <v>0.3</v>
      </c>
      <c r="J618" s="38">
        <v>0.7</v>
      </c>
      <c r="K618" s="38">
        <v>0.45800000000000002</v>
      </c>
      <c r="L618" s="38">
        <v>0</v>
      </c>
      <c r="M618" s="38">
        <v>0</v>
      </c>
      <c r="N618" s="38"/>
      <c r="O618" s="38">
        <v>0.3</v>
      </c>
      <c r="P618" s="38">
        <v>0.7</v>
      </c>
      <c r="Q618" s="38">
        <v>0.45800000000000002</v>
      </c>
      <c r="R618" s="38">
        <v>0.2</v>
      </c>
      <c r="S618" s="38">
        <v>0.3</v>
      </c>
      <c r="T618" s="38">
        <v>0.77800000000000002</v>
      </c>
      <c r="U618" s="38">
        <v>0.2</v>
      </c>
      <c r="V618" s="38">
        <v>0.6</v>
      </c>
      <c r="W618" s="38">
        <v>0.8</v>
      </c>
      <c r="X618" s="38">
        <v>0.2</v>
      </c>
      <c r="Y618" s="38">
        <v>0.2</v>
      </c>
      <c r="Z618" s="38">
        <v>0.2</v>
      </c>
      <c r="AA618" s="38">
        <v>0.2</v>
      </c>
      <c r="AB618" s="38">
        <v>0.6</v>
      </c>
      <c r="AC618" s="38">
        <v>0.9</v>
      </c>
    </row>
    <row r="619" spans="1:29">
      <c r="A619" s="38">
        <v>451</v>
      </c>
      <c r="B619" s="39" t="s">
        <v>591</v>
      </c>
      <c r="C619" s="38" t="s">
        <v>53</v>
      </c>
      <c r="D619" s="38">
        <v>32</v>
      </c>
      <c r="E619" s="39" t="s">
        <v>54</v>
      </c>
      <c r="F619" s="38">
        <v>79</v>
      </c>
      <c r="G619" s="38">
        <v>12</v>
      </c>
      <c r="H619" s="38">
        <v>18.899999999999999</v>
      </c>
      <c r="I619" s="38">
        <v>3.1</v>
      </c>
      <c r="J619" s="38">
        <v>6.4</v>
      </c>
      <c r="K619" s="38">
        <v>0.48699999999999999</v>
      </c>
      <c r="L619" s="38">
        <v>0.3</v>
      </c>
      <c r="M619" s="38">
        <v>1.2</v>
      </c>
      <c r="N619" s="38">
        <v>0.26800000000000002</v>
      </c>
      <c r="O619" s="38">
        <v>2.8</v>
      </c>
      <c r="P619" s="38">
        <v>5.2</v>
      </c>
      <c r="Q619" s="38">
        <v>0.53900000000000003</v>
      </c>
      <c r="R619" s="38">
        <v>1.1000000000000001</v>
      </c>
      <c r="S619" s="38">
        <v>1.3</v>
      </c>
      <c r="T619" s="38">
        <v>0.85299999999999998</v>
      </c>
      <c r="U619" s="38">
        <v>0.3</v>
      </c>
      <c r="V619" s="38">
        <v>1.6</v>
      </c>
      <c r="W619" s="38">
        <v>1.8</v>
      </c>
      <c r="X619" s="38">
        <v>2.8</v>
      </c>
      <c r="Y619" s="38">
        <v>0.6</v>
      </c>
      <c r="Z619" s="38">
        <v>0.1</v>
      </c>
      <c r="AA619" s="38">
        <v>1.1000000000000001</v>
      </c>
      <c r="AB619" s="38">
        <v>1.1000000000000001</v>
      </c>
      <c r="AC619" s="38">
        <v>7.7</v>
      </c>
    </row>
    <row r="620" spans="1:29">
      <c r="A620" s="38">
        <v>452</v>
      </c>
      <c r="B620" s="39" t="s">
        <v>592</v>
      </c>
      <c r="C620" s="38" t="s">
        <v>61</v>
      </c>
      <c r="D620" s="38">
        <v>22</v>
      </c>
      <c r="E620" s="39" t="s">
        <v>105</v>
      </c>
      <c r="F620" s="38">
        <v>80</v>
      </c>
      <c r="G620" s="38">
        <v>80</v>
      </c>
      <c r="H620" s="38">
        <v>26.2</v>
      </c>
      <c r="I620" s="38">
        <v>4.7</v>
      </c>
      <c r="J620" s="38">
        <v>8.1999999999999993</v>
      </c>
      <c r="K620" s="38">
        <v>0.57199999999999995</v>
      </c>
      <c r="L620" s="38">
        <v>0</v>
      </c>
      <c r="M620" s="38">
        <v>0</v>
      </c>
      <c r="N620" s="38">
        <v>0</v>
      </c>
      <c r="O620" s="38">
        <v>4.7</v>
      </c>
      <c r="P620" s="38">
        <v>8.1</v>
      </c>
      <c r="Q620" s="38">
        <v>0.57299999999999995</v>
      </c>
      <c r="R620" s="38">
        <v>2.7</v>
      </c>
      <c r="S620" s="38">
        <v>3.5</v>
      </c>
      <c r="T620" s="38">
        <v>0.78600000000000003</v>
      </c>
      <c r="U620" s="38">
        <v>2.7</v>
      </c>
      <c r="V620" s="38">
        <v>6</v>
      </c>
      <c r="W620" s="38">
        <v>8.6999999999999993</v>
      </c>
      <c r="X620" s="38">
        <v>0.5</v>
      </c>
      <c r="Y620" s="38">
        <v>0.4</v>
      </c>
      <c r="Z620" s="38">
        <v>1.2</v>
      </c>
      <c r="AA620" s="38">
        <v>1.4</v>
      </c>
      <c r="AB620" s="38">
        <v>2.8</v>
      </c>
      <c r="AC620" s="38">
        <v>12</v>
      </c>
    </row>
    <row r="621" spans="1:29">
      <c r="A621" s="38">
        <v>453</v>
      </c>
      <c r="B621" s="39" t="s">
        <v>593</v>
      </c>
      <c r="C621" s="38" t="s">
        <v>61</v>
      </c>
      <c r="D621" s="38">
        <v>32</v>
      </c>
      <c r="E621" s="39" t="s">
        <v>108</v>
      </c>
      <c r="F621" s="38">
        <v>26</v>
      </c>
      <c r="G621" s="38">
        <v>26</v>
      </c>
      <c r="H621" s="38">
        <v>24.5</v>
      </c>
      <c r="I621" s="38">
        <v>4.3</v>
      </c>
      <c r="J621" s="38">
        <v>7.7</v>
      </c>
      <c r="K621" s="38">
        <v>0.55500000000000005</v>
      </c>
      <c r="L621" s="38">
        <v>0</v>
      </c>
      <c r="M621" s="38">
        <v>0.1</v>
      </c>
      <c r="N621" s="38">
        <v>0</v>
      </c>
      <c r="O621" s="38">
        <v>4.3</v>
      </c>
      <c r="P621" s="38">
        <v>7.6</v>
      </c>
      <c r="Q621" s="38">
        <v>0.56100000000000005</v>
      </c>
      <c r="R621" s="38">
        <v>1.3</v>
      </c>
      <c r="S621" s="38">
        <v>1.7</v>
      </c>
      <c r="T621" s="38">
        <v>0.73299999999999998</v>
      </c>
      <c r="U621" s="38">
        <v>2.2000000000000002</v>
      </c>
      <c r="V621" s="38">
        <v>4.3</v>
      </c>
      <c r="W621" s="38">
        <v>6.5</v>
      </c>
      <c r="X621" s="38">
        <v>1.3</v>
      </c>
      <c r="Y621" s="38">
        <v>0.7</v>
      </c>
      <c r="Z621" s="38">
        <v>0.6</v>
      </c>
      <c r="AA621" s="38">
        <v>1.3</v>
      </c>
      <c r="AB621" s="38">
        <v>2.2000000000000002</v>
      </c>
      <c r="AC621" s="38">
        <v>9.8000000000000007</v>
      </c>
    </row>
    <row r="622" spans="1:29">
      <c r="A622" s="38">
        <v>454</v>
      </c>
      <c r="B622" s="39" t="s">
        <v>594</v>
      </c>
      <c r="C622" s="38" t="s">
        <v>53</v>
      </c>
      <c r="D622" s="38">
        <v>28</v>
      </c>
      <c r="E622" s="39" t="s">
        <v>105</v>
      </c>
      <c r="F622" s="38">
        <v>82</v>
      </c>
      <c r="G622" s="38">
        <v>29</v>
      </c>
      <c r="H622" s="38">
        <v>24.3</v>
      </c>
      <c r="I622" s="38">
        <v>3.6</v>
      </c>
      <c r="J622" s="38">
        <v>8.8000000000000007</v>
      </c>
      <c r="K622" s="38">
        <v>0.40799999999999997</v>
      </c>
      <c r="L622" s="38">
        <v>1.6</v>
      </c>
      <c r="M622" s="38">
        <v>4.3</v>
      </c>
      <c r="N622" s="38">
        <v>0.379</v>
      </c>
      <c r="O622" s="38">
        <v>2</v>
      </c>
      <c r="P622" s="38">
        <v>4.5999999999999996</v>
      </c>
      <c r="Q622" s="38">
        <v>0.436</v>
      </c>
      <c r="R622" s="38">
        <v>0.6</v>
      </c>
      <c r="S622" s="38">
        <v>0.8</v>
      </c>
      <c r="T622" s="38">
        <v>0.75800000000000001</v>
      </c>
      <c r="U622" s="38">
        <v>0.3</v>
      </c>
      <c r="V622" s="38">
        <v>2.4</v>
      </c>
      <c r="W622" s="38">
        <v>2.6</v>
      </c>
      <c r="X622" s="38">
        <v>3.7</v>
      </c>
      <c r="Y622" s="38">
        <v>0.6</v>
      </c>
      <c r="Z622" s="38">
        <v>0.1</v>
      </c>
      <c r="AA622" s="38">
        <v>1.5</v>
      </c>
      <c r="AB622" s="38">
        <v>2.2000000000000002</v>
      </c>
      <c r="AC622" s="38">
        <v>9.5</v>
      </c>
    </row>
    <row r="623" spans="1:29">
      <c r="A623" s="38">
        <v>455</v>
      </c>
      <c r="B623" s="39" t="s">
        <v>595</v>
      </c>
      <c r="C623" s="38" t="s">
        <v>24</v>
      </c>
      <c r="D623" s="38">
        <v>30</v>
      </c>
      <c r="E623" s="39" t="s">
        <v>81</v>
      </c>
      <c r="F623" s="38">
        <v>64</v>
      </c>
      <c r="G623" s="38">
        <v>1</v>
      </c>
      <c r="H623" s="38">
        <v>10.6</v>
      </c>
      <c r="I623" s="38">
        <v>2.2999999999999998</v>
      </c>
      <c r="J623" s="38">
        <v>5.7</v>
      </c>
      <c r="K623" s="38">
        <v>0.41399999999999998</v>
      </c>
      <c r="L623" s="38">
        <v>1.3</v>
      </c>
      <c r="M623" s="38">
        <v>3.5</v>
      </c>
      <c r="N623" s="38">
        <v>0.376</v>
      </c>
      <c r="O623" s="38">
        <v>1</v>
      </c>
      <c r="P623" s="38">
        <v>2.2000000000000002</v>
      </c>
      <c r="Q623" s="38">
        <v>0.47499999999999998</v>
      </c>
      <c r="R623" s="38">
        <v>0.3</v>
      </c>
      <c r="S623" s="38">
        <v>0.5</v>
      </c>
      <c r="T623" s="38">
        <v>0.57099999999999995</v>
      </c>
      <c r="U623" s="38">
        <v>0.5</v>
      </c>
      <c r="V623" s="38">
        <v>1.9</v>
      </c>
      <c r="W623" s="38">
        <v>2.2999999999999998</v>
      </c>
      <c r="X623" s="38">
        <v>0.3</v>
      </c>
      <c r="Y623" s="38">
        <v>0.2</v>
      </c>
      <c r="Z623" s="38">
        <v>0.3</v>
      </c>
      <c r="AA623" s="38">
        <v>0.4</v>
      </c>
      <c r="AB623" s="38">
        <v>1</v>
      </c>
      <c r="AC623" s="38">
        <v>6.3</v>
      </c>
    </row>
    <row r="624" spans="1:29">
      <c r="A624" s="38">
        <v>456</v>
      </c>
      <c r="B624" s="39" t="s">
        <v>596</v>
      </c>
      <c r="C624" s="38" t="s">
        <v>24</v>
      </c>
      <c r="D624" s="38">
        <v>19</v>
      </c>
      <c r="E624" s="39" t="s">
        <v>260</v>
      </c>
      <c r="F624" s="38">
        <v>25</v>
      </c>
      <c r="G624" s="38">
        <v>0</v>
      </c>
      <c r="H624" s="38">
        <v>10.4</v>
      </c>
      <c r="I624" s="38">
        <v>1.2</v>
      </c>
      <c r="J624" s="38">
        <v>3</v>
      </c>
      <c r="K624" s="38">
        <v>0.39500000000000002</v>
      </c>
      <c r="L624" s="38">
        <v>0.2</v>
      </c>
      <c r="M624" s="38">
        <v>0.5</v>
      </c>
      <c r="N624" s="38">
        <v>0.38500000000000001</v>
      </c>
      <c r="O624" s="38">
        <v>1</v>
      </c>
      <c r="P624" s="38">
        <v>2.5</v>
      </c>
      <c r="Q624" s="38">
        <v>0.39700000000000002</v>
      </c>
      <c r="R624" s="38">
        <v>0.7</v>
      </c>
      <c r="S624" s="38">
        <v>1</v>
      </c>
      <c r="T624" s="38">
        <v>0.69199999999999995</v>
      </c>
      <c r="U624" s="38">
        <v>1.1000000000000001</v>
      </c>
      <c r="V624" s="38">
        <v>2.2999999999999998</v>
      </c>
      <c r="W624" s="38">
        <v>3.4</v>
      </c>
      <c r="X624" s="38">
        <v>0.2</v>
      </c>
      <c r="Y624" s="38">
        <v>0.2</v>
      </c>
      <c r="Z624" s="38">
        <v>0.4</v>
      </c>
      <c r="AA624" s="38">
        <v>0.4</v>
      </c>
      <c r="AB624" s="38">
        <v>0.8</v>
      </c>
      <c r="AC624" s="38">
        <v>3.3</v>
      </c>
    </row>
    <row r="625" spans="1:29">
      <c r="A625" s="38">
        <v>457</v>
      </c>
      <c r="B625" s="39" t="s">
        <v>597</v>
      </c>
      <c r="C625" s="38" t="s">
        <v>61</v>
      </c>
      <c r="D625" s="38">
        <v>24</v>
      </c>
      <c r="E625" s="39" t="s">
        <v>95</v>
      </c>
      <c r="F625" s="38">
        <v>74</v>
      </c>
      <c r="G625" s="38">
        <v>74</v>
      </c>
      <c r="H625" s="38">
        <v>34.200000000000003</v>
      </c>
      <c r="I625" s="38">
        <v>8.5</v>
      </c>
      <c r="J625" s="38">
        <v>16.3</v>
      </c>
      <c r="K625" s="38">
        <v>0.52300000000000002</v>
      </c>
      <c r="L625" s="38">
        <v>0</v>
      </c>
      <c r="M625" s="38">
        <v>0.1</v>
      </c>
      <c r="N625" s="38">
        <v>0.33300000000000002</v>
      </c>
      <c r="O625" s="38">
        <v>8.5</v>
      </c>
      <c r="P625" s="38">
        <v>16.2</v>
      </c>
      <c r="Q625" s="38">
        <v>0.52400000000000002</v>
      </c>
      <c r="R625" s="38">
        <v>2.2000000000000002</v>
      </c>
      <c r="S625" s="38">
        <v>2.9</v>
      </c>
      <c r="T625" s="38">
        <v>0.752</v>
      </c>
      <c r="U625" s="38">
        <v>3.2</v>
      </c>
      <c r="V625" s="38">
        <v>7.7</v>
      </c>
      <c r="W625" s="38">
        <v>10.9</v>
      </c>
      <c r="X625" s="38">
        <v>2</v>
      </c>
      <c r="Y625" s="38">
        <v>0.7</v>
      </c>
      <c r="Z625" s="38">
        <v>0.7</v>
      </c>
      <c r="AA625" s="38">
        <v>2</v>
      </c>
      <c r="AB625" s="38">
        <v>3</v>
      </c>
      <c r="AC625" s="38">
        <v>19.3</v>
      </c>
    </row>
    <row r="626" spans="1:29">
      <c r="A626" s="38">
        <v>458</v>
      </c>
      <c r="B626" s="39" t="s">
        <v>92</v>
      </c>
      <c r="C626" s="38" t="s">
        <v>58</v>
      </c>
      <c r="D626" s="38">
        <v>33</v>
      </c>
      <c r="E626" s="39" t="s">
        <v>73</v>
      </c>
      <c r="F626" s="38">
        <v>62</v>
      </c>
      <c r="G626" s="38">
        <v>62</v>
      </c>
      <c r="H626" s="38">
        <v>31.8</v>
      </c>
      <c r="I626" s="38">
        <v>8.1999999999999993</v>
      </c>
      <c r="J626" s="38">
        <v>17.5</v>
      </c>
      <c r="K626" s="38">
        <v>0.47</v>
      </c>
      <c r="L626" s="38">
        <v>0.5</v>
      </c>
      <c r="M626" s="38">
        <v>1.6</v>
      </c>
      <c r="N626" s="38">
        <v>0.28399999999999997</v>
      </c>
      <c r="O626" s="38">
        <v>7.7</v>
      </c>
      <c r="P626" s="38">
        <v>15.8</v>
      </c>
      <c r="Q626" s="38">
        <v>0.48899999999999999</v>
      </c>
      <c r="R626" s="38">
        <v>4.5999999999999996</v>
      </c>
      <c r="S626" s="38">
        <v>6</v>
      </c>
      <c r="T626" s="38">
        <v>0.76800000000000002</v>
      </c>
      <c r="U626" s="38">
        <v>0.9</v>
      </c>
      <c r="V626" s="38">
        <v>2.6</v>
      </c>
      <c r="W626" s="38">
        <v>3.5</v>
      </c>
      <c r="X626" s="38">
        <v>4.8</v>
      </c>
      <c r="Y626" s="38">
        <v>1.2</v>
      </c>
      <c r="Z626" s="38">
        <v>0.3</v>
      </c>
      <c r="AA626" s="38">
        <v>3.4</v>
      </c>
      <c r="AB626" s="38">
        <v>1.7</v>
      </c>
      <c r="AC626" s="38">
        <v>21.5</v>
      </c>
    </row>
    <row r="627" spans="1:29">
      <c r="A627" s="38">
        <v>459</v>
      </c>
      <c r="B627" s="39" t="s">
        <v>598</v>
      </c>
      <c r="C627" s="38" t="s">
        <v>58</v>
      </c>
      <c r="D627" s="38">
        <v>23</v>
      </c>
      <c r="E627" s="38" t="s">
        <v>107</v>
      </c>
      <c r="F627" s="38">
        <v>80</v>
      </c>
      <c r="G627" s="38">
        <v>23</v>
      </c>
      <c r="H627" s="38">
        <v>27.6</v>
      </c>
      <c r="I627" s="38">
        <v>4.7</v>
      </c>
      <c r="J627" s="38">
        <v>11.8</v>
      </c>
      <c r="K627" s="38">
        <v>0.39600000000000002</v>
      </c>
      <c r="L627" s="38">
        <v>0.9</v>
      </c>
      <c r="M627" s="38">
        <v>3.1</v>
      </c>
      <c r="N627" s="38">
        <v>0.29699999999999999</v>
      </c>
      <c r="O627" s="38">
        <v>3.8</v>
      </c>
      <c r="P627" s="38">
        <v>8.8000000000000007</v>
      </c>
      <c r="Q627" s="38">
        <v>0.43099999999999999</v>
      </c>
      <c r="R627" s="38">
        <v>1.5</v>
      </c>
      <c r="S627" s="38">
        <v>2.2000000000000002</v>
      </c>
      <c r="T627" s="38">
        <v>0.68</v>
      </c>
      <c r="U627" s="38">
        <v>0.5</v>
      </c>
      <c r="V627" s="38">
        <v>1.9</v>
      </c>
      <c r="W627" s="38">
        <v>2.4</v>
      </c>
      <c r="X627" s="38">
        <v>2</v>
      </c>
      <c r="Y627" s="38">
        <v>1.1000000000000001</v>
      </c>
      <c r="Z627" s="38">
        <v>0.3</v>
      </c>
      <c r="AA627" s="38">
        <v>1.4</v>
      </c>
      <c r="AB627" s="38">
        <v>1.9</v>
      </c>
      <c r="AC627" s="38">
        <v>11.8</v>
      </c>
    </row>
    <row r="628" spans="1:29">
      <c r="A628" s="40">
        <v>459</v>
      </c>
      <c r="B628" s="39" t="s">
        <v>598</v>
      </c>
      <c r="C628" s="40" t="s">
        <v>58</v>
      </c>
      <c r="D628" s="40">
        <v>23</v>
      </c>
      <c r="E628" s="39" t="s">
        <v>108</v>
      </c>
      <c r="F628" s="40">
        <v>33</v>
      </c>
      <c r="G628" s="40">
        <v>3</v>
      </c>
      <c r="H628" s="40">
        <v>23.8</v>
      </c>
      <c r="I628" s="40">
        <v>4.2</v>
      </c>
      <c r="J628" s="40">
        <v>10.4</v>
      </c>
      <c r="K628" s="40">
        <v>0.40400000000000003</v>
      </c>
      <c r="L628" s="40">
        <v>0.7</v>
      </c>
      <c r="M628" s="40">
        <v>2.6</v>
      </c>
      <c r="N628" s="40">
        <v>0.25600000000000001</v>
      </c>
      <c r="O628" s="40">
        <v>3.5</v>
      </c>
      <c r="P628" s="40">
        <v>7.8</v>
      </c>
      <c r="Q628" s="40">
        <v>0.45300000000000001</v>
      </c>
      <c r="R628" s="40">
        <v>1.4</v>
      </c>
      <c r="S628" s="40">
        <v>1.8</v>
      </c>
      <c r="T628" s="40">
        <v>0.78300000000000003</v>
      </c>
      <c r="U628" s="40">
        <v>0.4</v>
      </c>
      <c r="V628" s="40">
        <v>1.4</v>
      </c>
      <c r="W628" s="40">
        <v>1.7</v>
      </c>
      <c r="X628" s="40">
        <v>2.2000000000000002</v>
      </c>
      <c r="Y628" s="40">
        <v>1.3</v>
      </c>
      <c r="Z628" s="40">
        <v>0.3</v>
      </c>
      <c r="AA628" s="40">
        <v>1.5</v>
      </c>
      <c r="AB628" s="40">
        <v>1.8</v>
      </c>
      <c r="AC628" s="40">
        <v>10.5</v>
      </c>
    </row>
    <row r="629" spans="1:29">
      <c r="A629" s="40">
        <v>459</v>
      </c>
      <c r="B629" s="39" t="s">
        <v>598</v>
      </c>
      <c r="C629" s="40" t="s">
        <v>58</v>
      </c>
      <c r="D629" s="40">
        <v>23</v>
      </c>
      <c r="E629" s="39" t="s">
        <v>65</v>
      </c>
      <c r="F629" s="40">
        <v>47</v>
      </c>
      <c r="G629" s="40">
        <v>20</v>
      </c>
      <c r="H629" s="40">
        <v>30.3</v>
      </c>
      <c r="I629" s="40">
        <v>5</v>
      </c>
      <c r="J629" s="40">
        <v>12.9</v>
      </c>
      <c r="K629" s="40">
        <v>0.39200000000000002</v>
      </c>
      <c r="L629" s="40">
        <v>1.1000000000000001</v>
      </c>
      <c r="M629" s="40">
        <v>3.4</v>
      </c>
      <c r="N629" s="40">
        <v>0.31900000000000001</v>
      </c>
      <c r="O629" s="40">
        <v>4</v>
      </c>
      <c r="P629" s="40">
        <v>9.4</v>
      </c>
      <c r="Q629" s="40">
        <v>0.41899999999999998</v>
      </c>
      <c r="R629" s="40">
        <v>1.5</v>
      </c>
      <c r="S629" s="40">
        <v>2.4</v>
      </c>
      <c r="T629" s="40">
        <v>0.625</v>
      </c>
      <c r="U629" s="40">
        <v>0.6</v>
      </c>
      <c r="V629" s="40">
        <v>2.2999999999999998</v>
      </c>
      <c r="W629" s="40">
        <v>2.9</v>
      </c>
      <c r="X629" s="40">
        <v>1.9</v>
      </c>
      <c r="Y629" s="40">
        <v>1</v>
      </c>
      <c r="Z629" s="40">
        <v>0.2</v>
      </c>
      <c r="AA629" s="40">
        <v>1.3</v>
      </c>
      <c r="AB629" s="40">
        <v>2</v>
      </c>
      <c r="AC629" s="40">
        <v>12.7</v>
      </c>
    </row>
    <row r="630" spans="1:29">
      <c r="A630" s="38">
        <v>460</v>
      </c>
      <c r="B630" s="39" t="s">
        <v>690</v>
      </c>
      <c r="C630" s="38" t="s">
        <v>64</v>
      </c>
      <c r="D630" s="38">
        <v>27</v>
      </c>
      <c r="E630" s="39" t="s">
        <v>73</v>
      </c>
      <c r="F630" s="38">
        <v>24</v>
      </c>
      <c r="G630" s="38">
        <v>13</v>
      </c>
      <c r="H630" s="38">
        <v>26.2</v>
      </c>
      <c r="I630" s="38">
        <v>2.4</v>
      </c>
      <c r="J630" s="38">
        <v>7</v>
      </c>
      <c r="K630" s="38">
        <v>0.34499999999999997</v>
      </c>
      <c r="L630" s="38">
        <v>1.9</v>
      </c>
      <c r="M630" s="38">
        <v>5.5</v>
      </c>
      <c r="N630" s="38">
        <v>0.34100000000000003</v>
      </c>
      <c r="O630" s="38">
        <v>0.5</v>
      </c>
      <c r="P630" s="38">
        <v>1.5</v>
      </c>
      <c r="Q630" s="38">
        <v>0.36099999999999999</v>
      </c>
      <c r="R630" s="38">
        <v>0.6</v>
      </c>
      <c r="S630" s="38">
        <v>0.8</v>
      </c>
      <c r="T630" s="38">
        <v>0.77800000000000002</v>
      </c>
      <c r="U630" s="38">
        <v>0.3</v>
      </c>
      <c r="V630" s="38">
        <v>3.1</v>
      </c>
      <c r="W630" s="38">
        <v>3.4</v>
      </c>
      <c r="X630" s="38">
        <v>1.2</v>
      </c>
      <c r="Y630" s="38">
        <v>1</v>
      </c>
      <c r="Z630" s="38">
        <v>0.4</v>
      </c>
      <c r="AA630" s="38">
        <v>1</v>
      </c>
      <c r="AB630" s="38">
        <v>3.2</v>
      </c>
      <c r="AC630" s="38">
        <v>7.3</v>
      </c>
    </row>
    <row r="631" spans="1:29">
      <c r="A631" s="36" t="s">
        <v>214</v>
      </c>
      <c r="B631" s="36" t="s">
        <v>0</v>
      </c>
      <c r="C631" s="36" t="s">
        <v>1</v>
      </c>
      <c r="D631" s="36" t="s">
        <v>2</v>
      </c>
      <c r="E631" s="36" t="s">
        <v>3</v>
      </c>
      <c r="F631" s="36" t="s">
        <v>4</v>
      </c>
      <c r="G631" s="36" t="s">
        <v>5</v>
      </c>
      <c r="H631" s="36" t="s">
        <v>6</v>
      </c>
      <c r="I631" s="36" t="s">
        <v>7</v>
      </c>
      <c r="J631" s="36" t="s">
        <v>8</v>
      </c>
      <c r="K631" s="36" t="s">
        <v>9</v>
      </c>
      <c r="L631" s="36" t="s">
        <v>10</v>
      </c>
      <c r="M631" s="36" t="s">
        <v>11</v>
      </c>
      <c r="N631" s="36" t="s">
        <v>10</v>
      </c>
      <c r="O631" s="36" t="s">
        <v>12</v>
      </c>
      <c r="P631" s="36" t="s">
        <v>13</v>
      </c>
      <c r="Q631" s="36" t="s">
        <v>12</v>
      </c>
      <c r="R631" s="36" t="s">
        <v>14</v>
      </c>
      <c r="S631" s="36" t="s">
        <v>15</v>
      </c>
      <c r="T631" s="36" t="s">
        <v>16</v>
      </c>
      <c r="U631" s="36" t="s">
        <v>17</v>
      </c>
      <c r="V631" s="36" t="s">
        <v>18</v>
      </c>
      <c r="W631" s="36" t="s">
        <v>19</v>
      </c>
      <c r="X631" s="36" t="s">
        <v>20</v>
      </c>
      <c r="Y631" s="36" t="s">
        <v>21</v>
      </c>
      <c r="Z631" s="36" t="s">
        <v>22</v>
      </c>
      <c r="AA631" s="36" t="s">
        <v>23</v>
      </c>
      <c r="AB631" s="36" t="s">
        <v>24</v>
      </c>
      <c r="AC631" s="36" t="s">
        <v>25</v>
      </c>
    </row>
    <row r="632" spans="1:29">
      <c r="A632" s="38">
        <v>461</v>
      </c>
      <c r="B632" s="39" t="s">
        <v>599</v>
      </c>
      <c r="C632" s="38" t="s">
        <v>53</v>
      </c>
      <c r="D632" s="38">
        <v>24</v>
      </c>
      <c r="E632" s="39" t="s">
        <v>260</v>
      </c>
      <c r="F632" s="38">
        <v>62</v>
      </c>
      <c r="G632" s="38">
        <v>58</v>
      </c>
      <c r="H632" s="38">
        <v>34.200000000000003</v>
      </c>
      <c r="I632" s="38">
        <v>6.1</v>
      </c>
      <c r="J632" s="38">
        <v>15.8</v>
      </c>
      <c r="K632" s="38">
        <v>0.38500000000000001</v>
      </c>
      <c r="L632" s="38">
        <v>1.4</v>
      </c>
      <c r="M632" s="38">
        <v>4.5</v>
      </c>
      <c r="N632" s="38">
        <v>0.30399999999999999</v>
      </c>
      <c r="O632" s="38">
        <v>4.7</v>
      </c>
      <c r="P632" s="38">
        <v>11.3</v>
      </c>
      <c r="Q632" s="38">
        <v>0.41799999999999998</v>
      </c>
      <c r="R632" s="38">
        <v>3.8</v>
      </c>
      <c r="S632" s="38">
        <v>4.5999999999999996</v>
      </c>
      <c r="T632" s="38">
        <v>0.82699999999999996</v>
      </c>
      <c r="U632" s="38">
        <v>0.6</v>
      </c>
      <c r="V632" s="38">
        <v>3</v>
      </c>
      <c r="W632" s="38">
        <v>3.5</v>
      </c>
      <c r="X632" s="38">
        <v>5.0999999999999996</v>
      </c>
      <c r="Y632" s="38">
        <v>1.4</v>
      </c>
      <c r="Z632" s="38">
        <v>0.5</v>
      </c>
      <c r="AA632" s="38">
        <v>1.6</v>
      </c>
      <c r="AB632" s="38">
        <v>1.5</v>
      </c>
      <c r="AC632" s="38">
        <v>17.3</v>
      </c>
    </row>
    <row r="633" spans="1:29">
      <c r="A633" s="38">
        <v>462</v>
      </c>
      <c r="B633" s="39" t="s">
        <v>600</v>
      </c>
      <c r="C633" s="38" t="s">
        <v>53</v>
      </c>
      <c r="D633" s="38">
        <v>24</v>
      </c>
      <c r="E633" s="39" t="s">
        <v>115</v>
      </c>
      <c r="F633" s="38">
        <v>79</v>
      </c>
      <c r="G633" s="38">
        <v>79</v>
      </c>
      <c r="H633" s="38">
        <v>35.9</v>
      </c>
      <c r="I633" s="38">
        <v>6.6</v>
      </c>
      <c r="J633" s="38">
        <v>14.8</v>
      </c>
      <c r="K633" s="38">
        <v>0.44500000000000001</v>
      </c>
      <c r="L633" s="38">
        <v>0.8</v>
      </c>
      <c r="M633" s="38">
        <v>2.7</v>
      </c>
      <c r="N633" s="38">
        <v>0.3</v>
      </c>
      <c r="O633" s="38">
        <v>5.7</v>
      </c>
      <c r="P633" s="38">
        <v>12</v>
      </c>
      <c r="Q633" s="38">
        <v>0.47799999999999998</v>
      </c>
      <c r="R633" s="38">
        <v>3.6</v>
      </c>
      <c r="S633" s="38">
        <v>4.5999999999999996</v>
      </c>
      <c r="T633" s="38">
        <v>0.78500000000000003</v>
      </c>
      <c r="U633" s="38">
        <v>0.5</v>
      </c>
      <c r="V633" s="38">
        <v>4.2</v>
      </c>
      <c r="W633" s="38">
        <v>4.5999999999999996</v>
      </c>
      <c r="X633" s="38">
        <v>10</v>
      </c>
      <c r="Y633" s="38">
        <v>1.7</v>
      </c>
      <c r="Z633" s="38">
        <v>0.6</v>
      </c>
      <c r="AA633" s="38">
        <v>3.8</v>
      </c>
      <c r="AB633" s="38">
        <v>2.2999999999999998</v>
      </c>
      <c r="AC633" s="38">
        <v>17.600000000000001</v>
      </c>
    </row>
    <row r="634" spans="1:29">
      <c r="A634" s="38">
        <v>463</v>
      </c>
      <c r="B634" s="39" t="s">
        <v>601</v>
      </c>
      <c r="C634" s="38" t="s">
        <v>64</v>
      </c>
      <c r="D634" s="38">
        <v>32</v>
      </c>
      <c r="E634" s="39" t="s">
        <v>87</v>
      </c>
      <c r="F634" s="38">
        <v>32</v>
      </c>
      <c r="G634" s="38">
        <v>0</v>
      </c>
      <c r="H634" s="38">
        <v>8.9</v>
      </c>
      <c r="I634" s="38">
        <v>0.4</v>
      </c>
      <c r="J634" s="38">
        <v>1.1000000000000001</v>
      </c>
      <c r="K634" s="38">
        <v>0.41199999999999998</v>
      </c>
      <c r="L634" s="38">
        <v>0</v>
      </c>
      <c r="M634" s="38">
        <v>0.1</v>
      </c>
      <c r="N634" s="38">
        <v>0.33300000000000002</v>
      </c>
      <c r="O634" s="38">
        <v>0.4</v>
      </c>
      <c r="P634" s="38">
        <v>1</v>
      </c>
      <c r="Q634" s="38">
        <v>0.41899999999999998</v>
      </c>
      <c r="R634" s="38">
        <v>0.2</v>
      </c>
      <c r="S634" s="38">
        <v>0.5</v>
      </c>
      <c r="T634" s="38">
        <v>0.4</v>
      </c>
      <c r="U634" s="38">
        <v>0.5</v>
      </c>
      <c r="V634" s="38">
        <v>1.3</v>
      </c>
      <c r="W634" s="38">
        <v>1.8</v>
      </c>
      <c r="X634" s="38">
        <v>0.3</v>
      </c>
      <c r="Y634" s="38">
        <v>0.5</v>
      </c>
      <c r="Z634" s="38">
        <v>0.1</v>
      </c>
      <c r="AA634" s="38">
        <v>0.6</v>
      </c>
      <c r="AB634" s="38">
        <v>0.6</v>
      </c>
      <c r="AC634" s="38">
        <v>1.1000000000000001</v>
      </c>
    </row>
    <row r="635" spans="1:29">
      <c r="A635" s="38">
        <v>464</v>
      </c>
      <c r="B635" s="39" t="s">
        <v>602</v>
      </c>
      <c r="C635" s="38" t="s">
        <v>64</v>
      </c>
      <c r="D635" s="38">
        <v>21</v>
      </c>
      <c r="E635" s="39" t="s">
        <v>59</v>
      </c>
      <c r="F635" s="38">
        <v>40</v>
      </c>
      <c r="G635" s="38">
        <v>1</v>
      </c>
      <c r="H635" s="38">
        <v>15.4</v>
      </c>
      <c r="I635" s="38">
        <v>2.8</v>
      </c>
      <c r="J635" s="38">
        <v>5.4</v>
      </c>
      <c r="K635" s="38">
        <v>0.52800000000000002</v>
      </c>
      <c r="L635" s="38">
        <v>0.1</v>
      </c>
      <c r="M635" s="38">
        <v>0.5</v>
      </c>
      <c r="N635" s="38">
        <v>0.23799999999999999</v>
      </c>
      <c r="O635" s="38">
        <v>2.7</v>
      </c>
      <c r="P635" s="38">
        <v>4.8</v>
      </c>
      <c r="Q635" s="38">
        <v>0.56000000000000005</v>
      </c>
      <c r="R635" s="38">
        <v>0.4</v>
      </c>
      <c r="S635" s="38">
        <v>0.5</v>
      </c>
      <c r="T635" s="38">
        <v>0.73699999999999999</v>
      </c>
      <c r="U635" s="38">
        <v>1</v>
      </c>
      <c r="V635" s="38">
        <v>1.1000000000000001</v>
      </c>
      <c r="W635" s="38">
        <v>2.1</v>
      </c>
      <c r="X635" s="38">
        <v>0.6</v>
      </c>
      <c r="Y635" s="38">
        <v>0.5</v>
      </c>
      <c r="Z635" s="38">
        <v>0.2</v>
      </c>
      <c r="AA635" s="38">
        <v>0.7</v>
      </c>
      <c r="AB635" s="38">
        <v>1.3</v>
      </c>
      <c r="AC635" s="38">
        <v>6.1</v>
      </c>
    </row>
    <row r="636" spans="1:29">
      <c r="A636" s="38">
        <v>465</v>
      </c>
      <c r="B636" s="39" t="s">
        <v>603</v>
      </c>
      <c r="C636" s="38" t="s">
        <v>53</v>
      </c>
      <c r="D636" s="38">
        <v>30</v>
      </c>
      <c r="E636" s="39" t="s">
        <v>67</v>
      </c>
      <c r="F636" s="38">
        <v>57</v>
      </c>
      <c r="G636" s="38">
        <v>21</v>
      </c>
      <c r="H636" s="38">
        <v>24.9</v>
      </c>
      <c r="I636" s="38">
        <v>3.2</v>
      </c>
      <c r="J636" s="38">
        <v>7.3</v>
      </c>
      <c r="K636" s="38">
        <v>0.434</v>
      </c>
      <c r="L636" s="38">
        <v>1.2</v>
      </c>
      <c r="M636" s="38">
        <v>3.1</v>
      </c>
      <c r="N636" s="38">
        <v>0.4</v>
      </c>
      <c r="O636" s="38">
        <v>1.9</v>
      </c>
      <c r="P636" s="38">
        <v>4.2</v>
      </c>
      <c r="Q636" s="38">
        <v>0.45900000000000002</v>
      </c>
      <c r="R636" s="38">
        <v>2.4</v>
      </c>
      <c r="S636" s="38">
        <v>2.9</v>
      </c>
      <c r="T636" s="38">
        <v>0.82599999999999996</v>
      </c>
      <c r="U636" s="38">
        <v>0.3</v>
      </c>
      <c r="V636" s="38">
        <v>2.5</v>
      </c>
      <c r="W636" s="38">
        <v>2.9</v>
      </c>
      <c r="X636" s="38">
        <v>3.6</v>
      </c>
      <c r="Y636" s="38">
        <v>1</v>
      </c>
      <c r="Z636" s="38">
        <v>0.2</v>
      </c>
      <c r="AA636" s="38">
        <v>1.8</v>
      </c>
      <c r="AB636" s="38">
        <v>1.9</v>
      </c>
      <c r="AC636" s="38">
        <v>10</v>
      </c>
    </row>
    <row r="637" spans="1:29">
      <c r="A637" s="38">
        <v>466</v>
      </c>
      <c r="B637" s="39" t="s">
        <v>738</v>
      </c>
      <c r="C637" s="38" t="s">
        <v>24</v>
      </c>
      <c r="D637" s="38">
        <v>24</v>
      </c>
      <c r="E637" s="39" t="s">
        <v>292</v>
      </c>
      <c r="F637" s="38">
        <v>2</v>
      </c>
      <c r="G637" s="38">
        <v>0</v>
      </c>
      <c r="H637" s="38">
        <v>3.5</v>
      </c>
      <c r="I637" s="38">
        <v>0</v>
      </c>
      <c r="J637" s="38">
        <v>1</v>
      </c>
      <c r="K637" s="38">
        <v>0</v>
      </c>
      <c r="L637" s="38">
        <v>0</v>
      </c>
      <c r="M637" s="38">
        <v>0.5</v>
      </c>
      <c r="N637" s="38">
        <v>0</v>
      </c>
      <c r="O637" s="38">
        <v>0</v>
      </c>
      <c r="P637" s="38">
        <v>0.5</v>
      </c>
      <c r="Q637" s="38">
        <v>0</v>
      </c>
      <c r="R637" s="38">
        <v>0</v>
      </c>
      <c r="S637" s="38">
        <v>0</v>
      </c>
      <c r="T637" s="38"/>
      <c r="U637" s="38">
        <v>1</v>
      </c>
      <c r="V637" s="38">
        <v>0</v>
      </c>
      <c r="W637" s="38">
        <v>1</v>
      </c>
      <c r="X637" s="38">
        <v>0.5</v>
      </c>
      <c r="Y637" s="38">
        <v>0</v>
      </c>
      <c r="Z637" s="38">
        <v>0</v>
      </c>
      <c r="AA637" s="38">
        <v>0</v>
      </c>
      <c r="AB637" s="38">
        <v>0.5</v>
      </c>
      <c r="AC637" s="38">
        <v>0</v>
      </c>
    </row>
    <row r="638" spans="1:29">
      <c r="A638" s="38">
        <v>467</v>
      </c>
      <c r="B638" s="39" t="s">
        <v>604</v>
      </c>
      <c r="C638" s="38" t="s">
        <v>64</v>
      </c>
      <c r="D638" s="38">
        <v>24</v>
      </c>
      <c r="E638" s="39" t="s">
        <v>51</v>
      </c>
      <c r="F638" s="38">
        <v>51</v>
      </c>
      <c r="G638" s="38">
        <v>1</v>
      </c>
      <c r="H638" s="38">
        <v>13.2</v>
      </c>
      <c r="I638" s="38">
        <v>1.6</v>
      </c>
      <c r="J638" s="38">
        <v>4.0999999999999996</v>
      </c>
      <c r="K638" s="38">
        <v>0.40200000000000002</v>
      </c>
      <c r="L638" s="38">
        <v>0.2</v>
      </c>
      <c r="M638" s="38">
        <v>0.6</v>
      </c>
      <c r="N638" s="38">
        <v>0.36699999999999999</v>
      </c>
      <c r="O638" s="38">
        <v>1.4</v>
      </c>
      <c r="P638" s="38">
        <v>3.5</v>
      </c>
      <c r="Q638" s="38">
        <v>0.40799999999999997</v>
      </c>
      <c r="R638" s="38">
        <v>0.4</v>
      </c>
      <c r="S638" s="38">
        <v>0.5</v>
      </c>
      <c r="T638" s="38">
        <v>0.76900000000000002</v>
      </c>
      <c r="U638" s="38">
        <v>0.6</v>
      </c>
      <c r="V638" s="38">
        <v>1.5</v>
      </c>
      <c r="W638" s="38">
        <v>2.1</v>
      </c>
      <c r="X638" s="38">
        <v>0.8</v>
      </c>
      <c r="Y638" s="38">
        <v>0.3</v>
      </c>
      <c r="Z638" s="38">
        <v>0.2</v>
      </c>
      <c r="AA638" s="38">
        <v>0.7</v>
      </c>
      <c r="AB638" s="38">
        <v>1.1000000000000001</v>
      </c>
      <c r="AC638" s="38">
        <v>3.9</v>
      </c>
    </row>
    <row r="639" spans="1:29">
      <c r="A639" s="38">
        <v>468</v>
      </c>
      <c r="B639" s="39" t="s">
        <v>691</v>
      </c>
      <c r="C639" s="38" t="s">
        <v>64</v>
      </c>
      <c r="D639" s="38">
        <v>28</v>
      </c>
      <c r="E639" s="39" t="s">
        <v>115</v>
      </c>
      <c r="F639" s="38">
        <v>32</v>
      </c>
      <c r="G639" s="38">
        <v>0</v>
      </c>
      <c r="H639" s="38">
        <v>11</v>
      </c>
      <c r="I639" s="38">
        <v>0.8</v>
      </c>
      <c r="J639" s="38">
        <v>2.8</v>
      </c>
      <c r="K639" s="38">
        <v>0.26400000000000001</v>
      </c>
      <c r="L639" s="38">
        <v>0.3</v>
      </c>
      <c r="M639" s="38">
        <v>1.3</v>
      </c>
      <c r="N639" s="38">
        <v>0.23300000000000001</v>
      </c>
      <c r="O639" s="38">
        <v>0.4</v>
      </c>
      <c r="P639" s="38">
        <v>1.5</v>
      </c>
      <c r="Q639" s="38">
        <v>0.29199999999999998</v>
      </c>
      <c r="R639" s="38">
        <v>1.5</v>
      </c>
      <c r="S639" s="38">
        <v>2</v>
      </c>
      <c r="T639" s="38">
        <v>0.75</v>
      </c>
      <c r="U639" s="38">
        <v>0.3</v>
      </c>
      <c r="V639" s="38">
        <v>1.1000000000000001</v>
      </c>
      <c r="W639" s="38">
        <v>1.4</v>
      </c>
      <c r="X639" s="38">
        <v>0.5</v>
      </c>
      <c r="Y639" s="38">
        <v>0.2</v>
      </c>
      <c r="Z639" s="38">
        <v>0</v>
      </c>
      <c r="AA639" s="38">
        <v>0.7</v>
      </c>
      <c r="AB639" s="38">
        <v>0.8</v>
      </c>
      <c r="AC639" s="38">
        <v>3.3</v>
      </c>
    </row>
    <row r="640" spans="1:29">
      <c r="A640" s="38">
        <v>469</v>
      </c>
      <c r="B640" s="39" t="s">
        <v>605</v>
      </c>
      <c r="C640" s="38" t="s">
        <v>24</v>
      </c>
      <c r="D640" s="38">
        <v>34</v>
      </c>
      <c r="E640" s="39" t="s">
        <v>67</v>
      </c>
      <c r="F640" s="38">
        <v>66</v>
      </c>
      <c r="G640" s="38">
        <v>66</v>
      </c>
      <c r="H640" s="38">
        <v>28.7</v>
      </c>
      <c r="I640" s="38">
        <v>4.9000000000000004</v>
      </c>
      <c r="J640" s="38">
        <v>10.4</v>
      </c>
      <c r="K640" s="38">
        <v>0.47099999999999997</v>
      </c>
      <c r="L640" s="38">
        <v>0.1</v>
      </c>
      <c r="M640" s="38">
        <v>0.3</v>
      </c>
      <c r="N640" s="38">
        <v>0.2</v>
      </c>
      <c r="O640" s="38">
        <v>4.8</v>
      </c>
      <c r="P640" s="38">
        <v>10.1</v>
      </c>
      <c r="Q640" s="38">
        <v>0.47899999999999998</v>
      </c>
      <c r="R640" s="38">
        <v>1.8</v>
      </c>
      <c r="S640" s="38">
        <v>2.4</v>
      </c>
      <c r="T640" s="38">
        <v>0.73899999999999999</v>
      </c>
      <c r="U640" s="38">
        <v>1.6</v>
      </c>
      <c r="V640" s="38">
        <v>5.2</v>
      </c>
      <c r="W640" s="38">
        <v>6.8</v>
      </c>
      <c r="X640" s="38">
        <v>3.4</v>
      </c>
      <c r="Y640" s="38">
        <v>0.7</v>
      </c>
      <c r="Z640" s="38">
        <v>0.7</v>
      </c>
      <c r="AA640" s="38">
        <v>1.8</v>
      </c>
      <c r="AB640" s="38">
        <v>2.4</v>
      </c>
      <c r="AC640" s="38">
        <v>11.7</v>
      </c>
    </row>
    <row r="641" spans="1:29">
      <c r="A641" s="38">
        <v>470</v>
      </c>
      <c r="B641" s="39" t="s">
        <v>93</v>
      </c>
      <c r="C641" s="38" t="s">
        <v>53</v>
      </c>
      <c r="D641" s="38">
        <v>26</v>
      </c>
      <c r="E641" s="39" t="s">
        <v>65</v>
      </c>
      <c r="F641" s="38">
        <v>67</v>
      </c>
      <c r="G641" s="38">
        <v>67</v>
      </c>
      <c r="H641" s="38">
        <v>34.4</v>
      </c>
      <c r="I641" s="38">
        <v>9.4</v>
      </c>
      <c r="J641" s="38">
        <v>22</v>
      </c>
      <c r="K641" s="38">
        <v>0.42599999999999999</v>
      </c>
      <c r="L641" s="38">
        <v>1.3</v>
      </c>
      <c r="M641" s="38">
        <v>4.3</v>
      </c>
      <c r="N641" s="38">
        <v>0.29899999999999999</v>
      </c>
      <c r="O641" s="38">
        <v>8.1</v>
      </c>
      <c r="P641" s="38">
        <v>17.7</v>
      </c>
      <c r="Q641" s="38">
        <v>0.45700000000000002</v>
      </c>
      <c r="R641" s="38">
        <v>8.1</v>
      </c>
      <c r="S641" s="38">
        <v>9.8000000000000007</v>
      </c>
      <c r="T641" s="38">
        <v>0.83499999999999996</v>
      </c>
      <c r="U641" s="38">
        <v>1.9</v>
      </c>
      <c r="V641" s="38">
        <v>5.4</v>
      </c>
      <c r="W641" s="38">
        <v>7.3</v>
      </c>
      <c r="X641" s="38">
        <v>8.6</v>
      </c>
      <c r="Y641" s="38">
        <v>2.1</v>
      </c>
      <c r="Z641" s="38">
        <v>0.2</v>
      </c>
      <c r="AA641" s="38">
        <v>4.4000000000000004</v>
      </c>
      <c r="AB641" s="38">
        <v>2.7</v>
      </c>
      <c r="AC641" s="38">
        <v>28.1</v>
      </c>
    </row>
    <row r="642" spans="1:29">
      <c r="A642" s="38">
        <v>471</v>
      </c>
      <c r="B642" s="39" t="s">
        <v>606</v>
      </c>
      <c r="C642" s="38" t="s">
        <v>61</v>
      </c>
      <c r="D642" s="38">
        <v>25</v>
      </c>
      <c r="E642" s="39" t="s">
        <v>73</v>
      </c>
      <c r="F642" s="38">
        <v>48</v>
      </c>
      <c r="G642" s="38">
        <v>32</v>
      </c>
      <c r="H642" s="38">
        <v>23.8</v>
      </c>
      <c r="I642" s="38">
        <v>5.0999999999999996</v>
      </c>
      <c r="J642" s="38">
        <v>8.1</v>
      </c>
      <c r="K642" s="38">
        <v>0.628</v>
      </c>
      <c r="L642" s="38">
        <v>0</v>
      </c>
      <c r="M642" s="38">
        <v>0</v>
      </c>
      <c r="N642" s="38"/>
      <c r="O642" s="38">
        <v>5.0999999999999996</v>
      </c>
      <c r="P642" s="38">
        <v>8.1</v>
      </c>
      <c r="Q642" s="38">
        <v>0.628</v>
      </c>
      <c r="R642" s="38">
        <v>1.6</v>
      </c>
      <c r="S642" s="38">
        <v>3.3</v>
      </c>
      <c r="T642" s="38">
        <v>0.5</v>
      </c>
      <c r="U642" s="38">
        <v>3</v>
      </c>
      <c r="V642" s="38">
        <v>7</v>
      </c>
      <c r="W642" s="38">
        <v>10</v>
      </c>
      <c r="X642" s="38">
        <v>0.1</v>
      </c>
      <c r="Y642" s="38">
        <v>0.6</v>
      </c>
      <c r="Z642" s="38">
        <v>2.6</v>
      </c>
      <c r="AA642" s="38">
        <v>1.2</v>
      </c>
      <c r="AB642" s="38">
        <v>2.7</v>
      </c>
      <c r="AC642" s="38">
        <v>11.8</v>
      </c>
    </row>
    <row r="643" spans="1:29">
      <c r="A643" s="38">
        <v>472</v>
      </c>
      <c r="B643" s="39" t="s">
        <v>607</v>
      </c>
      <c r="C643" s="38" t="s">
        <v>24</v>
      </c>
      <c r="D643" s="38">
        <v>23</v>
      </c>
      <c r="E643" s="39" t="s">
        <v>67</v>
      </c>
      <c r="F643" s="38">
        <v>20</v>
      </c>
      <c r="G643" s="38">
        <v>0</v>
      </c>
      <c r="H643" s="38">
        <v>5.4</v>
      </c>
      <c r="I643" s="38">
        <v>1</v>
      </c>
      <c r="J643" s="38">
        <v>2.1</v>
      </c>
      <c r="K643" s="38">
        <v>0.45200000000000001</v>
      </c>
      <c r="L643" s="38">
        <v>0.1</v>
      </c>
      <c r="M643" s="38">
        <v>0.3</v>
      </c>
      <c r="N643" s="38">
        <v>0.16700000000000001</v>
      </c>
      <c r="O643" s="38">
        <v>0.9</v>
      </c>
      <c r="P643" s="38">
        <v>1.8</v>
      </c>
      <c r="Q643" s="38">
        <v>0.5</v>
      </c>
      <c r="R643" s="38">
        <v>0.9</v>
      </c>
      <c r="S643" s="38">
        <v>1.2</v>
      </c>
      <c r="T643" s="38">
        <v>0.78300000000000003</v>
      </c>
      <c r="U643" s="38">
        <v>0.5</v>
      </c>
      <c r="V643" s="38">
        <v>1</v>
      </c>
      <c r="W643" s="38">
        <v>1.5</v>
      </c>
      <c r="X643" s="38">
        <v>0.3</v>
      </c>
      <c r="Y643" s="38">
        <v>0.3</v>
      </c>
      <c r="Z643" s="38">
        <v>0.1</v>
      </c>
      <c r="AA643" s="38">
        <v>0.3</v>
      </c>
      <c r="AB643" s="38">
        <v>0.9</v>
      </c>
      <c r="AC643" s="38">
        <v>2.9</v>
      </c>
    </row>
    <row r="644" spans="1:29">
      <c r="A644" s="38">
        <v>473</v>
      </c>
      <c r="B644" s="39" t="s">
        <v>608</v>
      </c>
      <c r="C644" s="38" t="s">
        <v>58</v>
      </c>
      <c r="D644" s="38">
        <v>19</v>
      </c>
      <c r="E644" s="39" t="s">
        <v>77</v>
      </c>
      <c r="F644" s="38">
        <v>82</v>
      </c>
      <c r="G644" s="38">
        <v>82</v>
      </c>
      <c r="H644" s="38">
        <v>36.200000000000003</v>
      </c>
      <c r="I644" s="38">
        <v>6.1</v>
      </c>
      <c r="J644" s="38">
        <v>13.9</v>
      </c>
      <c r="K644" s="38">
        <v>0.437</v>
      </c>
      <c r="L644" s="38">
        <v>0.5</v>
      </c>
      <c r="M644" s="38">
        <v>1.5</v>
      </c>
      <c r="N644" s="38">
        <v>0.31</v>
      </c>
      <c r="O644" s="38">
        <v>5.6</v>
      </c>
      <c r="P644" s="38">
        <v>12.3</v>
      </c>
      <c r="Q644" s="38">
        <v>0.45300000000000001</v>
      </c>
      <c r="R644" s="38">
        <v>4.3</v>
      </c>
      <c r="S644" s="38">
        <v>5.7</v>
      </c>
      <c r="T644" s="38">
        <v>0.76</v>
      </c>
      <c r="U644" s="38">
        <v>1.6</v>
      </c>
      <c r="V644" s="38">
        <v>2.9</v>
      </c>
      <c r="W644" s="38">
        <v>4.5999999999999996</v>
      </c>
      <c r="X644" s="38">
        <v>2.1</v>
      </c>
      <c r="Y644" s="38">
        <v>1</v>
      </c>
      <c r="Z644" s="38">
        <v>0.6</v>
      </c>
      <c r="AA644" s="38">
        <v>2.2000000000000002</v>
      </c>
      <c r="AB644" s="38">
        <v>2.2999999999999998</v>
      </c>
      <c r="AC644" s="38">
        <v>16.899999999999999</v>
      </c>
    </row>
    <row r="645" spans="1:29">
      <c r="A645" s="38">
        <v>474</v>
      </c>
      <c r="B645" s="39" t="s">
        <v>609</v>
      </c>
      <c r="C645" s="38" t="s">
        <v>58</v>
      </c>
      <c r="D645" s="38">
        <v>24</v>
      </c>
      <c r="E645" s="39" t="s">
        <v>69</v>
      </c>
      <c r="F645" s="38">
        <v>21</v>
      </c>
      <c r="G645" s="38">
        <v>0</v>
      </c>
      <c r="H645" s="38">
        <v>4.8</v>
      </c>
      <c r="I645" s="38">
        <v>0.8</v>
      </c>
      <c r="J645" s="38">
        <v>1.8</v>
      </c>
      <c r="K645" s="38">
        <v>0.42099999999999999</v>
      </c>
      <c r="L645" s="38">
        <v>0.3</v>
      </c>
      <c r="M645" s="38">
        <v>0.9</v>
      </c>
      <c r="N645" s="38">
        <v>0.36799999999999999</v>
      </c>
      <c r="O645" s="38">
        <v>0.4</v>
      </c>
      <c r="P645" s="38">
        <v>0.9</v>
      </c>
      <c r="Q645" s="38">
        <v>0.47399999999999998</v>
      </c>
      <c r="R645" s="38">
        <v>0.1</v>
      </c>
      <c r="S645" s="38">
        <v>0.1</v>
      </c>
      <c r="T645" s="38">
        <v>1</v>
      </c>
      <c r="U645" s="38">
        <v>0</v>
      </c>
      <c r="V645" s="38">
        <v>0.3</v>
      </c>
      <c r="W645" s="38">
        <v>0.3</v>
      </c>
      <c r="X645" s="38">
        <v>0.4</v>
      </c>
      <c r="Y645" s="38">
        <v>0.1</v>
      </c>
      <c r="Z645" s="38">
        <v>0</v>
      </c>
      <c r="AA645" s="38">
        <v>0.5</v>
      </c>
      <c r="AB645" s="38">
        <v>0.3</v>
      </c>
      <c r="AC645" s="38">
        <v>2</v>
      </c>
    </row>
    <row r="646" spans="1:29">
      <c r="A646" s="38">
        <v>475</v>
      </c>
      <c r="B646" s="39" t="s">
        <v>109</v>
      </c>
      <c r="C646" s="38" t="s">
        <v>53</v>
      </c>
      <c r="D646" s="38">
        <v>30</v>
      </c>
      <c r="E646" s="39" t="s">
        <v>231</v>
      </c>
      <c r="F646" s="38">
        <v>68</v>
      </c>
      <c r="G646" s="38">
        <v>55</v>
      </c>
      <c r="H646" s="38">
        <v>31.1</v>
      </c>
      <c r="I646" s="38">
        <v>4.4000000000000004</v>
      </c>
      <c r="J646" s="38">
        <v>11.3</v>
      </c>
      <c r="K646" s="38">
        <v>0.38700000000000001</v>
      </c>
      <c r="L646" s="38">
        <v>1.3</v>
      </c>
      <c r="M646" s="38">
        <v>3.5</v>
      </c>
      <c r="N646" s="38">
        <v>0.36699999999999999</v>
      </c>
      <c r="O646" s="38">
        <v>3.1</v>
      </c>
      <c r="P646" s="38">
        <v>7.9</v>
      </c>
      <c r="Q646" s="38">
        <v>0.39500000000000002</v>
      </c>
      <c r="R646" s="38">
        <v>3</v>
      </c>
      <c r="S646" s="38">
        <v>3.5</v>
      </c>
      <c r="T646" s="38">
        <v>0.83399999999999996</v>
      </c>
      <c r="U646" s="38">
        <v>0.4</v>
      </c>
      <c r="V646" s="38">
        <v>3.1</v>
      </c>
      <c r="W646" s="38">
        <v>3.5</v>
      </c>
      <c r="X646" s="38">
        <v>6.6</v>
      </c>
      <c r="Y646" s="38">
        <v>0.9</v>
      </c>
      <c r="Z646" s="38">
        <v>0.3</v>
      </c>
      <c r="AA646" s="38">
        <v>2.2999999999999998</v>
      </c>
      <c r="AB646" s="38">
        <v>2.2999999999999998</v>
      </c>
      <c r="AC646" s="38">
        <v>13</v>
      </c>
    </row>
    <row r="647" spans="1:29">
      <c r="A647" s="38">
        <v>476</v>
      </c>
      <c r="B647" s="39" t="s">
        <v>610</v>
      </c>
      <c r="C647" s="38" t="s">
        <v>24</v>
      </c>
      <c r="D647" s="38">
        <v>23</v>
      </c>
      <c r="E647" s="39" t="s">
        <v>292</v>
      </c>
      <c r="F647" s="38">
        <v>74</v>
      </c>
      <c r="G647" s="38">
        <v>6</v>
      </c>
      <c r="H647" s="38">
        <v>19.8</v>
      </c>
      <c r="I647" s="38">
        <v>2.9</v>
      </c>
      <c r="J647" s="38">
        <v>6.6</v>
      </c>
      <c r="K647" s="38">
        <v>0.44700000000000001</v>
      </c>
      <c r="L647" s="38">
        <v>0.7</v>
      </c>
      <c r="M647" s="38">
        <v>2.1</v>
      </c>
      <c r="N647" s="38">
        <v>0.314</v>
      </c>
      <c r="O647" s="38">
        <v>2.2999999999999998</v>
      </c>
      <c r="P647" s="38">
        <v>4.4000000000000004</v>
      </c>
      <c r="Q647" s="38">
        <v>0.51100000000000001</v>
      </c>
      <c r="R647" s="38">
        <v>1.8</v>
      </c>
      <c r="S647" s="38">
        <v>2.6</v>
      </c>
      <c r="T647" s="38">
        <v>0.68400000000000005</v>
      </c>
      <c r="U647" s="38">
        <v>0.6</v>
      </c>
      <c r="V647" s="38">
        <v>2.2000000000000002</v>
      </c>
      <c r="W647" s="38">
        <v>2.7</v>
      </c>
      <c r="X647" s="38">
        <v>0.7</v>
      </c>
      <c r="Y647" s="38">
        <v>0.5</v>
      </c>
      <c r="Z647" s="38">
        <v>0.1</v>
      </c>
      <c r="AA647" s="38">
        <v>0.8</v>
      </c>
      <c r="AB647" s="38">
        <v>0.9</v>
      </c>
      <c r="AC647" s="38">
        <v>8.3000000000000007</v>
      </c>
    </row>
    <row r="648" spans="1:29">
      <c r="A648" s="38">
        <v>477</v>
      </c>
      <c r="B648" s="39" t="s">
        <v>692</v>
      </c>
      <c r="C648" s="38" t="s">
        <v>58</v>
      </c>
      <c r="D648" s="38">
        <v>25</v>
      </c>
      <c r="E648" s="38" t="s">
        <v>107</v>
      </c>
      <c r="F648" s="38">
        <v>13</v>
      </c>
      <c r="G648" s="38">
        <v>0</v>
      </c>
      <c r="H648" s="38">
        <v>9.1999999999999993</v>
      </c>
      <c r="I648" s="38">
        <v>1.1000000000000001</v>
      </c>
      <c r="J648" s="38">
        <v>2.8</v>
      </c>
      <c r="K648" s="38">
        <v>0.378</v>
      </c>
      <c r="L648" s="38">
        <v>0.6</v>
      </c>
      <c r="M648" s="38">
        <v>1.4</v>
      </c>
      <c r="N648" s="38">
        <v>0.44400000000000001</v>
      </c>
      <c r="O648" s="38">
        <v>0.5</v>
      </c>
      <c r="P648" s="38">
        <v>1.5</v>
      </c>
      <c r="Q648" s="38">
        <v>0.316</v>
      </c>
      <c r="R648" s="38">
        <v>0.1</v>
      </c>
      <c r="S648" s="38">
        <v>0.3</v>
      </c>
      <c r="T648" s="38">
        <v>0.25</v>
      </c>
      <c r="U648" s="38">
        <v>0</v>
      </c>
      <c r="V648" s="38">
        <v>0.6</v>
      </c>
      <c r="W648" s="38">
        <v>0.6</v>
      </c>
      <c r="X648" s="38">
        <v>0.9</v>
      </c>
      <c r="Y648" s="38">
        <v>0.3</v>
      </c>
      <c r="Z648" s="38">
        <v>0</v>
      </c>
      <c r="AA648" s="38">
        <v>0.3</v>
      </c>
      <c r="AB648" s="38">
        <v>0.9</v>
      </c>
      <c r="AC648" s="38">
        <v>2.8</v>
      </c>
    </row>
    <row r="649" spans="1:29">
      <c r="A649" s="40">
        <v>477</v>
      </c>
      <c r="B649" s="39" t="s">
        <v>692</v>
      </c>
      <c r="C649" s="40" t="s">
        <v>58</v>
      </c>
      <c r="D649" s="40">
        <v>25</v>
      </c>
      <c r="E649" s="39" t="s">
        <v>110</v>
      </c>
      <c r="F649" s="40">
        <v>5</v>
      </c>
      <c r="G649" s="40">
        <v>0</v>
      </c>
      <c r="H649" s="40">
        <v>8.4</v>
      </c>
      <c r="I649" s="40">
        <v>1.2</v>
      </c>
      <c r="J649" s="40">
        <v>2.6</v>
      </c>
      <c r="K649" s="40">
        <v>0.46200000000000002</v>
      </c>
      <c r="L649" s="40">
        <v>1</v>
      </c>
      <c r="M649" s="40">
        <v>1.4</v>
      </c>
      <c r="N649" s="40">
        <v>0.71399999999999997</v>
      </c>
      <c r="O649" s="40">
        <v>0.2</v>
      </c>
      <c r="P649" s="40">
        <v>1.2</v>
      </c>
      <c r="Q649" s="40">
        <v>0.16700000000000001</v>
      </c>
      <c r="R649" s="40">
        <v>0.2</v>
      </c>
      <c r="S649" s="40">
        <v>0.4</v>
      </c>
      <c r="T649" s="40">
        <v>0.5</v>
      </c>
      <c r="U649" s="40">
        <v>0</v>
      </c>
      <c r="V649" s="40">
        <v>0.6</v>
      </c>
      <c r="W649" s="40">
        <v>0.6</v>
      </c>
      <c r="X649" s="40">
        <v>0.8</v>
      </c>
      <c r="Y649" s="40">
        <v>0.4</v>
      </c>
      <c r="Z649" s="40">
        <v>0</v>
      </c>
      <c r="AA649" s="40">
        <v>0.8</v>
      </c>
      <c r="AB649" s="40">
        <v>0.2</v>
      </c>
      <c r="AC649" s="40">
        <v>3.6</v>
      </c>
    </row>
    <row r="650" spans="1:29">
      <c r="A650" s="40">
        <v>477</v>
      </c>
      <c r="B650" s="39" t="s">
        <v>692</v>
      </c>
      <c r="C650" s="40" t="s">
        <v>58</v>
      </c>
      <c r="D650" s="40">
        <v>25</v>
      </c>
      <c r="E650" s="39" t="s">
        <v>221</v>
      </c>
      <c r="F650" s="40">
        <v>8</v>
      </c>
      <c r="G650" s="40">
        <v>0</v>
      </c>
      <c r="H650" s="40">
        <v>9.6</v>
      </c>
      <c r="I650" s="40">
        <v>1</v>
      </c>
      <c r="J650" s="40">
        <v>3</v>
      </c>
      <c r="K650" s="40">
        <v>0.33300000000000002</v>
      </c>
      <c r="L650" s="40">
        <v>0.4</v>
      </c>
      <c r="M650" s="40">
        <v>1.4</v>
      </c>
      <c r="N650" s="40">
        <v>0.27300000000000002</v>
      </c>
      <c r="O650" s="40">
        <v>0.6</v>
      </c>
      <c r="P650" s="40">
        <v>1.6</v>
      </c>
      <c r="Q650" s="40">
        <v>0.38500000000000001</v>
      </c>
      <c r="R650" s="40">
        <v>0</v>
      </c>
      <c r="S650" s="40">
        <v>0.3</v>
      </c>
      <c r="T650" s="40">
        <v>0</v>
      </c>
      <c r="U650" s="40">
        <v>0</v>
      </c>
      <c r="V650" s="40">
        <v>0.6</v>
      </c>
      <c r="W650" s="40">
        <v>0.6</v>
      </c>
      <c r="X650" s="40">
        <v>1</v>
      </c>
      <c r="Y650" s="40">
        <v>0.3</v>
      </c>
      <c r="Z650" s="40">
        <v>0</v>
      </c>
      <c r="AA650" s="40">
        <v>0</v>
      </c>
      <c r="AB650" s="40">
        <v>1.4</v>
      </c>
      <c r="AC650" s="40">
        <v>2.4</v>
      </c>
    </row>
    <row r="651" spans="1:29">
      <c r="A651" s="38">
        <v>478</v>
      </c>
      <c r="B651" s="39" t="s">
        <v>611</v>
      </c>
      <c r="C651" s="38" t="s">
        <v>58</v>
      </c>
      <c r="D651" s="38">
        <v>28</v>
      </c>
      <c r="E651" s="39" t="s">
        <v>105</v>
      </c>
      <c r="F651" s="38">
        <v>80</v>
      </c>
      <c r="G651" s="38">
        <v>0</v>
      </c>
      <c r="H651" s="38">
        <v>25.2</v>
      </c>
      <c r="I651" s="38">
        <v>4.7</v>
      </c>
      <c r="J651" s="38">
        <v>11.6</v>
      </c>
      <c r="K651" s="38">
        <v>0.40400000000000003</v>
      </c>
      <c r="L651" s="38">
        <v>1.9</v>
      </c>
      <c r="M651" s="38">
        <v>5.6</v>
      </c>
      <c r="N651" s="38">
        <v>0.34</v>
      </c>
      <c r="O651" s="38">
        <v>2.8</v>
      </c>
      <c r="P651" s="38">
        <v>6</v>
      </c>
      <c r="Q651" s="38">
        <v>0.46400000000000002</v>
      </c>
      <c r="R651" s="38">
        <v>4.3</v>
      </c>
      <c r="S651" s="38">
        <v>4.9000000000000004</v>
      </c>
      <c r="T651" s="38">
        <v>0.86099999999999999</v>
      </c>
      <c r="U651" s="38">
        <v>0.3</v>
      </c>
      <c r="V651" s="38">
        <v>1.6</v>
      </c>
      <c r="W651" s="38">
        <v>1.9</v>
      </c>
      <c r="X651" s="38">
        <v>2.1</v>
      </c>
      <c r="Y651" s="38">
        <v>1.1000000000000001</v>
      </c>
      <c r="Z651" s="38">
        <v>0.1</v>
      </c>
      <c r="AA651" s="38">
        <v>1.3</v>
      </c>
      <c r="AB651" s="38">
        <v>1.3</v>
      </c>
      <c r="AC651" s="38">
        <v>15.5</v>
      </c>
    </row>
    <row r="652" spans="1:29">
      <c r="A652" s="38">
        <v>479</v>
      </c>
      <c r="B652" s="39" t="s">
        <v>612</v>
      </c>
      <c r="C652" s="38" t="s">
        <v>24</v>
      </c>
      <c r="D652" s="38">
        <v>28</v>
      </c>
      <c r="E652" s="39" t="s">
        <v>260</v>
      </c>
      <c r="F652" s="38">
        <v>78</v>
      </c>
      <c r="G652" s="38">
        <v>37</v>
      </c>
      <c r="H652" s="38">
        <v>26.1</v>
      </c>
      <c r="I652" s="38">
        <v>2.7</v>
      </c>
      <c r="J652" s="38">
        <v>6.3</v>
      </c>
      <c r="K652" s="38">
        <v>0.42399999999999999</v>
      </c>
      <c r="L652" s="38">
        <v>1.2</v>
      </c>
      <c r="M652" s="38">
        <v>3.4</v>
      </c>
      <c r="N652" s="38">
        <v>0.35799999999999998</v>
      </c>
      <c r="O652" s="38">
        <v>1.5</v>
      </c>
      <c r="P652" s="38">
        <v>2.9</v>
      </c>
      <c r="Q652" s="38">
        <v>0.5</v>
      </c>
      <c r="R652" s="38">
        <v>0.8</v>
      </c>
      <c r="S652" s="38">
        <v>1.1000000000000001</v>
      </c>
      <c r="T652" s="38">
        <v>0.71299999999999997</v>
      </c>
      <c r="U652" s="38">
        <v>0.7</v>
      </c>
      <c r="V652" s="38">
        <v>4.2</v>
      </c>
      <c r="W652" s="38">
        <v>4.9000000000000004</v>
      </c>
      <c r="X652" s="38">
        <v>1.3</v>
      </c>
      <c r="Y652" s="38">
        <v>0.9</v>
      </c>
      <c r="Z652" s="38">
        <v>0.5</v>
      </c>
      <c r="AA652" s="38">
        <v>0.8</v>
      </c>
      <c r="AB652" s="38">
        <v>1.9</v>
      </c>
      <c r="AC652" s="38">
        <v>7.4</v>
      </c>
    </row>
    <row r="653" spans="1:29">
      <c r="A653" s="38">
        <v>480</v>
      </c>
      <c r="B653" s="39" t="s">
        <v>613</v>
      </c>
      <c r="C653" s="38" t="s">
        <v>53</v>
      </c>
      <c r="D653" s="38">
        <v>32</v>
      </c>
      <c r="E653" s="38" t="s">
        <v>107</v>
      </c>
      <c r="F653" s="38">
        <v>68</v>
      </c>
      <c r="G653" s="38">
        <v>33</v>
      </c>
      <c r="H653" s="38">
        <v>29.1</v>
      </c>
      <c r="I653" s="38">
        <v>5</v>
      </c>
      <c r="J653" s="38">
        <v>12.6</v>
      </c>
      <c r="K653" s="38">
        <v>0.39700000000000002</v>
      </c>
      <c r="L653" s="38">
        <v>1.8</v>
      </c>
      <c r="M653" s="38">
        <v>5.0999999999999996</v>
      </c>
      <c r="N653" s="38">
        <v>0.34200000000000003</v>
      </c>
      <c r="O653" s="38">
        <v>3.3</v>
      </c>
      <c r="P653" s="38">
        <v>7.5</v>
      </c>
      <c r="Q653" s="38">
        <v>0.434</v>
      </c>
      <c r="R653" s="38">
        <v>2.4</v>
      </c>
      <c r="S653" s="38">
        <v>2.8</v>
      </c>
      <c r="T653" s="38">
        <v>0.872</v>
      </c>
      <c r="U653" s="38">
        <v>0.3</v>
      </c>
      <c r="V653" s="38">
        <v>2.2000000000000002</v>
      </c>
      <c r="W653" s="38">
        <v>2.6</v>
      </c>
      <c r="X653" s="38">
        <v>6.2</v>
      </c>
      <c r="Y653" s="38">
        <v>0.7</v>
      </c>
      <c r="Z653" s="38">
        <v>0.2</v>
      </c>
      <c r="AA653" s="38">
        <v>2.5</v>
      </c>
      <c r="AB653" s="38">
        <v>2.4</v>
      </c>
      <c r="AC653" s="38">
        <v>14.2</v>
      </c>
    </row>
    <row r="654" spans="1:29">
      <c r="A654" s="40">
        <v>480</v>
      </c>
      <c r="B654" s="39" t="s">
        <v>613</v>
      </c>
      <c r="C654" s="40" t="s">
        <v>53</v>
      </c>
      <c r="D654" s="40">
        <v>32</v>
      </c>
      <c r="E654" s="39" t="s">
        <v>77</v>
      </c>
      <c r="F654" s="40">
        <v>41</v>
      </c>
      <c r="G654" s="40">
        <v>19</v>
      </c>
      <c r="H654" s="40">
        <v>28</v>
      </c>
      <c r="I654" s="40">
        <v>4.4000000000000004</v>
      </c>
      <c r="J654" s="40">
        <v>10.9</v>
      </c>
      <c r="K654" s="40">
        <v>0.40300000000000002</v>
      </c>
      <c r="L654" s="40">
        <v>1.4</v>
      </c>
      <c r="M654" s="40">
        <v>4.0999999999999996</v>
      </c>
      <c r="N654" s="40">
        <v>0.34699999999999998</v>
      </c>
      <c r="O654" s="40">
        <v>3</v>
      </c>
      <c r="P654" s="40">
        <v>6.8</v>
      </c>
      <c r="Q654" s="40">
        <v>0.437</v>
      </c>
      <c r="R654" s="40">
        <v>2</v>
      </c>
      <c r="S654" s="40">
        <v>2.2999999999999998</v>
      </c>
      <c r="T654" s="40">
        <v>0.85099999999999998</v>
      </c>
      <c r="U654" s="40">
        <v>0.3</v>
      </c>
      <c r="V654" s="40">
        <v>2.1</v>
      </c>
      <c r="W654" s="40">
        <v>2.4</v>
      </c>
      <c r="X654" s="40">
        <v>6.4</v>
      </c>
      <c r="Y654" s="40">
        <v>0.7</v>
      </c>
      <c r="Z654" s="40">
        <v>0.2</v>
      </c>
      <c r="AA654" s="40">
        <v>2.5</v>
      </c>
      <c r="AB654" s="40">
        <v>2.5</v>
      </c>
      <c r="AC654" s="40">
        <v>12.2</v>
      </c>
    </row>
    <row r="655" spans="1:29">
      <c r="A655" s="40">
        <v>480</v>
      </c>
      <c r="B655" s="39" t="s">
        <v>613</v>
      </c>
      <c r="C655" s="40" t="s">
        <v>53</v>
      </c>
      <c r="D655" s="40">
        <v>32</v>
      </c>
      <c r="E655" s="39" t="s">
        <v>260</v>
      </c>
      <c r="F655" s="40">
        <v>27</v>
      </c>
      <c r="G655" s="40">
        <v>14</v>
      </c>
      <c r="H655" s="40">
        <v>30.8</v>
      </c>
      <c r="I655" s="40">
        <v>6</v>
      </c>
      <c r="J655" s="40">
        <v>15.3</v>
      </c>
      <c r="K655" s="40">
        <v>0.39</v>
      </c>
      <c r="L655" s="40">
        <v>2.2000000000000002</v>
      </c>
      <c r="M655" s="40">
        <v>6.6</v>
      </c>
      <c r="N655" s="40">
        <v>0.33700000000000002</v>
      </c>
      <c r="O655" s="40">
        <v>3.7</v>
      </c>
      <c r="P655" s="40">
        <v>8.6999999999999993</v>
      </c>
      <c r="Q655" s="40">
        <v>0.43</v>
      </c>
      <c r="R655" s="40">
        <v>3.1</v>
      </c>
      <c r="S655" s="40">
        <v>3.4</v>
      </c>
      <c r="T655" s="40">
        <v>0.89200000000000002</v>
      </c>
      <c r="U655" s="40">
        <v>0.3</v>
      </c>
      <c r="V655" s="40">
        <v>2.5</v>
      </c>
      <c r="W655" s="40">
        <v>2.8</v>
      </c>
      <c r="X655" s="40">
        <v>6</v>
      </c>
      <c r="Y655" s="40">
        <v>0.6</v>
      </c>
      <c r="Z655" s="40">
        <v>0.2</v>
      </c>
      <c r="AA655" s="40">
        <v>2.6</v>
      </c>
      <c r="AB655" s="40">
        <v>2.2000000000000002</v>
      </c>
      <c r="AC655" s="40">
        <v>17.2</v>
      </c>
    </row>
    <row r="656" spans="1:29">
      <c r="A656" s="36" t="s">
        <v>214</v>
      </c>
      <c r="B656" s="36" t="s">
        <v>0</v>
      </c>
      <c r="C656" s="36" t="s">
        <v>1</v>
      </c>
      <c r="D656" s="36" t="s">
        <v>2</v>
      </c>
      <c r="E656" s="36" t="s">
        <v>3</v>
      </c>
      <c r="F656" s="36" t="s">
        <v>4</v>
      </c>
      <c r="G656" s="36" t="s">
        <v>5</v>
      </c>
      <c r="H656" s="36" t="s">
        <v>6</v>
      </c>
      <c r="I656" s="36" t="s">
        <v>7</v>
      </c>
      <c r="J656" s="36" t="s">
        <v>8</v>
      </c>
      <c r="K656" s="36" t="s">
        <v>9</v>
      </c>
      <c r="L656" s="36" t="s">
        <v>10</v>
      </c>
      <c r="M656" s="36" t="s">
        <v>11</v>
      </c>
      <c r="N656" s="36" t="s">
        <v>10</v>
      </c>
      <c r="O656" s="36" t="s">
        <v>12</v>
      </c>
      <c r="P656" s="36" t="s">
        <v>13</v>
      </c>
      <c r="Q656" s="36" t="s">
        <v>12</v>
      </c>
      <c r="R656" s="36" t="s">
        <v>14</v>
      </c>
      <c r="S656" s="36" t="s">
        <v>15</v>
      </c>
      <c r="T656" s="36" t="s">
        <v>16</v>
      </c>
      <c r="U656" s="36" t="s">
        <v>17</v>
      </c>
      <c r="V656" s="36" t="s">
        <v>18</v>
      </c>
      <c r="W656" s="36" t="s">
        <v>19</v>
      </c>
      <c r="X656" s="36" t="s">
        <v>20</v>
      </c>
      <c r="Y656" s="36" t="s">
        <v>21</v>
      </c>
      <c r="Z656" s="36" t="s">
        <v>22</v>
      </c>
      <c r="AA656" s="36" t="s">
        <v>23</v>
      </c>
      <c r="AB656" s="36" t="s">
        <v>24</v>
      </c>
      <c r="AC656" s="36" t="s">
        <v>25</v>
      </c>
    </row>
    <row r="657" spans="1:29">
      <c r="A657" s="38">
        <v>481</v>
      </c>
      <c r="B657" s="39" t="s">
        <v>693</v>
      </c>
      <c r="C657" s="38" t="s">
        <v>64</v>
      </c>
      <c r="D657" s="38">
        <v>28</v>
      </c>
      <c r="E657" s="39" t="s">
        <v>62</v>
      </c>
      <c r="F657" s="38">
        <v>20</v>
      </c>
      <c r="G657" s="38">
        <v>0</v>
      </c>
      <c r="H657" s="38">
        <v>5.3</v>
      </c>
      <c r="I657" s="38">
        <v>0.8</v>
      </c>
      <c r="J657" s="38">
        <v>2</v>
      </c>
      <c r="K657" s="38">
        <v>0.38500000000000001</v>
      </c>
      <c r="L657" s="38">
        <v>0.2</v>
      </c>
      <c r="M657" s="38">
        <v>1</v>
      </c>
      <c r="N657" s="38">
        <v>0.158</v>
      </c>
      <c r="O657" s="38">
        <v>0.6</v>
      </c>
      <c r="P657" s="38">
        <v>1</v>
      </c>
      <c r="Q657" s="38">
        <v>0.6</v>
      </c>
      <c r="R657" s="38">
        <v>0.2</v>
      </c>
      <c r="S657" s="38">
        <v>0.2</v>
      </c>
      <c r="T657" s="38">
        <v>1</v>
      </c>
      <c r="U657" s="38">
        <v>0.3</v>
      </c>
      <c r="V657" s="38">
        <v>0.6</v>
      </c>
      <c r="W657" s="38">
        <v>0.9</v>
      </c>
      <c r="X657" s="38">
        <v>0.5</v>
      </c>
      <c r="Y657" s="38">
        <v>0.1</v>
      </c>
      <c r="Z657" s="38">
        <v>0</v>
      </c>
      <c r="AA657" s="38">
        <v>0.1</v>
      </c>
      <c r="AB657" s="38">
        <v>0.6</v>
      </c>
      <c r="AC657" s="38">
        <v>1.9</v>
      </c>
    </row>
    <row r="658" spans="1:29">
      <c r="A658" s="38">
        <v>482</v>
      </c>
      <c r="B658" s="39" t="s">
        <v>614</v>
      </c>
      <c r="C658" s="38" t="s">
        <v>64</v>
      </c>
      <c r="D658" s="38">
        <v>28</v>
      </c>
      <c r="E658" s="38" t="s">
        <v>107</v>
      </c>
      <c r="F658" s="38">
        <v>63</v>
      </c>
      <c r="G658" s="38">
        <v>22</v>
      </c>
      <c r="H658" s="38">
        <v>17.3</v>
      </c>
      <c r="I658" s="38">
        <v>1.9</v>
      </c>
      <c r="J658" s="38">
        <v>4.8</v>
      </c>
      <c r="K658" s="38">
        <v>0.40300000000000002</v>
      </c>
      <c r="L658" s="38">
        <v>1</v>
      </c>
      <c r="M658" s="38">
        <v>2.8</v>
      </c>
      <c r="N658" s="38">
        <v>0.36</v>
      </c>
      <c r="O658" s="38">
        <v>0.9</v>
      </c>
      <c r="P658" s="38">
        <v>1.9</v>
      </c>
      <c r="Q658" s="38">
        <v>0.46700000000000003</v>
      </c>
      <c r="R658" s="38">
        <v>0.6</v>
      </c>
      <c r="S658" s="38">
        <v>0.6</v>
      </c>
      <c r="T658" s="38">
        <v>0.875</v>
      </c>
      <c r="U658" s="38">
        <v>0.6</v>
      </c>
      <c r="V658" s="38">
        <v>2.1</v>
      </c>
      <c r="W658" s="38">
        <v>2.6</v>
      </c>
      <c r="X658" s="38">
        <v>0.7</v>
      </c>
      <c r="Y658" s="38">
        <v>0.4</v>
      </c>
      <c r="Z658" s="38">
        <v>0.3</v>
      </c>
      <c r="AA658" s="38">
        <v>0.5</v>
      </c>
      <c r="AB658" s="38">
        <v>2.1</v>
      </c>
      <c r="AC658" s="38">
        <v>5.4</v>
      </c>
    </row>
    <row r="659" spans="1:29">
      <c r="A659" s="40">
        <v>482</v>
      </c>
      <c r="B659" s="39" t="s">
        <v>614</v>
      </c>
      <c r="C659" s="40" t="s">
        <v>64</v>
      </c>
      <c r="D659" s="40">
        <v>28</v>
      </c>
      <c r="E659" s="39" t="s">
        <v>73</v>
      </c>
      <c r="F659" s="40">
        <v>44</v>
      </c>
      <c r="G659" s="40">
        <v>22</v>
      </c>
      <c r="H659" s="40">
        <v>21</v>
      </c>
      <c r="I659" s="40">
        <v>2.2999999999999998</v>
      </c>
      <c r="J659" s="40">
        <v>5.5</v>
      </c>
      <c r="K659" s="40">
        <v>0.42499999999999999</v>
      </c>
      <c r="L659" s="40">
        <v>1.4</v>
      </c>
      <c r="M659" s="40">
        <v>3.5</v>
      </c>
      <c r="N659" s="40">
        <v>0.39500000000000002</v>
      </c>
      <c r="O659" s="40">
        <v>1</v>
      </c>
      <c r="P659" s="40">
        <v>2</v>
      </c>
      <c r="Q659" s="40">
        <v>0.47699999999999998</v>
      </c>
      <c r="R659" s="40">
        <v>0.6</v>
      </c>
      <c r="S659" s="40">
        <v>0.8</v>
      </c>
      <c r="T659" s="40">
        <v>0.84799999999999998</v>
      </c>
      <c r="U659" s="40">
        <v>0.6</v>
      </c>
      <c r="V659" s="40">
        <v>2.5</v>
      </c>
      <c r="W659" s="40">
        <v>3.2</v>
      </c>
      <c r="X659" s="40">
        <v>0.8</v>
      </c>
      <c r="Y659" s="40">
        <v>0.5</v>
      </c>
      <c r="Z659" s="40">
        <v>0.4</v>
      </c>
      <c r="AA659" s="40">
        <v>0.5</v>
      </c>
      <c r="AB659" s="40">
        <v>2.6</v>
      </c>
      <c r="AC659" s="40">
        <v>6.6</v>
      </c>
    </row>
    <row r="660" spans="1:29">
      <c r="A660" s="40">
        <v>482</v>
      </c>
      <c r="B660" s="39" t="s">
        <v>614</v>
      </c>
      <c r="C660" s="40" t="s">
        <v>64</v>
      </c>
      <c r="D660" s="40">
        <v>28</v>
      </c>
      <c r="E660" s="39" t="s">
        <v>117</v>
      </c>
      <c r="F660" s="40">
        <v>19</v>
      </c>
      <c r="G660" s="40">
        <v>0</v>
      </c>
      <c r="H660" s="40">
        <v>8.6</v>
      </c>
      <c r="I660" s="40">
        <v>1</v>
      </c>
      <c r="J660" s="40">
        <v>3.2</v>
      </c>
      <c r="K660" s="40">
        <v>0.317</v>
      </c>
      <c r="L660" s="40">
        <v>0.2</v>
      </c>
      <c r="M660" s="40">
        <v>1.4</v>
      </c>
      <c r="N660" s="40">
        <v>0.154</v>
      </c>
      <c r="O660" s="40">
        <v>0.8</v>
      </c>
      <c r="P660" s="40">
        <v>1.8</v>
      </c>
      <c r="Q660" s="40">
        <v>0.441</v>
      </c>
      <c r="R660" s="40">
        <v>0.4</v>
      </c>
      <c r="S660" s="40">
        <v>0.4</v>
      </c>
      <c r="T660" s="40">
        <v>1</v>
      </c>
      <c r="U660" s="40">
        <v>0.5</v>
      </c>
      <c r="V660" s="40">
        <v>0.9</v>
      </c>
      <c r="W660" s="40">
        <v>1.4</v>
      </c>
      <c r="X660" s="40">
        <v>0.4</v>
      </c>
      <c r="Y660" s="40">
        <v>0.2</v>
      </c>
      <c r="Z660" s="40">
        <v>0.2</v>
      </c>
      <c r="AA660" s="40">
        <v>0.4</v>
      </c>
      <c r="AB660" s="40">
        <v>1</v>
      </c>
      <c r="AC660" s="40">
        <v>2.6</v>
      </c>
    </row>
    <row r="661" spans="1:29">
      <c r="A661" s="38">
        <v>483</v>
      </c>
      <c r="B661" s="39" t="s">
        <v>615</v>
      </c>
      <c r="C661" s="38" t="s">
        <v>61</v>
      </c>
      <c r="D661" s="38">
        <v>24</v>
      </c>
      <c r="E661" s="39" t="s">
        <v>221</v>
      </c>
      <c r="F661" s="38">
        <v>37</v>
      </c>
      <c r="G661" s="38">
        <v>0</v>
      </c>
      <c r="H661" s="38">
        <v>7</v>
      </c>
      <c r="I661" s="38">
        <v>0.9</v>
      </c>
      <c r="J661" s="38">
        <v>1.7</v>
      </c>
      <c r="K661" s="38">
        <v>0.5</v>
      </c>
      <c r="L661" s="38">
        <v>0</v>
      </c>
      <c r="M661" s="38">
        <v>0</v>
      </c>
      <c r="N661" s="38"/>
      <c r="O661" s="38">
        <v>0.9</v>
      </c>
      <c r="P661" s="38">
        <v>1.7</v>
      </c>
      <c r="Q661" s="38">
        <v>0.5</v>
      </c>
      <c r="R661" s="38">
        <v>0.9</v>
      </c>
      <c r="S661" s="38">
        <v>1.4</v>
      </c>
      <c r="T661" s="38">
        <v>0.68</v>
      </c>
      <c r="U661" s="38">
        <v>0.6</v>
      </c>
      <c r="V661" s="38">
        <v>1.1000000000000001</v>
      </c>
      <c r="W661" s="38">
        <v>1.7</v>
      </c>
      <c r="X661" s="38">
        <v>0.3</v>
      </c>
      <c r="Y661" s="38">
        <v>0.1</v>
      </c>
      <c r="Z661" s="38">
        <v>0.5</v>
      </c>
      <c r="AA661" s="38">
        <v>0.3</v>
      </c>
      <c r="AB661" s="38">
        <v>0.7</v>
      </c>
      <c r="AC661" s="38">
        <v>2.6</v>
      </c>
    </row>
    <row r="662" spans="1:29">
      <c r="A662" s="38">
        <v>484</v>
      </c>
      <c r="B662" s="39" t="s">
        <v>616</v>
      </c>
      <c r="C662" s="38" t="s">
        <v>53</v>
      </c>
      <c r="D662" s="38">
        <v>23</v>
      </c>
      <c r="E662" s="38" t="s">
        <v>107</v>
      </c>
      <c r="F662" s="38">
        <v>21</v>
      </c>
      <c r="G662" s="38">
        <v>0</v>
      </c>
      <c r="H662" s="38">
        <v>11.8</v>
      </c>
      <c r="I662" s="38">
        <v>1</v>
      </c>
      <c r="J662" s="38">
        <v>2.7</v>
      </c>
      <c r="K662" s="38">
        <v>0.35099999999999998</v>
      </c>
      <c r="L662" s="38">
        <v>0</v>
      </c>
      <c r="M662" s="38">
        <v>0.3</v>
      </c>
      <c r="N662" s="38">
        <v>0</v>
      </c>
      <c r="O662" s="38">
        <v>1</v>
      </c>
      <c r="P662" s="38">
        <v>2.4</v>
      </c>
      <c r="Q662" s="38">
        <v>0.4</v>
      </c>
      <c r="R662" s="38">
        <v>0.1</v>
      </c>
      <c r="S662" s="38">
        <v>0.3</v>
      </c>
      <c r="T662" s="38">
        <v>0.33300000000000002</v>
      </c>
      <c r="U662" s="38">
        <v>0.4</v>
      </c>
      <c r="V662" s="38">
        <v>1.2</v>
      </c>
      <c r="W662" s="38">
        <v>1.6</v>
      </c>
      <c r="X662" s="38">
        <v>1</v>
      </c>
      <c r="Y662" s="38">
        <v>0.4</v>
      </c>
      <c r="Z662" s="38">
        <v>0.1</v>
      </c>
      <c r="AA662" s="38">
        <v>0.6</v>
      </c>
      <c r="AB662" s="38">
        <v>0.9</v>
      </c>
      <c r="AC662" s="38">
        <v>2</v>
      </c>
    </row>
    <row r="663" spans="1:29">
      <c r="A663" s="40">
        <v>484</v>
      </c>
      <c r="B663" s="39" t="s">
        <v>616</v>
      </c>
      <c r="C663" s="40" t="s">
        <v>53</v>
      </c>
      <c r="D663" s="40">
        <v>23</v>
      </c>
      <c r="E663" s="39" t="s">
        <v>235</v>
      </c>
      <c r="F663" s="40">
        <v>11</v>
      </c>
      <c r="G663" s="40">
        <v>0</v>
      </c>
      <c r="H663" s="40">
        <v>12.9</v>
      </c>
      <c r="I663" s="40">
        <v>1.1000000000000001</v>
      </c>
      <c r="J663" s="40">
        <v>2.8</v>
      </c>
      <c r="K663" s="40">
        <v>0.38700000000000001</v>
      </c>
      <c r="L663" s="40">
        <v>0</v>
      </c>
      <c r="M663" s="40">
        <v>0.5</v>
      </c>
      <c r="N663" s="40">
        <v>0</v>
      </c>
      <c r="O663" s="40">
        <v>1.1000000000000001</v>
      </c>
      <c r="P663" s="40">
        <v>2.4</v>
      </c>
      <c r="Q663" s="40">
        <v>0.46200000000000002</v>
      </c>
      <c r="R663" s="40">
        <v>0.1</v>
      </c>
      <c r="S663" s="40">
        <v>0.4</v>
      </c>
      <c r="T663" s="40">
        <v>0.25</v>
      </c>
      <c r="U663" s="40">
        <v>0.2</v>
      </c>
      <c r="V663" s="40">
        <v>1.3</v>
      </c>
      <c r="W663" s="40">
        <v>1.5</v>
      </c>
      <c r="X663" s="40">
        <v>0.9</v>
      </c>
      <c r="Y663" s="40">
        <v>0.5</v>
      </c>
      <c r="Z663" s="40">
        <v>0</v>
      </c>
      <c r="AA663" s="40">
        <v>0.3</v>
      </c>
      <c r="AB663" s="40">
        <v>1</v>
      </c>
      <c r="AC663" s="40">
        <v>2.2999999999999998</v>
      </c>
    </row>
    <row r="664" spans="1:29">
      <c r="A664" s="40">
        <v>484</v>
      </c>
      <c r="B664" s="39" t="s">
        <v>616</v>
      </c>
      <c r="C664" s="40" t="s">
        <v>53</v>
      </c>
      <c r="D664" s="40">
        <v>23</v>
      </c>
      <c r="E664" s="39" t="s">
        <v>221</v>
      </c>
      <c r="F664" s="40">
        <v>10</v>
      </c>
      <c r="G664" s="40">
        <v>0</v>
      </c>
      <c r="H664" s="40">
        <v>10.5</v>
      </c>
      <c r="I664" s="40">
        <v>0.8</v>
      </c>
      <c r="J664" s="40">
        <v>2.6</v>
      </c>
      <c r="K664" s="40">
        <v>0.308</v>
      </c>
      <c r="L664" s="40">
        <v>0</v>
      </c>
      <c r="M664" s="40">
        <v>0.2</v>
      </c>
      <c r="N664" s="40">
        <v>0</v>
      </c>
      <c r="O664" s="40">
        <v>0.8</v>
      </c>
      <c r="P664" s="40">
        <v>2.4</v>
      </c>
      <c r="Q664" s="40">
        <v>0.33300000000000002</v>
      </c>
      <c r="R664" s="40">
        <v>0.1</v>
      </c>
      <c r="S664" s="40">
        <v>0.2</v>
      </c>
      <c r="T664" s="40">
        <v>0.5</v>
      </c>
      <c r="U664" s="40">
        <v>0.6</v>
      </c>
      <c r="V664" s="40">
        <v>1.2</v>
      </c>
      <c r="W664" s="40">
        <v>1.8</v>
      </c>
      <c r="X664" s="40">
        <v>1.1000000000000001</v>
      </c>
      <c r="Y664" s="40">
        <v>0.3</v>
      </c>
      <c r="Z664" s="40">
        <v>0.2</v>
      </c>
      <c r="AA664" s="40">
        <v>1</v>
      </c>
      <c r="AB664" s="40">
        <v>0.7</v>
      </c>
      <c r="AC664" s="40">
        <v>1.7</v>
      </c>
    </row>
    <row r="665" spans="1:29">
      <c r="A665" s="38">
        <v>485</v>
      </c>
      <c r="B665" s="39" t="s">
        <v>617</v>
      </c>
      <c r="C665" s="38" t="s">
        <v>24</v>
      </c>
      <c r="D665" s="38">
        <v>27</v>
      </c>
      <c r="E665" s="38" t="s">
        <v>107</v>
      </c>
      <c r="F665" s="38">
        <v>75</v>
      </c>
      <c r="G665" s="38">
        <v>7</v>
      </c>
      <c r="H665" s="38">
        <v>19.3</v>
      </c>
      <c r="I665" s="38">
        <v>3.1</v>
      </c>
      <c r="J665" s="38">
        <v>4.8</v>
      </c>
      <c r="K665" s="38">
        <v>0.64200000000000002</v>
      </c>
      <c r="L665" s="38">
        <v>0</v>
      </c>
      <c r="M665" s="38">
        <v>0</v>
      </c>
      <c r="N665" s="38">
        <v>0</v>
      </c>
      <c r="O665" s="38">
        <v>3.1</v>
      </c>
      <c r="P665" s="38">
        <v>4.8</v>
      </c>
      <c r="Q665" s="38">
        <v>0.64700000000000002</v>
      </c>
      <c r="R665" s="38">
        <v>1</v>
      </c>
      <c r="S665" s="38">
        <v>1.5</v>
      </c>
      <c r="T665" s="38">
        <v>0.69599999999999995</v>
      </c>
      <c r="U665" s="38">
        <v>1.7</v>
      </c>
      <c r="V665" s="38">
        <v>2.6</v>
      </c>
      <c r="W665" s="38">
        <v>4.3</v>
      </c>
      <c r="X665" s="38">
        <v>0.5</v>
      </c>
      <c r="Y665" s="38">
        <v>0.7</v>
      </c>
      <c r="Z665" s="38">
        <v>1.3</v>
      </c>
      <c r="AA665" s="38">
        <v>0.5</v>
      </c>
      <c r="AB665" s="38">
        <v>1.4</v>
      </c>
      <c r="AC665" s="38">
        <v>7.3</v>
      </c>
    </row>
    <row r="666" spans="1:29">
      <c r="A666" s="40">
        <v>485</v>
      </c>
      <c r="B666" s="39" t="s">
        <v>617</v>
      </c>
      <c r="C666" s="40" t="s">
        <v>24</v>
      </c>
      <c r="D666" s="40">
        <v>27</v>
      </c>
      <c r="E666" s="39" t="s">
        <v>81</v>
      </c>
      <c r="F666" s="40">
        <v>27</v>
      </c>
      <c r="G666" s="40">
        <v>0</v>
      </c>
      <c r="H666" s="40">
        <v>18.7</v>
      </c>
      <c r="I666" s="40">
        <v>3.7</v>
      </c>
      <c r="J666" s="40">
        <v>5</v>
      </c>
      <c r="K666" s="40">
        <v>0.748</v>
      </c>
      <c r="L666" s="40">
        <v>0</v>
      </c>
      <c r="M666" s="40">
        <v>0</v>
      </c>
      <c r="N666" s="40"/>
      <c r="O666" s="40">
        <v>3.7</v>
      </c>
      <c r="P666" s="40">
        <v>5</v>
      </c>
      <c r="Q666" s="40">
        <v>0.748</v>
      </c>
      <c r="R666" s="40">
        <v>1.3</v>
      </c>
      <c r="S666" s="40">
        <v>1.8</v>
      </c>
      <c r="T666" s="40">
        <v>0.75</v>
      </c>
      <c r="U666" s="40">
        <v>1.9</v>
      </c>
      <c r="V666" s="40">
        <v>2.2000000000000002</v>
      </c>
      <c r="W666" s="40">
        <v>4.0999999999999996</v>
      </c>
      <c r="X666" s="40">
        <v>0.4</v>
      </c>
      <c r="Y666" s="40">
        <v>0.6</v>
      </c>
      <c r="Z666" s="40">
        <v>1.6</v>
      </c>
      <c r="AA666" s="40">
        <v>0.5</v>
      </c>
      <c r="AB666" s="40">
        <v>1.6</v>
      </c>
      <c r="AC666" s="40">
        <v>8.8000000000000007</v>
      </c>
    </row>
    <row r="667" spans="1:29">
      <c r="A667" s="40">
        <v>485</v>
      </c>
      <c r="B667" s="39" t="s">
        <v>617</v>
      </c>
      <c r="C667" s="40" t="s">
        <v>24</v>
      </c>
      <c r="D667" s="40">
        <v>27</v>
      </c>
      <c r="E667" s="39" t="s">
        <v>87</v>
      </c>
      <c r="F667" s="40">
        <v>8</v>
      </c>
      <c r="G667" s="40">
        <v>0</v>
      </c>
      <c r="H667" s="40">
        <v>10.8</v>
      </c>
      <c r="I667" s="40">
        <v>1.5</v>
      </c>
      <c r="J667" s="40">
        <v>2.6</v>
      </c>
      <c r="K667" s="40">
        <v>0.57099999999999995</v>
      </c>
      <c r="L667" s="40">
        <v>0</v>
      </c>
      <c r="M667" s="40">
        <v>0</v>
      </c>
      <c r="N667" s="40"/>
      <c r="O667" s="40">
        <v>1.5</v>
      </c>
      <c r="P667" s="40">
        <v>2.6</v>
      </c>
      <c r="Q667" s="40">
        <v>0.57099999999999995</v>
      </c>
      <c r="R667" s="40">
        <v>0.3</v>
      </c>
      <c r="S667" s="40">
        <v>0.5</v>
      </c>
      <c r="T667" s="40">
        <v>0.5</v>
      </c>
      <c r="U667" s="40">
        <v>0.9</v>
      </c>
      <c r="V667" s="40">
        <v>1.3</v>
      </c>
      <c r="W667" s="40">
        <v>2.1</v>
      </c>
      <c r="X667" s="40">
        <v>1</v>
      </c>
      <c r="Y667" s="40">
        <v>0.1</v>
      </c>
      <c r="Z667" s="40">
        <v>0.6</v>
      </c>
      <c r="AA667" s="40">
        <v>0.6</v>
      </c>
      <c r="AB667" s="40">
        <v>0.5</v>
      </c>
      <c r="AC667" s="40">
        <v>3.3</v>
      </c>
    </row>
    <row r="668" spans="1:29">
      <c r="A668" s="40">
        <v>485</v>
      </c>
      <c r="B668" s="39" t="s">
        <v>617</v>
      </c>
      <c r="C668" s="40" t="s">
        <v>24</v>
      </c>
      <c r="D668" s="40">
        <v>27</v>
      </c>
      <c r="E668" s="39" t="s">
        <v>59</v>
      </c>
      <c r="F668" s="40">
        <v>40</v>
      </c>
      <c r="G668" s="40">
        <v>7</v>
      </c>
      <c r="H668" s="40">
        <v>21.5</v>
      </c>
      <c r="I668" s="40">
        <v>3</v>
      </c>
      <c r="J668" s="40">
        <v>5.2</v>
      </c>
      <c r="K668" s="40">
        <v>0.57999999999999996</v>
      </c>
      <c r="L668" s="40">
        <v>0</v>
      </c>
      <c r="M668" s="40">
        <v>0.1</v>
      </c>
      <c r="N668" s="40">
        <v>0</v>
      </c>
      <c r="O668" s="40">
        <v>3</v>
      </c>
      <c r="P668" s="40">
        <v>5.0999999999999996</v>
      </c>
      <c r="Q668" s="40">
        <v>0.58799999999999997</v>
      </c>
      <c r="R668" s="40">
        <v>1</v>
      </c>
      <c r="S668" s="40">
        <v>1.5</v>
      </c>
      <c r="T668" s="40">
        <v>0.66700000000000004</v>
      </c>
      <c r="U668" s="40">
        <v>1.8</v>
      </c>
      <c r="V668" s="40">
        <v>3.1</v>
      </c>
      <c r="W668" s="40">
        <v>4.9000000000000004</v>
      </c>
      <c r="X668" s="40">
        <v>0.6</v>
      </c>
      <c r="Y668" s="40">
        <v>0.8</v>
      </c>
      <c r="Z668" s="40">
        <v>1.2</v>
      </c>
      <c r="AA668" s="40">
        <v>0.4</v>
      </c>
      <c r="AB668" s="40">
        <v>1.4</v>
      </c>
      <c r="AC668" s="40">
        <v>7</v>
      </c>
    </row>
    <row r="669" spans="1:29">
      <c r="A669" s="38">
        <v>486</v>
      </c>
      <c r="B669" s="39" t="s">
        <v>618</v>
      </c>
      <c r="C669" s="38" t="s">
        <v>64</v>
      </c>
      <c r="D669" s="38">
        <v>29</v>
      </c>
      <c r="E669" s="39" t="s">
        <v>49</v>
      </c>
      <c r="F669" s="38">
        <v>48</v>
      </c>
      <c r="G669" s="38">
        <v>2</v>
      </c>
      <c r="H669" s="38">
        <v>12.3</v>
      </c>
      <c r="I669" s="38">
        <v>1.5</v>
      </c>
      <c r="J669" s="38">
        <v>4</v>
      </c>
      <c r="K669" s="38">
        <v>0.379</v>
      </c>
      <c r="L669" s="38">
        <v>0.9</v>
      </c>
      <c r="M669" s="38">
        <v>2.2999999999999998</v>
      </c>
      <c r="N669" s="38">
        <v>0.38</v>
      </c>
      <c r="O669" s="38">
        <v>0.6</v>
      </c>
      <c r="P669" s="38">
        <v>1.7</v>
      </c>
      <c r="Q669" s="38">
        <v>0.378</v>
      </c>
      <c r="R669" s="38">
        <v>0.7</v>
      </c>
      <c r="S669" s="38">
        <v>0.9</v>
      </c>
      <c r="T669" s="38">
        <v>0.81</v>
      </c>
      <c r="U669" s="38">
        <v>0.3</v>
      </c>
      <c r="V669" s="38">
        <v>2</v>
      </c>
      <c r="W669" s="38">
        <v>2.2999999999999998</v>
      </c>
      <c r="X669" s="38">
        <v>0.9</v>
      </c>
      <c r="Y669" s="38">
        <v>0.4</v>
      </c>
      <c r="Z669" s="38">
        <v>0.2</v>
      </c>
      <c r="AA669" s="38">
        <v>0.4</v>
      </c>
      <c r="AB669" s="38">
        <v>1.1000000000000001</v>
      </c>
      <c r="AC669" s="38">
        <v>4.5999999999999996</v>
      </c>
    </row>
    <row r="670" spans="1:29">
      <c r="A670" s="38">
        <v>487</v>
      </c>
      <c r="B670" s="39" t="s">
        <v>619</v>
      </c>
      <c r="C670" s="38" t="s">
        <v>58</v>
      </c>
      <c r="D670" s="38">
        <v>21</v>
      </c>
      <c r="E670" s="39" t="s">
        <v>223</v>
      </c>
      <c r="F670" s="38">
        <v>30</v>
      </c>
      <c r="G670" s="38">
        <v>15</v>
      </c>
      <c r="H670" s="38">
        <v>29.8</v>
      </c>
      <c r="I670" s="38">
        <v>5.8</v>
      </c>
      <c r="J670" s="38">
        <v>14.5</v>
      </c>
      <c r="K670" s="38">
        <v>0.40300000000000002</v>
      </c>
      <c r="L670" s="38">
        <v>1.2</v>
      </c>
      <c r="M670" s="38">
        <v>4.7</v>
      </c>
      <c r="N670" s="38">
        <v>0.26100000000000001</v>
      </c>
      <c r="O670" s="38">
        <v>4.5999999999999996</v>
      </c>
      <c r="P670" s="38">
        <v>9.6999999999999993</v>
      </c>
      <c r="Q670" s="38">
        <v>0.47299999999999998</v>
      </c>
      <c r="R670" s="38">
        <v>4</v>
      </c>
      <c r="S670" s="38">
        <v>6</v>
      </c>
      <c r="T670" s="38">
        <v>0.66700000000000004</v>
      </c>
      <c r="U670" s="38">
        <v>0.7</v>
      </c>
      <c r="V670" s="38">
        <v>2.1</v>
      </c>
      <c r="W670" s="38">
        <v>2.9</v>
      </c>
      <c r="X670" s="38">
        <v>5.2</v>
      </c>
      <c r="Y670" s="38">
        <v>1.6</v>
      </c>
      <c r="Z670" s="38">
        <v>0.3</v>
      </c>
      <c r="AA670" s="38">
        <v>3.8</v>
      </c>
      <c r="AB670" s="38">
        <v>2.4</v>
      </c>
      <c r="AC670" s="38">
        <v>16.899999999999999</v>
      </c>
    </row>
    <row r="671" spans="1:29">
      <c r="A671" s="38">
        <v>488</v>
      </c>
      <c r="B671" s="39" t="s">
        <v>620</v>
      </c>
      <c r="C671" s="38" t="s">
        <v>58</v>
      </c>
      <c r="D671" s="38">
        <v>19</v>
      </c>
      <c r="E671" s="39" t="s">
        <v>87</v>
      </c>
      <c r="F671" s="38">
        <v>31</v>
      </c>
      <c r="G671" s="38">
        <v>0</v>
      </c>
      <c r="H671" s="38">
        <v>10.7</v>
      </c>
      <c r="I671" s="38">
        <v>1.2</v>
      </c>
      <c r="J671" s="38">
        <v>3.3</v>
      </c>
      <c r="K671" s="38">
        <v>0.35299999999999998</v>
      </c>
      <c r="L671" s="38">
        <v>0.5</v>
      </c>
      <c r="M671" s="38">
        <v>2.1</v>
      </c>
      <c r="N671" s="38">
        <v>0.25800000000000001</v>
      </c>
      <c r="O671" s="38">
        <v>0.6</v>
      </c>
      <c r="P671" s="38">
        <v>1.2</v>
      </c>
      <c r="Q671" s="38">
        <v>0.52800000000000002</v>
      </c>
      <c r="R671" s="38">
        <v>0.5</v>
      </c>
      <c r="S671" s="38">
        <v>0.9</v>
      </c>
      <c r="T671" s="38">
        <v>0.55200000000000005</v>
      </c>
      <c r="U671" s="38">
        <v>0.3</v>
      </c>
      <c r="V671" s="38">
        <v>1.1000000000000001</v>
      </c>
      <c r="W671" s="38">
        <v>1.4</v>
      </c>
      <c r="X671" s="38">
        <v>0.4</v>
      </c>
      <c r="Y671" s="38">
        <v>0.3</v>
      </c>
      <c r="Z671" s="38">
        <v>0.1</v>
      </c>
      <c r="AA671" s="38">
        <v>0.2</v>
      </c>
      <c r="AB671" s="38">
        <v>0.7</v>
      </c>
      <c r="AC671" s="38">
        <v>3.4</v>
      </c>
    </row>
    <row r="672" spans="1:29">
      <c r="A672" s="38">
        <v>489</v>
      </c>
      <c r="B672" s="39" t="s">
        <v>621</v>
      </c>
      <c r="C672" s="38" t="s">
        <v>58</v>
      </c>
      <c r="D672" s="38">
        <v>29</v>
      </c>
      <c r="E672" s="39" t="s">
        <v>85</v>
      </c>
      <c r="F672" s="38">
        <v>42</v>
      </c>
      <c r="G672" s="38">
        <v>0</v>
      </c>
      <c r="H672" s="38">
        <v>23.8</v>
      </c>
      <c r="I672" s="38">
        <v>4.0999999999999996</v>
      </c>
      <c r="J672" s="38">
        <v>11.3</v>
      </c>
      <c r="K672" s="38">
        <v>0.36599999999999999</v>
      </c>
      <c r="L672" s="38">
        <v>2</v>
      </c>
      <c r="M672" s="38">
        <v>5.4</v>
      </c>
      <c r="N672" s="38">
        <v>0.36899999999999999</v>
      </c>
      <c r="O672" s="38">
        <v>2.2000000000000002</v>
      </c>
      <c r="P672" s="38">
        <v>6</v>
      </c>
      <c r="Q672" s="38">
        <v>0.36299999999999999</v>
      </c>
      <c r="R672" s="38">
        <v>3.1</v>
      </c>
      <c r="S672" s="38">
        <v>3.5</v>
      </c>
      <c r="T672" s="38">
        <v>0.89200000000000002</v>
      </c>
      <c r="U672" s="38">
        <v>0.4</v>
      </c>
      <c r="V672" s="38">
        <v>1.9</v>
      </c>
      <c r="W672" s="38">
        <v>2.2999999999999998</v>
      </c>
      <c r="X672" s="38">
        <v>1</v>
      </c>
      <c r="Y672" s="38">
        <v>0.5</v>
      </c>
      <c r="Z672" s="38">
        <v>0.3</v>
      </c>
      <c r="AA672" s="38">
        <v>1</v>
      </c>
      <c r="AB672" s="38">
        <v>2</v>
      </c>
      <c r="AC672" s="38">
        <v>13.4</v>
      </c>
    </row>
    <row r="673" spans="1:29">
      <c r="A673" s="38">
        <v>490</v>
      </c>
      <c r="B673" s="39" t="s">
        <v>622</v>
      </c>
      <c r="C673" s="38" t="s">
        <v>24</v>
      </c>
      <c r="D673" s="38">
        <v>26</v>
      </c>
      <c r="E673" s="38" t="s">
        <v>107</v>
      </c>
      <c r="F673" s="38">
        <v>76</v>
      </c>
      <c r="G673" s="38">
        <v>68</v>
      </c>
      <c r="H673" s="38">
        <v>32</v>
      </c>
      <c r="I673" s="38">
        <v>5.9</v>
      </c>
      <c r="J673" s="38">
        <v>12.7</v>
      </c>
      <c r="K673" s="38">
        <v>0.46600000000000003</v>
      </c>
      <c r="L673" s="38">
        <v>0.5</v>
      </c>
      <c r="M673" s="38">
        <v>1.5</v>
      </c>
      <c r="N673" s="38">
        <v>0.33</v>
      </c>
      <c r="O673" s="38">
        <v>5.4</v>
      </c>
      <c r="P673" s="38">
        <v>11.2</v>
      </c>
      <c r="Q673" s="38">
        <v>0.48399999999999999</v>
      </c>
      <c r="R673" s="38">
        <v>1.7</v>
      </c>
      <c r="S673" s="38">
        <v>2.6</v>
      </c>
      <c r="T673" s="38">
        <v>0.65500000000000003</v>
      </c>
      <c r="U673" s="38">
        <v>1.7</v>
      </c>
      <c r="V673" s="38">
        <v>3.7</v>
      </c>
      <c r="W673" s="38">
        <v>5.4</v>
      </c>
      <c r="X673" s="38">
        <v>2.2999999999999998</v>
      </c>
      <c r="Y673" s="38">
        <v>1.6</v>
      </c>
      <c r="Z673" s="38">
        <v>0.3</v>
      </c>
      <c r="AA673" s="38">
        <v>1.5</v>
      </c>
      <c r="AB673" s="38">
        <v>2.2999999999999998</v>
      </c>
      <c r="AC673" s="38">
        <v>14.1</v>
      </c>
    </row>
    <row r="674" spans="1:29">
      <c r="A674" s="40">
        <v>490</v>
      </c>
      <c r="B674" s="39" t="s">
        <v>622</v>
      </c>
      <c r="C674" s="40" t="s">
        <v>24</v>
      </c>
      <c r="D674" s="40">
        <v>26</v>
      </c>
      <c r="E674" s="39" t="s">
        <v>77</v>
      </c>
      <c r="F674" s="40">
        <v>48</v>
      </c>
      <c r="G674" s="40">
        <v>48</v>
      </c>
      <c r="H674" s="40">
        <v>33.4</v>
      </c>
      <c r="I674" s="40">
        <v>6</v>
      </c>
      <c r="J674" s="40">
        <v>13.4</v>
      </c>
      <c r="K674" s="40">
        <v>0.45100000000000001</v>
      </c>
      <c r="L674" s="40">
        <v>0.4</v>
      </c>
      <c r="M674" s="40">
        <v>1.4</v>
      </c>
      <c r="N674" s="40">
        <v>0.29199999999999998</v>
      </c>
      <c r="O674" s="40">
        <v>5.6</v>
      </c>
      <c r="P674" s="40">
        <v>12</v>
      </c>
      <c r="Q674" s="40">
        <v>0.46899999999999997</v>
      </c>
      <c r="R674" s="40">
        <v>1.8</v>
      </c>
      <c r="S674" s="40">
        <v>2.7</v>
      </c>
      <c r="T674" s="40">
        <v>0.68200000000000005</v>
      </c>
      <c r="U674" s="40">
        <v>1.6</v>
      </c>
      <c r="V674" s="40">
        <v>3.5</v>
      </c>
      <c r="W674" s="40">
        <v>5.0999999999999996</v>
      </c>
      <c r="X674" s="40">
        <v>2.8</v>
      </c>
      <c r="Y674" s="40">
        <v>1.8</v>
      </c>
      <c r="Z674" s="40">
        <v>0.4</v>
      </c>
      <c r="AA674" s="40">
        <v>1.6</v>
      </c>
      <c r="AB674" s="40">
        <v>2.4</v>
      </c>
      <c r="AC674" s="40">
        <v>14.3</v>
      </c>
    </row>
    <row r="675" spans="1:29">
      <c r="A675" s="40">
        <v>490</v>
      </c>
      <c r="B675" s="39" t="s">
        <v>622</v>
      </c>
      <c r="C675" s="40" t="s">
        <v>24</v>
      </c>
      <c r="D675" s="40">
        <v>26</v>
      </c>
      <c r="E675" s="39" t="s">
        <v>231</v>
      </c>
      <c r="F675" s="40">
        <v>28</v>
      </c>
      <c r="G675" s="40">
        <v>20</v>
      </c>
      <c r="H675" s="40">
        <v>29.6</v>
      </c>
      <c r="I675" s="40">
        <v>5.8</v>
      </c>
      <c r="J675" s="40">
        <v>11.7</v>
      </c>
      <c r="K675" s="40">
        <v>0.495</v>
      </c>
      <c r="L675" s="40">
        <v>0.7</v>
      </c>
      <c r="M675" s="40">
        <v>1.8</v>
      </c>
      <c r="N675" s="40">
        <v>0.38</v>
      </c>
      <c r="O675" s="40">
        <v>5.0999999999999996</v>
      </c>
      <c r="P675" s="40">
        <v>9.9</v>
      </c>
      <c r="Q675" s="40">
        <v>0.51600000000000001</v>
      </c>
      <c r="R675" s="40">
        <v>1.5</v>
      </c>
      <c r="S675" s="40">
        <v>2.5</v>
      </c>
      <c r="T675" s="40">
        <v>0.60599999999999998</v>
      </c>
      <c r="U675" s="40">
        <v>1.9</v>
      </c>
      <c r="V675" s="40">
        <v>4.0999999999999996</v>
      </c>
      <c r="W675" s="40">
        <v>5.9</v>
      </c>
      <c r="X675" s="40">
        <v>1.4</v>
      </c>
      <c r="Y675" s="40">
        <v>1.4</v>
      </c>
      <c r="Z675" s="40">
        <v>0.3</v>
      </c>
      <c r="AA675" s="40">
        <v>1.5</v>
      </c>
      <c r="AB675" s="40">
        <v>2</v>
      </c>
      <c r="AC675" s="40">
        <v>13.8</v>
      </c>
    </row>
    <row r="676" spans="1:29">
      <c r="A676" s="38">
        <v>491</v>
      </c>
      <c r="B676" s="39" t="s">
        <v>623</v>
      </c>
      <c r="C676" s="38" t="s">
        <v>61</v>
      </c>
      <c r="D676" s="38">
        <v>22</v>
      </c>
      <c r="E676" s="39" t="s">
        <v>260</v>
      </c>
      <c r="F676" s="38">
        <v>62</v>
      </c>
      <c r="G676" s="38">
        <v>45</v>
      </c>
      <c r="H676" s="38">
        <v>24</v>
      </c>
      <c r="I676" s="38">
        <v>2.8</v>
      </c>
      <c r="J676" s="38">
        <v>6</v>
      </c>
      <c r="K676" s="38">
        <v>0.46100000000000002</v>
      </c>
      <c r="L676" s="38">
        <v>0</v>
      </c>
      <c r="M676" s="38">
        <v>0</v>
      </c>
      <c r="N676" s="38">
        <v>1</v>
      </c>
      <c r="O676" s="38">
        <v>2.8</v>
      </c>
      <c r="P676" s="38">
        <v>6</v>
      </c>
      <c r="Q676" s="38">
        <v>0.46</v>
      </c>
      <c r="R676" s="38">
        <v>2</v>
      </c>
      <c r="S676" s="38">
        <v>2.6</v>
      </c>
      <c r="T676" s="38">
        <v>0.77400000000000002</v>
      </c>
      <c r="U676" s="38">
        <v>1.6</v>
      </c>
      <c r="V676" s="38">
        <v>4.3</v>
      </c>
      <c r="W676" s="38">
        <v>5.8</v>
      </c>
      <c r="X676" s="38">
        <v>1.6</v>
      </c>
      <c r="Y676" s="38">
        <v>0.5</v>
      </c>
      <c r="Z676" s="38">
        <v>0.8</v>
      </c>
      <c r="AA676" s="38">
        <v>1</v>
      </c>
      <c r="AB676" s="38">
        <v>2.5</v>
      </c>
      <c r="AC676" s="38">
        <v>7.6</v>
      </c>
    </row>
    <row r="677" spans="1:29">
      <c r="A677" s="38">
        <v>492</v>
      </c>
      <c r="B677" s="39" t="s">
        <v>624</v>
      </c>
      <c r="C677" s="38" t="s">
        <v>61</v>
      </c>
      <c r="D677" s="38">
        <v>25</v>
      </c>
      <c r="E677" s="39" t="s">
        <v>87</v>
      </c>
      <c r="F677" s="38">
        <v>82</v>
      </c>
      <c r="G677" s="38">
        <v>59</v>
      </c>
      <c r="H677" s="38">
        <v>21.1</v>
      </c>
      <c r="I677" s="38">
        <v>4.0999999999999996</v>
      </c>
      <c r="J677" s="38">
        <v>7.5</v>
      </c>
      <c r="K677" s="38">
        <v>0.54900000000000004</v>
      </c>
      <c r="L677" s="38">
        <v>0</v>
      </c>
      <c r="M677" s="38">
        <v>0</v>
      </c>
      <c r="N677" s="38"/>
      <c r="O677" s="38">
        <v>4.0999999999999996</v>
      </c>
      <c r="P677" s="38">
        <v>7.5</v>
      </c>
      <c r="Q677" s="38">
        <v>0.54900000000000004</v>
      </c>
      <c r="R677" s="38">
        <v>1.9</v>
      </c>
      <c r="S677" s="38">
        <v>2.2999999999999998</v>
      </c>
      <c r="T677" s="38">
        <v>0.82299999999999995</v>
      </c>
      <c r="U677" s="38">
        <v>1.8</v>
      </c>
      <c r="V677" s="38">
        <v>3.9</v>
      </c>
      <c r="W677" s="38">
        <v>5.7</v>
      </c>
      <c r="X677" s="38">
        <v>1.4</v>
      </c>
      <c r="Y677" s="38">
        <v>0.2</v>
      </c>
      <c r="Z677" s="38">
        <v>0.6</v>
      </c>
      <c r="AA677" s="38">
        <v>0.9</v>
      </c>
      <c r="AB677" s="38">
        <v>2.5</v>
      </c>
      <c r="AC677" s="38">
        <v>10.199999999999999</v>
      </c>
    </row>
  </sheetData>
  <hyperlinks>
    <hyperlink ref="B3" r:id="rId1"/>
    <hyperlink ref="E3" r:id="rId2"/>
    <hyperlink ref="B4" r:id="rId3"/>
    <hyperlink ref="E4" r:id="rId4"/>
    <hyperlink ref="B5" r:id="rId5"/>
    <hyperlink ref="E5" r:id="rId6"/>
    <hyperlink ref="B6" r:id="rId7"/>
    <hyperlink ref="E6" r:id="rId8"/>
    <hyperlink ref="B7" r:id="rId9"/>
    <hyperlink ref="B8" r:id="rId10"/>
    <hyperlink ref="E8" r:id="rId11"/>
    <hyperlink ref="B9" r:id="rId12"/>
    <hyperlink ref="E9" r:id="rId13"/>
    <hyperlink ref="B10" r:id="rId14"/>
    <hyperlink ref="E10" r:id="rId15"/>
    <hyperlink ref="B11" r:id="rId16"/>
    <hyperlink ref="E11" r:id="rId17"/>
    <hyperlink ref="B12" r:id="rId18"/>
    <hyperlink ref="E12" r:id="rId19"/>
    <hyperlink ref="B13" r:id="rId20"/>
    <hyperlink ref="E13" r:id="rId21"/>
    <hyperlink ref="B14" r:id="rId22"/>
    <hyperlink ref="E14" r:id="rId23"/>
    <hyperlink ref="B15" r:id="rId24"/>
    <hyperlink ref="E15" r:id="rId25"/>
    <hyperlink ref="B16" r:id="rId26"/>
    <hyperlink ref="E16" r:id="rId27"/>
    <hyperlink ref="B17" r:id="rId28"/>
    <hyperlink ref="B18" r:id="rId29"/>
    <hyperlink ref="E18" r:id="rId30"/>
    <hyperlink ref="B19" r:id="rId31"/>
    <hyperlink ref="E19" r:id="rId32"/>
    <hyperlink ref="B20" r:id="rId33"/>
    <hyperlink ref="E20" r:id="rId34"/>
    <hyperlink ref="B21" r:id="rId35"/>
    <hyperlink ref="E21" r:id="rId36"/>
    <hyperlink ref="B22" r:id="rId37"/>
    <hyperlink ref="E22" r:id="rId38"/>
    <hyperlink ref="B23" r:id="rId39"/>
    <hyperlink ref="E23" r:id="rId40"/>
    <hyperlink ref="B24" r:id="rId41"/>
    <hyperlink ref="E24" r:id="rId42"/>
    <hyperlink ref="B25" r:id="rId43"/>
    <hyperlink ref="E25" r:id="rId44"/>
    <hyperlink ref="B26" r:id="rId45"/>
    <hyperlink ref="E26" r:id="rId46"/>
    <hyperlink ref="B28" r:id="rId47"/>
    <hyperlink ref="E28" r:id="rId48"/>
    <hyperlink ref="B29" r:id="rId49"/>
    <hyperlink ref="E29" r:id="rId50"/>
    <hyperlink ref="B30" r:id="rId51"/>
    <hyperlink ref="E30" r:id="rId52"/>
    <hyperlink ref="B31" r:id="rId53"/>
    <hyperlink ref="E31" r:id="rId54"/>
    <hyperlink ref="B32" r:id="rId55"/>
    <hyperlink ref="B33" r:id="rId56"/>
    <hyperlink ref="E33" r:id="rId57"/>
    <hyperlink ref="B34" r:id="rId58"/>
    <hyperlink ref="E34" r:id="rId59"/>
    <hyperlink ref="B35" r:id="rId60"/>
    <hyperlink ref="E35" r:id="rId61"/>
    <hyperlink ref="B36" r:id="rId62"/>
    <hyperlink ref="E36" r:id="rId63"/>
    <hyperlink ref="B37" r:id="rId64"/>
    <hyperlink ref="E37" r:id="rId65"/>
    <hyperlink ref="B38" r:id="rId66"/>
    <hyperlink ref="E38" r:id="rId67"/>
    <hyperlink ref="B39" r:id="rId68"/>
    <hyperlink ref="E39" r:id="rId69"/>
    <hyperlink ref="B40" r:id="rId70"/>
    <hyperlink ref="E40" r:id="rId71"/>
    <hyperlink ref="B41" r:id="rId72"/>
    <hyperlink ref="E41" r:id="rId73"/>
    <hyperlink ref="B42" r:id="rId74"/>
    <hyperlink ref="E42" r:id="rId75"/>
    <hyperlink ref="B43" r:id="rId76"/>
    <hyperlink ref="E43" r:id="rId77"/>
    <hyperlink ref="B44" r:id="rId78"/>
    <hyperlink ref="B45" r:id="rId79"/>
    <hyperlink ref="E45" r:id="rId80"/>
    <hyperlink ref="B46" r:id="rId81"/>
    <hyperlink ref="E46" r:id="rId82"/>
    <hyperlink ref="B47" r:id="rId83"/>
    <hyperlink ref="E47" r:id="rId84"/>
    <hyperlink ref="B48" r:id="rId85"/>
    <hyperlink ref="E48" r:id="rId86"/>
    <hyperlink ref="B49" r:id="rId87"/>
    <hyperlink ref="E49" r:id="rId88"/>
    <hyperlink ref="B50" r:id="rId89"/>
    <hyperlink ref="E50" r:id="rId90"/>
    <hyperlink ref="B51" r:id="rId91"/>
    <hyperlink ref="E51" r:id="rId92"/>
    <hyperlink ref="B53" r:id="rId93"/>
    <hyperlink ref="E53" r:id="rId94"/>
    <hyperlink ref="B54" r:id="rId95"/>
    <hyperlink ref="E54" r:id="rId96"/>
    <hyperlink ref="B55" r:id="rId97"/>
    <hyperlink ref="E55" r:id="rId98"/>
    <hyperlink ref="B56" r:id="rId99"/>
    <hyperlink ref="E56" r:id="rId100"/>
    <hyperlink ref="B57" r:id="rId101"/>
    <hyperlink ref="E57" r:id="rId102"/>
    <hyperlink ref="B58" r:id="rId103"/>
    <hyperlink ref="E58" r:id="rId104"/>
    <hyperlink ref="B59" r:id="rId105"/>
    <hyperlink ref="E59" r:id="rId106"/>
    <hyperlink ref="B60" r:id="rId107"/>
    <hyperlink ref="E60" r:id="rId108"/>
    <hyperlink ref="B61" r:id="rId109"/>
    <hyperlink ref="B62" r:id="rId110"/>
    <hyperlink ref="E62" r:id="rId111"/>
    <hyperlink ref="B63" r:id="rId112"/>
    <hyperlink ref="E63" r:id="rId113"/>
    <hyperlink ref="B64" r:id="rId114"/>
    <hyperlink ref="E64" r:id="rId115"/>
    <hyperlink ref="B65" r:id="rId116"/>
    <hyperlink ref="E65" r:id="rId117"/>
    <hyperlink ref="B66" r:id="rId118"/>
    <hyperlink ref="E66" r:id="rId119"/>
    <hyperlink ref="B67" r:id="rId120"/>
    <hyperlink ref="E67" r:id="rId121"/>
    <hyperlink ref="B68" r:id="rId122"/>
    <hyperlink ref="E68" r:id="rId123"/>
    <hyperlink ref="B69" r:id="rId124"/>
    <hyperlink ref="E69" r:id="rId125"/>
    <hyperlink ref="B70" r:id="rId126"/>
    <hyperlink ref="E70" r:id="rId127"/>
    <hyperlink ref="B71" r:id="rId128"/>
    <hyperlink ref="E71" r:id="rId129"/>
    <hyperlink ref="B72" r:id="rId130"/>
    <hyperlink ref="E72" r:id="rId131"/>
    <hyperlink ref="B73" r:id="rId132"/>
    <hyperlink ref="E73" r:id="rId133"/>
    <hyperlink ref="B74" r:id="rId134"/>
    <hyperlink ref="E74" r:id="rId135"/>
    <hyperlink ref="B76" r:id="rId136"/>
    <hyperlink ref="E76" r:id="rId137"/>
    <hyperlink ref="B77" r:id="rId138"/>
    <hyperlink ref="B78" r:id="rId139"/>
    <hyperlink ref="E78" r:id="rId140"/>
    <hyperlink ref="B79" r:id="rId141"/>
    <hyperlink ref="E79" r:id="rId142"/>
    <hyperlink ref="B80" r:id="rId143"/>
    <hyperlink ref="E80" r:id="rId144"/>
    <hyperlink ref="B81" r:id="rId145"/>
    <hyperlink ref="E81" r:id="rId146"/>
    <hyperlink ref="B82" r:id="rId147"/>
    <hyperlink ref="E82" r:id="rId148"/>
    <hyperlink ref="B83" r:id="rId149"/>
    <hyperlink ref="E83" r:id="rId150"/>
    <hyperlink ref="B84" r:id="rId151"/>
    <hyperlink ref="E84" r:id="rId152"/>
    <hyperlink ref="B85" r:id="rId153"/>
    <hyperlink ref="E85" r:id="rId154"/>
    <hyperlink ref="B86" r:id="rId155"/>
    <hyperlink ref="E86" r:id="rId156"/>
    <hyperlink ref="B87" r:id="rId157"/>
    <hyperlink ref="B88" r:id="rId158"/>
    <hyperlink ref="E88" r:id="rId159"/>
    <hyperlink ref="B89" r:id="rId160"/>
    <hyperlink ref="E89" r:id="rId161"/>
    <hyperlink ref="B90" r:id="rId162"/>
    <hyperlink ref="E90" r:id="rId163"/>
    <hyperlink ref="B91" r:id="rId164"/>
    <hyperlink ref="E91" r:id="rId165"/>
    <hyperlink ref="B92" r:id="rId166"/>
    <hyperlink ref="E92" r:id="rId167"/>
    <hyperlink ref="B93" r:id="rId168"/>
    <hyperlink ref="E93" r:id="rId169"/>
    <hyperlink ref="B94" r:id="rId170"/>
    <hyperlink ref="E94" r:id="rId171"/>
    <hyperlink ref="B95" r:id="rId172"/>
    <hyperlink ref="E95" r:id="rId173"/>
    <hyperlink ref="B96" r:id="rId174"/>
    <hyperlink ref="E96" r:id="rId175"/>
    <hyperlink ref="B97" r:id="rId176"/>
    <hyperlink ref="E97" r:id="rId177"/>
    <hyperlink ref="B98" r:id="rId178"/>
    <hyperlink ref="E98" r:id="rId179"/>
    <hyperlink ref="B99" r:id="rId180"/>
    <hyperlink ref="E99" r:id="rId181"/>
    <hyperlink ref="B101" r:id="rId182"/>
    <hyperlink ref="E101" r:id="rId183"/>
    <hyperlink ref="B102" r:id="rId184"/>
    <hyperlink ref="B103" r:id="rId185"/>
    <hyperlink ref="E103" r:id="rId186"/>
    <hyperlink ref="B104" r:id="rId187"/>
    <hyperlink ref="E104" r:id="rId188"/>
    <hyperlink ref="B105" r:id="rId189"/>
    <hyperlink ref="E105" r:id="rId190"/>
    <hyperlink ref="B106" r:id="rId191"/>
    <hyperlink ref="E106" r:id="rId192"/>
    <hyperlink ref="B107" r:id="rId193"/>
    <hyperlink ref="E107" r:id="rId194"/>
    <hyperlink ref="B108" r:id="rId195"/>
    <hyperlink ref="B109" r:id="rId196"/>
    <hyperlink ref="E109" r:id="rId197"/>
    <hyperlink ref="B110" r:id="rId198"/>
    <hyperlink ref="E110" r:id="rId199"/>
    <hyperlink ref="B111" r:id="rId200"/>
    <hyperlink ref="E111" r:id="rId201"/>
    <hyperlink ref="B112" r:id="rId202"/>
    <hyperlink ref="E112" r:id="rId203"/>
    <hyperlink ref="B113" r:id="rId204"/>
    <hyperlink ref="E113" r:id="rId205"/>
    <hyperlink ref="B114" r:id="rId206"/>
    <hyperlink ref="E114" r:id="rId207"/>
    <hyperlink ref="B115" r:id="rId208"/>
    <hyperlink ref="E115" r:id="rId209"/>
    <hyperlink ref="B116" r:id="rId210"/>
    <hyperlink ref="E116" r:id="rId211"/>
    <hyperlink ref="B117" r:id="rId212"/>
    <hyperlink ref="E117" r:id="rId213"/>
    <hyperlink ref="B118" r:id="rId214"/>
    <hyperlink ref="B119" r:id="rId215"/>
    <hyperlink ref="E119" r:id="rId216"/>
    <hyperlink ref="B120" r:id="rId217"/>
    <hyperlink ref="E120" r:id="rId218"/>
    <hyperlink ref="B121" r:id="rId219"/>
    <hyperlink ref="E121" r:id="rId220"/>
    <hyperlink ref="B122" r:id="rId221"/>
    <hyperlink ref="E122" r:id="rId222"/>
    <hyperlink ref="B123" r:id="rId223"/>
    <hyperlink ref="B124" r:id="rId224"/>
    <hyperlink ref="E124" r:id="rId225"/>
    <hyperlink ref="B125" r:id="rId226"/>
    <hyperlink ref="E125" r:id="rId227"/>
    <hyperlink ref="B126" r:id="rId228"/>
    <hyperlink ref="E126" r:id="rId229"/>
    <hyperlink ref="B127" r:id="rId230"/>
    <hyperlink ref="E127" r:id="rId231"/>
    <hyperlink ref="B128" r:id="rId232"/>
    <hyperlink ref="E128" r:id="rId233"/>
    <hyperlink ref="B130" r:id="rId234"/>
    <hyperlink ref="E130" r:id="rId235"/>
    <hyperlink ref="B131" r:id="rId236"/>
    <hyperlink ref="E131" r:id="rId237"/>
    <hyperlink ref="B132" r:id="rId238"/>
    <hyperlink ref="E132" r:id="rId239"/>
    <hyperlink ref="B133" r:id="rId240"/>
    <hyperlink ref="E133" r:id="rId241"/>
    <hyperlink ref="B134" r:id="rId242"/>
    <hyperlink ref="E134" r:id="rId243"/>
    <hyperlink ref="B135" r:id="rId244"/>
    <hyperlink ref="E135" r:id="rId245"/>
    <hyperlink ref="B136" r:id="rId246"/>
    <hyperlink ref="E136" r:id="rId247"/>
    <hyperlink ref="B137" r:id="rId248"/>
    <hyperlink ref="B138" r:id="rId249"/>
    <hyperlink ref="E138" r:id="rId250"/>
    <hyperlink ref="B139" r:id="rId251"/>
    <hyperlink ref="E139" r:id="rId252"/>
    <hyperlink ref="B140" r:id="rId253"/>
    <hyperlink ref="E140" r:id="rId254"/>
    <hyperlink ref="B141" r:id="rId255"/>
    <hyperlink ref="E141" r:id="rId256"/>
    <hyperlink ref="B142" r:id="rId257"/>
    <hyperlink ref="E142" r:id="rId258"/>
    <hyperlink ref="B143" r:id="rId259"/>
    <hyperlink ref="E143" r:id="rId260"/>
    <hyperlink ref="B144" r:id="rId261"/>
    <hyperlink ref="E144" r:id="rId262"/>
    <hyperlink ref="B145" r:id="rId263"/>
    <hyperlink ref="B146" r:id="rId264"/>
    <hyperlink ref="E146" r:id="rId265"/>
    <hyperlink ref="B147" r:id="rId266"/>
    <hyperlink ref="E147" r:id="rId267"/>
    <hyperlink ref="B148" r:id="rId268"/>
    <hyperlink ref="E148" r:id="rId269"/>
    <hyperlink ref="B149" r:id="rId270"/>
    <hyperlink ref="B150" r:id="rId271"/>
    <hyperlink ref="E150" r:id="rId272"/>
    <hyperlink ref="B151" r:id="rId273"/>
    <hyperlink ref="E151" r:id="rId274"/>
    <hyperlink ref="B152" r:id="rId275"/>
    <hyperlink ref="B153" r:id="rId276"/>
    <hyperlink ref="E153" r:id="rId277"/>
    <hyperlink ref="B154" r:id="rId278"/>
    <hyperlink ref="E154" r:id="rId279"/>
    <hyperlink ref="B155" r:id="rId280"/>
    <hyperlink ref="E155" r:id="rId281"/>
    <hyperlink ref="B156" r:id="rId282"/>
    <hyperlink ref="E156" r:id="rId283"/>
    <hyperlink ref="B157" r:id="rId284"/>
    <hyperlink ref="E157" r:id="rId285"/>
    <hyperlink ref="B158" r:id="rId286"/>
    <hyperlink ref="E158" r:id="rId287"/>
    <hyperlink ref="B160" r:id="rId288"/>
    <hyperlink ref="B161" r:id="rId289"/>
    <hyperlink ref="E161" r:id="rId290"/>
    <hyperlink ref="B162" r:id="rId291"/>
    <hyperlink ref="E162" r:id="rId292"/>
    <hyperlink ref="B163" r:id="rId293"/>
    <hyperlink ref="E163" r:id="rId294"/>
    <hyperlink ref="B164" r:id="rId295"/>
    <hyperlink ref="E164" r:id="rId296"/>
    <hyperlink ref="B165" r:id="rId297"/>
    <hyperlink ref="E165" r:id="rId298"/>
    <hyperlink ref="B166" r:id="rId299"/>
    <hyperlink ref="E166" r:id="rId300"/>
    <hyperlink ref="B167" r:id="rId301"/>
    <hyperlink ref="E167" r:id="rId302"/>
    <hyperlink ref="B168" r:id="rId303"/>
    <hyperlink ref="E168" r:id="rId304"/>
    <hyperlink ref="B169" r:id="rId305"/>
    <hyperlink ref="E169" r:id="rId306"/>
    <hyperlink ref="B170" r:id="rId307"/>
    <hyperlink ref="E170" r:id="rId308"/>
    <hyperlink ref="B171" r:id="rId309"/>
    <hyperlink ref="E171" r:id="rId310"/>
    <hyperlink ref="B172" r:id="rId311"/>
    <hyperlink ref="E172" r:id="rId312"/>
    <hyperlink ref="B173" r:id="rId313"/>
    <hyperlink ref="B174" r:id="rId314"/>
    <hyperlink ref="E174" r:id="rId315"/>
    <hyperlink ref="B175" r:id="rId316"/>
    <hyperlink ref="E175" r:id="rId317"/>
    <hyperlink ref="B176" r:id="rId318"/>
    <hyperlink ref="B177" r:id="rId319"/>
    <hyperlink ref="E177" r:id="rId320"/>
    <hyperlink ref="B178" r:id="rId321"/>
    <hyperlink ref="E178" r:id="rId322"/>
    <hyperlink ref="B179" r:id="rId323"/>
    <hyperlink ref="E179" r:id="rId324"/>
    <hyperlink ref="B180" r:id="rId325"/>
    <hyperlink ref="E180" r:id="rId326"/>
    <hyperlink ref="B181" r:id="rId327"/>
    <hyperlink ref="E181" r:id="rId328"/>
    <hyperlink ref="B182" r:id="rId329"/>
    <hyperlink ref="E182" r:id="rId330"/>
    <hyperlink ref="B183" r:id="rId331"/>
    <hyperlink ref="E183" r:id="rId332"/>
    <hyperlink ref="B184" r:id="rId333"/>
    <hyperlink ref="E184" r:id="rId334"/>
    <hyperlink ref="B185" r:id="rId335"/>
    <hyperlink ref="E185" r:id="rId336"/>
    <hyperlink ref="B187" r:id="rId337"/>
    <hyperlink ref="E187" r:id="rId338"/>
    <hyperlink ref="B188" r:id="rId339"/>
    <hyperlink ref="E188" r:id="rId340"/>
    <hyperlink ref="B189" r:id="rId341"/>
    <hyperlink ref="E189" r:id="rId342"/>
    <hyperlink ref="B190" r:id="rId343"/>
    <hyperlink ref="B191" r:id="rId344"/>
    <hyperlink ref="E191" r:id="rId345"/>
    <hyperlink ref="B192" r:id="rId346"/>
    <hyperlink ref="E192" r:id="rId347"/>
    <hyperlink ref="B193" r:id="rId348"/>
    <hyperlink ref="E193" r:id="rId349"/>
    <hyperlink ref="B194" r:id="rId350"/>
    <hyperlink ref="E194" r:id="rId351"/>
    <hyperlink ref="B195" r:id="rId352"/>
    <hyperlink ref="E195" r:id="rId353"/>
    <hyperlink ref="B196" r:id="rId354"/>
    <hyperlink ref="E196" r:id="rId355"/>
    <hyperlink ref="B197" r:id="rId356"/>
    <hyperlink ref="E197" r:id="rId357"/>
    <hyperlink ref="B198" r:id="rId358"/>
    <hyperlink ref="E198" r:id="rId359"/>
    <hyperlink ref="B199" r:id="rId360"/>
    <hyperlink ref="E199" r:id="rId361"/>
    <hyperlink ref="B200" r:id="rId362"/>
    <hyperlink ref="E200" r:id="rId363"/>
    <hyperlink ref="B201" r:id="rId364"/>
    <hyperlink ref="E201" r:id="rId365"/>
    <hyperlink ref="B202" r:id="rId366"/>
    <hyperlink ref="E202" r:id="rId367"/>
    <hyperlink ref="B203" r:id="rId368"/>
    <hyperlink ref="E203" r:id="rId369"/>
    <hyperlink ref="B204" r:id="rId370"/>
    <hyperlink ref="E204" r:id="rId371"/>
    <hyperlink ref="B205" r:id="rId372"/>
    <hyperlink ref="E205" r:id="rId373"/>
    <hyperlink ref="B206" r:id="rId374"/>
    <hyperlink ref="B207" r:id="rId375"/>
    <hyperlink ref="E207" r:id="rId376"/>
    <hyperlink ref="B208" r:id="rId377"/>
    <hyperlink ref="E208" r:id="rId378"/>
    <hyperlink ref="B209" r:id="rId379"/>
    <hyperlink ref="E209" r:id="rId380"/>
    <hyperlink ref="B210" r:id="rId381"/>
    <hyperlink ref="E210" r:id="rId382"/>
    <hyperlink ref="B212" r:id="rId383"/>
    <hyperlink ref="E212" r:id="rId384"/>
    <hyperlink ref="B213" r:id="rId385"/>
    <hyperlink ref="E213" r:id="rId386"/>
    <hyperlink ref="B214" r:id="rId387"/>
    <hyperlink ref="E214" r:id="rId388"/>
    <hyperlink ref="B215" r:id="rId389"/>
    <hyperlink ref="E215" r:id="rId390"/>
    <hyperlink ref="B216" r:id="rId391"/>
    <hyperlink ref="B217" r:id="rId392"/>
    <hyperlink ref="E217" r:id="rId393"/>
    <hyperlink ref="B218" r:id="rId394"/>
    <hyperlink ref="E218" r:id="rId395"/>
    <hyperlink ref="B219" r:id="rId396"/>
    <hyperlink ref="E219" r:id="rId397"/>
    <hyperlink ref="B220" r:id="rId398"/>
    <hyperlink ref="E220" r:id="rId399"/>
    <hyperlink ref="B221" r:id="rId400"/>
    <hyperlink ref="E221" r:id="rId401"/>
    <hyperlink ref="B222" r:id="rId402"/>
    <hyperlink ref="B223" r:id="rId403"/>
    <hyperlink ref="E223" r:id="rId404"/>
    <hyperlink ref="B224" r:id="rId405"/>
    <hyperlink ref="E224" r:id="rId406"/>
    <hyperlink ref="B225" r:id="rId407"/>
    <hyperlink ref="E225" r:id="rId408"/>
    <hyperlink ref="B226" r:id="rId409"/>
    <hyperlink ref="E226" r:id="rId410"/>
    <hyperlink ref="B227" r:id="rId411"/>
    <hyperlink ref="E227" r:id="rId412"/>
    <hyperlink ref="B228" r:id="rId413"/>
    <hyperlink ref="E228" r:id="rId414"/>
    <hyperlink ref="B229" r:id="rId415"/>
    <hyperlink ref="E229" r:id="rId416"/>
    <hyperlink ref="B230" r:id="rId417"/>
    <hyperlink ref="E230" r:id="rId418"/>
    <hyperlink ref="B231" r:id="rId419"/>
    <hyperlink ref="E231" r:id="rId420"/>
    <hyperlink ref="B232" r:id="rId421"/>
    <hyperlink ref="E232" r:id="rId422"/>
    <hyperlink ref="B233" r:id="rId423"/>
    <hyperlink ref="E233" r:id="rId424"/>
    <hyperlink ref="B234" r:id="rId425"/>
    <hyperlink ref="E234" r:id="rId426"/>
    <hyperlink ref="B235" r:id="rId427"/>
    <hyperlink ref="E235" r:id="rId428"/>
    <hyperlink ref="B237" r:id="rId429"/>
    <hyperlink ref="E237" r:id="rId430"/>
    <hyperlink ref="B238" r:id="rId431"/>
    <hyperlink ref="E238" r:id="rId432"/>
    <hyperlink ref="B239" r:id="rId433"/>
    <hyperlink ref="E239" r:id="rId434"/>
    <hyperlink ref="B240" r:id="rId435"/>
    <hyperlink ref="E240" r:id="rId436"/>
    <hyperlink ref="B241" r:id="rId437"/>
    <hyperlink ref="E241" r:id="rId438"/>
    <hyperlink ref="B242" r:id="rId439"/>
    <hyperlink ref="E242" r:id="rId440"/>
    <hyperlink ref="B243" r:id="rId441"/>
    <hyperlink ref="B244" r:id="rId442"/>
    <hyperlink ref="E244" r:id="rId443"/>
    <hyperlink ref="B245" r:id="rId444"/>
    <hyperlink ref="E245" r:id="rId445"/>
    <hyperlink ref="B246" r:id="rId446"/>
    <hyperlink ref="B247" r:id="rId447"/>
    <hyperlink ref="E247" r:id="rId448"/>
    <hyperlink ref="B248" r:id="rId449"/>
    <hyperlink ref="E248" r:id="rId450"/>
    <hyperlink ref="B249" r:id="rId451"/>
    <hyperlink ref="E249" r:id="rId452"/>
    <hyperlink ref="B250" r:id="rId453"/>
    <hyperlink ref="E250" r:id="rId454"/>
    <hyperlink ref="B251" r:id="rId455"/>
    <hyperlink ref="B252" r:id="rId456"/>
    <hyperlink ref="E252" r:id="rId457"/>
    <hyperlink ref="B253" r:id="rId458"/>
    <hyperlink ref="E253" r:id="rId459"/>
    <hyperlink ref="B254" r:id="rId460"/>
    <hyperlink ref="E254" r:id="rId461"/>
    <hyperlink ref="B255" r:id="rId462"/>
    <hyperlink ref="E255" r:id="rId463"/>
    <hyperlink ref="B256" r:id="rId464"/>
    <hyperlink ref="B257" r:id="rId465"/>
    <hyperlink ref="E257" r:id="rId466"/>
    <hyperlink ref="B258" r:id="rId467"/>
    <hyperlink ref="E258" r:id="rId468"/>
    <hyperlink ref="B259" r:id="rId469"/>
    <hyperlink ref="E259" r:id="rId470"/>
    <hyperlink ref="B260" r:id="rId471"/>
    <hyperlink ref="E260" r:id="rId472"/>
    <hyperlink ref="B261" r:id="rId473"/>
    <hyperlink ref="E261" r:id="rId474"/>
    <hyperlink ref="B262" r:id="rId475"/>
    <hyperlink ref="E262" r:id="rId476"/>
    <hyperlink ref="B263" r:id="rId477"/>
    <hyperlink ref="E263" r:id="rId478"/>
    <hyperlink ref="B264" r:id="rId479"/>
    <hyperlink ref="E264" r:id="rId480"/>
    <hyperlink ref="B266" r:id="rId481"/>
    <hyperlink ref="E266" r:id="rId482"/>
    <hyperlink ref="B267" r:id="rId483"/>
    <hyperlink ref="E267" r:id="rId484"/>
    <hyperlink ref="B268" r:id="rId485"/>
    <hyperlink ref="E268" r:id="rId486"/>
    <hyperlink ref="B269" r:id="rId487"/>
    <hyperlink ref="E269" r:id="rId488"/>
    <hyperlink ref="B270" r:id="rId489"/>
    <hyperlink ref="E270" r:id="rId490"/>
    <hyperlink ref="B271" r:id="rId491"/>
    <hyperlink ref="E271" r:id="rId492"/>
    <hyperlink ref="B272" r:id="rId493"/>
    <hyperlink ref="E272" r:id="rId494"/>
    <hyperlink ref="B273" r:id="rId495"/>
    <hyperlink ref="E273" r:id="rId496"/>
    <hyperlink ref="B274" r:id="rId497"/>
    <hyperlink ref="E274" r:id="rId498"/>
    <hyperlink ref="B275" r:id="rId499"/>
    <hyperlink ref="E275" r:id="rId500"/>
    <hyperlink ref="B276" r:id="rId501"/>
    <hyperlink ref="E276" r:id="rId502"/>
    <hyperlink ref="B277" r:id="rId503"/>
    <hyperlink ref="E277" r:id="rId504"/>
    <hyperlink ref="B278" r:id="rId505"/>
    <hyperlink ref="E278" r:id="rId506"/>
    <hyperlink ref="B279" r:id="rId507"/>
    <hyperlink ref="E279" r:id="rId508"/>
    <hyperlink ref="B280" r:id="rId509"/>
    <hyperlink ref="E280" r:id="rId510"/>
    <hyperlink ref="B281" r:id="rId511"/>
    <hyperlink ref="E281" r:id="rId512"/>
    <hyperlink ref="B282" r:id="rId513"/>
    <hyperlink ref="E282" r:id="rId514"/>
    <hyperlink ref="B283" r:id="rId515"/>
    <hyperlink ref="E283" r:id="rId516"/>
    <hyperlink ref="B284" r:id="rId517"/>
    <hyperlink ref="E284" r:id="rId518"/>
    <hyperlink ref="B285" r:id="rId519"/>
    <hyperlink ref="E285" r:id="rId520"/>
    <hyperlink ref="B287" r:id="rId521"/>
    <hyperlink ref="E287" r:id="rId522"/>
    <hyperlink ref="B288" r:id="rId523"/>
    <hyperlink ref="E288" r:id="rId524"/>
    <hyperlink ref="B289" r:id="rId525"/>
    <hyperlink ref="E289" r:id="rId526"/>
    <hyperlink ref="B290" r:id="rId527"/>
    <hyperlink ref="E290" r:id="rId528"/>
    <hyperlink ref="B291" r:id="rId529"/>
    <hyperlink ref="E291" r:id="rId530"/>
    <hyperlink ref="B292" r:id="rId531"/>
    <hyperlink ref="E292" r:id="rId532"/>
    <hyperlink ref="B293" r:id="rId533"/>
    <hyperlink ref="E293" r:id="rId534"/>
    <hyperlink ref="B294" r:id="rId535"/>
    <hyperlink ref="E294" r:id="rId536"/>
    <hyperlink ref="B295" r:id="rId537"/>
    <hyperlink ref="E295" r:id="rId538"/>
    <hyperlink ref="B296" r:id="rId539"/>
    <hyperlink ref="E296" r:id="rId540"/>
    <hyperlink ref="B297" r:id="rId541"/>
    <hyperlink ref="E297" r:id="rId542"/>
    <hyperlink ref="B298" r:id="rId543"/>
    <hyperlink ref="E298" r:id="rId544"/>
    <hyperlink ref="B299" r:id="rId545"/>
    <hyperlink ref="B300" r:id="rId546"/>
    <hyperlink ref="E300" r:id="rId547"/>
    <hyperlink ref="B301" r:id="rId548"/>
    <hyperlink ref="E301" r:id="rId549"/>
    <hyperlink ref="B302" r:id="rId550"/>
    <hyperlink ref="E302" r:id="rId551"/>
    <hyperlink ref="B303" r:id="rId552"/>
    <hyperlink ref="E303" r:id="rId553"/>
    <hyperlink ref="B304" r:id="rId554"/>
    <hyperlink ref="E304" r:id="rId555"/>
    <hyperlink ref="B305" r:id="rId556"/>
    <hyperlink ref="E305" r:id="rId557"/>
    <hyperlink ref="B306" r:id="rId558"/>
    <hyperlink ref="E306" r:id="rId559"/>
    <hyperlink ref="B307" r:id="rId560"/>
    <hyperlink ref="E307" r:id="rId561"/>
    <hyperlink ref="B308" r:id="rId562"/>
    <hyperlink ref="E308" r:id="rId563"/>
    <hyperlink ref="B310" r:id="rId564"/>
    <hyperlink ref="B311" r:id="rId565"/>
    <hyperlink ref="E311" r:id="rId566"/>
    <hyperlink ref="B312" r:id="rId567"/>
    <hyperlink ref="E312" r:id="rId568"/>
    <hyperlink ref="B313" r:id="rId569"/>
    <hyperlink ref="B314" r:id="rId570"/>
    <hyperlink ref="E314" r:id="rId571"/>
    <hyperlink ref="B315" r:id="rId572"/>
    <hyperlink ref="E315" r:id="rId573"/>
    <hyperlink ref="B316" r:id="rId574"/>
    <hyperlink ref="E316" r:id="rId575"/>
    <hyperlink ref="B317" r:id="rId576"/>
    <hyperlink ref="B318" r:id="rId577"/>
    <hyperlink ref="E318" r:id="rId578"/>
    <hyperlink ref="B319" r:id="rId579"/>
    <hyperlink ref="E319" r:id="rId580"/>
    <hyperlink ref="B320" r:id="rId581"/>
    <hyperlink ref="E320" r:id="rId582"/>
    <hyperlink ref="B321" r:id="rId583"/>
    <hyperlink ref="E321" r:id="rId584"/>
    <hyperlink ref="B322" r:id="rId585"/>
    <hyperlink ref="E322" r:id="rId586"/>
    <hyperlink ref="B323" r:id="rId587"/>
    <hyperlink ref="E323" r:id="rId588"/>
    <hyperlink ref="B324" r:id="rId589"/>
    <hyperlink ref="E324" r:id="rId590"/>
    <hyperlink ref="B325" r:id="rId591"/>
    <hyperlink ref="E325" r:id="rId592"/>
    <hyperlink ref="B326" r:id="rId593"/>
    <hyperlink ref="E326" r:id="rId594"/>
    <hyperlink ref="B327" r:id="rId595"/>
    <hyperlink ref="E327" r:id="rId596"/>
    <hyperlink ref="B328" r:id="rId597"/>
    <hyperlink ref="E328" r:id="rId598"/>
    <hyperlink ref="B329" r:id="rId599"/>
    <hyperlink ref="E329" r:id="rId600"/>
    <hyperlink ref="B330" r:id="rId601"/>
    <hyperlink ref="E330" r:id="rId602"/>
    <hyperlink ref="B331" r:id="rId603"/>
    <hyperlink ref="E331" r:id="rId604"/>
    <hyperlink ref="B332" r:id="rId605"/>
    <hyperlink ref="E332" r:id="rId606"/>
    <hyperlink ref="B333" r:id="rId607"/>
    <hyperlink ref="E333" r:id="rId608"/>
    <hyperlink ref="B334" r:id="rId609"/>
    <hyperlink ref="B335" r:id="rId610"/>
    <hyperlink ref="E335" r:id="rId611"/>
    <hyperlink ref="B336" r:id="rId612"/>
    <hyperlink ref="E336" r:id="rId613"/>
    <hyperlink ref="B337" r:id="rId614"/>
    <hyperlink ref="E337" r:id="rId615"/>
    <hyperlink ref="B338" r:id="rId616"/>
    <hyperlink ref="E338" r:id="rId617"/>
    <hyperlink ref="B340" r:id="rId618"/>
    <hyperlink ref="E340" r:id="rId619"/>
    <hyperlink ref="B341" r:id="rId620"/>
    <hyperlink ref="E341" r:id="rId621"/>
    <hyperlink ref="B342" r:id="rId622"/>
    <hyperlink ref="E342" r:id="rId623"/>
    <hyperlink ref="B343" r:id="rId624"/>
    <hyperlink ref="E343" r:id="rId625"/>
    <hyperlink ref="B344" r:id="rId626"/>
    <hyperlink ref="B345" r:id="rId627"/>
    <hyperlink ref="E345" r:id="rId628"/>
    <hyperlink ref="B346" r:id="rId629"/>
    <hyperlink ref="E346" r:id="rId630"/>
    <hyperlink ref="B347" r:id="rId631"/>
    <hyperlink ref="E347" r:id="rId632"/>
    <hyperlink ref="B348" r:id="rId633"/>
    <hyperlink ref="E348" r:id="rId634"/>
    <hyperlink ref="B349" r:id="rId635"/>
    <hyperlink ref="E349" r:id="rId636"/>
    <hyperlink ref="B350" r:id="rId637"/>
    <hyperlink ref="E350" r:id="rId638"/>
    <hyperlink ref="B351" r:id="rId639"/>
    <hyperlink ref="E351" r:id="rId640"/>
    <hyperlink ref="B352" r:id="rId641"/>
    <hyperlink ref="E352" r:id="rId642"/>
    <hyperlink ref="B353" r:id="rId643"/>
    <hyperlink ref="E353" r:id="rId644"/>
    <hyperlink ref="B354" r:id="rId645"/>
    <hyperlink ref="E354" r:id="rId646"/>
    <hyperlink ref="B355" r:id="rId647"/>
    <hyperlink ref="E355" r:id="rId648"/>
    <hyperlink ref="B356" r:id="rId649"/>
    <hyperlink ref="B357" r:id="rId650"/>
    <hyperlink ref="E357" r:id="rId651"/>
    <hyperlink ref="B358" r:id="rId652"/>
    <hyperlink ref="E358" r:id="rId653"/>
    <hyperlink ref="B359" r:id="rId654"/>
    <hyperlink ref="E359" r:id="rId655"/>
    <hyperlink ref="B360" r:id="rId656"/>
    <hyperlink ref="E360" r:id="rId657"/>
    <hyperlink ref="B361" r:id="rId658"/>
    <hyperlink ref="E361" r:id="rId659"/>
    <hyperlink ref="B362" r:id="rId660"/>
    <hyperlink ref="E362" r:id="rId661"/>
    <hyperlink ref="B363" r:id="rId662"/>
    <hyperlink ref="E363" r:id="rId663"/>
    <hyperlink ref="B365" r:id="rId664"/>
    <hyperlink ref="E365" r:id="rId665"/>
    <hyperlink ref="B366" r:id="rId666"/>
    <hyperlink ref="E366" r:id="rId667"/>
    <hyperlink ref="B367" r:id="rId668"/>
    <hyperlink ref="E367" r:id="rId669"/>
    <hyperlink ref="B368" r:id="rId670"/>
    <hyperlink ref="E368" r:id="rId671"/>
    <hyperlink ref="B369" r:id="rId672"/>
    <hyperlink ref="E369" r:id="rId673"/>
    <hyperlink ref="B370" r:id="rId674"/>
    <hyperlink ref="E370" r:id="rId675"/>
    <hyperlink ref="B371" r:id="rId676"/>
    <hyperlink ref="E371" r:id="rId677"/>
    <hyperlink ref="B372" r:id="rId678"/>
    <hyperlink ref="E372" r:id="rId679"/>
    <hyperlink ref="B373" r:id="rId680"/>
    <hyperlink ref="E373" r:id="rId681"/>
    <hyperlink ref="B374" r:id="rId682"/>
    <hyperlink ref="E374" r:id="rId683"/>
    <hyperlink ref="B375" r:id="rId684"/>
    <hyperlink ref="E375" r:id="rId685"/>
    <hyperlink ref="B376" r:id="rId686"/>
    <hyperlink ref="E376" r:id="rId687"/>
    <hyperlink ref="B377" r:id="rId688"/>
    <hyperlink ref="E377" r:id="rId689"/>
    <hyperlink ref="B378" r:id="rId690"/>
    <hyperlink ref="E378" r:id="rId691"/>
    <hyperlink ref="B379" r:id="rId692"/>
    <hyperlink ref="E379" r:id="rId693"/>
    <hyperlink ref="B380" r:id="rId694"/>
    <hyperlink ref="E380" r:id="rId695"/>
    <hyperlink ref="B381" r:id="rId696"/>
    <hyperlink ref="E381" r:id="rId697"/>
    <hyperlink ref="B382" r:id="rId698"/>
    <hyperlink ref="E382" r:id="rId699"/>
    <hyperlink ref="B383" r:id="rId700"/>
    <hyperlink ref="E383" r:id="rId701"/>
    <hyperlink ref="B384" r:id="rId702"/>
    <hyperlink ref="E384" r:id="rId703"/>
    <hyperlink ref="B386" r:id="rId704"/>
    <hyperlink ref="E386" r:id="rId705"/>
    <hyperlink ref="B387" r:id="rId706"/>
    <hyperlink ref="E387" r:id="rId707"/>
    <hyperlink ref="B388" r:id="rId708"/>
    <hyperlink ref="E388" r:id="rId709"/>
    <hyperlink ref="B389" r:id="rId710"/>
    <hyperlink ref="E389" r:id="rId711"/>
    <hyperlink ref="B390" r:id="rId712"/>
    <hyperlink ref="E390" r:id="rId713"/>
    <hyperlink ref="B391" r:id="rId714"/>
    <hyperlink ref="E391" r:id="rId715"/>
    <hyperlink ref="B392" r:id="rId716"/>
    <hyperlink ref="B393" r:id="rId717"/>
    <hyperlink ref="E393" r:id="rId718"/>
    <hyperlink ref="B394" r:id="rId719"/>
    <hyperlink ref="E394" r:id="rId720"/>
    <hyperlink ref="B395" r:id="rId721"/>
    <hyperlink ref="E395" r:id="rId722"/>
    <hyperlink ref="B396" r:id="rId723"/>
    <hyperlink ref="E396" r:id="rId724"/>
    <hyperlink ref="B397" r:id="rId725"/>
    <hyperlink ref="B398" r:id="rId726"/>
    <hyperlink ref="E398" r:id="rId727"/>
    <hyperlink ref="B399" r:id="rId728"/>
    <hyperlink ref="E399" r:id="rId729"/>
    <hyperlink ref="B400" r:id="rId730"/>
    <hyperlink ref="E400" r:id="rId731"/>
    <hyperlink ref="B401" r:id="rId732"/>
    <hyperlink ref="E401" r:id="rId733"/>
    <hyperlink ref="B402" r:id="rId734"/>
    <hyperlink ref="E402" r:id="rId735"/>
    <hyperlink ref="B403" r:id="rId736"/>
    <hyperlink ref="E403" r:id="rId737"/>
    <hyperlink ref="B404" r:id="rId738"/>
    <hyperlink ref="E404" r:id="rId739"/>
    <hyperlink ref="B405" r:id="rId740"/>
    <hyperlink ref="E405" r:id="rId741"/>
    <hyperlink ref="B406" r:id="rId742"/>
    <hyperlink ref="E406" r:id="rId743"/>
    <hyperlink ref="B407" r:id="rId744"/>
    <hyperlink ref="B408" r:id="rId745"/>
    <hyperlink ref="E408" r:id="rId746"/>
    <hyperlink ref="B409" r:id="rId747"/>
    <hyperlink ref="E409" r:id="rId748"/>
    <hyperlink ref="B410" r:id="rId749"/>
    <hyperlink ref="E410" r:id="rId750"/>
    <hyperlink ref="B411" r:id="rId751"/>
    <hyperlink ref="E411" r:id="rId752"/>
    <hyperlink ref="B413" r:id="rId753"/>
    <hyperlink ref="B414" r:id="rId754"/>
    <hyperlink ref="E414" r:id="rId755"/>
    <hyperlink ref="B415" r:id="rId756"/>
    <hyperlink ref="E415" r:id="rId757"/>
    <hyperlink ref="B416" r:id="rId758"/>
    <hyperlink ref="E416" r:id="rId759"/>
    <hyperlink ref="B417" r:id="rId760"/>
    <hyperlink ref="E417" r:id="rId761"/>
    <hyperlink ref="B418" r:id="rId762"/>
    <hyperlink ref="E418" r:id="rId763"/>
    <hyperlink ref="B419" r:id="rId764"/>
    <hyperlink ref="E419" r:id="rId765"/>
    <hyperlink ref="B420" r:id="rId766"/>
    <hyperlink ref="E420" r:id="rId767"/>
    <hyperlink ref="B421" r:id="rId768"/>
    <hyperlink ref="E421" r:id="rId769"/>
    <hyperlink ref="B422" r:id="rId770"/>
    <hyperlink ref="E422" r:id="rId771"/>
    <hyperlink ref="B423" r:id="rId772"/>
    <hyperlink ref="E423" r:id="rId773"/>
    <hyperlink ref="B424" r:id="rId774"/>
    <hyperlink ref="E424" r:id="rId775"/>
    <hyperlink ref="B425" r:id="rId776"/>
    <hyperlink ref="E425" r:id="rId777"/>
    <hyperlink ref="B426" r:id="rId778"/>
    <hyperlink ref="E426" r:id="rId779"/>
    <hyperlink ref="B427" r:id="rId780"/>
    <hyperlink ref="E427" r:id="rId781"/>
    <hyperlink ref="B428" r:id="rId782"/>
    <hyperlink ref="E428" r:id="rId783"/>
    <hyperlink ref="B429" r:id="rId784"/>
    <hyperlink ref="B430" r:id="rId785"/>
    <hyperlink ref="E430" r:id="rId786"/>
    <hyperlink ref="B431" r:id="rId787"/>
    <hyperlink ref="E431" r:id="rId788"/>
    <hyperlink ref="B432" r:id="rId789"/>
    <hyperlink ref="E432" r:id="rId790"/>
    <hyperlink ref="B433" r:id="rId791"/>
    <hyperlink ref="B434" r:id="rId792"/>
    <hyperlink ref="E434" r:id="rId793"/>
    <hyperlink ref="B435" r:id="rId794"/>
    <hyperlink ref="E435" r:id="rId795"/>
    <hyperlink ref="B436" r:id="rId796"/>
    <hyperlink ref="E436" r:id="rId797"/>
    <hyperlink ref="B437" r:id="rId798"/>
    <hyperlink ref="E437" r:id="rId799"/>
    <hyperlink ref="B438" r:id="rId800"/>
    <hyperlink ref="B439" r:id="rId801"/>
    <hyperlink ref="E439" r:id="rId802"/>
    <hyperlink ref="B440" r:id="rId803"/>
    <hyperlink ref="E440" r:id="rId804"/>
    <hyperlink ref="B442" r:id="rId805"/>
    <hyperlink ref="B443" r:id="rId806"/>
    <hyperlink ref="E443" r:id="rId807"/>
    <hyperlink ref="B444" r:id="rId808"/>
    <hyperlink ref="E444" r:id="rId809"/>
    <hyperlink ref="B445" r:id="rId810"/>
    <hyperlink ref="E445" r:id="rId811"/>
    <hyperlink ref="B446" r:id="rId812"/>
    <hyperlink ref="E446" r:id="rId813"/>
    <hyperlink ref="B447" r:id="rId814"/>
    <hyperlink ref="E447" r:id="rId815"/>
    <hyperlink ref="B448" r:id="rId816"/>
    <hyperlink ref="E448" r:id="rId817"/>
    <hyperlink ref="B449" r:id="rId818"/>
    <hyperlink ref="E449" r:id="rId819"/>
    <hyperlink ref="B450" r:id="rId820"/>
    <hyperlink ref="B451" r:id="rId821"/>
    <hyperlink ref="E451" r:id="rId822"/>
    <hyperlink ref="B452" r:id="rId823"/>
    <hyperlink ref="E452" r:id="rId824"/>
    <hyperlink ref="B453" r:id="rId825"/>
    <hyperlink ref="E453" r:id="rId826"/>
    <hyperlink ref="B454" r:id="rId827"/>
    <hyperlink ref="E454" r:id="rId828"/>
    <hyperlink ref="B455" r:id="rId829"/>
    <hyperlink ref="E455" r:id="rId830"/>
    <hyperlink ref="B456" r:id="rId831"/>
    <hyperlink ref="E456" r:id="rId832"/>
    <hyperlink ref="B457" r:id="rId833"/>
    <hyperlink ref="E457" r:id="rId834"/>
    <hyperlink ref="B458" r:id="rId835"/>
    <hyperlink ref="E458" r:id="rId836"/>
    <hyperlink ref="B459" r:id="rId837"/>
    <hyperlink ref="E459" r:id="rId838"/>
    <hyperlink ref="B460" r:id="rId839"/>
    <hyperlink ref="E460" r:id="rId840"/>
    <hyperlink ref="B461" r:id="rId841"/>
    <hyperlink ref="E461" r:id="rId842"/>
    <hyperlink ref="B462" r:id="rId843"/>
    <hyperlink ref="E462" r:id="rId844"/>
    <hyperlink ref="B463" r:id="rId845"/>
    <hyperlink ref="E463" r:id="rId846"/>
    <hyperlink ref="B464" r:id="rId847"/>
    <hyperlink ref="E464" r:id="rId848"/>
    <hyperlink ref="B465" r:id="rId849"/>
    <hyperlink ref="E465" r:id="rId850"/>
    <hyperlink ref="B466" r:id="rId851"/>
    <hyperlink ref="E466" r:id="rId852"/>
    <hyperlink ref="B468" r:id="rId853"/>
    <hyperlink ref="E468" r:id="rId854"/>
    <hyperlink ref="B469" r:id="rId855"/>
    <hyperlink ref="B470" r:id="rId856"/>
    <hyperlink ref="E470" r:id="rId857"/>
    <hyperlink ref="B471" r:id="rId858"/>
    <hyperlink ref="E471" r:id="rId859"/>
    <hyperlink ref="B472" r:id="rId860"/>
    <hyperlink ref="E472" r:id="rId861"/>
    <hyperlink ref="B473" r:id="rId862"/>
    <hyperlink ref="E473" r:id="rId863"/>
    <hyperlink ref="B474" r:id="rId864"/>
    <hyperlink ref="B475" r:id="rId865"/>
    <hyperlink ref="E475" r:id="rId866"/>
    <hyperlink ref="B476" r:id="rId867"/>
    <hyperlink ref="E476" r:id="rId868"/>
    <hyperlink ref="B477" r:id="rId869"/>
    <hyperlink ref="E477" r:id="rId870"/>
    <hyperlink ref="B478" r:id="rId871"/>
    <hyperlink ref="E478" r:id="rId872"/>
    <hyperlink ref="B479" r:id="rId873"/>
    <hyperlink ref="B480" r:id="rId874"/>
    <hyperlink ref="E480" r:id="rId875"/>
    <hyperlink ref="B481" r:id="rId876"/>
    <hyperlink ref="E481" r:id="rId877"/>
    <hyperlink ref="B482" r:id="rId878"/>
    <hyperlink ref="B483" r:id="rId879"/>
    <hyperlink ref="E483" r:id="rId880"/>
    <hyperlink ref="B484" r:id="rId881"/>
    <hyperlink ref="E484" r:id="rId882"/>
    <hyperlink ref="B485" r:id="rId883"/>
    <hyperlink ref="E485" r:id="rId884"/>
    <hyperlink ref="B486" r:id="rId885"/>
    <hyperlink ref="B487" r:id="rId886"/>
    <hyperlink ref="E487" r:id="rId887"/>
    <hyperlink ref="B488" r:id="rId888"/>
    <hyperlink ref="E488" r:id="rId889"/>
    <hyperlink ref="B489" r:id="rId890"/>
    <hyperlink ref="E489" r:id="rId891"/>
    <hyperlink ref="B490" r:id="rId892"/>
    <hyperlink ref="B491" r:id="rId893"/>
    <hyperlink ref="E491" r:id="rId894"/>
    <hyperlink ref="B492" r:id="rId895"/>
    <hyperlink ref="E492" r:id="rId896"/>
    <hyperlink ref="B493" r:id="rId897"/>
    <hyperlink ref="E493" r:id="rId898"/>
    <hyperlink ref="B494" r:id="rId899"/>
    <hyperlink ref="E494" r:id="rId900"/>
    <hyperlink ref="B495" r:id="rId901"/>
    <hyperlink ref="B496" r:id="rId902"/>
    <hyperlink ref="E496" r:id="rId903"/>
    <hyperlink ref="B497" r:id="rId904"/>
    <hyperlink ref="E497" r:id="rId905"/>
    <hyperlink ref="B498" r:id="rId906"/>
    <hyperlink ref="B499" r:id="rId907"/>
    <hyperlink ref="E499" r:id="rId908"/>
    <hyperlink ref="B500" r:id="rId909"/>
    <hyperlink ref="E500" r:id="rId910"/>
    <hyperlink ref="B501" r:id="rId911"/>
    <hyperlink ref="E501" r:id="rId912"/>
    <hyperlink ref="B502" r:id="rId913"/>
    <hyperlink ref="E502" r:id="rId914"/>
    <hyperlink ref="B503" r:id="rId915"/>
    <hyperlink ref="E503" r:id="rId916"/>
    <hyperlink ref="B504" r:id="rId917"/>
    <hyperlink ref="B505" r:id="rId918"/>
    <hyperlink ref="E505" r:id="rId919"/>
    <hyperlink ref="B506" r:id="rId920"/>
    <hyperlink ref="E506" r:id="rId921"/>
    <hyperlink ref="B507" r:id="rId922"/>
    <hyperlink ref="E507" r:id="rId923"/>
    <hyperlink ref="B509" r:id="rId924"/>
    <hyperlink ref="E509" r:id="rId925"/>
    <hyperlink ref="B510" r:id="rId926"/>
    <hyperlink ref="E510" r:id="rId927"/>
    <hyperlink ref="B511" r:id="rId928"/>
    <hyperlink ref="E511" r:id="rId929"/>
    <hyperlink ref="B512" r:id="rId930"/>
    <hyperlink ref="E512" r:id="rId931"/>
    <hyperlink ref="B513" r:id="rId932"/>
    <hyperlink ref="B514" r:id="rId933"/>
    <hyperlink ref="E514" r:id="rId934"/>
    <hyperlink ref="B515" r:id="rId935"/>
    <hyperlink ref="E515" r:id="rId936"/>
    <hyperlink ref="B516" r:id="rId937"/>
    <hyperlink ref="E516" r:id="rId938"/>
    <hyperlink ref="B517" r:id="rId939"/>
    <hyperlink ref="E517" r:id="rId940"/>
    <hyperlink ref="B518" r:id="rId941"/>
    <hyperlink ref="B519" r:id="rId942"/>
    <hyperlink ref="E519" r:id="rId943"/>
    <hyperlink ref="B520" r:id="rId944"/>
    <hyperlink ref="E520" r:id="rId945"/>
    <hyperlink ref="B521" r:id="rId946"/>
    <hyperlink ref="B522" r:id="rId947"/>
    <hyperlink ref="E522" r:id="rId948"/>
    <hyperlink ref="B523" r:id="rId949"/>
    <hyperlink ref="E523" r:id="rId950"/>
    <hyperlink ref="B524" r:id="rId951"/>
    <hyperlink ref="B525" r:id="rId952"/>
    <hyperlink ref="E525" r:id="rId953"/>
    <hyperlink ref="B526" r:id="rId954"/>
    <hyperlink ref="E526" r:id="rId955"/>
    <hyperlink ref="B527" r:id="rId956"/>
    <hyperlink ref="B528" r:id="rId957"/>
    <hyperlink ref="E528" r:id="rId958"/>
    <hyperlink ref="B529" r:id="rId959"/>
    <hyperlink ref="E529" r:id="rId960"/>
    <hyperlink ref="B530" r:id="rId961"/>
    <hyperlink ref="E530" r:id="rId962"/>
    <hyperlink ref="B531" r:id="rId963"/>
    <hyperlink ref="E531" r:id="rId964"/>
    <hyperlink ref="B532" r:id="rId965"/>
    <hyperlink ref="E532" r:id="rId966"/>
    <hyperlink ref="B533" r:id="rId967"/>
    <hyperlink ref="E533" r:id="rId968"/>
    <hyperlink ref="B534" r:id="rId969"/>
    <hyperlink ref="E534" r:id="rId970"/>
    <hyperlink ref="B535" r:id="rId971"/>
    <hyperlink ref="E535" r:id="rId972"/>
    <hyperlink ref="B536" r:id="rId973"/>
    <hyperlink ref="E536" r:id="rId974"/>
    <hyperlink ref="B537" r:id="rId975"/>
    <hyperlink ref="E537" r:id="rId976"/>
    <hyperlink ref="B538" r:id="rId977"/>
    <hyperlink ref="E538" r:id="rId978"/>
    <hyperlink ref="B540" r:id="rId979"/>
    <hyperlink ref="E540" r:id="rId980"/>
    <hyperlink ref="B541" r:id="rId981"/>
    <hyperlink ref="E541" r:id="rId982"/>
    <hyperlink ref="B542" r:id="rId983"/>
    <hyperlink ref="E542" r:id="rId984"/>
    <hyperlink ref="B543" r:id="rId985"/>
    <hyperlink ref="E543" r:id="rId986"/>
    <hyperlink ref="B544" r:id="rId987"/>
    <hyperlink ref="E544" r:id="rId988"/>
    <hyperlink ref="B545" r:id="rId989"/>
    <hyperlink ref="B546" r:id="rId990"/>
    <hyperlink ref="E546" r:id="rId991"/>
    <hyperlink ref="B547" r:id="rId992"/>
    <hyperlink ref="E547" r:id="rId993"/>
    <hyperlink ref="B548" r:id="rId994"/>
    <hyperlink ref="B549" r:id="rId995"/>
    <hyperlink ref="E549" r:id="rId996"/>
    <hyperlink ref="B550" r:id="rId997"/>
    <hyperlink ref="E550" r:id="rId998"/>
    <hyperlink ref="B551" r:id="rId999"/>
    <hyperlink ref="B552" r:id="rId1000"/>
    <hyperlink ref="E552" r:id="rId1001"/>
    <hyperlink ref="B553" r:id="rId1002"/>
    <hyperlink ref="E553" r:id="rId1003"/>
    <hyperlink ref="B554" r:id="rId1004"/>
    <hyperlink ref="E554" r:id="rId1005"/>
    <hyperlink ref="B555" r:id="rId1006"/>
    <hyperlink ref="E555" r:id="rId1007"/>
    <hyperlink ref="B556" r:id="rId1008"/>
    <hyperlink ref="B557" r:id="rId1009"/>
    <hyperlink ref="E557" r:id="rId1010"/>
    <hyperlink ref="B558" r:id="rId1011"/>
    <hyperlink ref="E558" r:id="rId1012"/>
    <hyperlink ref="B559" r:id="rId1013"/>
    <hyperlink ref="E559" r:id="rId1014"/>
    <hyperlink ref="B560" r:id="rId1015"/>
    <hyperlink ref="E560" r:id="rId1016"/>
    <hyperlink ref="B561" r:id="rId1017"/>
    <hyperlink ref="E561" r:id="rId1018"/>
    <hyperlink ref="B562" r:id="rId1019"/>
    <hyperlink ref="B563" r:id="rId1020"/>
    <hyperlink ref="E563" r:id="rId1021"/>
    <hyperlink ref="B564" r:id="rId1022"/>
    <hyperlink ref="E564" r:id="rId1023"/>
    <hyperlink ref="B565" r:id="rId1024"/>
    <hyperlink ref="B566" r:id="rId1025"/>
    <hyperlink ref="E566" r:id="rId1026"/>
    <hyperlink ref="B567" r:id="rId1027"/>
    <hyperlink ref="E567" r:id="rId1028"/>
    <hyperlink ref="B568" r:id="rId1029"/>
    <hyperlink ref="E568" r:id="rId1030"/>
    <hyperlink ref="B569" r:id="rId1031"/>
    <hyperlink ref="B570" r:id="rId1032"/>
    <hyperlink ref="E570" r:id="rId1033"/>
    <hyperlink ref="B571" r:id="rId1034"/>
    <hyperlink ref="E571" r:id="rId1035"/>
    <hyperlink ref="B572" r:id="rId1036"/>
    <hyperlink ref="B573" r:id="rId1037"/>
    <hyperlink ref="E573" r:id="rId1038"/>
    <hyperlink ref="B574" r:id="rId1039"/>
    <hyperlink ref="E574" r:id="rId1040"/>
    <hyperlink ref="B575" r:id="rId1041"/>
    <hyperlink ref="E575" r:id="rId1042"/>
    <hyperlink ref="B576" r:id="rId1043"/>
    <hyperlink ref="E576" r:id="rId1044"/>
    <hyperlink ref="B578" r:id="rId1045"/>
    <hyperlink ref="E578" r:id="rId1046"/>
    <hyperlink ref="B579" r:id="rId1047"/>
    <hyperlink ref="E579" r:id="rId1048"/>
    <hyperlink ref="B580" r:id="rId1049"/>
    <hyperlink ref="E580" r:id="rId1050"/>
    <hyperlink ref="B581" r:id="rId1051"/>
    <hyperlink ref="E581" r:id="rId1052"/>
    <hyperlink ref="B582" r:id="rId1053"/>
    <hyperlink ref="E582" r:id="rId1054"/>
    <hyperlink ref="B583" r:id="rId1055"/>
    <hyperlink ref="E583" r:id="rId1056"/>
    <hyperlink ref="B584" r:id="rId1057"/>
    <hyperlink ref="B585" r:id="rId1058"/>
    <hyperlink ref="E585" r:id="rId1059"/>
    <hyperlink ref="B586" r:id="rId1060"/>
    <hyperlink ref="E586" r:id="rId1061"/>
    <hyperlink ref="B587" r:id="rId1062"/>
    <hyperlink ref="E587" r:id="rId1063"/>
    <hyperlink ref="B588" r:id="rId1064"/>
    <hyperlink ref="E588" r:id="rId1065"/>
    <hyperlink ref="B589" r:id="rId1066"/>
    <hyperlink ref="E589" r:id="rId1067"/>
    <hyperlink ref="B590" r:id="rId1068"/>
    <hyperlink ref="E590" r:id="rId1069"/>
    <hyperlink ref="B591" r:id="rId1070"/>
    <hyperlink ref="E591" r:id="rId1071"/>
    <hyperlink ref="B592" r:id="rId1072"/>
    <hyperlink ref="E592" r:id="rId1073"/>
    <hyperlink ref="B593" r:id="rId1074"/>
    <hyperlink ref="E593" r:id="rId1075"/>
    <hyperlink ref="B594" r:id="rId1076"/>
    <hyperlink ref="E594" r:id="rId1077"/>
    <hyperlink ref="B595" r:id="rId1078"/>
    <hyperlink ref="B596" r:id="rId1079"/>
    <hyperlink ref="E596" r:id="rId1080"/>
    <hyperlink ref="B597" r:id="rId1081"/>
    <hyperlink ref="E597" r:id="rId1082"/>
    <hyperlink ref="B598" r:id="rId1083"/>
    <hyperlink ref="B599" r:id="rId1084"/>
    <hyperlink ref="E599" r:id="rId1085"/>
    <hyperlink ref="B600" r:id="rId1086"/>
    <hyperlink ref="E600" r:id="rId1087"/>
    <hyperlink ref="B601" r:id="rId1088"/>
    <hyperlink ref="E601" r:id="rId1089"/>
    <hyperlink ref="B602" r:id="rId1090"/>
    <hyperlink ref="E602" r:id="rId1091"/>
    <hyperlink ref="B603" r:id="rId1092"/>
    <hyperlink ref="E603" r:id="rId1093"/>
    <hyperlink ref="B605" r:id="rId1094"/>
    <hyperlink ref="E605" r:id="rId1095"/>
    <hyperlink ref="B606" r:id="rId1096"/>
    <hyperlink ref="E606" r:id="rId1097"/>
    <hyperlink ref="B607" r:id="rId1098"/>
    <hyperlink ref="E607" r:id="rId1099"/>
    <hyperlink ref="B608" r:id="rId1100"/>
    <hyperlink ref="B609" r:id="rId1101"/>
    <hyperlink ref="E609" r:id="rId1102"/>
    <hyperlink ref="B610" r:id="rId1103"/>
    <hyperlink ref="E610" r:id="rId1104"/>
    <hyperlink ref="B611" r:id="rId1105"/>
    <hyperlink ref="B612" r:id="rId1106"/>
    <hyperlink ref="E612" r:id="rId1107"/>
    <hyperlink ref="B613" r:id="rId1108"/>
    <hyperlink ref="E613" r:id="rId1109"/>
    <hyperlink ref="B614" r:id="rId1110"/>
    <hyperlink ref="E614" r:id="rId1111"/>
    <hyperlink ref="B615" r:id="rId1112"/>
    <hyperlink ref="E615" r:id="rId1113"/>
    <hyperlink ref="B616" r:id="rId1114"/>
    <hyperlink ref="E616" r:id="rId1115"/>
    <hyperlink ref="B617" r:id="rId1116"/>
    <hyperlink ref="E617" r:id="rId1117"/>
    <hyperlink ref="B618" r:id="rId1118"/>
    <hyperlink ref="E618" r:id="rId1119"/>
    <hyperlink ref="B619" r:id="rId1120"/>
    <hyperlink ref="E619" r:id="rId1121"/>
    <hyperlink ref="B620" r:id="rId1122"/>
    <hyperlink ref="E620" r:id="rId1123"/>
    <hyperlink ref="B621" r:id="rId1124"/>
    <hyperlink ref="E621" r:id="rId1125"/>
    <hyperlink ref="B622" r:id="rId1126"/>
    <hyperlink ref="E622" r:id="rId1127"/>
    <hyperlink ref="B623" r:id="rId1128"/>
    <hyperlink ref="E623" r:id="rId1129"/>
    <hyperlink ref="B624" r:id="rId1130"/>
    <hyperlink ref="E624" r:id="rId1131"/>
    <hyperlink ref="B625" r:id="rId1132"/>
    <hyperlink ref="E625" r:id="rId1133"/>
    <hyperlink ref="B626" r:id="rId1134"/>
    <hyperlink ref="E626" r:id="rId1135"/>
    <hyperlink ref="B627" r:id="rId1136"/>
    <hyperlink ref="B628" r:id="rId1137"/>
    <hyperlink ref="E628" r:id="rId1138"/>
    <hyperlink ref="B629" r:id="rId1139"/>
    <hyperlink ref="E629" r:id="rId1140"/>
    <hyperlink ref="B630" r:id="rId1141"/>
    <hyperlink ref="E630" r:id="rId1142"/>
    <hyperlink ref="B632" r:id="rId1143"/>
    <hyperlink ref="E632" r:id="rId1144"/>
    <hyperlink ref="B633" r:id="rId1145"/>
    <hyperlink ref="E633" r:id="rId1146"/>
    <hyperlink ref="B634" r:id="rId1147"/>
    <hyperlink ref="E634" r:id="rId1148"/>
    <hyperlink ref="B635" r:id="rId1149"/>
    <hyperlink ref="E635" r:id="rId1150"/>
    <hyperlink ref="B636" r:id="rId1151"/>
    <hyperlink ref="E636" r:id="rId1152"/>
    <hyperlink ref="B637" r:id="rId1153"/>
    <hyperlink ref="E637" r:id="rId1154"/>
    <hyperlink ref="B638" r:id="rId1155"/>
    <hyperlink ref="E638" r:id="rId1156"/>
    <hyperlink ref="B639" r:id="rId1157"/>
    <hyperlink ref="E639" r:id="rId1158"/>
    <hyperlink ref="B640" r:id="rId1159"/>
    <hyperlink ref="E640" r:id="rId1160"/>
    <hyperlink ref="B641" r:id="rId1161"/>
    <hyperlink ref="E641" r:id="rId1162"/>
    <hyperlink ref="B642" r:id="rId1163"/>
    <hyperlink ref="E642" r:id="rId1164"/>
    <hyperlink ref="B643" r:id="rId1165"/>
    <hyperlink ref="E643" r:id="rId1166"/>
    <hyperlink ref="B644" r:id="rId1167"/>
    <hyperlink ref="E644" r:id="rId1168"/>
    <hyperlink ref="B645" r:id="rId1169"/>
    <hyperlink ref="E645" r:id="rId1170"/>
    <hyperlink ref="B646" r:id="rId1171"/>
    <hyperlink ref="E646" r:id="rId1172"/>
    <hyperlink ref="B647" r:id="rId1173"/>
    <hyperlink ref="E647" r:id="rId1174"/>
    <hyperlink ref="B648" r:id="rId1175"/>
    <hyperlink ref="B649" r:id="rId1176"/>
    <hyperlink ref="E649" r:id="rId1177"/>
    <hyperlink ref="B650" r:id="rId1178"/>
    <hyperlink ref="E650" r:id="rId1179"/>
    <hyperlink ref="B651" r:id="rId1180"/>
    <hyperlink ref="E651" r:id="rId1181"/>
    <hyperlink ref="B652" r:id="rId1182"/>
    <hyperlink ref="E652" r:id="rId1183"/>
    <hyperlink ref="B653" r:id="rId1184"/>
    <hyperlink ref="B654" r:id="rId1185"/>
    <hyperlink ref="E654" r:id="rId1186"/>
    <hyperlink ref="B655" r:id="rId1187"/>
    <hyperlink ref="E655" r:id="rId1188"/>
    <hyperlink ref="B657" r:id="rId1189"/>
    <hyperlink ref="E657" r:id="rId1190"/>
    <hyperlink ref="B658" r:id="rId1191"/>
    <hyperlink ref="B659" r:id="rId1192"/>
    <hyperlink ref="E659" r:id="rId1193"/>
    <hyperlink ref="B660" r:id="rId1194"/>
    <hyperlink ref="E660" r:id="rId1195"/>
    <hyperlink ref="B661" r:id="rId1196"/>
    <hyperlink ref="E661" r:id="rId1197"/>
    <hyperlink ref="B662" r:id="rId1198"/>
    <hyperlink ref="B663" r:id="rId1199"/>
    <hyperlink ref="E663" r:id="rId1200"/>
    <hyperlink ref="B664" r:id="rId1201"/>
    <hyperlink ref="E664" r:id="rId1202"/>
    <hyperlink ref="B665" r:id="rId1203"/>
    <hyperlink ref="B666" r:id="rId1204"/>
    <hyperlink ref="E666" r:id="rId1205"/>
    <hyperlink ref="B667" r:id="rId1206"/>
    <hyperlink ref="E667" r:id="rId1207"/>
    <hyperlink ref="B668" r:id="rId1208"/>
    <hyperlink ref="E668" r:id="rId1209"/>
    <hyperlink ref="B669" r:id="rId1210"/>
    <hyperlink ref="E669" r:id="rId1211"/>
    <hyperlink ref="B670" r:id="rId1212"/>
    <hyperlink ref="E670" r:id="rId1213"/>
    <hyperlink ref="B671" r:id="rId1214"/>
    <hyperlink ref="E671" r:id="rId1215"/>
    <hyperlink ref="B672" r:id="rId1216"/>
    <hyperlink ref="E672" r:id="rId1217"/>
    <hyperlink ref="B673" r:id="rId1218"/>
    <hyperlink ref="B674" r:id="rId1219"/>
    <hyperlink ref="E674" r:id="rId1220"/>
    <hyperlink ref="B675" r:id="rId1221"/>
    <hyperlink ref="E675" r:id="rId1222"/>
    <hyperlink ref="B676" r:id="rId1223"/>
    <hyperlink ref="E676" r:id="rId1224"/>
    <hyperlink ref="B677" r:id="rId1225"/>
    <hyperlink ref="E677" r:id="rId1226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AC677"/>
  <sheetViews>
    <sheetView showRuler="0" workbookViewId="0">
      <selection activeCell="J32" sqref="J32"/>
    </sheetView>
  </sheetViews>
  <sheetFormatPr defaultColWidth="11.19921875" defaultRowHeight="15.6"/>
  <sheetData>
    <row r="1" spans="1:29">
      <c r="A1" t="s">
        <v>627</v>
      </c>
    </row>
    <row r="2" spans="1:29">
      <c r="A2" s="36" t="s">
        <v>214</v>
      </c>
      <c r="B2" s="37" t="s">
        <v>0</v>
      </c>
      <c r="C2" s="37" t="s">
        <v>1</v>
      </c>
      <c r="D2" s="37" t="s">
        <v>2</v>
      </c>
      <c r="E2" s="37" t="s">
        <v>3</v>
      </c>
      <c r="F2" s="37" t="s">
        <v>4</v>
      </c>
      <c r="G2" s="37" t="s">
        <v>6</v>
      </c>
      <c r="H2" s="37" t="s">
        <v>26</v>
      </c>
      <c r="I2" s="37" t="s">
        <v>27</v>
      </c>
      <c r="J2" s="37" t="s">
        <v>28</v>
      </c>
      <c r="K2" s="37" t="s">
        <v>29</v>
      </c>
      <c r="L2" s="37" t="s">
        <v>30</v>
      </c>
      <c r="M2" s="37" t="s">
        <v>31</v>
      </c>
      <c r="N2" s="37" t="s">
        <v>32</v>
      </c>
      <c r="O2" s="37" t="s">
        <v>33</v>
      </c>
      <c r="P2" s="37" t="s">
        <v>34</v>
      </c>
      <c r="Q2" s="37" t="s">
        <v>35</v>
      </c>
      <c r="R2" s="37" t="s">
        <v>36</v>
      </c>
      <c r="S2" s="37" t="s">
        <v>37</v>
      </c>
      <c r="T2" s="37"/>
      <c r="U2" s="37" t="s">
        <v>38</v>
      </c>
      <c r="V2" s="37" t="s">
        <v>39</v>
      </c>
      <c r="W2" s="37" t="s">
        <v>40</v>
      </c>
      <c r="X2" s="37" t="s">
        <v>41</v>
      </c>
      <c r="Y2" s="37"/>
      <c r="Z2" s="37" t="s">
        <v>42</v>
      </c>
      <c r="AA2" s="37" t="s">
        <v>43</v>
      </c>
      <c r="AB2" s="37" t="s">
        <v>44</v>
      </c>
      <c r="AC2" s="37" t="s">
        <v>45</v>
      </c>
    </row>
    <row r="3" spans="1:29">
      <c r="A3" s="38">
        <v>1</v>
      </c>
      <c r="B3" s="39" t="s">
        <v>215</v>
      </c>
      <c r="C3" s="38" t="s">
        <v>24</v>
      </c>
      <c r="D3" s="38">
        <v>24</v>
      </c>
      <c r="E3" s="39" t="s">
        <v>51</v>
      </c>
      <c r="F3" s="38">
        <v>68</v>
      </c>
      <c r="G3" s="38">
        <v>1287</v>
      </c>
      <c r="H3" s="38">
        <v>11.9</v>
      </c>
      <c r="I3" s="38">
        <v>0.53300000000000003</v>
      </c>
      <c r="J3" s="38">
        <v>0.18099999999999999</v>
      </c>
      <c r="K3" s="38">
        <v>0.29299999999999998</v>
      </c>
      <c r="L3" s="38">
        <v>6.9</v>
      </c>
      <c r="M3" s="38">
        <v>20.5</v>
      </c>
      <c r="N3" s="38">
        <v>13.5</v>
      </c>
      <c r="O3" s="38">
        <v>8.6999999999999993</v>
      </c>
      <c r="P3" s="38">
        <v>1.1000000000000001</v>
      </c>
      <c r="Q3" s="38">
        <v>1.4</v>
      </c>
      <c r="R3" s="38">
        <v>13.8</v>
      </c>
      <c r="S3" s="38">
        <v>15.5</v>
      </c>
      <c r="T3" s="38"/>
      <c r="U3" s="38">
        <v>1</v>
      </c>
      <c r="V3" s="38">
        <v>0.7</v>
      </c>
      <c r="W3" s="38">
        <v>1.7</v>
      </c>
      <c r="X3" s="38">
        <v>6.3E-2</v>
      </c>
      <c r="Y3" s="38"/>
      <c r="Z3" s="38">
        <v>-2.2999999999999998</v>
      </c>
      <c r="AA3" s="38">
        <v>-0.8</v>
      </c>
      <c r="AB3" s="38">
        <v>-3.1</v>
      </c>
      <c r="AC3" s="38">
        <v>-0.3</v>
      </c>
    </row>
    <row r="4" spans="1:29">
      <c r="A4" s="38">
        <v>2</v>
      </c>
      <c r="B4" s="39" t="s">
        <v>216</v>
      </c>
      <c r="C4" s="38" t="s">
        <v>58</v>
      </c>
      <c r="D4" s="38">
        <v>20</v>
      </c>
      <c r="E4" s="39" t="s">
        <v>54</v>
      </c>
      <c r="F4" s="38">
        <v>30</v>
      </c>
      <c r="G4" s="38">
        <v>248</v>
      </c>
      <c r="H4" s="38">
        <v>12.8</v>
      </c>
      <c r="I4" s="38">
        <v>0.48899999999999999</v>
      </c>
      <c r="J4" s="38">
        <v>0.29099999999999998</v>
      </c>
      <c r="K4" s="38">
        <v>0.26700000000000002</v>
      </c>
      <c r="L4" s="38">
        <v>4.2</v>
      </c>
      <c r="M4" s="38">
        <v>8.6999999999999993</v>
      </c>
      <c r="N4" s="38">
        <v>6.4</v>
      </c>
      <c r="O4" s="38">
        <v>10.1</v>
      </c>
      <c r="P4" s="38">
        <v>3.4</v>
      </c>
      <c r="Q4" s="38">
        <v>2.2999999999999998</v>
      </c>
      <c r="R4" s="38">
        <v>12.7</v>
      </c>
      <c r="S4" s="38">
        <v>20.399999999999999</v>
      </c>
      <c r="T4" s="38"/>
      <c r="U4" s="38">
        <v>0</v>
      </c>
      <c r="V4" s="38">
        <v>0.4</v>
      </c>
      <c r="W4" s="38">
        <v>0.4</v>
      </c>
      <c r="X4" s="38">
        <v>7.2999999999999995E-2</v>
      </c>
      <c r="Y4" s="38"/>
      <c r="Z4" s="38">
        <v>-1.8</v>
      </c>
      <c r="AA4" s="38">
        <v>1.2</v>
      </c>
      <c r="AB4" s="38">
        <v>-0.6</v>
      </c>
      <c r="AC4" s="38">
        <v>0.1</v>
      </c>
    </row>
    <row r="5" spans="1:29">
      <c r="A5" s="38">
        <v>3</v>
      </c>
      <c r="B5" s="39" t="s">
        <v>217</v>
      </c>
      <c r="C5" s="38" t="s">
        <v>61</v>
      </c>
      <c r="D5" s="38">
        <v>21</v>
      </c>
      <c r="E5" s="39" t="s">
        <v>65</v>
      </c>
      <c r="F5" s="38">
        <v>70</v>
      </c>
      <c r="G5" s="38">
        <v>1771</v>
      </c>
      <c r="H5" s="38">
        <v>14.1</v>
      </c>
      <c r="I5" s="38">
        <v>0.54900000000000004</v>
      </c>
      <c r="J5" s="38">
        <v>5.0000000000000001E-3</v>
      </c>
      <c r="K5" s="38">
        <v>0.51400000000000001</v>
      </c>
      <c r="L5" s="38">
        <v>12.2</v>
      </c>
      <c r="M5" s="38">
        <v>19.3</v>
      </c>
      <c r="N5" s="38">
        <v>15.8</v>
      </c>
      <c r="O5" s="38">
        <v>5.5</v>
      </c>
      <c r="P5" s="38">
        <v>1.1000000000000001</v>
      </c>
      <c r="Q5" s="38">
        <v>3.8</v>
      </c>
      <c r="R5" s="38">
        <v>16.8</v>
      </c>
      <c r="S5" s="38">
        <v>14.3</v>
      </c>
      <c r="T5" s="38"/>
      <c r="U5" s="38">
        <v>1.9</v>
      </c>
      <c r="V5" s="38">
        <v>2.2000000000000002</v>
      </c>
      <c r="W5" s="38">
        <v>4.0999999999999996</v>
      </c>
      <c r="X5" s="38">
        <v>0.111</v>
      </c>
      <c r="Y5" s="38"/>
      <c r="Z5" s="38">
        <v>-1.4</v>
      </c>
      <c r="AA5" s="38">
        <v>1.8</v>
      </c>
      <c r="AB5" s="38">
        <v>0.4</v>
      </c>
      <c r="AC5" s="38">
        <v>1.1000000000000001</v>
      </c>
    </row>
    <row r="6" spans="1:29">
      <c r="A6" s="38">
        <v>4</v>
      </c>
      <c r="B6" s="39" t="s">
        <v>218</v>
      </c>
      <c r="C6" s="38" t="s">
        <v>24</v>
      </c>
      <c r="D6" s="38">
        <v>28</v>
      </c>
      <c r="E6" s="39" t="s">
        <v>77</v>
      </c>
      <c r="F6" s="38">
        <v>17</v>
      </c>
      <c r="G6" s="38">
        <v>215</v>
      </c>
      <c r="H6" s="38">
        <v>14.2</v>
      </c>
      <c r="I6" s="38">
        <v>0.49399999999999999</v>
      </c>
      <c r="J6" s="38">
        <v>0</v>
      </c>
      <c r="K6" s="38">
        <v>0.86399999999999999</v>
      </c>
      <c r="L6" s="38">
        <v>11.9</v>
      </c>
      <c r="M6" s="38">
        <v>29.6</v>
      </c>
      <c r="N6" s="38">
        <v>20.5</v>
      </c>
      <c r="O6" s="38">
        <v>10.5</v>
      </c>
      <c r="P6" s="38">
        <v>0.9</v>
      </c>
      <c r="Q6" s="38">
        <v>3.3</v>
      </c>
      <c r="R6" s="38">
        <v>12.9</v>
      </c>
      <c r="S6" s="38">
        <v>14.3</v>
      </c>
      <c r="T6" s="38"/>
      <c r="U6" s="38">
        <v>0.2</v>
      </c>
      <c r="V6" s="38">
        <v>0.2</v>
      </c>
      <c r="W6" s="38">
        <v>0.4</v>
      </c>
      <c r="X6" s="38">
        <v>8.6999999999999994E-2</v>
      </c>
      <c r="Y6" s="38"/>
      <c r="Z6" s="38">
        <v>-2.7</v>
      </c>
      <c r="AA6" s="38">
        <v>0.5</v>
      </c>
      <c r="AB6" s="38">
        <v>-2.2000000000000002</v>
      </c>
      <c r="AC6" s="38">
        <v>0</v>
      </c>
    </row>
    <row r="7" spans="1:29">
      <c r="A7" s="38">
        <v>5</v>
      </c>
      <c r="B7" s="39" t="s">
        <v>219</v>
      </c>
      <c r="C7" s="38" t="s">
        <v>58</v>
      </c>
      <c r="D7" s="38">
        <v>29</v>
      </c>
      <c r="E7" s="38" t="s">
        <v>107</v>
      </c>
      <c r="F7" s="38">
        <v>78</v>
      </c>
      <c r="G7" s="38">
        <v>2502</v>
      </c>
      <c r="H7" s="38">
        <v>10.7</v>
      </c>
      <c r="I7" s="38">
        <v>0.53300000000000003</v>
      </c>
      <c r="J7" s="38">
        <v>0.377</v>
      </c>
      <c r="K7" s="38">
        <v>0.224</v>
      </c>
      <c r="L7" s="38">
        <v>1.1000000000000001</v>
      </c>
      <c r="M7" s="38">
        <v>9.6999999999999993</v>
      </c>
      <c r="N7" s="38">
        <v>5.3</v>
      </c>
      <c r="O7" s="38">
        <v>8.1999999999999993</v>
      </c>
      <c r="P7" s="38">
        <v>0.8</v>
      </c>
      <c r="Q7" s="38">
        <v>0.2</v>
      </c>
      <c r="R7" s="38">
        <v>10.7</v>
      </c>
      <c r="S7" s="38">
        <v>19</v>
      </c>
      <c r="T7" s="38"/>
      <c r="U7" s="38">
        <v>1.6</v>
      </c>
      <c r="V7" s="38">
        <v>1</v>
      </c>
      <c r="W7" s="38">
        <v>2.6</v>
      </c>
      <c r="X7" s="38">
        <v>0.05</v>
      </c>
      <c r="Y7" s="38"/>
      <c r="Z7" s="38">
        <v>-0.5</v>
      </c>
      <c r="AA7" s="38">
        <v>-1.3</v>
      </c>
      <c r="AB7" s="38">
        <v>-1.8</v>
      </c>
      <c r="AC7" s="38">
        <v>0.1</v>
      </c>
    </row>
    <row r="8" spans="1:29">
      <c r="A8" s="40">
        <v>5</v>
      </c>
      <c r="B8" s="39" t="s">
        <v>219</v>
      </c>
      <c r="C8" s="40" t="s">
        <v>58</v>
      </c>
      <c r="D8" s="40">
        <v>29</v>
      </c>
      <c r="E8" s="39" t="s">
        <v>90</v>
      </c>
      <c r="F8" s="40">
        <v>53</v>
      </c>
      <c r="G8" s="40">
        <v>1750</v>
      </c>
      <c r="H8" s="40">
        <v>11.7</v>
      </c>
      <c r="I8" s="40">
        <v>0.53300000000000003</v>
      </c>
      <c r="J8" s="40">
        <v>0.37</v>
      </c>
      <c r="K8" s="40">
        <v>0.23</v>
      </c>
      <c r="L8" s="40">
        <v>1.3</v>
      </c>
      <c r="M8" s="40">
        <v>10.199999999999999</v>
      </c>
      <c r="N8" s="40">
        <v>5.6</v>
      </c>
      <c r="O8" s="40">
        <v>9.3000000000000007</v>
      </c>
      <c r="P8" s="40">
        <v>0.9</v>
      </c>
      <c r="Q8" s="40">
        <v>0.2</v>
      </c>
      <c r="R8" s="40">
        <v>10.3</v>
      </c>
      <c r="S8" s="40">
        <v>19.899999999999999</v>
      </c>
      <c r="T8" s="40"/>
      <c r="U8" s="40">
        <v>1.4</v>
      </c>
      <c r="V8" s="40">
        <v>0.4</v>
      </c>
      <c r="W8" s="40">
        <v>1.8</v>
      </c>
      <c r="X8" s="40">
        <v>0.05</v>
      </c>
      <c r="Y8" s="40"/>
      <c r="Z8" s="40">
        <v>0</v>
      </c>
      <c r="AA8" s="40">
        <v>-1.6</v>
      </c>
      <c r="AB8" s="40">
        <v>-1.6</v>
      </c>
      <c r="AC8" s="40">
        <v>0.2</v>
      </c>
    </row>
    <row r="9" spans="1:29">
      <c r="A9" s="40">
        <v>5</v>
      </c>
      <c r="B9" s="39" t="s">
        <v>219</v>
      </c>
      <c r="C9" s="40" t="s">
        <v>58</v>
      </c>
      <c r="D9" s="40">
        <v>29</v>
      </c>
      <c r="E9" s="39" t="s">
        <v>49</v>
      </c>
      <c r="F9" s="40">
        <v>25</v>
      </c>
      <c r="G9" s="40">
        <v>752</v>
      </c>
      <c r="H9" s="40">
        <v>8.1999999999999993</v>
      </c>
      <c r="I9" s="40">
        <v>0.53300000000000003</v>
      </c>
      <c r="J9" s="40">
        <v>0.39600000000000002</v>
      </c>
      <c r="K9" s="40">
        <v>0.20699999999999999</v>
      </c>
      <c r="L9" s="40">
        <v>0.9</v>
      </c>
      <c r="M9" s="40">
        <v>8.5</v>
      </c>
      <c r="N9" s="40">
        <v>4.8</v>
      </c>
      <c r="O9" s="40">
        <v>5.5</v>
      </c>
      <c r="P9" s="40">
        <v>0.6</v>
      </c>
      <c r="Q9" s="40">
        <v>0.2</v>
      </c>
      <c r="R9" s="40">
        <v>11.8</v>
      </c>
      <c r="S9" s="40">
        <v>16.7</v>
      </c>
      <c r="T9" s="40"/>
      <c r="U9" s="40">
        <v>0.2</v>
      </c>
      <c r="V9" s="40">
        <v>0.5</v>
      </c>
      <c r="W9" s="40">
        <v>0.8</v>
      </c>
      <c r="X9" s="40">
        <v>4.9000000000000002E-2</v>
      </c>
      <c r="Y9" s="40"/>
      <c r="Z9" s="40">
        <v>-1.5</v>
      </c>
      <c r="AA9" s="40">
        <v>-0.8</v>
      </c>
      <c r="AB9" s="40">
        <v>-2.2999999999999998</v>
      </c>
      <c r="AC9" s="40">
        <v>-0.1</v>
      </c>
    </row>
    <row r="10" spans="1:29">
      <c r="A10" s="38">
        <v>6</v>
      </c>
      <c r="B10" s="39" t="s">
        <v>220</v>
      </c>
      <c r="C10" s="38" t="s">
        <v>61</v>
      </c>
      <c r="D10" s="38">
        <v>26</v>
      </c>
      <c r="E10" s="39" t="s">
        <v>221</v>
      </c>
      <c r="F10" s="38">
        <v>68</v>
      </c>
      <c r="G10" s="38">
        <v>957</v>
      </c>
      <c r="H10" s="38">
        <v>19.899999999999999</v>
      </c>
      <c r="I10" s="38">
        <v>0.59499999999999997</v>
      </c>
      <c r="J10" s="38">
        <v>0</v>
      </c>
      <c r="K10" s="38">
        <v>0.30099999999999999</v>
      </c>
      <c r="L10" s="38">
        <v>12.4</v>
      </c>
      <c r="M10" s="38">
        <v>25</v>
      </c>
      <c r="N10" s="38">
        <v>18.7</v>
      </c>
      <c r="O10" s="38">
        <v>8.1999999999999993</v>
      </c>
      <c r="P10" s="38">
        <v>1.2</v>
      </c>
      <c r="Q10" s="38">
        <v>4</v>
      </c>
      <c r="R10" s="38">
        <v>15.6</v>
      </c>
      <c r="S10" s="38">
        <v>21.1</v>
      </c>
      <c r="T10" s="38"/>
      <c r="U10" s="38">
        <v>1.9</v>
      </c>
      <c r="V10" s="38">
        <v>1.2</v>
      </c>
      <c r="W10" s="38">
        <v>3.2</v>
      </c>
      <c r="X10" s="38">
        <v>0.159</v>
      </c>
      <c r="Y10" s="38"/>
      <c r="Z10" s="38">
        <v>-0.5</v>
      </c>
      <c r="AA10" s="38">
        <v>0.6</v>
      </c>
      <c r="AB10" s="38">
        <v>0.2</v>
      </c>
      <c r="AC10" s="38">
        <v>0.5</v>
      </c>
    </row>
    <row r="11" spans="1:29">
      <c r="A11" s="38">
        <v>7</v>
      </c>
      <c r="B11" s="39" t="s">
        <v>222</v>
      </c>
      <c r="C11" s="38" t="s">
        <v>24</v>
      </c>
      <c r="D11" s="38">
        <v>23</v>
      </c>
      <c r="E11" s="39" t="s">
        <v>223</v>
      </c>
      <c r="F11" s="38">
        <v>41</v>
      </c>
      <c r="G11" s="38">
        <v>540</v>
      </c>
      <c r="H11" s="38">
        <v>12</v>
      </c>
      <c r="I11" s="38">
        <v>0.51700000000000002</v>
      </c>
      <c r="J11" s="38">
        <v>6.4000000000000001E-2</v>
      </c>
      <c r="K11" s="38">
        <v>0.34599999999999997</v>
      </c>
      <c r="L11" s="38">
        <v>14.9</v>
      </c>
      <c r="M11" s="38">
        <v>20.7</v>
      </c>
      <c r="N11" s="38">
        <v>17.7</v>
      </c>
      <c r="O11" s="38">
        <v>8.3000000000000007</v>
      </c>
      <c r="P11" s="38">
        <v>1.6</v>
      </c>
      <c r="Q11" s="38">
        <v>2.4</v>
      </c>
      <c r="R11" s="38">
        <v>15.9</v>
      </c>
      <c r="S11" s="38">
        <v>8.6</v>
      </c>
      <c r="T11" s="38"/>
      <c r="U11" s="38">
        <v>0.7</v>
      </c>
      <c r="V11" s="38">
        <v>0.7</v>
      </c>
      <c r="W11" s="38">
        <v>1.4</v>
      </c>
      <c r="X11" s="38">
        <v>0.122</v>
      </c>
      <c r="Y11" s="38"/>
      <c r="Z11" s="38">
        <v>-2.7</v>
      </c>
      <c r="AA11" s="38">
        <v>2</v>
      </c>
      <c r="AB11" s="38">
        <v>-0.7</v>
      </c>
      <c r="AC11" s="38">
        <v>0.2</v>
      </c>
    </row>
    <row r="12" spans="1:29">
      <c r="A12" s="38">
        <v>8</v>
      </c>
      <c r="B12" s="39" t="s">
        <v>224</v>
      </c>
      <c r="C12" s="38" t="s">
        <v>61</v>
      </c>
      <c r="D12" s="38">
        <v>26</v>
      </c>
      <c r="E12" s="39" t="s">
        <v>51</v>
      </c>
      <c r="F12" s="38">
        <v>61</v>
      </c>
      <c r="G12" s="38">
        <v>976</v>
      </c>
      <c r="H12" s="38">
        <v>18.100000000000001</v>
      </c>
      <c r="I12" s="38">
        <v>0.51300000000000001</v>
      </c>
      <c r="J12" s="38">
        <v>0</v>
      </c>
      <c r="K12" s="38">
        <v>0.21299999999999999</v>
      </c>
      <c r="L12" s="38">
        <v>11.6</v>
      </c>
      <c r="M12" s="38">
        <v>28.9</v>
      </c>
      <c r="N12" s="38">
        <v>20</v>
      </c>
      <c r="O12" s="38">
        <v>13.3</v>
      </c>
      <c r="P12" s="38">
        <v>2</v>
      </c>
      <c r="Q12" s="38">
        <v>5.5</v>
      </c>
      <c r="R12" s="38">
        <v>15.2</v>
      </c>
      <c r="S12" s="38">
        <v>18.3</v>
      </c>
      <c r="T12" s="38"/>
      <c r="U12" s="38">
        <v>0.8</v>
      </c>
      <c r="V12" s="38">
        <v>1.4</v>
      </c>
      <c r="W12" s="38">
        <v>2.2000000000000002</v>
      </c>
      <c r="X12" s="38">
        <v>0.107</v>
      </c>
      <c r="Y12" s="38"/>
      <c r="Z12" s="38">
        <v>-2.2000000000000002</v>
      </c>
      <c r="AA12" s="38">
        <v>3.1</v>
      </c>
      <c r="AB12" s="38">
        <v>0.9</v>
      </c>
      <c r="AC12" s="38">
        <v>0.7</v>
      </c>
    </row>
    <row r="13" spans="1:29">
      <c r="A13" s="38">
        <v>9</v>
      </c>
      <c r="B13" s="39" t="s">
        <v>48</v>
      </c>
      <c r="C13" s="38" t="s">
        <v>24</v>
      </c>
      <c r="D13" s="38">
        <v>29</v>
      </c>
      <c r="E13" s="39" t="s">
        <v>49</v>
      </c>
      <c r="F13" s="38">
        <v>71</v>
      </c>
      <c r="G13" s="38">
        <v>2512</v>
      </c>
      <c r="H13" s="38">
        <v>22.8</v>
      </c>
      <c r="I13" s="38">
        <v>0.52800000000000002</v>
      </c>
      <c r="J13" s="38">
        <v>7.3999999999999996E-2</v>
      </c>
      <c r="K13" s="38">
        <v>0.25600000000000001</v>
      </c>
      <c r="L13" s="38">
        <v>7.7</v>
      </c>
      <c r="M13" s="38">
        <v>22.9</v>
      </c>
      <c r="N13" s="38">
        <v>15.5</v>
      </c>
      <c r="O13" s="38">
        <v>9.1999999999999993</v>
      </c>
      <c r="P13" s="38">
        <v>1</v>
      </c>
      <c r="Q13" s="38">
        <v>1.9</v>
      </c>
      <c r="R13" s="38">
        <v>7.2</v>
      </c>
      <c r="S13" s="38">
        <v>30.2</v>
      </c>
      <c r="T13" s="38"/>
      <c r="U13" s="38">
        <v>4.9000000000000004</v>
      </c>
      <c r="V13" s="38">
        <v>3.7</v>
      </c>
      <c r="W13" s="38">
        <v>8.6</v>
      </c>
      <c r="X13" s="38">
        <v>0.16500000000000001</v>
      </c>
      <c r="Y13" s="38"/>
      <c r="Z13" s="38">
        <v>0.3</v>
      </c>
      <c r="AA13" s="38">
        <v>0</v>
      </c>
      <c r="AB13" s="38">
        <v>0.3</v>
      </c>
      <c r="AC13" s="38">
        <v>1.4</v>
      </c>
    </row>
    <row r="14" spans="1:29">
      <c r="A14" s="38">
        <v>10</v>
      </c>
      <c r="B14" s="39" t="s">
        <v>225</v>
      </c>
      <c r="C14" s="38" t="s">
        <v>24</v>
      </c>
      <c r="D14" s="38">
        <v>25</v>
      </c>
      <c r="E14" s="39" t="s">
        <v>67</v>
      </c>
      <c r="F14" s="38">
        <v>63</v>
      </c>
      <c r="G14" s="38">
        <v>1070</v>
      </c>
      <c r="H14" s="38">
        <v>14.9</v>
      </c>
      <c r="I14" s="38">
        <v>0.49299999999999999</v>
      </c>
      <c r="J14" s="38">
        <v>0</v>
      </c>
      <c r="K14" s="38">
        <v>0.157</v>
      </c>
      <c r="L14" s="38">
        <v>12.8</v>
      </c>
      <c r="M14" s="38">
        <v>20.5</v>
      </c>
      <c r="N14" s="38">
        <v>16.7</v>
      </c>
      <c r="O14" s="38">
        <v>10.9</v>
      </c>
      <c r="P14" s="38">
        <v>0.7</v>
      </c>
      <c r="Q14" s="38">
        <v>3.1</v>
      </c>
      <c r="R14" s="38">
        <v>11.1</v>
      </c>
      <c r="S14" s="38">
        <v>15.2</v>
      </c>
      <c r="T14" s="38"/>
      <c r="U14" s="38">
        <v>1.3</v>
      </c>
      <c r="V14" s="38">
        <v>1.6</v>
      </c>
      <c r="W14" s="38">
        <v>2.8</v>
      </c>
      <c r="X14" s="38">
        <v>0.127</v>
      </c>
      <c r="Y14" s="38"/>
      <c r="Z14" s="38">
        <v>-1.4</v>
      </c>
      <c r="AA14" s="38">
        <v>2.2000000000000002</v>
      </c>
      <c r="AB14" s="38">
        <v>0.8</v>
      </c>
      <c r="AC14" s="38">
        <v>0.8</v>
      </c>
    </row>
    <row r="15" spans="1:29">
      <c r="A15" s="38">
        <v>11</v>
      </c>
      <c r="B15" s="39" t="s">
        <v>226</v>
      </c>
      <c r="C15" s="38" t="s">
        <v>58</v>
      </c>
      <c r="D15" s="38">
        <v>33</v>
      </c>
      <c r="E15" s="39" t="s">
        <v>54</v>
      </c>
      <c r="F15" s="38">
        <v>63</v>
      </c>
      <c r="G15" s="38">
        <v>1648</v>
      </c>
      <c r="H15" s="38">
        <v>14.6</v>
      </c>
      <c r="I15" s="38">
        <v>0.52800000000000002</v>
      </c>
      <c r="J15" s="38">
        <v>6.4000000000000001E-2</v>
      </c>
      <c r="K15" s="38">
        <v>0.27700000000000002</v>
      </c>
      <c r="L15" s="38">
        <v>7.2</v>
      </c>
      <c r="M15" s="38">
        <v>12.2</v>
      </c>
      <c r="N15" s="38">
        <v>9.6999999999999993</v>
      </c>
      <c r="O15" s="38">
        <v>8.1</v>
      </c>
      <c r="P15" s="38">
        <v>4.0999999999999996</v>
      </c>
      <c r="Q15" s="38">
        <v>1.5</v>
      </c>
      <c r="R15" s="38">
        <v>14.4</v>
      </c>
      <c r="S15" s="38">
        <v>16.600000000000001</v>
      </c>
      <c r="T15" s="38"/>
      <c r="U15" s="38">
        <v>0.9</v>
      </c>
      <c r="V15" s="38">
        <v>3.2</v>
      </c>
      <c r="W15" s="38">
        <v>4.0999999999999996</v>
      </c>
      <c r="X15" s="38">
        <v>0.11899999999999999</v>
      </c>
      <c r="Y15" s="38"/>
      <c r="Z15" s="38">
        <v>-0.4</v>
      </c>
      <c r="AA15" s="38">
        <v>3.7</v>
      </c>
      <c r="AB15" s="38">
        <v>3.3</v>
      </c>
      <c r="AC15" s="38">
        <v>2.2000000000000002</v>
      </c>
    </row>
    <row r="16" spans="1:29">
      <c r="A16" s="38">
        <v>12</v>
      </c>
      <c r="B16" s="39" t="s">
        <v>227</v>
      </c>
      <c r="C16" s="38" t="s">
        <v>64</v>
      </c>
      <c r="D16" s="38">
        <v>24</v>
      </c>
      <c r="E16" s="39" t="s">
        <v>81</v>
      </c>
      <c r="F16" s="38">
        <v>74</v>
      </c>
      <c r="G16" s="38">
        <v>1366</v>
      </c>
      <c r="H16" s="38">
        <v>14.4</v>
      </c>
      <c r="I16" s="38">
        <v>0.504</v>
      </c>
      <c r="J16" s="38">
        <v>0.34699999999999998</v>
      </c>
      <c r="K16" s="38">
        <v>0.33100000000000002</v>
      </c>
      <c r="L16" s="38">
        <v>9.1</v>
      </c>
      <c r="M16" s="38">
        <v>18.399999999999999</v>
      </c>
      <c r="N16" s="38">
        <v>13.7</v>
      </c>
      <c r="O16" s="38">
        <v>6.1</v>
      </c>
      <c r="P16" s="38">
        <v>2.6</v>
      </c>
      <c r="Q16" s="38">
        <v>3.7</v>
      </c>
      <c r="R16" s="38">
        <v>11.9</v>
      </c>
      <c r="S16" s="38">
        <v>15.2</v>
      </c>
      <c r="T16" s="38"/>
      <c r="U16" s="38">
        <v>1.2</v>
      </c>
      <c r="V16" s="38">
        <v>2</v>
      </c>
      <c r="W16" s="38">
        <v>3.3</v>
      </c>
      <c r="X16" s="38">
        <v>0.115</v>
      </c>
      <c r="Y16" s="38"/>
      <c r="Z16" s="38">
        <v>-0.5</v>
      </c>
      <c r="AA16" s="38">
        <v>2.9</v>
      </c>
      <c r="AB16" s="38">
        <v>2.4</v>
      </c>
      <c r="AC16" s="38">
        <v>1.5</v>
      </c>
    </row>
    <row r="17" spans="1:29">
      <c r="A17" s="38">
        <v>13</v>
      </c>
      <c r="B17" s="39" t="s">
        <v>228</v>
      </c>
      <c r="C17" s="38" t="s">
        <v>24</v>
      </c>
      <c r="D17" s="38">
        <v>32</v>
      </c>
      <c r="E17" s="38" t="s">
        <v>107</v>
      </c>
      <c r="F17" s="38">
        <v>53</v>
      </c>
      <c r="G17" s="38">
        <v>937</v>
      </c>
      <c r="H17" s="38">
        <v>11.8</v>
      </c>
      <c r="I17" s="38">
        <v>0.442</v>
      </c>
      <c r="J17" s="38">
        <v>4.0000000000000001E-3</v>
      </c>
      <c r="K17" s="38">
        <v>0.34100000000000003</v>
      </c>
      <c r="L17" s="38">
        <v>11.3</v>
      </c>
      <c r="M17" s="38">
        <v>22</v>
      </c>
      <c r="N17" s="38">
        <v>16.5</v>
      </c>
      <c r="O17" s="38">
        <v>12.2</v>
      </c>
      <c r="P17" s="38">
        <v>1.2</v>
      </c>
      <c r="Q17" s="38">
        <v>4.5999999999999996</v>
      </c>
      <c r="R17" s="38">
        <v>17.5</v>
      </c>
      <c r="S17" s="38">
        <v>17.399999999999999</v>
      </c>
      <c r="T17" s="38"/>
      <c r="U17" s="38">
        <v>-0.6</v>
      </c>
      <c r="V17" s="38">
        <v>0.9</v>
      </c>
      <c r="W17" s="38">
        <v>0.3</v>
      </c>
      <c r="X17" s="38">
        <v>1.7000000000000001E-2</v>
      </c>
      <c r="Y17" s="38"/>
      <c r="Z17" s="38">
        <v>-4</v>
      </c>
      <c r="AA17" s="38">
        <v>2</v>
      </c>
      <c r="AB17" s="38">
        <v>-2</v>
      </c>
      <c r="AC17" s="38">
        <v>0</v>
      </c>
    </row>
    <row r="18" spans="1:29">
      <c r="A18" s="40">
        <v>13</v>
      </c>
      <c r="B18" s="39" t="s">
        <v>228</v>
      </c>
      <c r="C18" s="40" t="s">
        <v>24</v>
      </c>
      <c r="D18" s="40">
        <v>32</v>
      </c>
      <c r="E18" s="39" t="s">
        <v>108</v>
      </c>
      <c r="F18" s="40">
        <v>12</v>
      </c>
      <c r="G18" s="40">
        <v>79</v>
      </c>
      <c r="H18" s="40">
        <v>3.8</v>
      </c>
      <c r="I18" s="40">
        <v>0.38700000000000001</v>
      </c>
      <c r="J18" s="40">
        <v>0</v>
      </c>
      <c r="K18" s="40">
        <v>0.41699999999999998</v>
      </c>
      <c r="L18" s="40">
        <v>7.4</v>
      </c>
      <c r="M18" s="40">
        <v>21.5</v>
      </c>
      <c r="N18" s="40">
        <v>14.5</v>
      </c>
      <c r="O18" s="40">
        <v>8.6999999999999993</v>
      </c>
      <c r="P18" s="40">
        <v>0.7</v>
      </c>
      <c r="Q18" s="40">
        <v>0</v>
      </c>
      <c r="R18" s="40">
        <v>26</v>
      </c>
      <c r="S18" s="40">
        <v>11</v>
      </c>
      <c r="T18" s="40"/>
      <c r="U18" s="40">
        <v>-0.1</v>
      </c>
      <c r="V18" s="40">
        <v>0.1</v>
      </c>
      <c r="W18" s="40">
        <v>0</v>
      </c>
      <c r="X18" s="40">
        <v>-1.0999999999999999E-2</v>
      </c>
      <c r="Y18" s="40"/>
      <c r="Z18" s="40">
        <v>-6.2</v>
      </c>
      <c r="AA18" s="40">
        <v>-0.1</v>
      </c>
      <c r="AB18" s="40">
        <v>-6.3</v>
      </c>
      <c r="AC18" s="40">
        <v>-0.1</v>
      </c>
    </row>
    <row r="19" spans="1:29">
      <c r="A19" s="40">
        <v>13</v>
      </c>
      <c r="B19" s="39" t="s">
        <v>228</v>
      </c>
      <c r="C19" s="40" t="s">
        <v>24</v>
      </c>
      <c r="D19" s="40">
        <v>32</v>
      </c>
      <c r="E19" s="39" t="s">
        <v>51</v>
      </c>
      <c r="F19" s="40">
        <v>41</v>
      </c>
      <c r="G19" s="40">
        <v>858</v>
      </c>
      <c r="H19" s="40">
        <v>12.5</v>
      </c>
      <c r="I19" s="40">
        <v>0.44400000000000001</v>
      </c>
      <c r="J19" s="40">
        <v>4.0000000000000001E-3</v>
      </c>
      <c r="K19" s="40">
        <v>0.33700000000000002</v>
      </c>
      <c r="L19" s="40">
        <v>11.6</v>
      </c>
      <c r="M19" s="40">
        <v>22</v>
      </c>
      <c r="N19" s="40">
        <v>16.7</v>
      </c>
      <c r="O19" s="40">
        <v>12.6</v>
      </c>
      <c r="P19" s="40">
        <v>1.3</v>
      </c>
      <c r="Q19" s="40">
        <v>5</v>
      </c>
      <c r="R19" s="40">
        <v>17</v>
      </c>
      <c r="S19" s="40">
        <v>18</v>
      </c>
      <c r="T19" s="40"/>
      <c r="U19" s="40">
        <v>-0.5</v>
      </c>
      <c r="V19" s="40">
        <v>0.8</v>
      </c>
      <c r="W19" s="40">
        <v>0.4</v>
      </c>
      <c r="X19" s="40">
        <v>0.02</v>
      </c>
      <c r="Y19" s="40"/>
      <c r="Z19" s="40">
        <v>-3.8</v>
      </c>
      <c r="AA19" s="40">
        <v>2.2000000000000002</v>
      </c>
      <c r="AB19" s="40">
        <v>-1.6</v>
      </c>
      <c r="AC19" s="40">
        <v>0.1</v>
      </c>
    </row>
    <row r="20" spans="1:29">
      <c r="A20" s="38">
        <v>14</v>
      </c>
      <c r="B20" s="39" t="s">
        <v>229</v>
      </c>
      <c r="C20" s="38" t="s">
        <v>61</v>
      </c>
      <c r="D20" s="38">
        <v>36</v>
      </c>
      <c r="E20" s="39" t="s">
        <v>73</v>
      </c>
      <c r="F20" s="38">
        <v>60</v>
      </c>
      <c r="G20" s="38">
        <v>1132</v>
      </c>
      <c r="H20" s="38">
        <v>16.100000000000001</v>
      </c>
      <c r="I20" s="38">
        <v>0.622</v>
      </c>
      <c r="J20" s="38">
        <v>6.3E-2</v>
      </c>
      <c r="K20" s="38">
        <v>0.55100000000000005</v>
      </c>
      <c r="L20" s="38">
        <v>8.1999999999999993</v>
      </c>
      <c r="M20" s="38">
        <v>23.2</v>
      </c>
      <c r="N20" s="38">
        <v>15.9</v>
      </c>
      <c r="O20" s="38">
        <v>6.1</v>
      </c>
      <c r="P20" s="38">
        <v>1.2</v>
      </c>
      <c r="Q20" s="38">
        <v>4.5999999999999996</v>
      </c>
      <c r="R20" s="38">
        <v>13.5</v>
      </c>
      <c r="S20" s="38">
        <v>12.3</v>
      </c>
      <c r="T20" s="38"/>
      <c r="U20" s="38">
        <v>2.1</v>
      </c>
      <c r="V20" s="38">
        <v>1.5</v>
      </c>
      <c r="W20" s="38">
        <v>3.6</v>
      </c>
      <c r="X20" s="38">
        <v>0.151</v>
      </c>
      <c r="Y20" s="38"/>
      <c r="Z20" s="38">
        <v>-1.2</v>
      </c>
      <c r="AA20" s="38">
        <v>2.2999999999999998</v>
      </c>
      <c r="AB20" s="38">
        <v>1</v>
      </c>
      <c r="AC20" s="38">
        <v>0.9</v>
      </c>
    </row>
    <row r="21" spans="1:29">
      <c r="A21" s="38">
        <v>15</v>
      </c>
      <c r="B21" s="39" t="s">
        <v>230</v>
      </c>
      <c r="C21" s="38" t="s">
        <v>58</v>
      </c>
      <c r="D21" s="38">
        <v>32</v>
      </c>
      <c r="E21" s="39" t="s">
        <v>231</v>
      </c>
      <c r="F21" s="38">
        <v>74</v>
      </c>
      <c r="G21" s="38">
        <v>1744</v>
      </c>
      <c r="H21" s="38">
        <v>10.6</v>
      </c>
      <c r="I21" s="38">
        <v>0.56299999999999994</v>
      </c>
      <c r="J21" s="38">
        <v>0.47699999999999998</v>
      </c>
      <c r="K21" s="38">
        <v>0.23</v>
      </c>
      <c r="L21" s="38">
        <v>2</v>
      </c>
      <c r="M21" s="38">
        <v>11.1</v>
      </c>
      <c r="N21" s="38">
        <v>6.6</v>
      </c>
      <c r="O21" s="38">
        <v>7.2</v>
      </c>
      <c r="P21" s="38">
        <v>1.7</v>
      </c>
      <c r="Q21" s="38">
        <v>0.2</v>
      </c>
      <c r="R21" s="38">
        <v>11</v>
      </c>
      <c r="S21" s="38">
        <v>14.2</v>
      </c>
      <c r="T21" s="38"/>
      <c r="U21" s="38">
        <v>1.7</v>
      </c>
      <c r="V21" s="38">
        <v>1.1000000000000001</v>
      </c>
      <c r="W21" s="38">
        <v>2.7</v>
      </c>
      <c r="X21" s="38">
        <v>7.4999999999999997E-2</v>
      </c>
      <c r="Y21" s="38"/>
      <c r="Z21" s="38">
        <v>0</v>
      </c>
      <c r="AA21" s="38">
        <v>-0.5</v>
      </c>
      <c r="AB21" s="38">
        <v>-0.5</v>
      </c>
      <c r="AC21" s="38">
        <v>0.6</v>
      </c>
    </row>
    <row r="22" spans="1:29">
      <c r="A22" s="38">
        <v>16</v>
      </c>
      <c r="B22" s="39" t="s">
        <v>232</v>
      </c>
      <c r="C22" s="38" t="s">
        <v>64</v>
      </c>
      <c r="D22" s="38">
        <v>21</v>
      </c>
      <c r="E22" s="39" t="s">
        <v>62</v>
      </c>
      <c r="F22" s="38">
        <v>33</v>
      </c>
      <c r="G22" s="38">
        <v>358</v>
      </c>
      <c r="H22" s="38">
        <v>8.1999999999999993</v>
      </c>
      <c r="I22" s="38">
        <v>0.38900000000000001</v>
      </c>
      <c r="J22" s="38">
        <v>0.124</v>
      </c>
      <c r="K22" s="38">
        <v>0.157</v>
      </c>
      <c r="L22" s="38">
        <v>1.6</v>
      </c>
      <c r="M22" s="38">
        <v>20.8</v>
      </c>
      <c r="N22" s="38">
        <v>11.4</v>
      </c>
      <c r="O22" s="38">
        <v>10.9</v>
      </c>
      <c r="P22" s="38">
        <v>2.1</v>
      </c>
      <c r="Q22" s="38">
        <v>1.5</v>
      </c>
      <c r="R22" s="38">
        <v>9.5</v>
      </c>
      <c r="S22" s="38">
        <v>13.4</v>
      </c>
      <c r="T22" s="38"/>
      <c r="U22" s="38">
        <v>-0.3</v>
      </c>
      <c r="V22" s="38">
        <v>0.6</v>
      </c>
      <c r="W22" s="38">
        <v>0.3</v>
      </c>
      <c r="X22" s="38">
        <v>4.3999999999999997E-2</v>
      </c>
      <c r="Y22" s="38"/>
      <c r="Z22" s="38">
        <v>-5.2</v>
      </c>
      <c r="AA22" s="38">
        <v>2.4</v>
      </c>
      <c r="AB22" s="38">
        <v>-2.7</v>
      </c>
      <c r="AC22" s="38">
        <v>-0.1</v>
      </c>
    </row>
    <row r="23" spans="1:29">
      <c r="A23" s="38">
        <v>17</v>
      </c>
      <c r="B23" s="39" t="s">
        <v>233</v>
      </c>
      <c r="C23" s="38" t="s">
        <v>24</v>
      </c>
      <c r="D23" s="38">
        <v>26</v>
      </c>
      <c r="E23" s="39" t="s">
        <v>221</v>
      </c>
      <c r="F23" s="38">
        <v>61</v>
      </c>
      <c r="G23" s="38">
        <v>1675</v>
      </c>
      <c r="H23" s="38">
        <v>15.6</v>
      </c>
      <c r="I23" s="38">
        <v>0.52400000000000002</v>
      </c>
      <c r="J23" s="38">
        <v>0.49199999999999999</v>
      </c>
      <c r="K23" s="38">
        <v>0.20699999999999999</v>
      </c>
      <c r="L23" s="38">
        <v>7.3</v>
      </c>
      <c r="M23" s="38">
        <v>12.7</v>
      </c>
      <c r="N23" s="38">
        <v>10</v>
      </c>
      <c r="O23" s="38">
        <v>5.4</v>
      </c>
      <c r="P23" s="38">
        <v>1</v>
      </c>
      <c r="Q23" s="38">
        <v>0.9</v>
      </c>
      <c r="R23" s="38">
        <v>7.2</v>
      </c>
      <c r="S23" s="38">
        <v>23.4</v>
      </c>
      <c r="T23" s="38"/>
      <c r="U23" s="38">
        <v>2.6</v>
      </c>
      <c r="V23" s="38">
        <v>0.9</v>
      </c>
      <c r="W23" s="38">
        <v>3.5</v>
      </c>
      <c r="X23" s="38">
        <v>0.1</v>
      </c>
      <c r="Y23" s="38"/>
      <c r="Z23" s="38">
        <v>2</v>
      </c>
      <c r="AA23" s="38">
        <v>-3.1</v>
      </c>
      <c r="AB23" s="38">
        <v>-1.1000000000000001</v>
      </c>
      <c r="AC23" s="38">
        <v>0.4</v>
      </c>
    </row>
    <row r="24" spans="1:29">
      <c r="A24" s="38">
        <v>18</v>
      </c>
      <c r="B24" s="39" t="s">
        <v>234</v>
      </c>
      <c r="C24" s="38" t="s">
        <v>58</v>
      </c>
      <c r="D24" s="38">
        <v>20</v>
      </c>
      <c r="E24" s="39" t="s">
        <v>235</v>
      </c>
      <c r="F24" s="38">
        <v>81</v>
      </c>
      <c r="G24" s="38">
        <v>2541</v>
      </c>
      <c r="H24" s="38">
        <v>14.8</v>
      </c>
      <c r="I24" s="38">
        <v>0.55200000000000005</v>
      </c>
      <c r="J24" s="38">
        <v>5.6000000000000001E-2</v>
      </c>
      <c r="K24" s="38">
        <v>0.44500000000000001</v>
      </c>
      <c r="L24" s="38">
        <v>4.5</v>
      </c>
      <c r="M24" s="38">
        <v>19.7</v>
      </c>
      <c r="N24" s="38">
        <v>12.2</v>
      </c>
      <c r="O24" s="38">
        <v>13.1</v>
      </c>
      <c r="P24" s="38">
        <v>1.5</v>
      </c>
      <c r="Q24" s="38">
        <v>2.8</v>
      </c>
      <c r="R24" s="38">
        <v>15.6</v>
      </c>
      <c r="S24" s="38">
        <v>19.600000000000001</v>
      </c>
      <c r="T24" s="38"/>
      <c r="U24" s="38">
        <v>2.2000000000000002</v>
      </c>
      <c r="V24" s="38">
        <v>4</v>
      </c>
      <c r="W24" s="38">
        <v>6.2</v>
      </c>
      <c r="X24" s="38">
        <v>0.11700000000000001</v>
      </c>
      <c r="Y24" s="38"/>
      <c r="Z24" s="38">
        <v>-1.7</v>
      </c>
      <c r="AA24" s="38">
        <v>2.1</v>
      </c>
      <c r="AB24" s="38">
        <v>0.5</v>
      </c>
      <c r="AC24" s="38">
        <v>1.6</v>
      </c>
    </row>
    <row r="25" spans="1:29">
      <c r="A25" s="38">
        <v>19</v>
      </c>
      <c r="B25" s="39" t="s">
        <v>50</v>
      </c>
      <c r="C25" s="38" t="s">
        <v>64</v>
      </c>
      <c r="D25" s="38">
        <v>30</v>
      </c>
      <c r="E25" s="39" t="s">
        <v>51</v>
      </c>
      <c r="F25" s="38">
        <v>40</v>
      </c>
      <c r="G25" s="38">
        <v>1428</v>
      </c>
      <c r="H25" s="38">
        <v>21.5</v>
      </c>
      <c r="I25" s="38">
        <v>0.53100000000000003</v>
      </c>
      <c r="J25" s="38">
        <v>0.222</v>
      </c>
      <c r="K25" s="38">
        <v>0.29399999999999998</v>
      </c>
      <c r="L25" s="38">
        <v>5.7</v>
      </c>
      <c r="M25" s="38">
        <v>16</v>
      </c>
      <c r="N25" s="38">
        <v>10.7</v>
      </c>
      <c r="O25" s="38">
        <v>18</v>
      </c>
      <c r="P25" s="38">
        <v>1.5</v>
      </c>
      <c r="Q25" s="38">
        <v>1</v>
      </c>
      <c r="R25" s="38">
        <v>8.9</v>
      </c>
      <c r="S25" s="38">
        <v>32.200000000000003</v>
      </c>
      <c r="T25" s="38"/>
      <c r="U25" s="38">
        <v>2.2000000000000002</v>
      </c>
      <c r="V25" s="38">
        <v>0.6</v>
      </c>
      <c r="W25" s="38">
        <v>2.9</v>
      </c>
      <c r="X25" s="38">
        <v>9.7000000000000003E-2</v>
      </c>
      <c r="Y25" s="38"/>
      <c r="Z25" s="38">
        <v>3.5</v>
      </c>
      <c r="AA25" s="38">
        <v>-2.2000000000000002</v>
      </c>
      <c r="AB25" s="38">
        <v>1.4</v>
      </c>
      <c r="AC25" s="38">
        <v>1.2</v>
      </c>
    </row>
    <row r="26" spans="1:29">
      <c r="A26" s="38">
        <v>20</v>
      </c>
      <c r="B26" s="39" t="s">
        <v>236</v>
      </c>
      <c r="C26" s="38" t="s">
        <v>61</v>
      </c>
      <c r="D26" s="38">
        <v>32</v>
      </c>
      <c r="E26" s="39" t="s">
        <v>117</v>
      </c>
      <c r="F26" s="38">
        <v>49</v>
      </c>
      <c r="G26" s="38">
        <v>406</v>
      </c>
      <c r="H26" s="38">
        <v>14.7</v>
      </c>
      <c r="I26" s="38">
        <v>0.60699999999999998</v>
      </c>
      <c r="J26" s="38">
        <v>0</v>
      </c>
      <c r="K26" s="38">
        <v>0.35499999999999998</v>
      </c>
      <c r="L26" s="38">
        <v>8.1999999999999993</v>
      </c>
      <c r="M26" s="38">
        <v>17</v>
      </c>
      <c r="N26" s="38">
        <v>12.4</v>
      </c>
      <c r="O26" s="38">
        <v>1.8</v>
      </c>
      <c r="P26" s="38">
        <v>1.5</v>
      </c>
      <c r="Q26" s="38">
        <v>9.5</v>
      </c>
      <c r="R26" s="38">
        <v>14.3</v>
      </c>
      <c r="S26" s="38">
        <v>9.1</v>
      </c>
      <c r="T26" s="38"/>
      <c r="U26" s="38">
        <v>0.5</v>
      </c>
      <c r="V26" s="38">
        <v>0.7</v>
      </c>
      <c r="W26" s="38">
        <v>1.2</v>
      </c>
      <c r="X26" s="38">
        <v>0.14199999999999999</v>
      </c>
      <c r="Y26" s="38"/>
      <c r="Z26" s="38">
        <v>-3.4</v>
      </c>
      <c r="AA26" s="38">
        <v>4.8</v>
      </c>
      <c r="AB26" s="38">
        <v>1.4</v>
      </c>
      <c r="AC26" s="38">
        <v>0.3</v>
      </c>
    </row>
    <row r="27" spans="1:29">
      <c r="A27" s="36" t="s">
        <v>214</v>
      </c>
      <c r="B27" s="36" t="s">
        <v>0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6</v>
      </c>
      <c r="H27" s="36" t="s">
        <v>26</v>
      </c>
      <c r="I27" s="36" t="s">
        <v>27</v>
      </c>
      <c r="J27" s="36" t="s">
        <v>28</v>
      </c>
      <c r="K27" s="36" t="s">
        <v>29</v>
      </c>
      <c r="L27" s="36" t="s">
        <v>30</v>
      </c>
      <c r="M27" s="36" t="s">
        <v>31</v>
      </c>
      <c r="N27" s="36" t="s">
        <v>32</v>
      </c>
      <c r="O27" s="36" t="s">
        <v>33</v>
      </c>
      <c r="P27" s="36" t="s">
        <v>34</v>
      </c>
      <c r="Q27" s="36" t="s">
        <v>35</v>
      </c>
      <c r="R27" s="36" t="s">
        <v>36</v>
      </c>
      <c r="S27" s="36" t="s">
        <v>37</v>
      </c>
      <c r="T27" s="36"/>
      <c r="U27" s="36" t="s">
        <v>38</v>
      </c>
      <c r="V27" s="36" t="s">
        <v>39</v>
      </c>
      <c r="W27" s="36" t="s">
        <v>40</v>
      </c>
      <c r="X27" s="36" t="s">
        <v>41</v>
      </c>
      <c r="Y27" s="36"/>
      <c r="Z27" s="36" t="s">
        <v>42</v>
      </c>
      <c r="AA27" s="36" t="s">
        <v>43</v>
      </c>
      <c r="AB27" s="36" t="s">
        <v>44</v>
      </c>
      <c r="AC27" s="36" t="s">
        <v>45</v>
      </c>
    </row>
    <row r="28" spans="1:29">
      <c r="A28" s="38">
        <v>21</v>
      </c>
      <c r="B28" s="39" t="s">
        <v>237</v>
      </c>
      <c r="C28" s="38" t="s">
        <v>24</v>
      </c>
      <c r="D28" s="38">
        <v>32</v>
      </c>
      <c r="E28" s="39" t="s">
        <v>97</v>
      </c>
      <c r="F28" s="38">
        <v>63</v>
      </c>
      <c r="G28" s="38">
        <v>1037</v>
      </c>
      <c r="H28" s="38">
        <v>9.5</v>
      </c>
      <c r="I28" s="38">
        <v>0.50800000000000001</v>
      </c>
      <c r="J28" s="38">
        <v>0.58399999999999996</v>
      </c>
      <c r="K28" s="38">
        <v>0.41599999999999998</v>
      </c>
      <c r="L28" s="38">
        <v>6.6</v>
      </c>
      <c r="M28" s="38">
        <v>14</v>
      </c>
      <c r="N28" s="38">
        <v>10.4</v>
      </c>
      <c r="O28" s="38">
        <v>6.9</v>
      </c>
      <c r="P28" s="38">
        <v>0.9</v>
      </c>
      <c r="Q28" s="38">
        <v>1.1000000000000001</v>
      </c>
      <c r="R28" s="38">
        <v>12.3</v>
      </c>
      <c r="S28" s="38">
        <v>17.600000000000001</v>
      </c>
      <c r="T28" s="38"/>
      <c r="U28" s="38">
        <v>0.5</v>
      </c>
      <c r="V28" s="38">
        <v>1</v>
      </c>
      <c r="W28" s="38">
        <v>1.5</v>
      </c>
      <c r="X28" s="38">
        <v>7.0000000000000007E-2</v>
      </c>
      <c r="Y28" s="38"/>
      <c r="Z28" s="38">
        <v>-1.3</v>
      </c>
      <c r="AA28" s="38">
        <v>-1.4</v>
      </c>
      <c r="AB28" s="38">
        <v>-2.7</v>
      </c>
      <c r="AC28" s="38">
        <v>-0.2</v>
      </c>
    </row>
    <row r="29" spans="1:29">
      <c r="A29" s="38">
        <v>22</v>
      </c>
      <c r="B29" s="39" t="s">
        <v>238</v>
      </c>
      <c r="C29" s="38" t="s">
        <v>64</v>
      </c>
      <c r="D29" s="38">
        <v>29</v>
      </c>
      <c r="E29" s="39" t="s">
        <v>71</v>
      </c>
      <c r="F29" s="38">
        <v>82</v>
      </c>
      <c r="G29" s="38">
        <v>2930</v>
      </c>
      <c r="H29" s="38">
        <v>12.7</v>
      </c>
      <c r="I29" s="38">
        <v>0.53900000000000003</v>
      </c>
      <c r="J29" s="38">
        <v>0.61</v>
      </c>
      <c r="K29" s="38">
        <v>0.157</v>
      </c>
      <c r="L29" s="38">
        <v>2.9</v>
      </c>
      <c r="M29" s="38">
        <v>14.4</v>
      </c>
      <c r="N29" s="38">
        <v>8.6</v>
      </c>
      <c r="O29" s="38">
        <v>11.1</v>
      </c>
      <c r="P29" s="38">
        <v>2.6</v>
      </c>
      <c r="Q29" s="38">
        <v>0.5</v>
      </c>
      <c r="R29" s="38">
        <v>12.7</v>
      </c>
      <c r="S29" s="38">
        <v>16.5</v>
      </c>
      <c r="T29" s="38"/>
      <c r="U29" s="38">
        <v>2.7</v>
      </c>
      <c r="V29" s="38">
        <v>3.9</v>
      </c>
      <c r="W29" s="38">
        <v>6.6</v>
      </c>
      <c r="X29" s="38">
        <v>0.108</v>
      </c>
      <c r="Y29" s="38"/>
      <c r="Z29" s="38">
        <v>0.6</v>
      </c>
      <c r="AA29" s="38">
        <v>1.3</v>
      </c>
      <c r="AB29" s="38">
        <v>1.9</v>
      </c>
      <c r="AC29" s="38">
        <v>2.9</v>
      </c>
    </row>
    <row r="30" spans="1:29">
      <c r="A30" s="38">
        <v>23</v>
      </c>
      <c r="B30" s="39" t="s">
        <v>239</v>
      </c>
      <c r="C30" s="38" t="s">
        <v>24</v>
      </c>
      <c r="D30" s="38">
        <v>26</v>
      </c>
      <c r="E30" s="39" t="s">
        <v>90</v>
      </c>
      <c r="F30" s="38">
        <v>58</v>
      </c>
      <c r="G30" s="38">
        <v>988</v>
      </c>
      <c r="H30" s="38">
        <v>11.5</v>
      </c>
      <c r="I30" s="38">
        <v>0.46600000000000003</v>
      </c>
      <c r="J30" s="38">
        <v>0.28599999999999998</v>
      </c>
      <c r="K30" s="38">
        <v>0.154</v>
      </c>
      <c r="L30" s="38">
        <v>5.6</v>
      </c>
      <c r="M30" s="38">
        <v>13.4</v>
      </c>
      <c r="N30" s="38">
        <v>9.3000000000000007</v>
      </c>
      <c r="O30" s="38">
        <v>9.3000000000000007</v>
      </c>
      <c r="P30" s="38">
        <v>2.4</v>
      </c>
      <c r="Q30" s="38">
        <v>2.1</v>
      </c>
      <c r="R30" s="38">
        <v>10.3</v>
      </c>
      <c r="S30" s="38">
        <v>20</v>
      </c>
      <c r="T30" s="38"/>
      <c r="U30" s="38">
        <v>-0.1</v>
      </c>
      <c r="V30" s="38">
        <v>0.9</v>
      </c>
      <c r="W30" s="38">
        <v>0.9</v>
      </c>
      <c r="X30" s="38">
        <v>4.2000000000000003E-2</v>
      </c>
      <c r="Y30" s="38"/>
      <c r="Z30" s="38">
        <v>-1.8</v>
      </c>
      <c r="AA30" s="38">
        <v>0.7</v>
      </c>
      <c r="AB30" s="38">
        <v>-1.1000000000000001</v>
      </c>
      <c r="AC30" s="38">
        <v>0.2</v>
      </c>
    </row>
    <row r="31" spans="1:29">
      <c r="A31" s="38">
        <v>24</v>
      </c>
      <c r="B31" s="39" t="s">
        <v>240</v>
      </c>
      <c r="C31" s="38" t="s">
        <v>61</v>
      </c>
      <c r="D31" s="38">
        <v>28</v>
      </c>
      <c r="E31" s="39" t="s">
        <v>221</v>
      </c>
      <c r="F31" s="38">
        <v>76</v>
      </c>
      <c r="G31" s="38">
        <v>1982</v>
      </c>
      <c r="H31" s="38">
        <v>15.5</v>
      </c>
      <c r="I31" s="38">
        <v>0.54500000000000004</v>
      </c>
      <c r="J31" s="38">
        <v>0</v>
      </c>
      <c r="K31" s="38">
        <v>0.54600000000000004</v>
      </c>
      <c r="L31" s="38">
        <v>14</v>
      </c>
      <c r="M31" s="38">
        <v>28.8</v>
      </c>
      <c r="N31" s="38">
        <v>21.4</v>
      </c>
      <c r="O31" s="38">
        <v>5.4</v>
      </c>
      <c r="P31" s="38">
        <v>0.8</v>
      </c>
      <c r="Q31" s="38">
        <v>2.1</v>
      </c>
      <c r="R31" s="38">
        <v>15.7</v>
      </c>
      <c r="S31" s="38">
        <v>14</v>
      </c>
      <c r="T31" s="38"/>
      <c r="U31" s="38">
        <v>2.8</v>
      </c>
      <c r="V31" s="38">
        <v>2.2000000000000002</v>
      </c>
      <c r="W31" s="38">
        <v>5</v>
      </c>
      <c r="X31" s="38">
        <v>0.12</v>
      </c>
      <c r="Y31" s="38"/>
      <c r="Z31" s="38">
        <v>-1.3</v>
      </c>
      <c r="AA31" s="38">
        <v>0.6</v>
      </c>
      <c r="AB31" s="38">
        <v>-0.7</v>
      </c>
      <c r="AC31" s="38">
        <v>0.6</v>
      </c>
    </row>
    <row r="32" spans="1:29">
      <c r="A32" s="38">
        <v>25</v>
      </c>
      <c r="B32" s="39" t="s">
        <v>241</v>
      </c>
      <c r="C32" s="38" t="s">
        <v>53</v>
      </c>
      <c r="D32" s="38">
        <v>27</v>
      </c>
      <c r="E32" s="38" t="s">
        <v>107</v>
      </c>
      <c r="F32" s="38">
        <v>82</v>
      </c>
      <c r="G32" s="38">
        <v>1964</v>
      </c>
      <c r="H32" s="38">
        <v>13.9</v>
      </c>
      <c r="I32" s="38">
        <v>0.52700000000000002</v>
      </c>
      <c r="J32" s="38">
        <v>0.38</v>
      </c>
      <c r="K32" s="38">
        <v>0.317</v>
      </c>
      <c r="L32" s="38">
        <v>1.1000000000000001</v>
      </c>
      <c r="M32" s="38">
        <v>7.9</v>
      </c>
      <c r="N32" s="38">
        <v>4.4000000000000004</v>
      </c>
      <c r="O32" s="38">
        <v>28.2</v>
      </c>
      <c r="P32" s="38">
        <v>1.3</v>
      </c>
      <c r="Q32" s="38">
        <v>0.1</v>
      </c>
      <c r="R32" s="38">
        <v>16.399999999999999</v>
      </c>
      <c r="S32" s="38">
        <v>19.8</v>
      </c>
      <c r="T32" s="38"/>
      <c r="U32" s="38">
        <v>2.5</v>
      </c>
      <c r="V32" s="38">
        <v>0.9</v>
      </c>
      <c r="W32" s="38">
        <v>3.4</v>
      </c>
      <c r="X32" s="38">
        <v>8.3000000000000004E-2</v>
      </c>
      <c r="Y32" s="38"/>
      <c r="Z32" s="38">
        <v>0.2</v>
      </c>
      <c r="AA32" s="38">
        <v>-2.7</v>
      </c>
      <c r="AB32" s="38">
        <v>-2.5</v>
      </c>
      <c r="AC32" s="38">
        <v>-0.3</v>
      </c>
    </row>
    <row r="33" spans="1:29">
      <c r="A33" s="40">
        <v>25</v>
      </c>
      <c r="B33" s="39" t="s">
        <v>241</v>
      </c>
      <c r="C33" s="40" t="s">
        <v>53</v>
      </c>
      <c r="D33" s="40">
        <v>27</v>
      </c>
      <c r="E33" s="39" t="s">
        <v>117</v>
      </c>
      <c r="F33" s="40">
        <v>54</v>
      </c>
      <c r="G33" s="40">
        <v>1287</v>
      </c>
      <c r="H33" s="40">
        <v>15.8</v>
      </c>
      <c r="I33" s="40">
        <v>0.53600000000000003</v>
      </c>
      <c r="J33" s="40">
        <v>0.32500000000000001</v>
      </c>
      <c r="K33" s="40">
        <v>0.36699999999999999</v>
      </c>
      <c r="L33" s="40">
        <v>1.1000000000000001</v>
      </c>
      <c r="M33" s="40">
        <v>7.6</v>
      </c>
      <c r="N33" s="40">
        <v>4.2</v>
      </c>
      <c r="O33" s="40">
        <v>33.200000000000003</v>
      </c>
      <c r="P33" s="40">
        <v>1.3</v>
      </c>
      <c r="Q33" s="40">
        <v>0.1</v>
      </c>
      <c r="R33" s="40">
        <v>17</v>
      </c>
      <c r="S33" s="40">
        <v>22.2</v>
      </c>
      <c r="T33" s="40"/>
      <c r="U33" s="40">
        <v>2</v>
      </c>
      <c r="V33" s="40">
        <v>0.6</v>
      </c>
      <c r="W33" s="40">
        <v>2.5</v>
      </c>
      <c r="X33" s="40">
        <v>9.4E-2</v>
      </c>
      <c r="Y33" s="40"/>
      <c r="Z33" s="40">
        <v>0.8</v>
      </c>
      <c r="AA33" s="40">
        <v>-3.1</v>
      </c>
      <c r="AB33" s="40">
        <v>-2.4</v>
      </c>
      <c r="AC33" s="40">
        <v>-0.1</v>
      </c>
    </row>
    <row r="34" spans="1:29">
      <c r="A34" s="40">
        <v>25</v>
      </c>
      <c r="B34" s="39" t="s">
        <v>241</v>
      </c>
      <c r="C34" s="40" t="s">
        <v>53</v>
      </c>
      <c r="D34" s="40">
        <v>27</v>
      </c>
      <c r="E34" s="39" t="s">
        <v>65</v>
      </c>
      <c r="F34" s="40">
        <v>28</v>
      </c>
      <c r="G34" s="40">
        <v>677</v>
      </c>
      <c r="H34" s="40">
        <v>10.199999999999999</v>
      </c>
      <c r="I34" s="40">
        <v>0.503</v>
      </c>
      <c r="J34" s="40">
        <v>0.51600000000000001</v>
      </c>
      <c r="K34" s="40">
        <v>0.19400000000000001</v>
      </c>
      <c r="L34" s="40">
        <v>1.1000000000000001</v>
      </c>
      <c r="M34" s="40">
        <v>8.4</v>
      </c>
      <c r="N34" s="40">
        <v>4.8</v>
      </c>
      <c r="O34" s="40">
        <v>18.5</v>
      </c>
      <c r="P34" s="40">
        <v>1.2</v>
      </c>
      <c r="Q34" s="40">
        <v>0.1</v>
      </c>
      <c r="R34" s="40">
        <v>14.8</v>
      </c>
      <c r="S34" s="40">
        <v>15.1</v>
      </c>
      <c r="T34" s="40"/>
      <c r="U34" s="40">
        <v>0.5</v>
      </c>
      <c r="V34" s="40">
        <v>0.4</v>
      </c>
      <c r="W34" s="40">
        <v>0.9</v>
      </c>
      <c r="X34" s="40">
        <v>6.3E-2</v>
      </c>
      <c r="Y34" s="40"/>
      <c r="Z34" s="40">
        <v>-0.9</v>
      </c>
      <c r="AA34" s="40">
        <v>-2</v>
      </c>
      <c r="AB34" s="40">
        <v>-2.8</v>
      </c>
      <c r="AC34" s="40">
        <v>-0.1</v>
      </c>
    </row>
    <row r="35" spans="1:29">
      <c r="A35" s="38">
        <v>26</v>
      </c>
      <c r="B35" s="39" t="s">
        <v>242</v>
      </c>
      <c r="C35" s="38" t="s">
        <v>24</v>
      </c>
      <c r="D35" s="38">
        <v>27</v>
      </c>
      <c r="E35" s="39" t="s">
        <v>62</v>
      </c>
      <c r="F35" s="38">
        <v>51</v>
      </c>
      <c r="G35" s="38">
        <v>383</v>
      </c>
      <c r="H35" s="38">
        <v>14.4</v>
      </c>
      <c r="I35" s="38">
        <v>0.61799999999999999</v>
      </c>
      <c r="J35" s="38">
        <v>0</v>
      </c>
      <c r="K35" s="38">
        <v>0.379</v>
      </c>
      <c r="L35" s="38">
        <v>11.2</v>
      </c>
      <c r="M35" s="38">
        <v>23.3</v>
      </c>
      <c r="N35" s="38">
        <v>17.3</v>
      </c>
      <c r="O35" s="38">
        <v>5.5</v>
      </c>
      <c r="P35" s="38">
        <v>1.1000000000000001</v>
      </c>
      <c r="Q35" s="38">
        <v>1.6</v>
      </c>
      <c r="R35" s="38">
        <v>19</v>
      </c>
      <c r="S35" s="38">
        <v>16.3</v>
      </c>
      <c r="T35" s="38"/>
      <c r="U35" s="38">
        <v>0.6</v>
      </c>
      <c r="V35" s="38">
        <v>0.6</v>
      </c>
      <c r="W35" s="38">
        <v>1.2</v>
      </c>
      <c r="X35" s="38">
        <v>0.14699999999999999</v>
      </c>
      <c r="Y35" s="38"/>
      <c r="Z35" s="38">
        <v>-2.1</v>
      </c>
      <c r="AA35" s="38">
        <v>0.4</v>
      </c>
      <c r="AB35" s="38">
        <v>-1.7</v>
      </c>
      <c r="AC35" s="38">
        <v>0</v>
      </c>
    </row>
    <row r="36" spans="1:29">
      <c r="A36" s="38">
        <v>27</v>
      </c>
      <c r="B36" s="39" t="s">
        <v>243</v>
      </c>
      <c r="C36" s="38" t="s">
        <v>64</v>
      </c>
      <c r="D36" s="38">
        <v>25</v>
      </c>
      <c r="E36" s="39" t="s">
        <v>221</v>
      </c>
      <c r="F36" s="38">
        <v>63</v>
      </c>
      <c r="G36" s="38">
        <v>830</v>
      </c>
      <c r="H36" s="38">
        <v>11.1</v>
      </c>
      <c r="I36" s="38">
        <v>0.63900000000000001</v>
      </c>
      <c r="J36" s="38">
        <v>0.59899999999999998</v>
      </c>
      <c r="K36" s="38">
        <v>9.9000000000000005E-2</v>
      </c>
      <c r="L36" s="38">
        <v>1.6</v>
      </c>
      <c r="M36" s="38">
        <v>13.5</v>
      </c>
      <c r="N36" s="38">
        <v>7.6</v>
      </c>
      <c r="O36" s="38">
        <v>4.3</v>
      </c>
      <c r="P36" s="38">
        <v>1.1000000000000001</v>
      </c>
      <c r="Q36" s="38">
        <v>1</v>
      </c>
      <c r="R36" s="38">
        <v>11.5</v>
      </c>
      <c r="S36" s="38">
        <v>12.4</v>
      </c>
      <c r="T36" s="38"/>
      <c r="U36" s="38">
        <v>1.1000000000000001</v>
      </c>
      <c r="V36" s="38">
        <v>0.5</v>
      </c>
      <c r="W36" s="38">
        <v>1.6</v>
      </c>
      <c r="X36" s="38">
        <v>9.1999999999999998E-2</v>
      </c>
      <c r="Y36" s="38"/>
      <c r="Z36" s="38">
        <v>0</v>
      </c>
      <c r="AA36" s="38">
        <v>-1.4</v>
      </c>
      <c r="AB36" s="38">
        <v>-1.4</v>
      </c>
      <c r="AC36" s="38">
        <v>0.1</v>
      </c>
    </row>
    <row r="37" spans="1:29">
      <c r="A37" s="38">
        <v>28</v>
      </c>
      <c r="B37" s="39" t="s">
        <v>244</v>
      </c>
      <c r="C37" s="38" t="s">
        <v>24</v>
      </c>
      <c r="D37" s="38">
        <v>24</v>
      </c>
      <c r="E37" s="39" t="s">
        <v>79</v>
      </c>
      <c r="F37" s="38">
        <v>18</v>
      </c>
      <c r="G37" s="38">
        <v>64</v>
      </c>
      <c r="H37" s="38">
        <v>2.1</v>
      </c>
      <c r="I37" s="38">
        <v>0.309</v>
      </c>
      <c r="J37" s="38">
        <v>0</v>
      </c>
      <c r="K37" s="38">
        <v>0.35699999999999998</v>
      </c>
      <c r="L37" s="38">
        <v>10.5</v>
      </c>
      <c r="M37" s="38">
        <v>3.3</v>
      </c>
      <c r="N37" s="38">
        <v>6.8</v>
      </c>
      <c r="O37" s="38">
        <v>2.2000000000000002</v>
      </c>
      <c r="P37" s="38">
        <v>1.6</v>
      </c>
      <c r="Q37" s="38">
        <v>1.1000000000000001</v>
      </c>
      <c r="R37" s="38">
        <v>15.6</v>
      </c>
      <c r="S37" s="38">
        <v>13.5</v>
      </c>
      <c r="T37" s="38"/>
      <c r="U37" s="38">
        <v>-0.1</v>
      </c>
      <c r="V37" s="38">
        <v>0</v>
      </c>
      <c r="W37" s="38">
        <v>-0.1</v>
      </c>
      <c r="X37" s="38">
        <v>-4.8000000000000001E-2</v>
      </c>
      <c r="Y37" s="38"/>
      <c r="Z37" s="38">
        <v>-6.7</v>
      </c>
      <c r="AA37" s="38">
        <v>-1</v>
      </c>
      <c r="AB37" s="38">
        <v>-7.7</v>
      </c>
      <c r="AC37" s="38">
        <v>-0.1</v>
      </c>
    </row>
    <row r="38" spans="1:29">
      <c r="A38" s="38">
        <v>29</v>
      </c>
      <c r="B38" s="39" t="s">
        <v>245</v>
      </c>
      <c r="C38" s="38" t="s">
        <v>58</v>
      </c>
      <c r="D38" s="38">
        <v>32</v>
      </c>
      <c r="E38" s="39" t="s">
        <v>56</v>
      </c>
      <c r="F38" s="38">
        <v>66</v>
      </c>
      <c r="G38" s="38">
        <v>982</v>
      </c>
      <c r="H38" s="38">
        <v>15.3</v>
      </c>
      <c r="I38" s="38">
        <v>0.55800000000000005</v>
      </c>
      <c r="J38" s="38">
        <v>0.28999999999999998</v>
      </c>
      <c r="K38" s="38">
        <v>0.192</v>
      </c>
      <c r="L38" s="38">
        <v>2.6</v>
      </c>
      <c r="M38" s="38">
        <v>7.2</v>
      </c>
      <c r="N38" s="38">
        <v>5</v>
      </c>
      <c r="O38" s="38">
        <v>14.9</v>
      </c>
      <c r="P38" s="38">
        <v>2</v>
      </c>
      <c r="Q38" s="38">
        <v>0.6</v>
      </c>
      <c r="R38" s="38">
        <v>9.5</v>
      </c>
      <c r="S38" s="38">
        <v>20.5</v>
      </c>
      <c r="T38" s="38"/>
      <c r="U38" s="38">
        <v>1.6</v>
      </c>
      <c r="V38" s="38">
        <v>1.2</v>
      </c>
      <c r="W38" s="38">
        <v>2.8</v>
      </c>
      <c r="X38" s="38">
        <v>0.13700000000000001</v>
      </c>
      <c r="Y38" s="38"/>
      <c r="Z38" s="38">
        <v>0.4</v>
      </c>
      <c r="AA38" s="38">
        <v>-1.2</v>
      </c>
      <c r="AB38" s="38">
        <v>-0.8</v>
      </c>
      <c r="AC38" s="38">
        <v>0.3</v>
      </c>
    </row>
    <row r="39" spans="1:29">
      <c r="A39" s="38">
        <v>30</v>
      </c>
      <c r="B39" s="39" t="s">
        <v>246</v>
      </c>
      <c r="C39" s="38" t="s">
        <v>53</v>
      </c>
      <c r="D39" s="38">
        <v>30</v>
      </c>
      <c r="E39" s="39" t="s">
        <v>81</v>
      </c>
      <c r="F39" s="38">
        <v>77</v>
      </c>
      <c r="G39" s="38">
        <v>1362</v>
      </c>
      <c r="H39" s="38">
        <v>15.1</v>
      </c>
      <c r="I39" s="38">
        <v>0.502</v>
      </c>
      <c r="J39" s="38">
        <v>0.312</v>
      </c>
      <c r="K39" s="38">
        <v>0.17499999999999999</v>
      </c>
      <c r="L39" s="38">
        <v>1.8</v>
      </c>
      <c r="M39" s="38">
        <v>9</v>
      </c>
      <c r="N39" s="38">
        <v>5.4</v>
      </c>
      <c r="O39" s="38">
        <v>29.5</v>
      </c>
      <c r="P39" s="38">
        <v>1.2</v>
      </c>
      <c r="Q39" s="38">
        <v>0.1</v>
      </c>
      <c r="R39" s="38">
        <v>10.8</v>
      </c>
      <c r="S39" s="38">
        <v>21.2</v>
      </c>
      <c r="T39" s="38"/>
      <c r="U39" s="38">
        <v>2.1</v>
      </c>
      <c r="V39" s="38">
        <v>0.6</v>
      </c>
      <c r="W39" s="38">
        <v>2.7</v>
      </c>
      <c r="X39" s="38">
        <v>9.6000000000000002E-2</v>
      </c>
      <c r="Y39" s="38"/>
      <c r="Z39" s="38">
        <v>1</v>
      </c>
      <c r="AA39" s="38">
        <v>-2.5</v>
      </c>
      <c r="AB39" s="38">
        <v>-1.5</v>
      </c>
      <c r="AC39" s="38">
        <v>0.2</v>
      </c>
    </row>
    <row r="40" spans="1:29">
      <c r="A40" s="38">
        <v>31</v>
      </c>
      <c r="B40" s="39" t="s">
        <v>659</v>
      </c>
      <c r="C40" s="38" t="s">
        <v>61</v>
      </c>
      <c r="D40" s="38">
        <v>29</v>
      </c>
      <c r="E40" s="39" t="s">
        <v>51</v>
      </c>
      <c r="F40" s="38">
        <v>29</v>
      </c>
      <c r="G40" s="38">
        <v>785</v>
      </c>
      <c r="H40" s="38">
        <v>16.600000000000001</v>
      </c>
      <c r="I40" s="38">
        <v>0.52700000000000002</v>
      </c>
      <c r="J40" s="38">
        <v>0.114</v>
      </c>
      <c r="K40" s="38">
        <v>0.29599999999999999</v>
      </c>
      <c r="L40" s="38">
        <v>4.5999999999999996</v>
      </c>
      <c r="M40" s="38">
        <v>14.4</v>
      </c>
      <c r="N40" s="38">
        <v>9.3000000000000007</v>
      </c>
      <c r="O40" s="38">
        <v>11.3</v>
      </c>
      <c r="P40" s="38">
        <v>0.1</v>
      </c>
      <c r="Q40" s="38">
        <v>2.9</v>
      </c>
      <c r="R40" s="38">
        <v>9.3000000000000007</v>
      </c>
      <c r="S40" s="38">
        <v>26.4</v>
      </c>
      <c r="T40" s="38"/>
      <c r="U40" s="38">
        <v>0.8</v>
      </c>
      <c r="V40" s="38">
        <v>0.2</v>
      </c>
      <c r="W40" s="38">
        <v>0.9</v>
      </c>
      <c r="X40" s="38">
        <v>5.8000000000000003E-2</v>
      </c>
      <c r="Y40" s="38"/>
      <c r="Z40" s="38">
        <v>-1</v>
      </c>
      <c r="AA40" s="38">
        <v>-2.7</v>
      </c>
      <c r="AB40" s="38">
        <v>-3.7</v>
      </c>
      <c r="AC40" s="38">
        <v>-0.3</v>
      </c>
    </row>
    <row r="41" spans="1:29">
      <c r="A41" s="38">
        <v>32</v>
      </c>
      <c r="B41" s="39" t="s">
        <v>247</v>
      </c>
      <c r="C41" s="38" t="s">
        <v>64</v>
      </c>
      <c r="D41" s="38">
        <v>22</v>
      </c>
      <c r="E41" s="39" t="s">
        <v>56</v>
      </c>
      <c r="F41" s="38">
        <v>82</v>
      </c>
      <c r="G41" s="38">
        <v>2318</v>
      </c>
      <c r="H41" s="38">
        <v>13.4</v>
      </c>
      <c r="I41" s="38">
        <v>0.57299999999999995</v>
      </c>
      <c r="J41" s="38">
        <v>0.32800000000000001</v>
      </c>
      <c r="K41" s="38">
        <v>0.22900000000000001</v>
      </c>
      <c r="L41" s="38">
        <v>5.6</v>
      </c>
      <c r="M41" s="38">
        <v>15.1</v>
      </c>
      <c r="N41" s="38">
        <v>10.5</v>
      </c>
      <c r="O41" s="38">
        <v>6.9</v>
      </c>
      <c r="P41" s="38">
        <v>1.3</v>
      </c>
      <c r="Q41" s="38">
        <v>0.6</v>
      </c>
      <c r="R41" s="38">
        <v>9</v>
      </c>
      <c r="S41" s="38">
        <v>14.9</v>
      </c>
      <c r="T41" s="38"/>
      <c r="U41" s="38">
        <v>3.7</v>
      </c>
      <c r="V41" s="38">
        <v>3</v>
      </c>
      <c r="W41" s="38">
        <v>6.7</v>
      </c>
      <c r="X41" s="38">
        <v>0.13900000000000001</v>
      </c>
      <c r="Y41" s="38"/>
      <c r="Z41" s="38">
        <v>0.5</v>
      </c>
      <c r="AA41" s="38">
        <v>0.6</v>
      </c>
      <c r="AB41" s="38">
        <v>1.1000000000000001</v>
      </c>
      <c r="AC41" s="38">
        <v>1.8</v>
      </c>
    </row>
    <row r="42" spans="1:29">
      <c r="A42" s="38">
        <v>33</v>
      </c>
      <c r="B42" s="39" t="s">
        <v>248</v>
      </c>
      <c r="C42" s="38" t="s">
        <v>64</v>
      </c>
      <c r="D42" s="38">
        <v>34</v>
      </c>
      <c r="E42" s="39" t="s">
        <v>69</v>
      </c>
      <c r="F42" s="38">
        <v>76</v>
      </c>
      <c r="G42" s="38">
        <v>2271</v>
      </c>
      <c r="H42" s="38">
        <v>11.3</v>
      </c>
      <c r="I42" s="38">
        <v>0.57399999999999995</v>
      </c>
      <c r="J42" s="38">
        <v>0.60299999999999998</v>
      </c>
      <c r="K42" s="38">
        <v>0.152</v>
      </c>
      <c r="L42" s="38">
        <v>2.6</v>
      </c>
      <c r="M42" s="38">
        <v>12.2</v>
      </c>
      <c r="N42" s="38">
        <v>7.5</v>
      </c>
      <c r="O42" s="38">
        <v>7.2</v>
      </c>
      <c r="P42" s="38">
        <v>1.5</v>
      </c>
      <c r="Q42" s="38">
        <v>1.8</v>
      </c>
      <c r="R42" s="38">
        <v>11.6</v>
      </c>
      <c r="S42" s="38">
        <v>14.9</v>
      </c>
      <c r="T42" s="38"/>
      <c r="U42" s="38">
        <v>2.2000000000000002</v>
      </c>
      <c r="V42" s="38">
        <v>2.1</v>
      </c>
      <c r="W42" s="38">
        <v>4.3</v>
      </c>
      <c r="X42" s="38">
        <v>9.0999999999999998E-2</v>
      </c>
      <c r="Y42" s="38"/>
      <c r="Z42" s="38">
        <v>0.9</v>
      </c>
      <c r="AA42" s="38">
        <v>0.7</v>
      </c>
      <c r="AB42" s="38">
        <v>1.6</v>
      </c>
      <c r="AC42" s="38">
        <v>2.1</v>
      </c>
    </row>
    <row r="43" spans="1:29">
      <c r="A43" s="38">
        <v>34</v>
      </c>
      <c r="B43" s="39" t="s">
        <v>660</v>
      </c>
      <c r="C43" s="38" t="s">
        <v>61</v>
      </c>
      <c r="D43" s="38">
        <v>33</v>
      </c>
      <c r="E43" s="39" t="s">
        <v>59</v>
      </c>
      <c r="F43" s="38">
        <v>16</v>
      </c>
      <c r="G43" s="38">
        <v>143</v>
      </c>
      <c r="H43" s="38">
        <v>5</v>
      </c>
      <c r="I43" s="38">
        <v>0.36099999999999999</v>
      </c>
      <c r="J43" s="38">
        <v>0.10299999999999999</v>
      </c>
      <c r="K43" s="38">
        <v>0.308</v>
      </c>
      <c r="L43" s="38">
        <v>10.6</v>
      </c>
      <c r="M43" s="38">
        <v>10.8</v>
      </c>
      <c r="N43" s="38">
        <v>10.7</v>
      </c>
      <c r="O43" s="38">
        <v>4.9000000000000004</v>
      </c>
      <c r="P43" s="38">
        <v>1.4</v>
      </c>
      <c r="Q43" s="38">
        <v>1.1000000000000001</v>
      </c>
      <c r="R43" s="38">
        <v>10.1</v>
      </c>
      <c r="S43" s="38">
        <v>15.1</v>
      </c>
      <c r="T43" s="38"/>
      <c r="U43" s="38">
        <v>-0.1</v>
      </c>
      <c r="V43" s="38">
        <v>0.1</v>
      </c>
      <c r="W43" s="38">
        <v>0</v>
      </c>
      <c r="X43" s="38">
        <v>-1.0999999999999999E-2</v>
      </c>
      <c r="Y43" s="38"/>
      <c r="Z43" s="38">
        <v>-5</v>
      </c>
      <c r="AA43" s="38">
        <v>-0.9</v>
      </c>
      <c r="AB43" s="38">
        <v>-5.9</v>
      </c>
      <c r="AC43" s="38">
        <v>-0.1</v>
      </c>
    </row>
    <row r="44" spans="1:29">
      <c r="A44" s="38">
        <v>35</v>
      </c>
      <c r="B44" s="39" t="s">
        <v>249</v>
      </c>
      <c r="C44" s="38" t="s">
        <v>58</v>
      </c>
      <c r="D44" s="38">
        <v>24</v>
      </c>
      <c r="E44" s="38" t="s">
        <v>107</v>
      </c>
      <c r="F44" s="38">
        <v>58</v>
      </c>
      <c r="G44" s="38">
        <v>983</v>
      </c>
      <c r="H44" s="38">
        <v>13.6</v>
      </c>
      <c r="I44" s="38">
        <v>0.503</v>
      </c>
      <c r="J44" s="38">
        <v>0.24099999999999999</v>
      </c>
      <c r="K44" s="38">
        <v>0.26600000000000001</v>
      </c>
      <c r="L44" s="38">
        <v>2.8</v>
      </c>
      <c r="M44" s="38">
        <v>15.3</v>
      </c>
      <c r="N44" s="38">
        <v>8.9</v>
      </c>
      <c r="O44" s="38">
        <v>13</v>
      </c>
      <c r="P44" s="38">
        <v>2.5</v>
      </c>
      <c r="Q44" s="38">
        <v>1.5</v>
      </c>
      <c r="R44" s="38">
        <v>13.4</v>
      </c>
      <c r="S44" s="38">
        <v>20.2</v>
      </c>
      <c r="T44" s="38"/>
      <c r="U44" s="38">
        <v>0.2</v>
      </c>
      <c r="V44" s="38">
        <v>1.1000000000000001</v>
      </c>
      <c r="W44" s="38">
        <v>1.3</v>
      </c>
      <c r="X44" s="38">
        <v>6.3E-2</v>
      </c>
      <c r="Y44" s="38"/>
      <c r="Z44" s="38">
        <v>-1.7</v>
      </c>
      <c r="AA44" s="38">
        <v>1.1000000000000001</v>
      </c>
      <c r="AB44" s="38">
        <v>-0.6</v>
      </c>
      <c r="AC44" s="38">
        <v>0.3</v>
      </c>
    </row>
    <row r="45" spans="1:29">
      <c r="A45" s="40">
        <v>35</v>
      </c>
      <c r="B45" s="39" t="s">
        <v>249</v>
      </c>
      <c r="C45" s="40" t="s">
        <v>58</v>
      </c>
      <c r="D45" s="40">
        <v>24</v>
      </c>
      <c r="E45" s="39" t="s">
        <v>49</v>
      </c>
      <c r="F45" s="40">
        <v>30</v>
      </c>
      <c r="G45" s="40">
        <v>300</v>
      </c>
      <c r="H45" s="40">
        <v>8.3000000000000007</v>
      </c>
      <c r="I45" s="40">
        <v>0.42199999999999999</v>
      </c>
      <c r="J45" s="40">
        <v>0.18</v>
      </c>
      <c r="K45" s="40">
        <v>0.15</v>
      </c>
      <c r="L45" s="40">
        <v>1.1000000000000001</v>
      </c>
      <c r="M45" s="40">
        <v>10.8</v>
      </c>
      <c r="N45" s="40">
        <v>6.1</v>
      </c>
      <c r="O45" s="40">
        <v>13.4</v>
      </c>
      <c r="P45" s="40">
        <v>2.4</v>
      </c>
      <c r="Q45" s="40">
        <v>1</v>
      </c>
      <c r="R45" s="40">
        <v>13.8</v>
      </c>
      <c r="S45" s="40">
        <v>18.5</v>
      </c>
      <c r="T45" s="40"/>
      <c r="U45" s="40">
        <v>-0.4</v>
      </c>
      <c r="V45" s="40">
        <v>0.4</v>
      </c>
      <c r="W45" s="40">
        <v>0</v>
      </c>
      <c r="X45" s="40">
        <v>2E-3</v>
      </c>
      <c r="Y45" s="40"/>
      <c r="Z45" s="40">
        <v>-4.9000000000000004</v>
      </c>
      <c r="AA45" s="40">
        <v>0.8</v>
      </c>
      <c r="AB45" s="40">
        <v>-4</v>
      </c>
      <c r="AC45" s="40">
        <v>-0.2</v>
      </c>
    </row>
    <row r="46" spans="1:29">
      <c r="A46" s="40">
        <v>35</v>
      </c>
      <c r="B46" s="39" t="s">
        <v>249</v>
      </c>
      <c r="C46" s="40" t="s">
        <v>58</v>
      </c>
      <c r="D46" s="40">
        <v>24</v>
      </c>
      <c r="E46" s="39" t="s">
        <v>90</v>
      </c>
      <c r="F46" s="40">
        <v>28</v>
      </c>
      <c r="G46" s="40">
        <v>683</v>
      </c>
      <c r="H46" s="40">
        <v>15.9</v>
      </c>
      <c r="I46" s="40">
        <v>0.53300000000000003</v>
      </c>
      <c r="J46" s="40">
        <v>0.26500000000000001</v>
      </c>
      <c r="K46" s="40">
        <v>0.312</v>
      </c>
      <c r="L46" s="40">
        <v>3.5</v>
      </c>
      <c r="M46" s="40">
        <v>17.2</v>
      </c>
      <c r="N46" s="40">
        <v>10.1</v>
      </c>
      <c r="O46" s="40">
        <v>12.8</v>
      </c>
      <c r="P46" s="40">
        <v>2.5</v>
      </c>
      <c r="Q46" s="40">
        <v>1.7</v>
      </c>
      <c r="R46" s="40">
        <v>13.3</v>
      </c>
      <c r="S46" s="40">
        <v>21</v>
      </c>
      <c r="T46" s="40"/>
      <c r="U46" s="40">
        <v>0.6</v>
      </c>
      <c r="V46" s="40">
        <v>0.7</v>
      </c>
      <c r="W46" s="40">
        <v>1.3</v>
      </c>
      <c r="X46" s="40">
        <v>8.8999999999999996E-2</v>
      </c>
      <c r="Y46" s="40"/>
      <c r="Z46" s="40">
        <v>-0.4</v>
      </c>
      <c r="AA46" s="40">
        <v>1.2</v>
      </c>
      <c r="AB46" s="40">
        <v>0.9</v>
      </c>
      <c r="AC46" s="40">
        <v>0.5</v>
      </c>
    </row>
    <row r="47" spans="1:29">
      <c r="A47" s="38">
        <v>36</v>
      </c>
      <c r="B47" s="39" t="s">
        <v>250</v>
      </c>
      <c r="C47" s="38" t="s">
        <v>24</v>
      </c>
      <c r="D47" s="38">
        <v>29</v>
      </c>
      <c r="E47" s="39" t="s">
        <v>87</v>
      </c>
      <c r="F47" s="38">
        <v>82</v>
      </c>
      <c r="G47" s="38">
        <v>1929</v>
      </c>
      <c r="H47" s="38">
        <v>16.3</v>
      </c>
      <c r="I47" s="38">
        <v>0.55700000000000005</v>
      </c>
      <c r="J47" s="38">
        <v>4.7E-2</v>
      </c>
      <c r="K47" s="38">
        <v>0.313</v>
      </c>
      <c r="L47" s="38">
        <v>7.8</v>
      </c>
      <c r="M47" s="38">
        <v>14.9</v>
      </c>
      <c r="N47" s="38">
        <v>11.3</v>
      </c>
      <c r="O47" s="38">
        <v>8.6</v>
      </c>
      <c r="P47" s="38">
        <v>1.1000000000000001</v>
      </c>
      <c r="Q47" s="38">
        <v>1.3</v>
      </c>
      <c r="R47" s="38">
        <v>9.6</v>
      </c>
      <c r="S47" s="38">
        <v>19.5</v>
      </c>
      <c r="T47" s="38"/>
      <c r="U47" s="38">
        <v>3.4</v>
      </c>
      <c r="V47" s="38">
        <v>1.9</v>
      </c>
      <c r="W47" s="38">
        <v>5.3</v>
      </c>
      <c r="X47" s="38">
        <v>0.13200000000000001</v>
      </c>
      <c r="Y47" s="38"/>
      <c r="Z47" s="38">
        <v>-0.4</v>
      </c>
      <c r="AA47" s="38">
        <v>-0.1</v>
      </c>
      <c r="AB47" s="38">
        <v>-0.5</v>
      </c>
      <c r="AC47" s="38">
        <v>0.7</v>
      </c>
    </row>
    <row r="48" spans="1:29">
      <c r="A48" s="38">
        <v>37</v>
      </c>
      <c r="B48" s="39" t="s">
        <v>251</v>
      </c>
      <c r="C48" s="38" t="s">
        <v>64</v>
      </c>
      <c r="D48" s="38">
        <v>26</v>
      </c>
      <c r="E48" s="39" t="s">
        <v>49</v>
      </c>
      <c r="F48" s="38">
        <v>71</v>
      </c>
      <c r="G48" s="38">
        <v>2380</v>
      </c>
      <c r="H48" s="38">
        <v>13.1</v>
      </c>
      <c r="I48" s="38">
        <v>0.51600000000000001</v>
      </c>
      <c r="J48" s="38">
        <v>0.51500000000000001</v>
      </c>
      <c r="K48" s="38">
        <v>0.16300000000000001</v>
      </c>
      <c r="L48" s="38">
        <v>2.8</v>
      </c>
      <c r="M48" s="38">
        <v>15.6</v>
      </c>
      <c r="N48" s="38">
        <v>9.4</v>
      </c>
      <c r="O48" s="38">
        <v>20.5</v>
      </c>
      <c r="P48" s="38">
        <v>1.7</v>
      </c>
      <c r="Q48" s="38">
        <v>1.2</v>
      </c>
      <c r="R48" s="38">
        <v>17</v>
      </c>
      <c r="S48" s="38">
        <v>14.6</v>
      </c>
      <c r="T48" s="38"/>
      <c r="U48" s="38">
        <v>2</v>
      </c>
      <c r="V48" s="38">
        <v>3.2</v>
      </c>
      <c r="W48" s="38">
        <v>5.2</v>
      </c>
      <c r="X48" s="38">
        <v>0.105</v>
      </c>
      <c r="Y48" s="38"/>
      <c r="Z48" s="38">
        <v>0.6</v>
      </c>
      <c r="AA48" s="38">
        <v>2.6</v>
      </c>
      <c r="AB48" s="38">
        <v>3.1</v>
      </c>
      <c r="AC48" s="38">
        <v>3.1</v>
      </c>
    </row>
    <row r="49" spans="1:29">
      <c r="A49" s="38">
        <v>38</v>
      </c>
      <c r="B49" s="39" t="s">
        <v>252</v>
      </c>
      <c r="C49" s="38" t="s">
        <v>53</v>
      </c>
      <c r="D49" s="38">
        <v>26</v>
      </c>
      <c r="E49" s="39" t="s">
        <v>235</v>
      </c>
      <c r="F49" s="38">
        <v>77</v>
      </c>
      <c r="G49" s="38">
        <v>1717</v>
      </c>
      <c r="H49" s="38">
        <v>11.1</v>
      </c>
      <c r="I49" s="38">
        <v>0.51900000000000002</v>
      </c>
      <c r="J49" s="38">
        <v>0.23300000000000001</v>
      </c>
      <c r="K49" s="38">
        <v>0.26600000000000001</v>
      </c>
      <c r="L49" s="38">
        <v>1.5</v>
      </c>
      <c r="M49" s="38">
        <v>12.5</v>
      </c>
      <c r="N49" s="38">
        <v>7</v>
      </c>
      <c r="O49" s="38">
        <v>21</v>
      </c>
      <c r="P49" s="38">
        <v>1.8</v>
      </c>
      <c r="Q49" s="38">
        <v>0.6</v>
      </c>
      <c r="R49" s="38">
        <v>18.8</v>
      </c>
      <c r="S49" s="38">
        <v>18.600000000000001</v>
      </c>
      <c r="T49" s="38"/>
      <c r="U49" s="38">
        <v>0.3</v>
      </c>
      <c r="V49" s="38">
        <v>2</v>
      </c>
      <c r="W49" s="38">
        <v>2.4</v>
      </c>
      <c r="X49" s="38">
        <v>6.6000000000000003E-2</v>
      </c>
      <c r="Y49" s="38"/>
      <c r="Z49" s="38">
        <v>-2.2999999999999998</v>
      </c>
      <c r="AA49" s="38">
        <v>-0.3</v>
      </c>
      <c r="AB49" s="38">
        <v>-2.6</v>
      </c>
      <c r="AC49" s="38">
        <v>-0.3</v>
      </c>
    </row>
    <row r="50" spans="1:29">
      <c r="A50" s="38">
        <v>39</v>
      </c>
      <c r="B50" s="39" t="s">
        <v>253</v>
      </c>
      <c r="C50" s="38" t="s">
        <v>61</v>
      </c>
      <c r="D50" s="38">
        <v>28</v>
      </c>
      <c r="E50" s="39" t="s">
        <v>62</v>
      </c>
      <c r="F50" s="38">
        <v>70</v>
      </c>
      <c r="G50" s="38">
        <v>1122</v>
      </c>
      <c r="H50" s="38">
        <v>15.9</v>
      </c>
      <c r="I50" s="38">
        <v>0.61799999999999999</v>
      </c>
      <c r="J50" s="38">
        <v>1.2E-2</v>
      </c>
      <c r="K50" s="38">
        <v>0.318</v>
      </c>
      <c r="L50" s="38">
        <v>11.2</v>
      </c>
      <c r="M50" s="38">
        <v>20.7</v>
      </c>
      <c r="N50" s="38">
        <v>16.100000000000001</v>
      </c>
      <c r="O50" s="38">
        <v>4.9000000000000004</v>
      </c>
      <c r="P50" s="38">
        <v>0.7</v>
      </c>
      <c r="Q50" s="38">
        <v>1.5</v>
      </c>
      <c r="R50" s="38">
        <v>14.8</v>
      </c>
      <c r="S50" s="38">
        <v>17.8</v>
      </c>
      <c r="T50" s="38"/>
      <c r="U50" s="38">
        <v>2.2999999999999998</v>
      </c>
      <c r="V50" s="38">
        <v>1.6</v>
      </c>
      <c r="W50" s="38">
        <v>3.9</v>
      </c>
      <c r="X50" s="38">
        <v>0.16600000000000001</v>
      </c>
      <c r="Y50" s="38"/>
      <c r="Z50" s="38">
        <v>-0.7</v>
      </c>
      <c r="AA50" s="38">
        <v>-0.2</v>
      </c>
      <c r="AB50" s="38">
        <v>-1</v>
      </c>
      <c r="AC50" s="38">
        <v>0.3</v>
      </c>
    </row>
    <row r="51" spans="1:29">
      <c r="A51" s="38">
        <v>40</v>
      </c>
      <c r="B51" s="39" t="s">
        <v>254</v>
      </c>
      <c r="C51" s="38" t="s">
        <v>58</v>
      </c>
      <c r="D51" s="38">
        <v>25</v>
      </c>
      <c r="E51" s="39" t="s">
        <v>97</v>
      </c>
      <c r="F51" s="38">
        <v>75</v>
      </c>
      <c r="G51" s="38">
        <v>1324</v>
      </c>
      <c r="H51" s="38">
        <v>9.6999999999999993</v>
      </c>
      <c r="I51" s="38">
        <v>0.52</v>
      </c>
      <c r="J51" s="38">
        <v>0.39900000000000002</v>
      </c>
      <c r="K51" s="38">
        <v>0.30199999999999999</v>
      </c>
      <c r="L51" s="38">
        <v>1.9</v>
      </c>
      <c r="M51" s="38">
        <v>16.8</v>
      </c>
      <c r="N51" s="38">
        <v>9.6</v>
      </c>
      <c r="O51" s="38">
        <v>8.6</v>
      </c>
      <c r="P51" s="38">
        <v>2</v>
      </c>
      <c r="Q51" s="38">
        <v>2.1</v>
      </c>
      <c r="R51" s="38">
        <v>16.3</v>
      </c>
      <c r="S51" s="38">
        <v>15.5</v>
      </c>
      <c r="T51" s="38"/>
      <c r="U51" s="38">
        <v>-0.4</v>
      </c>
      <c r="V51" s="38">
        <v>1.9</v>
      </c>
      <c r="W51" s="38">
        <v>1.6</v>
      </c>
      <c r="X51" s="38">
        <v>5.7000000000000002E-2</v>
      </c>
      <c r="Y51" s="38"/>
      <c r="Z51" s="38">
        <v>-3.1</v>
      </c>
      <c r="AA51" s="38">
        <v>1.3</v>
      </c>
      <c r="AB51" s="38">
        <v>-1.8</v>
      </c>
      <c r="AC51" s="38">
        <v>0.1</v>
      </c>
    </row>
    <row r="52" spans="1:29">
      <c r="A52" s="36" t="s">
        <v>214</v>
      </c>
      <c r="B52" s="36" t="s">
        <v>0</v>
      </c>
      <c r="C52" s="36" t="s">
        <v>1</v>
      </c>
      <c r="D52" s="36" t="s">
        <v>2</v>
      </c>
      <c r="E52" s="36" t="s">
        <v>3</v>
      </c>
      <c r="F52" s="36" t="s">
        <v>4</v>
      </c>
      <c r="G52" s="36" t="s">
        <v>6</v>
      </c>
      <c r="H52" s="36" t="s">
        <v>26</v>
      </c>
      <c r="I52" s="36" t="s">
        <v>27</v>
      </c>
      <c r="J52" s="36" t="s">
        <v>28</v>
      </c>
      <c r="K52" s="36" t="s">
        <v>29</v>
      </c>
      <c r="L52" s="36" t="s">
        <v>30</v>
      </c>
      <c r="M52" s="36" t="s">
        <v>31</v>
      </c>
      <c r="N52" s="36" t="s">
        <v>32</v>
      </c>
      <c r="O52" s="36" t="s">
        <v>33</v>
      </c>
      <c r="P52" s="36" t="s">
        <v>34</v>
      </c>
      <c r="Q52" s="36" t="s">
        <v>35</v>
      </c>
      <c r="R52" s="36" t="s">
        <v>36</v>
      </c>
      <c r="S52" s="36" t="s">
        <v>37</v>
      </c>
      <c r="T52" s="36"/>
      <c r="U52" s="36" t="s">
        <v>38</v>
      </c>
      <c r="V52" s="36" t="s">
        <v>39</v>
      </c>
      <c r="W52" s="36" t="s">
        <v>40</v>
      </c>
      <c r="X52" s="36" t="s">
        <v>41</v>
      </c>
      <c r="Y52" s="36"/>
      <c r="Z52" s="36" t="s">
        <v>42</v>
      </c>
      <c r="AA52" s="36" t="s">
        <v>43</v>
      </c>
      <c r="AB52" s="36" t="s">
        <v>44</v>
      </c>
      <c r="AC52" s="36" t="s">
        <v>45</v>
      </c>
    </row>
    <row r="53" spans="1:29">
      <c r="A53" s="38">
        <v>41</v>
      </c>
      <c r="B53" s="39" t="s">
        <v>255</v>
      </c>
      <c r="C53" s="38" t="s">
        <v>58</v>
      </c>
      <c r="D53" s="38">
        <v>21</v>
      </c>
      <c r="E53" s="39" t="s">
        <v>115</v>
      </c>
      <c r="F53" s="38">
        <v>63</v>
      </c>
      <c r="G53" s="38">
        <v>2107</v>
      </c>
      <c r="H53" s="38">
        <v>14</v>
      </c>
      <c r="I53" s="38">
        <v>0.52100000000000002</v>
      </c>
      <c r="J53" s="38">
        <v>0.30399999999999999</v>
      </c>
      <c r="K53" s="38">
        <v>0.19500000000000001</v>
      </c>
      <c r="L53" s="38">
        <v>3.1</v>
      </c>
      <c r="M53" s="38">
        <v>9.6</v>
      </c>
      <c r="N53" s="38">
        <v>6.4</v>
      </c>
      <c r="O53" s="38">
        <v>15</v>
      </c>
      <c r="P53" s="38">
        <v>1.8</v>
      </c>
      <c r="Q53" s="38">
        <v>0.7</v>
      </c>
      <c r="R53" s="38">
        <v>11.7</v>
      </c>
      <c r="S53" s="38">
        <v>22.5</v>
      </c>
      <c r="T53" s="38"/>
      <c r="U53" s="38">
        <v>1.3</v>
      </c>
      <c r="V53" s="38">
        <v>2.4</v>
      </c>
      <c r="W53" s="38">
        <v>3.7</v>
      </c>
      <c r="X53" s="38">
        <v>8.5000000000000006E-2</v>
      </c>
      <c r="Y53" s="38"/>
      <c r="Z53" s="38">
        <v>0.5</v>
      </c>
      <c r="AA53" s="38">
        <v>0</v>
      </c>
      <c r="AB53" s="38">
        <v>0.5</v>
      </c>
      <c r="AC53" s="38">
        <v>1.3</v>
      </c>
    </row>
    <row r="54" spans="1:29">
      <c r="A54" s="38">
        <v>42</v>
      </c>
      <c r="B54" s="39" t="s">
        <v>719</v>
      </c>
      <c r="C54" s="38" t="s">
        <v>64</v>
      </c>
      <c r="D54" s="38">
        <v>26</v>
      </c>
      <c r="E54" s="39" t="s">
        <v>73</v>
      </c>
      <c r="F54" s="38">
        <v>24</v>
      </c>
      <c r="G54" s="38">
        <v>505</v>
      </c>
      <c r="H54" s="38">
        <v>10.6</v>
      </c>
      <c r="I54" s="38">
        <v>0.47399999999999998</v>
      </c>
      <c r="J54" s="38">
        <v>0.16</v>
      </c>
      <c r="K54" s="38">
        <v>0.123</v>
      </c>
      <c r="L54" s="38">
        <v>2.9</v>
      </c>
      <c r="M54" s="38">
        <v>17.899999999999999</v>
      </c>
      <c r="N54" s="38">
        <v>10.6</v>
      </c>
      <c r="O54" s="38">
        <v>11.5</v>
      </c>
      <c r="P54" s="38">
        <v>1.6</v>
      </c>
      <c r="Q54" s="38">
        <v>2.2000000000000002</v>
      </c>
      <c r="R54" s="38">
        <v>14.2</v>
      </c>
      <c r="S54" s="38">
        <v>24.2</v>
      </c>
      <c r="T54" s="38"/>
      <c r="U54" s="38">
        <v>-0.6</v>
      </c>
      <c r="V54" s="38">
        <v>0.5</v>
      </c>
      <c r="W54" s="38">
        <v>-0.1</v>
      </c>
      <c r="X54" s="38">
        <v>-7.0000000000000001E-3</v>
      </c>
      <c r="Y54" s="38"/>
      <c r="Z54" s="38">
        <v>-4.3</v>
      </c>
      <c r="AA54" s="38">
        <v>-0.4</v>
      </c>
      <c r="AB54" s="38">
        <v>-4.7</v>
      </c>
      <c r="AC54" s="38">
        <v>-0.3</v>
      </c>
    </row>
    <row r="55" spans="1:29">
      <c r="A55" s="38">
        <v>43</v>
      </c>
      <c r="B55" s="39" t="s">
        <v>256</v>
      </c>
      <c r="C55" s="38" t="s">
        <v>58</v>
      </c>
      <c r="D55" s="38">
        <v>28</v>
      </c>
      <c r="E55" s="39" t="s">
        <v>62</v>
      </c>
      <c r="F55" s="38">
        <v>62</v>
      </c>
      <c r="G55" s="38">
        <v>1388</v>
      </c>
      <c r="H55" s="38">
        <v>12.4</v>
      </c>
      <c r="I55" s="38">
        <v>0.55300000000000005</v>
      </c>
      <c r="J55" s="38">
        <v>0.48899999999999999</v>
      </c>
      <c r="K55" s="38">
        <v>0.21099999999999999</v>
      </c>
      <c r="L55" s="38">
        <v>2.2000000000000002</v>
      </c>
      <c r="M55" s="38">
        <v>10.5</v>
      </c>
      <c r="N55" s="38">
        <v>6.4</v>
      </c>
      <c r="O55" s="38">
        <v>10.3</v>
      </c>
      <c r="P55" s="38">
        <v>1.1000000000000001</v>
      </c>
      <c r="Q55" s="38">
        <v>0.2</v>
      </c>
      <c r="R55" s="38">
        <v>10.6</v>
      </c>
      <c r="S55" s="38">
        <v>18.8</v>
      </c>
      <c r="T55" s="38"/>
      <c r="U55" s="38">
        <v>1.5</v>
      </c>
      <c r="V55" s="38">
        <v>1.4</v>
      </c>
      <c r="W55" s="38">
        <v>2.9</v>
      </c>
      <c r="X55" s="38">
        <v>0.1</v>
      </c>
      <c r="Y55" s="38"/>
      <c r="Z55" s="38">
        <v>0.6</v>
      </c>
      <c r="AA55" s="38">
        <v>-1.1000000000000001</v>
      </c>
      <c r="AB55" s="38">
        <v>-0.5</v>
      </c>
      <c r="AC55" s="38">
        <v>0.5</v>
      </c>
    </row>
    <row r="56" spans="1:29">
      <c r="A56" s="38">
        <v>44</v>
      </c>
      <c r="B56" s="39" t="s">
        <v>720</v>
      </c>
      <c r="C56" s="38" t="s">
        <v>24</v>
      </c>
      <c r="D56" s="38">
        <v>23</v>
      </c>
      <c r="E56" s="39" t="s">
        <v>110</v>
      </c>
      <c r="F56" s="38">
        <v>2</v>
      </c>
      <c r="G56" s="38">
        <v>3</v>
      </c>
      <c r="H56" s="38">
        <v>4.7</v>
      </c>
      <c r="I56" s="38"/>
      <c r="J56" s="38"/>
      <c r="K56" s="38"/>
      <c r="L56" s="38">
        <v>38.700000000000003</v>
      </c>
      <c r="M56" s="38">
        <v>76.599999999999994</v>
      </c>
      <c r="N56" s="38">
        <v>57.8</v>
      </c>
      <c r="O56" s="38">
        <v>0</v>
      </c>
      <c r="P56" s="38">
        <v>0</v>
      </c>
      <c r="Q56" s="38">
        <v>0</v>
      </c>
      <c r="R56" s="38">
        <v>100</v>
      </c>
      <c r="S56" s="38">
        <v>15.3</v>
      </c>
      <c r="T56" s="38"/>
      <c r="U56" s="38">
        <v>0</v>
      </c>
      <c r="V56" s="38">
        <v>0</v>
      </c>
      <c r="W56" s="38">
        <v>0</v>
      </c>
      <c r="X56" s="38">
        <v>-0.215</v>
      </c>
      <c r="Y56" s="38"/>
      <c r="Z56" s="38">
        <v>-20.3</v>
      </c>
      <c r="AA56" s="38">
        <v>-6.6</v>
      </c>
      <c r="AB56" s="38">
        <v>-26.9</v>
      </c>
      <c r="AC56" s="38">
        <v>0</v>
      </c>
    </row>
    <row r="57" spans="1:29">
      <c r="A57" s="38">
        <v>45</v>
      </c>
      <c r="B57" s="39" t="s">
        <v>257</v>
      </c>
      <c r="C57" s="38" t="s">
        <v>24</v>
      </c>
      <c r="D57" s="38">
        <v>21</v>
      </c>
      <c r="E57" s="39" t="s">
        <v>77</v>
      </c>
      <c r="F57" s="38">
        <v>57</v>
      </c>
      <c r="G57" s="38">
        <v>894</v>
      </c>
      <c r="H57" s="38">
        <v>11.4</v>
      </c>
      <c r="I57" s="38">
        <v>0.45800000000000002</v>
      </c>
      <c r="J57" s="38">
        <v>7.6999999999999999E-2</v>
      </c>
      <c r="K57" s="38">
        <v>0.215</v>
      </c>
      <c r="L57" s="38">
        <v>6.5</v>
      </c>
      <c r="M57" s="38">
        <v>21.6</v>
      </c>
      <c r="N57" s="38">
        <v>13.8</v>
      </c>
      <c r="O57" s="38">
        <v>8.6999999999999993</v>
      </c>
      <c r="P57" s="38">
        <v>1.5</v>
      </c>
      <c r="Q57" s="38">
        <v>1.4</v>
      </c>
      <c r="R57" s="38">
        <v>10</v>
      </c>
      <c r="S57" s="38">
        <v>17.8</v>
      </c>
      <c r="T57" s="38"/>
      <c r="U57" s="38">
        <v>-0.1</v>
      </c>
      <c r="V57" s="38">
        <v>0.4</v>
      </c>
      <c r="W57" s="38">
        <v>0.3</v>
      </c>
      <c r="X57" s="38">
        <v>1.7000000000000001E-2</v>
      </c>
      <c r="Y57" s="38"/>
      <c r="Z57" s="38">
        <v>-3.6</v>
      </c>
      <c r="AA57" s="38">
        <v>-1.2</v>
      </c>
      <c r="AB57" s="38">
        <v>-4.8</v>
      </c>
      <c r="AC57" s="38">
        <v>-0.6</v>
      </c>
    </row>
    <row r="58" spans="1:29">
      <c r="A58" s="38">
        <v>46</v>
      </c>
      <c r="B58" s="39" t="s">
        <v>258</v>
      </c>
      <c r="C58" s="38" t="s">
        <v>53</v>
      </c>
      <c r="D58" s="38">
        <v>26</v>
      </c>
      <c r="E58" s="39" t="s">
        <v>71</v>
      </c>
      <c r="F58" s="38">
        <v>56</v>
      </c>
      <c r="G58" s="38">
        <v>1727</v>
      </c>
      <c r="H58" s="38">
        <v>11.3</v>
      </c>
      <c r="I58" s="38">
        <v>0.50900000000000001</v>
      </c>
      <c r="J58" s="38">
        <v>0.60699999999999998</v>
      </c>
      <c r="K58" s="38">
        <v>0.113</v>
      </c>
      <c r="L58" s="38">
        <v>4.3</v>
      </c>
      <c r="M58" s="38">
        <v>10.8</v>
      </c>
      <c r="N58" s="38">
        <v>7.6</v>
      </c>
      <c r="O58" s="38">
        <v>17.2</v>
      </c>
      <c r="P58" s="38">
        <v>1.7</v>
      </c>
      <c r="Q58" s="38">
        <v>1</v>
      </c>
      <c r="R58" s="38">
        <v>12.9</v>
      </c>
      <c r="S58" s="38">
        <v>16.100000000000001</v>
      </c>
      <c r="T58" s="38"/>
      <c r="U58" s="38">
        <v>1.7</v>
      </c>
      <c r="V58" s="38">
        <v>1.8</v>
      </c>
      <c r="W58" s="38">
        <v>3.5</v>
      </c>
      <c r="X58" s="38">
        <v>9.6000000000000002E-2</v>
      </c>
      <c r="Y58" s="38"/>
      <c r="Z58" s="38">
        <v>0.5</v>
      </c>
      <c r="AA58" s="38">
        <v>0.3</v>
      </c>
      <c r="AB58" s="38">
        <v>0.8</v>
      </c>
      <c r="AC58" s="38">
        <v>1.2</v>
      </c>
    </row>
    <row r="59" spans="1:29">
      <c r="A59" s="38">
        <v>47</v>
      </c>
      <c r="B59" s="39" t="s">
        <v>721</v>
      </c>
      <c r="C59" s="38" t="s">
        <v>61</v>
      </c>
      <c r="D59" s="38">
        <v>22</v>
      </c>
      <c r="E59" s="39" t="s">
        <v>292</v>
      </c>
      <c r="F59" s="38">
        <v>3</v>
      </c>
      <c r="G59" s="38">
        <v>3</v>
      </c>
      <c r="H59" s="38">
        <v>44.3</v>
      </c>
      <c r="I59" s="38">
        <v>0.5</v>
      </c>
      <c r="J59" s="38">
        <v>0</v>
      </c>
      <c r="K59" s="38">
        <v>0</v>
      </c>
      <c r="L59" s="38">
        <v>0</v>
      </c>
      <c r="M59" s="38">
        <v>36.5</v>
      </c>
      <c r="N59" s="38">
        <v>18.899999999999999</v>
      </c>
      <c r="O59" s="38">
        <v>78.5</v>
      </c>
      <c r="P59" s="38">
        <v>0</v>
      </c>
      <c r="Q59" s="38">
        <v>26.3</v>
      </c>
      <c r="R59" s="38">
        <v>0</v>
      </c>
      <c r="S59" s="38">
        <v>29.4</v>
      </c>
      <c r="T59" s="38"/>
      <c r="U59" s="38">
        <v>0</v>
      </c>
      <c r="V59" s="38">
        <v>0</v>
      </c>
      <c r="W59" s="38">
        <v>0</v>
      </c>
      <c r="X59" s="38">
        <v>0.38900000000000001</v>
      </c>
      <c r="Y59" s="38"/>
      <c r="Z59" s="38">
        <v>9.4</v>
      </c>
      <c r="AA59" s="38">
        <v>17.100000000000001</v>
      </c>
      <c r="AB59" s="38">
        <v>26.6</v>
      </c>
      <c r="AC59" s="38">
        <v>0</v>
      </c>
    </row>
    <row r="60" spans="1:29">
      <c r="A60" s="38">
        <v>48</v>
      </c>
      <c r="B60" s="39" t="s">
        <v>259</v>
      </c>
      <c r="C60" s="38" t="s">
        <v>61</v>
      </c>
      <c r="D60" s="38">
        <v>22</v>
      </c>
      <c r="E60" s="39" t="s">
        <v>260</v>
      </c>
      <c r="F60" s="38">
        <v>64</v>
      </c>
      <c r="G60" s="38">
        <v>1243</v>
      </c>
      <c r="H60" s="38">
        <v>15.2</v>
      </c>
      <c r="I60" s="38">
        <v>0.57799999999999996</v>
      </c>
      <c r="J60" s="38">
        <v>0</v>
      </c>
      <c r="K60" s="38">
        <v>0.94099999999999995</v>
      </c>
      <c r="L60" s="38">
        <v>13.7</v>
      </c>
      <c r="M60" s="38">
        <v>22.6</v>
      </c>
      <c r="N60" s="38">
        <v>18</v>
      </c>
      <c r="O60" s="38">
        <v>2</v>
      </c>
      <c r="P60" s="38">
        <v>0.7</v>
      </c>
      <c r="Q60" s="38">
        <v>6.3</v>
      </c>
      <c r="R60" s="38">
        <v>16.5</v>
      </c>
      <c r="S60" s="38">
        <v>11.6</v>
      </c>
      <c r="T60" s="38"/>
      <c r="U60" s="38">
        <v>1.8</v>
      </c>
      <c r="V60" s="38">
        <v>2.2000000000000002</v>
      </c>
      <c r="W60" s="38">
        <v>4</v>
      </c>
      <c r="X60" s="38">
        <v>0.155</v>
      </c>
      <c r="Y60" s="38"/>
      <c r="Z60" s="38">
        <v>-3.2</v>
      </c>
      <c r="AA60" s="38">
        <v>2.8</v>
      </c>
      <c r="AB60" s="38">
        <v>-0.4</v>
      </c>
      <c r="AC60" s="38">
        <v>0.5</v>
      </c>
    </row>
    <row r="61" spans="1:29">
      <c r="A61" s="38">
        <v>49</v>
      </c>
      <c r="B61" s="39" t="s">
        <v>261</v>
      </c>
      <c r="C61" s="38" t="s">
        <v>61</v>
      </c>
      <c r="D61" s="38">
        <v>23</v>
      </c>
      <c r="E61" s="38" t="s">
        <v>107</v>
      </c>
      <c r="F61" s="38">
        <v>63</v>
      </c>
      <c r="G61" s="38">
        <v>1196</v>
      </c>
      <c r="H61" s="38">
        <v>14.7</v>
      </c>
      <c r="I61" s="38">
        <v>0.58299999999999996</v>
      </c>
      <c r="J61" s="38">
        <v>4.0000000000000001E-3</v>
      </c>
      <c r="K61" s="38">
        <v>0.432</v>
      </c>
      <c r="L61" s="38">
        <v>12.8</v>
      </c>
      <c r="M61" s="38">
        <v>21.4</v>
      </c>
      <c r="N61" s="38">
        <v>17</v>
      </c>
      <c r="O61" s="38">
        <v>5.6</v>
      </c>
      <c r="P61" s="38">
        <v>0.8</v>
      </c>
      <c r="Q61" s="38">
        <v>1.6</v>
      </c>
      <c r="R61" s="38">
        <v>12.9</v>
      </c>
      <c r="S61" s="38">
        <v>13.8</v>
      </c>
      <c r="T61" s="38"/>
      <c r="U61" s="38">
        <v>2.2000000000000002</v>
      </c>
      <c r="V61" s="38">
        <v>0.9</v>
      </c>
      <c r="W61" s="38">
        <v>3.1</v>
      </c>
      <c r="X61" s="38">
        <v>0.124</v>
      </c>
      <c r="Y61" s="38"/>
      <c r="Z61" s="38">
        <v>-1</v>
      </c>
      <c r="AA61" s="38">
        <v>-0.6</v>
      </c>
      <c r="AB61" s="38">
        <v>-1.6</v>
      </c>
      <c r="AC61" s="38">
        <v>0.1</v>
      </c>
    </row>
    <row r="62" spans="1:29">
      <c r="A62" s="40">
        <v>49</v>
      </c>
      <c r="B62" s="39" t="s">
        <v>261</v>
      </c>
      <c r="C62" s="40" t="s">
        <v>61</v>
      </c>
      <c r="D62" s="40">
        <v>23</v>
      </c>
      <c r="E62" s="39" t="s">
        <v>71</v>
      </c>
      <c r="F62" s="40">
        <v>25</v>
      </c>
      <c r="G62" s="40">
        <v>393</v>
      </c>
      <c r="H62" s="40">
        <v>11.6</v>
      </c>
      <c r="I62" s="40">
        <v>0.54800000000000004</v>
      </c>
      <c r="J62" s="40">
        <v>1.2E-2</v>
      </c>
      <c r="K62" s="40">
        <v>0.34899999999999998</v>
      </c>
      <c r="L62" s="40">
        <v>16.3</v>
      </c>
      <c r="M62" s="40">
        <v>19.3</v>
      </c>
      <c r="N62" s="40">
        <v>17.8</v>
      </c>
      <c r="O62" s="40">
        <v>3.1</v>
      </c>
      <c r="P62" s="40">
        <v>0.8</v>
      </c>
      <c r="Q62" s="40">
        <v>0.4</v>
      </c>
      <c r="R62" s="40">
        <v>16.600000000000001</v>
      </c>
      <c r="S62" s="40">
        <v>12.7</v>
      </c>
      <c r="T62" s="40"/>
      <c r="U62" s="40">
        <v>0.5</v>
      </c>
      <c r="V62" s="40">
        <v>0.4</v>
      </c>
      <c r="W62" s="40">
        <v>0.9</v>
      </c>
      <c r="X62" s="40">
        <v>0.113</v>
      </c>
      <c r="Y62" s="40"/>
      <c r="Z62" s="40">
        <v>-2.4</v>
      </c>
      <c r="AA62" s="40">
        <v>-1.3</v>
      </c>
      <c r="AB62" s="40">
        <v>-3.7</v>
      </c>
      <c r="AC62" s="40">
        <v>-0.2</v>
      </c>
    </row>
    <row r="63" spans="1:29">
      <c r="A63" s="40">
        <v>49</v>
      </c>
      <c r="B63" s="39" t="s">
        <v>261</v>
      </c>
      <c r="C63" s="40" t="s">
        <v>61</v>
      </c>
      <c r="D63" s="40">
        <v>23</v>
      </c>
      <c r="E63" s="39" t="s">
        <v>85</v>
      </c>
      <c r="F63" s="40">
        <v>38</v>
      </c>
      <c r="G63" s="40">
        <v>803</v>
      </c>
      <c r="H63" s="40">
        <v>16.3</v>
      </c>
      <c r="I63" s="40">
        <v>0.59799999999999998</v>
      </c>
      <c r="J63" s="40">
        <v>0</v>
      </c>
      <c r="K63" s="40">
        <v>0.46800000000000003</v>
      </c>
      <c r="L63" s="40">
        <v>11.1</v>
      </c>
      <c r="M63" s="40">
        <v>22.5</v>
      </c>
      <c r="N63" s="40">
        <v>16.600000000000001</v>
      </c>
      <c r="O63" s="40">
        <v>6.8</v>
      </c>
      <c r="P63" s="40">
        <v>0.8</v>
      </c>
      <c r="Q63" s="40">
        <v>2.2000000000000002</v>
      </c>
      <c r="R63" s="40">
        <v>11.2</v>
      </c>
      <c r="S63" s="40">
        <v>14.3</v>
      </c>
      <c r="T63" s="40"/>
      <c r="U63" s="40">
        <v>1.7</v>
      </c>
      <c r="V63" s="40">
        <v>0.4</v>
      </c>
      <c r="W63" s="40">
        <v>2.2000000000000002</v>
      </c>
      <c r="X63" s="40">
        <v>0.129</v>
      </c>
      <c r="Y63" s="40"/>
      <c r="Z63" s="40">
        <v>-0.3</v>
      </c>
      <c r="AA63" s="40">
        <v>-0.2</v>
      </c>
      <c r="AB63" s="40">
        <v>-0.5</v>
      </c>
      <c r="AC63" s="40">
        <v>0.3</v>
      </c>
    </row>
    <row r="64" spans="1:29">
      <c r="A64" s="38">
        <v>50</v>
      </c>
      <c r="B64" s="39" t="s">
        <v>262</v>
      </c>
      <c r="C64" s="38" t="s">
        <v>24</v>
      </c>
      <c r="D64" s="38">
        <v>25</v>
      </c>
      <c r="E64" s="39" t="s">
        <v>115</v>
      </c>
      <c r="F64" s="38">
        <v>29</v>
      </c>
      <c r="G64" s="38">
        <v>180</v>
      </c>
      <c r="H64" s="38">
        <v>7.7</v>
      </c>
      <c r="I64" s="38">
        <v>0.46899999999999997</v>
      </c>
      <c r="J64" s="38">
        <v>0</v>
      </c>
      <c r="K64" s="38">
        <v>0.105</v>
      </c>
      <c r="L64" s="38">
        <v>10.3</v>
      </c>
      <c r="M64" s="38">
        <v>24.5</v>
      </c>
      <c r="N64" s="38">
        <v>17.5</v>
      </c>
      <c r="O64" s="38">
        <v>2.6</v>
      </c>
      <c r="P64" s="38">
        <v>2</v>
      </c>
      <c r="Q64" s="38">
        <v>0.4</v>
      </c>
      <c r="R64" s="38">
        <v>17.899999999999999</v>
      </c>
      <c r="S64" s="38">
        <v>18.3</v>
      </c>
      <c r="T64" s="38"/>
      <c r="U64" s="38">
        <v>-0.2</v>
      </c>
      <c r="V64" s="38">
        <v>0.3</v>
      </c>
      <c r="W64" s="38">
        <v>0.1</v>
      </c>
      <c r="X64" s="38">
        <v>3.3000000000000002E-2</v>
      </c>
      <c r="Y64" s="38"/>
      <c r="Z64" s="38">
        <v>-6.4</v>
      </c>
      <c r="AA64" s="38">
        <v>-1</v>
      </c>
      <c r="AB64" s="38">
        <v>-7.4</v>
      </c>
      <c r="AC64" s="38">
        <v>-0.2</v>
      </c>
    </row>
    <row r="65" spans="1:29">
      <c r="A65" s="38">
        <v>51</v>
      </c>
      <c r="B65" s="39" t="s">
        <v>263</v>
      </c>
      <c r="C65" s="38" t="s">
        <v>53</v>
      </c>
      <c r="D65" s="38">
        <v>34</v>
      </c>
      <c r="E65" s="39" t="s">
        <v>49</v>
      </c>
      <c r="F65" s="38">
        <v>81</v>
      </c>
      <c r="G65" s="38">
        <v>1529</v>
      </c>
      <c r="H65" s="38">
        <v>9.5</v>
      </c>
      <c r="I65" s="38">
        <v>0.50700000000000001</v>
      </c>
      <c r="J65" s="38">
        <v>0.67</v>
      </c>
      <c r="K65" s="38">
        <v>0.125</v>
      </c>
      <c r="L65" s="38">
        <v>1.1000000000000001</v>
      </c>
      <c r="M65" s="38">
        <v>8.3000000000000007</v>
      </c>
      <c r="N65" s="38">
        <v>4.8</v>
      </c>
      <c r="O65" s="38">
        <v>26.2</v>
      </c>
      <c r="P65" s="38">
        <v>1.4</v>
      </c>
      <c r="Q65" s="38">
        <v>0.2</v>
      </c>
      <c r="R65" s="38">
        <v>23.2</v>
      </c>
      <c r="S65" s="38">
        <v>13.2</v>
      </c>
      <c r="T65" s="38"/>
      <c r="U65" s="38">
        <v>0.7</v>
      </c>
      <c r="V65" s="38">
        <v>1.4</v>
      </c>
      <c r="W65" s="38">
        <v>2.1</v>
      </c>
      <c r="X65" s="38">
        <v>6.6000000000000003E-2</v>
      </c>
      <c r="Y65" s="38"/>
      <c r="Z65" s="38">
        <v>-1.2</v>
      </c>
      <c r="AA65" s="38">
        <v>-0.9</v>
      </c>
      <c r="AB65" s="38">
        <v>-2.1</v>
      </c>
      <c r="AC65" s="38">
        <v>0</v>
      </c>
    </row>
    <row r="66" spans="1:29">
      <c r="A66" s="38">
        <v>52</v>
      </c>
      <c r="B66" s="39" t="s">
        <v>264</v>
      </c>
      <c r="C66" s="38" t="s">
        <v>53</v>
      </c>
      <c r="D66" s="38">
        <v>25</v>
      </c>
      <c r="E66" s="39" t="s">
        <v>59</v>
      </c>
      <c r="F66" s="38">
        <v>81</v>
      </c>
      <c r="G66" s="38">
        <v>2800</v>
      </c>
      <c r="H66" s="38">
        <v>18.399999999999999</v>
      </c>
      <c r="I66" s="38">
        <v>0.55500000000000005</v>
      </c>
      <c r="J66" s="38">
        <v>0.26</v>
      </c>
      <c r="K66" s="38">
        <v>0.42199999999999999</v>
      </c>
      <c r="L66" s="38">
        <v>2.8</v>
      </c>
      <c r="M66" s="38">
        <v>13.9</v>
      </c>
      <c r="N66" s="38">
        <v>8.3000000000000007</v>
      </c>
      <c r="O66" s="38">
        <v>27.9</v>
      </c>
      <c r="P66" s="38">
        <v>2.2999999999999998</v>
      </c>
      <c r="Q66" s="38">
        <v>1.2</v>
      </c>
      <c r="R66" s="38">
        <v>18.100000000000001</v>
      </c>
      <c r="S66" s="38">
        <v>23.7</v>
      </c>
      <c r="T66" s="38"/>
      <c r="U66" s="38">
        <v>4.0999999999999996</v>
      </c>
      <c r="V66" s="38">
        <v>2.9</v>
      </c>
      <c r="W66" s="38">
        <v>7</v>
      </c>
      <c r="X66" s="38">
        <v>0.11899999999999999</v>
      </c>
      <c r="Y66" s="38"/>
      <c r="Z66" s="38">
        <v>1.7</v>
      </c>
      <c r="AA66" s="38">
        <v>0.9</v>
      </c>
      <c r="AB66" s="38">
        <v>2.6</v>
      </c>
      <c r="AC66" s="38">
        <v>3.3</v>
      </c>
    </row>
    <row r="67" spans="1:29">
      <c r="A67" s="38">
        <v>53</v>
      </c>
      <c r="B67" s="39" t="s">
        <v>722</v>
      </c>
      <c r="C67" s="38" t="s">
        <v>58</v>
      </c>
      <c r="D67" s="38">
        <v>22</v>
      </c>
      <c r="E67" s="39" t="s">
        <v>85</v>
      </c>
      <c r="F67" s="38">
        <v>2</v>
      </c>
      <c r="G67" s="38">
        <v>74</v>
      </c>
      <c r="H67" s="38">
        <v>4</v>
      </c>
      <c r="I67" s="38">
        <v>0.34200000000000003</v>
      </c>
      <c r="J67" s="38">
        <v>0.33300000000000002</v>
      </c>
      <c r="K67" s="38">
        <v>0.16700000000000001</v>
      </c>
      <c r="L67" s="38">
        <v>2.9</v>
      </c>
      <c r="M67" s="38">
        <v>10.9</v>
      </c>
      <c r="N67" s="38">
        <v>6.7</v>
      </c>
      <c r="O67" s="38">
        <v>16.8</v>
      </c>
      <c r="P67" s="38">
        <v>2.1</v>
      </c>
      <c r="Q67" s="38">
        <v>0</v>
      </c>
      <c r="R67" s="38">
        <v>15.7</v>
      </c>
      <c r="S67" s="38">
        <v>23</v>
      </c>
      <c r="T67" s="38"/>
      <c r="U67" s="38">
        <v>-0.3</v>
      </c>
      <c r="V67" s="38">
        <v>0</v>
      </c>
      <c r="W67" s="38">
        <v>-0.2</v>
      </c>
      <c r="X67" s="38">
        <v>-0.156</v>
      </c>
      <c r="Y67" s="38"/>
      <c r="Z67" s="38">
        <v>-6</v>
      </c>
      <c r="AA67" s="38">
        <v>-2.5</v>
      </c>
      <c r="AB67" s="38">
        <v>-8.5</v>
      </c>
      <c r="AC67" s="38">
        <v>-0.1</v>
      </c>
    </row>
    <row r="68" spans="1:29">
      <c r="A68" s="38">
        <v>54</v>
      </c>
      <c r="B68" s="39" t="s">
        <v>265</v>
      </c>
      <c r="C68" s="38" t="s">
        <v>64</v>
      </c>
      <c r="D68" s="38">
        <v>25</v>
      </c>
      <c r="E68" s="39" t="s">
        <v>231</v>
      </c>
      <c r="F68" s="38">
        <v>78</v>
      </c>
      <c r="G68" s="38">
        <v>1854</v>
      </c>
      <c r="H68" s="38">
        <v>11.6</v>
      </c>
      <c r="I68" s="38">
        <v>0.56200000000000006</v>
      </c>
      <c r="J68" s="38">
        <v>0.44400000000000001</v>
      </c>
      <c r="K68" s="38">
        <v>0.184</v>
      </c>
      <c r="L68" s="38">
        <v>3</v>
      </c>
      <c r="M68" s="38">
        <v>9.8000000000000007</v>
      </c>
      <c r="N68" s="38">
        <v>6.4</v>
      </c>
      <c r="O68" s="38">
        <v>5.8</v>
      </c>
      <c r="P68" s="38">
        <v>0.9</v>
      </c>
      <c r="Q68" s="38">
        <v>0.4</v>
      </c>
      <c r="R68" s="38">
        <v>11.1</v>
      </c>
      <c r="S68" s="38">
        <v>17.2</v>
      </c>
      <c r="T68" s="38"/>
      <c r="U68" s="38">
        <v>1.7</v>
      </c>
      <c r="V68" s="38">
        <v>0.7</v>
      </c>
      <c r="W68" s="38">
        <v>2.4</v>
      </c>
      <c r="X68" s="38">
        <v>6.2E-2</v>
      </c>
      <c r="Y68" s="38"/>
      <c r="Z68" s="38">
        <v>0</v>
      </c>
      <c r="AA68" s="38">
        <v>-1.9</v>
      </c>
      <c r="AB68" s="38">
        <v>-1.8</v>
      </c>
      <c r="AC68" s="38">
        <v>0.1</v>
      </c>
    </row>
    <row r="69" spans="1:29">
      <c r="A69" s="38">
        <v>55</v>
      </c>
      <c r="B69" s="39" t="s">
        <v>266</v>
      </c>
      <c r="C69" s="38" t="s">
        <v>61</v>
      </c>
      <c r="D69" s="38">
        <v>30</v>
      </c>
      <c r="E69" s="39" t="s">
        <v>56</v>
      </c>
      <c r="F69" s="38">
        <v>67</v>
      </c>
      <c r="G69" s="38">
        <v>1583</v>
      </c>
      <c r="H69" s="38">
        <v>15.8</v>
      </c>
      <c r="I69" s="38">
        <v>0.56499999999999995</v>
      </c>
      <c r="J69" s="38">
        <v>0</v>
      </c>
      <c r="K69" s="38">
        <v>0.11799999999999999</v>
      </c>
      <c r="L69" s="38">
        <v>9.9</v>
      </c>
      <c r="M69" s="38">
        <v>26.5</v>
      </c>
      <c r="N69" s="38">
        <v>18.5</v>
      </c>
      <c r="O69" s="38">
        <v>15.4</v>
      </c>
      <c r="P69" s="38">
        <v>1.2</v>
      </c>
      <c r="Q69" s="38">
        <v>5.3</v>
      </c>
      <c r="R69" s="38">
        <v>22.1</v>
      </c>
      <c r="S69" s="38">
        <v>13.2</v>
      </c>
      <c r="T69" s="38"/>
      <c r="U69" s="38">
        <v>1.9</v>
      </c>
      <c r="V69" s="38">
        <v>3.4</v>
      </c>
      <c r="W69" s="38">
        <v>5.2</v>
      </c>
      <c r="X69" s="38">
        <v>0.159</v>
      </c>
      <c r="Y69" s="38"/>
      <c r="Z69" s="38">
        <v>-1.4</v>
      </c>
      <c r="AA69" s="38">
        <v>5.5</v>
      </c>
      <c r="AB69" s="38">
        <v>4.0999999999999996</v>
      </c>
      <c r="AC69" s="38">
        <v>2.4</v>
      </c>
    </row>
    <row r="70" spans="1:29">
      <c r="A70" s="38">
        <v>56</v>
      </c>
      <c r="B70" s="39" t="s">
        <v>267</v>
      </c>
      <c r="C70" s="38" t="s">
        <v>24</v>
      </c>
      <c r="D70" s="38">
        <v>34</v>
      </c>
      <c r="E70" s="39" t="s">
        <v>62</v>
      </c>
      <c r="F70" s="38">
        <v>72</v>
      </c>
      <c r="G70" s="38">
        <v>935</v>
      </c>
      <c r="H70" s="38">
        <v>10.1</v>
      </c>
      <c r="I70" s="38">
        <v>0.53600000000000003</v>
      </c>
      <c r="J70" s="38">
        <v>0.54800000000000004</v>
      </c>
      <c r="K70" s="38">
        <v>0.161</v>
      </c>
      <c r="L70" s="38">
        <v>3.6</v>
      </c>
      <c r="M70" s="38">
        <v>10.199999999999999</v>
      </c>
      <c r="N70" s="38">
        <v>7</v>
      </c>
      <c r="O70" s="38">
        <v>7.1</v>
      </c>
      <c r="P70" s="38">
        <v>0.5</v>
      </c>
      <c r="Q70" s="38">
        <v>1</v>
      </c>
      <c r="R70" s="38">
        <v>4.3</v>
      </c>
      <c r="S70" s="38">
        <v>12.5</v>
      </c>
      <c r="T70" s="38"/>
      <c r="U70" s="38">
        <v>1.3</v>
      </c>
      <c r="V70" s="38">
        <v>0.9</v>
      </c>
      <c r="W70" s="38">
        <v>2.1</v>
      </c>
      <c r="X70" s="38">
        <v>0.11</v>
      </c>
      <c r="Y70" s="38"/>
      <c r="Z70" s="38">
        <v>-0.2</v>
      </c>
      <c r="AA70" s="38">
        <v>-0.7</v>
      </c>
      <c r="AB70" s="38">
        <v>-0.9</v>
      </c>
      <c r="AC70" s="38">
        <v>0.3</v>
      </c>
    </row>
    <row r="71" spans="1:29">
      <c r="A71" s="38">
        <v>57</v>
      </c>
      <c r="B71" s="39" t="s">
        <v>268</v>
      </c>
      <c r="C71" s="38" t="s">
        <v>24</v>
      </c>
      <c r="D71" s="38">
        <v>27</v>
      </c>
      <c r="E71" s="39" t="s">
        <v>110</v>
      </c>
      <c r="F71" s="38">
        <v>79</v>
      </c>
      <c r="G71" s="38">
        <v>1564</v>
      </c>
      <c r="H71" s="38">
        <v>15.3</v>
      </c>
      <c r="I71" s="38">
        <v>0.53600000000000003</v>
      </c>
      <c r="J71" s="38">
        <v>0.18099999999999999</v>
      </c>
      <c r="K71" s="38">
        <v>0.31900000000000001</v>
      </c>
      <c r="L71" s="38">
        <v>10.3</v>
      </c>
      <c r="M71" s="38">
        <v>19</v>
      </c>
      <c r="N71" s="38">
        <v>14.7</v>
      </c>
      <c r="O71" s="38">
        <v>9</v>
      </c>
      <c r="P71" s="38">
        <v>1.5</v>
      </c>
      <c r="Q71" s="38">
        <v>2.1</v>
      </c>
      <c r="R71" s="38">
        <v>14.3</v>
      </c>
      <c r="S71" s="38">
        <v>18.100000000000001</v>
      </c>
      <c r="T71" s="38"/>
      <c r="U71" s="38">
        <v>1.7</v>
      </c>
      <c r="V71" s="38">
        <v>1.9</v>
      </c>
      <c r="W71" s="38">
        <v>3.6</v>
      </c>
      <c r="X71" s="38">
        <v>0.11</v>
      </c>
      <c r="Y71" s="38"/>
      <c r="Z71" s="38">
        <v>-0.6</v>
      </c>
      <c r="AA71" s="38">
        <v>0.7</v>
      </c>
      <c r="AB71" s="38">
        <v>0.2</v>
      </c>
      <c r="AC71" s="38">
        <v>0.9</v>
      </c>
    </row>
    <row r="72" spans="1:29">
      <c r="A72" s="38">
        <v>58</v>
      </c>
      <c r="B72" s="39" t="s">
        <v>113</v>
      </c>
      <c r="C72" s="38" t="s">
        <v>24</v>
      </c>
      <c r="D72" s="38">
        <v>33</v>
      </c>
      <c r="E72" s="39" t="s">
        <v>85</v>
      </c>
      <c r="F72" s="38">
        <v>71</v>
      </c>
      <c r="G72" s="38">
        <v>1692</v>
      </c>
      <c r="H72" s="38">
        <v>16.399999999999999</v>
      </c>
      <c r="I72" s="38">
        <v>0.51700000000000002</v>
      </c>
      <c r="J72" s="38">
        <v>0</v>
      </c>
      <c r="K72" s="38">
        <v>0.20200000000000001</v>
      </c>
      <c r="L72" s="38">
        <v>7</v>
      </c>
      <c r="M72" s="38">
        <v>25.2</v>
      </c>
      <c r="N72" s="38">
        <v>15.7</v>
      </c>
      <c r="O72" s="38">
        <v>10.3</v>
      </c>
      <c r="P72" s="38">
        <v>1.2</v>
      </c>
      <c r="Q72" s="38">
        <v>0.6</v>
      </c>
      <c r="R72" s="38">
        <v>10.199999999999999</v>
      </c>
      <c r="S72" s="38">
        <v>23.7</v>
      </c>
      <c r="T72" s="38"/>
      <c r="U72" s="38">
        <v>1.2</v>
      </c>
      <c r="V72" s="38">
        <v>1</v>
      </c>
      <c r="W72" s="38">
        <v>2.2000000000000002</v>
      </c>
      <c r="X72" s="38">
        <v>6.2E-2</v>
      </c>
      <c r="Y72" s="38"/>
      <c r="Z72" s="38">
        <v>-1.8</v>
      </c>
      <c r="AA72" s="38">
        <v>-1.5</v>
      </c>
      <c r="AB72" s="38">
        <v>-3.3</v>
      </c>
      <c r="AC72" s="38">
        <v>-0.6</v>
      </c>
    </row>
    <row r="73" spans="1:29">
      <c r="A73" s="38">
        <v>59</v>
      </c>
      <c r="B73" s="39" t="s">
        <v>104</v>
      </c>
      <c r="C73" s="38" t="s">
        <v>61</v>
      </c>
      <c r="D73" s="38">
        <v>30</v>
      </c>
      <c r="E73" s="39" t="s">
        <v>73</v>
      </c>
      <c r="F73" s="38">
        <v>44</v>
      </c>
      <c r="G73" s="38">
        <v>1556</v>
      </c>
      <c r="H73" s="38">
        <v>19.8</v>
      </c>
      <c r="I73" s="38">
        <v>0.54800000000000004</v>
      </c>
      <c r="J73" s="38">
        <v>0.22600000000000001</v>
      </c>
      <c r="K73" s="38">
        <v>0.311</v>
      </c>
      <c r="L73" s="38">
        <v>3.6</v>
      </c>
      <c r="M73" s="38">
        <v>20</v>
      </c>
      <c r="N73" s="38">
        <v>12</v>
      </c>
      <c r="O73" s="38">
        <v>12</v>
      </c>
      <c r="P73" s="38">
        <v>1.4</v>
      </c>
      <c r="Q73" s="38">
        <v>1.4</v>
      </c>
      <c r="R73" s="38">
        <v>10.1</v>
      </c>
      <c r="S73" s="38">
        <v>28.4</v>
      </c>
      <c r="T73" s="38"/>
      <c r="U73" s="38">
        <v>2.1</v>
      </c>
      <c r="V73" s="38">
        <v>1.5</v>
      </c>
      <c r="W73" s="38">
        <v>3.6</v>
      </c>
      <c r="X73" s="38">
        <v>0.111</v>
      </c>
      <c r="Y73" s="38"/>
      <c r="Z73" s="38">
        <v>1</v>
      </c>
      <c r="AA73" s="38">
        <v>-1</v>
      </c>
      <c r="AB73" s="38">
        <v>-0.1</v>
      </c>
      <c r="AC73" s="38">
        <v>0.8</v>
      </c>
    </row>
    <row r="74" spans="1:29">
      <c r="A74" s="38">
        <v>60</v>
      </c>
      <c r="B74" s="39" t="s">
        <v>269</v>
      </c>
      <c r="C74" s="38" t="s">
        <v>58</v>
      </c>
      <c r="D74" s="38">
        <v>24</v>
      </c>
      <c r="E74" s="39" t="s">
        <v>87</v>
      </c>
      <c r="F74" s="38">
        <v>77</v>
      </c>
      <c r="G74" s="38">
        <v>2428</v>
      </c>
      <c r="H74" s="38">
        <v>11.5</v>
      </c>
      <c r="I74" s="38">
        <v>0.50700000000000001</v>
      </c>
      <c r="J74" s="38">
        <v>0.34799999999999998</v>
      </c>
      <c r="K74" s="38">
        <v>9.9000000000000005E-2</v>
      </c>
      <c r="L74" s="38">
        <v>2</v>
      </c>
      <c r="M74" s="38">
        <v>8.9</v>
      </c>
      <c r="N74" s="38">
        <v>5.4</v>
      </c>
      <c r="O74" s="38">
        <v>8.9</v>
      </c>
      <c r="P74" s="38">
        <v>1.7</v>
      </c>
      <c r="Q74" s="38">
        <v>0.5</v>
      </c>
      <c r="R74" s="38">
        <v>9.4</v>
      </c>
      <c r="S74" s="38">
        <v>21</v>
      </c>
      <c r="T74" s="38"/>
      <c r="U74" s="38">
        <v>0.4</v>
      </c>
      <c r="V74" s="38">
        <v>2.1</v>
      </c>
      <c r="W74" s="38">
        <v>2.5</v>
      </c>
      <c r="X74" s="38">
        <v>4.9000000000000002E-2</v>
      </c>
      <c r="Y74" s="38"/>
      <c r="Z74" s="38">
        <v>-0.8</v>
      </c>
      <c r="AA74" s="38">
        <v>-0.9</v>
      </c>
      <c r="AB74" s="38">
        <v>-1.7</v>
      </c>
      <c r="AC74" s="38">
        <v>0.2</v>
      </c>
    </row>
    <row r="75" spans="1:29">
      <c r="A75" s="36" t="s">
        <v>214</v>
      </c>
      <c r="B75" s="36" t="s">
        <v>0</v>
      </c>
      <c r="C75" s="36" t="s">
        <v>1</v>
      </c>
      <c r="D75" s="36" t="s">
        <v>2</v>
      </c>
      <c r="E75" s="36" t="s">
        <v>3</v>
      </c>
      <c r="F75" s="36" t="s">
        <v>4</v>
      </c>
      <c r="G75" s="36" t="s">
        <v>6</v>
      </c>
      <c r="H75" s="36" t="s">
        <v>26</v>
      </c>
      <c r="I75" s="36" t="s">
        <v>27</v>
      </c>
      <c r="J75" s="36" t="s">
        <v>28</v>
      </c>
      <c r="K75" s="36" t="s">
        <v>29</v>
      </c>
      <c r="L75" s="36" t="s">
        <v>30</v>
      </c>
      <c r="M75" s="36" t="s">
        <v>31</v>
      </c>
      <c r="N75" s="36" t="s">
        <v>32</v>
      </c>
      <c r="O75" s="36" t="s">
        <v>33</v>
      </c>
      <c r="P75" s="36" t="s">
        <v>34</v>
      </c>
      <c r="Q75" s="36" t="s">
        <v>35</v>
      </c>
      <c r="R75" s="36" t="s">
        <v>36</v>
      </c>
      <c r="S75" s="36" t="s">
        <v>37</v>
      </c>
      <c r="T75" s="36"/>
      <c r="U75" s="36" t="s">
        <v>38</v>
      </c>
      <c r="V75" s="36" t="s">
        <v>39</v>
      </c>
      <c r="W75" s="36" t="s">
        <v>40</v>
      </c>
      <c r="X75" s="36" t="s">
        <v>41</v>
      </c>
      <c r="Y75" s="36"/>
      <c r="Z75" s="36" t="s">
        <v>42</v>
      </c>
      <c r="AA75" s="36" t="s">
        <v>43</v>
      </c>
      <c r="AB75" s="36" t="s">
        <v>44</v>
      </c>
      <c r="AC75" s="36" t="s">
        <v>45</v>
      </c>
    </row>
    <row r="76" spans="1:29">
      <c r="A76" s="38">
        <v>61</v>
      </c>
      <c r="B76" s="39" t="s">
        <v>270</v>
      </c>
      <c r="C76" s="38" t="s">
        <v>24</v>
      </c>
      <c r="D76" s="38">
        <v>35</v>
      </c>
      <c r="E76" s="39" t="s">
        <v>97</v>
      </c>
      <c r="F76" s="38">
        <v>36</v>
      </c>
      <c r="G76" s="38">
        <v>486</v>
      </c>
      <c r="H76" s="38">
        <v>9.4</v>
      </c>
      <c r="I76" s="38">
        <v>0.45700000000000002</v>
      </c>
      <c r="J76" s="38">
        <v>1.0999999999999999E-2</v>
      </c>
      <c r="K76" s="38">
        <v>0.24199999999999999</v>
      </c>
      <c r="L76" s="38">
        <v>6.8</v>
      </c>
      <c r="M76" s="38">
        <v>16.399999999999999</v>
      </c>
      <c r="N76" s="38">
        <v>11.8</v>
      </c>
      <c r="O76" s="38">
        <v>6.4</v>
      </c>
      <c r="P76" s="38">
        <v>1.8</v>
      </c>
      <c r="Q76" s="38">
        <v>4.3</v>
      </c>
      <c r="R76" s="38">
        <v>14.6</v>
      </c>
      <c r="S76" s="38">
        <v>11.6</v>
      </c>
      <c r="T76" s="38"/>
      <c r="U76" s="38">
        <v>-0.1</v>
      </c>
      <c r="V76" s="38">
        <v>0.8</v>
      </c>
      <c r="W76" s="38">
        <v>0.7</v>
      </c>
      <c r="X76" s="38">
        <v>7.0000000000000007E-2</v>
      </c>
      <c r="Y76" s="38"/>
      <c r="Z76" s="38">
        <v>-4.4000000000000004</v>
      </c>
      <c r="AA76" s="38">
        <v>3.1</v>
      </c>
      <c r="AB76" s="38">
        <v>-1.4</v>
      </c>
      <c r="AC76" s="38">
        <v>0.1</v>
      </c>
    </row>
    <row r="77" spans="1:29">
      <c r="A77" s="38">
        <v>62</v>
      </c>
      <c r="B77" s="39" t="s">
        <v>271</v>
      </c>
      <c r="C77" s="38" t="s">
        <v>64</v>
      </c>
      <c r="D77" s="38">
        <v>28</v>
      </c>
      <c r="E77" s="38" t="s">
        <v>107</v>
      </c>
      <c r="F77" s="38">
        <v>80</v>
      </c>
      <c r="G77" s="38">
        <v>2087</v>
      </c>
      <c r="H77" s="38">
        <v>13.9</v>
      </c>
      <c r="I77" s="38">
        <v>0.50700000000000001</v>
      </c>
      <c r="J77" s="38">
        <v>0.29199999999999998</v>
      </c>
      <c r="K77" s="38">
        <v>0.28100000000000003</v>
      </c>
      <c r="L77" s="38">
        <v>4.2</v>
      </c>
      <c r="M77" s="38">
        <v>11.7</v>
      </c>
      <c r="N77" s="38">
        <v>7.9</v>
      </c>
      <c r="O77" s="38">
        <v>13.8</v>
      </c>
      <c r="P77" s="38">
        <v>2.7</v>
      </c>
      <c r="Q77" s="38">
        <v>0.7</v>
      </c>
      <c r="R77" s="38">
        <v>12.7</v>
      </c>
      <c r="S77" s="38">
        <v>21.6</v>
      </c>
      <c r="T77" s="38"/>
      <c r="U77" s="38">
        <v>1</v>
      </c>
      <c r="V77" s="38">
        <v>2.1</v>
      </c>
      <c r="W77" s="38">
        <v>3.1</v>
      </c>
      <c r="X77" s="38">
        <v>7.0999999999999994E-2</v>
      </c>
      <c r="Y77" s="38"/>
      <c r="Z77" s="38">
        <v>-0.8</v>
      </c>
      <c r="AA77" s="38">
        <v>-0.3</v>
      </c>
      <c r="AB77" s="38">
        <v>-1.1000000000000001</v>
      </c>
      <c r="AC77" s="38">
        <v>0.5</v>
      </c>
    </row>
    <row r="78" spans="1:29">
      <c r="A78" s="40">
        <v>62</v>
      </c>
      <c r="B78" s="39" t="s">
        <v>271</v>
      </c>
      <c r="C78" s="40" t="s">
        <v>64</v>
      </c>
      <c r="D78" s="40">
        <v>28</v>
      </c>
      <c r="E78" s="39" t="s">
        <v>77</v>
      </c>
      <c r="F78" s="40">
        <v>24</v>
      </c>
      <c r="G78" s="40">
        <v>680</v>
      </c>
      <c r="H78" s="40">
        <v>13.8</v>
      </c>
      <c r="I78" s="40">
        <v>0.48399999999999999</v>
      </c>
      <c r="J78" s="40">
        <v>0.182</v>
      </c>
      <c r="K78" s="40">
        <v>0.34699999999999998</v>
      </c>
      <c r="L78" s="40">
        <v>5.2</v>
      </c>
      <c r="M78" s="40">
        <v>10.8</v>
      </c>
      <c r="N78" s="40">
        <v>7.9</v>
      </c>
      <c r="O78" s="40">
        <v>18.600000000000001</v>
      </c>
      <c r="P78" s="40">
        <v>4</v>
      </c>
      <c r="Q78" s="40">
        <v>0.5</v>
      </c>
      <c r="R78" s="40">
        <v>16.2</v>
      </c>
      <c r="S78" s="40">
        <v>20.100000000000001</v>
      </c>
      <c r="T78" s="40"/>
      <c r="U78" s="40">
        <v>0</v>
      </c>
      <c r="V78" s="40">
        <v>0.4</v>
      </c>
      <c r="W78" s="40">
        <v>0.4</v>
      </c>
      <c r="X78" s="40">
        <v>2.8000000000000001E-2</v>
      </c>
      <c r="Y78" s="40"/>
      <c r="Z78" s="40">
        <v>-0.5</v>
      </c>
      <c r="AA78" s="40">
        <v>0.4</v>
      </c>
      <c r="AB78" s="40">
        <v>-0.1</v>
      </c>
      <c r="AC78" s="40">
        <v>0.3</v>
      </c>
    </row>
    <row r="79" spans="1:29">
      <c r="A79" s="40">
        <v>62</v>
      </c>
      <c r="B79" s="39" t="s">
        <v>271</v>
      </c>
      <c r="C79" s="40" t="s">
        <v>64</v>
      </c>
      <c r="D79" s="40">
        <v>28</v>
      </c>
      <c r="E79" s="39" t="s">
        <v>71</v>
      </c>
      <c r="F79" s="40">
        <v>56</v>
      </c>
      <c r="G79" s="40">
        <v>1407</v>
      </c>
      <c r="H79" s="40">
        <v>14</v>
      </c>
      <c r="I79" s="40">
        <v>0.51600000000000001</v>
      </c>
      <c r="J79" s="40">
        <v>0.33400000000000002</v>
      </c>
      <c r="K79" s="40">
        <v>0.255</v>
      </c>
      <c r="L79" s="40">
        <v>3.8</v>
      </c>
      <c r="M79" s="40">
        <v>12.1</v>
      </c>
      <c r="N79" s="40">
        <v>8</v>
      </c>
      <c r="O79" s="40">
        <v>11.5</v>
      </c>
      <c r="P79" s="40">
        <v>2.1</v>
      </c>
      <c r="Q79" s="40">
        <v>0.8</v>
      </c>
      <c r="R79" s="40">
        <v>11.2</v>
      </c>
      <c r="S79" s="40">
        <v>22.4</v>
      </c>
      <c r="T79" s="40"/>
      <c r="U79" s="40">
        <v>1</v>
      </c>
      <c r="V79" s="40">
        <v>1.6</v>
      </c>
      <c r="W79" s="40">
        <v>2.7</v>
      </c>
      <c r="X79" s="40">
        <v>9.0999999999999998E-2</v>
      </c>
      <c r="Y79" s="40"/>
      <c r="Z79" s="40">
        <v>-1</v>
      </c>
      <c r="AA79" s="40">
        <v>-0.6</v>
      </c>
      <c r="AB79" s="40">
        <v>-1.6</v>
      </c>
      <c r="AC79" s="40">
        <v>0.2</v>
      </c>
    </row>
    <row r="80" spans="1:29">
      <c r="A80" s="38">
        <v>63</v>
      </c>
      <c r="B80" s="39" t="s">
        <v>272</v>
      </c>
      <c r="C80" s="38" t="s">
        <v>53</v>
      </c>
      <c r="D80" s="38">
        <v>30</v>
      </c>
      <c r="E80" s="39" t="s">
        <v>79</v>
      </c>
      <c r="F80" s="38">
        <v>82</v>
      </c>
      <c r="G80" s="38">
        <v>1885</v>
      </c>
      <c r="H80" s="38">
        <v>14.4</v>
      </c>
      <c r="I80" s="38">
        <v>0.53400000000000003</v>
      </c>
      <c r="J80" s="38">
        <v>0.38300000000000001</v>
      </c>
      <c r="K80" s="38">
        <v>0.21299999999999999</v>
      </c>
      <c r="L80" s="38">
        <v>1.9</v>
      </c>
      <c r="M80" s="38">
        <v>7.5</v>
      </c>
      <c r="N80" s="38">
        <v>4.8</v>
      </c>
      <c r="O80" s="38">
        <v>24.2</v>
      </c>
      <c r="P80" s="38">
        <v>1.5</v>
      </c>
      <c r="Q80" s="38">
        <v>0.6</v>
      </c>
      <c r="R80" s="38">
        <v>14.9</v>
      </c>
      <c r="S80" s="38">
        <v>25</v>
      </c>
      <c r="T80" s="38"/>
      <c r="U80" s="38">
        <v>1.7</v>
      </c>
      <c r="V80" s="38">
        <v>1.5</v>
      </c>
      <c r="W80" s="38">
        <v>3.3</v>
      </c>
      <c r="X80" s="38">
        <v>8.3000000000000004E-2</v>
      </c>
      <c r="Y80" s="38"/>
      <c r="Z80" s="38">
        <v>1</v>
      </c>
      <c r="AA80" s="38">
        <v>-2.4</v>
      </c>
      <c r="AB80" s="38">
        <v>-1.4</v>
      </c>
      <c r="AC80" s="38">
        <v>0.3</v>
      </c>
    </row>
    <row r="81" spans="1:29">
      <c r="A81" s="38">
        <v>64</v>
      </c>
      <c r="B81" s="39" t="s">
        <v>723</v>
      </c>
      <c r="C81" s="38" t="s">
        <v>58</v>
      </c>
      <c r="D81" s="38">
        <v>22</v>
      </c>
      <c r="E81" s="39" t="s">
        <v>85</v>
      </c>
      <c r="F81" s="38">
        <v>19</v>
      </c>
      <c r="G81" s="38">
        <v>568</v>
      </c>
      <c r="H81" s="38">
        <v>11</v>
      </c>
      <c r="I81" s="38">
        <v>0.54700000000000004</v>
      </c>
      <c r="J81" s="38">
        <v>0.36499999999999999</v>
      </c>
      <c r="K81" s="38">
        <v>0.5</v>
      </c>
      <c r="L81" s="38">
        <v>0.6</v>
      </c>
      <c r="M81" s="38">
        <v>6.7</v>
      </c>
      <c r="N81" s="38">
        <v>3.5</v>
      </c>
      <c r="O81" s="38">
        <v>11</v>
      </c>
      <c r="P81" s="38">
        <v>1.1000000000000001</v>
      </c>
      <c r="Q81" s="38">
        <v>0.3</v>
      </c>
      <c r="R81" s="38">
        <v>13.4</v>
      </c>
      <c r="S81" s="38">
        <v>18.8</v>
      </c>
      <c r="T81" s="38"/>
      <c r="U81" s="38">
        <v>0.4</v>
      </c>
      <c r="V81" s="38">
        <v>0</v>
      </c>
      <c r="W81" s="38">
        <v>0.4</v>
      </c>
      <c r="X81" s="38">
        <v>3.3000000000000002E-2</v>
      </c>
      <c r="Y81" s="38"/>
      <c r="Z81" s="38">
        <v>-0.8</v>
      </c>
      <c r="AA81" s="38">
        <v>-3</v>
      </c>
      <c r="AB81" s="38">
        <v>-3.8</v>
      </c>
      <c r="AC81" s="38">
        <v>-0.3</v>
      </c>
    </row>
    <row r="82" spans="1:29">
      <c r="A82" s="38">
        <v>65</v>
      </c>
      <c r="B82" s="39" t="s">
        <v>661</v>
      </c>
      <c r="C82" s="38" t="s">
        <v>53</v>
      </c>
      <c r="D82" s="38">
        <v>24</v>
      </c>
      <c r="E82" s="39" t="s">
        <v>77</v>
      </c>
      <c r="F82" s="38">
        <v>29</v>
      </c>
      <c r="G82" s="38">
        <v>549</v>
      </c>
      <c r="H82" s="38">
        <v>11</v>
      </c>
      <c r="I82" s="38">
        <v>0.46800000000000003</v>
      </c>
      <c r="J82" s="38">
        <v>0.23</v>
      </c>
      <c r="K82" s="38">
        <v>0.156</v>
      </c>
      <c r="L82" s="38">
        <v>2.8</v>
      </c>
      <c r="M82" s="38">
        <v>12</v>
      </c>
      <c r="N82" s="38">
        <v>7.3</v>
      </c>
      <c r="O82" s="38">
        <v>24.9</v>
      </c>
      <c r="P82" s="38">
        <v>2.6</v>
      </c>
      <c r="Q82" s="38">
        <v>0.9</v>
      </c>
      <c r="R82" s="38">
        <v>18.7</v>
      </c>
      <c r="S82" s="38">
        <v>12.9</v>
      </c>
      <c r="T82" s="38"/>
      <c r="U82" s="38">
        <v>0.1</v>
      </c>
      <c r="V82" s="38">
        <v>0.2</v>
      </c>
      <c r="W82" s="38">
        <v>0.3</v>
      </c>
      <c r="X82" s="38">
        <v>2.5000000000000001E-2</v>
      </c>
      <c r="Y82" s="38"/>
      <c r="Z82" s="38">
        <v>-1.9</v>
      </c>
      <c r="AA82" s="38">
        <v>-0.6</v>
      </c>
      <c r="AB82" s="38">
        <v>-2.6</v>
      </c>
      <c r="AC82" s="38">
        <v>-0.1</v>
      </c>
    </row>
    <row r="83" spans="1:29">
      <c r="A83" s="38">
        <v>66</v>
      </c>
      <c r="B83" s="39" t="s">
        <v>273</v>
      </c>
      <c r="C83" s="38" t="s">
        <v>58</v>
      </c>
      <c r="D83" s="38">
        <v>23</v>
      </c>
      <c r="E83" s="39" t="s">
        <v>231</v>
      </c>
      <c r="F83" s="38">
        <v>47</v>
      </c>
      <c r="G83" s="38">
        <v>781</v>
      </c>
      <c r="H83" s="38">
        <v>9.1</v>
      </c>
      <c r="I83" s="38">
        <v>0.45900000000000002</v>
      </c>
      <c r="J83" s="38">
        <v>0.30499999999999999</v>
      </c>
      <c r="K83" s="38">
        <v>0.27100000000000002</v>
      </c>
      <c r="L83" s="38">
        <v>2.2999999999999998</v>
      </c>
      <c r="M83" s="38">
        <v>13</v>
      </c>
      <c r="N83" s="38">
        <v>7.7</v>
      </c>
      <c r="O83" s="38">
        <v>7.4</v>
      </c>
      <c r="P83" s="38">
        <v>2.1</v>
      </c>
      <c r="Q83" s="38">
        <v>1.2</v>
      </c>
      <c r="R83" s="38">
        <v>10.3</v>
      </c>
      <c r="S83" s="38">
        <v>15.3</v>
      </c>
      <c r="T83" s="38"/>
      <c r="U83" s="38">
        <v>-0.2</v>
      </c>
      <c r="V83" s="38">
        <v>0.7</v>
      </c>
      <c r="W83" s="38">
        <v>0.5</v>
      </c>
      <c r="X83" s="38">
        <v>3.1E-2</v>
      </c>
      <c r="Y83" s="38"/>
      <c r="Z83" s="38">
        <v>-3</v>
      </c>
      <c r="AA83" s="38">
        <v>0.3</v>
      </c>
      <c r="AB83" s="38">
        <v>-2.7</v>
      </c>
      <c r="AC83" s="38">
        <v>-0.1</v>
      </c>
    </row>
    <row r="84" spans="1:29">
      <c r="A84" s="38">
        <v>67</v>
      </c>
      <c r="B84" s="39" t="s">
        <v>274</v>
      </c>
      <c r="C84" s="38" t="s">
        <v>58</v>
      </c>
      <c r="D84" s="38">
        <v>29</v>
      </c>
      <c r="E84" s="39" t="s">
        <v>73</v>
      </c>
      <c r="F84" s="38">
        <v>5</v>
      </c>
      <c r="G84" s="38">
        <v>89</v>
      </c>
      <c r="H84" s="38">
        <v>4.4000000000000004</v>
      </c>
      <c r="I84" s="38">
        <v>0.48199999999999998</v>
      </c>
      <c r="J84" s="38">
        <v>0.36799999999999999</v>
      </c>
      <c r="K84" s="38">
        <v>0.21099999999999999</v>
      </c>
      <c r="L84" s="38">
        <v>0</v>
      </c>
      <c r="M84" s="38">
        <v>1.3</v>
      </c>
      <c r="N84" s="38">
        <v>0.7</v>
      </c>
      <c r="O84" s="38">
        <v>5.2</v>
      </c>
      <c r="P84" s="38">
        <v>2.4</v>
      </c>
      <c r="Q84" s="38">
        <v>0</v>
      </c>
      <c r="R84" s="38">
        <v>16.2</v>
      </c>
      <c r="S84" s="38">
        <v>13.1</v>
      </c>
      <c r="T84" s="38"/>
      <c r="U84" s="38">
        <v>-0.1</v>
      </c>
      <c r="V84" s="38">
        <v>0</v>
      </c>
      <c r="W84" s="38">
        <v>0</v>
      </c>
      <c r="X84" s="38">
        <v>-1.6E-2</v>
      </c>
      <c r="Y84" s="38"/>
      <c r="Z84" s="38">
        <v>-4.2</v>
      </c>
      <c r="AA84" s="38">
        <v>-1.9</v>
      </c>
      <c r="AB84" s="38">
        <v>-6.1</v>
      </c>
      <c r="AC84" s="38">
        <v>-0.1</v>
      </c>
    </row>
    <row r="85" spans="1:29">
      <c r="A85" s="38">
        <v>68</v>
      </c>
      <c r="B85" s="39" t="s">
        <v>84</v>
      </c>
      <c r="C85" s="38" t="s">
        <v>58</v>
      </c>
      <c r="D85" s="38">
        <v>36</v>
      </c>
      <c r="E85" s="39" t="s">
        <v>85</v>
      </c>
      <c r="F85" s="38">
        <v>35</v>
      </c>
      <c r="G85" s="38">
        <v>1207</v>
      </c>
      <c r="H85" s="38">
        <v>17.600000000000001</v>
      </c>
      <c r="I85" s="38">
        <v>0.47699999999999998</v>
      </c>
      <c r="J85" s="38">
        <v>0.25800000000000001</v>
      </c>
      <c r="K85" s="38">
        <v>0.33800000000000002</v>
      </c>
      <c r="L85" s="38">
        <v>2.2999999999999998</v>
      </c>
      <c r="M85" s="38">
        <v>16.5</v>
      </c>
      <c r="N85" s="38">
        <v>9.1</v>
      </c>
      <c r="O85" s="38">
        <v>29.9</v>
      </c>
      <c r="P85" s="38">
        <v>2</v>
      </c>
      <c r="Q85" s="38">
        <v>0.5</v>
      </c>
      <c r="R85" s="38">
        <v>13.5</v>
      </c>
      <c r="S85" s="38">
        <v>34.9</v>
      </c>
      <c r="T85" s="38"/>
      <c r="U85" s="38">
        <v>-0.4</v>
      </c>
      <c r="V85" s="38">
        <v>0.6</v>
      </c>
      <c r="W85" s="38">
        <v>0.2</v>
      </c>
      <c r="X85" s="38">
        <v>6.0000000000000001E-3</v>
      </c>
      <c r="Y85" s="38"/>
      <c r="Z85" s="38">
        <v>1.6</v>
      </c>
      <c r="AA85" s="38">
        <v>-1.3</v>
      </c>
      <c r="AB85" s="38">
        <v>0.3</v>
      </c>
      <c r="AC85" s="38">
        <v>0.7</v>
      </c>
    </row>
    <row r="86" spans="1:29">
      <c r="A86" s="38">
        <v>69</v>
      </c>
      <c r="B86" s="39" t="s">
        <v>275</v>
      </c>
      <c r="C86" s="38" t="s">
        <v>64</v>
      </c>
      <c r="D86" s="38">
        <v>26</v>
      </c>
      <c r="E86" s="39" t="s">
        <v>77</v>
      </c>
      <c r="F86" s="38">
        <v>67</v>
      </c>
      <c r="G86" s="38">
        <v>1286</v>
      </c>
      <c r="H86" s="38">
        <v>12.2</v>
      </c>
      <c r="I86" s="38">
        <v>0.53700000000000003</v>
      </c>
      <c r="J86" s="38">
        <v>0.36699999999999999</v>
      </c>
      <c r="K86" s="38">
        <v>0.20799999999999999</v>
      </c>
      <c r="L86" s="38">
        <v>2.8</v>
      </c>
      <c r="M86" s="38">
        <v>15.1</v>
      </c>
      <c r="N86" s="38">
        <v>8.8000000000000007</v>
      </c>
      <c r="O86" s="38">
        <v>8</v>
      </c>
      <c r="P86" s="38">
        <v>1.7</v>
      </c>
      <c r="Q86" s="38">
        <v>0.6</v>
      </c>
      <c r="R86" s="38">
        <v>10.3</v>
      </c>
      <c r="S86" s="38">
        <v>16.3</v>
      </c>
      <c r="T86" s="38"/>
      <c r="U86" s="38">
        <v>1.1000000000000001</v>
      </c>
      <c r="V86" s="38">
        <v>0.2</v>
      </c>
      <c r="W86" s="38">
        <v>1.3</v>
      </c>
      <c r="X86" s="38">
        <v>4.9000000000000002E-2</v>
      </c>
      <c r="Y86" s="38"/>
      <c r="Z86" s="38">
        <v>-0.9</v>
      </c>
      <c r="AA86" s="38">
        <v>-1.9</v>
      </c>
      <c r="AB86" s="38">
        <v>-2.8</v>
      </c>
      <c r="AC86" s="38">
        <v>-0.3</v>
      </c>
    </row>
    <row r="87" spans="1:29">
      <c r="A87" s="38">
        <v>70</v>
      </c>
      <c r="B87" s="39" t="s">
        <v>276</v>
      </c>
      <c r="C87" s="38" t="s">
        <v>64</v>
      </c>
      <c r="D87" s="38">
        <v>23</v>
      </c>
      <c r="E87" s="38" t="s">
        <v>107</v>
      </c>
      <c r="F87" s="38">
        <v>36</v>
      </c>
      <c r="G87" s="38">
        <v>338</v>
      </c>
      <c r="H87" s="38">
        <v>6.2</v>
      </c>
      <c r="I87" s="38">
        <v>0.46600000000000003</v>
      </c>
      <c r="J87" s="38">
        <v>0.65700000000000003</v>
      </c>
      <c r="K87" s="38">
        <v>0.129</v>
      </c>
      <c r="L87" s="38">
        <v>0.3</v>
      </c>
      <c r="M87" s="38">
        <v>16</v>
      </c>
      <c r="N87" s="38">
        <v>8.3000000000000007</v>
      </c>
      <c r="O87" s="38">
        <v>3.2</v>
      </c>
      <c r="P87" s="38">
        <v>1.5</v>
      </c>
      <c r="Q87" s="38">
        <v>0.9</v>
      </c>
      <c r="R87" s="38">
        <v>9.8000000000000007</v>
      </c>
      <c r="S87" s="38">
        <v>10.9</v>
      </c>
      <c r="T87" s="38"/>
      <c r="U87" s="38">
        <v>-0.2</v>
      </c>
      <c r="V87" s="38">
        <v>0.3</v>
      </c>
      <c r="W87" s="38">
        <v>0.1</v>
      </c>
      <c r="X87" s="38">
        <v>1.9E-2</v>
      </c>
      <c r="Y87" s="38"/>
      <c r="Z87" s="38">
        <v>-3.6</v>
      </c>
      <c r="AA87" s="38">
        <v>-0.4</v>
      </c>
      <c r="AB87" s="38">
        <v>-4</v>
      </c>
      <c r="AC87" s="38">
        <v>-0.2</v>
      </c>
    </row>
    <row r="88" spans="1:29">
      <c r="A88" s="40">
        <v>70</v>
      </c>
      <c r="B88" s="39" t="s">
        <v>276</v>
      </c>
      <c r="C88" s="40" t="s">
        <v>64</v>
      </c>
      <c r="D88" s="40">
        <v>23</v>
      </c>
      <c r="E88" s="39" t="s">
        <v>69</v>
      </c>
      <c r="F88" s="40">
        <v>25</v>
      </c>
      <c r="G88" s="40">
        <v>263</v>
      </c>
      <c r="H88" s="40">
        <v>8.8000000000000007</v>
      </c>
      <c r="I88" s="40">
        <v>0.57799999999999996</v>
      </c>
      <c r="J88" s="40">
        <v>0.72199999999999998</v>
      </c>
      <c r="K88" s="40">
        <v>9.2999999999999999E-2</v>
      </c>
      <c r="L88" s="40">
        <v>0</v>
      </c>
      <c r="M88" s="40">
        <v>16.8</v>
      </c>
      <c r="N88" s="40">
        <v>8.6</v>
      </c>
      <c r="O88" s="40">
        <v>3.1</v>
      </c>
      <c r="P88" s="40">
        <v>1.7</v>
      </c>
      <c r="Q88" s="40">
        <v>0.6</v>
      </c>
      <c r="R88" s="40">
        <v>9.6</v>
      </c>
      <c r="S88" s="40">
        <v>10.7</v>
      </c>
      <c r="T88" s="40"/>
      <c r="U88" s="40">
        <v>0.1</v>
      </c>
      <c r="V88" s="40">
        <v>0.3</v>
      </c>
      <c r="W88" s="40">
        <v>0.4</v>
      </c>
      <c r="X88" s="40">
        <v>7.3999999999999996E-2</v>
      </c>
      <c r="Y88" s="40"/>
      <c r="Z88" s="40">
        <v>-1.7</v>
      </c>
      <c r="AA88" s="40">
        <v>-0.4</v>
      </c>
      <c r="AB88" s="40">
        <v>-2.1</v>
      </c>
      <c r="AC88" s="40">
        <v>0</v>
      </c>
    </row>
    <row r="89" spans="1:29">
      <c r="A89" s="40">
        <v>70</v>
      </c>
      <c r="B89" s="39" t="s">
        <v>276</v>
      </c>
      <c r="C89" s="40" t="s">
        <v>64</v>
      </c>
      <c r="D89" s="40">
        <v>23</v>
      </c>
      <c r="E89" s="39" t="s">
        <v>59</v>
      </c>
      <c r="F89" s="40">
        <v>11</v>
      </c>
      <c r="G89" s="40">
        <v>75</v>
      </c>
      <c r="H89" s="40">
        <v>-3.1</v>
      </c>
      <c r="I89" s="40">
        <v>0.113</v>
      </c>
      <c r="J89" s="40">
        <v>0.438</v>
      </c>
      <c r="K89" s="40">
        <v>0.25</v>
      </c>
      <c r="L89" s="40">
        <v>1.4</v>
      </c>
      <c r="M89" s="40">
        <v>13.3</v>
      </c>
      <c r="N89" s="40">
        <v>7.3</v>
      </c>
      <c r="O89" s="40">
        <v>3.4</v>
      </c>
      <c r="P89" s="40">
        <v>0.7</v>
      </c>
      <c r="Q89" s="40">
        <v>2</v>
      </c>
      <c r="R89" s="40">
        <v>10.1</v>
      </c>
      <c r="S89" s="40">
        <v>11.6</v>
      </c>
      <c r="T89" s="40"/>
      <c r="U89" s="40">
        <v>-0.3</v>
      </c>
      <c r="V89" s="40">
        <v>0</v>
      </c>
      <c r="W89" s="40">
        <v>-0.3</v>
      </c>
      <c r="X89" s="40">
        <v>-0.17299999999999999</v>
      </c>
      <c r="Y89" s="40"/>
      <c r="Z89" s="40">
        <v>-10.5</v>
      </c>
      <c r="AA89" s="40">
        <v>-0.3</v>
      </c>
      <c r="AB89" s="40">
        <v>-10.8</v>
      </c>
      <c r="AC89" s="40">
        <v>-0.2</v>
      </c>
    </row>
    <row r="90" spans="1:29">
      <c r="A90" s="38">
        <v>71</v>
      </c>
      <c r="B90" s="39" t="s">
        <v>277</v>
      </c>
      <c r="C90" s="38" t="s">
        <v>53</v>
      </c>
      <c r="D90" s="38">
        <v>22</v>
      </c>
      <c r="E90" s="39" t="s">
        <v>110</v>
      </c>
      <c r="F90" s="38">
        <v>76</v>
      </c>
      <c r="G90" s="38">
        <v>2288</v>
      </c>
      <c r="H90" s="38">
        <v>12.6</v>
      </c>
      <c r="I90" s="38">
        <v>0.45500000000000002</v>
      </c>
      <c r="J90" s="38">
        <v>0.38800000000000001</v>
      </c>
      <c r="K90" s="38">
        <v>0.14399999999999999</v>
      </c>
      <c r="L90" s="38">
        <v>1.6</v>
      </c>
      <c r="M90" s="38">
        <v>8.6999999999999993</v>
      </c>
      <c r="N90" s="38">
        <v>5.2</v>
      </c>
      <c r="O90" s="38">
        <v>25</v>
      </c>
      <c r="P90" s="38">
        <v>1.5</v>
      </c>
      <c r="Q90" s="38">
        <v>0.5</v>
      </c>
      <c r="R90" s="38">
        <v>10.4</v>
      </c>
      <c r="S90" s="38">
        <v>23.9</v>
      </c>
      <c r="T90" s="38"/>
      <c r="U90" s="38">
        <v>0.8</v>
      </c>
      <c r="V90" s="38">
        <v>1.6</v>
      </c>
      <c r="W90" s="38">
        <v>2.4</v>
      </c>
      <c r="X90" s="38">
        <v>0.05</v>
      </c>
      <c r="Y90" s="38"/>
      <c r="Z90" s="38">
        <v>0</v>
      </c>
      <c r="AA90" s="38">
        <v>-1.9</v>
      </c>
      <c r="AB90" s="38">
        <v>-1.9</v>
      </c>
      <c r="AC90" s="38">
        <v>0.1</v>
      </c>
    </row>
    <row r="91" spans="1:29">
      <c r="A91" s="38">
        <v>72</v>
      </c>
      <c r="B91" s="39" t="s">
        <v>278</v>
      </c>
      <c r="C91" s="38" t="s">
        <v>58</v>
      </c>
      <c r="D91" s="38">
        <v>23</v>
      </c>
      <c r="E91" s="39" t="s">
        <v>110</v>
      </c>
      <c r="F91" s="38">
        <v>27</v>
      </c>
      <c r="G91" s="38">
        <v>899</v>
      </c>
      <c r="H91" s="38">
        <v>13</v>
      </c>
      <c r="I91" s="38">
        <v>0.52400000000000002</v>
      </c>
      <c r="J91" s="38">
        <v>0.22700000000000001</v>
      </c>
      <c r="K91" s="38">
        <v>0.43</v>
      </c>
      <c r="L91" s="38">
        <v>2.5</v>
      </c>
      <c r="M91" s="38">
        <v>12.1</v>
      </c>
      <c r="N91" s="38">
        <v>7.3</v>
      </c>
      <c r="O91" s="38">
        <v>15.2</v>
      </c>
      <c r="P91" s="38">
        <v>1</v>
      </c>
      <c r="Q91" s="38">
        <v>0.4</v>
      </c>
      <c r="R91" s="38">
        <v>12.7</v>
      </c>
      <c r="S91" s="38">
        <v>20.8</v>
      </c>
      <c r="T91" s="38"/>
      <c r="U91" s="38">
        <v>1.1000000000000001</v>
      </c>
      <c r="V91" s="38">
        <v>0.6</v>
      </c>
      <c r="W91" s="38">
        <v>1.7</v>
      </c>
      <c r="X91" s="38">
        <v>8.8999999999999996E-2</v>
      </c>
      <c r="Y91" s="38"/>
      <c r="Z91" s="38">
        <v>-0.4</v>
      </c>
      <c r="AA91" s="38">
        <v>-1.1000000000000001</v>
      </c>
      <c r="AB91" s="38">
        <v>-1.6</v>
      </c>
      <c r="AC91" s="38">
        <v>0.1</v>
      </c>
    </row>
    <row r="92" spans="1:29">
      <c r="A92" s="38">
        <v>73</v>
      </c>
      <c r="B92" s="39" t="s">
        <v>279</v>
      </c>
      <c r="C92" s="38" t="s">
        <v>64</v>
      </c>
      <c r="D92" s="38">
        <v>34</v>
      </c>
      <c r="E92" s="39" t="s">
        <v>117</v>
      </c>
      <c r="F92" s="38">
        <v>78</v>
      </c>
      <c r="G92" s="38">
        <v>1623</v>
      </c>
      <c r="H92" s="38">
        <v>9.3000000000000007</v>
      </c>
      <c r="I92" s="38">
        <v>0.54400000000000004</v>
      </c>
      <c r="J92" s="38">
        <v>0.55300000000000005</v>
      </c>
      <c r="K92" s="38">
        <v>0.154</v>
      </c>
      <c r="L92" s="38">
        <v>1.4</v>
      </c>
      <c r="M92" s="38">
        <v>12.2</v>
      </c>
      <c r="N92" s="38">
        <v>6.6</v>
      </c>
      <c r="O92" s="38">
        <v>7.3</v>
      </c>
      <c r="P92" s="38">
        <v>1.4</v>
      </c>
      <c r="Q92" s="38">
        <v>0.2</v>
      </c>
      <c r="R92" s="38">
        <v>10.4</v>
      </c>
      <c r="S92" s="38">
        <v>12.9</v>
      </c>
      <c r="T92" s="38"/>
      <c r="U92" s="38">
        <v>1.3</v>
      </c>
      <c r="V92" s="38">
        <v>1</v>
      </c>
      <c r="W92" s="38">
        <v>2.4</v>
      </c>
      <c r="X92" s="38">
        <v>7.0000000000000007E-2</v>
      </c>
      <c r="Y92" s="38"/>
      <c r="Z92" s="38">
        <v>-1</v>
      </c>
      <c r="AA92" s="38">
        <v>-0.5</v>
      </c>
      <c r="AB92" s="38">
        <v>-1.5</v>
      </c>
      <c r="AC92" s="38">
        <v>0.2</v>
      </c>
    </row>
    <row r="93" spans="1:29">
      <c r="A93" s="38">
        <v>74</v>
      </c>
      <c r="B93" s="39" t="s">
        <v>280</v>
      </c>
      <c r="C93" s="38" t="s">
        <v>58</v>
      </c>
      <c r="D93" s="38">
        <v>25</v>
      </c>
      <c r="E93" s="39" t="s">
        <v>79</v>
      </c>
      <c r="F93" s="38">
        <v>65</v>
      </c>
      <c r="G93" s="38">
        <v>2513</v>
      </c>
      <c r="H93" s="38">
        <v>21.3</v>
      </c>
      <c r="I93" s="38">
        <v>0.58299999999999996</v>
      </c>
      <c r="J93" s="38">
        <v>0.21199999999999999</v>
      </c>
      <c r="K93" s="38">
        <v>0.50800000000000001</v>
      </c>
      <c r="L93" s="38">
        <v>5.0999999999999996</v>
      </c>
      <c r="M93" s="38">
        <v>11.2</v>
      </c>
      <c r="N93" s="38">
        <v>8.1999999999999993</v>
      </c>
      <c r="O93" s="38">
        <v>14.4</v>
      </c>
      <c r="P93" s="38">
        <v>2.2999999999999998</v>
      </c>
      <c r="Q93" s="38">
        <v>1</v>
      </c>
      <c r="R93" s="38">
        <v>7.7</v>
      </c>
      <c r="S93" s="38">
        <v>21.6</v>
      </c>
      <c r="T93" s="38"/>
      <c r="U93" s="38">
        <v>8.1999999999999993</v>
      </c>
      <c r="V93" s="38">
        <v>3</v>
      </c>
      <c r="W93" s="38">
        <v>11.2</v>
      </c>
      <c r="X93" s="38">
        <v>0.214</v>
      </c>
      <c r="Y93" s="38"/>
      <c r="Z93" s="38">
        <v>4.0999999999999996</v>
      </c>
      <c r="AA93" s="38">
        <v>0.6</v>
      </c>
      <c r="AB93" s="38">
        <v>4.7</v>
      </c>
      <c r="AC93" s="38">
        <v>4.2</v>
      </c>
    </row>
    <row r="94" spans="1:29">
      <c r="A94" s="38">
        <v>75</v>
      </c>
      <c r="B94" s="39" t="s">
        <v>281</v>
      </c>
      <c r="C94" s="38" t="s">
        <v>64</v>
      </c>
      <c r="D94" s="38">
        <v>35</v>
      </c>
      <c r="E94" s="39" t="s">
        <v>115</v>
      </c>
      <c r="F94" s="38">
        <v>75</v>
      </c>
      <c r="G94" s="38">
        <v>1505</v>
      </c>
      <c r="H94" s="38">
        <v>11.4</v>
      </c>
      <c r="I94" s="38">
        <v>0.53100000000000003</v>
      </c>
      <c r="J94" s="38">
        <v>0.45500000000000002</v>
      </c>
      <c r="K94" s="38">
        <v>0.13</v>
      </c>
      <c r="L94" s="38">
        <v>2.1</v>
      </c>
      <c r="M94" s="38">
        <v>12.4</v>
      </c>
      <c r="N94" s="38">
        <v>7.4</v>
      </c>
      <c r="O94" s="38">
        <v>6.5</v>
      </c>
      <c r="P94" s="38">
        <v>1</v>
      </c>
      <c r="Q94" s="38">
        <v>1.2</v>
      </c>
      <c r="R94" s="38">
        <v>8.1</v>
      </c>
      <c r="S94" s="38">
        <v>17.899999999999999</v>
      </c>
      <c r="T94" s="38"/>
      <c r="U94" s="38">
        <v>1</v>
      </c>
      <c r="V94" s="38">
        <v>1.6</v>
      </c>
      <c r="W94" s="38">
        <v>2.6</v>
      </c>
      <c r="X94" s="38">
        <v>8.4000000000000005E-2</v>
      </c>
      <c r="Y94" s="38"/>
      <c r="Z94" s="38">
        <v>-0.8</v>
      </c>
      <c r="AA94" s="38">
        <v>-0.8</v>
      </c>
      <c r="AB94" s="38">
        <v>-1.7</v>
      </c>
      <c r="AC94" s="38">
        <v>0.1</v>
      </c>
    </row>
    <row r="95" spans="1:29">
      <c r="A95" s="38">
        <v>76</v>
      </c>
      <c r="B95" s="39" t="s">
        <v>724</v>
      </c>
      <c r="C95" s="38" t="s">
        <v>53</v>
      </c>
      <c r="D95" s="38">
        <v>25</v>
      </c>
      <c r="E95" s="39" t="s">
        <v>85</v>
      </c>
      <c r="F95" s="38">
        <v>6</v>
      </c>
      <c r="G95" s="38">
        <v>123</v>
      </c>
      <c r="H95" s="38">
        <v>13.1</v>
      </c>
      <c r="I95" s="38">
        <v>0.58599999999999997</v>
      </c>
      <c r="J95" s="38">
        <v>0.27500000000000002</v>
      </c>
      <c r="K95" s="38">
        <v>0.25</v>
      </c>
      <c r="L95" s="38">
        <v>1.7</v>
      </c>
      <c r="M95" s="38">
        <v>9.3000000000000007</v>
      </c>
      <c r="N95" s="38">
        <v>5.4</v>
      </c>
      <c r="O95" s="38">
        <v>18.399999999999999</v>
      </c>
      <c r="P95" s="38">
        <v>1.2</v>
      </c>
      <c r="Q95" s="38">
        <v>0</v>
      </c>
      <c r="R95" s="38">
        <v>21.3</v>
      </c>
      <c r="S95" s="38">
        <v>20.399999999999999</v>
      </c>
      <c r="T95" s="38"/>
      <c r="U95" s="38">
        <v>0.1</v>
      </c>
      <c r="V95" s="38">
        <v>0</v>
      </c>
      <c r="W95" s="38">
        <v>0.1</v>
      </c>
      <c r="X95" s="38">
        <v>2.7E-2</v>
      </c>
      <c r="Y95" s="38"/>
      <c r="Z95" s="38">
        <v>-1.6</v>
      </c>
      <c r="AA95" s="38">
        <v>-3.3</v>
      </c>
      <c r="AB95" s="38">
        <v>-4.9000000000000004</v>
      </c>
      <c r="AC95" s="38">
        <v>-0.1</v>
      </c>
    </row>
    <row r="96" spans="1:29">
      <c r="A96" s="38">
        <v>77</v>
      </c>
      <c r="B96" s="39" t="s">
        <v>725</v>
      </c>
      <c r="C96" s="38" t="s">
        <v>58</v>
      </c>
      <c r="D96" s="38">
        <v>32</v>
      </c>
      <c r="E96" s="39" t="s">
        <v>115</v>
      </c>
      <c r="F96" s="38">
        <v>7</v>
      </c>
      <c r="G96" s="38">
        <v>67</v>
      </c>
      <c r="H96" s="38">
        <v>4.8</v>
      </c>
      <c r="I96" s="38">
        <v>0.33600000000000002</v>
      </c>
      <c r="J96" s="38">
        <v>0.28999999999999998</v>
      </c>
      <c r="K96" s="38">
        <v>0.129</v>
      </c>
      <c r="L96" s="38">
        <v>3.4</v>
      </c>
      <c r="M96" s="38">
        <v>6.6</v>
      </c>
      <c r="N96" s="38">
        <v>5</v>
      </c>
      <c r="O96" s="38">
        <v>42.2</v>
      </c>
      <c r="P96" s="38">
        <v>0.8</v>
      </c>
      <c r="Q96" s="38">
        <v>1.2</v>
      </c>
      <c r="R96" s="38">
        <v>19.600000000000001</v>
      </c>
      <c r="S96" s="38">
        <v>27.6</v>
      </c>
      <c r="T96" s="38"/>
      <c r="U96" s="38">
        <v>-0.2</v>
      </c>
      <c r="V96" s="38">
        <v>0.1</v>
      </c>
      <c r="W96" s="38">
        <v>-0.2</v>
      </c>
      <c r="X96" s="38">
        <v>-0.13200000000000001</v>
      </c>
      <c r="Y96" s="38"/>
      <c r="Z96" s="38">
        <v>-5.8</v>
      </c>
      <c r="AA96" s="38">
        <v>-3.3</v>
      </c>
      <c r="AB96" s="38">
        <v>-9.1</v>
      </c>
      <c r="AC96" s="38">
        <v>-0.1</v>
      </c>
    </row>
    <row r="97" spans="1:29">
      <c r="A97" s="38">
        <v>78</v>
      </c>
      <c r="B97" s="39" t="s">
        <v>282</v>
      </c>
      <c r="C97" s="38" t="s">
        <v>64</v>
      </c>
      <c r="D97" s="38">
        <v>19</v>
      </c>
      <c r="E97" s="39" t="s">
        <v>105</v>
      </c>
      <c r="F97" s="38">
        <v>8</v>
      </c>
      <c r="G97" s="38">
        <v>23</v>
      </c>
      <c r="H97" s="38">
        <v>-1.8</v>
      </c>
      <c r="I97" s="38">
        <v>0.41699999999999998</v>
      </c>
      <c r="J97" s="38">
        <v>0.25</v>
      </c>
      <c r="K97" s="38">
        <v>0</v>
      </c>
      <c r="L97" s="38">
        <v>5</v>
      </c>
      <c r="M97" s="38">
        <v>5</v>
      </c>
      <c r="N97" s="38">
        <v>5</v>
      </c>
      <c r="O97" s="38">
        <v>0</v>
      </c>
      <c r="P97" s="38">
        <v>0</v>
      </c>
      <c r="Q97" s="38">
        <v>3.5</v>
      </c>
      <c r="R97" s="38">
        <v>25</v>
      </c>
      <c r="S97" s="38">
        <v>31.5</v>
      </c>
      <c r="T97" s="38"/>
      <c r="U97" s="38">
        <v>-0.1</v>
      </c>
      <c r="V97" s="38">
        <v>0</v>
      </c>
      <c r="W97" s="38">
        <v>-0.1</v>
      </c>
      <c r="X97" s="38">
        <v>-0.27500000000000002</v>
      </c>
      <c r="Y97" s="38"/>
      <c r="Z97" s="38">
        <v>-12.6</v>
      </c>
      <c r="AA97" s="38">
        <v>-6.3</v>
      </c>
      <c r="AB97" s="38">
        <v>-18.899999999999999</v>
      </c>
      <c r="AC97" s="38">
        <v>-0.1</v>
      </c>
    </row>
    <row r="98" spans="1:29">
      <c r="A98" s="38">
        <v>79</v>
      </c>
      <c r="B98" s="39" t="s">
        <v>283</v>
      </c>
      <c r="C98" s="38" t="s">
        <v>58</v>
      </c>
      <c r="D98" s="38">
        <v>25</v>
      </c>
      <c r="E98" s="39" t="s">
        <v>54</v>
      </c>
      <c r="F98" s="38">
        <v>58</v>
      </c>
      <c r="G98" s="38">
        <v>838</v>
      </c>
      <c r="H98" s="38">
        <v>12.3</v>
      </c>
      <c r="I98" s="38">
        <v>0.45500000000000002</v>
      </c>
      <c r="J98" s="38">
        <v>0.17399999999999999</v>
      </c>
      <c r="K98" s="38">
        <v>0.182</v>
      </c>
      <c r="L98" s="38">
        <v>2.6</v>
      </c>
      <c r="M98" s="38">
        <v>11.8</v>
      </c>
      <c r="N98" s="38">
        <v>7.2</v>
      </c>
      <c r="O98" s="38">
        <v>26.6</v>
      </c>
      <c r="P98" s="38">
        <v>3.9</v>
      </c>
      <c r="Q98" s="38">
        <v>0.5</v>
      </c>
      <c r="R98" s="38">
        <v>18.600000000000001</v>
      </c>
      <c r="S98" s="38">
        <v>17.899999999999999</v>
      </c>
      <c r="T98" s="38"/>
      <c r="U98" s="38">
        <v>-0.4</v>
      </c>
      <c r="V98" s="38">
        <v>1.5</v>
      </c>
      <c r="W98" s="38">
        <v>1.1000000000000001</v>
      </c>
      <c r="X98" s="38">
        <v>6.5000000000000002E-2</v>
      </c>
      <c r="Y98" s="38"/>
      <c r="Z98" s="38">
        <v>-2.1</v>
      </c>
      <c r="AA98" s="38">
        <v>1.8</v>
      </c>
      <c r="AB98" s="38">
        <v>-0.3</v>
      </c>
      <c r="AC98" s="38">
        <v>0.4</v>
      </c>
    </row>
    <row r="99" spans="1:29">
      <c r="A99" s="38">
        <v>80</v>
      </c>
      <c r="B99" s="39" t="s">
        <v>284</v>
      </c>
      <c r="C99" s="38" t="s">
        <v>53</v>
      </c>
      <c r="D99" s="38">
        <v>33</v>
      </c>
      <c r="E99" s="39" t="s">
        <v>51</v>
      </c>
      <c r="F99" s="38">
        <v>42</v>
      </c>
      <c r="G99" s="38">
        <v>1270</v>
      </c>
      <c r="H99" s="38">
        <v>11.3</v>
      </c>
      <c r="I99" s="38">
        <v>0.51900000000000002</v>
      </c>
      <c r="J99" s="38">
        <v>0.40100000000000002</v>
      </c>
      <c r="K99" s="38">
        <v>0.09</v>
      </c>
      <c r="L99" s="38">
        <v>1.7</v>
      </c>
      <c r="M99" s="38">
        <v>9.8000000000000007</v>
      </c>
      <c r="N99" s="38">
        <v>5.6</v>
      </c>
      <c r="O99" s="38">
        <v>25.6</v>
      </c>
      <c r="P99" s="38">
        <v>1.3</v>
      </c>
      <c r="Q99" s="38">
        <v>0</v>
      </c>
      <c r="R99" s="38">
        <v>16.899999999999999</v>
      </c>
      <c r="S99" s="38">
        <v>16.100000000000001</v>
      </c>
      <c r="T99" s="38"/>
      <c r="U99" s="38">
        <v>0.8</v>
      </c>
      <c r="V99" s="38">
        <v>0.1</v>
      </c>
      <c r="W99" s="38">
        <v>0.9</v>
      </c>
      <c r="X99" s="38">
        <v>3.3000000000000002E-2</v>
      </c>
      <c r="Y99" s="38"/>
      <c r="Z99" s="38">
        <v>-0.5</v>
      </c>
      <c r="AA99" s="38">
        <v>-2.6</v>
      </c>
      <c r="AB99" s="38">
        <v>-3.2</v>
      </c>
      <c r="AC99" s="38">
        <v>-0.4</v>
      </c>
    </row>
    <row r="100" spans="1:29">
      <c r="A100" s="36" t="s">
        <v>214</v>
      </c>
      <c r="B100" s="36" t="s">
        <v>0</v>
      </c>
      <c r="C100" s="36" t="s">
        <v>1</v>
      </c>
      <c r="D100" s="36" t="s">
        <v>2</v>
      </c>
      <c r="E100" s="36" t="s">
        <v>3</v>
      </c>
      <c r="F100" s="36" t="s">
        <v>4</v>
      </c>
      <c r="G100" s="36" t="s">
        <v>6</v>
      </c>
      <c r="H100" s="36" t="s">
        <v>26</v>
      </c>
      <c r="I100" s="36" t="s">
        <v>27</v>
      </c>
      <c r="J100" s="36" t="s">
        <v>28</v>
      </c>
      <c r="K100" s="36" t="s">
        <v>29</v>
      </c>
      <c r="L100" s="36" t="s">
        <v>30</v>
      </c>
      <c r="M100" s="36" t="s">
        <v>31</v>
      </c>
      <c r="N100" s="36" t="s">
        <v>32</v>
      </c>
      <c r="O100" s="36" t="s">
        <v>33</v>
      </c>
      <c r="P100" s="36" t="s">
        <v>34</v>
      </c>
      <c r="Q100" s="36" t="s">
        <v>35</v>
      </c>
      <c r="R100" s="36" t="s">
        <v>36</v>
      </c>
      <c r="S100" s="36" t="s">
        <v>37</v>
      </c>
      <c r="T100" s="36"/>
      <c r="U100" s="36" t="s">
        <v>38</v>
      </c>
      <c r="V100" s="36" t="s">
        <v>39</v>
      </c>
      <c r="W100" s="36" t="s">
        <v>40</v>
      </c>
      <c r="X100" s="36" t="s">
        <v>41</v>
      </c>
      <c r="Y100" s="36"/>
      <c r="Z100" s="36" t="s">
        <v>42</v>
      </c>
      <c r="AA100" s="36" t="s">
        <v>43</v>
      </c>
      <c r="AB100" s="36" t="s">
        <v>44</v>
      </c>
      <c r="AC100" s="36" t="s">
        <v>45</v>
      </c>
    </row>
    <row r="101" spans="1:29">
      <c r="A101" s="38">
        <v>81</v>
      </c>
      <c r="B101" s="39" t="s">
        <v>285</v>
      </c>
      <c r="C101" s="38" t="s">
        <v>58</v>
      </c>
      <c r="D101" s="38">
        <v>21</v>
      </c>
      <c r="E101" s="39" t="s">
        <v>117</v>
      </c>
      <c r="F101" s="38">
        <v>82</v>
      </c>
      <c r="G101" s="38">
        <v>2587</v>
      </c>
      <c r="H101" s="38">
        <v>11.2</v>
      </c>
      <c r="I101" s="38">
        <v>0.501</v>
      </c>
      <c r="J101" s="38">
        <v>0.45700000000000002</v>
      </c>
      <c r="K101" s="38">
        <v>0.16300000000000001</v>
      </c>
      <c r="L101" s="38">
        <v>1.9</v>
      </c>
      <c r="M101" s="38">
        <v>9.1</v>
      </c>
      <c r="N101" s="38">
        <v>5.4</v>
      </c>
      <c r="O101" s="38">
        <v>6.8</v>
      </c>
      <c r="P101" s="38">
        <v>1.9</v>
      </c>
      <c r="Q101" s="38">
        <v>0.5</v>
      </c>
      <c r="R101" s="38">
        <v>8.3000000000000007</v>
      </c>
      <c r="S101" s="38">
        <v>19.5</v>
      </c>
      <c r="T101" s="38"/>
      <c r="U101" s="38">
        <v>1.1000000000000001</v>
      </c>
      <c r="V101" s="38">
        <v>1.8</v>
      </c>
      <c r="W101" s="38">
        <v>2.8</v>
      </c>
      <c r="X101" s="38">
        <v>5.1999999999999998E-2</v>
      </c>
      <c r="Y101" s="38"/>
      <c r="Z101" s="38">
        <v>-0.2</v>
      </c>
      <c r="AA101" s="38">
        <v>-0.9</v>
      </c>
      <c r="AB101" s="38">
        <v>-1</v>
      </c>
      <c r="AC101" s="38">
        <v>0.6</v>
      </c>
    </row>
    <row r="102" spans="1:29">
      <c r="A102" s="38">
        <v>82</v>
      </c>
      <c r="B102" s="39" t="s">
        <v>286</v>
      </c>
      <c r="C102" s="38" t="s">
        <v>53</v>
      </c>
      <c r="D102" s="38">
        <v>23</v>
      </c>
      <c r="E102" s="38" t="s">
        <v>107</v>
      </c>
      <c r="F102" s="38">
        <v>47</v>
      </c>
      <c r="G102" s="38">
        <v>938</v>
      </c>
      <c r="H102" s="38">
        <v>12.4</v>
      </c>
      <c r="I102" s="38">
        <v>0.53400000000000003</v>
      </c>
      <c r="J102" s="38">
        <v>0.65100000000000002</v>
      </c>
      <c r="K102" s="38">
        <v>0.159</v>
      </c>
      <c r="L102" s="38">
        <v>2.1</v>
      </c>
      <c r="M102" s="38">
        <v>8.3000000000000007</v>
      </c>
      <c r="N102" s="38">
        <v>5.0999999999999996</v>
      </c>
      <c r="O102" s="38">
        <v>18.7</v>
      </c>
      <c r="P102" s="38">
        <v>1.5</v>
      </c>
      <c r="Q102" s="38">
        <v>0.3</v>
      </c>
      <c r="R102" s="38">
        <v>13.3</v>
      </c>
      <c r="S102" s="38">
        <v>21.6</v>
      </c>
      <c r="T102" s="38"/>
      <c r="U102" s="38">
        <v>0.8</v>
      </c>
      <c r="V102" s="38">
        <v>0.7</v>
      </c>
      <c r="W102" s="38">
        <v>1.4</v>
      </c>
      <c r="X102" s="38">
        <v>7.1999999999999995E-2</v>
      </c>
      <c r="Y102" s="38"/>
      <c r="Z102" s="38">
        <v>0.7</v>
      </c>
      <c r="AA102" s="38">
        <v>-2.9</v>
      </c>
      <c r="AB102" s="38">
        <v>-2.2000000000000002</v>
      </c>
      <c r="AC102" s="38">
        <v>-0.1</v>
      </c>
    </row>
    <row r="103" spans="1:29">
      <c r="A103" s="40">
        <v>82</v>
      </c>
      <c r="B103" s="39" t="s">
        <v>286</v>
      </c>
      <c r="C103" s="40" t="s">
        <v>53</v>
      </c>
      <c r="D103" s="40">
        <v>23</v>
      </c>
      <c r="E103" s="39" t="s">
        <v>71</v>
      </c>
      <c r="F103" s="40">
        <v>25</v>
      </c>
      <c r="G103" s="40">
        <v>369</v>
      </c>
      <c r="H103" s="40">
        <v>11.8</v>
      </c>
      <c r="I103" s="40">
        <v>0.54900000000000004</v>
      </c>
      <c r="J103" s="40">
        <v>0.64100000000000001</v>
      </c>
      <c r="K103" s="40">
        <v>0.16</v>
      </c>
      <c r="L103" s="40">
        <v>3.3</v>
      </c>
      <c r="M103" s="40">
        <v>6.6</v>
      </c>
      <c r="N103" s="40">
        <v>4.9000000000000004</v>
      </c>
      <c r="O103" s="40">
        <v>12.6</v>
      </c>
      <c r="P103" s="40">
        <v>1.9</v>
      </c>
      <c r="Q103" s="40">
        <v>0</v>
      </c>
      <c r="R103" s="40">
        <v>14.1</v>
      </c>
      <c r="S103" s="40">
        <v>19.2</v>
      </c>
      <c r="T103" s="40"/>
      <c r="U103" s="40">
        <v>0.3</v>
      </c>
      <c r="V103" s="40">
        <v>0.3</v>
      </c>
      <c r="W103" s="40">
        <v>0.6</v>
      </c>
      <c r="X103" s="40">
        <v>8.4000000000000005E-2</v>
      </c>
      <c r="Y103" s="40"/>
      <c r="Z103" s="40">
        <v>0</v>
      </c>
      <c r="AA103" s="40">
        <v>-2.2999999999999998</v>
      </c>
      <c r="AB103" s="40">
        <v>-2.2999999999999998</v>
      </c>
      <c r="AC103" s="40">
        <v>0</v>
      </c>
    </row>
    <row r="104" spans="1:29">
      <c r="A104" s="40">
        <v>82</v>
      </c>
      <c r="B104" s="39" t="s">
        <v>286</v>
      </c>
      <c r="C104" s="40" t="s">
        <v>53</v>
      </c>
      <c r="D104" s="40">
        <v>23</v>
      </c>
      <c r="E104" s="39" t="s">
        <v>223</v>
      </c>
      <c r="F104" s="40">
        <v>22</v>
      </c>
      <c r="G104" s="40">
        <v>569</v>
      </c>
      <c r="H104" s="40">
        <v>12.8</v>
      </c>
      <c r="I104" s="40">
        <v>0.52600000000000002</v>
      </c>
      <c r="J104" s="40">
        <v>0.65600000000000003</v>
      </c>
      <c r="K104" s="40">
        <v>0.158</v>
      </c>
      <c r="L104" s="40">
        <v>1.3</v>
      </c>
      <c r="M104" s="40">
        <v>9.4</v>
      </c>
      <c r="N104" s="40">
        <v>5.0999999999999996</v>
      </c>
      <c r="O104" s="40">
        <v>22.7</v>
      </c>
      <c r="P104" s="40">
        <v>1.3</v>
      </c>
      <c r="Q104" s="40">
        <v>0.4</v>
      </c>
      <c r="R104" s="40">
        <v>12.9</v>
      </c>
      <c r="S104" s="40">
        <v>23.2</v>
      </c>
      <c r="T104" s="40"/>
      <c r="U104" s="40">
        <v>0.4</v>
      </c>
      <c r="V104" s="40">
        <v>0.3</v>
      </c>
      <c r="W104" s="40">
        <v>0.8</v>
      </c>
      <c r="X104" s="40">
        <v>6.5000000000000002E-2</v>
      </c>
      <c r="Y104" s="40"/>
      <c r="Z104" s="40">
        <v>1.1000000000000001</v>
      </c>
      <c r="AA104" s="40">
        <v>-3.3</v>
      </c>
      <c r="AB104" s="40">
        <v>-2.2000000000000002</v>
      </c>
      <c r="AC104" s="40">
        <v>0</v>
      </c>
    </row>
    <row r="105" spans="1:29">
      <c r="A105" s="38">
        <v>83</v>
      </c>
      <c r="B105" s="39" t="s">
        <v>287</v>
      </c>
      <c r="C105" s="38" t="s">
        <v>61</v>
      </c>
      <c r="D105" s="38">
        <v>20</v>
      </c>
      <c r="E105" s="39" t="s">
        <v>71</v>
      </c>
      <c r="F105" s="38">
        <v>12</v>
      </c>
      <c r="G105" s="38">
        <v>90</v>
      </c>
      <c r="H105" s="38">
        <v>12.1</v>
      </c>
      <c r="I105" s="38">
        <v>0.40899999999999997</v>
      </c>
      <c r="J105" s="38">
        <v>0</v>
      </c>
      <c r="K105" s="38">
        <v>0.79300000000000004</v>
      </c>
      <c r="L105" s="38">
        <v>12.3</v>
      </c>
      <c r="M105" s="38">
        <v>31.8</v>
      </c>
      <c r="N105" s="38">
        <v>22.1</v>
      </c>
      <c r="O105" s="38">
        <v>3.6</v>
      </c>
      <c r="P105" s="38">
        <v>0.6</v>
      </c>
      <c r="Q105" s="38">
        <v>7.8</v>
      </c>
      <c r="R105" s="38">
        <v>11.3</v>
      </c>
      <c r="S105" s="38">
        <v>21.3</v>
      </c>
      <c r="T105" s="38"/>
      <c r="U105" s="38">
        <v>-0.2</v>
      </c>
      <c r="V105" s="38">
        <v>0.2</v>
      </c>
      <c r="W105" s="38">
        <v>0</v>
      </c>
      <c r="X105" s="38">
        <v>1.9E-2</v>
      </c>
      <c r="Y105" s="38"/>
      <c r="Z105" s="38">
        <v>-8.8000000000000007</v>
      </c>
      <c r="AA105" s="38">
        <v>1</v>
      </c>
      <c r="AB105" s="38">
        <v>-7.8</v>
      </c>
      <c r="AC105" s="38">
        <v>-0.1</v>
      </c>
    </row>
    <row r="106" spans="1:29">
      <c r="A106" s="38">
        <v>84</v>
      </c>
      <c r="B106" s="39" t="s">
        <v>288</v>
      </c>
      <c r="C106" s="38" t="s">
        <v>64</v>
      </c>
      <c r="D106" s="38">
        <v>28</v>
      </c>
      <c r="E106" s="39" t="s">
        <v>97</v>
      </c>
      <c r="F106" s="38">
        <v>70</v>
      </c>
      <c r="G106" s="38">
        <v>2189</v>
      </c>
      <c r="H106" s="38">
        <v>15.9</v>
      </c>
      <c r="I106" s="38">
        <v>0.60299999999999998</v>
      </c>
      <c r="J106" s="38">
        <v>0.46600000000000003</v>
      </c>
      <c r="K106" s="38">
        <v>0.27700000000000002</v>
      </c>
      <c r="L106" s="38">
        <v>5.3</v>
      </c>
      <c r="M106" s="38">
        <v>13.8</v>
      </c>
      <c r="N106" s="38">
        <v>9.6999999999999993</v>
      </c>
      <c r="O106" s="38">
        <v>8.3000000000000007</v>
      </c>
      <c r="P106" s="38">
        <v>2.2000000000000002</v>
      </c>
      <c r="Q106" s="38">
        <v>0.7</v>
      </c>
      <c r="R106" s="38">
        <v>9.3000000000000007</v>
      </c>
      <c r="S106" s="38">
        <v>16.899999999999999</v>
      </c>
      <c r="T106" s="38"/>
      <c r="U106" s="38">
        <v>4.3</v>
      </c>
      <c r="V106" s="38">
        <v>2.8</v>
      </c>
      <c r="W106" s="38">
        <v>7</v>
      </c>
      <c r="X106" s="38">
        <v>0.154</v>
      </c>
      <c r="Y106" s="38"/>
      <c r="Z106" s="38">
        <v>2.4</v>
      </c>
      <c r="AA106" s="38">
        <v>0.5</v>
      </c>
      <c r="AB106" s="38">
        <v>2.9</v>
      </c>
      <c r="AC106" s="38">
        <v>2.7</v>
      </c>
    </row>
    <row r="107" spans="1:29">
      <c r="A107" s="38">
        <v>85</v>
      </c>
      <c r="B107" s="39" t="s">
        <v>289</v>
      </c>
      <c r="C107" s="38" t="s">
        <v>58</v>
      </c>
      <c r="D107" s="38">
        <v>38</v>
      </c>
      <c r="E107" s="39" t="s">
        <v>54</v>
      </c>
      <c r="F107" s="38">
        <v>66</v>
      </c>
      <c r="G107" s="38">
        <v>1091</v>
      </c>
      <c r="H107" s="38">
        <v>9.6</v>
      </c>
      <c r="I107" s="38">
        <v>0.44500000000000001</v>
      </c>
      <c r="J107" s="38">
        <v>0.57099999999999995</v>
      </c>
      <c r="K107" s="38">
        <v>0.14000000000000001</v>
      </c>
      <c r="L107" s="38">
        <v>2.8</v>
      </c>
      <c r="M107" s="38">
        <v>11.1</v>
      </c>
      <c r="N107" s="38">
        <v>7</v>
      </c>
      <c r="O107" s="38">
        <v>11.1</v>
      </c>
      <c r="P107" s="38">
        <v>2.1</v>
      </c>
      <c r="Q107" s="38">
        <v>1.1000000000000001</v>
      </c>
      <c r="R107" s="38">
        <v>9.1</v>
      </c>
      <c r="S107" s="38">
        <v>19.899999999999999</v>
      </c>
      <c r="T107" s="38"/>
      <c r="U107" s="38">
        <v>-0.5</v>
      </c>
      <c r="V107" s="38">
        <v>1.4</v>
      </c>
      <c r="W107" s="38">
        <v>1</v>
      </c>
      <c r="X107" s="38">
        <v>4.2999999999999997E-2</v>
      </c>
      <c r="Y107" s="38"/>
      <c r="Z107" s="38">
        <v>-1.1000000000000001</v>
      </c>
      <c r="AA107" s="38">
        <v>-0.3</v>
      </c>
      <c r="AB107" s="38">
        <v>-1.4</v>
      </c>
      <c r="AC107" s="38">
        <v>0.2</v>
      </c>
    </row>
    <row r="108" spans="1:29">
      <c r="A108" s="38">
        <v>86</v>
      </c>
      <c r="B108" s="39" t="s">
        <v>290</v>
      </c>
      <c r="C108" s="38" t="s">
        <v>53</v>
      </c>
      <c r="D108" s="38">
        <v>23</v>
      </c>
      <c r="E108" s="38" t="s">
        <v>107</v>
      </c>
      <c r="F108" s="38">
        <v>66</v>
      </c>
      <c r="G108" s="38">
        <v>2149</v>
      </c>
      <c r="H108" s="38">
        <v>14.1</v>
      </c>
      <c r="I108" s="38">
        <v>0.46100000000000002</v>
      </c>
      <c r="J108" s="38">
        <v>0.16600000000000001</v>
      </c>
      <c r="K108" s="38">
        <v>0.317</v>
      </c>
      <c r="L108" s="38">
        <v>3.2</v>
      </c>
      <c r="M108" s="38">
        <v>15.3</v>
      </c>
      <c r="N108" s="38">
        <v>9</v>
      </c>
      <c r="O108" s="38">
        <v>37.299999999999997</v>
      </c>
      <c r="P108" s="38">
        <v>2.6</v>
      </c>
      <c r="Q108" s="38">
        <v>1.1000000000000001</v>
      </c>
      <c r="R108" s="38">
        <v>19.5</v>
      </c>
      <c r="S108" s="38">
        <v>26.7</v>
      </c>
      <c r="T108" s="38"/>
      <c r="U108" s="38">
        <v>-2.1</v>
      </c>
      <c r="V108" s="38">
        <v>2.9</v>
      </c>
      <c r="W108" s="38">
        <v>0.8</v>
      </c>
      <c r="X108" s="38">
        <v>1.7000000000000001E-2</v>
      </c>
      <c r="Y108" s="38"/>
      <c r="Z108" s="38">
        <v>-1.6</v>
      </c>
      <c r="AA108" s="38">
        <v>0.9</v>
      </c>
      <c r="AB108" s="38">
        <v>-0.7</v>
      </c>
      <c r="AC108" s="38">
        <v>0.7</v>
      </c>
    </row>
    <row r="109" spans="1:29">
      <c r="A109" s="40">
        <v>86</v>
      </c>
      <c r="B109" s="39" t="s">
        <v>290</v>
      </c>
      <c r="C109" s="40" t="s">
        <v>53</v>
      </c>
      <c r="D109" s="40">
        <v>23</v>
      </c>
      <c r="E109" s="39" t="s">
        <v>223</v>
      </c>
      <c r="F109" s="40">
        <v>41</v>
      </c>
      <c r="G109" s="40">
        <v>1391</v>
      </c>
      <c r="H109" s="40">
        <v>12.8</v>
      </c>
      <c r="I109" s="40">
        <v>0.44400000000000001</v>
      </c>
      <c r="J109" s="40">
        <v>0.20499999999999999</v>
      </c>
      <c r="K109" s="40">
        <v>0.29799999999999999</v>
      </c>
      <c r="L109" s="40">
        <v>3.2</v>
      </c>
      <c r="M109" s="40">
        <v>17.3</v>
      </c>
      <c r="N109" s="40">
        <v>9.9</v>
      </c>
      <c r="O109" s="40">
        <v>40.9</v>
      </c>
      <c r="P109" s="40">
        <v>2.2000000000000002</v>
      </c>
      <c r="Q109" s="40">
        <v>1</v>
      </c>
      <c r="R109" s="40">
        <v>20.100000000000001</v>
      </c>
      <c r="S109" s="40">
        <v>27.1</v>
      </c>
      <c r="T109" s="40"/>
      <c r="U109" s="40">
        <v>-2.1</v>
      </c>
      <c r="V109" s="40">
        <v>1.6</v>
      </c>
      <c r="W109" s="40">
        <v>-0.5</v>
      </c>
      <c r="X109" s="40">
        <v>-1.7000000000000001E-2</v>
      </c>
      <c r="Y109" s="40"/>
      <c r="Z109" s="40">
        <v>-1.9</v>
      </c>
      <c r="AA109" s="40">
        <v>0.6</v>
      </c>
      <c r="AB109" s="40">
        <v>-1.3</v>
      </c>
      <c r="AC109" s="40">
        <v>0.2</v>
      </c>
    </row>
    <row r="110" spans="1:29">
      <c r="A110" s="40">
        <v>86</v>
      </c>
      <c r="B110" s="39" t="s">
        <v>290</v>
      </c>
      <c r="C110" s="40" t="s">
        <v>53</v>
      </c>
      <c r="D110" s="40">
        <v>23</v>
      </c>
      <c r="E110" s="39" t="s">
        <v>235</v>
      </c>
      <c r="F110" s="40">
        <v>25</v>
      </c>
      <c r="G110" s="40">
        <v>758</v>
      </c>
      <c r="H110" s="40">
        <v>16.3</v>
      </c>
      <c r="I110" s="40">
        <v>0.496</v>
      </c>
      <c r="J110" s="40">
        <v>9.0999999999999998E-2</v>
      </c>
      <c r="K110" s="40">
        <v>0.35399999999999998</v>
      </c>
      <c r="L110" s="40">
        <v>3.2</v>
      </c>
      <c r="M110" s="40">
        <v>11.7</v>
      </c>
      <c r="N110" s="40">
        <v>7.5</v>
      </c>
      <c r="O110" s="40">
        <v>30.8</v>
      </c>
      <c r="P110" s="40">
        <v>3.4</v>
      </c>
      <c r="Q110" s="40">
        <v>1.3</v>
      </c>
      <c r="R110" s="40">
        <v>18.2</v>
      </c>
      <c r="S110" s="40">
        <v>25.8</v>
      </c>
      <c r="T110" s="40"/>
      <c r="U110" s="40">
        <v>0</v>
      </c>
      <c r="V110" s="40">
        <v>1.3</v>
      </c>
      <c r="W110" s="40">
        <v>1.3</v>
      </c>
      <c r="X110" s="40">
        <v>0.08</v>
      </c>
      <c r="Y110" s="40"/>
      <c r="Z110" s="40">
        <v>-1</v>
      </c>
      <c r="AA110" s="40">
        <v>1.4</v>
      </c>
      <c r="AB110" s="40">
        <v>0.4</v>
      </c>
      <c r="AC110" s="40">
        <v>0.5</v>
      </c>
    </row>
    <row r="111" spans="1:29">
      <c r="A111" s="38">
        <v>87</v>
      </c>
      <c r="B111" s="39" t="s">
        <v>291</v>
      </c>
      <c r="C111" s="38" t="s">
        <v>64</v>
      </c>
      <c r="D111" s="38">
        <v>26</v>
      </c>
      <c r="E111" s="39" t="s">
        <v>292</v>
      </c>
      <c r="F111" s="38">
        <v>67</v>
      </c>
      <c r="G111" s="38">
        <v>1416</v>
      </c>
      <c r="H111" s="38">
        <v>14.4</v>
      </c>
      <c r="I111" s="38">
        <v>0.57999999999999996</v>
      </c>
      <c r="J111" s="38">
        <v>0.20399999999999999</v>
      </c>
      <c r="K111" s="38">
        <v>0.44700000000000001</v>
      </c>
      <c r="L111" s="38">
        <v>4.5</v>
      </c>
      <c r="M111" s="38">
        <v>15.9</v>
      </c>
      <c r="N111" s="38">
        <v>10.4</v>
      </c>
      <c r="O111" s="38">
        <v>11.8</v>
      </c>
      <c r="P111" s="38">
        <v>1.1000000000000001</v>
      </c>
      <c r="Q111" s="38">
        <v>0.5</v>
      </c>
      <c r="R111" s="38">
        <v>14.7</v>
      </c>
      <c r="S111" s="38">
        <v>18.7</v>
      </c>
      <c r="T111" s="38"/>
      <c r="U111" s="38">
        <v>2</v>
      </c>
      <c r="V111" s="38">
        <v>0.6</v>
      </c>
      <c r="W111" s="38">
        <v>2.7</v>
      </c>
      <c r="X111" s="38">
        <v>9.0999999999999998E-2</v>
      </c>
      <c r="Y111" s="38"/>
      <c r="Z111" s="38">
        <v>0</v>
      </c>
      <c r="AA111" s="38">
        <v>-1.3</v>
      </c>
      <c r="AB111" s="38">
        <v>-1.3</v>
      </c>
      <c r="AC111" s="38">
        <v>0.3</v>
      </c>
    </row>
    <row r="112" spans="1:29">
      <c r="A112" s="38">
        <v>88</v>
      </c>
      <c r="B112" s="39" t="s">
        <v>293</v>
      </c>
      <c r="C112" s="38" t="s">
        <v>53</v>
      </c>
      <c r="D112" s="38">
        <v>28</v>
      </c>
      <c r="E112" s="39" t="s">
        <v>73</v>
      </c>
      <c r="F112" s="38">
        <v>80</v>
      </c>
      <c r="G112" s="38">
        <v>2368</v>
      </c>
      <c r="H112" s="38">
        <v>11.7</v>
      </c>
      <c r="I112" s="38">
        <v>0.52100000000000002</v>
      </c>
      <c r="J112" s="38">
        <v>0.374</v>
      </c>
      <c r="K112" s="38">
        <v>0.40100000000000002</v>
      </c>
      <c r="L112" s="38">
        <v>1.2</v>
      </c>
      <c r="M112" s="38">
        <v>9</v>
      </c>
      <c r="N112" s="38">
        <v>5.2</v>
      </c>
      <c r="O112" s="38">
        <v>21</v>
      </c>
      <c r="P112" s="38">
        <v>2.7</v>
      </c>
      <c r="Q112" s="38">
        <v>0.4</v>
      </c>
      <c r="R112" s="38">
        <v>18.2</v>
      </c>
      <c r="S112" s="38">
        <v>18.899999999999999</v>
      </c>
      <c r="T112" s="38"/>
      <c r="U112" s="38">
        <v>0.8</v>
      </c>
      <c r="V112" s="38">
        <v>2</v>
      </c>
      <c r="W112" s="38">
        <v>2.8</v>
      </c>
      <c r="X112" s="38">
        <v>5.6000000000000001E-2</v>
      </c>
      <c r="Y112" s="38"/>
      <c r="Z112" s="38">
        <v>-0.6</v>
      </c>
      <c r="AA112" s="38">
        <v>-0.4</v>
      </c>
      <c r="AB112" s="38">
        <v>-1</v>
      </c>
      <c r="AC112" s="38">
        <v>0.6</v>
      </c>
    </row>
    <row r="113" spans="1:29">
      <c r="A113" s="38">
        <v>89</v>
      </c>
      <c r="B113" s="39" t="s">
        <v>294</v>
      </c>
      <c r="C113" s="38" t="s">
        <v>61</v>
      </c>
      <c r="D113" s="38">
        <v>32</v>
      </c>
      <c r="E113" s="39" t="s">
        <v>81</v>
      </c>
      <c r="F113" s="38">
        <v>75</v>
      </c>
      <c r="G113" s="38">
        <v>2286</v>
      </c>
      <c r="H113" s="38">
        <v>20.100000000000001</v>
      </c>
      <c r="I113" s="38">
        <v>0.69699999999999995</v>
      </c>
      <c r="J113" s="38">
        <v>0</v>
      </c>
      <c r="K113" s="38">
        <v>0.58399999999999996</v>
      </c>
      <c r="L113" s="38">
        <v>14.1</v>
      </c>
      <c r="M113" s="38">
        <v>27.4</v>
      </c>
      <c r="N113" s="38">
        <v>20.7</v>
      </c>
      <c r="O113" s="38">
        <v>5.3</v>
      </c>
      <c r="P113" s="38">
        <v>0.9</v>
      </c>
      <c r="Q113" s="38">
        <v>3.2</v>
      </c>
      <c r="R113" s="38">
        <v>16</v>
      </c>
      <c r="S113" s="38">
        <v>12.8</v>
      </c>
      <c r="T113" s="38"/>
      <c r="U113" s="38">
        <v>7.2</v>
      </c>
      <c r="V113" s="38">
        <v>3.1</v>
      </c>
      <c r="W113" s="38">
        <v>10.3</v>
      </c>
      <c r="X113" s="38">
        <v>0.216</v>
      </c>
      <c r="Y113" s="38"/>
      <c r="Z113" s="38">
        <v>1.9</v>
      </c>
      <c r="AA113" s="38">
        <v>2.2999999999999998</v>
      </c>
      <c r="AB113" s="38">
        <v>4.2</v>
      </c>
      <c r="AC113" s="38">
        <v>3.6</v>
      </c>
    </row>
    <row r="114" spans="1:29">
      <c r="A114" s="38">
        <v>90</v>
      </c>
      <c r="B114" s="39" t="s">
        <v>295</v>
      </c>
      <c r="C114" s="38" t="s">
        <v>64</v>
      </c>
      <c r="D114" s="38">
        <v>27</v>
      </c>
      <c r="E114" s="39" t="s">
        <v>90</v>
      </c>
      <c r="F114" s="38">
        <v>78</v>
      </c>
      <c r="G114" s="38">
        <v>2471</v>
      </c>
      <c r="H114" s="38">
        <v>13.2</v>
      </c>
      <c r="I114" s="38">
        <v>0.52300000000000002</v>
      </c>
      <c r="J114" s="38">
        <v>0.41599999999999998</v>
      </c>
      <c r="K114" s="38">
        <v>0.14599999999999999</v>
      </c>
      <c r="L114" s="38">
        <v>4.0999999999999996</v>
      </c>
      <c r="M114" s="38">
        <v>17.2</v>
      </c>
      <c r="N114" s="38">
        <v>10.4</v>
      </c>
      <c r="O114" s="38">
        <v>8.9</v>
      </c>
      <c r="P114" s="38">
        <v>1.2</v>
      </c>
      <c r="Q114" s="38">
        <v>0.9</v>
      </c>
      <c r="R114" s="38">
        <v>9.6</v>
      </c>
      <c r="S114" s="38">
        <v>20.100000000000001</v>
      </c>
      <c r="T114" s="38"/>
      <c r="U114" s="38">
        <v>2.1</v>
      </c>
      <c r="V114" s="38">
        <v>1.5</v>
      </c>
      <c r="W114" s="38">
        <v>3.6</v>
      </c>
      <c r="X114" s="38">
        <v>7.0999999999999994E-2</v>
      </c>
      <c r="Y114" s="38"/>
      <c r="Z114" s="38">
        <v>0.5</v>
      </c>
      <c r="AA114" s="38">
        <v>-0.4</v>
      </c>
      <c r="AB114" s="38">
        <v>0.2</v>
      </c>
      <c r="AC114" s="38">
        <v>1.3</v>
      </c>
    </row>
    <row r="115" spans="1:29">
      <c r="A115" s="38">
        <v>91</v>
      </c>
      <c r="B115" s="39" t="s">
        <v>296</v>
      </c>
      <c r="C115" s="38" t="s">
        <v>53</v>
      </c>
      <c r="D115" s="38">
        <v>23</v>
      </c>
      <c r="E115" s="39" t="s">
        <v>108</v>
      </c>
      <c r="F115" s="38">
        <v>8</v>
      </c>
      <c r="G115" s="38">
        <v>69</v>
      </c>
      <c r="H115" s="38">
        <v>5.8</v>
      </c>
      <c r="I115" s="38">
        <v>0.34699999999999998</v>
      </c>
      <c r="J115" s="38">
        <v>0.47399999999999998</v>
      </c>
      <c r="K115" s="38">
        <v>0.316</v>
      </c>
      <c r="L115" s="38">
        <v>1.7</v>
      </c>
      <c r="M115" s="38">
        <v>6.6</v>
      </c>
      <c r="N115" s="38">
        <v>4.2</v>
      </c>
      <c r="O115" s="38">
        <v>16.399999999999999</v>
      </c>
      <c r="P115" s="38">
        <v>4.5</v>
      </c>
      <c r="Q115" s="38">
        <v>1.1000000000000001</v>
      </c>
      <c r="R115" s="38">
        <v>15.6</v>
      </c>
      <c r="S115" s="38">
        <v>16.8</v>
      </c>
      <c r="T115" s="38"/>
      <c r="U115" s="38">
        <v>-0.1</v>
      </c>
      <c r="V115" s="38">
        <v>0.1</v>
      </c>
      <c r="W115" s="38">
        <v>0</v>
      </c>
      <c r="X115" s="38">
        <v>-2.1000000000000001E-2</v>
      </c>
      <c r="Y115" s="38"/>
      <c r="Z115" s="38">
        <v>-4.4000000000000004</v>
      </c>
      <c r="AA115" s="38">
        <v>0.7</v>
      </c>
      <c r="AB115" s="38">
        <v>-3.7</v>
      </c>
      <c r="AC115" s="38">
        <v>0</v>
      </c>
    </row>
    <row r="116" spans="1:29">
      <c r="A116" s="38">
        <v>92</v>
      </c>
      <c r="B116" s="39" t="s">
        <v>662</v>
      </c>
      <c r="C116" s="38" t="s">
        <v>58</v>
      </c>
      <c r="D116" s="38">
        <v>26</v>
      </c>
      <c r="E116" s="39" t="s">
        <v>110</v>
      </c>
      <c r="F116" s="38">
        <v>4</v>
      </c>
      <c r="G116" s="38">
        <v>29</v>
      </c>
      <c r="H116" s="38">
        <v>-2.6</v>
      </c>
      <c r="I116" s="38">
        <v>0.25</v>
      </c>
      <c r="J116" s="38">
        <v>0.33300000000000002</v>
      </c>
      <c r="K116" s="38">
        <v>0</v>
      </c>
      <c r="L116" s="38">
        <v>8</v>
      </c>
      <c r="M116" s="38">
        <v>15.9</v>
      </c>
      <c r="N116" s="38">
        <v>12</v>
      </c>
      <c r="O116" s="38">
        <v>0</v>
      </c>
      <c r="P116" s="38">
        <v>1.8</v>
      </c>
      <c r="Q116" s="38">
        <v>0</v>
      </c>
      <c r="R116" s="38">
        <v>7.7</v>
      </c>
      <c r="S116" s="38">
        <v>20.6</v>
      </c>
      <c r="T116" s="38"/>
      <c r="U116" s="38">
        <v>-0.1</v>
      </c>
      <c r="V116" s="38">
        <v>0</v>
      </c>
      <c r="W116" s="38">
        <v>-0.1</v>
      </c>
      <c r="X116" s="38">
        <v>-0.15</v>
      </c>
      <c r="Y116" s="38"/>
      <c r="Z116" s="38">
        <v>-10.6</v>
      </c>
      <c r="AA116" s="38">
        <v>-5.7</v>
      </c>
      <c r="AB116" s="38">
        <v>-16.3</v>
      </c>
      <c r="AC116" s="38">
        <v>-0.1</v>
      </c>
    </row>
    <row r="117" spans="1:29">
      <c r="A117" s="38">
        <v>93</v>
      </c>
      <c r="B117" s="39" t="s">
        <v>726</v>
      </c>
      <c r="C117" s="38" t="s">
        <v>24</v>
      </c>
      <c r="D117" s="38">
        <v>27</v>
      </c>
      <c r="E117" s="39" t="s">
        <v>231</v>
      </c>
      <c r="F117" s="38">
        <v>10</v>
      </c>
      <c r="G117" s="38">
        <v>93</v>
      </c>
      <c r="H117" s="38">
        <v>6.7</v>
      </c>
      <c r="I117" s="38">
        <v>0.42499999999999999</v>
      </c>
      <c r="J117" s="38">
        <v>0.46700000000000003</v>
      </c>
      <c r="K117" s="38">
        <v>0.13300000000000001</v>
      </c>
      <c r="L117" s="38">
        <v>1.2</v>
      </c>
      <c r="M117" s="38">
        <v>26.5</v>
      </c>
      <c r="N117" s="38">
        <v>13.9</v>
      </c>
      <c r="O117" s="38">
        <v>5</v>
      </c>
      <c r="P117" s="38">
        <v>1.7</v>
      </c>
      <c r="Q117" s="38">
        <v>3.5</v>
      </c>
      <c r="R117" s="38">
        <v>15.9</v>
      </c>
      <c r="S117" s="38">
        <v>18.5</v>
      </c>
      <c r="T117" s="38"/>
      <c r="U117" s="38">
        <v>-0.2</v>
      </c>
      <c r="V117" s="38">
        <v>0.1</v>
      </c>
      <c r="W117" s="38">
        <v>-0.1</v>
      </c>
      <c r="X117" s="38">
        <v>-3.6999999999999998E-2</v>
      </c>
      <c r="Y117" s="38"/>
      <c r="Z117" s="38">
        <v>-6.6</v>
      </c>
      <c r="AA117" s="38">
        <v>0.5</v>
      </c>
      <c r="AB117" s="38">
        <v>-6.1</v>
      </c>
      <c r="AC117" s="38">
        <v>-0.1</v>
      </c>
    </row>
    <row r="118" spans="1:29">
      <c r="A118" s="38">
        <v>94</v>
      </c>
      <c r="B118" s="39" t="s">
        <v>297</v>
      </c>
      <c r="C118" s="38" t="s">
        <v>58</v>
      </c>
      <c r="D118" s="38">
        <v>23</v>
      </c>
      <c r="E118" s="38" t="s">
        <v>107</v>
      </c>
      <c r="F118" s="38">
        <v>30</v>
      </c>
      <c r="G118" s="38">
        <v>192</v>
      </c>
      <c r="H118" s="38">
        <v>8.8000000000000007</v>
      </c>
      <c r="I118" s="38">
        <v>0.48299999999999998</v>
      </c>
      <c r="J118" s="38">
        <v>0.54500000000000004</v>
      </c>
      <c r="K118" s="38">
        <v>0.16400000000000001</v>
      </c>
      <c r="L118" s="38">
        <v>2.4</v>
      </c>
      <c r="M118" s="38">
        <v>7.1</v>
      </c>
      <c r="N118" s="38">
        <v>4.8</v>
      </c>
      <c r="O118" s="38">
        <v>9.6999999999999993</v>
      </c>
      <c r="P118" s="38">
        <v>2.4</v>
      </c>
      <c r="Q118" s="38">
        <v>1.2</v>
      </c>
      <c r="R118" s="38">
        <v>13.2</v>
      </c>
      <c r="S118" s="38">
        <v>16</v>
      </c>
      <c r="T118" s="38"/>
      <c r="U118" s="38">
        <v>0</v>
      </c>
      <c r="V118" s="38">
        <v>0.2</v>
      </c>
      <c r="W118" s="38">
        <v>0.2</v>
      </c>
      <c r="X118" s="38">
        <v>0.05</v>
      </c>
      <c r="Y118" s="38"/>
      <c r="Z118" s="38">
        <v>-2</v>
      </c>
      <c r="AA118" s="38">
        <v>-0.8</v>
      </c>
      <c r="AB118" s="38">
        <v>-2.8</v>
      </c>
      <c r="AC118" s="38">
        <v>0</v>
      </c>
    </row>
    <row r="119" spans="1:29">
      <c r="A119" s="40">
        <v>94</v>
      </c>
      <c r="B119" s="39" t="s">
        <v>297</v>
      </c>
      <c r="C119" s="40" t="s">
        <v>58</v>
      </c>
      <c r="D119" s="40">
        <v>23</v>
      </c>
      <c r="E119" s="39" t="s">
        <v>110</v>
      </c>
      <c r="F119" s="40">
        <v>23</v>
      </c>
      <c r="G119" s="40">
        <v>161</v>
      </c>
      <c r="H119" s="40">
        <v>8.3000000000000007</v>
      </c>
      <c r="I119" s="40">
        <v>0.47599999999999998</v>
      </c>
      <c r="J119" s="40">
        <v>0.56799999999999995</v>
      </c>
      <c r="K119" s="40">
        <v>0.114</v>
      </c>
      <c r="L119" s="40">
        <v>2.9</v>
      </c>
      <c r="M119" s="40">
        <v>6.4</v>
      </c>
      <c r="N119" s="40">
        <v>4.7</v>
      </c>
      <c r="O119" s="40">
        <v>9.6999999999999993</v>
      </c>
      <c r="P119" s="40">
        <v>2</v>
      </c>
      <c r="Q119" s="40">
        <v>1</v>
      </c>
      <c r="R119" s="40">
        <v>13.2</v>
      </c>
      <c r="S119" s="40">
        <v>15.1</v>
      </c>
      <c r="T119" s="40"/>
      <c r="U119" s="40">
        <v>0</v>
      </c>
      <c r="V119" s="40">
        <v>0.1</v>
      </c>
      <c r="W119" s="40">
        <v>0.1</v>
      </c>
      <c r="X119" s="40">
        <v>4.3999999999999997E-2</v>
      </c>
      <c r="Y119" s="40"/>
      <c r="Z119" s="40">
        <v>-2.1</v>
      </c>
      <c r="AA119" s="40">
        <v>-1.2</v>
      </c>
      <c r="AB119" s="40">
        <v>-3.3</v>
      </c>
      <c r="AC119" s="40">
        <v>-0.1</v>
      </c>
    </row>
    <row r="120" spans="1:29">
      <c r="A120" s="40">
        <v>94</v>
      </c>
      <c r="B120" s="39" t="s">
        <v>297</v>
      </c>
      <c r="C120" s="40" t="s">
        <v>58</v>
      </c>
      <c r="D120" s="40">
        <v>23</v>
      </c>
      <c r="E120" s="39" t="s">
        <v>90</v>
      </c>
      <c r="F120" s="40">
        <v>7</v>
      </c>
      <c r="G120" s="40">
        <v>31</v>
      </c>
      <c r="H120" s="40">
        <v>11.6</v>
      </c>
      <c r="I120" s="40">
        <v>0.50900000000000001</v>
      </c>
      <c r="J120" s="40">
        <v>0.45500000000000002</v>
      </c>
      <c r="K120" s="40">
        <v>0.36399999999999999</v>
      </c>
      <c r="L120" s="40">
        <v>0</v>
      </c>
      <c r="M120" s="40">
        <v>10.8</v>
      </c>
      <c r="N120" s="40">
        <v>5.2</v>
      </c>
      <c r="O120" s="40">
        <v>9.9</v>
      </c>
      <c r="P120" s="40">
        <v>4.8</v>
      </c>
      <c r="Q120" s="40">
        <v>2.5</v>
      </c>
      <c r="R120" s="40">
        <v>13.6</v>
      </c>
      <c r="S120" s="40">
        <v>20.6</v>
      </c>
      <c r="T120" s="40"/>
      <c r="U120" s="40">
        <v>0</v>
      </c>
      <c r="V120" s="40">
        <v>0</v>
      </c>
      <c r="W120" s="40">
        <v>0.1</v>
      </c>
      <c r="X120" s="40">
        <v>8.3000000000000004E-2</v>
      </c>
      <c r="Y120" s="40"/>
      <c r="Z120" s="40">
        <v>-1.8</v>
      </c>
      <c r="AA120" s="40">
        <v>1.6</v>
      </c>
      <c r="AB120" s="40">
        <v>-0.2</v>
      </c>
      <c r="AC120" s="40">
        <v>0</v>
      </c>
    </row>
    <row r="121" spans="1:29">
      <c r="A121" s="38">
        <v>95</v>
      </c>
      <c r="B121" s="39" t="s">
        <v>298</v>
      </c>
      <c r="C121" s="38" t="s">
        <v>53</v>
      </c>
      <c r="D121" s="38">
        <v>22</v>
      </c>
      <c r="E121" s="39" t="s">
        <v>85</v>
      </c>
      <c r="F121" s="38">
        <v>59</v>
      </c>
      <c r="G121" s="38">
        <v>1476</v>
      </c>
      <c r="H121" s="38">
        <v>16.899999999999999</v>
      </c>
      <c r="I121" s="38">
        <v>0.52800000000000002</v>
      </c>
      <c r="J121" s="38">
        <v>0.20300000000000001</v>
      </c>
      <c r="K121" s="38">
        <v>0.26500000000000001</v>
      </c>
      <c r="L121" s="38">
        <v>4</v>
      </c>
      <c r="M121" s="38">
        <v>10.5</v>
      </c>
      <c r="N121" s="38">
        <v>7.1</v>
      </c>
      <c r="O121" s="38">
        <v>23.8</v>
      </c>
      <c r="P121" s="38">
        <v>1.8</v>
      </c>
      <c r="Q121" s="38">
        <v>0.7</v>
      </c>
      <c r="R121" s="38">
        <v>12.6</v>
      </c>
      <c r="S121" s="38">
        <v>23</v>
      </c>
      <c r="T121" s="38"/>
      <c r="U121" s="38">
        <v>2</v>
      </c>
      <c r="V121" s="38">
        <v>0.4</v>
      </c>
      <c r="W121" s="38">
        <v>2.4</v>
      </c>
      <c r="X121" s="38">
        <v>7.8E-2</v>
      </c>
      <c r="Y121" s="38"/>
      <c r="Z121" s="38">
        <v>1.4</v>
      </c>
      <c r="AA121" s="38">
        <v>-1.7</v>
      </c>
      <c r="AB121" s="38">
        <v>-0.3</v>
      </c>
      <c r="AC121" s="38">
        <v>0.6</v>
      </c>
    </row>
    <row r="122" spans="1:29">
      <c r="A122" s="38">
        <v>96</v>
      </c>
      <c r="B122" s="39" t="s">
        <v>654</v>
      </c>
      <c r="C122" s="38" t="s">
        <v>64</v>
      </c>
      <c r="D122" s="38">
        <v>26</v>
      </c>
      <c r="E122" s="39" t="s">
        <v>49</v>
      </c>
      <c r="F122" s="38">
        <v>10</v>
      </c>
      <c r="G122" s="38">
        <v>76</v>
      </c>
      <c r="H122" s="38">
        <v>9.1999999999999993</v>
      </c>
      <c r="I122" s="38">
        <v>0.6</v>
      </c>
      <c r="J122" s="38">
        <v>0.55000000000000004</v>
      </c>
      <c r="K122" s="38">
        <v>0</v>
      </c>
      <c r="L122" s="38">
        <v>4.3</v>
      </c>
      <c r="M122" s="38">
        <v>23.5</v>
      </c>
      <c r="N122" s="38">
        <v>14.1</v>
      </c>
      <c r="O122" s="38">
        <v>1.9</v>
      </c>
      <c r="P122" s="38">
        <v>0.7</v>
      </c>
      <c r="Q122" s="38">
        <v>0.9</v>
      </c>
      <c r="R122" s="38">
        <v>16.7</v>
      </c>
      <c r="S122" s="38">
        <v>14.1</v>
      </c>
      <c r="T122" s="38"/>
      <c r="U122" s="38">
        <v>0</v>
      </c>
      <c r="V122" s="38">
        <v>0.1</v>
      </c>
      <c r="W122" s="38">
        <v>0.1</v>
      </c>
      <c r="X122" s="38">
        <v>8.5999999999999993E-2</v>
      </c>
      <c r="Y122" s="38"/>
      <c r="Z122" s="38">
        <v>-2.9</v>
      </c>
      <c r="AA122" s="38">
        <v>-1.3</v>
      </c>
      <c r="AB122" s="38">
        <v>-4.2</v>
      </c>
      <c r="AC122" s="38">
        <v>0</v>
      </c>
    </row>
    <row r="123" spans="1:29">
      <c r="A123" s="38">
        <v>97</v>
      </c>
      <c r="B123" s="39" t="s">
        <v>299</v>
      </c>
      <c r="C123" s="38" t="s">
        <v>53</v>
      </c>
      <c r="D123" s="38">
        <v>26</v>
      </c>
      <c r="E123" s="38" t="s">
        <v>107</v>
      </c>
      <c r="F123" s="38">
        <v>75</v>
      </c>
      <c r="G123" s="38">
        <v>1831</v>
      </c>
      <c r="H123" s="38">
        <v>10.9</v>
      </c>
      <c r="I123" s="38">
        <v>0.48299999999999998</v>
      </c>
      <c r="J123" s="38">
        <v>0.315</v>
      </c>
      <c r="K123" s="38">
        <v>0.14499999999999999</v>
      </c>
      <c r="L123" s="38">
        <v>0.9</v>
      </c>
      <c r="M123" s="38">
        <v>9.3000000000000007</v>
      </c>
      <c r="N123" s="38">
        <v>5.0999999999999996</v>
      </c>
      <c r="O123" s="38">
        <v>22.2</v>
      </c>
      <c r="P123" s="38">
        <v>1.6</v>
      </c>
      <c r="Q123" s="38">
        <v>0.7</v>
      </c>
      <c r="R123" s="38">
        <v>14.3</v>
      </c>
      <c r="S123" s="38">
        <v>17.5</v>
      </c>
      <c r="T123" s="38"/>
      <c r="U123" s="38">
        <v>0.4</v>
      </c>
      <c r="V123" s="38">
        <v>1</v>
      </c>
      <c r="W123" s="38">
        <v>1.4</v>
      </c>
      <c r="X123" s="38">
        <v>3.5999999999999997E-2</v>
      </c>
      <c r="Y123" s="38"/>
      <c r="Z123" s="38">
        <v>-1.5</v>
      </c>
      <c r="AA123" s="38">
        <v>-1.5</v>
      </c>
      <c r="AB123" s="38">
        <v>-3</v>
      </c>
      <c r="AC123" s="38">
        <v>-0.5</v>
      </c>
    </row>
    <row r="124" spans="1:29">
      <c r="A124" s="40">
        <v>97</v>
      </c>
      <c r="B124" s="39" t="s">
        <v>299</v>
      </c>
      <c r="C124" s="40" t="s">
        <v>53</v>
      </c>
      <c r="D124" s="40">
        <v>26</v>
      </c>
      <c r="E124" s="39" t="s">
        <v>73</v>
      </c>
      <c r="F124" s="40">
        <v>47</v>
      </c>
      <c r="G124" s="40">
        <v>1148</v>
      </c>
      <c r="H124" s="40">
        <v>9.9</v>
      </c>
      <c r="I124" s="40">
        <v>0.45200000000000001</v>
      </c>
      <c r="J124" s="40">
        <v>0.33300000000000002</v>
      </c>
      <c r="K124" s="40">
        <v>0.15</v>
      </c>
      <c r="L124" s="40">
        <v>1.3</v>
      </c>
      <c r="M124" s="40">
        <v>9.8000000000000007</v>
      </c>
      <c r="N124" s="40">
        <v>5.7</v>
      </c>
      <c r="O124" s="40">
        <v>22.9</v>
      </c>
      <c r="P124" s="40">
        <v>1.9</v>
      </c>
      <c r="Q124" s="40">
        <v>0.6</v>
      </c>
      <c r="R124" s="40">
        <v>15.1</v>
      </c>
      <c r="S124" s="40">
        <v>15.7</v>
      </c>
      <c r="T124" s="40"/>
      <c r="U124" s="40">
        <v>-0.1</v>
      </c>
      <c r="V124" s="40">
        <v>0.8</v>
      </c>
      <c r="W124" s="40">
        <v>0.6</v>
      </c>
      <c r="X124" s="40">
        <v>2.7E-2</v>
      </c>
      <c r="Y124" s="40"/>
      <c r="Z124" s="40">
        <v>-2.1</v>
      </c>
      <c r="AA124" s="40">
        <v>-0.9</v>
      </c>
      <c r="AB124" s="40">
        <v>-2.9</v>
      </c>
      <c r="AC124" s="40">
        <v>-0.3</v>
      </c>
    </row>
    <row r="125" spans="1:29">
      <c r="A125" s="40">
        <v>97</v>
      </c>
      <c r="B125" s="39" t="s">
        <v>299</v>
      </c>
      <c r="C125" s="40" t="s">
        <v>53</v>
      </c>
      <c r="D125" s="40">
        <v>26</v>
      </c>
      <c r="E125" s="39" t="s">
        <v>221</v>
      </c>
      <c r="F125" s="40">
        <v>28</v>
      </c>
      <c r="G125" s="40">
        <v>683</v>
      </c>
      <c r="H125" s="40">
        <v>12.6</v>
      </c>
      <c r="I125" s="40">
        <v>0.52</v>
      </c>
      <c r="J125" s="40">
        <v>0.29399999999999998</v>
      </c>
      <c r="K125" s="40">
        <v>0.13900000000000001</v>
      </c>
      <c r="L125" s="40">
        <v>0.2</v>
      </c>
      <c r="M125" s="40">
        <v>8.3000000000000007</v>
      </c>
      <c r="N125" s="40">
        <v>4.2</v>
      </c>
      <c r="O125" s="40">
        <v>21.2</v>
      </c>
      <c r="P125" s="40">
        <v>1.2</v>
      </c>
      <c r="Q125" s="40">
        <v>0.8</v>
      </c>
      <c r="R125" s="40">
        <v>13.3</v>
      </c>
      <c r="S125" s="40">
        <v>20.6</v>
      </c>
      <c r="T125" s="40"/>
      <c r="U125" s="40">
        <v>0.5</v>
      </c>
      <c r="V125" s="40">
        <v>0.3</v>
      </c>
      <c r="W125" s="40">
        <v>0.7</v>
      </c>
      <c r="X125" s="40">
        <v>5.1999999999999998E-2</v>
      </c>
      <c r="Y125" s="40"/>
      <c r="Z125" s="40">
        <v>-0.5</v>
      </c>
      <c r="AA125" s="40">
        <v>-2.6</v>
      </c>
      <c r="AB125" s="40">
        <v>-3.1</v>
      </c>
      <c r="AC125" s="40">
        <v>-0.2</v>
      </c>
    </row>
    <row r="126" spans="1:29">
      <c r="A126" s="38">
        <v>98</v>
      </c>
      <c r="B126" s="39" t="s">
        <v>300</v>
      </c>
      <c r="C126" s="38" t="s">
        <v>53</v>
      </c>
      <c r="D126" s="38">
        <v>27</v>
      </c>
      <c r="E126" s="39" t="s">
        <v>292</v>
      </c>
      <c r="F126" s="38">
        <v>45</v>
      </c>
      <c r="G126" s="38">
        <v>1565</v>
      </c>
      <c r="H126" s="38">
        <v>17.5</v>
      </c>
      <c r="I126" s="38">
        <v>0.57499999999999996</v>
      </c>
      <c r="J126" s="38">
        <v>0.29299999999999998</v>
      </c>
      <c r="K126" s="38">
        <v>0.33500000000000002</v>
      </c>
      <c r="L126" s="38">
        <v>1.4</v>
      </c>
      <c r="M126" s="38">
        <v>8.6999999999999993</v>
      </c>
      <c r="N126" s="38">
        <v>5.2</v>
      </c>
      <c r="O126" s="38">
        <v>27.2</v>
      </c>
      <c r="P126" s="38">
        <v>2.2000000000000002</v>
      </c>
      <c r="Q126" s="38">
        <v>0.7</v>
      </c>
      <c r="R126" s="38">
        <v>15.1</v>
      </c>
      <c r="S126" s="38">
        <v>20.9</v>
      </c>
      <c r="T126" s="38"/>
      <c r="U126" s="38">
        <v>3</v>
      </c>
      <c r="V126" s="38">
        <v>0.8</v>
      </c>
      <c r="W126" s="38">
        <v>3.8</v>
      </c>
      <c r="X126" s="38">
        <v>0.11600000000000001</v>
      </c>
      <c r="Y126" s="38"/>
      <c r="Z126" s="38">
        <v>2.8</v>
      </c>
      <c r="AA126" s="38">
        <v>-1.3</v>
      </c>
      <c r="AB126" s="38">
        <v>1.5</v>
      </c>
      <c r="AC126" s="38">
        <v>1.4</v>
      </c>
    </row>
    <row r="127" spans="1:29">
      <c r="A127" s="38">
        <v>99</v>
      </c>
      <c r="B127" s="39" t="s">
        <v>301</v>
      </c>
      <c r="C127" s="38" t="s">
        <v>24</v>
      </c>
      <c r="D127" s="38">
        <v>34</v>
      </c>
      <c r="E127" s="39" t="s">
        <v>65</v>
      </c>
      <c r="F127" s="38">
        <v>66</v>
      </c>
      <c r="G127" s="38">
        <v>1101</v>
      </c>
      <c r="H127" s="38">
        <v>11.2</v>
      </c>
      <c r="I127" s="38">
        <v>0.48499999999999999</v>
      </c>
      <c r="J127" s="38">
        <v>0.23699999999999999</v>
      </c>
      <c r="K127" s="38">
        <v>0.25700000000000001</v>
      </c>
      <c r="L127" s="38">
        <v>8.9</v>
      </c>
      <c r="M127" s="38">
        <v>15.3</v>
      </c>
      <c r="N127" s="38">
        <v>12.2</v>
      </c>
      <c r="O127" s="38">
        <v>11.6</v>
      </c>
      <c r="P127" s="38">
        <v>1.6</v>
      </c>
      <c r="Q127" s="38">
        <v>1.8</v>
      </c>
      <c r="R127" s="38">
        <v>13.8</v>
      </c>
      <c r="S127" s="38">
        <v>12.8</v>
      </c>
      <c r="T127" s="38"/>
      <c r="U127" s="38">
        <v>1</v>
      </c>
      <c r="V127" s="38">
        <v>1.2</v>
      </c>
      <c r="W127" s="38">
        <v>2.2000000000000002</v>
      </c>
      <c r="X127" s="38">
        <v>9.7000000000000003E-2</v>
      </c>
      <c r="Y127" s="38"/>
      <c r="Z127" s="38">
        <v>-1.1000000000000001</v>
      </c>
      <c r="AA127" s="38">
        <v>1.2</v>
      </c>
      <c r="AB127" s="38">
        <v>0.1</v>
      </c>
      <c r="AC127" s="38">
        <v>0.6</v>
      </c>
    </row>
    <row r="128" spans="1:29">
      <c r="A128" s="38">
        <v>100</v>
      </c>
      <c r="B128" s="39" t="s">
        <v>52</v>
      </c>
      <c r="C128" s="38" t="s">
        <v>53</v>
      </c>
      <c r="D128" s="38">
        <v>27</v>
      </c>
      <c r="E128" s="39" t="s">
        <v>54</v>
      </c>
      <c r="F128" s="38">
        <v>70</v>
      </c>
      <c r="G128" s="38">
        <v>2225</v>
      </c>
      <c r="H128" s="38">
        <v>18.600000000000001</v>
      </c>
      <c r="I128" s="38">
        <v>0.55800000000000005</v>
      </c>
      <c r="J128" s="38">
        <v>0.314</v>
      </c>
      <c r="K128" s="38">
        <v>0.28199999999999997</v>
      </c>
      <c r="L128" s="38">
        <v>1.5</v>
      </c>
      <c r="M128" s="38">
        <v>9.1999999999999993</v>
      </c>
      <c r="N128" s="38">
        <v>5.4</v>
      </c>
      <c r="O128" s="38">
        <v>28</v>
      </c>
      <c r="P128" s="38">
        <v>2.1</v>
      </c>
      <c r="Q128" s="38">
        <v>0.5</v>
      </c>
      <c r="R128" s="38">
        <v>13.6</v>
      </c>
      <c r="S128" s="38">
        <v>23.7</v>
      </c>
      <c r="T128" s="38"/>
      <c r="U128" s="38">
        <v>4.2</v>
      </c>
      <c r="V128" s="38">
        <v>2.7</v>
      </c>
      <c r="W128" s="38">
        <v>6.8</v>
      </c>
      <c r="X128" s="38">
        <v>0.14699999999999999</v>
      </c>
      <c r="Y128" s="38"/>
      <c r="Z128" s="38">
        <v>3.2</v>
      </c>
      <c r="AA128" s="38">
        <v>-0.5</v>
      </c>
      <c r="AB128" s="38">
        <v>2.7</v>
      </c>
      <c r="AC128" s="38">
        <v>2.6</v>
      </c>
    </row>
    <row r="129" spans="1:29">
      <c r="A129" s="36" t="s">
        <v>214</v>
      </c>
      <c r="B129" s="36" t="s">
        <v>0</v>
      </c>
      <c r="C129" s="36" t="s">
        <v>1</v>
      </c>
      <c r="D129" s="36" t="s">
        <v>2</v>
      </c>
      <c r="E129" s="36" t="s">
        <v>3</v>
      </c>
      <c r="F129" s="36" t="s">
        <v>4</v>
      </c>
      <c r="G129" s="36" t="s">
        <v>6</v>
      </c>
      <c r="H129" s="36" t="s">
        <v>26</v>
      </c>
      <c r="I129" s="36" t="s">
        <v>27</v>
      </c>
      <c r="J129" s="36" t="s">
        <v>28</v>
      </c>
      <c r="K129" s="36" t="s">
        <v>29</v>
      </c>
      <c r="L129" s="36" t="s">
        <v>30</v>
      </c>
      <c r="M129" s="36" t="s">
        <v>31</v>
      </c>
      <c r="N129" s="36" t="s">
        <v>32</v>
      </c>
      <c r="O129" s="36" t="s">
        <v>33</v>
      </c>
      <c r="P129" s="36" t="s">
        <v>34</v>
      </c>
      <c r="Q129" s="36" t="s">
        <v>35</v>
      </c>
      <c r="R129" s="36" t="s">
        <v>36</v>
      </c>
      <c r="S129" s="36" t="s">
        <v>37</v>
      </c>
      <c r="T129" s="36"/>
      <c r="U129" s="36" t="s">
        <v>38</v>
      </c>
      <c r="V129" s="36" t="s">
        <v>39</v>
      </c>
      <c r="W129" s="36" t="s">
        <v>40</v>
      </c>
      <c r="X129" s="36" t="s">
        <v>41</v>
      </c>
      <c r="Y129" s="36"/>
      <c r="Z129" s="36" t="s">
        <v>42</v>
      </c>
      <c r="AA129" s="36" t="s">
        <v>43</v>
      </c>
      <c r="AB129" s="36" t="s">
        <v>44</v>
      </c>
      <c r="AC129" s="36" t="s">
        <v>45</v>
      </c>
    </row>
    <row r="130" spans="1:29">
      <c r="A130" s="38">
        <v>101</v>
      </c>
      <c r="B130" s="39" t="s">
        <v>727</v>
      </c>
      <c r="C130" s="38" t="s">
        <v>24</v>
      </c>
      <c r="D130" s="38">
        <v>23</v>
      </c>
      <c r="E130" s="39" t="s">
        <v>110</v>
      </c>
      <c r="F130" s="38">
        <v>16</v>
      </c>
      <c r="G130" s="38">
        <v>87</v>
      </c>
      <c r="H130" s="38">
        <v>11.4</v>
      </c>
      <c r="I130" s="38">
        <v>0.432</v>
      </c>
      <c r="J130" s="38">
        <v>0</v>
      </c>
      <c r="K130" s="38">
        <v>0.95499999999999996</v>
      </c>
      <c r="L130" s="38">
        <v>13.3</v>
      </c>
      <c r="M130" s="38">
        <v>19.8</v>
      </c>
      <c r="N130" s="38">
        <v>16.600000000000001</v>
      </c>
      <c r="O130" s="38">
        <v>1.8</v>
      </c>
      <c r="P130" s="38">
        <v>3.7</v>
      </c>
      <c r="Q130" s="38">
        <v>2.8</v>
      </c>
      <c r="R130" s="38">
        <v>8.8000000000000007</v>
      </c>
      <c r="S130" s="38">
        <v>18</v>
      </c>
      <c r="T130" s="38"/>
      <c r="U130" s="38">
        <v>0</v>
      </c>
      <c r="V130" s="38">
        <v>0.2</v>
      </c>
      <c r="W130" s="38">
        <v>0.2</v>
      </c>
      <c r="X130" s="38">
        <v>9.1999999999999998E-2</v>
      </c>
      <c r="Y130" s="38"/>
      <c r="Z130" s="38">
        <v>-4.4000000000000004</v>
      </c>
      <c r="AA130" s="38">
        <v>0.4</v>
      </c>
      <c r="AB130" s="38">
        <v>-4</v>
      </c>
      <c r="AC130" s="38">
        <v>0</v>
      </c>
    </row>
    <row r="131" spans="1:29">
      <c r="A131" s="38">
        <v>102</v>
      </c>
      <c r="B131" s="39" t="s">
        <v>302</v>
      </c>
      <c r="C131" s="38" t="s">
        <v>64</v>
      </c>
      <c r="D131" s="38">
        <v>30</v>
      </c>
      <c r="E131" s="39" t="s">
        <v>67</v>
      </c>
      <c r="F131" s="38">
        <v>50</v>
      </c>
      <c r="G131" s="38">
        <v>828</v>
      </c>
      <c r="H131" s="38">
        <v>7.4</v>
      </c>
      <c r="I131" s="38">
        <v>0.46800000000000003</v>
      </c>
      <c r="J131" s="38">
        <v>0.53900000000000003</v>
      </c>
      <c r="K131" s="38">
        <v>0.14499999999999999</v>
      </c>
      <c r="L131" s="38">
        <v>3.1</v>
      </c>
      <c r="M131" s="38">
        <v>11.7</v>
      </c>
      <c r="N131" s="38">
        <v>7.4</v>
      </c>
      <c r="O131" s="38">
        <v>9.9</v>
      </c>
      <c r="P131" s="38">
        <v>0.7</v>
      </c>
      <c r="Q131" s="38">
        <v>1</v>
      </c>
      <c r="R131" s="38">
        <v>15.2</v>
      </c>
      <c r="S131" s="38">
        <v>21.3</v>
      </c>
      <c r="T131" s="38"/>
      <c r="U131" s="38">
        <v>-0.9</v>
      </c>
      <c r="V131" s="38">
        <v>0.8</v>
      </c>
      <c r="W131" s="38">
        <v>-0.1</v>
      </c>
      <c r="X131" s="38">
        <v>-8.0000000000000002E-3</v>
      </c>
      <c r="Y131" s="38"/>
      <c r="Z131" s="38">
        <v>-2.8</v>
      </c>
      <c r="AA131" s="38">
        <v>-1.5</v>
      </c>
      <c r="AB131" s="38">
        <v>-4.3</v>
      </c>
      <c r="AC131" s="38">
        <v>-0.5</v>
      </c>
    </row>
    <row r="132" spans="1:29">
      <c r="A132" s="38">
        <v>103</v>
      </c>
      <c r="B132" s="39" t="s">
        <v>728</v>
      </c>
      <c r="C132" s="38" t="s">
        <v>53</v>
      </c>
      <c r="D132" s="38">
        <v>22</v>
      </c>
      <c r="E132" s="39" t="s">
        <v>110</v>
      </c>
      <c r="F132" s="38">
        <v>15</v>
      </c>
      <c r="G132" s="38">
        <v>159</v>
      </c>
      <c r="H132" s="38">
        <v>14.5</v>
      </c>
      <c r="I132" s="38">
        <v>0.52</v>
      </c>
      <c r="J132" s="38">
        <v>0.28999999999999998</v>
      </c>
      <c r="K132" s="38">
        <v>0.26100000000000001</v>
      </c>
      <c r="L132" s="38">
        <v>2.2000000000000002</v>
      </c>
      <c r="M132" s="38">
        <v>10.8</v>
      </c>
      <c r="N132" s="38">
        <v>6.5</v>
      </c>
      <c r="O132" s="38">
        <v>17</v>
      </c>
      <c r="P132" s="38">
        <v>1.3</v>
      </c>
      <c r="Q132" s="38">
        <v>0</v>
      </c>
      <c r="R132" s="38">
        <v>13.5</v>
      </c>
      <c r="S132" s="38">
        <v>25.6</v>
      </c>
      <c r="T132" s="38"/>
      <c r="U132" s="38">
        <v>0.1</v>
      </c>
      <c r="V132" s="38">
        <v>0.1</v>
      </c>
      <c r="W132" s="38">
        <v>0.2</v>
      </c>
      <c r="X132" s="38">
        <v>6.7000000000000004E-2</v>
      </c>
      <c r="Y132" s="38"/>
      <c r="Z132" s="38">
        <v>-1.2</v>
      </c>
      <c r="AA132" s="38">
        <v>-3.2</v>
      </c>
      <c r="AB132" s="38">
        <v>-4.4000000000000004</v>
      </c>
      <c r="AC132" s="38">
        <v>-0.1</v>
      </c>
    </row>
    <row r="133" spans="1:29">
      <c r="A133" s="38">
        <v>104</v>
      </c>
      <c r="B133" s="39" t="s">
        <v>303</v>
      </c>
      <c r="C133" s="38" t="s">
        <v>61</v>
      </c>
      <c r="D133" s="38">
        <v>24</v>
      </c>
      <c r="E133" s="39" t="s">
        <v>292</v>
      </c>
      <c r="F133" s="38">
        <v>59</v>
      </c>
      <c r="G133" s="38">
        <v>2013</v>
      </c>
      <c r="H133" s="38">
        <v>25.2</v>
      </c>
      <c r="I133" s="38">
        <v>0.54500000000000004</v>
      </c>
      <c r="J133" s="38">
        <v>8.0000000000000002E-3</v>
      </c>
      <c r="K133" s="38">
        <v>0.50800000000000001</v>
      </c>
      <c r="L133" s="38">
        <v>10.8</v>
      </c>
      <c r="M133" s="38">
        <v>30.6</v>
      </c>
      <c r="N133" s="38">
        <v>21.1</v>
      </c>
      <c r="O133" s="38">
        <v>20.399999999999999</v>
      </c>
      <c r="P133" s="38">
        <v>2.2999999999999998</v>
      </c>
      <c r="Q133" s="38">
        <v>4</v>
      </c>
      <c r="R133" s="38">
        <v>16.3</v>
      </c>
      <c r="S133" s="38">
        <v>34.1</v>
      </c>
      <c r="T133" s="38"/>
      <c r="U133" s="38">
        <v>2.8</v>
      </c>
      <c r="V133" s="38">
        <v>3.2</v>
      </c>
      <c r="W133" s="38">
        <v>6</v>
      </c>
      <c r="X133" s="38">
        <v>0.14399999999999999</v>
      </c>
      <c r="Y133" s="38"/>
      <c r="Z133" s="38">
        <v>1.4</v>
      </c>
      <c r="AA133" s="38">
        <v>3.3</v>
      </c>
      <c r="AB133" s="38">
        <v>4.7</v>
      </c>
      <c r="AC133" s="38">
        <v>3.4</v>
      </c>
    </row>
    <row r="134" spans="1:29">
      <c r="A134" s="38">
        <v>105</v>
      </c>
      <c r="B134" s="39" t="s">
        <v>304</v>
      </c>
      <c r="C134" s="38" t="s">
        <v>64</v>
      </c>
      <c r="D134" s="38">
        <v>24</v>
      </c>
      <c r="E134" s="39" t="s">
        <v>223</v>
      </c>
      <c r="F134" s="38">
        <v>70</v>
      </c>
      <c r="G134" s="38">
        <v>1956</v>
      </c>
      <c r="H134" s="38">
        <v>14.7</v>
      </c>
      <c r="I134" s="38">
        <v>0.55400000000000005</v>
      </c>
      <c r="J134" s="38">
        <v>0.59</v>
      </c>
      <c r="K134" s="38">
        <v>0.28699999999999998</v>
      </c>
      <c r="L134" s="38">
        <v>3.4</v>
      </c>
      <c r="M134" s="38">
        <v>14.6</v>
      </c>
      <c r="N134" s="38">
        <v>8.8000000000000007</v>
      </c>
      <c r="O134" s="38">
        <v>9.8000000000000007</v>
      </c>
      <c r="P134" s="38">
        <v>2.5</v>
      </c>
      <c r="Q134" s="38">
        <v>1.3</v>
      </c>
      <c r="R134" s="38">
        <v>13.1</v>
      </c>
      <c r="S134" s="38">
        <v>21.8</v>
      </c>
      <c r="T134" s="38"/>
      <c r="U134" s="38">
        <v>1.6</v>
      </c>
      <c r="V134" s="38">
        <v>2.2999999999999998</v>
      </c>
      <c r="W134" s="38">
        <v>4</v>
      </c>
      <c r="X134" s="38">
        <v>9.7000000000000003E-2</v>
      </c>
      <c r="Y134" s="38"/>
      <c r="Z134" s="38">
        <v>0.6</v>
      </c>
      <c r="AA134" s="38">
        <v>-0.5</v>
      </c>
      <c r="AB134" s="38">
        <v>0.2</v>
      </c>
      <c r="AC134" s="38">
        <v>1.1000000000000001</v>
      </c>
    </row>
    <row r="135" spans="1:29">
      <c r="A135" s="38">
        <v>106</v>
      </c>
      <c r="B135" s="39" t="s">
        <v>305</v>
      </c>
      <c r="C135" s="38" t="s">
        <v>58</v>
      </c>
      <c r="D135" s="38">
        <v>22</v>
      </c>
      <c r="E135" s="39" t="s">
        <v>49</v>
      </c>
      <c r="F135" s="38">
        <v>51</v>
      </c>
      <c r="G135" s="38">
        <v>683</v>
      </c>
      <c r="H135" s="38">
        <v>8.6999999999999993</v>
      </c>
      <c r="I135" s="38">
        <v>0.52500000000000002</v>
      </c>
      <c r="J135" s="38">
        <v>0.55600000000000005</v>
      </c>
      <c r="K135" s="38">
        <v>0.105</v>
      </c>
      <c r="L135" s="38">
        <v>1.1000000000000001</v>
      </c>
      <c r="M135" s="38">
        <v>10.1</v>
      </c>
      <c r="N135" s="38">
        <v>5.7</v>
      </c>
      <c r="O135" s="38">
        <v>8.1</v>
      </c>
      <c r="P135" s="38">
        <v>1.4</v>
      </c>
      <c r="Q135" s="38">
        <v>1.6</v>
      </c>
      <c r="R135" s="38">
        <v>8.6</v>
      </c>
      <c r="S135" s="38">
        <v>11.5</v>
      </c>
      <c r="T135" s="38"/>
      <c r="U135" s="38">
        <v>0.5</v>
      </c>
      <c r="V135" s="38">
        <v>0.8</v>
      </c>
      <c r="W135" s="38">
        <v>1.3</v>
      </c>
      <c r="X135" s="38">
        <v>8.7999999999999995E-2</v>
      </c>
      <c r="Y135" s="38"/>
      <c r="Z135" s="38">
        <v>-1.3</v>
      </c>
      <c r="AA135" s="38">
        <v>1</v>
      </c>
      <c r="AB135" s="38">
        <v>-0.3</v>
      </c>
      <c r="AC135" s="38">
        <v>0.3</v>
      </c>
    </row>
    <row r="136" spans="1:29">
      <c r="A136" s="38">
        <v>107</v>
      </c>
      <c r="B136" s="39" t="s">
        <v>306</v>
      </c>
      <c r="C136" s="38" t="s">
        <v>58</v>
      </c>
      <c r="D136" s="38">
        <v>34</v>
      </c>
      <c r="E136" s="39" t="s">
        <v>69</v>
      </c>
      <c r="F136" s="38">
        <v>64</v>
      </c>
      <c r="G136" s="38">
        <v>1703</v>
      </c>
      <c r="H136" s="38">
        <v>16.600000000000001</v>
      </c>
      <c r="I136" s="38">
        <v>0.53200000000000003</v>
      </c>
      <c r="J136" s="38">
        <v>0.434</v>
      </c>
      <c r="K136" s="38">
        <v>0.3</v>
      </c>
      <c r="L136" s="38">
        <v>1.2</v>
      </c>
      <c r="M136" s="38">
        <v>6.9</v>
      </c>
      <c r="N136" s="38">
        <v>4.0999999999999996</v>
      </c>
      <c r="O136" s="38">
        <v>14.9</v>
      </c>
      <c r="P136" s="38">
        <v>1.8</v>
      </c>
      <c r="Q136" s="38">
        <v>0.7</v>
      </c>
      <c r="R136" s="38">
        <v>8.8000000000000007</v>
      </c>
      <c r="S136" s="38">
        <v>27.6</v>
      </c>
      <c r="T136" s="38"/>
      <c r="U136" s="38">
        <v>2.5</v>
      </c>
      <c r="V136" s="38">
        <v>1.2</v>
      </c>
      <c r="W136" s="38">
        <v>3.6</v>
      </c>
      <c r="X136" s="38">
        <v>0.10199999999999999</v>
      </c>
      <c r="Y136" s="38"/>
      <c r="Z136" s="38">
        <v>1.7</v>
      </c>
      <c r="AA136" s="38">
        <v>-2.7</v>
      </c>
      <c r="AB136" s="38">
        <v>-1</v>
      </c>
      <c r="AC136" s="38">
        <v>0.4</v>
      </c>
    </row>
    <row r="137" spans="1:29">
      <c r="A137" s="38">
        <v>108</v>
      </c>
      <c r="B137" s="39" t="s">
        <v>307</v>
      </c>
      <c r="C137" s="38" t="s">
        <v>64</v>
      </c>
      <c r="D137" s="38">
        <v>24</v>
      </c>
      <c r="E137" s="38" t="s">
        <v>107</v>
      </c>
      <c r="F137" s="38">
        <v>82</v>
      </c>
      <c r="G137" s="38">
        <v>1647</v>
      </c>
      <c r="H137" s="38">
        <v>13.9</v>
      </c>
      <c r="I137" s="38">
        <v>0.51700000000000002</v>
      </c>
      <c r="J137" s="38">
        <v>0.38200000000000001</v>
      </c>
      <c r="K137" s="38">
        <v>0.25900000000000001</v>
      </c>
      <c r="L137" s="38">
        <v>4.7</v>
      </c>
      <c r="M137" s="38">
        <v>14.9</v>
      </c>
      <c r="N137" s="38">
        <v>9.6999999999999993</v>
      </c>
      <c r="O137" s="38">
        <v>8.6</v>
      </c>
      <c r="P137" s="38">
        <v>2.2000000000000002</v>
      </c>
      <c r="Q137" s="38">
        <v>1.2</v>
      </c>
      <c r="R137" s="38">
        <v>7.5</v>
      </c>
      <c r="S137" s="38">
        <v>17.5</v>
      </c>
      <c r="T137" s="38"/>
      <c r="U137" s="38">
        <v>1.9</v>
      </c>
      <c r="V137" s="38">
        <v>2</v>
      </c>
      <c r="W137" s="38">
        <v>3.9</v>
      </c>
      <c r="X137" s="38">
        <v>0.113</v>
      </c>
      <c r="Y137" s="38"/>
      <c r="Z137" s="38">
        <v>-0.1</v>
      </c>
      <c r="AA137" s="38">
        <v>0.6</v>
      </c>
      <c r="AB137" s="38">
        <v>0.6</v>
      </c>
      <c r="AC137" s="38">
        <v>1.1000000000000001</v>
      </c>
    </row>
    <row r="138" spans="1:29">
      <c r="A138" s="40">
        <v>108</v>
      </c>
      <c r="B138" s="39" t="s">
        <v>307</v>
      </c>
      <c r="C138" s="40" t="s">
        <v>64</v>
      </c>
      <c r="D138" s="40">
        <v>24</v>
      </c>
      <c r="E138" s="39" t="s">
        <v>81</v>
      </c>
      <c r="F138" s="40">
        <v>25</v>
      </c>
      <c r="G138" s="40">
        <v>265</v>
      </c>
      <c r="H138" s="40">
        <v>12.7</v>
      </c>
      <c r="I138" s="40">
        <v>0.55000000000000004</v>
      </c>
      <c r="J138" s="40">
        <v>0.5</v>
      </c>
      <c r="K138" s="40">
        <v>0.14499999999999999</v>
      </c>
      <c r="L138" s="40">
        <v>5</v>
      </c>
      <c r="M138" s="40">
        <v>7.1</v>
      </c>
      <c r="N138" s="40">
        <v>6</v>
      </c>
      <c r="O138" s="40">
        <v>6.5</v>
      </c>
      <c r="P138" s="40">
        <v>2.9</v>
      </c>
      <c r="Q138" s="40">
        <v>1.5</v>
      </c>
      <c r="R138" s="40">
        <v>11</v>
      </c>
      <c r="S138" s="40">
        <v>15.3</v>
      </c>
      <c r="T138" s="40"/>
      <c r="U138" s="40">
        <v>0.3</v>
      </c>
      <c r="V138" s="40">
        <v>0.3</v>
      </c>
      <c r="W138" s="40">
        <v>0.5</v>
      </c>
      <c r="X138" s="40">
        <v>9.8000000000000004E-2</v>
      </c>
      <c r="Y138" s="40"/>
      <c r="Z138" s="40">
        <v>0.6</v>
      </c>
      <c r="AA138" s="40">
        <v>0.5</v>
      </c>
      <c r="AB138" s="40">
        <v>1.1000000000000001</v>
      </c>
      <c r="AC138" s="40">
        <v>0.2</v>
      </c>
    </row>
    <row r="139" spans="1:29">
      <c r="A139" s="40">
        <v>108</v>
      </c>
      <c r="B139" s="39" t="s">
        <v>307</v>
      </c>
      <c r="C139" s="40" t="s">
        <v>64</v>
      </c>
      <c r="D139" s="40">
        <v>24</v>
      </c>
      <c r="E139" s="39" t="s">
        <v>87</v>
      </c>
      <c r="F139" s="40">
        <v>57</v>
      </c>
      <c r="G139" s="40">
        <v>1382</v>
      </c>
      <c r="H139" s="40">
        <v>14.1</v>
      </c>
      <c r="I139" s="40">
        <v>0.51200000000000001</v>
      </c>
      <c r="J139" s="40">
        <v>0.36199999999999999</v>
      </c>
      <c r="K139" s="40">
        <v>0.27700000000000002</v>
      </c>
      <c r="L139" s="40">
        <v>4.7</v>
      </c>
      <c r="M139" s="40">
        <v>16.399999999999999</v>
      </c>
      <c r="N139" s="40">
        <v>10.5</v>
      </c>
      <c r="O139" s="40">
        <v>9</v>
      </c>
      <c r="P139" s="40">
        <v>2.1</v>
      </c>
      <c r="Q139" s="40">
        <v>1.1000000000000001</v>
      </c>
      <c r="R139" s="40">
        <v>6.9</v>
      </c>
      <c r="S139" s="40">
        <v>17.899999999999999</v>
      </c>
      <c r="T139" s="40"/>
      <c r="U139" s="40">
        <v>1.6</v>
      </c>
      <c r="V139" s="40">
        <v>1.8</v>
      </c>
      <c r="W139" s="40">
        <v>3.3</v>
      </c>
      <c r="X139" s="40">
        <v>0.11600000000000001</v>
      </c>
      <c r="Y139" s="40"/>
      <c r="Z139" s="40">
        <v>-0.2</v>
      </c>
      <c r="AA139" s="40">
        <v>0.7</v>
      </c>
      <c r="AB139" s="40">
        <v>0.5</v>
      </c>
      <c r="AC139" s="40">
        <v>0.9</v>
      </c>
    </row>
    <row r="140" spans="1:29">
      <c r="A140" s="38">
        <v>109</v>
      </c>
      <c r="B140" s="39" t="s">
        <v>308</v>
      </c>
      <c r="C140" s="38" t="s">
        <v>24</v>
      </c>
      <c r="D140" s="38">
        <v>27</v>
      </c>
      <c r="E140" s="39" t="s">
        <v>221</v>
      </c>
      <c r="F140" s="38">
        <v>66</v>
      </c>
      <c r="G140" s="38">
        <v>1652</v>
      </c>
      <c r="H140" s="38">
        <v>8.9</v>
      </c>
      <c r="I140" s="38">
        <v>0.47299999999999998</v>
      </c>
      <c r="J140" s="38">
        <v>2.9000000000000001E-2</v>
      </c>
      <c r="K140" s="38">
        <v>0.13900000000000001</v>
      </c>
      <c r="L140" s="38">
        <v>4.8</v>
      </c>
      <c r="M140" s="38">
        <v>12.8</v>
      </c>
      <c r="N140" s="38">
        <v>8.8000000000000007</v>
      </c>
      <c r="O140" s="38">
        <v>4.4000000000000004</v>
      </c>
      <c r="P140" s="38">
        <v>1.5</v>
      </c>
      <c r="Q140" s="38">
        <v>1.7</v>
      </c>
      <c r="R140" s="38">
        <v>8.9</v>
      </c>
      <c r="S140" s="38">
        <v>10.9</v>
      </c>
      <c r="T140" s="38"/>
      <c r="U140" s="38">
        <v>0.5</v>
      </c>
      <c r="V140" s="38">
        <v>1.2</v>
      </c>
      <c r="W140" s="38">
        <v>1.6</v>
      </c>
      <c r="X140" s="38">
        <v>4.7E-2</v>
      </c>
      <c r="Y140" s="38"/>
      <c r="Z140" s="38">
        <v>-2.6</v>
      </c>
      <c r="AA140" s="38">
        <v>1</v>
      </c>
      <c r="AB140" s="38">
        <v>-1.6</v>
      </c>
      <c r="AC140" s="38">
        <v>0.2</v>
      </c>
    </row>
    <row r="141" spans="1:29">
      <c r="A141" s="38">
        <v>110</v>
      </c>
      <c r="B141" s="39" t="s">
        <v>309</v>
      </c>
      <c r="C141" s="38" t="s">
        <v>58</v>
      </c>
      <c r="D141" s="38">
        <v>23</v>
      </c>
      <c r="E141" s="39" t="s">
        <v>69</v>
      </c>
      <c r="F141" s="38">
        <v>19</v>
      </c>
      <c r="G141" s="38">
        <v>89</v>
      </c>
      <c r="H141" s="38">
        <v>7.3</v>
      </c>
      <c r="I141" s="38">
        <v>0.45200000000000001</v>
      </c>
      <c r="J141" s="38">
        <v>0.39400000000000002</v>
      </c>
      <c r="K141" s="38">
        <v>0.39400000000000002</v>
      </c>
      <c r="L141" s="38">
        <v>1.3</v>
      </c>
      <c r="M141" s="38">
        <v>9.9</v>
      </c>
      <c r="N141" s="38">
        <v>5.7</v>
      </c>
      <c r="O141" s="38">
        <v>16.399999999999999</v>
      </c>
      <c r="P141" s="38">
        <v>1.7</v>
      </c>
      <c r="Q141" s="38">
        <v>0</v>
      </c>
      <c r="R141" s="38">
        <v>15.3</v>
      </c>
      <c r="S141" s="38">
        <v>23.2</v>
      </c>
      <c r="T141" s="38"/>
      <c r="U141" s="38">
        <v>-0.1</v>
      </c>
      <c r="V141" s="38">
        <v>0.1</v>
      </c>
      <c r="W141" s="38">
        <v>0</v>
      </c>
      <c r="X141" s="38">
        <v>-2.4E-2</v>
      </c>
      <c r="Y141" s="38"/>
      <c r="Z141" s="38">
        <v>-4</v>
      </c>
      <c r="AA141" s="38">
        <v>-2.7</v>
      </c>
      <c r="AB141" s="38">
        <v>-6.7</v>
      </c>
      <c r="AC141" s="38">
        <v>-0.1</v>
      </c>
    </row>
    <row r="142" spans="1:29">
      <c r="A142" s="38">
        <v>111</v>
      </c>
      <c r="B142" s="39" t="s">
        <v>729</v>
      </c>
      <c r="C142" s="38" t="s">
        <v>53</v>
      </c>
      <c r="D142" s="38">
        <v>24</v>
      </c>
      <c r="E142" s="39" t="s">
        <v>59</v>
      </c>
      <c r="F142" s="38">
        <v>2</v>
      </c>
      <c r="G142" s="38">
        <v>8</v>
      </c>
      <c r="H142" s="38">
        <v>-11.4</v>
      </c>
      <c r="I142" s="38">
        <v>0</v>
      </c>
      <c r="J142" s="38">
        <v>0.33300000000000002</v>
      </c>
      <c r="K142" s="38">
        <v>0</v>
      </c>
      <c r="L142" s="38">
        <v>0</v>
      </c>
      <c r="M142" s="38">
        <v>27.7</v>
      </c>
      <c r="N142" s="38">
        <v>13.7</v>
      </c>
      <c r="O142" s="38">
        <v>15.6</v>
      </c>
      <c r="P142" s="38">
        <v>0</v>
      </c>
      <c r="Q142" s="38">
        <v>0</v>
      </c>
      <c r="R142" s="38">
        <v>0</v>
      </c>
      <c r="S142" s="38">
        <v>16.5</v>
      </c>
      <c r="T142" s="38"/>
      <c r="U142" s="38">
        <v>-0.1</v>
      </c>
      <c r="V142" s="38">
        <v>0</v>
      </c>
      <c r="W142" s="38">
        <v>0</v>
      </c>
      <c r="X142" s="38">
        <v>-0.29799999999999999</v>
      </c>
      <c r="Y142" s="38"/>
      <c r="Z142" s="38">
        <v>-14.3</v>
      </c>
      <c r="AA142" s="38">
        <v>-1.6</v>
      </c>
      <c r="AB142" s="38">
        <v>-15.9</v>
      </c>
      <c r="AC142" s="38">
        <v>0</v>
      </c>
    </row>
    <row r="143" spans="1:29">
      <c r="A143" s="38">
        <v>112</v>
      </c>
      <c r="B143" s="39" t="s">
        <v>55</v>
      </c>
      <c r="C143" s="38" t="s">
        <v>53</v>
      </c>
      <c r="D143" s="38">
        <v>26</v>
      </c>
      <c r="E143" s="39" t="s">
        <v>56</v>
      </c>
      <c r="F143" s="38">
        <v>80</v>
      </c>
      <c r="G143" s="38">
        <v>2613</v>
      </c>
      <c r="H143" s="38">
        <v>28</v>
      </c>
      <c r="I143" s="38">
        <v>0.63800000000000001</v>
      </c>
      <c r="J143" s="38">
        <v>0.48199999999999998</v>
      </c>
      <c r="K143" s="38">
        <v>0.251</v>
      </c>
      <c r="L143" s="38">
        <v>2.4</v>
      </c>
      <c r="M143" s="38">
        <v>11.4</v>
      </c>
      <c r="N143" s="38">
        <v>7</v>
      </c>
      <c r="O143" s="38">
        <v>38.6</v>
      </c>
      <c r="P143" s="38">
        <v>3</v>
      </c>
      <c r="Q143" s="38">
        <v>0.5</v>
      </c>
      <c r="R143" s="38">
        <v>14.3</v>
      </c>
      <c r="S143" s="38">
        <v>28.9</v>
      </c>
      <c r="T143" s="38"/>
      <c r="U143" s="38">
        <v>11.5</v>
      </c>
      <c r="V143" s="38">
        <v>4.0999999999999996</v>
      </c>
      <c r="W143" s="38">
        <v>15.7</v>
      </c>
      <c r="X143" s="38">
        <v>0.28799999999999998</v>
      </c>
      <c r="Y143" s="38"/>
      <c r="Z143" s="38">
        <v>9.6</v>
      </c>
      <c r="AA143" s="38">
        <v>0.3</v>
      </c>
      <c r="AB143" s="38">
        <v>9.9</v>
      </c>
      <c r="AC143" s="38">
        <v>7.9</v>
      </c>
    </row>
    <row r="144" spans="1:29">
      <c r="A144" s="38">
        <v>113</v>
      </c>
      <c r="B144" s="39" t="s">
        <v>310</v>
      </c>
      <c r="C144" s="38" t="s">
        <v>61</v>
      </c>
      <c r="D144" s="38">
        <v>33</v>
      </c>
      <c r="E144" s="39" t="s">
        <v>51</v>
      </c>
      <c r="F144" s="38">
        <v>32</v>
      </c>
      <c r="G144" s="38">
        <v>544</v>
      </c>
      <c r="H144" s="38">
        <v>11.8</v>
      </c>
      <c r="I144" s="38">
        <v>0.46100000000000002</v>
      </c>
      <c r="J144" s="38">
        <v>0</v>
      </c>
      <c r="K144" s="38">
        <v>0.154</v>
      </c>
      <c r="L144" s="38">
        <v>10.9</v>
      </c>
      <c r="M144" s="38">
        <v>25.1</v>
      </c>
      <c r="N144" s="38">
        <v>17.8</v>
      </c>
      <c r="O144" s="38">
        <v>8.6</v>
      </c>
      <c r="P144" s="38">
        <v>1.4</v>
      </c>
      <c r="Q144" s="38">
        <v>6.3</v>
      </c>
      <c r="R144" s="38">
        <v>21.9</v>
      </c>
      <c r="S144" s="38">
        <v>15</v>
      </c>
      <c r="T144" s="38"/>
      <c r="U144" s="38">
        <v>-0.4</v>
      </c>
      <c r="V144" s="38">
        <v>0.7</v>
      </c>
      <c r="W144" s="38">
        <v>0.3</v>
      </c>
      <c r="X144" s="38">
        <v>2.3E-2</v>
      </c>
      <c r="Y144" s="38"/>
      <c r="Z144" s="38">
        <v>-5.2</v>
      </c>
      <c r="AA144" s="38">
        <v>3</v>
      </c>
      <c r="AB144" s="38">
        <v>-2.2000000000000002</v>
      </c>
      <c r="AC144" s="38">
        <v>0</v>
      </c>
    </row>
    <row r="145" spans="1:29">
      <c r="A145" s="38">
        <v>114</v>
      </c>
      <c r="B145" s="39" t="s">
        <v>311</v>
      </c>
      <c r="C145" s="38" t="s">
        <v>58</v>
      </c>
      <c r="D145" s="38">
        <v>23</v>
      </c>
      <c r="E145" s="38" t="s">
        <v>107</v>
      </c>
      <c r="F145" s="38">
        <v>47</v>
      </c>
      <c r="G145" s="38">
        <v>397</v>
      </c>
      <c r="H145" s="38">
        <v>9.6</v>
      </c>
      <c r="I145" s="38">
        <v>0.51500000000000001</v>
      </c>
      <c r="J145" s="38">
        <v>0.71499999999999997</v>
      </c>
      <c r="K145" s="38">
        <v>7.9000000000000001E-2</v>
      </c>
      <c r="L145" s="38">
        <v>2.2000000000000002</v>
      </c>
      <c r="M145" s="38">
        <v>7.2</v>
      </c>
      <c r="N145" s="38">
        <v>4.7</v>
      </c>
      <c r="O145" s="38">
        <v>9.1999999999999993</v>
      </c>
      <c r="P145" s="38">
        <v>0.8</v>
      </c>
      <c r="Q145" s="38">
        <v>0.2</v>
      </c>
      <c r="R145" s="38">
        <v>10.5</v>
      </c>
      <c r="S145" s="38">
        <v>21.3</v>
      </c>
      <c r="T145" s="38"/>
      <c r="U145" s="38">
        <v>0.1</v>
      </c>
      <c r="V145" s="38">
        <v>0.1</v>
      </c>
      <c r="W145" s="38">
        <v>0.2</v>
      </c>
      <c r="X145" s="38">
        <v>2.1999999999999999E-2</v>
      </c>
      <c r="Y145" s="38"/>
      <c r="Z145" s="38">
        <v>-0.3</v>
      </c>
      <c r="AA145" s="38">
        <v>-4.5999999999999996</v>
      </c>
      <c r="AB145" s="38">
        <v>-4.9000000000000004</v>
      </c>
      <c r="AC145" s="38">
        <v>-0.3</v>
      </c>
    </row>
    <row r="146" spans="1:29">
      <c r="A146" s="40">
        <v>114</v>
      </c>
      <c r="B146" s="39" t="s">
        <v>311</v>
      </c>
      <c r="C146" s="40" t="s">
        <v>58</v>
      </c>
      <c r="D146" s="40">
        <v>23</v>
      </c>
      <c r="E146" s="39" t="s">
        <v>71</v>
      </c>
      <c r="F146" s="40">
        <v>17</v>
      </c>
      <c r="G146" s="40">
        <v>108</v>
      </c>
      <c r="H146" s="40">
        <v>4.5</v>
      </c>
      <c r="I146" s="40">
        <v>0.47199999999999998</v>
      </c>
      <c r="J146" s="40">
        <v>0.91500000000000004</v>
      </c>
      <c r="K146" s="40">
        <v>8.5000000000000006E-2</v>
      </c>
      <c r="L146" s="40">
        <v>0</v>
      </c>
      <c r="M146" s="40">
        <v>6.1</v>
      </c>
      <c r="N146" s="40">
        <v>3.1</v>
      </c>
      <c r="O146" s="40">
        <v>5.9</v>
      </c>
      <c r="P146" s="40">
        <v>0</v>
      </c>
      <c r="Q146" s="40">
        <v>0</v>
      </c>
      <c r="R146" s="40">
        <v>9.3000000000000007</v>
      </c>
      <c r="S146" s="40">
        <v>21.6</v>
      </c>
      <c r="T146" s="40"/>
      <c r="U146" s="40">
        <v>-0.1</v>
      </c>
      <c r="V146" s="40">
        <v>0</v>
      </c>
      <c r="W146" s="40">
        <v>0</v>
      </c>
      <c r="X146" s="40">
        <v>-1.2999999999999999E-2</v>
      </c>
      <c r="Y146" s="40"/>
      <c r="Z146" s="40">
        <v>-2.4</v>
      </c>
      <c r="AA146" s="40">
        <v>-5.8</v>
      </c>
      <c r="AB146" s="40">
        <v>-8.1999999999999993</v>
      </c>
      <c r="AC146" s="40">
        <v>-0.2</v>
      </c>
    </row>
    <row r="147" spans="1:29">
      <c r="A147" s="40">
        <v>114</v>
      </c>
      <c r="B147" s="39" t="s">
        <v>311</v>
      </c>
      <c r="C147" s="40" t="s">
        <v>58</v>
      </c>
      <c r="D147" s="40">
        <v>23</v>
      </c>
      <c r="E147" s="39" t="s">
        <v>77</v>
      </c>
      <c r="F147" s="40">
        <v>19</v>
      </c>
      <c r="G147" s="40">
        <v>154</v>
      </c>
      <c r="H147" s="40">
        <v>7.4</v>
      </c>
      <c r="I147" s="40">
        <v>0.443</v>
      </c>
      <c r="J147" s="40">
        <v>0.66100000000000003</v>
      </c>
      <c r="K147" s="40">
        <v>3.4000000000000002E-2</v>
      </c>
      <c r="L147" s="40">
        <v>4.3</v>
      </c>
      <c r="M147" s="40">
        <v>10</v>
      </c>
      <c r="N147" s="40">
        <v>7.1</v>
      </c>
      <c r="O147" s="40">
        <v>13.4</v>
      </c>
      <c r="P147" s="40">
        <v>1</v>
      </c>
      <c r="Q147" s="40">
        <v>0</v>
      </c>
      <c r="R147" s="40">
        <v>11.8</v>
      </c>
      <c r="S147" s="40">
        <v>19.399999999999999</v>
      </c>
      <c r="T147" s="40"/>
      <c r="U147" s="40">
        <v>-0.1</v>
      </c>
      <c r="V147" s="40">
        <v>0</v>
      </c>
      <c r="W147" s="40">
        <v>-0.1</v>
      </c>
      <c r="X147" s="40">
        <v>-3.7999999999999999E-2</v>
      </c>
      <c r="Y147" s="40"/>
      <c r="Z147" s="40">
        <v>-1.4</v>
      </c>
      <c r="AA147" s="40">
        <v>-4.5</v>
      </c>
      <c r="AB147" s="40">
        <v>-5.8</v>
      </c>
      <c r="AC147" s="40">
        <v>-0.1</v>
      </c>
    </row>
    <row r="148" spans="1:29">
      <c r="A148" s="40">
        <v>114</v>
      </c>
      <c r="B148" s="39" t="s">
        <v>311</v>
      </c>
      <c r="C148" s="40" t="s">
        <v>58</v>
      </c>
      <c r="D148" s="40">
        <v>23</v>
      </c>
      <c r="E148" s="39" t="s">
        <v>260</v>
      </c>
      <c r="F148" s="40">
        <v>11</v>
      </c>
      <c r="G148" s="40">
        <v>135</v>
      </c>
      <c r="H148" s="40">
        <v>16.100000000000001</v>
      </c>
      <c r="I148" s="40">
        <v>0.62</v>
      </c>
      <c r="J148" s="40">
        <v>0.61</v>
      </c>
      <c r="K148" s="40">
        <v>0.11899999999999999</v>
      </c>
      <c r="L148" s="40">
        <v>1.6</v>
      </c>
      <c r="M148" s="40">
        <v>5</v>
      </c>
      <c r="N148" s="40">
        <v>3.3</v>
      </c>
      <c r="O148" s="40">
        <v>7</v>
      </c>
      <c r="P148" s="40">
        <v>1.1000000000000001</v>
      </c>
      <c r="Q148" s="40">
        <v>0.6</v>
      </c>
      <c r="R148" s="40">
        <v>10.1</v>
      </c>
      <c r="S148" s="40">
        <v>23.3</v>
      </c>
      <c r="T148" s="40"/>
      <c r="U148" s="40">
        <v>0.2</v>
      </c>
      <c r="V148" s="40">
        <v>0.1</v>
      </c>
      <c r="W148" s="40">
        <v>0.3</v>
      </c>
      <c r="X148" s="40">
        <v>0.11899999999999999</v>
      </c>
      <c r="Y148" s="40"/>
      <c r="Z148" s="40">
        <v>2.5</v>
      </c>
      <c r="AA148" s="40">
        <v>-3.7</v>
      </c>
      <c r="AB148" s="40">
        <v>-1.2</v>
      </c>
      <c r="AC148" s="40">
        <v>0</v>
      </c>
    </row>
    <row r="149" spans="1:29">
      <c r="A149" s="38">
        <v>115</v>
      </c>
      <c r="B149" s="39" t="s">
        <v>312</v>
      </c>
      <c r="C149" s="38" t="s">
        <v>64</v>
      </c>
      <c r="D149" s="38">
        <v>27</v>
      </c>
      <c r="E149" s="38" t="s">
        <v>107</v>
      </c>
      <c r="F149" s="38">
        <v>21</v>
      </c>
      <c r="G149" s="38">
        <v>209</v>
      </c>
      <c r="H149" s="38">
        <v>15.1</v>
      </c>
      <c r="I149" s="38">
        <v>0.58699999999999997</v>
      </c>
      <c r="J149" s="38">
        <v>0.44900000000000001</v>
      </c>
      <c r="K149" s="38">
        <v>1.0999999999999999E-2</v>
      </c>
      <c r="L149" s="38">
        <v>1.5</v>
      </c>
      <c r="M149" s="38">
        <v>13.9</v>
      </c>
      <c r="N149" s="38">
        <v>7.6</v>
      </c>
      <c r="O149" s="38">
        <v>7.6</v>
      </c>
      <c r="P149" s="38">
        <v>0.5</v>
      </c>
      <c r="Q149" s="38">
        <v>2.6</v>
      </c>
      <c r="R149" s="38">
        <v>9.1</v>
      </c>
      <c r="S149" s="38">
        <v>20.7</v>
      </c>
      <c r="T149" s="38"/>
      <c r="U149" s="38">
        <v>0.2</v>
      </c>
      <c r="V149" s="38">
        <v>0.2</v>
      </c>
      <c r="W149" s="38">
        <v>0.4</v>
      </c>
      <c r="X149" s="38">
        <v>9.5000000000000001E-2</v>
      </c>
      <c r="Y149" s="38"/>
      <c r="Z149" s="38">
        <v>-0.3</v>
      </c>
      <c r="AA149" s="38">
        <v>-1.8</v>
      </c>
      <c r="AB149" s="38">
        <v>-2.1</v>
      </c>
      <c r="AC149" s="38">
        <v>0</v>
      </c>
    </row>
    <row r="150" spans="1:29">
      <c r="A150" s="40">
        <v>115</v>
      </c>
      <c r="B150" s="39" t="s">
        <v>312</v>
      </c>
      <c r="C150" s="40" t="s">
        <v>64</v>
      </c>
      <c r="D150" s="40">
        <v>27</v>
      </c>
      <c r="E150" s="39" t="s">
        <v>117</v>
      </c>
      <c r="F150" s="40">
        <v>3</v>
      </c>
      <c r="G150" s="40">
        <v>17</v>
      </c>
      <c r="H150" s="40">
        <v>16.7</v>
      </c>
      <c r="I150" s="40">
        <v>0.45800000000000002</v>
      </c>
      <c r="J150" s="40">
        <v>0.33300000000000002</v>
      </c>
      <c r="K150" s="40">
        <v>0</v>
      </c>
      <c r="L150" s="40">
        <v>6.2</v>
      </c>
      <c r="M150" s="40">
        <v>20</v>
      </c>
      <c r="N150" s="40">
        <v>12.8</v>
      </c>
      <c r="O150" s="40">
        <v>24.9</v>
      </c>
      <c r="P150" s="40">
        <v>3</v>
      </c>
      <c r="Q150" s="40">
        <v>0</v>
      </c>
      <c r="R150" s="40">
        <v>14.3</v>
      </c>
      <c r="S150" s="40">
        <v>36.5</v>
      </c>
      <c r="T150" s="40"/>
      <c r="U150" s="40">
        <v>0</v>
      </c>
      <c r="V150" s="40">
        <v>0</v>
      </c>
      <c r="W150" s="40">
        <v>0</v>
      </c>
      <c r="X150" s="40">
        <v>-3.3000000000000002E-2</v>
      </c>
      <c r="Y150" s="40"/>
      <c r="Z150" s="40">
        <v>-0.2</v>
      </c>
      <c r="AA150" s="40">
        <v>-1</v>
      </c>
      <c r="AB150" s="40">
        <v>-1.2</v>
      </c>
      <c r="AC150" s="40">
        <v>0</v>
      </c>
    </row>
    <row r="151" spans="1:29">
      <c r="A151" s="40">
        <v>115</v>
      </c>
      <c r="B151" s="39" t="s">
        <v>312</v>
      </c>
      <c r="C151" s="40" t="s">
        <v>64</v>
      </c>
      <c r="D151" s="40">
        <v>27</v>
      </c>
      <c r="E151" s="39" t="s">
        <v>87</v>
      </c>
      <c r="F151" s="40">
        <v>18</v>
      </c>
      <c r="G151" s="40">
        <v>192</v>
      </c>
      <c r="H151" s="40">
        <v>14.9</v>
      </c>
      <c r="I151" s="40">
        <v>0.60699999999999998</v>
      </c>
      <c r="J151" s="40">
        <v>0.46800000000000003</v>
      </c>
      <c r="K151" s="40">
        <v>1.2999999999999999E-2</v>
      </c>
      <c r="L151" s="40">
        <v>1.1000000000000001</v>
      </c>
      <c r="M151" s="40">
        <v>13.3</v>
      </c>
      <c r="N151" s="40">
        <v>7.1</v>
      </c>
      <c r="O151" s="40">
        <v>6</v>
      </c>
      <c r="P151" s="40">
        <v>0.3</v>
      </c>
      <c r="Q151" s="40">
        <v>2.8</v>
      </c>
      <c r="R151" s="40">
        <v>8.3000000000000007</v>
      </c>
      <c r="S151" s="40">
        <v>19.3</v>
      </c>
      <c r="T151" s="40"/>
      <c r="U151" s="40">
        <v>0.3</v>
      </c>
      <c r="V151" s="40">
        <v>0.2</v>
      </c>
      <c r="W151" s="40">
        <v>0.4</v>
      </c>
      <c r="X151" s="40">
        <v>0.106</v>
      </c>
      <c r="Y151" s="40"/>
      <c r="Z151" s="40">
        <v>-0.3</v>
      </c>
      <c r="AA151" s="40">
        <v>-1.9</v>
      </c>
      <c r="AB151" s="40">
        <v>-2.2000000000000002</v>
      </c>
      <c r="AC151" s="40">
        <v>0</v>
      </c>
    </row>
    <row r="152" spans="1:29">
      <c r="A152" s="38">
        <v>116</v>
      </c>
      <c r="B152" s="39" t="s">
        <v>313</v>
      </c>
      <c r="C152" s="38" t="s">
        <v>24</v>
      </c>
      <c r="D152" s="38">
        <v>23</v>
      </c>
      <c r="E152" s="38" t="s">
        <v>107</v>
      </c>
      <c r="F152" s="38">
        <v>27</v>
      </c>
      <c r="G152" s="38">
        <v>423</v>
      </c>
      <c r="H152" s="38">
        <v>10.5</v>
      </c>
      <c r="I152" s="38">
        <v>0.46300000000000002</v>
      </c>
      <c r="J152" s="38">
        <v>0.248</v>
      </c>
      <c r="K152" s="38">
        <v>0.27</v>
      </c>
      <c r="L152" s="38">
        <v>9.4</v>
      </c>
      <c r="M152" s="38">
        <v>12.1</v>
      </c>
      <c r="N152" s="38">
        <v>10.7</v>
      </c>
      <c r="O152" s="38">
        <v>12.4</v>
      </c>
      <c r="P152" s="38">
        <v>2.1</v>
      </c>
      <c r="Q152" s="38">
        <v>1.3</v>
      </c>
      <c r="R152" s="38">
        <v>15.9</v>
      </c>
      <c r="S152" s="38">
        <v>18.899999999999999</v>
      </c>
      <c r="T152" s="38"/>
      <c r="U152" s="38">
        <v>-0.2</v>
      </c>
      <c r="V152" s="38">
        <v>0.4</v>
      </c>
      <c r="W152" s="38">
        <v>0.2</v>
      </c>
      <c r="X152" s="38">
        <v>2.8000000000000001E-2</v>
      </c>
      <c r="Y152" s="38"/>
      <c r="Z152" s="38">
        <v>-3.1</v>
      </c>
      <c r="AA152" s="38">
        <v>-0.1</v>
      </c>
      <c r="AB152" s="38">
        <v>-3.2</v>
      </c>
      <c r="AC152" s="38">
        <v>-0.1</v>
      </c>
    </row>
    <row r="153" spans="1:29">
      <c r="A153" s="40">
        <v>116</v>
      </c>
      <c r="B153" s="39" t="s">
        <v>313</v>
      </c>
      <c r="C153" s="40" t="s">
        <v>24</v>
      </c>
      <c r="D153" s="40">
        <v>23</v>
      </c>
      <c r="E153" s="39" t="s">
        <v>223</v>
      </c>
      <c r="F153" s="40">
        <v>20</v>
      </c>
      <c r="G153" s="40">
        <v>379</v>
      </c>
      <c r="H153" s="40">
        <v>10.7</v>
      </c>
      <c r="I153" s="40">
        <v>0.47199999999999998</v>
      </c>
      <c r="J153" s="40">
        <v>0.252</v>
      </c>
      <c r="K153" s="40">
        <v>0.27700000000000002</v>
      </c>
      <c r="L153" s="40">
        <v>9.5</v>
      </c>
      <c r="M153" s="40">
        <v>11.4</v>
      </c>
      <c r="N153" s="40">
        <v>10.4</v>
      </c>
      <c r="O153" s="40">
        <v>13</v>
      </c>
      <c r="P153" s="40">
        <v>2.2000000000000002</v>
      </c>
      <c r="Q153" s="40">
        <v>0.9</v>
      </c>
      <c r="R153" s="40">
        <v>15.8</v>
      </c>
      <c r="S153" s="40">
        <v>18.2</v>
      </c>
      <c r="T153" s="40"/>
      <c r="U153" s="40">
        <v>-0.1</v>
      </c>
      <c r="V153" s="40">
        <v>0.4</v>
      </c>
      <c r="W153" s="40">
        <v>0.3</v>
      </c>
      <c r="X153" s="40">
        <v>3.9E-2</v>
      </c>
      <c r="Y153" s="40"/>
      <c r="Z153" s="40">
        <v>-2.6</v>
      </c>
      <c r="AA153" s="40">
        <v>-0.1</v>
      </c>
      <c r="AB153" s="40">
        <v>-2.8</v>
      </c>
      <c r="AC153" s="40">
        <v>-0.1</v>
      </c>
    </row>
    <row r="154" spans="1:29">
      <c r="A154" s="40">
        <v>116</v>
      </c>
      <c r="B154" s="39" t="s">
        <v>313</v>
      </c>
      <c r="C154" s="40" t="s">
        <v>24</v>
      </c>
      <c r="D154" s="40">
        <v>23</v>
      </c>
      <c r="E154" s="39" t="s">
        <v>231</v>
      </c>
      <c r="F154" s="40">
        <v>7</v>
      </c>
      <c r="G154" s="40">
        <v>44</v>
      </c>
      <c r="H154" s="40">
        <v>8.5</v>
      </c>
      <c r="I154" s="40">
        <v>0.40500000000000003</v>
      </c>
      <c r="J154" s="40">
        <v>0.222</v>
      </c>
      <c r="K154" s="40">
        <v>0.222</v>
      </c>
      <c r="L154" s="40">
        <v>7.7</v>
      </c>
      <c r="M154" s="40">
        <v>17.8</v>
      </c>
      <c r="N154" s="40">
        <v>12.7</v>
      </c>
      <c r="O154" s="40">
        <v>7.2</v>
      </c>
      <c r="P154" s="40">
        <v>1.2</v>
      </c>
      <c r="Q154" s="40">
        <v>5.5</v>
      </c>
      <c r="R154" s="40">
        <v>16.8</v>
      </c>
      <c r="S154" s="40">
        <v>24.6</v>
      </c>
      <c r="T154" s="40"/>
      <c r="U154" s="40">
        <v>-0.1</v>
      </c>
      <c r="V154" s="40">
        <v>0.1</v>
      </c>
      <c r="W154" s="40">
        <v>-0.1</v>
      </c>
      <c r="X154" s="40">
        <v>-6.9000000000000006E-2</v>
      </c>
      <c r="Y154" s="40"/>
      <c r="Z154" s="40">
        <v>-7.1</v>
      </c>
      <c r="AA154" s="40">
        <v>0.2</v>
      </c>
      <c r="AB154" s="40">
        <v>-6.9</v>
      </c>
      <c r="AC154" s="40">
        <v>-0.1</v>
      </c>
    </row>
    <row r="155" spans="1:29">
      <c r="A155" s="38">
        <v>117</v>
      </c>
      <c r="B155" s="39" t="s">
        <v>314</v>
      </c>
      <c r="C155" s="38" t="s">
        <v>24</v>
      </c>
      <c r="D155" s="38">
        <v>21</v>
      </c>
      <c r="E155" s="39" t="s">
        <v>221</v>
      </c>
      <c r="F155" s="38">
        <v>68</v>
      </c>
      <c r="G155" s="38">
        <v>2455</v>
      </c>
      <c r="H155" s="38">
        <v>30.8</v>
      </c>
      <c r="I155" s="38">
        <v>0.59099999999999997</v>
      </c>
      <c r="J155" s="38">
        <v>0.01</v>
      </c>
      <c r="K155" s="38">
        <v>0.38400000000000001</v>
      </c>
      <c r="L155" s="38">
        <v>8</v>
      </c>
      <c r="M155" s="38">
        <v>24.1</v>
      </c>
      <c r="N155" s="38">
        <v>16.100000000000001</v>
      </c>
      <c r="O155" s="38">
        <v>11.6</v>
      </c>
      <c r="P155" s="38">
        <v>2.1</v>
      </c>
      <c r="Q155" s="38">
        <v>6.2</v>
      </c>
      <c r="R155" s="38">
        <v>6.3</v>
      </c>
      <c r="S155" s="38">
        <v>27.8</v>
      </c>
      <c r="T155" s="38"/>
      <c r="U155" s="38">
        <v>9.9</v>
      </c>
      <c r="V155" s="38">
        <v>4.2</v>
      </c>
      <c r="W155" s="38">
        <v>14</v>
      </c>
      <c r="X155" s="38">
        <v>0.27400000000000002</v>
      </c>
      <c r="Y155" s="38"/>
      <c r="Z155" s="38">
        <v>4.2</v>
      </c>
      <c r="AA155" s="38">
        <v>3</v>
      </c>
      <c r="AB155" s="38">
        <v>7.1</v>
      </c>
      <c r="AC155" s="38">
        <v>5.7</v>
      </c>
    </row>
    <row r="156" spans="1:29">
      <c r="A156" s="38">
        <v>118</v>
      </c>
      <c r="B156" s="39" t="s">
        <v>315</v>
      </c>
      <c r="C156" s="38" t="s">
        <v>24</v>
      </c>
      <c r="D156" s="38">
        <v>25</v>
      </c>
      <c r="E156" s="39" t="s">
        <v>85</v>
      </c>
      <c r="F156" s="38">
        <v>79</v>
      </c>
      <c r="G156" s="38">
        <v>1840</v>
      </c>
      <c r="H156" s="38">
        <v>20</v>
      </c>
      <c r="I156" s="38">
        <v>0.59399999999999997</v>
      </c>
      <c r="J156" s="38">
        <v>0</v>
      </c>
      <c r="K156" s="38">
        <v>0.40300000000000002</v>
      </c>
      <c r="L156" s="38">
        <v>13.3</v>
      </c>
      <c r="M156" s="38">
        <v>23.1</v>
      </c>
      <c r="N156" s="38">
        <v>18</v>
      </c>
      <c r="O156" s="38">
        <v>8.3000000000000007</v>
      </c>
      <c r="P156" s="38">
        <v>1.4</v>
      </c>
      <c r="Q156" s="38">
        <v>4.3</v>
      </c>
      <c r="R156" s="38">
        <v>9.5</v>
      </c>
      <c r="S156" s="38">
        <v>14.8</v>
      </c>
      <c r="T156" s="38"/>
      <c r="U156" s="38">
        <v>4.5999999999999996</v>
      </c>
      <c r="V156" s="38">
        <v>1.6</v>
      </c>
      <c r="W156" s="38">
        <v>6.3</v>
      </c>
      <c r="X156" s="38">
        <v>0.16400000000000001</v>
      </c>
      <c r="Y156" s="38"/>
      <c r="Z156" s="38">
        <v>1.1000000000000001</v>
      </c>
      <c r="AA156" s="38">
        <v>1.9</v>
      </c>
      <c r="AB156" s="38">
        <v>3</v>
      </c>
      <c r="AC156" s="38">
        <v>2.2999999999999998</v>
      </c>
    </row>
    <row r="157" spans="1:29">
      <c r="A157" s="38">
        <v>119</v>
      </c>
      <c r="B157" s="39" t="s">
        <v>316</v>
      </c>
      <c r="C157" s="38" t="s">
        <v>24</v>
      </c>
      <c r="D157" s="38">
        <v>29</v>
      </c>
      <c r="E157" s="39" t="s">
        <v>69</v>
      </c>
      <c r="F157" s="38">
        <v>74</v>
      </c>
      <c r="G157" s="38">
        <v>904</v>
      </c>
      <c r="H157" s="38">
        <v>10.8</v>
      </c>
      <c r="I157" s="38">
        <v>0.495</v>
      </c>
      <c r="J157" s="38">
        <v>1.6E-2</v>
      </c>
      <c r="K157" s="38">
        <v>0.373</v>
      </c>
      <c r="L157" s="38">
        <v>5.5</v>
      </c>
      <c r="M157" s="38">
        <v>15.4</v>
      </c>
      <c r="N157" s="38">
        <v>10.5</v>
      </c>
      <c r="O157" s="38">
        <v>6.3</v>
      </c>
      <c r="P157" s="38">
        <v>2.2999999999999998</v>
      </c>
      <c r="Q157" s="38">
        <v>1.9</v>
      </c>
      <c r="R157" s="38">
        <v>11.6</v>
      </c>
      <c r="S157" s="38">
        <v>16.7</v>
      </c>
      <c r="T157" s="38"/>
      <c r="U157" s="38">
        <v>0.2</v>
      </c>
      <c r="V157" s="38">
        <v>1.1000000000000001</v>
      </c>
      <c r="W157" s="38">
        <v>1.4</v>
      </c>
      <c r="X157" s="38">
        <v>7.1999999999999995E-2</v>
      </c>
      <c r="Y157" s="38"/>
      <c r="Z157" s="38">
        <v>-3.5</v>
      </c>
      <c r="AA157" s="38">
        <v>1</v>
      </c>
      <c r="AB157" s="38">
        <v>-2.5</v>
      </c>
      <c r="AC157" s="38">
        <v>-0.1</v>
      </c>
    </row>
    <row r="158" spans="1:29">
      <c r="A158" s="38">
        <v>120</v>
      </c>
      <c r="B158" s="39" t="s">
        <v>317</v>
      </c>
      <c r="C158" s="38" t="s">
        <v>58</v>
      </c>
      <c r="D158" s="38">
        <v>23</v>
      </c>
      <c r="E158" s="39" t="s">
        <v>73</v>
      </c>
      <c r="F158" s="38">
        <v>4</v>
      </c>
      <c r="G158" s="38">
        <v>22</v>
      </c>
      <c r="H158" s="38">
        <v>-5</v>
      </c>
      <c r="I158" s="38">
        <v>0.25</v>
      </c>
      <c r="J158" s="38">
        <v>1</v>
      </c>
      <c r="K158" s="38">
        <v>0</v>
      </c>
      <c r="L158" s="38">
        <v>0</v>
      </c>
      <c r="M158" s="38">
        <v>10.7</v>
      </c>
      <c r="N158" s="38">
        <v>5.5</v>
      </c>
      <c r="O158" s="38">
        <v>6.6</v>
      </c>
      <c r="P158" s="38">
        <v>0</v>
      </c>
      <c r="Q158" s="38">
        <v>0</v>
      </c>
      <c r="R158" s="38">
        <v>14.3</v>
      </c>
      <c r="S158" s="38">
        <v>15</v>
      </c>
      <c r="T158" s="38"/>
      <c r="U158" s="38">
        <v>-0.1</v>
      </c>
      <c r="V158" s="38">
        <v>0</v>
      </c>
      <c r="W158" s="38">
        <v>-0.1</v>
      </c>
      <c r="X158" s="38">
        <v>-0.17199999999999999</v>
      </c>
      <c r="Y158" s="38"/>
      <c r="Z158" s="38">
        <v>-7.5</v>
      </c>
      <c r="AA158" s="38">
        <v>-3.9</v>
      </c>
      <c r="AB158" s="38">
        <v>-11.5</v>
      </c>
      <c r="AC158" s="38">
        <v>-0.1</v>
      </c>
    </row>
    <row r="159" spans="1:29">
      <c r="A159" s="36" t="s">
        <v>214</v>
      </c>
      <c r="B159" s="36" t="s">
        <v>0</v>
      </c>
      <c r="C159" s="36" t="s">
        <v>1</v>
      </c>
      <c r="D159" s="36" t="s">
        <v>2</v>
      </c>
      <c r="E159" s="36" t="s">
        <v>3</v>
      </c>
      <c r="F159" s="36" t="s">
        <v>4</v>
      </c>
      <c r="G159" s="36" t="s">
        <v>6</v>
      </c>
      <c r="H159" s="36" t="s">
        <v>26</v>
      </c>
      <c r="I159" s="36" t="s">
        <v>27</v>
      </c>
      <c r="J159" s="36" t="s">
        <v>28</v>
      </c>
      <c r="K159" s="36" t="s">
        <v>29</v>
      </c>
      <c r="L159" s="36" t="s">
        <v>30</v>
      </c>
      <c r="M159" s="36" t="s">
        <v>31</v>
      </c>
      <c r="N159" s="36" t="s">
        <v>32</v>
      </c>
      <c r="O159" s="36" t="s">
        <v>33</v>
      </c>
      <c r="P159" s="36" t="s">
        <v>34</v>
      </c>
      <c r="Q159" s="36" t="s">
        <v>35</v>
      </c>
      <c r="R159" s="36" t="s">
        <v>36</v>
      </c>
      <c r="S159" s="36" t="s">
        <v>37</v>
      </c>
      <c r="T159" s="36"/>
      <c r="U159" s="36" t="s">
        <v>38</v>
      </c>
      <c r="V159" s="36" t="s">
        <v>39</v>
      </c>
      <c r="W159" s="36" t="s">
        <v>40</v>
      </c>
      <c r="X159" s="36" t="s">
        <v>41</v>
      </c>
      <c r="Y159" s="36"/>
      <c r="Z159" s="36" t="s">
        <v>42</v>
      </c>
      <c r="AA159" s="36" t="s">
        <v>43</v>
      </c>
      <c r="AB159" s="36" t="s">
        <v>44</v>
      </c>
      <c r="AC159" s="36" t="s">
        <v>45</v>
      </c>
    </row>
    <row r="160" spans="1:29">
      <c r="A160" s="38">
        <v>121</v>
      </c>
      <c r="B160" s="39" t="s">
        <v>318</v>
      </c>
      <c r="C160" s="38" t="s">
        <v>64</v>
      </c>
      <c r="D160" s="38">
        <v>26</v>
      </c>
      <c r="E160" s="38" t="s">
        <v>107</v>
      </c>
      <c r="F160" s="38">
        <v>34</v>
      </c>
      <c r="G160" s="38">
        <v>344</v>
      </c>
      <c r="H160" s="38">
        <v>8.1999999999999993</v>
      </c>
      <c r="I160" s="38">
        <v>0.44900000000000001</v>
      </c>
      <c r="J160" s="38">
        <v>0.504</v>
      </c>
      <c r="K160" s="38">
        <v>4.2999999999999997E-2</v>
      </c>
      <c r="L160" s="38">
        <v>3.4</v>
      </c>
      <c r="M160" s="38">
        <v>21</v>
      </c>
      <c r="N160" s="38">
        <v>12.4</v>
      </c>
      <c r="O160" s="38">
        <v>7.5</v>
      </c>
      <c r="P160" s="38">
        <v>1.8</v>
      </c>
      <c r="Q160" s="38">
        <v>1.1000000000000001</v>
      </c>
      <c r="R160" s="38">
        <v>13.8</v>
      </c>
      <c r="S160" s="38">
        <v>22.1</v>
      </c>
      <c r="T160" s="38"/>
      <c r="U160" s="38">
        <v>-0.6</v>
      </c>
      <c r="V160" s="38">
        <v>0.5</v>
      </c>
      <c r="W160" s="38">
        <v>0</v>
      </c>
      <c r="X160" s="38">
        <v>-1E-3</v>
      </c>
      <c r="Y160" s="38"/>
      <c r="Z160" s="38">
        <v>-4.4000000000000004</v>
      </c>
      <c r="AA160" s="38">
        <v>-1</v>
      </c>
      <c r="AB160" s="38">
        <v>-5.4</v>
      </c>
      <c r="AC160" s="38">
        <v>-0.3</v>
      </c>
    </row>
    <row r="161" spans="1:29">
      <c r="A161" s="40">
        <v>121</v>
      </c>
      <c r="B161" s="39" t="s">
        <v>318</v>
      </c>
      <c r="C161" s="40" t="s">
        <v>64</v>
      </c>
      <c r="D161" s="40">
        <v>26</v>
      </c>
      <c r="E161" s="39" t="s">
        <v>62</v>
      </c>
      <c r="F161" s="40">
        <v>26</v>
      </c>
      <c r="G161" s="40">
        <v>268</v>
      </c>
      <c r="H161" s="40">
        <v>7.1</v>
      </c>
      <c r="I161" s="40">
        <v>0.441</v>
      </c>
      <c r="J161" s="40">
        <v>0.496</v>
      </c>
      <c r="K161" s="40">
        <v>3.5000000000000003E-2</v>
      </c>
      <c r="L161" s="40">
        <v>2.6</v>
      </c>
      <c r="M161" s="40">
        <v>22.8</v>
      </c>
      <c r="N161" s="40">
        <v>12.9</v>
      </c>
      <c r="O161" s="40">
        <v>5.0999999999999996</v>
      </c>
      <c r="P161" s="40">
        <v>1.5</v>
      </c>
      <c r="Q161" s="40">
        <v>0.8</v>
      </c>
      <c r="R161" s="40">
        <v>13.4</v>
      </c>
      <c r="S161" s="40">
        <v>22.9</v>
      </c>
      <c r="T161" s="40"/>
      <c r="U161" s="40">
        <v>-0.5</v>
      </c>
      <c r="V161" s="40">
        <v>0.4</v>
      </c>
      <c r="W161" s="40">
        <v>-0.1</v>
      </c>
      <c r="X161" s="40">
        <v>-2.1000000000000001E-2</v>
      </c>
      <c r="Y161" s="40"/>
      <c r="Z161" s="40">
        <v>-5.3</v>
      </c>
      <c r="AA161" s="40">
        <v>-1.5</v>
      </c>
      <c r="AB161" s="40">
        <v>-6.8</v>
      </c>
      <c r="AC161" s="40">
        <v>-0.3</v>
      </c>
    </row>
    <row r="162" spans="1:29">
      <c r="A162" s="40">
        <v>121</v>
      </c>
      <c r="B162" s="39" t="s">
        <v>318</v>
      </c>
      <c r="C162" s="40" t="s">
        <v>64</v>
      </c>
      <c r="D162" s="40">
        <v>26</v>
      </c>
      <c r="E162" s="39" t="s">
        <v>97</v>
      </c>
      <c r="F162" s="40">
        <v>8</v>
      </c>
      <c r="G162" s="40">
        <v>76</v>
      </c>
      <c r="H162" s="40">
        <v>12.1</v>
      </c>
      <c r="I162" s="40">
        <v>0.48399999999999999</v>
      </c>
      <c r="J162" s="40">
        <v>0.53800000000000003</v>
      </c>
      <c r="K162" s="40">
        <v>7.6999999999999999E-2</v>
      </c>
      <c r="L162" s="40">
        <v>6.2</v>
      </c>
      <c r="M162" s="40">
        <v>14.6</v>
      </c>
      <c r="N162" s="40">
        <v>10.5</v>
      </c>
      <c r="O162" s="40">
        <v>16</v>
      </c>
      <c r="P162" s="40">
        <v>2.7</v>
      </c>
      <c r="Q162" s="40">
        <v>2.2000000000000002</v>
      </c>
      <c r="R162" s="40">
        <v>15.7</v>
      </c>
      <c r="S162" s="40">
        <v>19.2</v>
      </c>
      <c r="T162" s="40"/>
      <c r="U162" s="40">
        <v>0</v>
      </c>
      <c r="V162" s="40">
        <v>0.1</v>
      </c>
      <c r="W162" s="40">
        <v>0.1</v>
      </c>
      <c r="X162" s="40">
        <v>6.8000000000000005E-2</v>
      </c>
      <c r="Y162" s="40"/>
      <c r="Z162" s="40">
        <v>-1.3</v>
      </c>
      <c r="AA162" s="40">
        <v>0.9</v>
      </c>
      <c r="AB162" s="40">
        <v>-0.3</v>
      </c>
      <c r="AC162" s="40">
        <v>0</v>
      </c>
    </row>
    <row r="163" spans="1:29">
      <c r="A163" s="38">
        <v>122</v>
      </c>
      <c r="B163" s="39" t="s">
        <v>319</v>
      </c>
      <c r="C163" s="38" t="s">
        <v>61</v>
      </c>
      <c r="D163" s="38">
        <v>25</v>
      </c>
      <c r="E163" s="39" t="s">
        <v>95</v>
      </c>
      <c r="F163" s="38">
        <v>59</v>
      </c>
      <c r="G163" s="38">
        <v>845</v>
      </c>
      <c r="H163" s="38">
        <v>13.3</v>
      </c>
      <c r="I163" s="38">
        <v>0.56799999999999995</v>
      </c>
      <c r="J163" s="38">
        <v>6.0000000000000001E-3</v>
      </c>
      <c r="K163" s="38">
        <v>0.39500000000000002</v>
      </c>
      <c r="L163" s="38">
        <v>15.5</v>
      </c>
      <c r="M163" s="38">
        <v>24.1</v>
      </c>
      <c r="N163" s="38">
        <v>19.7</v>
      </c>
      <c r="O163" s="38">
        <v>1.6</v>
      </c>
      <c r="P163" s="38">
        <v>1</v>
      </c>
      <c r="Q163" s="38">
        <v>4.8</v>
      </c>
      <c r="R163" s="38">
        <v>21.1</v>
      </c>
      <c r="S163" s="38">
        <v>13</v>
      </c>
      <c r="T163" s="38"/>
      <c r="U163" s="38">
        <v>0.7</v>
      </c>
      <c r="V163" s="38">
        <v>1</v>
      </c>
      <c r="W163" s="38">
        <v>1.7</v>
      </c>
      <c r="X163" s="38">
        <v>9.9000000000000005E-2</v>
      </c>
      <c r="Y163" s="38"/>
      <c r="Z163" s="38">
        <v>-3.6</v>
      </c>
      <c r="AA163" s="38">
        <v>0.3</v>
      </c>
      <c r="AB163" s="38">
        <v>-3.3</v>
      </c>
      <c r="AC163" s="38">
        <v>-0.3</v>
      </c>
    </row>
    <row r="164" spans="1:29">
      <c r="A164" s="38">
        <v>123</v>
      </c>
      <c r="B164" s="39" t="s">
        <v>320</v>
      </c>
      <c r="C164" s="38" t="s">
        <v>58</v>
      </c>
      <c r="D164" s="38">
        <v>24</v>
      </c>
      <c r="E164" s="39" t="s">
        <v>108</v>
      </c>
      <c r="F164" s="38">
        <v>67</v>
      </c>
      <c r="G164" s="38">
        <v>1380</v>
      </c>
      <c r="H164" s="38">
        <v>8.5</v>
      </c>
      <c r="I164" s="38">
        <v>0.49299999999999999</v>
      </c>
      <c r="J164" s="38">
        <v>0.54400000000000004</v>
      </c>
      <c r="K164" s="38">
        <v>0.124</v>
      </c>
      <c r="L164" s="38">
        <v>3.1</v>
      </c>
      <c r="M164" s="38">
        <v>7.3</v>
      </c>
      <c r="N164" s="38">
        <v>5.2</v>
      </c>
      <c r="O164" s="38">
        <v>21.1</v>
      </c>
      <c r="P164" s="38">
        <v>0.9</v>
      </c>
      <c r="Q164" s="38">
        <v>0.1</v>
      </c>
      <c r="R164" s="38">
        <v>15.9</v>
      </c>
      <c r="S164" s="38">
        <v>12.6</v>
      </c>
      <c r="T164" s="38"/>
      <c r="U164" s="38">
        <v>1.4</v>
      </c>
      <c r="V164" s="38">
        <v>0.5</v>
      </c>
      <c r="W164" s="38">
        <v>1.9</v>
      </c>
      <c r="X164" s="38">
        <v>6.7000000000000004E-2</v>
      </c>
      <c r="Y164" s="38"/>
      <c r="Z164" s="38">
        <v>-0.6</v>
      </c>
      <c r="AA164" s="38">
        <v>-2</v>
      </c>
      <c r="AB164" s="38">
        <v>-2.6</v>
      </c>
      <c r="AC164" s="38">
        <v>-0.2</v>
      </c>
    </row>
    <row r="165" spans="1:29">
      <c r="A165" s="38">
        <v>124</v>
      </c>
      <c r="B165" s="39" t="s">
        <v>321</v>
      </c>
      <c r="C165" s="38" t="s">
        <v>64</v>
      </c>
      <c r="D165" s="38">
        <v>29</v>
      </c>
      <c r="E165" s="39" t="s">
        <v>73</v>
      </c>
      <c r="F165" s="38">
        <v>72</v>
      </c>
      <c r="G165" s="38">
        <v>2421</v>
      </c>
      <c r="H165" s="38">
        <v>15.5</v>
      </c>
      <c r="I165" s="38">
        <v>0.56100000000000005</v>
      </c>
      <c r="J165" s="38">
        <v>0.28000000000000003</v>
      </c>
      <c r="K165" s="38">
        <v>0.31900000000000001</v>
      </c>
      <c r="L165" s="38">
        <v>5.2</v>
      </c>
      <c r="M165" s="38">
        <v>13.3</v>
      </c>
      <c r="N165" s="38">
        <v>9.3000000000000007</v>
      </c>
      <c r="O165" s="38">
        <v>9.9</v>
      </c>
      <c r="P165" s="38">
        <v>1.4</v>
      </c>
      <c r="Q165" s="38">
        <v>0.8</v>
      </c>
      <c r="R165" s="38">
        <v>10.7</v>
      </c>
      <c r="S165" s="38">
        <v>19.5</v>
      </c>
      <c r="T165" s="38"/>
      <c r="U165" s="38">
        <v>3.7</v>
      </c>
      <c r="V165" s="38">
        <v>1.6</v>
      </c>
      <c r="W165" s="38">
        <v>5.4</v>
      </c>
      <c r="X165" s="38">
        <v>0.106</v>
      </c>
      <c r="Y165" s="38"/>
      <c r="Z165" s="38">
        <v>1.1000000000000001</v>
      </c>
      <c r="AA165" s="38">
        <v>-0.6</v>
      </c>
      <c r="AB165" s="38">
        <v>0.5</v>
      </c>
      <c r="AC165" s="38">
        <v>1.5</v>
      </c>
    </row>
    <row r="166" spans="1:29">
      <c r="A166" s="38">
        <v>125</v>
      </c>
      <c r="B166" s="39" t="s">
        <v>322</v>
      </c>
      <c r="C166" s="38" t="s">
        <v>58</v>
      </c>
      <c r="D166" s="38">
        <v>25</v>
      </c>
      <c r="E166" s="39" t="s">
        <v>105</v>
      </c>
      <c r="F166" s="38">
        <v>60</v>
      </c>
      <c r="G166" s="38">
        <v>2100</v>
      </c>
      <c r="H166" s="38">
        <v>17.399999999999999</v>
      </c>
      <c r="I166" s="38">
        <v>0.51</v>
      </c>
      <c r="J166" s="38">
        <v>8.8999999999999996E-2</v>
      </c>
      <c r="K166" s="38">
        <v>0.438</v>
      </c>
      <c r="L166" s="38">
        <v>2.2999999999999998</v>
      </c>
      <c r="M166" s="38">
        <v>12.9</v>
      </c>
      <c r="N166" s="38">
        <v>7.6</v>
      </c>
      <c r="O166" s="38">
        <v>17</v>
      </c>
      <c r="P166" s="38">
        <v>1.8</v>
      </c>
      <c r="Q166" s="38">
        <v>0.4</v>
      </c>
      <c r="R166" s="38">
        <v>10.4</v>
      </c>
      <c r="S166" s="38">
        <v>28.4</v>
      </c>
      <c r="T166" s="38"/>
      <c r="U166" s="38">
        <v>2.6</v>
      </c>
      <c r="V166" s="38">
        <v>1.4</v>
      </c>
      <c r="W166" s="38">
        <v>4</v>
      </c>
      <c r="X166" s="38">
        <v>0.09</v>
      </c>
      <c r="Y166" s="38"/>
      <c r="Z166" s="38">
        <v>-0.2</v>
      </c>
      <c r="AA166" s="38">
        <v>-1.4</v>
      </c>
      <c r="AB166" s="38">
        <v>-1.6</v>
      </c>
      <c r="AC166" s="38">
        <v>0.2</v>
      </c>
    </row>
    <row r="167" spans="1:29">
      <c r="A167" s="38">
        <v>126</v>
      </c>
      <c r="B167" s="39" t="s">
        <v>323</v>
      </c>
      <c r="C167" s="38" t="s">
        <v>24</v>
      </c>
      <c r="D167" s="38">
        <v>32</v>
      </c>
      <c r="E167" s="39" t="s">
        <v>62</v>
      </c>
      <c r="F167" s="38">
        <v>81</v>
      </c>
      <c r="G167" s="38">
        <v>1984</v>
      </c>
      <c r="H167" s="38">
        <v>12.7</v>
      </c>
      <c r="I167" s="38">
        <v>0.52600000000000002</v>
      </c>
      <c r="J167" s="38">
        <v>0.26700000000000002</v>
      </c>
      <c r="K167" s="38">
        <v>0.14699999999999999</v>
      </c>
      <c r="L167" s="38">
        <v>4.5</v>
      </c>
      <c r="M167" s="38">
        <v>15.2</v>
      </c>
      <c r="N167" s="38">
        <v>10</v>
      </c>
      <c r="O167" s="38">
        <v>17.899999999999999</v>
      </c>
      <c r="P167" s="38">
        <v>0.9</v>
      </c>
      <c r="Q167" s="38">
        <v>0.9</v>
      </c>
      <c r="R167" s="38">
        <v>15.8</v>
      </c>
      <c r="S167" s="38">
        <v>18.3</v>
      </c>
      <c r="T167" s="38"/>
      <c r="U167" s="38">
        <v>1.3</v>
      </c>
      <c r="V167" s="38">
        <v>2.2999999999999998</v>
      </c>
      <c r="W167" s="38">
        <v>3.6</v>
      </c>
      <c r="X167" s="38">
        <v>8.7999999999999995E-2</v>
      </c>
      <c r="Y167" s="38"/>
      <c r="Z167" s="38">
        <v>-0.6</v>
      </c>
      <c r="AA167" s="38">
        <v>0.7</v>
      </c>
      <c r="AB167" s="38">
        <v>0.1</v>
      </c>
      <c r="AC167" s="38">
        <v>1.1000000000000001</v>
      </c>
    </row>
    <row r="168" spans="1:29">
      <c r="A168" s="38">
        <v>127</v>
      </c>
      <c r="B168" s="39" t="s">
        <v>324</v>
      </c>
      <c r="C168" s="38" t="s">
        <v>61</v>
      </c>
      <c r="D168" s="38">
        <v>25</v>
      </c>
      <c r="E168" s="39" t="s">
        <v>77</v>
      </c>
      <c r="F168" s="38">
        <v>73</v>
      </c>
      <c r="G168" s="38">
        <v>2193</v>
      </c>
      <c r="H168" s="38">
        <v>17.2</v>
      </c>
      <c r="I168" s="38">
        <v>0.57299999999999995</v>
      </c>
      <c r="J168" s="38">
        <v>1.2E-2</v>
      </c>
      <c r="K168" s="38">
        <v>0.47699999999999998</v>
      </c>
      <c r="L168" s="38">
        <v>11.3</v>
      </c>
      <c r="M168" s="38">
        <v>20.8</v>
      </c>
      <c r="N168" s="38">
        <v>15.9</v>
      </c>
      <c r="O168" s="38">
        <v>10.5</v>
      </c>
      <c r="P168" s="38">
        <v>1.6</v>
      </c>
      <c r="Q168" s="38">
        <v>4.5</v>
      </c>
      <c r="R168" s="38">
        <v>16.899999999999999</v>
      </c>
      <c r="S168" s="38">
        <v>15</v>
      </c>
      <c r="T168" s="38"/>
      <c r="U168" s="38">
        <v>3.4</v>
      </c>
      <c r="V168" s="38">
        <v>1.5</v>
      </c>
      <c r="W168" s="38">
        <v>4.9000000000000004</v>
      </c>
      <c r="X168" s="38">
        <v>0.108</v>
      </c>
      <c r="Y168" s="38"/>
      <c r="Z168" s="38">
        <v>0.1</v>
      </c>
      <c r="AA168" s="38">
        <v>2.4</v>
      </c>
      <c r="AB168" s="38">
        <v>2.5</v>
      </c>
      <c r="AC168" s="38">
        <v>2.5</v>
      </c>
    </row>
    <row r="169" spans="1:29">
      <c r="A169" s="38">
        <v>128</v>
      </c>
      <c r="B169" s="39" t="s">
        <v>325</v>
      </c>
      <c r="C169" s="38" t="s">
        <v>53</v>
      </c>
      <c r="D169" s="38">
        <v>21</v>
      </c>
      <c r="E169" s="39" t="s">
        <v>117</v>
      </c>
      <c r="F169" s="38">
        <v>34</v>
      </c>
      <c r="G169" s="38">
        <v>455</v>
      </c>
      <c r="H169" s="38">
        <v>10.199999999999999</v>
      </c>
      <c r="I169" s="38">
        <v>0.39400000000000002</v>
      </c>
      <c r="J169" s="38">
        <v>0.38500000000000001</v>
      </c>
      <c r="K169" s="38">
        <v>0.20100000000000001</v>
      </c>
      <c r="L169" s="38">
        <v>0.9</v>
      </c>
      <c r="M169" s="38">
        <v>10.9</v>
      </c>
      <c r="N169" s="38">
        <v>5.7</v>
      </c>
      <c r="O169" s="38">
        <v>34.9</v>
      </c>
      <c r="P169" s="38">
        <v>2.2000000000000002</v>
      </c>
      <c r="Q169" s="38">
        <v>1</v>
      </c>
      <c r="R169" s="38">
        <v>15.2</v>
      </c>
      <c r="S169" s="38">
        <v>21.1</v>
      </c>
      <c r="T169" s="38"/>
      <c r="U169" s="38">
        <v>-0.3</v>
      </c>
      <c r="V169" s="38">
        <v>0.4</v>
      </c>
      <c r="W169" s="38">
        <v>0.1</v>
      </c>
      <c r="X169" s="38">
        <v>8.9999999999999993E-3</v>
      </c>
      <c r="Y169" s="38"/>
      <c r="Z169" s="38">
        <v>-2.6</v>
      </c>
      <c r="AA169" s="38">
        <v>-1.5</v>
      </c>
      <c r="AB169" s="38">
        <v>-4.2</v>
      </c>
      <c r="AC169" s="38">
        <v>-0.2</v>
      </c>
    </row>
    <row r="170" spans="1:29">
      <c r="A170" s="38">
        <v>129</v>
      </c>
      <c r="B170" s="39" t="s">
        <v>326</v>
      </c>
      <c r="C170" s="38" t="s">
        <v>24</v>
      </c>
      <c r="D170" s="38">
        <v>31</v>
      </c>
      <c r="E170" s="39" t="s">
        <v>71</v>
      </c>
      <c r="F170" s="38">
        <v>69</v>
      </c>
      <c r="G170" s="38">
        <v>854</v>
      </c>
      <c r="H170" s="38">
        <v>11.1</v>
      </c>
      <c r="I170" s="38">
        <v>0.50700000000000001</v>
      </c>
      <c r="J170" s="38">
        <v>7.0000000000000001E-3</v>
      </c>
      <c r="K170" s="38">
        <v>0.57199999999999995</v>
      </c>
      <c r="L170" s="38">
        <v>13.3</v>
      </c>
      <c r="M170" s="38">
        <v>22.7</v>
      </c>
      <c r="N170" s="38">
        <v>18</v>
      </c>
      <c r="O170" s="38">
        <v>4.4000000000000004</v>
      </c>
      <c r="P170" s="38">
        <v>2.2999999999999998</v>
      </c>
      <c r="Q170" s="38">
        <v>2.2999999999999998</v>
      </c>
      <c r="R170" s="38">
        <v>18.399999999999999</v>
      </c>
      <c r="S170" s="38">
        <v>11.3</v>
      </c>
      <c r="T170" s="38"/>
      <c r="U170" s="38">
        <v>0.4</v>
      </c>
      <c r="V170" s="38">
        <v>1.5</v>
      </c>
      <c r="W170" s="38">
        <v>1.9</v>
      </c>
      <c r="X170" s="38">
        <v>0.108</v>
      </c>
      <c r="Y170" s="38"/>
      <c r="Z170" s="38">
        <v>-3.5</v>
      </c>
      <c r="AA170" s="38">
        <v>2.1</v>
      </c>
      <c r="AB170" s="38">
        <v>-1.4</v>
      </c>
      <c r="AC170" s="38">
        <v>0.1</v>
      </c>
    </row>
    <row r="171" spans="1:29">
      <c r="A171" s="38">
        <v>130</v>
      </c>
      <c r="B171" s="39" t="s">
        <v>663</v>
      </c>
      <c r="C171" s="38" t="s">
        <v>53</v>
      </c>
      <c r="D171" s="38">
        <v>28</v>
      </c>
      <c r="E171" s="39" t="s">
        <v>221</v>
      </c>
      <c r="F171" s="38">
        <v>12</v>
      </c>
      <c r="G171" s="38">
        <v>177</v>
      </c>
      <c r="H171" s="38">
        <v>11.2</v>
      </c>
      <c r="I171" s="38">
        <v>0.45</v>
      </c>
      <c r="J171" s="38">
        <v>0.35299999999999998</v>
      </c>
      <c r="K171" s="38">
        <v>0.255</v>
      </c>
      <c r="L171" s="38">
        <v>1.3</v>
      </c>
      <c r="M171" s="38">
        <v>12.8</v>
      </c>
      <c r="N171" s="38">
        <v>7.1</v>
      </c>
      <c r="O171" s="38">
        <v>20</v>
      </c>
      <c r="P171" s="38">
        <v>3.3</v>
      </c>
      <c r="Q171" s="38">
        <v>1.7</v>
      </c>
      <c r="R171" s="38">
        <v>15</v>
      </c>
      <c r="S171" s="38">
        <v>17.2</v>
      </c>
      <c r="T171" s="38"/>
      <c r="U171" s="38">
        <v>0</v>
      </c>
      <c r="V171" s="38">
        <v>0.2</v>
      </c>
      <c r="W171" s="38">
        <v>0.2</v>
      </c>
      <c r="X171" s="38">
        <v>4.5999999999999999E-2</v>
      </c>
      <c r="Y171" s="38"/>
      <c r="Z171" s="38">
        <v>-2.1</v>
      </c>
      <c r="AA171" s="38">
        <v>0.8</v>
      </c>
      <c r="AB171" s="38">
        <v>-1.3</v>
      </c>
      <c r="AC171" s="38">
        <v>0</v>
      </c>
    </row>
    <row r="172" spans="1:29">
      <c r="A172" s="38">
        <v>131</v>
      </c>
      <c r="B172" s="39" t="s">
        <v>327</v>
      </c>
      <c r="C172" s="38" t="s">
        <v>58</v>
      </c>
      <c r="D172" s="38">
        <v>28</v>
      </c>
      <c r="E172" s="39" t="s">
        <v>69</v>
      </c>
      <c r="F172" s="38">
        <v>12</v>
      </c>
      <c r="G172" s="38">
        <v>103</v>
      </c>
      <c r="H172" s="38">
        <v>3.3</v>
      </c>
      <c r="I172" s="38">
        <v>0.38700000000000001</v>
      </c>
      <c r="J172" s="38">
        <v>0.33300000000000002</v>
      </c>
      <c r="K172" s="38">
        <v>0.38100000000000001</v>
      </c>
      <c r="L172" s="38">
        <v>1.1000000000000001</v>
      </c>
      <c r="M172" s="38">
        <v>11.8</v>
      </c>
      <c r="N172" s="38">
        <v>6.6</v>
      </c>
      <c r="O172" s="38">
        <v>5</v>
      </c>
      <c r="P172" s="38">
        <v>0.5</v>
      </c>
      <c r="Q172" s="38">
        <v>0</v>
      </c>
      <c r="R172" s="38">
        <v>0</v>
      </c>
      <c r="S172" s="38">
        <v>10.7</v>
      </c>
      <c r="T172" s="38"/>
      <c r="U172" s="38">
        <v>0</v>
      </c>
      <c r="V172" s="38">
        <v>0.1</v>
      </c>
      <c r="W172" s="38">
        <v>0</v>
      </c>
      <c r="X172" s="38">
        <v>0.02</v>
      </c>
      <c r="Y172" s="38"/>
      <c r="Z172" s="38">
        <v>-4.4000000000000004</v>
      </c>
      <c r="AA172" s="38">
        <v>-1.6</v>
      </c>
      <c r="AB172" s="38">
        <v>-6.1</v>
      </c>
      <c r="AC172" s="38">
        <v>-0.1</v>
      </c>
    </row>
    <row r="173" spans="1:29">
      <c r="A173" s="38">
        <v>132</v>
      </c>
      <c r="B173" s="39" t="s">
        <v>57</v>
      </c>
      <c r="C173" s="38" t="s">
        <v>664</v>
      </c>
      <c r="D173" s="38">
        <v>28</v>
      </c>
      <c r="E173" s="38" t="s">
        <v>107</v>
      </c>
      <c r="F173" s="38">
        <v>78</v>
      </c>
      <c r="G173" s="38">
        <v>2640</v>
      </c>
      <c r="H173" s="38">
        <v>17.399999999999999</v>
      </c>
      <c r="I173" s="38">
        <v>0.57699999999999996</v>
      </c>
      <c r="J173" s="38">
        <v>0.25800000000000001</v>
      </c>
      <c r="K173" s="38">
        <v>0.23400000000000001</v>
      </c>
      <c r="L173" s="38">
        <v>3.5</v>
      </c>
      <c r="M173" s="38">
        <v>8.1999999999999993</v>
      </c>
      <c r="N173" s="38">
        <v>5.9</v>
      </c>
      <c r="O173" s="38">
        <v>22.8</v>
      </c>
      <c r="P173" s="38">
        <v>1.5</v>
      </c>
      <c r="Q173" s="38">
        <v>0.5</v>
      </c>
      <c r="R173" s="38">
        <v>13.5</v>
      </c>
      <c r="S173" s="38">
        <v>21.8</v>
      </c>
      <c r="T173" s="38"/>
      <c r="U173" s="38">
        <v>5.4</v>
      </c>
      <c r="V173" s="38">
        <v>1.4</v>
      </c>
      <c r="W173" s="38">
        <v>6.8</v>
      </c>
      <c r="X173" s="38">
        <v>0.123</v>
      </c>
      <c r="Y173" s="38"/>
      <c r="Z173" s="38">
        <v>2.5</v>
      </c>
      <c r="AA173" s="38">
        <v>-1.4</v>
      </c>
      <c r="AB173" s="38">
        <v>1.1000000000000001</v>
      </c>
      <c r="AC173" s="38">
        <v>2.1</v>
      </c>
    </row>
    <row r="174" spans="1:29">
      <c r="A174" s="40">
        <v>132</v>
      </c>
      <c r="B174" s="39" t="s">
        <v>57</v>
      </c>
      <c r="C174" s="40" t="s">
        <v>58</v>
      </c>
      <c r="D174" s="40">
        <v>28</v>
      </c>
      <c r="E174" s="39" t="s">
        <v>59</v>
      </c>
      <c r="F174" s="40">
        <v>52</v>
      </c>
      <c r="G174" s="40">
        <v>1735</v>
      </c>
      <c r="H174" s="40">
        <v>16.7</v>
      </c>
      <c r="I174" s="40">
        <v>0.57299999999999995</v>
      </c>
      <c r="J174" s="40">
        <v>0.27400000000000002</v>
      </c>
      <c r="K174" s="40">
        <v>0.191</v>
      </c>
      <c r="L174" s="40">
        <v>3.2</v>
      </c>
      <c r="M174" s="40">
        <v>8.5</v>
      </c>
      <c r="N174" s="40">
        <v>5.8</v>
      </c>
      <c r="O174" s="40">
        <v>20.2</v>
      </c>
      <c r="P174" s="40">
        <v>1.4</v>
      </c>
      <c r="Q174" s="40">
        <v>0.4</v>
      </c>
      <c r="R174" s="40">
        <v>13.4</v>
      </c>
      <c r="S174" s="40">
        <v>21.5</v>
      </c>
      <c r="T174" s="40"/>
      <c r="U174" s="40">
        <v>3.1</v>
      </c>
      <c r="V174" s="40">
        <v>0.9</v>
      </c>
      <c r="W174" s="40">
        <v>4</v>
      </c>
      <c r="X174" s="40">
        <v>0.111</v>
      </c>
      <c r="Y174" s="40"/>
      <c r="Z174" s="40">
        <v>2.1</v>
      </c>
      <c r="AA174" s="40">
        <v>-1.3</v>
      </c>
      <c r="AB174" s="40">
        <v>0.8</v>
      </c>
      <c r="AC174" s="40">
        <v>1.2</v>
      </c>
    </row>
    <row r="175" spans="1:29">
      <c r="A175" s="40">
        <v>132</v>
      </c>
      <c r="B175" s="39" t="s">
        <v>57</v>
      </c>
      <c r="C175" s="40" t="s">
        <v>53</v>
      </c>
      <c r="D175" s="40">
        <v>28</v>
      </c>
      <c r="E175" s="39" t="s">
        <v>73</v>
      </c>
      <c r="F175" s="40">
        <v>26</v>
      </c>
      <c r="G175" s="40">
        <v>905</v>
      </c>
      <c r="H175" s="40">
        <v>18.8</v>
      </c>
      <c r="I175" s="40">
        <v>0.58599999999999997</v>
      </c>
      <c r="J175" s="40">
        <v>0.22600000000000001</v>
      </c>
      <c r="K175" s="40">
        <v>0.32200000000000001</v>
      </c>
      <c r="L175" s="40">
        <v>4.0999999999999996</v>
      </c>
      <c r="M175" s="40">
        <v>7.7</v>
      </c>
      <c r="N175" s="40">
        <v>5.9</v>
      </c>
      <c r="O175" s="40">
        <v>27.8</v>
      </c>
      <c r="P175" s="40">
        <v>1.6</v>
      </c>
      <c r="Q175" s="40">
        <v>0.6</v>
      </c>
      <c r="R175" s="40">
        <v>13.8</v>
      </c>
      <c r="S175" s="40">
        <v>22.2</v>
      </c>
      <c r="T175" s="40"/>
      <c r="U175" s="40">
        <v>2.2999999999999998</v>
      </c>
      <c r="V175" s="40">
        <v>0.5</v>
      </c>
      <c r="W175" s="40">
        <v>2.8</v>
      </c>
      <c r="X175" s="40">
        <v>0.14599999999999999</v>
      </c>
      <c r="Y175" s="40"/>
      <c r="Z175" s="40">
        <v>3.4</v>
      </c>
      <c r="AA175" s="40">
        <v>-1.7</v>
      </c>
      <c r="AB175" s="40">
        <v>1.7</v>
      </c>
      <c r="AC175" s="40">
        <v>0.9</v>
      </c>
    </row>
    <row r="176" spans="1:29">
      <c r="A176" s="38">
        <v>133</v>
      </c>
      <c r="B176" s="39" t="s">
        <v>328</v>
      </c>
      <c r="C176" s="38" t="s">
        <v>58</v>
      </c>
      <c r="D176" s="38">
        <v>25</v>
      </c>
      <c r="E176" s="38" t="s">
        <v>107</v>
      </c>
      <c r="F176" s="38">
        <v>16</v>
      </c>
      <c r="G176" s="38">
        <v>75</v>
      </c>
      <c r="H176" s="38">
        <v>8.1999999999999993</v>
      </c>
      <c r="I176" s="38">
        <v>0.435</v>
      </c>
      <c r="J176" s="38">
        <v>0.46700000000000003</v>
      </c>
      <c r="K176" s="38">
        <v>0.16700000000000001</v>
      </c>
      <c r="L176" s="38">
        <v>7.8</v>
      </c>
      <c r="M176" s="38">
        <v>4.5999999999999996</v>
      </c>
      <c r="N176" s="38">
        <v>6.2</v>
      </c>
      <c r="O176" s="38">
        <v>11.2</v>
      </c>
      <c r="P176" s="38">
        <v>1.4</v>
      </c>
      <c r="Q176" s="38">
        <v>0</v>
      </c>
      <c r="R176" s="38">
        <v>13.4</v>
      </c>
      <c r="S176" s="38">
        <v>22.9</v>
      </c>
      <c r="T176" s="38"/>
      <c r="U176" s="38">
        <v>-0.1</v>
      </c>
      <c r="V176" s="38">
        <v>0</v>
      </c>
      <c r="W176" s="38">
        <v>-0.1</v>
      </c>
      <c r="X176" s="38">
        <v>-4.2000000000000003E-2</v>
      </c>
      <c r="Y176" s="38"/>
      <c r="Z176" s="38">
        <v>-2.5</v>
      </c>
      <c r="AA176" s="38">
        <v>-4</v>
      </c>
      <c r="AB176" s="38">
        <v>-6.5</v>
      </c>
      <c r="AC176" s="38">
        <v>-0.1</v>
      </c>
    </row>
    <row r="177" spans="1:29">
      <c r="A177" s="40">
        <v>133</v>
      </c>
      <c r="B177" s="39" t="s">
        <v>328</v>
      </c>
      <c r="C177" s="40" t="s">
        <v>58</v>
      </c>
      <c r="D177" s="40">
        <v>25</v>
      </c>
      <c r="E177" s="39" t="s">
        <v>59</v>
      </c>
      <c r="F177" s="40">
        <v>6</v>
      </c>
      <c r="G177" s="40">
        <v>13</v>
      </c>
      <c r="H177" s="40">
        <v>9.1</v>
      </c>
      <c r="I177" s="40">
        <v>0.32200000000000001</v>
      </c>
      <c r="J177" s="40">
        <v>0.625</v>
      </c>
      <c r="K177" s="40">
        <v>0.375</v>
      </c>
      <c r="L177" s="40">
        <v>16.7</v>
      </c>
      <c r="M177" s="40">
        <v>8.5</v>
      </c>
      <c r="N177" s="40">
        <v>12.6</v>
      </c>
      <c r="O177" s="40">
        <v>11.9</v>
      </c>
      <c r="P177" s="40">
        <v>0</v>
      </c>
      <c r="Q177" s="40">
        <v>0</v>
      </c>
      <c r="R177" s="40">
        <v>0</v>
      </c>
      <c r="S177" s="40">
        <v>31.5</v>
      </c>
      <c r="T177" s="40"/>
      <c r="U177" s="40">
        <v>0</v>
      </c>
      <c r="V177" s="40">
        <v>0</v>
      </c>
      <c r="W177" s="40">
        <v>0</v>
      </c>
      <c r="X177" s="40">
        <v>-7.6999999999999999E-2</v>
      </c>
      <c r="Y177" s="40"/>
      <c r="Z177" s="40">
        <v>-0.4</v>
      </c>
      <c r="AA177" s="40">
        <v>-6.9</v>
      </c>
      <c r="AB177" s="40">
        <v>-7.3</v>
      </c>
      <c r="AC177" s="40">
        <v>0</v>
      </c>
    </row>
    <row r="178" spans="1:29">
      <c r="A178" s="40">
        <v>133</v>
      </c>
      <c r="B178" s="39" t="s">
        <v>328</v>
      </c>
      <c r="C178" s="40" t="s">
        <v>58</v>
      </c>
      <c r="D178" s="40">
        <v>25</v>
      </c>
      <c r="E178" s="39" t="s">
        <v>73</v>
      </c>
      <c r="F178" s="40">
        <v>10</v>
      </c>
      <c r="G178" s="40">
        <v>62</v>
      </c>
      <c r="H178" s="40">
        <v>8</v>
      </c>
      <c r="I178" s="40">
        <v>0.48099999999999998</v>
      </c>
      <c r="J178" s="40">
        <v>0.40899999999999997</v>
      </c>
      <c r="K178" s="40">
        <v>9.0999999999999998E-2</v>
      </c>
      <c r="L178" s="40">
        <v>5.9</v>
      </c>
      <c r="M178" s="40">
        <v>3.8</v>
      </c>
      <c r="N178" s="40">
        <v>4.8</v>
      </c>
      <c r="O178" s="40">
        <v>11</v>
      </c>
      <c r="P178" s="40">
        <v>1.7</v>
      </c>
      <c r="Q178" s="40">
        <v>0</v>
      </c>
      <c r="R178" s="40">
        <v>17.899999999999999</v>
      </c>
      <c r="S178" s="40">
        <v>21.1</v>
      </c>
      <c r="T178" s="40"/>
      <c r="U178" s="40">
        <v>-0.1</v>
      </c>
      <c r="V178" s="40">
        <v>0</v>
      </c>
      <c r="W178" s="40">
        <v>0</v>
      </c>
      <c r="X178" s="40">
        <v>-3.5000000000000003E-2</v>
      </c>
      <c r="Y178" s="40"/>
      <c r="Z178" s="40">
        <v>-2.9</v>
      </c>
      <c r="AA178" s="40">
        <v>-3.4</v>
      </c>
      <c r="AB178" s="40">
        <v>-6.3</v>
      </c>
      <c r="AC178" s="40">
        <v>-0.1</v>
      </c>
    </row>
    <row r="179" spans="1:29">
      <c r="A179" s="38">
        <v>134</v>
      </c>
      <c r="B179" s="39" t="s">
        <v>665</v>
      </c>
      <c r="C179" s="38" t="s">
        <v>53</v>
      </c>
      <c r="D179" s="38">
        <v>24</v>
      </c>
      <c r="E179" s="39" t="s">
        <v>223</v>
      </c>
      <c r="F179" s="38">
        <v>12</v>
      </c>
      <c r="G179" s="38">
        <v>219</v>
      </c>
      <c r="H179" s="38">
        <v>4.5</v>
      </c>
      <c r="I179" s="38">
        <v>0.38800000000000001</v>
      </c>
      <c r="J179" s="38">
        <v>0.44800000000000001</v>
      </c>
      <c r="K179" s="38">
        <v>5.1999999999999998E-2</v>
      </c>
      <c r="L179" s="38">
        <v>0.5</v>
      </c>
      <c r="M179" s="38">
        <v>7.3</v>
      </c>
      <c r="N179" s="38">
        <v>3.7</v>
      </c>
      <c r="O179" s="38">
        <v>33.9</v>
      </c>
      <c r="P179" s="38">
        <v>1.4</v>
      </c>
      <c r="Q179" s="38">
        <v>0</v>
      </c>
      <c r="R179" s="38">
        <v>29.6</v>
      </c>
      <c r="S179" s="38">
        <v>16.8</v>
      </c>
      <c r="T179" s="38"/>
      <c r="U179" s="38">
        <v>-0.5</v>
      </c>
      <c r="V179" s="38">
        <v>0.1</v>
      </c>
      <c r="W179" s="38">
        <v>-0.4</v>
      </c>
      <c r="X179" s="38">
        <v>-8.6999999999999994E-2</v>
      </c>
      <c r="Y179" s="38"/>
      <c r="Z179" s="38">
        <v>-7.3</v>
      </c>
      <c r="AA179" s="38">
        <v>-4.0999999999999996</v>
      </c>
      <c r="AB179" s="38">
        <v>-11.4</v>
      </c>
      <c r="AC179" s="38">
        <v>-0.5</v>
      </c>
    </row>
    <row r="180" spans="1:29">
      <c r="A180" s="38">
        <v>135</v>
      </c>
      <c r="B180" s="39" t="s">
        <v>329</v>
      </c>
      <c r="C180" s="38" t="s">
        <v>61</v>
      </c>
      <c r="D180" s="38">
        <v>21</v>
      </c>
      <c r="E180" s="39" t="s">
        <v>117</v>
      </c>
      <c r="F180" s="38">
        <v>82</v>
      </c>
      <c r="G180" s="38">
        <v>2502</v>
      </c>
      <c r="H180" s="38">
        <v>21.4</v>
      </c>
      <c r="I180" s="38">
        <v>0.504</v>
      </c>
      <c r="J180" s="38">
        <v>2E-3</v>
      </c>
      <c r="K180" s="38">
        <v>0.38</v>
      </c>
      <c r="L180" s="38">
        <v>18.3</v>
      </c>
      <c r="M180" s="38">
        <v>30.1</v>
      </c>
      <c r="N180" s="38">
        <v>24</v>
      </c>
      <c r="O180" s="38">
        <v>3.9</v>
      </c>
      <c r="P180" s="38">
        <v>1.5</v>
      </c>
      <c r="Q180" s="38">
        <v>4.8</v>
      </c>
      <c r="R180" s="38">
        <v>9.6999999999999993</v>
      </c>
      <c r="S180" s="38">
        <v>22</v>
      </c>
      <c r="T180" s="38"/>
      <c r="U180" s="38">
        <v>3.4</v>
      </c>
      <c r="V180" s="38">
        <v>4.3</v>
      </c>
      <c r="W180" s="38">
        <v>7.7</v>
      </c>
      <c r="X180" s="38">
        <v>0.14699999999999999</v>
      </c>
      <c r="Y180" s="38"/>
      <c r="Z180" s="38">
        <v>-1.2</v>
      </c>
      <c r="AA180" s="38">
        <v>1.1000000000000001</v>
      </c>
      <c r="AB180" s="38">
        <v>-0.2</v>
      </c>
      <c r="AC180" s="38">
        <v>1.2</v>
      </c>
    </row>
    <row r="181" spans="1:29">
      <c r="A181" s="38">
        <v>136</v>
      </c>
      <c r="B181" s="39" t="s">
        <v>330</v>
      </c>
      <c r="C181" s="38" t="s">
        <v>58</v>
      </c>
      <c r="D181" s="38">
        <v>29</v>
      </c>
      <c r="E181" s="39" t="s">
        <v>235</v>
      </c>
      <c r="F181" s="38">
        <v>72</v>
      </c>
      <c r="G181" s="38">
        <v>1717</v>
      </c>
      <c r="H181" s="38">
        <v>12.3</v>
      </c>
      <c r="I181" s="38">
        <v>0.57199999999999995</v>
      </c>
      <c r="J181" s="38">
        <v>0.45400000000000001</v>
      </c>
      <c r="K181" s="38">
        <v>0.158</v>
      </c>
      <c r="L181" s="38">
        <v>3</v>
      </c>
      <c r="M181" s="38">
        <v>11.6</v>
      </c>
      <c r="N181" s="38">
        <v>7.3</v>
      </c>
      <c r="O181" s="38">
        <v>11.5</v>
      </c>
      <c r="P181" s="38">
        <v>2.1</v>
      </c>
      <c r="Q181" s="38">
        <v>0.5</v>
      </c>
      <c r="R181" s="38">
        <v>12.1</v>
      </c>
      <c r="S181" s="38">
        <v>13.5</v>
      </c>
      <c r="T181" s="38"/>
      <c r="U181" s="38">
        <v>2</v>
      </c>
      <c r="V181" s="38">
        <v>2.1</v>
      </c>
      <c r="W181" s="38">
        <v>4.0999999999999996</v>
      </c>
      <c r="X181" s="38">
        <v>0.11600000000000001</v>
      </c>
      <c r="Y181" s="38"/>
      <c r="Z181" s="38">
        <v>0.1</v>
      </c>
      <c r="AA181" s="38">
        <v>0.5</v>
      </c>
      <c r="AB181" s="38">
        <v>0.6</v>
      </c>
      <c r="AC181" s="38">
        <v>1.1000000000000001</v>
      </c>
    </row>
    <row r="182" spans="1:29">
      <c r="A182" s="38">
        <v>137</v>
      </c>
      <c r="B182" s="39" t="s">
        <v>60</v>
      </c>
      <c r="C182" s="38" t="s">
        <v>24</v>
      </c>
      <c r="D182" s="38">
        <v>38</v>
      </c>
      <c r="E182" s="39" t="s">
        <v>62</v>
      </c>
      <c r="F182" s="38">
        <v>77</v>
      </c>
      <c r="G182" s="38">
        <v>2227</v>
      </c>
      <c r="H182" s="38">
        <v>22.6</v>
      </c>
      <c r="I182" s="38">
        <v>0.56000000000000005</v>
      </c>
      <c r="J182" s="38">
        <v>8.9999999999999993E-3</v>
      </c>
      <c r="K182" s="38">
        <v>0.38</v>
      </c>
      <c r="L182" s="38">
        <v>8.8000000000000007</v>
      </c>
      <c r="M182" s="38">
        <v>26.7</v>
      </c>
      <c r="N182" s="38">
        <v>17.899999999999999</v>
      </c>
      <c r="O182" s="38">
        <v>16.8</v>
      </c>
      <c r="P182" s="38">
        <v>1.4</v>
      </c>
      <c r="Q182" s="38">
        <v>5.0999999999999996</v>
      </c>
      <c r="R182" s="38">
        <v>12.1</v>
      </c>
      <c r="S182" s="38">
        <v>22.2</v>
      </c>
      <c r="T182" s="38"/>
      <c r="U182" s="38">
        <v>4.9000000000000004</v>
      </c>
      <c r="V182" s="38">
        <v>4.7</v>
      </c>
      <c r="W182" s="38">
        <v>9.6</v>
      </c>
      <c r="X182" s="38">
        <v>0.20699999999999999</v>
      </c>
      <c r="Y182" s="38"/>
      <c r="Z182" s="38">
        <v>0.8</v>
      </c>
      <c r="AA182" s="38">
        <v>4.7</v>
      </c>
      <c r="AB182" s="38">
        <v>5.5</v>
      </c>
      <c r="AC182" s="38">
        <v>4.2</v>
      </c>
    </row>
    <row r="183" spans="1:29">
      <c r="A183" s="38">
        <v>138</v>
      </c>
      <c r="B183" s="39" t="s">
        <v>331</v>
      </c>
      <c r="C183" s="38" t="s">
        <v>64</v>
      </c>
      <c r="D183" s="38">
        <v>34</v>
      </c>
      <c r="E183" s="39" t="s">
        <v>79</v>
      </c>
      <c r="F183" s="38">
        <v>63</v>
      </c>
      <c r="G183" s="38">
        <v>1838</v>
      </c>
      <c r="H183" s="38">
        <v>11.6</v>
      </c>
      <c r="I183" s="38">
        <v>0.57299999999999995</v>
      </c>
      <c r="J183" s="38">
        <v>0.54700000000000004</v>
      </c>
      <c r="K183" s="38">
        <v>0.18099999999999999</v>
      </c>
      <c r="L183" s="38">
        <v>1.7</v>
      </c>
      <c r="M183" s="38">
        <v>12.7</v>
      </c>
      <c r="N183" s="38">
        <v>7.3</v>
      </c>
      <c r="O183" s="38">
        <v>9.6999999999999993</v>
      </c>
      <c r="P183" s="38">
        <v>1.1000000000000001</v>
      </c>
      <c r="Q183" s="38">
        <v>0.8</v>
      </c>
      <c r="R183" s="38">
        <v>10.4</v>
      </c>
      <c r="S183" s="38">
        <v>14.2</v>
      </c>
      <c r="T183" s="38"/>
      <c r="U183" s="38">
        <v>2.4</v>
      </c>
      <c r="V183" s="38">
        <v>1.7</v>
      </c>
      <c r="W183" s="38">
        <v>4.0999999999999996</v>
      </c>
      <c r="X183" s="38">
        <v>0.108</v>
      </c>
      <c r="Y183" s="38"/>
      <c r="Z183" s="38">
        <v>0.6</v>
      </c>
      <c r="AA183" s="38">
        <v>-0.2</v>
      </c>
      <c r="AB183" s="38">
        <v>0.4</v>
      </c>
      <c r="AC183" s="38">
        <v>1.1000000000000001</v>
      </c>
    </row>
    <row r="184" spans="1:29">
      <c r="A184" s="38">
        <v>139</v>
      </c>
      <c r="B184" s="39" t="s">
        <v>63</v>
      </c>
      <c r="C184" s="38" t="s">
        <v>64</v>
      </c>
      <c r="D184" s="38">
        <v>26</v>
      </c>
      <c r="E184" s="39" t="s">
        <v>65</v>
      </c>
      <c r="F184" s="38">
        <v>27</v>
      </c>
      <c r="G184" s="38">
        <v>913</v>
      </c>
      <c r="H184" s="38">
        <v>27.6</v>
      </c>
      <c r="I184" s="38">
        <v>0.63300000000000001</v>
      </c>
      <c r="J184" s="38">
        <v>0.34</v>
      </c>
      <c r="K184" s="38">
        <v>0.36599999999999999</v>
      </c>
      <c r="L184" s="38">
        <v>1.9</v>
      </c>
      <c r="M184" s="38">
        <v>18.7</v>
      </c>
      <c r="N184" s="38">
        <v>10.4</v>
      </c>
      <c r="O184" s="38">
        <v>22.2</v>
      </c>
      <c r="P184" s="38">
        <v>1.3</v>
      </c>
      <c r="Q184" s="38">
        <v>2.2000000000000002</v>
      </c>
      <c r="R184" s="38">
        <v>12</v>
      </c>
      <c r="S184" s="38">
        <v>29.1</v>
      </c>
      <c r="T184" s="38"/>
      <c r="U184" s="38">
        <v>3.8</v>
      </c>
      <c r="V184" s="38">
        <v>1</v>
      </c>
      <c r="W184" s="38">
        <v>4.8</v>
      </c>
      <c r="X184" s="38">
        <v>0.252</v>
      </c>
      <c r="Y184" s="38"/>
      <c r="Z184" s="38">
        <v>6.3</v>
      </c>
      <c r="AA184" s="38">
        <v>-0.2</v>
      </c>
      <c r="AB184" s="38">
        <v>6.1</v>
      </c>
      <c r="AC184" s="38">
        <v>1.9</v>
      </c>
    </row>
    <row r="185" spans="1:29">
      <c r="A185" s="38">
        <v>140</v>
      </c>
      <c r="B185" s="39" t="s">
        <v>332</v>
      </c>
      <c r="C185" s="38" t="s">
        <v>64</v>
      </c>
      <c r="D185" s="38">
        <v>23</v>
      </c>
      <c r="E185" s="39" t="s">
        <v>51</v>
      </c>
      <c r="F185" s="38">
        <v>39</v>
      </c>
      <c r="G185" s="38">
        <v>647</v>
      </c>
      <c r="H185" s="38">
        <v>8.4</v>
      </c>
      <c r="I185" s="38">
        <v>0.44700000000000001</v>
      </c>
      <c r="J185" s="38">
        <v>0.39300000000000002</v>
      </c>
      <c r="K185" s="38">
        <v>0.224</v>
      </c>
      <c r="L185" s="38">
        <v>3.8</v>
      </c>
      <c r="M185" s="38">
        <v>13.8</v>
      </c>
      <c r="N185" s="38">
        <v>8.6999999999999993</v>
      </c>
      <c r="O185" s="38">
        <v>9.1</v>
      </c>
      <c r="P185" s="38">
        <v>2</v>
      </c>
      <c r="Q185" s="38">
        <v>1.5</v>
      </c>
      <c r="R185" s="38">
        <v>14.5</v>
      </c>
      <c r="S185" s="38">
        <v>19.600000000000001</v>
      </c>
      <c r="T185" s="38"/>
      <c r="U185" s="38">
        <v>-0.8</v>
      </c>
      <c r="V185" s="38">
        <v>0.4</v>
      </c>
      <c r="W185" s="38">
        <v>-0.4</v>
      </c>
      <c r="X185" s="38">
        <v>-0.03</v>
      </c>
      <c r="Y185" s="38"/>
      <c r="Z185" s="38">
        <v>-3.8</v>
      </c>
      <c r="AA185" s="38">
        <v>-1.3</v>
      </c>
      <c r="AB185" s="38">
        <v>-5.2</v>
      </c>
      <c r="AC185" s="38">
        <v>-0.5</v>
      </c>
    </row>
    <row r="186" spans="1:29">
      <c r="A186" s="36" t="s">
        <v>214</v>
      </c>
      <c r="B186" s="36" t="s">
        <v>0</v>
      </c>
      <c r="C186" s="36" t="s">
        <v>1</v>
      </c>
      <c r="D186" s="36" t="s">
        <v>2</v>
      </c>
      <c r="E186" s="36" t="s">
        <v>3</v>
      </c>
      <c r="F186" s="36" t="s">
        <v>4</v>
      </c>
      <c r="G186" s="36" t="s">
        <v>6</v>
      </c>
      <c r="H186" s="36" t="s">
        <v>26</v>
      </c>
      <c r="I186" s="36" t="s">
        <v>27</v>
      </c>
      <c r="J186" s="36" t="s">
        <v>28</v>
      </c>
      <c r="K186" s="36" t="s">
        <v>29</v>
      </c>
      <c r="L186" s="36" t="s">
        <v>30</v>
      </c>
      <c r="M186" s="36" t="s">
        <v>31</v>
      </c>
      <c r="N186" s="36" t="s">
        <v>32</v>
      </c>
      <c r="O186" s="36" t="s">
        <v>33</v>
      </c>
      <c r="P186" s="36" t="s">
        <v>34</v>
      </c>
      <c r="Q186" s="36" t="s">
        <v>35</v>
      </c>
      <c r="R186" s="36" t="s">
        <v>36</v>
      </c>
      <c r="S186" s="36" t="s">
        <v>37</v>
      </c>
      <c r="T186" s="36"/>
      <c r="U186" s="36" t="s">
        <v>38</v>
      </c>
      <c r="V186" s="36" t="s">
        <v>39</v>
      </c>
      <c r="W186" s="36" t="s">
        <v>40</v>
      </c>
      <c r="X186" s="36" t="s">
        <v>41</v>
      </c>
      <c r="Y186" s="36"/>
      <c r="Z186" s="36" t="s">
        <v>42</v>
      </c>
      <c r="AA186" s="36" t="s">
        <v>43</v>
      </c>
      <c r="AB186" s="36" t="s">
        <v>44</v>
      </c>
      <c r="AC186" s="36" t="s">
        <v>45</v>
      </c>
    </row>
    <row r="187" spans="1:29">
      <c r="A187" s="38">
        <v>141</v>
      </c>
      <c r="B187" s="39" t="s">
        <v>333</v>
      </c>
      <c r="C187" s="38" t="s">
        <v>58</v>
      </c>
      <c r="D187" s="38">
        <v>27</v>
      </c>
      <c r="E187" s="39" t="s">
        <v>85</v>
      </c>
      <c r="F187" s="38">
        <v>65</v>
      </c>
      <c r="G187" s="38">
        <v>1675</v>
      </c>
      <c r="H187" s="38">
        <v>11.6</v>
      </c>
      <c r="I187" s="38">
        <v>0.504</v>
      </c>
      <c r="J187" s="38">
        <v>0.39400000000000002</v>
      </c>
      <c r="K187" s="38">
        <v>0.104</v>
      </c>
      <c r="L187" s="38">
        <v>2</v>
      </c>
      <c r="M187" s="38">
        <v>12.3</v>
      </c>
      <c r="N187" s="38">
        <v>6.9</v>
      </c>
      <c r="O187" s="38">
        <v>10.199999999999999</v>
      </c>
      <c r="P187" s="38">
        <v>1</v>
      </c>
      <c r="Q187" s="38">
        <v>0.1</v>
      </c>
      <c r="R187" s="38">
        <v>7.2</v>
      </c>
      <c r="S187" s="38">
        <v>18.5</v>
      </c>
      <c r="T187" s="38"/>
      <c r="U187" s="38">
        <v>1.1000000000000001</v>
      </c>
      <c r="V187" s="38">
        <v>0.1</v>
      </c>
      <c r="W187" s="38">
        <v>1.2</v>
      </c>
      <c r="X187" s="38">
        <v>3.4000000000000002E-2</v>
      </c>
      <c r="Y187" s="38"/>
      <c r="Z187" s="38">
        <v>-0.4</v>
      </c>
      <c r="AA187" s="38">
        <v>-2.6</v>
      </c>
      <c r="AB187" s="38">
        <v>-3</v>
      </c>
      <c r="AC187" s="38">
        <v>-0.4</v>
      </c>
    </row>
    <row r="188" spans="1:29">
      <c r="A188" s="38">
        <v>142</v>
      </c>
      <c r="B188" s="39" t="s">
        <v>334</v>
      </c>
      <c r="C188" s="38" t="s">
        <v>58</v>
      </c>
      <c r="D188" s="38">
        <v>29</v>
      </c>
      <c r="E188" s="39" t="s">
        <v>81</v>
      </c>
      <c r="F188" s="38">
        <v>80</v>
      </c>
      <c r="G188" s="38">
        <v>2699</v>
      </c>
      <c r="H188" s="38">
        <v>16.5</v>
      </c>
      <c r="I188" s="38">
        <v>0.50900000000000001</v>
      </c>
      <c r="J188" s="38">
        <v>0.21</v>
      </c>
      <c r="K188" s="38">
        <v>0.224</v>
      </c>
      <c r="L188" s="38">
        <v>1.4</v>
      </c>
      <c r="M188" s="38">
        <v>6.4</v>
      </c>
      <c r="N188" s="38">
        <v>3.9</v>
      </c>
      <c r="O188" s="38">
        <v>20.5</v>
      </c>
      <c r="P188" s="38">
        <v>2.8</v>
      </c>
      <c r="Q188" s="38">
        <v>0.8</v>
      </c>
      <c r="R188" s="38">
        <v>11.7</v>
      </c>
      <c r="S188" s="38">
        <v>27.9</v>
      </c>
      <c r="T188" s="38"/>
      <c r="U188" s="38">
        <v>1.4</v>
      </c>
      <c r="V188" s="38">
        <v>2.2000000000000002</v>
      </c>
      <c r="W188" s="38">
        <v>3.6</v>
      </c>
      <c r="X188" s="38">
        <v>6.5000000000000002E-2</v>
      </c>
      <c r="Y188" s="38"/>
      <c r="Z188" s="38">
        <v>0.7</v>
      </c>
      <c r="AA188" s="38">
        <v>-0.7</v>
      </c>
      <c r="AB188" s="38">
        <v>-0.1</v>
      </c>
      <c r="AC188" s="38">
        <v>1.3</v>
      </c>
    </row>
    <row r="189" spans="1:29">
      <c r="A189" s="38">
        <v>143</v>
      </c>
      <c r="B189" s="39" t="s">
        <v>335</v>
      </c>
      <c r="C189" s="38" t="s">
        <v>64</v>
      </c>
      <c r="D189" s="38">
        <v>24</v>
      </c>
      <c r="E189" s="39" t="s">
        <v>73</v>
      </c>
      <c r="F189" s="38">
        <v>62</v>
      </c>
      <c r="G189" s="38">
        <v>1051</v>
      </c>
      <c r="H189" s="38">
        <v>11.5</v>
      </c>
      <c r="I189" s="38">
        <v>0.54100000000000004</v>
      </c>
      <c r="J189" s="38">
        <v>0.38500000000000001</v>
      </c>
      <c r="K189" s="38">
        <v>0.38100000000000001</v>
      </c>
      <c r="L189" s="38">
        <v>6</v>
      </c>
      <c r="M189" s="38">
        <v>14</v>
      </c>
      <c r="N189" s="38">
        <v>10.1</v>
      </c>
      <c r="O189" s="38">
        <v>7.2</v>
      </c>
      <c r="P189" s="38">
        <v>1.3</v>
      </c>
      <c r="Q189" s="38">
        <v>1.4</v>
      </c>
      <c r="R189" s="38">
        <v>11.9</v>
      </c>
      <c r="S189" s="38">
        <v>14.6</v>
      </c>
      <c r="T189" s="38"/>
      <c r="U189" s="38">
        <v>1.2</v>
      </c>
      <c r="V189" s="38">
        <v>0.8</v>
      </c>
      <c r="W189" s="38">
        <v>1.9</v>
      </c>
      <c r="X189" s="38">
        <v>8.7999999999999995E-2</v>
      </c>
      <c r="Y189" s="38"/>
      <c r="Z189" s="38">
        <v>-0.9</v>
      </c>
      <c r="AA189" s="38">
        <v>-0.5</v>
      </c>
      <c r="AB189" s="38">
        <v>-1.5</v>
      </c>
      <c r="AC189" s="38">
        <v>0.1</v>
      </c>
    </row>
    <row r="190" spans="1:29">
      <c r="A190" s="38">
        <v>144</v>
      </c>
      <c r="B190" s="39" t="s">
        <v>336</v>
      </c>
      <c r="C190" s="38" t="s">
        <v>53</v>
      </c>
      <c r="D190" s="38">
        <v>20</v>
      </c>
      <c r="E190" s="38" t="s">
        <v>107</v>
      </c>
      <c r="F190" s="38">
        <v>33</v>
      </c>
      <c r="G190" s="38">
        <v>411</v>
      </c>
      <c r="H190" s="38">
        <v>7.3</v>
      </c>
      <c r="I190" s="38">
        <v>0.41099999999999998</v>
      </c>
      <c r="J190" s="38">
        <v>0.29899999999999999</v>
      </c>
      <c r="K190" s="38">
        <v>4.9000000000000002E-2</v>
      </c>
      <c r="L190" s="38">
        <v>1.9</v>
      </c>
      <c r="M190" s="38">
        <v>7.7</v>
      </c>
      <c r="N190" s="38">
        <v>4.8</v>
      </c>
      <c r="O190" s="38">
        <v>27.3</v>
      </c>
      <c r="P190" s="38">
        <v>2.2000000000000002</v>
      </c>
      <c r="Q190" s="38">
        <v>1</v>
      </c>
      <c r="R190" s="38">
        <v>22.2</v>
      </c>
      <c r="S190" s="38">
        <v>20.6</v>
      </c>
      <c r="T190" s="38"/>
      <c r="U190" s="38">
        <v>-0.8</v>
      </c>
      <c r="V190" s="38">
        <v>0.5</v>
      </c>
      <c r="W190" s="38">
        <v>-0.3</v>
      </c>
      <c r="X190" s="38">
        <v>-0.04</v>
      </c>
      <c r="Y190" s="38"/>
      <c r="Z190" s="38">
        <v>-5.2</v>
      </c>
      <c r="AA190" s="38">
        <v>-1.5</v>
      </c>
      <c r="AB190" s="38">
        <v>-6.7</v>
      </c>
      <c r="AC190" s="38">
        <v>-0.5</v>
      </c>
    </row>
    <row r="191" spans="1:29">
      <c r="A191" s="40">
        <v>144</v>
      </c>
      <c r="B191" s="39" t="s">
        <v>336</v>
      </c>
      <c r="C191" s="40" t="s">
        <v>53</v>
      </c>
      <c r="D191" s="40">
        <v>20</v>
      </c>
      <c r="E191" s="39" t="s">
        <v>59</v>
      </c>
      <c r="F191" s="40">
        <v>8</v>
      </c>
      <c r="G191" s="40">
        <v>58</v>
      </c>
      <c r="H191" s="40">
        <v>12</v>
      </c>
      <c r="I191" s="40">
        <v>0.503</v>
      </c>
      <c r="J191" s="40">
        <v>0.28599999999999998</v>
      </c>
      <c r="K191" s="40">
        <v>9.5000000000000001E-2</v>
      </c>
      <c r="L191" s="40">
        <v>1.9</v>
      </c>
      <c r="M191" s="40">
        <v>11.4</v>
      </c>
      <c r="N191" s="40">
        <v>6.6</v>
      </c>
      <c r="O191" s="40">
        <v>37.5</v>
      </c>
      <c r="P191" s="40">
        <v>0</v>
      </c>
      <c r="Q191" s="40">
        <v>2.6</v>
      </c>
      <c r="R191" s="40">
        <v>26.8</v>
      </c>
      <c r="S191" s="40">
        <v>22.6</v>
      </c>
      <c r="T191" s="40"/>
      <c r="U191" s="40">
        <v>0</v>
      </c>
      <c r="V191" s="40">
        <v>0</v>
      </c>
      <c r="W191" s="40">
        <v>0</v>
      </c>
      <c r="X191" s="40">
        <v>-5.0000000000000001E-3</v>
      </c>
      <c r="Y191" s="40"/>
      <c r="Z191" s="40">
        <v>-4</v>
      </c>
      <c r="AA191" s="40">
        <v>-2.8</v>
      </c>
      <c r="AB191" s="40">
        <v>-6.8</v>
      </c>
      <c r="AC191" s="40">
        <v>-0.1</v>
      </c>
    </row>
    <row r="192" spans="1:29">
      <c r="A192" s="40">
        <v>144</v>
      </c>
      <c r="B192" s="39" t="s">
        <v>336</v>
      </c>
      <c r="C192" s="40" t="s">
        <v>53</v>
      </c>
      <c r="D192" s="40">
        <v>20</v>
      </c>
      <c r="E192" s="39" t="s">
        <v>235</v>
      </c>
      <c r="F192" s="40">
        <v>25</v>
      </c>
      <c r="G192" s="40">
        <v>353</v>
      </c>
      <c r="H192" s="40">
        <v>6.6</v>
      </c>
      <c r="I192" s="40">
        <v>0.39500000000000002</v>
      </c>
      <c r="J192" s="40">
        <v>0.30099999999999999</v>
      </c>
      <c r="K192" s="40">
        <v>4.1000000000000002E-2</v>
      </c>
      <c r="L192" s="40">
        <v>2</v>
      </c>
      <c r="M192" s="40">
        <v>7.1</v>
      </c>
      <c r="N192" s="40">
        <v>4.5</v>
      </c>
      <c r="O192" s="40">
        <v>25.6</v>
      </c>
      <c r="P192" s="40">
        <v>2.6</v>
      </c>
      <c r="Q192" s="40">
        <v>0.7</v>
      </c>
      <c r="R192" s="40">
        <v>21.4</v>
      </c>
      <c r="S192" s="40">
        <v>20.3</v>
      </c>
      <c r="T192" s="40"/>
      <c r="U192" s="40">
        <v>-0.8</v>
      </c>
      <c r="V192" s="40">
        <v>0.4</v>
      </c>
      <c r="W192" s="40">
        <v>-0.3</v>
      </c>
      <c r="X192" s="40">
        <v>-4.5999999999999999E-2</v>
      </c>
      <c r="Y192" s="40"/>
      <c r="Z192" s="40">
        <v>-5.3</v>
      </c>
      <c r="AA192" s="40">
        <v>-1.3</v>
      </c>
      <c r="AB192" s="40">
        <v>-6.6</v>
      </c>
      <c r="AC192" s="40">
        <v>-0.4</v>
      </c>
    </row>
    <row r="193" spans="1:29">
      <c r="A193" s="38">
        <v>145</v>
      </c>
      <c r="B193" s="39" t="s">
        <v>337</v>
      </c>
      <c r="C193" s="38" t="s">
        <v>64</v>
      </c>
      <c r="D193" s="38">
        <v>27</v>
      </c>
      <c r="E193" s="39" t="s">
        <v>110</v>
      </c>
      <c r="F193" s="38">
        <v>38</v>
      </c>
      <c r="G193" s="38">
        <v>266</v>
      </c>
      <c r="H193" s="38">
        <v>20.5</v>
      </c>
      <c r="I193" s="38">
        <v>0.63600000000000001</v>
      </c>
      <c r="J193" s="38">
        <v>8.5999999999999993E-2</v>
      </c>
      <c r="K193" s="38">
        <v>0.5</v>
      </c>
      <c r="L193" s="38">
        <v>11.3</v>
      </c>
      <c r="M193" s="38">
        <v>19.399999999999999</v>
      </c>
      <c r="N193" s="38">
        <v>15.4</v>
      </c>
      <c r="O193" s="38">
        <v>7.9</v>
      </c>
      <c r="P193" s="38">
        <v>2.2000000000000002</v>
      </c>
      <c r="Q193" s="38">
        <v>3.6</v>
      </c>
      <c r="R193" s="38">
        <v>6.6</v>
      </c>
      <c r="S193" s="38">
        <v>13.1</v>
      </c>
      <c r="T193" s="38"/>
      <c r="U193" s="38">
        <v>0.9</v>
      </c>
      <c r="V193" s="38">
        <v>0.4</v>
      </c>
      <c r="W193" s="38">
        <v>1.3</v>
      </c>
      <c r="X193" s="38">
        <v>0.24099999999999999</v>
      </c>
      <c r="Y193" s="38"/>
      <c r="Z193" s="38">
        <v>1.5</v>
      </c>
      <c r="AA193" s="38">
        <v>2</v>
      </c>
      <c r="AB193" s="38">
        <v>3.5</v>
      </c>
      <c r="AC193" s="38">
        <v>0.4</v>
      </c>
    </row>
    <row r="194" spans="1:29">
      <c r="A194" s="38">
        <v>146</v>
      </c>
      <c r="B194" s="39" t="s">
        <v>338</v>
      </c>
      <c r="C194" s="38" t="s">
        <v>24</v>
      </c>
      <c r="D194" s="38">
        <v>34</v>
      </c>
      <c r="E194" s="39" t="s">
        <v>292</v>
      </c>
      <c r="F194" s="38">
        <v>47</v>
      </c>
      <c r="G194" s="38">
        <v>764</v>
      </c>
      <c r="H194" s="38">
        <v>11.7</v>
      </c>
      <c r="I194" s="38">
        <v>0.49</v>
      </c>
      <c r="J194" s="38">
        <v>1.4999999999999999E-2</v>
      </c>
      <c r="K194" s="38">
        <v>0.70799999999999996</v>
      </c>
      <c r="L194" s="38">
        <v>14.9</v>
      </c>
      <c r="M194" s="38">
        <v>29</v>
      </c>
      <c r="N194" s="38">
        <v>22.2</v>
      </c>
      <c r="O194" s="38">
        <v>6.1</v>
      </c>
      <c r="P194" s="38">
        <v>1.4</v>
      </c>
      <c r="Q194" s="38">
        <v>0.5</v>
      </c>
      <c r="R194" s="38">
        <v>20</v>
      </c>
      <c r="S194" s="38">
        <v>13</v>
      </c>
      <c r="T194" s="38"/>
      <c r="U194" s="38">
        <v>0.4</v>
      </c>
      <c r="V194" s="38">
        <v>0.8</v>
      </c>
      <c r="W194" s="38">
        <v>1.2</v>
      </c>
      <c r="X194" s="38">
        <v>7.3999999999999996E-2</v>
      </c>
      <c r="Y194" s="38"/>
      <c r="Z194" s="38">
        <v>-2.7</v>
      </c>
      <c r="AA194" s="38">
        <v>0</v>
      </c>
      <c r="AB194" s="38">
        <v>-2.7</v>
      </c>
      <c r="AC194" s="38">
        <v>-0.1</v>
      </c>
    </row>
    <row r="195" spans="1:29">
      <c r="A195" s="38">
        <v>147</v>
      </c>
      <c r="B195" s="39" t="s">
        <v>339</v>
      </c>
      <c r="C195" s="38" t="s">
        <v>64</v>
      </c>
      <c r="D195" s="38">
        <v>25</v>
      </c>
      <c r="E195" s="39" t="s">
        <v>221</v>
      </c>
      <c r="F195" s="38">
        <v>79</v>
      </c>
      <c r="G195" s="38">
        <v>2690</v>
      </c>
      <c r="H195" s="38">
        <v>17.7</v>
      </c>
      <c r="I195" s="38">
        <v>0.50800000000000001</v>
      </c>
      <c r="J195" s="38">
        <v>0.19500000000000001</v>
      </c>
      <c r="K195" s="38">
        <v>0.25</v>
      </c>
      <c r="L195" s="38">
        <v>3.5</v>
      </c>
      <c r="M195" s="38">
        <v>14.1</v>
      </c>
      <c r="N195" s="38">
        <v>8.8000000000000007</v>
      </c>
      <c r="O195" s="38">
        <v>32.700000000000003</v>
      </c>
      <c r="P195" s="38">
        <v>2</v>
      </c>
      <c r="Q195" s="38">
        <v>1</v>
      </c>
      <c r="R195" s="38">
        <v>16</v>
      </c>
      <c r="S195" s="38">
        <v>26.1</v>
      </c>
      <c r="T195" s="38"/>
      <c r="U195" s="38">
        <v>2.4</v>
      </c>
      <c r="V195" s="38">
        <v>2.2000000000000002</v>
      </c>
      <c r="W195" s="38">
        <v>4.5999999999999996</v>
      </c>
      <c r="X195" s="38">
        <v>8.2000000000000003E-2</v>
      </c>
      <c r="Y195" s="38"/>
      <c r="Z195" s="38">
        <v>1.7</v>
      </c>
      <c r="AA195" s="38">
        <v>0.1</v>
      </c>
      <c r="AB195" s="38">
        <v>1.9</v>
      </c>
      <c r="AC195" s="38">
        <v>2.6</v>
      </c>
    </row>
    <row r="196" spans="1:29">
      <c r="A196" s="38">
        <v>148</v>
      </c>
      <c r="B196" s="39" t="s">
        <v>340</v>
      </c>
      <c r="C196" s="38" t="s">
        <v>53</v>
      </c>
      <c r="D196" s="38">
        <v>19</v>
      </c>
      <c r="E196" s="39" t="s">
        <v>110</v>
      </c>
      <c r="F196" s="38">
        <v>82</v>
      </c>
      <c r="G196" s="38">
        <v>1817</v>
      </c>
      <c r="H196" s="38">
        <v>5.7</v>
      </c>
      <c r="I196" s="38">
        <v>0.45700000000000002</v>
      </c>
      <c r="J196" s="38">
        <v>0.63500000000000001</v>
      </c>
      <c r="K196" s="38">
        <v>7.6999999999999999E-2</v>
      </c>
      <c r="L196" s="38">
        <v>1.7</v>
      </c>
      <c r="M196" s="38">
        <v>6.6</v>
      </c>
      <c r="N196" s="38">
        <v>4.2</v>
      </c>
      <c r="O196" s="38">
        <v>16.600000000000001</v>
      </c>
      <c r="P196" s="38">
        <v>1.2</v>
      </c>
      <c r="Q196" s="38">
        <v>0.6</v>
      </c>
      <c r="R196" s="38">
        <v>21.5</v>
      </c>
      <c r="S196" s="38">
        <v>13.8</v>
      </c>
      <c r="T196" s="38"/>
      <c r="U196" s="38">
        <v>-1.1000000000000001</v>
      </c>
      <c r="V196" s="38">
        <v>1</v>
      </c>
      <c r="W196" s="38">
        <v>-0.1</v>
      </c>
      <c r="X196" s="38">
        <v>-3.0000000000000001E-3</v>
      </c>
      <c r="Y196" s="38"/>
      <c r="Z196" s="38">
        <v>-2.6</v>
      </c>
      <c r="AA196" s="38">
        <v>-1.3</v>
      </c>
      <c r="AB196" s="38">
        <v>-3.8</v>
      </c>
      <c r="AC196" s="38">
        <v>-0.8</v>
      </c>
    </row>
    <row r="197" spans="1:29">
      <c r="A197" s="38">
        <v>149</v>
      </c>
      <c r="B197" s="39" t="s">
        <v>341</v>
      </c>
      <c r="C197" s="38" t="s">
        <v>61</v>
      </c>
      <c r="D197" s="38">
        <v>25</v>
      </c>
      <c r="E197" s="39" t="s">
        <v>56</v>
      </c>
      <c r="F197" s="38">
        <v>46</v>
      </c>
      <c r="G197" s="38">
        <v>504</v>
      </c>
      <c r="H197" s="38">
        <v>16.2</v>
      </c>
      <c r="I197" s="38">
        <v>0.57999999999999996</v>
      </c>
      <c r="J197" s="38">
        <v>0</v>
      </c>
      <c r="K197" s="38">
        <v>0.56100000000000005</v>
      </c>
      <c r="L197" s="38">
        <v>13.3</v>
      </c>
      <c r="M197" s="38">
        <v>19.7</v>
      </c>
      <c r="N197" s="38">
        <v>16.600000000000001</v>
      </c>
      <c r="O197" s="38">
        <v>2.5</v>
      </c>
      <c r="P197" s="38">
        <v>0.7</v>
      </c>
      <c r="Q197" s="38">
        <v>6.2</v>
      </c>
      <c r="R197" s="38">
        <v>15.6</v>
      </c>
      <c r="S197" s="38">
        <v>17.7</v>
      </c>
      <c r="T197" s="38"/>
      <c r="U197" s="38">
        <v>0.8</v>
      </c>
      <c r="V197" s="38">
        <v>0.9</v>
      </c>
      <c r="W197" s="38">
        <v>1.7</v>
      </c>
      <c r="X197" s="38">
        <v>0.159</v>
      </c>
      <c r="Y197" s="38"/>
      <c r="Z197" s="38">
        <v>-3</v>
      </c>
      <c r="AA197" s="38">
        <v>1.2</v>
      </c>
      <c r="AB197" s="38">
        <v>-1.8</v>
      </c>
      <c r="AC197" s="38">
        <v>0</v>
      </c>
    </row>
    <row r="198" spans="1:29">
      <c r="A198" s="38">
        <v>150</v>
      </c>
      <c r="B198" s="39" t="s">
        <v>342</v>
      </c>
      <c r="C198" s="38" t="s">
        <v>24</v>
      </c>
      <c r="D198" s="38">
        <v>25</v>
      </c>
      <c r="E198" s="39" t="s">
        <v>90</v>
      </c>
      <c r="F198" s="38">
        <v>75</v>
      </c>
      <c r="G198" s="38">
        <v>2086</v>
      </c>
      <c r="H198" s="38">
        <v>18.399999999999999</v>
      </c>
      <c r="I198" s="38">
        <v>0.54800000000000004</v>
      </c>
      <c r="J198" s="38">
        <v>1.0999999999999999E-2</v>
      </c>
      <c r="K198" s="38">
        <v>0.39100000000000001</v>
      </c>
      <c r="L198" s="38">
        <v>12.1</v>
      </c>
      <c r="M198" s="38">
        <v>22.9</v>
      </c>
      <c r="N198" s="38">
        <v>17.3</v>
      </c>
      <c r="O198" s="38">
        <v>7.1</v>
      </c>
      <c r="P198" s="38">
        <v>1.5</v>
      </c>
      <c r="Q198" s="38">
        <v>2.1</v>
      </c>
      <c r="R198" s="38">
        <v>12</v>
      </c>
      <c r="S198" s="38">
        <v>20.3</v>
      </c>
      <c r="T198" s="38"/>
      <c r="U198" s="38">
        <v>3.5</v>
      </c>
      <c r="V198" s="38">
        <v>2.1</v>
      </c>
      <c r="W198" s="38">
        <v>5.6</v>
      </c>
      <c r="X198" s="38">
        <v>0.13</v>
      </c>
      <c r="Y198" s="38"/>
      <c r="Z198" s="38">
        <v>-0.2</v>
      </c>
      <c r="AA198" s="38">
        <v>0.9</v>
      </c>
      <c r="AB198" s="38">
        <v>0.8</v>
      </c>
      <c r="AC198" s="38">
        <v>1.4</v>
      </c>
    </row>
    <row r="199" spans="1:29">
      <c r="A199" s="38">
        <v>151</v>
      </c>
      <c r="B199" s="39" t="s">
        <v>343</v>
      </c>
      <c r="C199" s="38" t="s">
        <v>53</v>
      </c>
      <c r="D199" s="38">
        <v>28</v>
      </c>
      <c r="E199" s="39" t="s">
        <v>69</v>
      </c>
      <c r="F199" s="38">
        <v>36</v>
      </c>
      <c r="G199" s="38">
        <v>529</v>
      </c>
      <c r="H199" s="38">
        <v>9.9</v>
      </c>
      <c r="I199" s="38">
        <v>0.51300000000000001</v>
      </c>
      <c r="J199" s="38">
        <v>0.61399999999999999</v>
      </c>
      <c r="K199" s="38">
        <v>7.0000000000000007E-2</v>
      </c>
      <c r="L199" s="38">
        <v>1.7</v>
      </c>
      <c r="M199" s="38">
        <v>7.1</v>
      </c>
      <c r="N199" s="38">
        <v>4.5</v>
      </c>
      <c r="O199" s="38">
        <v>18</v>
      </c>
      <c r="P199" s="38">
        <v>1.9</v>
      </c>
      <c r="Q199" s="38">
        <v>0.8</v>
      </c>
      <c r="R199" s="38">
        <v>16.399999999999999</v>
      </c>
      <c r="S199" s="38">
        <v>16.600000000000001</v>
      </c>
      <c r="T199" s="38"/>
      <c r="U199" s="38">
        <v>0.2</v>
      </c>
      <c r="V199" s="38">
        <v>0.4</v>
      </c>
      <c r="W199" s="38">
        <v>0.6</v>
      </c>
      <c r="X199" s="38">
        <v>5.2999999999999999E-2</v>
      </c>
      <c r="Y199" s="38"/>
      <c r="Z199" s="38">
        <v>-0.7</v>
      </c>
      <c r="AA199" s="38">
        <v>-1.3</v>
      </c>
      <c r="AB199" s="38">
        <v>-2</v>
      </c>
      <c r="AC199" s="38">
        <v>0</v>
      </c>
    </row>
    <row r="200" spans="1:29">
      <c r="A200" s="38">
        <v>152</v>
      </c>
      <c r="B200" s="39" t="s">
        <v>344</v>
      </c>
      <c r="C200" s="38" t="s">
        <v>24</v>
      </c>
      <c r="D200" s="38">
        <v>23</v>
      </c>
      <c r="E200" s="39" t="s">
        <v>110</v>
      </c>
      <c r="F200" s="38">
        <v>74</v>
      </c>
      <c r="G200" s="38">
        <v>2280</v>
      </c>
      <c r="H200" s="38">
        <v>21.8</v>
      </c>
      <c r="I200" s="38">
        <v>0.55800000000000005</v>
      </c>
      <c r="J200" s="38">
        <v>7.0000000000000001E-3</v>
      </c>
      <c r="K200" s="38">
        <v>0.36199999999999999</v>
      </c>
      <c r="L200" s="38">
        <v>10</v>
      </c>
      <c r="M200" s="38">
        <v>20.7</v>
      </c>
      <c r="N200" s="38">
        <v>15.4</v>
      </c>
      <c r="O200" s="38">
        <v>9.4</v>
      </c>
      <c r="P200" s="38">
        <v>1.4</v>
      </c>
      <c r="Q200" s="38">
        <v>4.3</v>
      </c>
      <c r="R200" s="38">
        <v>10.199999999999999</v>
      </c>
      <c r="S200" s="38">
        <v>23.8</v>
      </c>
      <c r="T200" s="38"/>
      <c r="U200" s="38">
        <v>5</v>
      </c>
      <c r="V200" s="38">
        <v>3.3</v>
      </c>
      <c r="W200" s="38">
        <v>8.3000000000000007</v>
      </c>
      <c r="X200" s="38">
        <v>0.17499999999999999</v>
      </c>
      <c r="Y200" s="38"/>
      <c r="Z200" s="38">
        <v>0.7</v>
      </c>
      <c r="AA200" s="38">
        <v>1.7</v>
      </c>
      <c r="AB200" s="38">
        <v>2.4</v>
      </c>
      <c r="AC200" s="38">
        <v>2.6</v>
      </c>
    </row>
    <row r="201" spans="1:29">
      <c r="A201" s="38">
        <v>153</v>
      </c>
      <c r="B201" s="39" t="s">
        <v>666</v>
      </c>
      <c r="C201" s="38" t="s">
        <v>53</v>
      </c>
      <c r="D201" s="38">
        <v>30</v>
      </c>
      <c r="E201" s="39" t="s">
        <v>81</v>
      </c>
      <c r="F201" s="38">
        <v>29</v>
      </c>
      <c r="G201" s="38">
        <v>281</v>
      </c>
      <c r="H201" s="38">
        <v>12.4</v>
      </c>
      <c r="I201" s="38">
        <v>0.48</v>
      </c>
      <c r="J201" s="38">
        <v>0.32100000000000001</v>
      </c>
      <c r="K201" s="38">
        <v>0.14199999999999999</v>
      </c>
      <c r="L201" s="38">
        <v>0.8</v>
      </c>
      <c r="M201" s="38">
        <v>9.4</v>
      </c>
      <c r="N201" s="38">
        <v>5.0999999999999996</v>
      </c>
      <c r="O201" s="38">
        <v>21.9</v>
      </c>
      <c r="P201" s="38">
        <v>2</v>
      </c>
      <c r="Q201" s="38">
        <v>1.2</v>
      </c>
      <c r="R201" s="38">
        <v>13.8</v>
      </c>
      <c r="S201" s="38">
        <v>20.7</v>
      </c>
      <c r="T201" s="38"/>
      <c r="U201" s="38">
        <v>0</v>
      </c>
      <c r="V201" s="38">
        <v>0.2</v>
      </c>
      <c r="W201" s="38">
        <v>0.2</v>
      </c>
      <c r="X201" s="38">
        <v>3.9E-2</v>
      </c>
      <c r="Y201" s="38"/>
      <c r="Z201" s="38">
        <v>-1.8</v>
      </c>
      <c r="AA201" s="38">
        <v>-1.3</v>
      </c>
      <c r="AB201" s="38">
        <v>-3</v>
      </c>
      <c r="AC201" s="38">
        <v>-0.1</v>
      </c>
    </row>
    <row r="202" spans="1:29">
      <c r="A202" s="38">
        <v>154</v>
      </c>
      <c r="B202" s="39" t="s">
        <v>345</v>
      </c>
      <c r="C202" s="38" t="s">
        <v>64</v>
      </c>
      <c r="D202" s="38">
        <v>26</v>
      </c>
      <c r="E202" s="39" t="s">
        <v>105</v>
      </c>
      <c r="F202" s="38">
        <v>26</v>
      </c>
      <c r="G202" s="38">
        <v>216</v>
      </c>
      <c r="H202" s="38">
        <v>10.8</v>
      </c>
      <c r="I202" s="38">
        <v>0.52700000000000002</v>
      </c>
      <c r="J202" s="38">
        <v>4.9000000000000002E-2</v>
      </c>
      <c r="K202" s="38">
        <v>0.14599999999999999</v>
      </c>
      <c r="L202" s="38">
        <v>5.3</v>
      </c>
      <c r="M202" s="38">
        <v>8.5</v>
      </c>
      <c r="N202" s="38">
        <v>6.9</v>
      </c>
      <c r="O202" s="38">
        <v>10.1</v>
      </c>
      <c r="P202" s="38">
        <v>2.6</v>
      </c>
      <c r="Q202" s="38">
        <v>0</v>
      </c>
      <c r="R202" s="38">
        <v>15.5</v>
      </c>
      <c r="S202" s="38">
        <v>10.8</v>
      </c>
      <c r="T202" s="38"/>
      <c r="U202" s="38">
        <v>0.2</v>
      </c>
      <c r="V202" s="38">
        <v>0.1</v>
      </c>
      <c r="W202" s="38">
        <v>0.3</v>
      </c>
      <c r="X202" s="38">
        <v>7.1999999999999995E-2</v>
      </c>
      <c r="Y202" s="38"/>
      <c r="Z202" s="38">
        <v>-1.5</v>
      </c>
      <c r="AA202" s="38">
        <v>0.1</v>
      </c>
      <c r="AB202" s="38">
        <v>-1.5</v>
      </c>
      <c r="AC202" s="38">
        <v>0</v>
      </c>
    </row>
    <row r="203" spans="1:29">
      <c r="A203" s="38">
        <v>155</v>
      </c>
      <c r="B203" s="39" t="s">
        <v>346</v>
      </c>
      <c r="C203" s="38" t="s">
        <v>58</v>
      </c>
      <c r="D203" s="38">
        <v>22</v>
      </c>
      <c r="E203" s="39" t="s">
        <v>95</v>
      </c>
      <c r="F203" s="38">
        <v>58</v>
      </c>
      <c r="G203" s="38">
        <v>1661</v>
      </c>
      <c r="H203" s="38">
        <v>12.4</v>
      </c>
      <c r="I203" s="38">
        <v>0.54600000000000004</v>
      </c>
      <c r="J203" s="38">
        <v>0.39100000000000001</v>
      </c>
      <c r="K203" s="38">
        <v>0.25600000000000001</v>
      </c>
      <c r="L203" s="38">
        <v>1.9</v>
      </c>
      <c r="M203" s="38">
        <v>8.6999999999999993</v>
      </c>
      <c r="N203" s="38">
        <v>5.2</v>
      </c>
      <c r="O203" s="38">
        <v>11.5</v>
      </c>
      <c r="P203" s="38">
        <v>1.2</v>
      </c>
      <c r="Q203" s="38">
        <v>0.1</v>
      </c>
      <c r="R203" s="38">
        <v>11.4</v>
      </c>
      <c r="S203" s="38">
        <v>19.7</v>
      </c>
      <c r="T203" s="38"/>
      <c r="U203" s="38">
        <v>1.5</v>
      </c>
      <c r="V203" s="38">
        <v>0.6</v>
      </c>
      <c r="W203" s="38">
        <v>2.1</v>
      </c>
      <c r="X203" s="38">
        <v>5.8999999999999997E-2</v>
      </c>
      <c r="Y203" s="38"/>
      <c r="Z203" s="38">
        <v>0.2</v>
      </c>
      <c r="AA203" s="38">
        <v>-2.2999999999999998</v>
      </c>
      <c r="AB203" s="38">
        <v>-2.1</v>
      </c>
      <c r="AC203" s="38">
        <v>-0.1</v>
      </c>
    </row>
    <row r="204" spans="1:29">
      <c r="A204" s="38">
        <v>156</v>
      </c>
      <c r="B204" s="39" t="s">
        <v>347</v>
      </c>
      <c r="C204" s="38" t="s">
        <v>58</v>
      </c>
      <c r="D204" s="38">
        <v>31</v>
      </c>
      <c r="E204" s="39" t="s">
        <v>90</v>
      </c>
      <c r="F204" s="38">
        <v>50</v>
      </c>
      <c r="G204" s="38">
        <v>1087</v>
      </c>
      <c r="H204" s="38">
        <v>11</v>
      </c>
      <c r="I204" s="38">
        <v>0.51</v>
      </c>
      <c r="J204" s="38">
        <v>0.65400000000000003</v>
      </c>
      <c r="K204" s="38">
        <v>0.13700000000000001</v>
      </c>
      <c r="L204" s="38">
        <v>0.9</v>
      </c>
      <c r="M204" s="38">
        <v>7.8</v>
      </c>
      <c r="N204" s="38">
        <v>4.2</v>
      </c>
      <c r="O204" s="38">
        <v>17</v>
      </c>
      <c r="P204" s="38">
        <v>1.6</v>
      </c>
      <c r="Q204" s="38">
        <v>0.8</v>
      </c>
      <c r="R204" s="38">
        <v>12.3</v>
      </c>
      <c r="S204" s="38">
        <v>19.3</v>
      </c>
      <c r="T204" s="38"/>
      <c r="U204" s="38">
        <v>0.6</v>
      </c>
      <c r="V204" s="38">
        <v>0.4</v>
      </c>
      <c r="W204" s="38">
        <v>1</v>
      </c>
      <c r="X204" s="38">
        <v>4.4999999999999998E-2</v>
      </c>
      <c r="Y204" s="38"/>
      <c r="Z204" s="38">
        <v>0.7</v>
      </c>
      <c r="AA204" s="38">
        <v>-1.8</v>
      </c>
      <c r="AB204" s="38">
        <v>-1.1000000000000001</v>
      </c>
      <c r="AC204" s="38">
        <v>0.2</v>
      </c>
    </row>
    <row r="205" spans="1:29">
      <c r="A205" s="38">
        <v>157</v>
      </c>
      <c r="B205" s="39" t="s">
        <v>730</v>
      </c>
      <c r="C205" s="38" t="s">
        <v>58</v>
      </c>
      <c r="D205" s="38">
        <v>23</v>
      </c>
      <c r="E205" s="39" t="s">
        <v>90</v>
      </c>
      <c r="F205" s="38">
        <v>3</v>
      </c>
      <c r="G205" s="38">
        <v>13</v>
      </c>
      <c r="H205" s="38">
        <v>4.9000000000000004</v>
      </c>
      <c r="I205" s="38">
        <v>0.75</v>
      </c>
      <c r="J205" s="38">
        <v>1</v>
      </c>
      <c r="K205" s="38">
        <v>0</v>
      </c>
      <c r="L205" s="38">
        <v>8</v>
      </c>
      <c r="M205" s="38">
        <v>8.6</v>
      </c>
      <c r="N205" s="38">
        <v>8.3000000000000007</v>
      </c>
      <c r="O205" s="38">
        <v>32.799999999999997</v>
      </c>
      <c r="P205" s="38">
        <v>0</v>
      </c>
      <c r="Q205" s="38">
        <v>6</v>
      </c>
      <c r="R205" s="38">
        <v>60</v>
      </c>
      <c r="S205" s="38">
        <v>16.600000000000001</v>
      </c>
      <c r="T205" s="38"/>
      <c r="U205" s="38">
        <v>0</v>
      </c>
      <c r="V205" s="38">
        <v>0</v>
      </c>
      <c r="W205" s="38">
        <v>0</v>
      </c>
      <c r="X205" s="38">
        <v>-6.3E-2</v>
      </c>
      <c r="Y205" s="38"/>
      <c r="Z205" s="38">
        <v>-4.8</v>
      </c>
      <c r="AA205" s="38">
        <v>-0.3</v>
      </c>
      <c r="AB205" s="38">
        <v>-5.0999999999999996</v>
      </c>
      <c r="AC205" s="38">
        <v>0</v>
      </c>
    </row>
    <row r="206" spans="1:29">
      <c r="A206" s="38">
        <v>158</v>
      </c>
      <c r="B206" s="39" t="s">
        <v>667</v>
      </c>
      <c r="C206" s="38" t="s">
        <v>53</v>
      </c>
      <c r="D206" s="38">
        <v>24</v>
      </c>
      <c r="E206" s="38" t="s">
        <v>107</v>
      </c>
      <c r="F206" s="38">
        <v>11</v>
      </c>
      <c r="G206" s="38">
        <v>239</v>
      </c>
      <c r="H206" s="38">
        <v>8.1</v>
      </c>
      <c r="I206" s="38">
        <v>0.40600000000000003</v>
      </c>
      <c r="J206" s="38">
        <v>0.27900000000000003</v>
      </c>
      <c r="K206" s="38">
        <v>0.34399999999999997</v>
      </c>
      <c r="L206" s="38">
        <v>2.6</v>
      </c>
      <c r="M206" s="38">
        <v>10.199999999999999</v>
      </c>
      <c r="N206" s="38">
        <v>6.3</v>
      </c>
      <c r="O206" s="38">
        <v>39.4</v>
      </c>
      <c r="P206" s="38">
        <v>1.7</v>
      </c>
      <c r="Q206" s="38">
        <v>0</v>
      </c>
      <c r="R206" s="38">
        <v>26.2</v>
      </c>
      <c r="S206" s="38">
        <v>17.5</v>
      </c>
      <c r="T206" s="38"/>
      <c r="U206" s="38">
        <v>-0.3</v>
      </c>
      <c r="V206" s="38">
        <v>0.2</v>
      </c>
      <c r="W206" s="38">
        <v>-0.1</v>
      </c>
      <c r="X206" s="38">
        <v>-1.7000000000000001E-2</v>
      </c>
      <c r="Y206" s="38"/>
      <c r="Z206" s="38">
        <v>-4.9000000000000004</v>
      </c>
      <c r="AA206" s="38">
        <v>-2.4</v>
      </c>
      <c r="AB206" s="38">
        <v>-7.3</v>
      </c>
      <c r="AC206" s="38">
        <v>-0.3</v>
      </c>
    </row>
    <row r="207" spans="1:29">
      <c r="A207" s="40">
        <v>158</v>
      </c>
      <c r="B207" s="39" t="s">
        <v>667</v>
      </c>
      <c r="C207" s="40" t="s">
        <v>53</v>
      </c>
      <c r="D207" s="40">
        <v>24</v>
      </c>
      <c r="E207" s="39" t="s">
        <v>223</v>
      </c>
      <c r="F207" s="40">
        <v>6</v>
      </c>
      <c r="G207" s="40">
        <v>171</v>
      </c>
      <c r="H207" s="40">
        <v>5.9</v>
      </c>
      <c r="I207" s="40">
        <v>0.34300000000000003</v>
      </c>
      <c r="J207" s="40">
        <v>0.25600000000000001</v>
      </c>
      <c r="K207" s="40">
        <v>0.34899999999999998</v>
      </c>
      <c r="L207" s="40">
        <v>2.4</v>
      </c>
      <c r="M207" s="40">
        <v>10</v>
      </c>
      <c r="N207" s="40">
        <v>6</v>
      </c>
      <c r="O207" s="40">
        <v>40.4</v>
      </c>
      <c r="P207" s="40">
        <v>1.8</v>
      </c>
      <c r="Q207" s="40">
        <v>0</v>
      </c>
      <c r="R207" s="40">
        <v>26.6</v>
      </c>
      <c r="S207" s="40">
        <v>17.2</v>
      </c>
      <c r="T207" s="40"/>
      <c r="U207" s="40">
        <v>-0.4</v>
      </c>
      <c r="V207" s="40">
        <v>0.1</v>
      </c>
      <c r="W207" s="40">
        <v>-0.3</v>
      </c>
      <c r="X207" s="40">
        <v>-7.0999999999999994E-2</v>
      </c>
      <c r="Y207" s="40"/>
      <c r="Z207" s="40">
        <v>-6.6</v>
      </c>
      <c r="AA207" s="40">
        <v>-2.8</v>
      </c>
      <c r="AB207" s="40">
        <v>-9.3000000000000007</v>
      </c>
      <c r="AC207" s="40">
        <v>-0.3</v>
      </c>
    </row>
    <row r="208" spans="1:29">
      <c r="A208" s="40">
        <v>158</v>
      </c>
      <c r="B208" s="39" t="s">
        <v>667</v>
      </c>
      <c r="C208" s="40" t="s">
        <v>53</v>
      </c>
      <c r="D208" s="40">
        <v>24</v>
      </c>
      <c r="E208" s="39" t="s">
        <v>49</v>
      </c>
      <c r="F208" s="40">
        <v>5</v>
      </c>
      <c r="G208" s="40">
        <v>68</v>
      </c>
      <c r="H208" s="40">
        <v>13.7</v>
      </c>
      <c r="I208" s="40">
        <v>0.55700000000000005</v>
      </c>
      <c r="J208" s="40">
        <v>0.33300000000000002</v>
      </c>
      <c r="K208" s="40">
        <v>0.33300000000000002</v>
      </c>
      <c r="L208" s="40">
        <v>3.2</v>
      </c>
      <c r="M208" s="40">
        <v>10.8</v>
      </c>
      <c r="N208" s="40">
        <v>7.1</v>
      </c>
      <c r="O208" s="40">
        <v>36.700000000000003</v>
      </c>
      <c r="P208" s="40">
        <v>1.5</v>
      </c>
      <c r="Q208" s="40">
        <v>0</v>
      </c>
      <c r="R208" s="40">
        <v>25.3</v>
      </c>
      <c r="S208" s="40">
        <v>18.2</v>
      </c>
      <c r="T208" s="40"/>
      <c r="U208" s="40">
        <v>0.1</v>
      </c>
      <c r="V208" s="40">
        <v>0.1</v>
      </c>
      <c r="W208" s="40">
        <v>0.2</v>
      </c>
      <c r="X208" s="40">
        <v>0.11899999999999999</v>
      </c>
      <c r="Y208" s="40"/>
      <c r="Z208" s="40">
        <v>-0.6</v>
      </c>
      <c r="AA208" s="40">
        <v>-1.5</v>
      </c>
      <c r="AB208" s="40">
        <v>-2.1</v>
      </c>
      <c r="AC208" s="40">
        <v>0</v>
      </c>
    </row>
    <row r="209" spans="1:29">
      <c r="A209" s="38">
        <v>159</v>
      </c>
      <c r="B209" s="39" t="s">
        <v>348</v>
      </c>
      <c r="C209" s="38" t="s">
        <v>53</v>
      </c>
      <c r="D209" s="38">
        <v>25</v>
      </c>
      <c r="E209" s="39" t="s">
        <v>221</v>
      </c>
      <c r="F209" s="38">
        <v>50</v>
      </c>
      <c r="G209" s="38">
        <v>509</v>
      </c>
      <c r="H209" s="38">
        <v>9.8000000000000007</v>
      </c>
      <c r="I209" s="38">
        <v>0.47899999999999998</v>
      </c>
      <c r="J209" s="38">
        <v>0.28899999999999998</v>
      </c>
      <c r="K209" s="38">
        <v>0.27100000000000002</v>
      </c>
      <c r="L209" s="38">
        <v>1.8</v>
      </c>
      <c r="M209" s="38">
        <v>7.1</v>
      </c>
      <c r="N209" s="38">
        <v>4.5</v>
      </c>
      <c r="O209" s="38">
        <v>17.2</v>
      </c>
      <c r="P209" s="38">
        <v>1.5</v>
      </c>
      <c r="Q209" s="38">
        <v>0.3</v>
      </c>
      <c r="R209" s="38">
        <v>15.1</v>
      </c>
      <c r="S209" s="38">
        <v>19.600000000000001</v>
      </c>
      <c r="T209" s="38"/>
      <c r="U209" s="38">
        <v>0</v>
      </c>
      <c r="V209" s="38">
        <v>0.2</v>
      </c>
      <c r="W209" s="38">
        <v>0.2</v>
      </c>
      <c r="X209" s="38">
        <v>2.1000000000000001E-2</v>
      </c>
      <c r="Y209" s="38"/>
      <c r="Z209" s="38">
        <v>-2.6</v>
      </c>
      <c r="AA209" s="38">
        <v>-2.9</v>
      </c>
      <c r="AB209" s="38">
        <v>-5.5</v>
      </c>
      <c r="AC209" s="38">
        <v>-0.4</v>
      </c>
    </row>
    <row r="210" spans="1:29">
      <c r="A210" s="38">
        <v>160</v>
      </c>
      <c r="B210" s="39" t="s">
        <v>349</v>
      </c>
      <c r="C210" s="38" t="s">
        <v>61</v>
      </c>
      <c r="D210" s="38">
        <v>27</v>
      </c>
      <c r="E210" s="39" t="s">
        <v>49</v>
      </c>
      <c r="F210" s="38">
        <v>48</v>
      </c>
      <c r="G210" s="38">
        <v>617</v>
      </c>
      <c r="H210" s="38">
        <v>12.2</v>
      </c>
      <c r="I210" s="38">
        <v>0.52200000000000002</v>
      </c>
      <c r="J210" s="38">
        <v>0</v>
      </c>
      <c r="K210" s="38">
        <v>0.16600000000000001</v>
      </c>
      <c r="L210" s="38">
        <v>11</v>
      </c>
      <c r="M210" s="38">
        <v>21.9</v>
      </c>
      <c r="N210" s="38">
        <v>16.600000000000001</v>
      </c>
      <c r="O210" s="38">
        <v>3.8</v>
      </c>
      <c r="P210" s="38">
        <v>0.7</v>
      </c>
      <c r="Q210" s="38">
        <v>2.7</v>
      </c>
      <c r="R210" s="38">
        <v>12.4</v>
      </c>
      <c r="S210" s="38">
        <v>13.4</v>
      </c>
      <c r="T210" s="38"/>
      <c r="U210" s="38">
        <v>0.6</v>
      </c>
      <c r="V210" s="38">
        <v>0.9</v>
      </c>
      <c r="W210" s="38">
        <v>1.6</v>
      </c>
      <c r="X210" s="38">
        <v>0.122</v>
      </c>
      <c r="Y210" s="38"/>
      <c r="Z210" s="38">
        <v>-3</v>
      </c>
      <c r="AA210" s="38">
        <v>1.2</v>
      </c>
      <c r="AB210" s="38">
        <v>-1.8</v>
      </c>
      <c r="AC210" s="38">
        <v>0</v>
      </c>
    </row>
    <row r="211" spans="1:29">
      <c r="A211" s="36" t="s">
        <v>214</v>
      </c>
      <c r="B211" s="36" t="s">
        <v>0</v>
      </c>
      <c r="C211" s="36" t="s">
        <v>1</v>
      </c>
      <c r="D211" s="36" t="s">
        <v>2</v>
      </c>
      <c r="E211" s="36" t="s">
        <v>3</v>
      </c>
      <c r="F211" s="36" t="s">
        <v>4</v>
      </c>
      <c r="G211" s="36" t="s">
        <v>6</v>
      </c>
      <c r="H211" s="36" t="s">
        <v>26</v>
      </c>
      <c r="I211" s="36" t="s">
        <v>27</v>
      </c>
      <c r="J211" s="36" t="s">
        <v>28</v>
      </c>
      <c r="K211" s="36" t="s">
        <v>29</v>
      </c>
      <c r="L211" s="36" t="s">
        <v>30</v>
      </c>
      <c r="M211" s="36" t="s">
        <v>31</v>
      </c>
      <c r="N211" s="36" t="s">
        <v>32</v>
      </c>
      <c r="O211" s="36" t="s">
        <v>33</v>
      </c>
      <c r="P211" s="36" t="s">
        <v>34</v>
      </c>
      <c r="Q211" s="36" t="s">
        <v>35</v>
      </c>
      <c r="R211" s="36" t="s">
        <v>36</v>
      </c>
      <c r="S211" s="36" t="s">
        <v>37</v>
      </c>
      <c r="T211" s="36"/>
      <c r="U211" s="36" t="s">
        <v>38</v>
      </c>
      <c r="V211" s="36" t="s">
        <v>39</v>
      </c>
      <c r="W211" s="36" t="s">
        <v>40</v>
      </c>
      <c r="X211" s="36" t="s">
        <v>41</v>
      </c>
      <c r="Y211" s="36"/>
      <c r="Z211" s="36" t="s">
        <v>42</v>
      </c>
      <c r="AA211" s="36" t="s">
        <v>43</v>
      </c>
      <c r="AB211" s="36" t="s">
        <v>44</v>
      </c>
      <c r="AC211" s="36" t="s">
        <v>45</v>
      </c>
    </row>
    <row r="212" spans="1:29">
      <c r="A212" s="38">
        <v>161</v>
      </c>
      <c r="B212" s="39" t="s">
        <v>350</v>
      </c>
      <c r="C212" s="38" t="s">
        <v>24</v>
      </c>
      <c r="D212" s="38">
        <v>31</v>
      </c>
      <c r="E212" s="39" t="s">
        <v>95</v>
      </c>
      <c r="F212" s="38">
        <v>75</v>
      </c>
      <c r="G212" s="38">
        <v>1870</v>
      </c>
      <c r="H212" s="38">
        <v>9.5</v>
      </c>
      <c r="I212" s="38">
        <v>0.54600000000000004</v>
      </c>
      <c r="J212" s="38">
        <v>0.71</v>
      </c>
      <c r="K212" s="38">
        <v>7.1999999999999995E-2</v>
      </c>
      <c r="L212" s="38">
        <v>1.6</v>
      </c>
      <c r="M212" s="38">
        <v>16.399999999999999</v>
      </c>
      <c r="N212" s="38">
        <v>8.9</v>
      </c>
      <c r="O212" s="38">
        <v>7.4</v>
      </c>
      <c r="P212" s="38">
        <v>1.3</v>
      </c>
      <c r="Q212" s="38">
        <v>1.7</v>
      </c>
      <c r="R212" s="38">
        <v>13.4</v>
      </c>
      <c r="S212" s="38">
        <v>14.1</v>
      </c>
      <c r="T212" s="38"/>
      <c r="U212" s="38">
        <v>0.7</v>
      </c>
      <c r="V212" s="38">
        <v>1.4</v>
      </c>
      <c r="W212" s="38">
        <v>2.1</v>
      </c>
      <c r="X212" s="38">
        <v>5.2999999999999999E-2</v>
      </c>
      <c r="Y212" s="38"/>
      <c r="Z212" s="38">
        <v>-0.9</v>
      </c>
      <c r="AA212" s="38">
        <v>0</v>
      </c>
      <c r="AB212" s="38">
        <v>-0.9</v>
      </c>
      <c r="AC212" s="38">
        <v>0.5</v>
      </c>
    </row>
    <row r="213" spans="1:29">
      <c r="A213" s="38">
        <v>162</v>
      </c>
      <c r="B213" s="39" t="s">
        <v>351</v>
      </c>
      <c r="C213" s="38" t="s">
        <v>64</v>
      </c>
      <c r="D213" s="38">
        <v>26</v>
      </c>
      <c r="E213" s="39" t="s">
        <v>90</v>
      </c>
      <c r="F213" s="38">
        <v>59</v>
      </c>
      <c r="G213" s="38">
        <v>1426</v>
      </c>
      <c r="H213" s="38">
        <v>16.8</v>
      </c>
      <c r="I213" s="38">
        <v>0.56299999999999994</v>
      </c>
      <c r="J213" s="38">
        <v>0.53</v>
      </c>
      <c r="K213" s="38">
        <v>0.33600000000000002</v>
      </c>
      <c r="L213" s="38">
        <v>2.2999999999999998</v>
      </c>
      <c r="M213" s="38">
        <v>14.7</v>
      </c>
      <c r="N213" s="38">
        <v>8.3000000000000007</v>
      </c>
      <c r="O213" s="38">
        <v>9.4</v>
      </c>
      <c r="P213" s="38">
        <v>1.6</v>
      </c>
      <c r="Q213" s="38">
        <v>1.1000000000000001</v>
      </c>
      <c r="R213" s="38">
        <v>8</v>
      </c>
      <c r="S213" s="38">
        <v>21.5</v>
      </c>
      <c r="T213" s="38"/>
      <c r="U213" s="38">
        <v>3</v>
      </c>
      <c r="V213" s="38">
        <v>1</v>
      </c>
      <c r="W213" s="38">
        <v>3.9</v>
      </c>
      <c r="X213" s="38">
        <v>0.13200000000000001</v>
      </c>
      <c r="Y213" s="38"/>
      <c r="Z213" s="38">
        <v>2.2999999999999998</v>
      </c>
      <c r="AA213" s="38">
        <v>-1.1000000000000001</v>
      </c>
      <c r="AB213" s="38">
        <v>1.3</v>
      </c>
      <c r="AC213" s="38">
        <v>1.2</v>
      </c>
    </row>
    <row r="214" spans="1:29">
      <c r="A214" s="38">
        <v>163</v>
      </c>
      <c r="B214" s="39" t="s">
        <v>668</v>
      </c>
      <c r="C214" s="38" t="s">
        <v>53</v>
      </c>
      <c r="D214" s="38">
        <v>23</v>
      </c>
      <c r="E214" s="39" t="s">
        <v>51</v>
      </c>
      <c r="F214" s="38">
        <v>45</v>
      </c>
      <c r="G214" s="38">
        <v>1457</v>
      </c>
      <c r="H214" s="38">
        <v>12.3</v>
      </c>
      <c r="I214" s="38">
        <v>0.48899999999999999</v>
      </c>
      <c r="J214" s="38">
        <v>0.34399999999999997</v>
      </c>
      <c r="K214" s="38">
        <v>0.153</v>
      </c>
      <c r="L214" s="38">
        <v>2.9</v>
      </c>
      <c r="M214" s="38">
        <v>12.5</v>
      </c>
      <c r="N214" s="38">
        <v>7.5</v>
      </c>
      <c r="O214" s="38">
        <v>17.600000000000001</v>
      </c>
      <c r="P214" s="38">
        <v>1.9</v>
      </c>
      <c r="Q214" s="38">
        <v>0.7</v>
      </c>
      <c r="R214" s="38">
        <v>10.1</v>
      </c>
      <c r="S214" s="38">
        <v>19.2</v>
      </c>
      <c r="T214" s="38"/>
      <c r="U214" s="38">
        <v>0.7</v>
      </c>
      <c r="V214" s="38">
        <v>0.6</v>
      </c>
      <c r="W214" s="38">
        <v>1.3</v>
      </c>
      <c r="X214" s="38">
        <v>4.2999999999999997E-2</v>
      </c>
      <c r="Y214" s="38"/>
      <c r="Z214" s="38">
        <v>0</v>
      </c>
      <c r="AA214" s="38">
        <v>-1.1000000000000001</v>
      </c>
      <c r="AB214" s="38">
        <v>-1.1000000000000001</v>
      </c>
      <c r="AC214" s="38">
        <v>0.3</v>
      </c>
    </row>
    <row r="215" spans="1:29">
      <c r="A215" s="38">
        <v>164</v>
      </c>
      <c r="B215" s="39" t="s">
        <v>352</v>
      </c>
      <c r="C215" s="38" t="s">
        <v>64</v>
      </c>
      <c r="D215" s="38">
        <v>33</v>
      </c>
      <c r="E215" s="39" t="s">
        <v>71</v>
      </c>
      <c r="F215" s="38">
        <v>14</v>
      </c>
      <c r="G215" s="38">
        <v>200</v>
      </c>
      <c r="H215" s="38">
        <v>3.6</v>
      </c>
      <c r="I215" s="38">
        <v>0.34699999999999998</v>
      </c>
      <c r="J215" s="38">
        <v>0.71399999999999997</v>
      </c>
      <c r="K215" s="38">
        <v>6.3E-2</v>
      </c>
      <c r="L215" s="38">
        <v>1.7</v>
      </c>
      <c r="M215" s="38">
        <v>7.7</v>
      </c>
      <c r="N215" s="38">
        <v>4.7</v>
      </c>
      <c r="O215" s="38">
        <v>11</v>
      </c>
      <c r="P215" s="38">
        <v>2.2000000000000002</v>
      </c>
      <c r="Q215" s="38">
        <v>1.9</v>
      </c>
      <c r="R215" s="38">
        <v>13.4</v>
      </c>
      <c r="S215" s="38">
        <v>16.2</v>
      </c>
      <c r="T215" s="38"/>
      <c r="U215" s="38">
        <v>-0.4</v>
      </c>
      <c r="V215" s="38">
        <v>0.2</v>
      </c>
      <c r="W215" s="38">
        <v>-0.2</v>
      </c>
      <c r="X215" s="38">
        <v>-4.3999999999999997E-2</v>
      </c>
      <c r="Y215" s="38"/>
      <c r="Z215" s="38">
        <v>-5</v>
      </c>
      <c r="AA215" s="38">
        <v>-0.2</v>
      </c>
      <c r="AB215" s="38">
        <v>-5.3</v>
      </c>
      <c r="AC215" s="38">
        <v>-0.2</v>
      </c>
    </row>
    <row r="216" spans="1:29">
      <c r="A216" s="38">
        <v>165</v>
      </c>
      <c r="B216" s="39" t="s">
        <v>86</v>
      </c>
      <c r="C216" s="38" t="s">
        <v>24</v>
      </c>
      <c r="D216" s="38">
        <v>38</v>
      </c>
      <c r="E216" s="38" t="s">
        <v>107</v>
      </c>
      <c r="F216" s="38">
        <v>47</v>
      </c>
      <c r="G216" s="38">
        <v>952</v>
      </c>
      <c r="H216" s="38">
        <v>15.2</v>
      </c>
      <c r="I216" s="38">
        <v>0.496</v>
      </c>
      <c r="J216" s="38">
        <v>2.3E-2</v>
      </c>
      <c r="K216" s="38">
        <v>0.14699999999999999</v>
      </c>
      <c r="L216" s="38">
        <v>5.7</v>
      </c>
      <c r="M216" s="38">
        <v>31.1</v>
      </c>
      <c r="N216" s="38">
        <v>18.3</v>
      </c>
      <c r="O216" s="38">
        <v>13.1</v>
      </c>
      <c r="P216" s="38">
        <v>2.5</v>
      </c>
      <c r="Q216" s="38">
        <v>1.4</v>
      </c>
      <c r="R216" s="38">
        <v>12.4</v>
      </c>
      <c r="S216" s="38">
        <v>17.8</v>
      </c>
      <c r="T216" s="38"/>
      <c r="U216" s="38">
        <v>0.4</v>
      </c>
      <c r="V216" s="38">
        <v>1.5</v>
      </c>
      <c r="W216" s="38">
        <v>1.9</v>
      </c>
      <c r="X216" s="38">
        <v>9.6000000000000002E-2</v>
      </c>
      <c r="Y216" s="38"/>
      <c r="Z216" s="38">
        <v>-2.6</v>
      </c>
      <c r="AA216" s="38">
        <v>2.4</v>
      </c>
      <c r="AB216" s="38">
        <v>-0.2</v>
      </c>
      <c r="AC216" s="38">
        <v>0.4</v>
      </c>
    </row>
    <row r="217" spans="1:29">
      <c r="A217" s="40">
        <v>165</v>
      </c>
      <c r="B217" s="39" t="s">
        <v>86</v>
      </c>
      <c r="C217" s="40" t="s">
        <v>24</v>
      </c>
      <c r="D217" s="40">
        <v>38</v>
      </c>
      <c r="E217" s="39" t="s">
        <v>231</v>
      </c>
      <c r="F217" s="40">
        <v>42</v>
      </c>
      <c r="G217" s="40">
        <v>854</v>
      </c>
      <c r="H217" s="40">
        <v>14.8</v>
      </c>
      <c r="I217" s="40">
        <v>0.48599999999999999</v>
      </c>
      <c r="J217" s="40">
        <v>2.1999999999999999E-2</v>
      </c>
      <c r="K217" s="40">
        <v>0.14899999999999999</v>
      </c>
      <c r="L217" s="40">
        <v>6.1</v>
      </c>
      <c r="M217" s="40">
        <v>31.3</v>
      </c>
      <c r="N217" s="40">
        <v>18.7</v>
      </c>
      <c r="O217" s="40">
        <v>13</v>
      </c>
      <c r="P217" s="40">
        <v>2.5</v>
      </c>
      <c r="Q217" s="40">
        <v>1.2</v>
      </c>
      <c r="R217" s="40">
        <v>13.3</v>
      </c>
      <c r="S217" s="40">
        <v>18.100000000000001</v>
      </c>
      <c r="T217" s="40"/>
      <c r="U217" s="40">
        <v>0.2</v>
      </c>
      <c r="V217" s="40">
        <v>1.4</v>
      </c>
      <c r="W217" s="40">
        <v>1.6</v>
      </c>
      <c r="X217" s="40">
        <v>8.8999999999999996E-2</v>
      </c>
      <c r="Y217" s="40"/>
      <c r="Z217" s="40">
        <v>-2.8</v>
      </c>
      <c r="AA217" s="40">
        <v>2.5</v>
      </c>
      <c r="AB217" s="40">
        <v>-0.4</v>
      </c>
      <c r="AC217" s="40">
        <v>0.3</v>
      </c>
    </row>
    <row r="218" spans="1:29">
      <c r="A218" s="40">
        <v>165</v>
      </c>
      <c r="B218" s="39" t="s">
        <v>86</v>
      </c>
      <c r="C218" s="40" t="s">
        <v>24</v>
      </c>
      <c r="D218" s="40">
        <v>38</v>
      </c>
      <c r="E218" s="39" t="s">
        <v>77</v>
      </c>
      <c r="F218" s="40">
        <v>5</v>
      </c>
      <c r="G218" s="40">
        <v>98</v>
      </c>
      <c r="H218" s="40">
        <v>19.3</v>
      </c>
      <c r="I218" s="40">
        <v>0.57999999999999996</v>
      </c>
      <c r="J218" s="40">
        <v>3.2000000000000001E-2</v>
      </c>
      <c r="K218" s="40">
        <v>0.129</v>
      </c>
      <c r="L218" s="40">
        <v>2.2999999999999998</v>
      </c>
      <c r="M218" s="40">
        <v>28.9</v>
      </c>
      <c r="N218" s="40">
        <v>15.2</v>
      </c>
      <c r="O218" s="40">
        <v>14.3</v>
      </c>
      <c r="P218" s="40">
        <v>2.6</v>
      </c>
      <c r="Q218" s="40">
        <v>3.2</v>
      </c>
      <c r="R218" s="40">
        <v>3</v>
      </c>
      <c r="S218" s="40">
        <v>15.2</v>
      </c>
      <c r="T218" s="40"/>
      <c r="U218" s="40">
        <v>0.2</v>
      </c>
      <c r="V218" s="40">
        <v>0.1</v>
      </c>
      <c r="W218" s="40">
        <v>0.3</v>
      </c>
      <c r="X218" s="40">
        <v>0.161</v>
      </c>
      <c r="Y218" s="40"/>
      <c r="Z218" s="40">
        <v>-0.2</v>
      </c>
      <c r="AA218" s="40">
        <v>1.7</v>
      </c>
      <c r="AB218" s="40">
        <v>1.4</v>
      </c>
      <c r="AC218" s="40">
        <v>0.1</v>
      </c>
    </row>
    <row r="219" spans="1:29">
      <c r="A219" s="38">
        <v>166</v>
      </c>
      <c r="B219" s="39" t="s">
        <v>88</v>
      </c>
      <c r="C219" s="38" t="s">
        <v>61</v>
      </c>
      <c r="D219" s="38">
        <v>30</v>
      </c>
      <c r="E219" s="39" t="s">
        <v>54</v>
      </c>
      <c r="F219" s="38">
        <v>81</v>
      </c>
      <c r="G219" s="38">
        <v>2687</v>
      </c>
      <c r="H219" s="38">
        <v>21.7</v>
      </c>
      <c r="I219" s="38">
        <v>0.55800000000000005</v>
      </c>
      <c r="J219" s="38">
        <v>1.6E-2</v>
      </c>
      <c r="K219" s="38">
        <v>0.41</v>
      </c>
      <c r="L219" s="38">
        <v>4.9000000000000004</v>
      </c>
      <c r="M219" s="38">
        <v>21.8</v>
      </c>
      <c r="N219" s="38">
        <v>13.4</v>
      </c>
      <c r="O219" s="38">
        <v>19.7</v>
      </c>
      <c r="P219" s="38">
        <v>1.4</v>
      </c>
      <c r="Q219" s="38">
        <v>4</v>
      </c>
      <c r="R219" s="38">
        <v>12.2</v>
      </c>
      <c r="S219" s="38">
        <v>24.6</v>
      </c>
      <c r="T219" s="38"/>
      <c r="U219" s="38">
        <v>5.5</v>
      </c>
      <c r="V219" s="38">
        <v>4.7</v>
      </c>
      <c r="W219" s="38">
        <v>10.199999999999999</v>
      </c>
      <c r="X219" s="38">
        <v>0.182</v>
      </c>
      <c r="Y219" s="38"/>
      <c r="Z219" s="38">
        <v>1.3</v>
      </c>
      <c r="AA219" s="38">
        <v>3.5</v>
      </c>
      <c r="AB219" s="38">
        <v>4.8</v>
      </c>
      <c r="AC219" s="38">
        <v>4.5999999999999996</v>
      </c>
    </row>
    <row r="220" spans="1:29">
      <c r="A220" s="38">
        <v>167</v>
      </c>
      <c r="B220" s="39" t="s">
        <v>353</v>
      </c>
      <c r="C220" s="38" t="s">
        <v>24</v>
      </c>
      <c r="D220" s="38">
        <v>34</v>
      </c>
      <c r="E220" s="39" t="s">
        <v>79</v>
      </c>
      <c r="F220" s="38">
        <v>78</v>
      </c>
      <c r="G220" s="38">
        <v>2681</v>
      </c>
      <c r="H220" s="38">
        <v>22.7</v>
      </c>
      <c r="I220" s="38">
        <v>0.55000000000000004</v>
      </c>
      <c r="J220" s="38">
        <v>2.3E-2</v>
      </c>
      <c r="K220" s="38">
        <v>0.317</v>
      </c>
      <c r="L220" s="38">
        <v>9.1999999999999993</v>
      </c>
      <c r="M220" s="38">
        <v>27.6</v>
      </c>
      <c r="N220" s="38">
        <v>18.600000000000001</v>
      </c>
      <c r="O220" s="38">
        <v>14.4</v>
      </c>
      <c r="P220" s="38">
        <v>0.5</v>
      </c>
      <c r="Q220" s="38">
        <v>4</v>
      </c>
      <c r="R220" s="38">
        <v>10.7</v>
      </c>
      <c r="S220" s="38">
        <v>24.7</v>
      </c>
      <c r="T220" s="38"/>
      <c r="U220" s="38">
        <v>6</v>
      </c>
      <c r="V220" s="38">
        <v>4.4000000000000004</v>
      </c>
      <c r="W220" s="38">
        <v>10.4</v>
      </c>
      <c r="X220" s="38">
        <v>0.187</v>
      </c>
      <c r="Y220" s="38"/>
      <c r="Z220" s="38">
        <v>0.7</v>
      </c>
      <c r="AA220" s="38">
        <v>2.1</v>
      </c>
      <c r="AB220" s="38">
        <v>2.8</v>
      </c>
      <c r="AC220" s="38">
        <v>3.2</v>
      </c>
    </row>
    <row r="221" spans="1:29">
      <c r="A221" s="38">
        <v>168</v>
      </c>
      <c r="B221" s="39" t="s">
        <v>354</v>
      </c>
      <c r="C221" s="38" t="s">
        <v>64</v>
      </c>
      <c r="D221" s="38">
        <v>28</v>
      </c>
      <c r="E221" s="39" t="s">
        <v>292</v>
      </c>
      <c r="F221" s="38">
        <v>68</v>
      </c>
      <c r="G221" s="38">
        <v>2408</v>
      </c>
      <c r="H221" s="38">
        <v>19.7</v>
      </c>
      <c r="I221" s="38">
        <v>0.55600000000000005</v>
      </c>
      <c r="J221" s="38">
        <v>0.19700000000000001</v>
      </c>
      <c r="K221" s="38">
        <v>0.35199999999999998</v>
      </c>
      <c r="L221" s="38">
        <v>4.8</v>
      </c>
      <c r="M221" s="38">
        <v>13.7</v>
      </c>
      <c r="N221" s="38">
        <v>9.4</v>
      </c>
      <c r="O221" s="38">
        <v>19</v>
      </c>
      <c r="P221" s="38">
        <v>1.5</v>
      </c>
      <c r="Q221" s="38">
        <v>1.3</v>
      </c>
      <c r="R221" s="38">
        <v>12.4</v>
      </c>
      <c r="S221" s="38">
        <v>27</v>
      </c>
      <c r="T221" s="38"/>
      <c r="U221" s="38">
        <v>4.8</v>
      </c>
      <c r="V221" s="38">
        <v>1.3</v>
      </c>
      <c r="W221" s="38">
        <v>6.1</v>
      </c>
      <c r="X221" s="38">
        <v>0.122</v>
      </c>
      <c r="Y221" s="38"/>
      <c r="Z221" s="38">
        <v>2.8</v>
      </c>
      <c r="AA221" s="38">
        <v>-0.7</v>
      </c>
      <c r="AB221" s="38">
        <v>2.1</v>
      </c>
      <c r="AC221" s="38">
        <v>2.5</v>
      </c>
    </row>
    <row r="222" spans="1:29">
      <c r="A222" s="38">
        <v>169</v>
      </c>
      <c r="B222" s="39" t="s">
        <v>355</v>
      </c>
      <c r="C222" s="38" t="s">
        <v>64</v>
      </c>
      <c r="D222" s="38">
        <v>27</v>
      </c>
      <c r="E222" s="38" t="s">
        <v>107</v>
      </c>
      <c r="F222" s="38">
        <v>54</v>
      </c>
      <c r="G222" s="38">
        <v>662</v>
      </c>
      <c r="H222" s="38">
        <v>13</v>
      </c>
      <c r="I222" s="38">
        <v>0.54800000000000004</v>
      </c>
      <c r="J222" s="38">
        <v>0.188</v>
      </c>
      <c r="K222" s="38">
        <v>0.41399999999999998</v>
      </c>
      <c r="L222" s="38">
        <v>5.9</v>
      </c>
      <c r="M222" s="38">
        <v>9.5</v>
      </c>
      <c r="N222" s="38">
        <v>7.7</v>
      </c>
      <c r="O222" s="38">
        <v>5.8</v>
      </c>
      <c r="P222" s="38">
        <v>2.7</v>
      </c>
      <c r="Q222" s="38">
        <v>0.8</v>
      </c>
      <c r="R222" s="38">
        <v>13</v>
      </c>
      <c r="S222" s="38">
        <v>16.7</v>
      </c>
      <c r="T222" s="38"/>
      <c r="U222" s="38">
        <v>0.6</v>
      </c>
      <c r="V222" s="38">
        <v>0.6</v>
      </c>
      <c r="W222" s="38">
        <v>1.2</v>
      </c>
      <c r="X222" s="38">
        <v>8.5999999999999993E-2</v>
      </c>
      <c r="Y222" s="38"/>
      <c r="Z222" s="38">
        <v>-1.3</v>
      </c>
      <c r="AA222" s="38">
        <v>0.3</v>
      </c>
      <c r="AB222" s="38">
        <v>-1</v>
      </c>
      <c r="AC222" s="38">
        <v>0.2</v>
      </c>
    </row>
    <row r="223" spans="1:29">
      <c r="A223" s="40">
        <v>169</v>
      </c>
      <c r="B223" s="39" t="s">
        <v>355</v>
      </c>
      <c r="C223" s="40" t="s">
        <v>64</v>
      </c>
      <c r="D223" s="40">
        <v>27</v>
      </c>
      <c r="E223" s="39" t="s">
        <v>90</v>
      </c>
      <c r="F223" s="40">
        <v>39</v>
      </c>
      <c r="G223" s="40">
        <v>511</v>
      </c>
      <c r="H223" s="40">
        <v>14</v>
      </c>
      <c r="I223" s="40">
        <v>0.57399999999999995</v>
      </c>
      <c r="J223" s="40">
        <v>0.17499999999999999</v>
      </c>
      <c r="K223" s="40">
        <v>0.47399999999999998</v>
      </c>
      <c r="L223" s="40">
        <v>5.9</v>
      </c>
      <c r="M223" s="40">
        <v>9</v>
      </c>
      <c r="N223" s="40">
        <v>7.4</v>
      </c>
      <c r="O223" s="40">
        <v>5.7</v>
      </c>
      <c r="P223" s="40">
        <v>2.7</v>
      </c>
      <c r="Q223" s="40">
        <v>0.9</v>
      </c>
      <c r="R223" s="40">
        <v>13.1</v>
      </c>
      <c r="S223" s="40">
        <v>16.100000000000001</v>
      </c>
      <c r="T223" s="40"/>
      <c r="U223" s="40">
        <v>0.7</v>
      </c>
      <c r="V223" s="40">
        <v>0.4</v>
      </c>
      <c r="W223" s="40">
        <v>1.1000000000000001</v>
      </c>
      <c r="X223" s="40">
        <v>0.1</v>
      </c>
      <c r="Y223" s="40"/>
      <c r="Z223" s="40">
        <v>-0.7</v>
      </c>
      <c r="AA223" s="40">
        <v>0.3</v>
      </c>
      <c r="AB223" s="40">
        <v>-0.4</v>
      </c>
      <c r="AC223" s="40">
        <v>0.2</v>
      </c>
    </row>
    <row r="224" spans="1:29">
      <c r="A224" s="40">
        <v>169</v>
      </c>
      <c r="B224" s="39" t="s">
        <v>355</v>
      </c>
      <c r="C224" s="40" t="s">
        <v>64</v>
      </c>
      <c r="D224" s="40">
        <v>27</v>
      </c>
      <c r="E224" s="39" t="s">
        <v>49</v>
      </c>
      <c r="F224" s="40">
        <v>15</v>
      </c>
      <c r="G224" s="40">
        <v>151</v>
      </c>
      <c r="H224" s="40">
        <v>9.6999999999999993</v>
      </c>
      <c r="I224" s="40">
        <v>0.47</v>
      </c>
      <c r="J224" s="40">
        <v>0.224</v>
      </c>
      <c r="K224" s="40">
        <v>0.245</v>
      </c>
      <c r="L224" s="40">
        <v>5.8</v>
      </c>
      <c r="M224" s="40">
        <v>11.1</v>
      </c>
      <c r="N224" s="40">
        <v>8.5</v>
      </c>
      <c r="O224" s="40">
        <v>6</v>
      </c>
      <c r="P224" s="40">
        <v>2.4</v>
      </c>
      <c r="Q224" s="40">
        <v>0.5</v>
      </c>
      <c r="R224" s="40">
        <v>12.8</v>
      </c>
      <c r="S224" s="40">
        <v>18.5</v>
      </c>
      <c r="T224" s="40"/>
      <c r="U224" s="40">
        <v>-0.1</v>
      </c>
      <c r="V224" s="40">
        <v>0.2</v>
      </c>
      <c r="W224" s="40">
        <v>0.1</v>
      </c>
      <c r="X224" s="40">
        <v>3.9E-2</v>
      </c>
      <c r="Y224" s="40"/>
      <c r="Z224" s="40">
        <v>-3.2</v>
      </c>
      <c r="AA224" s="40">
        <v>0.2</v>
      </c>
      <c r="AB224" s="40">
        <v>-3</v>
      </c>
      <c r="AC224" s="40">
        <v>0</v>
      </c>
    </row>
    <row r="225" spans="1:29">
      <c r="A225" s="38">
        <v>170</v>
      </c>
      <c r="B225" s="39" t="s">
        <v>66</v>
      </c>
      <c r="C225" s="38" t="s">
        <v>64</v>
      </c>
      <c r="D225" s="38">
        <v>24</v>
      </c>
      <c r="E225" s="39" t="s">
        <v>67</v>
      </c>
      <c r="F225" s="38">
        <v>6</v>
      </c>
      <c r="G225" s="38">
        <v>91</v>
      </c>
      <c r="H225" s="38">
        <v>13</v>
      </c>
      <c r="I225" s="38">
        <v>0.49199999999999999</v>
      </c>
      <c r="J225" s="38">
        <v>0.44900000000000001</v>
      </c>
      <c r="K225" s="38">
        <v>0.224</v>
      </c>
      <c r="L225" s="38">
        <v>4.9000000000000004</v>
      </c>
      <c r="M225" s="38">
        <v>21.7</v>
      </c>
      <c r="N225" s="38">
        <v>13.4</v>
      </c>
      <c r="O225" s="38">
        <v>11.8</v>
      </c>
      <c r="P225" s="38">
        <v>2.8</v>
      </c>
      <c r="Q225" s="38">
        <v>0.9</v>
      </c>
      <c r="R225" s="38">
        <v>18.2</v>
      </c>
      <c r="S225" s="38">
        <v>32.799999999999997</v>
      </c>
      <c r="T225" s="38"/>
      <c r="U225" s="38">
        <v>-0.2</v>
      </c>
      <c r="V225" s="38">
        <v>0.2</v>
      </c>
      <c r="W225" s="38">
        <v>0</v>
      </c>
      <c r="X225" s="38">
        <v>-8.0000000000000002E-3</v>
      </c>
      <c r="Y225" s="38"/>
      <c r="Z225" s="38">
        <v>-2.7</v>
      </c>
      <c r="AA225" s="38">
        <v>-0.7</v>
      </c>
      <c r="AB225" s="38">
        <v>-3.3</v>
      </c>
      <c r="AC225" s="38">
        <v>0</v>
      </c>
    </row>
    <row r="226" spans="1:29">
      <c r="A226" s="38">
        <v>171</v>
      </c>
      <c r="B226" s="39" t="s">
        <v>356</v>
      </c>
      <c r="C226" s="38" t="s">
        <v>24</v>
      </c>
      <c r="D226" s="38">
        <v>29</v>
      </c>
      <c r="E226" s="39" t="s">
        <v>79</v>
      </c>
      <c r="F226" s="38">
        <v>62</v>
      </c>
      <c r="G226" s="38">
        <v>1692</v>
      </c>
      <c r="H226" s="38">
        <v>16.100000000000001</v>
      </c>
      <c r="I226" s="38">
        <v>0.54500000000000004</v>
      </c>
      <c r="J226" s="38">
        <v>0</v>
      </c>
      <c r="K226" s="38">
        <v>0.36399999999999999</v>
      </c>
      <c r="L226" s="38">
        <v>10.7</v>
      </c>
      <c r="M226" s="38">
        <v>14.6</v>
      </c>
      <c r="N226" s="38">
        <v>12.7</v>
      </c>
      <c r="O226" s="38">
        <v>6.9</v>
      </c>
      <c r="P226" s="38">
        <v>1.1000000000000001</v>
      </c>
      <c r="Q226" s="38">
        <v>3.2</v>
      </c>
      <c r="R226" s="38">
        <v>11.6</v>
      </c>
      <c r="S226" s="38">
        <v>17.600000000000001</v>
      </c>
      <c r="T226" s="38"/>
      <c r="U226" s="38">
        <v>2.7</v>
      </c>
      <c r="V226" s="38">
        <v>2.1</v>
      </c>
      <c r="W226" s="38">
        <v>4.8</v>
      </c>
      <c r="X226" s="38">
        <v>0.13700000000000001</v>
      </c>
      <c r="Y226" s="38"/>
      <c r="Z226" s="38">
        <v>-0.6</v>
      </c>
      <c r="AA226" s="38">
        <v>1.1000000000000001</v>
      </c>
      <c r="AB226" s="38">
        <v>0.6</v>
      </c>
      <c r="AC226" s="38">
        <v>1.1000000000000001</v>
      </c>
    </row>
    <row r="227" spans="1:29">
      <c r="A227" s="38">
        <v>172</v>
      </c>
      <c r="B227" s="39" t="s">
        <v>101</v>
      </c>
      <c r="C227" s="38" t="s">
        <v>58</v>
      </c>
      <c r="D227" s="38">
        <v>37</v>
      </c>
      <c r="E227" s="39" t="s">
        <v>62</v>
      </c>
      <c r="F227" s="38">
        <v>70</v>
      </c>
      <c r="G227" s="38">
        <v>1587</v>
      </c>
      <c r="H227" s="38">
        <v>16.2</v>
      </c>
      <c r="I227" s="38">
        <v>0.54400000000000004</v>
      </c>
      <c r="J227" s="38">
        <v>0.438</v>
      </c>
      <c r="K227" s="38">
        <v>0.34599999999999997</v>
      </c>
      <c r="L227" s="38">
        <v>2</v>
      </c>
      <c r="M227" s="38">
        <v>12.8</v>
      </c>
      <c r="N227" s="38">
        <v>7.5</v>
      </c>
      <c r="O227" s="38">
        <v>28.6</v>
      </c>
      <c r="P227" s="38">
        <v>2.2000000000000002</v>
      </c>
      <c r="Q227" s="38">
        <v>0.9</v>
      </c>
      <c r="R227" s="38">
        <v>18.5</v>
      </c>
      <c r="S227" s="38">
        <v>23.9</v>
      </c>
      <c r="T227" s="38"/>
      <c r="U227" s="38">
        <v>1.4</v>
      </c>
      <c r="V227" s="38">
        <v>2.2999999999999998</v>
      </c>
      <c r="W227" s="38">
        <v>3.7</v>
      </c>
      <c r="X227" s="38">
        <v>0.111</v>
      </c>
      <c r="Y227" s="38"/>
      <c r="Z227" s="38">
        <v>1.4</v>
      </c>
      <c r="AA227" s="38">
        <v>0.3</v>
      </c>
      <c r="AB227" s="38">
        <v>1.7</v>
      </c>
      <c r="AC227" s="38">
        <v>1.5</v>
      </c>
    </row>
    <row r="228" spans="1:29">
      <c r="A228" s="38">
        <v>173</v>
      </c>
      <c r="B228" s="39" t="s">
        <v>357</v>
      </c>
      <c r="C228" s="38" t="s">
        <v>61</v>
      </c>
      <c r="D228" s="38">
        <v>22</v>
      </c>
      <c r="E228" s="39" t="s">
        <v>110</v>
      </c>
      <c r="F228" s="38">
        <v>82</v>
      </c>
      <c r="G228" s="38">
        <v>2158</v>
      </c>
      <c r="H228" s="38">
        <v>21.6</v>
      </c>
      <c r="I228" s="38">
        <v>0.627</v>
      </c>
      <c r="J228" s="38">
        <v>5.0000000000000001E-3</v>
      </c>
      <c r="K228" s="38">
        <v>0.63900000000000001</v>
      </c>
      <c r="L228" s="38">
        <v>14.3</v>
      </c>
      <c r="M228" s="38">
        <v>27.2</v>
      </c>
      <c r="N228" s="38">
        <v>20.7</v>
      </c>
      <c r="O228" s="38">
        <v>8.1999999999999993</v>
      </c>
      <c r="P228" s="38">
        <v>1.6</v>
      </c>
      <c r="Q228" s="38">
        <v>7</v>
      </c>
      <c r="R228" s="38">
        <v>16.899999999999999</v>
      </c>
      <c r="S228" s="38">
        <v>14</v>
      </c>
      <c r="T228" s="38"/>
      <c r="U228" s="38">
        <v>5</v>
      </c>
      <c r="V228" s="38">
        <v>4.3</v>
      </c>
      <c r="W228" s="38">
        <v>9.3000000000000007</v>
      </c>
      <c r="X228" s="38">
        <v>0.20599999999999999</v>
      </c>
      <c r="Y228" s="38"/>
      <c r="Z228" s="38">
        <v>0.7</v>
      </c>
      <c r="AA228" s="38">
        <v>5.0999999999999996</v>
      </c>
      <c r="AB228" s="38">
        <v>5.8</v>
      </c>
      <c r="AC228" s="38">
        <v>4.3</v>
      </c>
    </row>
    <row r="229" spans="1:29">
      <c r="A229" s="38">
        <v>174</v>
      </c>
      <c r="B229" s="39" t="s">
        <v>358</v>
      </c>
      <c r="C229" s="38" t="s">
        <v>24</v>
      </c>
      <c r="D229" s="38">
        <v>33</v>
      </c>
      <c r="E229" s="39" t="s">
        <v>115</v>
      </c>
      <c r="F229" s="38">
        <v>51</v>
      </c>
      <c r="G229" s="38">
        <v>864</v>
      </c>
      <c r="H229" s="38">
        <v>11.9</v>
      </c>
      <c r="I229" s="38">
        <v>0.46899999999999997</v>
      </c>
      <c r="J229" s="38">
        <v>0.214</v>
      </c>
      <c r="K229" s="38">
        <v>0.159</v>
      </c>
      <c r="L229" s="38">
        <v>9.6</v>
      </c>
      <c r="M229" s="38">
        <v>19.3</v>
      </c>
      <c r="N229" s="38">
        <v>14.5</v>
      </c>
      <c r="O229" s="38">
        <v>8.6</v>
      </c>
      <c r="P229" s="38">
        <v>1.2</v>
      </c>
      <c r="Q229" s="38">
        <v>0.8</v>
      </c>
      <c r="R229" s="38">
        <v>8.6999999999999993</v>
      </c>
      <c r="S229" s="38">
        <v>17</v>
      </c>
      <c r="T229" s="38"/>
      <c r="U229" s="38">
        <v>0.5</v>
      </c>
      <c r="V229" s="38">
        <v>1.2</v>
      </c>
      <c r="W229" s="38">
        <v>1.7</v>
      </c>
      <c r="X229" s="38">
        <v>9.4E-2</v>
      </c>
      <c r="Y229" s="38"/>
      <c r="Z229" s="38">
        <v>-1.8</v>
      </c>
      <c r="AA229" s="38">
        <v>0.2</v>
      </c>
      <c r="AB229" s="38">
        <v>-1.6</v>
      </c>
      <c r="AC229" s="38">
        <v>0.1</v>
      </c>
    </row>
    <row r="230" spans="1:29">
      <c r="A230" s="38">
        <v>175</v>
      </c>
      <c r="B230" s="39" t="s">
        <v>359</v>
      </c>
      <c r="C230" s="38" t="s">
        <v>58</v>
      </c>
      <c r="D230" s="38">
        <v>20</v>
      </c>
      <c r="E230" s="39" t="s">
        <v>59</v>
      </c>
      <c r="F230" s="38">
        <v>41</v>
      </c>
      <c r="G230" s="38">
        <v>535</v>
      </c>
      <c r="H230" s="38">
        <v>11.2</v>
      </c>
      <c r="I230" s="38">
        <v>0.48599999999999999</v>
      </c>
      <c r="J230" s="38">
        <v>0.20399999999999999</v>
      </c>
      <c r="K230" s="38">
        <v>0.41299999999999998</v>
      </c>
      <c r="L230" s="38">
        <v>5.5</v>
      </c>
      <c r="M230" s="38">
        <v>9.6999999999999993</v>
      </c>
      <c r="N230" s="38">
        <v>7.6</v>
      </c>
      <c r="O230" s="38">
        <v>12.6</v>
      </c>
      <c r="P230" s="38">
        <v>1.7</v>
      </c>
      <c r="Q230" s="38">
        <v>1.3</v>
      </c>
      <c r="R230" s="38">
        <v>16.8</v>
      </c>
      <c r="S230" s="38">
        <v>23.4</v>
      </c>
      <c r="T230" s="38"/>
      <c r="U230" s="38">
        <v>-0.2</v>
      </c>
      <c r="V230" s="38">
        <v>0.4</v>
      </c>
      <c r="W230" s="38">
        <v>0.2</v>
      </c>
      <c r="X230" s="38">
        <v>1.4E-2</v>
      </c>
      <c r="Y230" s="38"/>
      <c r="Z230" s="38">
        <v>-3.3</v>
      </c>
      <c r="AA230" s="38">
        <v>-1.2</v>
      </c>
      <c r="AB230" s="38">
        <v>-4.5</v>
      </c>
      <c r="AC230" s="38">
        <v>-0.3</v>
      </c>
    </row>
    <row r="231" spans="1:29">
      <c r="A231" s="38">
        <v>176</v>
      </c>
      <c r="B231" s="39" t="s">
        <v>360</v>
      </c>
      <c r="C231" s="38" t="s">
        <v>24</v>
      </c>
      <c r="D231" s="38">
        <v>19</v>
      </c>
      <c r="E231" s="39" t="s">
        <v>95</v>
      </c>
      <c r="F231" s="38">
        <v>47</v>
      </c>
      <c r="G231" s="38">
        <v>797</v>
      </c>
      <c r="H231" s="38">
        <v>11.4</v>
      </c>
      <c r="I231" s="38">
        <v>0.51700000000000002</v>
      </c>
      <c r="J231" s="38">
        <v>0.23100000000000001</v>
      </c>
      <c r="K231" s="38">
        <v>0.29299999999999998</v>
      </c>
      <c r="L231" s="38">
        <v>6.4</v>
      </c>
      <c r="M231" s="38">
        <v>17.8</v>
      </c>
      <c r="N231" s="38">
        <v>12</v>
      </c>
      <c r="O231" s="38">
        <v>6.3</v>
      </c>
      <c r="P231" s="38">
        <v>1.3</v>
      </c>
      <c r="Q231" s="38">
        <v>2.2000000000000002</v>
      </c>
      <c r="R231" s="38">
        <v>13.9</v>
      </c>
      <c r="S231" s="38">
        <v>15.5</v>
      </c>
      <c r="T231" s="38"/>
      <c r="U231" s="38">
        <v>0.3</v>
      </c>
      <c r="V231" s="38">
        <v>0.7</v>
      </c>
      <c r="W231" s="38">
        <v>1</v>
      </c>
      <c r="X231" s="38">
        <v>0.06</v>
      </c>
      <c r="Y231" s="38"/>
      <c r="Z231" s="38">
        <v>-2.8</v>
      </c>
      <c r="AA231" s="38">
        <v>0</v>
      </c>
      <c r="AB231" s="38">
        <v>-2.8</v>
      </c>
      <c r="AC231" s="38">
        <v>-0.2</v>
      </c>
    </row>
    <row r="232" spans="1:29">
      <c r="A232" s="38">
        <v>177</v>
      </c>
      <c r="B232" s="39" t="s">
        <v>361</v>
      </c>
      <c r="C232" s="38" t="s">
        <v>58</v>
      </c>
      <c r="D232" s="38">
        <v>31</v>
      </c>
      <c r="E232" s="39" t="s">
        <v>95</v>
      </c>
      <c r="F232" s="38">
        <v>56</v>
      </c>
      <c r="G232" s="38">
        <v>790</v>
      </c>
      <c r="H232" s="38">
        <v>10.6</v>
      </c>
      <c r="I232" s="38">
        <v>0.53800000000000003</v>
      </c>
      <c r="J232" s="38">
        <v>0.32900000000000001</v>
      </c>
      <c r="K232" s="38">
        <v>0.22700000000000001</v>
      </c>
      <c r="L232" s="38">
        <v>0.8</v>
      </c>
      <c r="M232" s="38">
        <v>8.3000000000000007</v>
      </c>
      <c r="N232" s="38">
        <v>4.5</v>
      </c>
      <c r="O232" s="38">
        <v>10.3</v>
      </c>
      <c r="P232" s="38">
        <v>0.9</v>
      </c>
      <c r="Q232" s="38">
        <v>0.1</v>
      </c>
      <c r="R232" s="38">
        <v>14.5</v>
      </c>
      <c r="S232" s="38">
        <v>21.8</v>
      </c>
      <c r="T232" s="38"/>
      <c r="U232" s="38">
        <v>0.1</v>
      </c>
      <c r="V232" s="38">
        <v>0.2</v>
      </c>
      <c r="W232" s="38">
        <v>0.3</v>
      </c>
      <c r="X232" s="38">
        <v>1.4999999999999999E-2</v>
      </c>
      <c r="Y232" s="38"/>
      <c r="Z232" s="38">
        <v>-2.5</v>
      </c>
      <c r="AA232" s="38">
        <v>-3.6</v>
      </c>
      <c r="AB232" s="38">
        <v>-6.1</v>
      </c>
      <c r="AC232" s="38">
        <v>-0.8</v>
      </c>
    </row>
    <row r="233" spans="1:29">
      <c r="A233" s="38">
        <v>178</v>
      </c>
      <c r="B233" s="39" t="s">
        <v>362</v>
      </c>
      <c r="C233" s="38" t="s">
        <v>61</v>
      </c>
      <c r="D233" s="38">
        <v>24</v>
      </c>
      <c r="E233" s="39" t="s">
        <v>223</v>
      </c>
      <c r="F233" s="38">
        <v>9</v>
      </c>
      <c r="G233" s="38">
        <v>71</v>
      </c>
      <c r="H233" s="38">
        <v>3.7</v>
      </c>
      <c r="I233" s="38">
        <v>0.42799999999999999</v>
      </c>
      <c r="J233" s="38">
        <v>0.158</v>
      </c>
      <c r="K233" s="38">
        <v>0.105</v>
      </c>
      <c r="L233" s="38">
        <v>10.199999999999999</v>
      </c>
      <c r="M233" s="38">
        <v>17.7</v>
      </c>
      <c r="N233" s="38">
        <v>13.7</v>
      </c>
      <c r="O233" s="38">
        <v>4.8</v>
      </c>
      <c r="P233" s="38">
        <v>0.7</v>
      </c>
      <c r="Q233" s="38">
        <v>0</v>
      </c>
      <c r="R233" s="38">
        <v>28.7</v>
      </c>
      <c r="S233" s="38">
        <v>17.100000000000001</v>
      </c>
      <c r="T233" s="38"/>
      <c r="U233" s="38">
        <v>-0.2</v>
      </c>
      <c r="V233" s="38">
        <v>0.1</v>
      </c>
      <c r="W233" s="38">
        <v>-0.1</v>
      </c>
      <c r="X233" s="38">
        <v>-9.2999999999999999E-2</v>
      </c>
      <c r="Y233" s="38"/>
      <c r="Z233" s="38">
        <v>-9</v>
      </c>
      <c r="AA233" s="38">
        <v>-2.2999999999999998</v>
      </c>
      <c r="AB233" s="38">
        <v>-11.3</v>
      </c>
      <c r="AC233" s="38">
        <v>-0.2</v>
      </c>
    </row>
    <row r="234" spans="1:29">
      <c r="A234" s="38">
        <v>179</v>
      </c>
      <c r="B234" s="39" t="s">
        <v>363</v>
      </c>
      <c r="C234" s="38" t="s">
        <v>58</v>
      </c>
      <c r="D234" s="38">
        <v>26</v>
      </c>
      <c r="E234" s="39" t="s">
        <v>221</v>
      </c>
      <c r="F234" s="38">
        <v>61</v>
      </c>
      <c r="G234" s="38">
        <v>2018</v>
      </c>
      <c r="H234" s="38">
        <v>12.7</v>
      </c>
      <c r="I234" s="38">
        <v>0.54400000000000004</v>
      </c>
      <c r="J234" s="38">
        <v>0.45400000000000001</v>
      </c>
      <c r="K234" s="38">
        <v>0.192</v>
      </c>
      <c r="L234" s="38">
        <v>1.6</v>
      </c>
      <c r="M234" s="38">
        <v>7.4</v>
      </c>
      <c r="N234" s="38">
        <v>4.5</v>
      </c>
      <c r="O234" s="38">
        <v>17.600000000000001</v>
      </c>
      <c r="P234" s="38">
        <v>1.3</v>
      </c>
      <c r="Q234" s="38">
        <v>0.5</v>
      </c>
      <c r="R234" s="38">
        <v>14</v>
      </c>
      <c r="S234" s="38">
        <v>19.8</v>
      </c>
      <c r="T234" s="38"/>
      <c r="U234" s="38">
        <v>2.2000000000000002</v>
      </c>
      <c r="V234" s="38">
        <v>0.7</v>
      </c>
      <c r="W234" s="38">
        <v>2.9</v>
      </c>
      <c r="X234" s="38">
        <v>6.9000000000000006E-2</v>
      </c>
      <c r="Y234" s="38"/>
      <c r="Z234" s="38">
        <v>1.4</v>
      </c>
      <c r="AA234" s="38">
        <v>-2</v>
      </c>
      <c r="AB234" s="38">
        <v>-0.6</v>
      </c>
      <c r="AC234" s="38">
        <v>0.7</v>
      </c>
    </row>
    <row r="235" spans="1:29">
      <c r="A235" s="38">
        <v>180</v>
      </c>
      <c r="B235" s="39" t="s">
        <v>364</v>
      </c>
      <c r="C235" s="38" t="s">
        <v>61</v>
      </c>
      <c r="D235" s="38">
        <v>30</v>
      </c>
      <c r="E235" s="39" t="s">
        <v>115</v>
      </c>
      <c r="F235" s="38">
        <v>82</v>
      </c>
      <c r="G235" s="38">
        <v>2453</v>
      </c>
      <c r="H235" s="38">
        <v>18.2</v>
      </c>
      <c r="I235" s="38">
        <v>0.58699999999999997</v>
      </c>
      <c r="J235" s="38">
        <v>4.0000000000000001E-3</v>
      </c>
      <c r="K235" s="38">
        <v>0.22600000000000001</v>
      </c>
      <c r="L235" s="38">
        <v>8.5</v>
      </c>
      <c r="M235" s="38">
        <v>24.1</v>
      </c>
      <c r="N235" s="38">
        <v>16.5</v>
      </c>
      <c r="O235" s="38">
        <v>6.5</v>
      </c>
      <c r="P235" s="38">
        <v>1</v>
      </c>
      <c r="Q235" s="38">
        <v>3.6</v>
      </c>
      <c r="R235" s="38">
        <v>10.5</v>
      </c>
      <c r="S235" s="38">
        <v>17.600000000000001</v>
      </c>
      <c r="T235" s="38"/>
      <c r="U235" s="38">
        <v>4.4000000000000004</v>
      </c>
      <c r="V235" s="38">
        <v>4.2</v>
      </c>
      <c r="W235" s="38">
        <v>8.6</v>
      </c>
      <c r="X235" s="38">
        <v>0.16800000000000001</v>
      </c>
      <c r="Y235" s="38"/>
      <c r="Z235" s="38">
        <v>-0.4</v>
      </c>
      <c r="AA235" s="38">
        <v>2.2999999999999998</v>
      </c>
      <c r="AB235" s="38">
        <v>1.8</v>
      </c>
      <c r="AC235" s="38">
        <v>2.4</v>
      </c>
    </row>
    <row r="236" spans="1:29">
      <c r="A236" s="36" t="s">
        <v>214</v>
      </c>
      <c r="B236" s="36" t="s">
        <v>0</v>
      </c>
      <c r="C236" s="36" t="s">
        <v>1</v>
      </c>
      <c r="D236" s="36" t="s">
        <v>2</v>
      </c>
      <c r="E236" s="36" t="s">
        <v>3</v>
      </c>
      <c r="F236" s="36" t="s">
        <v>4</v>
      </c>
      <c r="G236" s="36" t="s">
        <v>6</v>
      </c>
      <c r="H236" s="36" t="s">
        <v>26</v>
      </c>
      <c r="I236" s="36" t="s">
        <v>27</v>
      </c>
      <c r="J236" s="36" t="s">
        <v>28</v>
      </c>
      <c r="K236" s="36" t="s">
        <v>29</v>
      </c>
      <c r="L236" s="36" t="s">
        <v>30</v>
      </c>
      <c r="M236" s="36" t="s">
        <v>31</v>
      </c>
      <c r="N236" s="36" t="s">
        <v>32</v>
      </c>
      <c r="O236" s="36" t="s">
        <v>33</v>
      </c>
      <c r="P236" s="36" t="s">
        <v>34</v>
      </c>
      <c r="Q236" s="36" t="s">
        <v>35</v>
      </c>
      <c r="R236" s="36" t="s">
        <v>36</v>
      </c>
      <c r="S236" s="36" t="s">
        <v>37</v>
      </c>
      <c r="T236" s="36"/>
      <c r="U236" s="36" t="s">
        <v>38</v>
      </c>
      <c r="V236" s="36" t="s">
        <v>39</v>
      </c>
      <c r="W236" s="36" t="s">
        <v>40</v>
      </c>
      <c r="X236" s="36" t="s">
        <v>41</v>
      </c>
      <c r="Y236" s="36"/>
      <c r="Z236" s="36" t="s">
        <v>42</v>
      </c>
      <c r="AA236" s="36" t="s">
        <v>43</v>
      </c>
      <c r="AB236" s="36" t="s">
        <v>44</v>
      </c>
      <c r="AC236" s="36" t="s">
        <v>45</v>
      </c>
    </row>
    <row r="237" spans="1:29">
      <c r="A237" s="38">
        <v>181</v>
      </c>
      <c r="B237" s="39" t="s">
        <v>365</v>
      </c>
      <c r="C237" s="38" t="s">
        <v>64</v>
      </c>
      <c r="D237" s="38">
        <v>31</v>
      </c>
      <c r="E237" s="39" t="s">
        <v>73</v>
      </c>
      <c r="F237" s="38">
        <v>30</v>
      </c>
      <c r="G237" s="38">
        <v>613</v>
      </c>
      <c r="H237" s="38">
        <v>8.6</v>
      </c>
      <c r="I237" s="38">
        <v>0.52700000000000002</v>
      </c>
      <c r="J237" s="38">
        <v>0.51900000000000002</v>
      </c>
      <c r="K237" s="38">
        <v>0.22800000000000001</v>
      </c>
      <c r="L237" s="38">
        <v>4</v>
      </c>
      <c r="M237" s="38">
        <v>11.5</v>
      </c>
      <c r="N237" s="38">
        <v>7.8</v>
      </c>
      <c r="O237" s="38">
        <v>4.4000000000000004</v>
      </c>
      <c r="P237" s="38">
        <v>1.1000000000000001</v>
      </c>
      <c r="Q237" s="38">
        <v>0.8</v>
      </c>
      <c r="R237" s="38">
        <v>11.9</v>
      </c>
      <c r="S237" s="38">
        <v>15.5</v>
      </c>
      <c r="T237" s="38"/>
      <c r="U237" s="38">
        <v>0.2</v>
      </c>
      <c r="V237" s="38">
        <v>0.3</v>
      </c>
      <c r="W237" s="38">
        <v>0.6</v>
      </c>
      <c r="X237" s="38">
        <v>4.5999999999999999E-2</v>
      </c>
      <c r="Y237" s="38"/>
      <c r="Z237" s="38">
        <v>-1.5</v>
      </c>
      <c r="AA237" s="38">
        <v>-1.8</v>
      </c>
      <c r="AB237" s="38">
        <v>-3.2</v>
      </c>
      <c r="AC237" s="38">
        <v>-0.2</v>
      </c>
    </row>
    <row r="238" spans="1:29">
      <c r="A238" s="38">
        <v>182</v>
      </c>
      <c r="B238" s="39" t="s">
        <v>366</v>
      </c>
      <c r="C238" s="38" t="s">
        <v>64</v>
      </c>
      <c r="D238" s="38">
        <v>20</v>
      </c>
      <c r="E238" s="39" t="s">
        <v>223</v>
      </c>
      <c r="F238" s="38">
        <v>65</v>
      </c>
      <c r="G238" s="38">
        <v>1377</v>
      </c>
      <c r="H238" s="38">
        <v>8.6999999999999993</v>
      </c>
      <c r="I238" s="38">
        <v>0.47</v>
      </c>
      <c r="J238" s="38">
        <v>0.443</v>
      </c>
      <c r="K238" s="38">
        <v>0.54800000000000004</v>
      </c>
      <c r="L238" s="38">
        <v>3.7</v>
      </c>
      <c r="M238" s="38">
        <v>12.3</v>
      </c>
      <c r="N238" s="38">
        <v>7.8</v>
      </c>
      <c r="O238" s="38">
        <v>9.4</v>
      </c>
      <c r="P238" s="38">
        <v>1.5</v>
      </c>
      <c r="Q238" s="38">
        <v>4</v>
      </c>
      <c r="R238" s="38">
        <v>16.3</v>
      </c>
      <c r="S238" s="38">
        <v>16.5</v>
      </c>
      <c r="T238" s="38"/>
      <c r="U238" s="38">
        <v>-0.9</v>
      </c>
      <c r="V238" s="38">
        <v>1.4</v>
      </c>
      <c r="W238" s="38">
        <v>0.5</v>
      </c>
      <c r="X238" s="38">
        <v>1.9E-2</v>
      </c>
      <c r="Y238" s="38"/>
      <c r="Z238" s="38">
        <v>-4.3</v>
      </c>
      <c r="AA238" s="38">
        <v>1</v>
      </c>
      <c r="AB238" s="38">
        <v>-3.3</v>
      </c>
      <c r="AC238" s="38">
        <v>-0.5</v>
      </c>
    </row>
    <row r="239" spans="1:29">
      <c r="A239" s="38">
        <v>183</v>
      </c>
      <c r="B239" s="39" t="s">
        <v>367</v>
      </c>
      <c r="C239" s="38" t="s">
        <v>58</v>
      </c>
      <c r="D239" s="38">
        <v>27</v>
      </c>
      <c r="E239" s="39" t="s">
        <v>62</v>
      </c>
      <c r="F239" s="38">
        <v>81</v>
      </c>
      <c r="G239" s="38">
        <v>2312</v>
      </c>
      <c r="H239" s="38">
        <v>16.5</v>
      </c>
      <c r="I239" s="38">
        <v>0.59599999999999997</v>
      </c>
      <c r="J239" s="38">
        <v>0.61899999999999999</v>
      </c>
      <c r="K239" s="38">
        <v>0.17199999999999999</v>
      </c>
      <c r="L239" s="38">
        <v>2.7</v>
      </c>
      <c r="M239" s="38">
        <v>13.9</v>
      </c>
      <c r="N239" s="38">
        <v>8.4</v>
      </c>
      <c r="O239" s="38">
        <v>10.3</v>
      </c>
      <c r="P239" s="38">
        <v>2.2000000000000002</v>
      </c>
      <c r="Q239" s="38">
        <v>2.8</v>
      </c>
      <c r="R239" s="38">
        <v>10.5</v>
      </c>
      <c r="S239" s="38">
        <v>17.5</v>
      </c>
      <c r="T239" s="38"/>
      <c r="U239" s="38">
        <v>4</v>
      </c>
      <c r="V239" s="38">
        <v>3.9</v>
      </c>
      <c r="W239" s="38">
        <v>7.8</v>
      </c>
      <c r="X239" s="38">
        <v>0.16300000000000001</v>
      </c>
      <c r="Y239" s="38"/>
      <c r="Z239" s="38">
        <v>2.8</v>
      </c>
      <c r="AA239" s="38">
        <v>2.2000000000000002</v>
      </c>
      <c r="AB239" s="38">
        <v>5</v>
      </c>
      <c r="AC239" s="38">
        <v>4.0999999999999996</v>
      </c>
    </row>
    <row r="240" spans="1:29">
      <c r="A240" s="38">
        <v>184</v>
      </c>
      <c r="B240" s="39" t="s">
        <v>368</v>
      </c>
      <c r="C240" s="38" t="s">
        <v>64</v>
      </c>
      <c r="D240" s="38">
        <v>24</v>
      </c>
      <c r="E240" s="39" t="s">
        <v>56</v>
      </c>
      <c r="F240" s="38">
        <v>79</v>
      </c>
      <c r="G240" s="38">
        <v>2490</v>
      </c>
      <c r="H240" s="38">
        <v>16.399999999999999</v>
      </c>
      <c r="I240" s="38">
        <v>0.54</v>
      </c>
      <c r="J240" s="38">
        <v>0.43</v>
      </c>
      <c r="K240" s="38">
        <v>0.26100000000000001</v>
      </c>
      <c r="L240" s="38">
        <v>5.0999999999999996</v>
      </c>
      <c r="M240" s="38">
        <v>22.4</v>
      </c>
      <c r="N240" s="38">
        <v>14</v>
      </c>
      <c r="O240" s="38">
        <v>16.100000000000001</v>
      </c>
      <c r="P240" s="38">
        <v>2.4</v>
      </c>
      <c r="Q240" s="38">
        <v>2.9</v>
      </c>
      <c r="R240" s="38">
        <v>13.5</v>
      </c>
      <c r="S240" s="38">
        <v>17.2</v>
      </c>
      <c r="T240" s="38"/>
      <c r="U240" s="38">
        <v>3.3</v>
      </c>
      <c r="V240" s="38">
        <v>5.2</v>
      </c>
      <c r="W240" s="38">
        <v>8.5</v>
      </c>
      <c r="X240" s="38">
        <v>0.16300000000000001</v>
      </c>
      <c r="Y240" s="38"/>
      <c r="Z240" s="38">
        <v>1</v>
      </c>
      <c r="AA240" s="38">
        <v>4</v>
      </c>
      <c r="AB240" s="38">
        <v>5</v>
      </c>
      <c r="AC240" s="38">
        <v>4.4000000000000004</v>
      </c>
    </row>
    <row r="241" spans="1:29">
      <c r="A241" s="38">
        <v>185</v>
      </c>
      <c r="B241" s="39" t="s">
        <v>369</v>
      </c>
      <c r="C241" s="38" t="s">
        <v>53</v>
      </c>
      <c r="D241" s="38">
        <v>23</v>
      </c>
      <c r="E241" s="39" t="s">
        <v>90</v>
      </c>
      <c r="F241" s="38">
        <v>43</v>
      </c>
      <c r="G241" s="38">
        <v>410</v>
      </c>
      <c r="H241" s="38">
        <v>8.9</v>
      </c>
      <c r="I241" s="38">
        <v>0.436</v>
      </c>
      <c r="J241" s="38">
        <v>0.28999999999999998</v>
      </c>
      <c r="K241" s="38">
        <v>7.3999999999999996E-2</v>
      </c>
      <c r="L241" s="38">
        <v>1.8</v>
      </c>
      <c r="M241" s="38">
        <v>6.6</v>
      </c>
      <c r="N241" s="38">
        <v>4.0999999999999996</v>
      </c>
      <c r="O241" s="38">
        <v>15.1</v>
      </c>
      <c r="P241" s="38">
        <v>1.5</v>
      </c>
      <c r="Q241" s="38">
        <v>0</v>
      </c>
      <c r="R241" s="38">
        <v>7.7</v>
      </c>
      <c r="S241" s="38">
        <v>19.100000000000001</v>
      </c>
      <c r="T241" s="38"/>
      <c r="U241" s="38">
        <v>-0.1</v>
      </c>
      <c r="V241" s="38">
        <v>0.1</v>
      </c>
      <c r="W241" s="38">
        <v>0</v>
      </c>
      <c r="X241" s="38">
        <v>0</v>
      </c>
      <c r="Y241" s="38"/>
      <c r="Z241" s="38">
        <v>-2.7</v>
      </c>
      <c r="AA241" s="38">
        <v>-2.7</v>
      </c>
      <c r="AB241" s="38">
        <v>-5.4</v>
      </c>
      <c r="AC241" s="38">
        <v>-0.3</v>
      </c>
    </row>
    <row r="242" spans="1:29">
      <c r="A242" s="38">
        <v>186</v>
      </c>
      <c r="B242" s="39" t="s">
        <v>370</v>
      </c>
      <c r="C242" s="38" t="s">
        <v>58</v>
      </c>
      <c r="D242" s="38">
        <v>29</v>
      </c>
      <c r="E242" s="39" t="s">
        <v>59</v>
      </c>
      <c r="F242" s="38">
        <v>74</v>
      </c>
      <c r="G242" s="38">
        <v>1446</v>
      </c>
      <c r="H242" s="38">
        <v>15.4</v>
      </c>
      <c r="I242" s="38">
        <v>0.53200000000000003</v>
      </c>
      <c r="J242" s="38">
        <v>0.497</v>
      </c>
      <c r="K242" s="38">
        <v>0.154</v>
      </c>
      <c r="L242" s="38">
        <v>2.5</v>
      </c>
      <c r="M242" s="38">
        <v>11.7</v>
      </c>
      <c r="N242" s="38">
        <v>7</v>
      </c>
      <c r="O242" s="38">
        <v>10.9</v>
      </c>
      <c r="P242" s="38">
        <v>1.4</v>
      </c>
      <c r="Q242" s="38">
        <v>0.6</v>
      </c>
      <c r="R242" s="38">
        <v>11.1</v>
      </c>
      <c r="S242" s="38">
        <v>28.4</v>
      </c>
      <c r="T242" s="38"/>
      <c r="U242" s="38">
        <v>1</v>
      </c>
      <c r="V242" s="38">
        <v>1</v>
      </c>
      <c r="W242" s="38">
        <v>1.9</v>
      </c>
      <c r="X242" s="38">
        <v>6.5000000000000002E-2</v>
      </c>
      <c r="Y242" s="38"/>
      <c r="Z242" s="38">
        <v>0.8</v>
      </c>
      <c r="AA242" s="38">
        <v>-3.3</v>
      </c>
      <c r="AB242" s="38">
        <v>-2.4</v>
      </c>
      <c r="AC242" s="38">
        <v>-0.2</v>
      </c>
    </row>
    <row r="243" spans="1:29">
      <c r="A243" s="38">
        <v>187</v>
      </c>
      <c r="B243" s="39" t="s">
        <v>669</v>
      </c>
      <c r="C243" s="38" t="s">
        <v>24</v>
      </c>
      <c r="D243" s="38">
        <v>24</v>
      </c>
      <c r="E243" s="38" t="s">
        <v>107</v>
      </c>
      <c r="F243" s="38">
        <v>24</v>
      </c>
      <c r="G243" s="38">
        <v>164</v>
      </c>
      <c r="H243" s="38">
        <v>14.9</v>
      </c>
      <c r="I243" s="38">
        <v>0.60299999999999998</v>
      </c>
      <c r="J243" s="38">
        <v>0.128</v>
      </c>
      <c r="K243" s="38">
        <v>0.21299999999999999</v>
      </c>
      <c r="L243" s="38">
        <v>13.3</v>
      </c>
      <c r="M243" s="38">
        <v>18</v>
      </c>
      <c r="N243" s="38">
        <v>15.7</v>
      </c>
      <c r="O243" s="38">
        <v>4</v>
      </c>
      <c r="P243" s="38">
        <v>1.6</v>
      </c>
      <c r="Q243" s="38">
        <v>2.4</v>
      </c>
      <c r="R243" s="38">
        <v>21.4</v>
      </c>
      <c r="S243" s="38">
        <v>18.3</v>
      </c>
      <c r="T243" s="38"/>
      <c r="U243" s="38">
        <v>0.1</v>
      </c>
      <c r="V243" s="38">
        <v>0.3</v>
      </c>
      <c r="W243" s="38">
        <v>0.4</v>
      </c>
      <c r="X243" s="38">
        <v>0.11899999999999999</v>
      </c>
      <c r="Y243" s="38"/>
      <c r="Z243" s="38">
        <v>-2</v>
      </c>
      <c r="AA243" s="38">
        <v>-0.1</v>
      </c>
      <c r="AB243" s="38">
        <v>-2.1</v>
      </c>
      <c r="AC243" s="38">
        <v>0</v>
      </c>
    </row>
    <row r="244" spans="1:29">
      <c r="A244" s="40">
        <v>187</v>
      </c>
      <c r="B244" s="39" t="s">
        <v>669</v>
      </c>
      <c r="C244" s="40" t="s">
        <v>24</v>
      </c>
      <c r="D244" s="40">
        <v>24</v>
      </c>
      <c r="E244" s="39" t="s">
        <v>62</v>
      </c>
      <c r="F244" s="40">
        <v>4</v>
      </c>
      <c r="G244" s="40">
        <v>25</v>
      </c>
      <c r="H244" s="40">
        <v>9.9</v>
      </c>
      <c r="I244" s="40">
        <v>0.57099999999999995</v>
      </c>
      <c r="J244" s="40">
        <v>0.28599999999999998</v>
      </c>
      <c r="K244" s="40">
        <v>0</v>
      </c>
      <c r="L244" s="40">
        <v>13.9</v>
      </c>
      <c r="M244" s="40">
        <v>13.4</v>
      </c>
      <c r="N244" s="40">
        <v>13.6</v>
      </c>
      <c r="O244" s="40">
        <v>0</v>
      </c>
      <c r="P244" s="40">
        <v>0</v>
      </c>
      <c r="Q244" s="40">
        <v>6</v>
      </c>
      <c r="R244" s="40">
        <v>22.2</v>
      </c>
      <c r="S244" s="40">
        <v>16.399999999999999</v>
      </c>
      <c r="T244" s="40"/>
      <c r="U244" s="40">
        <v>0</v>
      </c>
      <c r="V244" s="40">
        <v>0</v>
      </c>
      <c r="W244" s="40">
        <v>0</v>
      </c>
      <c r="X244" s="40">
        <v>7.0999999999999994E-2</v>
      </c>
      <c r="Y244" s="40"/>
      <c r="Z244" s="40">
        <v>-4.3</v>
      </c>
      <c r="AA244" s="40">
        <v>-1.9</v>
      </c>
      <c r="AB244" s="40">
        <v>-6.2</v>
      </c>
      <c r="AC244" s="40">
        <v>0</v>
      </c>
    </row>
    <row r="245" spans="1:29">
      <c r="A245" s="40">
        <v>187</v>
      </c>
      <c r="B245" s="39" t="s">
        <v>669</v>
      </c>
      <c r="C245" s="40" t="s">
        <v>24</v>
      </c>
      <c r="D245" s="40">
        <v>24</v>
      </c>
      <c r="E245" s="39" t="s">
        <v>54</v>
      </c>
      <c r="F245" s="40">
        <v>20</v>
      </c>
      <c r="G245" s="40">
        <v>139</v>
      </c>
      <c r="H245" s="40">
        <v>15.8</v>
      </c>
      <c r="I245" s="40">
        <v>0.60799999999999998</v>
      </c>
      <c r="J245" s="40">
        <v>0.1</v>
      </c>
      <c r="K245" s="40">
        <v>0.25</v>
      </c>
      <c r="L245" s="40">
        <v>13.2</v>
      </c>
      <c r="M245" s="40">
        <v>18.8</v>
      </c>
      <c r="N245" s="40">
        <v>16</v>
      </c>
      <c r="O245" s="40">
        <v>4.7</v>
      </c>
      <c r="P245" s="40">
        <v>1.9</v>
      </c>
      <c r="Q245" s="40">
        <v>1.8</v>
      </c>
      <c r="R245" s="40">
        <v>21.3</v>
      </c>
      <c r="S245" s="40">
        <v>18.600000000000001</v>
      </c>
      <c r="T245" s="40"/>
      <c r="U245" s="40">
        <v>0.1</v>
      </c>
      <c r="V245" s="40">
        <v>0.2</v>
      </c>
      <c r="W245" s="40">
        <v>0.4</v>
      </c>
      <c r="X245" s="40">
        <v>0.127</v>
      </c>
      <c r="Y245" s="40"/>
      <c r="Z245" s="40">
        <v>-1.5</v>
      </c>
      <c r="AA245" s="40">
        <v>0.2</v>
      </c>
      <c r="AB245" s="40">
        <v>-1.3</v>
      </c>
      <c r="AC245" s="40">
        <v>0</v>
      </c>
    </row>
    <row r="246" spans="1:29">
      <c r="A246" s="38">
        <v>188</v>
      </c>
      <c r="B246" s="39" t="s">
        <v>371</v>
      </c>
      <c r="C246" s="38" t="s">
        <v>64</v>
      </c>
      <c r="D246" s="38">
        <v>28</v>
      </c>
      <c r="E246" s="38" t="s">
        <v>107</v>
      </c>
      <c r="F246" s="38">
        <v>78</v>
      </c>
      <c r="G246" s="38">
        <v>2454</v>
      </c>
      <c r="H246" s="38">
        <v>14.4</v>
      </c>
      <c r="I246" s="38">
        <v>0.53400000000000003</v>
      </c>
      <c r="J246" s="38">
        <v>0.30199999999999999</v>
      </c>
      <c r="K246" s="38">
        <v>0.29699999999999999</v>
      </c>
      <c r="L246" s="38">
        <v>2.9</v>
      </c>
      <c r="M246" s="38">
        <v>12.1</v>
      </c>
      <c r="N246" s="38">
        <v>7.5</v>
      </c>
      <c r="O246" s="38">
        <v>8.8000000000000007</v>
      </c>
      <c r="P246" s="38">
        <v>1.1000000000000001</v>
      </c>
      <c r="Q246" s="38">
        <v>1.1000000000000001</v>
      </c>
      <c r="R246" s="38">
        <v>9</v>
      </c>
      <c r="S246" s="38">
        <v>21.9</v>
      </c>
      <c r="T246" s="38"/>
      <c r="U246" s="38">
        <v>2.7</v>
      </c>
      <c r="V246" s="38">
        <v>2.4</v>
      </c>
      <c r="W246" s="38">
        <v>5.2</v>
      </c>
      <c r="X246" s="38">
        <v>0.10100000000000001</v>
      </c>
      <c r="Y246" s="38"/>
      <c r="Z246" s="38">
        <v>0.1</v>
      </c>
      <c r="AA246" s="38">
        <v>-0.8</v>
      </c>
      <c r="AB246" s="38">
        <v>-0.7</v>
      </c>
      <c r="AC246" s="38">
        <v>0.8</v>
      </c>
    </row>
    <row r="247" spans="1:29">
      <c r="A247" s="40">
        <v>188</v>
      </c>
      <c r="B247" s="39" t="s">
        <v>371</v>
      </c>
      <c r="C247" s="40" t="s">
        <v>64</v>
      </c>
      <c r="D247" s="40">
        <v>28</v>
      </c>
      <c r="E247" s="39" t="s">
        <v>87</v>
      </c>
      <c r="F247" s="40">
        <v>33</v>
      </c>
      <c r="G247" s="40">
        <v>1093</v>
      </c>
      <c r="H247" s="40">
        <v>14.6</v>
      </c>
      <c r="I247" s="40">
        <v>0.53900000000000003</v>
      </c>
      <c r="J247" s="40">
        <v>0.32400000000000001</v>
      </c>
      <c r="K247" s="40">
        <v>0.30299999999999999</v>
      </c>
      <c r="L247" s="40">
        <v>2.1</v>
      </c>
      <c r="M247" s="40">
        <v>12.2</v>
      </c>
      <c r="N247" s="40">
        <v>7.1</v>
      </c>
      <c r="O247" s="40">
        <v>7.9</v>
      </c>
      <c r="P247" s="40">
        <v>1.2</v>
      </c>
      <c r="Q247" s="40">
        <v>0.9</v>
      </c>
      <c r="R247" s="40">
        <v>9.4</v>
      </c>
      <c r="S247" s="40">
        <v>23.8</v>
      </c>
      <c r="T247" s="40"/>
      <c r="U247" s="40">
        <v>1</v>
      </c>
      <c r="V247" s="40">
        <v>1</v>
      </c>
      <c r="W247" s="40">
        <v>2</v>
      </c>
      <c r="X247" s="40">
        <v>8.8999999999999996E-2</v>
      </c>
      <c r="Y247" s="40"/>
      <c r="Z247" s="40">
        <v>-0.1</v>
      </c>
      <c r="AA247" s="40">
        <v>-1.4</v>
      </c>
      <c r="AB247" s="40">
        <v>-1.6</v>
      </c>
      <c r="AC247" s="40">
        <v>0.1</v>
      </c>
    </row>
    <row r="248" spans="1:29">
      <c r="A248" s="40">
        <v>188</v>
      </c>
      <c r="B248" s="39" t="s">
        <v>371</v>
      </c>
      <c r="C248" s="40" t="s">
        <v>64</v>
      </c>
      <c r="D248" s="40">
        <v>28</v>
      </c>
      <c r="E248" s="39" t="s">
        <v>54</v>
      </c>
      <c r="F248" s="40">
        <v>45</v>
      </c>
      <c r="G248" s="40">
        <v>1361</v>
      </c>
      <c r="H248" s="40">
        <v>14.2</v>
      </c>
      <c r="I248" s="40">
        <v>0.53</v>
      </c>
      <c r="J248" s="40">
        <v>0.28000000000000003</v>
      </c>
      <c r="K248" s="40">
        <v>0.29099999999999998</v>
      </c>
      <c r="L248" s="40">
        <v>3.6</v>
      </c>
      <c r="M248" s="40">
        <v>12</v>
      </c>
      <c r="N248" s="40">
        <v>7.8</v>
      </c>
      <c r="O248" s="40">
        <v>9.5</v>
      </c>
      <c r="P248" s="40">
        <v>1</v>
      </c>
      <c r="Q248" s="40">
        <v>1.3</v>
      </c>
      <c r="R248" s="40">
        <v>8.6</v>
      </c>
      <c r="S248" s="40">
        <v>20.5</v>
      </c>
      <c r="T248" s="40"/>
      <c r="U248" s="40">
        <v>1.7</v>
      </c>
      <c r="V248" s="40">
        <v>1.5</v>
      </c>
      <c r="W248" s="40">
        <v>3.1</v>
      </c>
      <c r="X248" s="40">
        <v>0.111</v>
      </c>
      <c r="Y248" s="40"/>
      <c r="Z248" s="40">
        <v>0.3</v>
      </c>
      <c r="AA248" s="40">
        <v>-0.3</v>
      </c>
      <c r="AB248" s="40">
        <v>0</v>
      </c>
      <c r="AC248" s="40">
        <v>0.7</v>
      </c>
    </row>
    <row r="249" spans="1:29">
      <c r="A249" s="38">
        <v>189</v>
      </c>
      <c r="B249" s="39" t="s">
        <v>372</v>
      </c>
      <c r="C249" s="38" t="s">
        <v>58</v>
      </c>
      <c r="D249" s="38">
        <v>33</v>
      </c>
      <c r="E249" s="39" t="s">
        <v>95</v>
      </c>
      <c r="F249" s="38">
        <v>52</v>
      </c>
      <c r="G249" s="38">
        <v>951</v>
      </c>
      <c r="H249" s="38">
        <v>7.9</v>
      </c>
      <c r="I249" s="38">
        <v>0.47699999999999998</v>
      </c>
      <c r="J249" s="38">
        <v>0.39500000000000002</v>
      </c>
      <c r="K249" s="38">
        <v>0.111</v>
      </c>
      <c r="L249" s="38">
        <v>1.6</v>
      </c>
      <c r="M249" s="38">
        <v>7.9</v>
      </c>
      <c r="N249" s="38">
        <v>4.7</v>
      </c>
      <c r="O249" s="38">
        <v>10.9</v>
      </c>
      <c r="P249" s="38">
        <v>1.4</v>
      </c>
      <c r="Q249" s="38">
        <v>0.4</v>
      </c>
      <c r="R249" s="38">
        <v>13</v>
      </c>
      <c r="S249" s="38">
        <v>17.600000000000001</v>
      </c>
      <c r="T249" s="38"/>
      <c r="U249" s="38">
        <v>-0.4</v>
      </c>
      <c r="V249" s="38">
        <v>0.4</v>
      </c>
      <c r="W249" s="38">
        <v>-0.1</v>
      </c>
      <c r="X249" s="38">
        <v>-3.0000000000000001E-3</v>
      </c>
      <c r="Y249" s="38"/>
      <c r="Z249" s="38">
        <v>-2.8</v>
      </c>
      <c r="AA249" s="38">
        <v>-2.1</v>
      </c>
      <c r="AB249" s="38">
        <v>-4.9000000000000004</v>
      </c>
      <c r="AC249" s="38">
        <v>-0.7</v>
      </c>
    </row>
    <row r="250" spans="1:29">
      <c r="A250" s="38">
        <v>190</v>
      </c>
      <c r="B250" s="39" t="s">
        <v>68</v>
      </c>
      <c r="C250" s="38" t="s">
        <v>24</v>
      </c>
      <c r="D250" s="38">
        <v>25</v>
      </c>
      <c r="E250" s="39" t="s">
        <v>69</v>
      </c>
      <c r="F250" s="38">
        <v>67</v>
      </c>
      <c r="G250" s="38">
        <v>2356</v>
      </c>
      <c r="H250" s="38">
        <v>22.8</v>
      </c>
      <c r="I250" s="38">
        <v>0.55100000000000005</v>
      </c>
      <c r="J250" s="38">
        <v>2.1999999999999999E-2</v>
      </c>
      <c r="K250" s="38">
        <v>0.373</v>
      </c>
      <c r="L250" s="38">
        <v>6.1</v>
      </c>
      <c r="M250" s="38">
        <v>17.899999999999999</v>
      </c>
      <c r="N250" s="38">
        <v>12.1</v>
      </c>
      <c r="O250" s="38">
        <v>26.2</v>
      </c>
      <c r="P250" s="38">
        <v>1.4</v>
      </c>
      <c r="Q250" s="38">
        <v>1.2</v>
      </c>
      <c r="R250" s="38">
        <v>10.199999999999999</v>
      </c>
      <c r="S250" s="38">
        <v>28.4</v>
      </c>
      <c r="T250" s="38"/>
      <c r="U250" s="38">
        <v>6.6</v>
      </c>
      <c r="V250" s="38">
        <v>2.4</v>
      </c>
      <c r="W250" s="38">
        <v>9</v>
      </c>
      <c r="X250" s="38">
        <v>0.183</v>
      </c>
      <c r="Y250" s="38"/>
      <c r="Z250" s="38">
        <v>3.1</v>
      </c>
      <c r="AA250" s="38">
        <v>1</v>
      </c>
      <c r="AB250" s="38">
        <v>4.0999999999999996</v>
      </c>
      <c r="AC250" s="38">
        <v>3.6</v>
      </c>
    </row>
    <row r="251" spans="1:29">
      <c r="A251" s="38">
        <v>191</v>
      </c>
      <c r="B251" s="39" t="s">
        <v>373</v>
      </c>
      <c r="C251" s="38" t="s">
        <v>53</v>
      </c>
      <c r="D251" s="38">
        <v>26</v>
      </c>
      <c r="E251" s="38" t="s">
        <v>107</v>
      </c>
      <c r="F251" s="38">
        <v>20</v>
      </c>
      <c r="G251" s="38">
        <v>175</v>
      </c>
      <c r="H251" s="38">
        <v>11</v>
      </c>
      <c r="I251" s="38">
        <v>0.56699999999999995</v>
      </c>
      <c r="J251" s="38">
        <v>7.2999999999999995E-2</v>
      </c>
      <c r="K251" s="38">
        <v>0.317</v>
      </c>
      <c r="L251" s="38">
        <v>3.3</v>
      </c>
      <c r="M251" s="38">
        <v>12.9</v>
      </c>
      <c r="N251" s="38">
        <v>8.1</v>
      </c>
      <c r="O251" s="38">
        <v>19.600000000000001</v>
      </c>
      <c r="P251" s="38">
        <v>1.8</v>
      </c>
      <c r="Q251" s="38">
        <v>0</v>
      </c>
      <c r="R251" s="38">
        <v>20.399999999999999</v>
      </c>
      <c r="S251" s="38">
        <v>15.2</v>
      </c>
      <c r="T251" s="38"/>
      <c r="U251" s="38">
        <v>0.1</v>
      </c>
      <c r="V251" s="38">
        <v>0.2</v>
      </c>
      <c r="W251" s="38">
        <v>0.3</v>
      </c>
      <c r="X251" s="38">
        <v>8.7999999999999995E-2</v>
      </c>
      <c r="Y251" s="38"/>
      <c r="Z251" s="38">
        <v>-2.5</v>
      </c>
      <c r="AA251" s="38">
        <v>-0.6</v>
      </c>
      <c r="AB251" s="38">
        <v>-3.1</v>
      </c>
      <c r="AC251" s="38">
        <v>0</v>
      </c>
    </row>
    <row r="252" spans="1:29">
      <c r="A252" s="40">
        <v>191</v>
      </c>
      <c r="B252" s="39" t="s">
        <v>373</v>
      </c>
      <c r="C252" s="40" t="s">
        <v>53</v>
      </c>
      <c r="D252" s="40">
        <v>26</v>
      </c>
      <c r="E252" s="39" t="s">
        <v>231</v>
      </c>
      <c r="F252" s="40">
        <v>10</v>
      </c>
      <c r="G252" s="40">
        <v>44</v>
      </c>
      <c r="H252" s="40">
        <v>10.9</v>
      </c>
      <c r="I252" s="40">
        <v>0.52200000000000002</v>
      </c>
      <c r="J252" s="40">
        <v>7.0999999999999994E-2</v>
      </c>
      <c r="K252" s="40">
        <v>0.214</v>
      </c>
      <c r="L252" s="40">
        <v>0</v>
      </c>
      <c r="M252" s="40">
        <v>17.8</v>
      </c>
      <c r="N252" s="40">
        <v>8.9</v>
      </c>
      <c r="O252" s="40">
        <v>26</v>
      </c>
      <c r="P252" s="40">
        <v>1.2</v>
      </c>
      <c r="Q252" s="40">
        <v>0</v>
      </c>
      <c r="R252" s="40">
        <v>16.399999999999999</v>
      </c>
      <c r="S252" s="40">
        <v>19</v>
      </c>
      <c r="T252" s="40"/>
      <c r="U252" s="40">
        <v>0</v>
      </c>
      <c r="V252" s="40">
        <v>0</v>
      </c>
      <c r="W252" s="40">
        <v>0.1</v>
      </c>
      <c r="X252" s="40">
        <v>5.8999999999999997E-2</v>
      </c>
      <c r="Y252" s="40"/>
      <c r="Z252" s="40">
        <v>-3</v>
      </c>
      <c r="AA252" s="40">
        <v>-1.7</v>
      </c>
      <c r="AB252" s="40">
        <v>-4.5999999999999996</v>
      </c>
      <c r="AC252" s="40">
        <v>0</v>
      </c>
    </row>
    <row r="253" spans="1:29">
      <c r="A253" s="40">
        <v>191</v>
      </c>
      <c r="B253" s="39" t="s">
        <v>373</v>
      </c>
      <c r="C253" s="40" t="s">
        <v>53</v>
      </c>
      <c r="D253" s="40">
        <v>26</v>
      </c>
      <c r="E253" s="39" t="s">
        <v>235</v>
      </c>
      <c r="F253" s="40">
        <v>10</v>
      </c>
      <c r="G253" s="40">
        <v>131</v>
      </c>
      <c r="H253" s="40">
        <v>11.1</v>
      </c>
      <c r="I253" s="40">
        <v>0.58899999999999997</v>
      </c>
      <c r="J253" s="40">
        <v>7.3999999999999996E-2</v>
      </c>
      <c r="K253" s="40">
        <v>0.37</v>
      </c>
      <c r="L253" s="40">
        <v>4.4000000000000004</v>
      </c>
      <c r="M253" s="40">
        <v>11.3</v>
      </c>
      <c r="N253" s="40">
        <v>7.9</v>
      </c>
      <c r="O253" s="40">
        <v>17.399999999999999</v>
      </c>
      <c r="P253" s="40">
        <v>1.9</v>
      </c>
      <c r="Q253" s="40">
        <v>0</v>
      </c>
      <c r="R253" s="40">
        <v>22.3</v>
      </c>
      <c r="S253" s="40">
        <v>13.9</v>
      </c>
      <c r="T253" s="40"/>
      <c r="U253" s="40">
        <v>0.1</v>
      </c>
      <c r="V253" s="40">
        <v>0.2</v>
      </c>
      <c r="W253" s="40">
        <v>0.3</v>
      </c>
      <c r="X253" s="40">
        <v>9.8000000000000004E-2</v>
      </c>
      <c r="Y253" s="40"/>
      <c r="Z253" s="40">
        <v>-2.2999999999999998</v>
      </c>
      <c r="AA253" s="40">
        <v>-0.3</v>
      </c>
      <c r="AB253" s="40">
        <v>-2.6</v>
      </c>
      <c r="AC253" s="40">
        <v>0</v>
      </c>
    </row>
    <row r="254" spans="1:29">
      <c r="A254" s="38">
        <v>192</v>
      </c>
      <c r="B254" s="39" t="s">
        <v>374</v>
      </c>
      <c r="C254" s="38" t="s">
        <v>58</v>
      </c>
      <c r="D254" s="38">
        <v>22</v>
      </c>
      <c r="E254" s="39" t="s">
        <v>260</v>
      </c>
      <c r="F254" s="38">
        <v>45</v>
      </c>
      <c r="G254" s="38">
        <v>687</v>
      </c>
      <c r="H254" s="38">
        <v>9</v>
      </c>
      <c r="I254" s="38">
        <v>0.44600000000000001</v>
      </c>
      <c r="J254" s="38">
        <v>0.60599999999999998</v>
      </c>
      <c r="K254" s="38">
        <v>0.13400000000000001</v>
      </c>
      <c r="L254" s="38">
        <v>3.4</v>
      </c>
      <c r="M254" s="38">
        <v>11.5</v>
      </c>
      <c r="N254" s="38">
        <v>7.4</v>
      </c>
      <c r="O254" s="38">
        <v>5.0999999999999996</v>
      </c>
      <c r="P254" s="38">
        <v>1.6</v>
      </c>
      <c r="Q254" s="38">
        <v>1.5</v>
      </c>
      <c r="R254" s="38">
        <v>7.2</v>
      </c>
      <c r="S254" s="38">
        <v>20.399999999999999</v>
      </c>
      <c r="T254" s="38"/>
      <c r="U254" s="38">
        <v>-0.5</v>
      </c>
      <c r="V254" s="38">
        <v>0.8</v>
      </c>
      <c r="W254" s="38">
        <v>0.3</v>
      </c>
      <c r="X254" s="38">
        <v>2.1999999999999999E-2</v>
      </c>
      <c r="Y254" s="38"/>
      <c r="Z254" s="38">
        <v>-2.2000000000000002</v>
      </c>
      <c r="AA254" s="38">
        <v>-1.3</v>
      </c>
      <c r="AB254" s="38">
        <v>-3.5</v>
      </c>
      <c r="AC254" s="38">
        <v>-0.3</v>
      </c>
    </row>
    <row r="255" spans="1:29">
      <c r="A255" s="38">
        <v>193</v>
      </c>
      <c r="B255" s="39" t="s">
        <v>731</v>
      </c>
      <c r="C255" s="38" t="s">
        <v>64</v>
      </c>
      <c r="D255" s="38">
        <v>24</v>
      </c>
      <c r="E255" s="39" t="s">
        <v>69</v>
      </c>
      <c r="F255" s="38">
        <v>14</v>
      </c>
      <c r="G255" s="38">
        <v>122</v>
      </c>
      <c r="H255" s="38">
        <v>8.3000000000000007</v>
      </c>
      <c r="I255" s="38">
        <v>0.54300000000000004</v>
      </c>
      <c r="J255" s="38">
        <v>0.6</v>
      </c>
      <c r="K255" s="38">
        <v>0</v>
      </c>
      <c r="L255" s="38">
        <v>1.9</v>
      </c>
      <c r="M255" s="38">
        <v>12.7</v>
      </c>
      <c r="N255" s="38">
        <v>7.4</v>
      </c>
      <c r="O255" s="38">
        <v>8.1999999999999993</v>
      </c>
      <c r="P255" s="38">
        <v>0.8</v>
      </c>
      <c r="Q255" s="38">
        <v>0</v>
      </c>
      <c r="R255" s="38">
        <v>10.3</v>
      </c>
      <c r="S255" s="38">
        <v>14.4</v>
      </c>
      <c r="T255" s="38"/>
      <c r="U255" s="38">
        <v>0.1</v>
      </c>
      <c r="V255" s="38">
        <v>0.1</v>
      </c>
      <c r="W255" s="38">
        <v>0.1</v>
      </c>
      <c r="X255" s="38">
        <v>5.8999999999999997E-2</v>
      </c>
      <c r="Y255" s="38"/>
      <c r="Z255" s="38">
        <v>-1.1000000000000001</v>
      </c>
      <c r="AA255" s="38">
        <v>-2.1</v>
      </c>
      <c r="AB255" s="38">
        <v>-3.2</v>
      </c>
      <c r="AC255" s="38">
        <v>0</v>
      </c>
    </row>
    <row r="256" spans="1:29">
      <c r="A256" s="38">
        <v>194</v>
      </c>
      <c r="B256" s="39" t="s">
        <v>375</v>
      </c>
      <c r="C256" s="38" t="s">
        <v>61</v>
      </c>
      <c r="D256" s="38">
        <v>24</v>
      </c>
      <c r="E256" s="38" t="s">
        <v>107</v>
      </c>
      <c r="F256" s="38">
        <v>41</v>
      </c>
      <c r="G256" s="38">
        <v>712</v>
      </c>
      <c r="H256" s="38">
        <v>14.6</v>
      </c>
      <c r="I256" s="38">
        <v>0.55100000000000005</v>
      </c>
      <c r="J256" s="38">
        <v>0.17399999999999999</v>
      </c>
      <c r="K256" s="38">
        <v>0.26400000000000001</v>
      </c>
      <c r="L256" s="38">
        <v>9.3000000000000007</v>
      </c>
      <c r="M256" s="38">
        <v>12.7</v>
      </c>
      <c r="N256" s="38">
        <v>11</v>
      </c>
      <c r="O256" s="38">
        <v>8.1</v>
      </c>
      <c r="P256" s="38">
        <v>2</v>
      </c>
      <c r="Q256" s="38">
        <v>3.4</v>
      </c>
      <c r="R256" s="38">
        <v>11.6</v>
      </c>
      <c r="S256" s="38">
        <v>14.2</v>
      </c>
      <c r="T256" s="38"/>
      <c r="U256" s="38">
        <v>1</v>
      </c>
      <c r="V256" s="38">
        <v>0.5</v>
      </c>
      <c r="W256" s="38">
        <v>1.5</v>
      </c>
      <c r="X256" s="38">
        <v>0.10199999999999999</v>
      </c>
      <c r="Y256" s="38"/>
      <c r="Z256" s="38">
        <v>-0.1</v>
      </c>
      <c r="AA256" s="38">
        <v>0.9</v>
      </c>
      <c r="AB256" s="38">
        <v>0.7</v>
      </c>
      <c r="AC256" s="38">
        <v>0.5</v>
      </c>
    </row>
    <row r="257" spans="1:29">
      <c r="A257" s="40">
        <v>194</v>
      </c>
      <c r="B257" s="39" t="s">
        <v>375</v>
      </c>
      <c r="C257" s="40" t="s">
        <v>61</v>
      </c>
      <c r="D257" s="40">
        <v>24</v>
      </c>
      <c r="E257" s="39" t="s">
        <v>73</v>
      </c>
      <c r="F257" s="40">
        <v>24</v>
      </c>
      <c r="G257" s="40">
        <v>289</v>
      </c>
      <c r="H257" s="40">
        <v>9.6999999999999993</v>
      </c>
      <c r="I257" s="40">
        <v>0.48499999999999999</v>
      </c>
      <c r="J257" s="40">
        <v>0.29199999999999998</v>
      </c>
      <c r="K257" s="40">
        <v>0.108</v>
      </c>
      <c r="L257" s="40">
        <v>10.199999999999999</v>
      </c>
      <c r="M257" s="40">
        <v>9.8000000000000007</v>
      </c>
      <c r="N257" s="40">
        <v>10</v>
      </c>
      <c r="O257" s="40">
        <v>6.5</v>
      </c>
      <c r="P257" s="40">
        <v>1.5</v>
      </c>
      <c r="Q257" s="40">
        <v>1.5</v>
      </c>
      <c r="R257" s="40">
        <v>10.5</v>
      </c>
      <c r="S257" s="40">
        <v>12.4</v>
      </c>
      <c r="T257" s="40"/>
      <c r="U257" s="40">
        <v>0.2</v>
      </c>
      <c r="V257" s="40">
        <v>0.2</v>
      </c>
      <c r="W257" s="40">
        <v>0.4</v>
      </c>
      <c r="X257" s="40">
        <v>6.9000000000000006E-2</v>
      </c>
      <c r="Y257" s="40"/>
      <c r="Z257" s="40">
        <v>-1.2</v>
      </c>
      <c r="AA257" s="40">
        <v>-0.4</v>
      </c>
      <c r="AB257" s="40">
        <v>-1.6</v>
      </c>
      <c r="AC257" s="40">
        <v>0</v>
      </c>
    </row>
    <row r="258" spans="1:29">
      <c r="A258" s="40">
        <v>194</v>
      </c>
      <c r="B258" s="39" t="s">
        <v>375</v>
      </c>
      <c r="C258" s="40" t="s">
        <v>61</v>
      </c>
      <c r="D258" s="40">
        <v>24</v>
      </c>
      <c r="E258" s="39" t="s">
        <v>77</v>
      </c>
      <c r="F258" s="40">
        <v>17</v>
      </c>
      <c r="G258" s="40">
        <v>423</v>
      </c>
      <c r="H258" s="40">
        <v>18</v>
      </c>
      <c r="I258" s="40">
        <v>0.58599999999999997</v>
      </c>
      <c r="J258" s="40">
        <v>0.106</v>
      </c>
      <c r="K258" s="40">
        <v>0.35399999999999998</v>
      </c>
      <c r="L258" s="40">
        <v>8.6999999999999993</v>
      </c>
      <c r="M258" s="40">
        <v>14.8</v>
      </c>
      <c r="N258" s="40">
        <v>11.6</v>
      </c>
      <c r="O258" s="40">
        <v>9.1999999999999993</v>
      </c>
      <c r="P258" s="40">
        <v>2.2999999999999998</v>
      </c>
      <c r="Q258" s="40">
        <v>4.5999999999999996</v>
      </c>
      <c r="R258" s="40">
        <v>12.1</v>
      </c>
      <c r="S258" s="40">
        <v>15.5</v>
      </c>
      <c r="T258" s="40"/>
      <c r="U258" s="40">
        <v>0.8</v>
      </c>
      <c r="V258" s="40">
        <v>0.3</v>
      </c>
      <c r="W258" s="40">
        <v>1.1000000000000001</v>
      </c>
      <c r="X258" s="40">
        <v>0.125</v>
      </c>
      <c r="Y258" s="40"/>
      <c r="Z258" s="40">
        <v>0.6</v>
      </c>
      <c r="AA258" s="40">
        <v>1.7</v>
      </c>
      <c r="AB258" s="40">
        <v>2.2999999999999998</v>
      </c>
      <c r="AC258" s="40">
        <v>0.5</v>
      </c>
    </row>
    <row r="259" spans="1:29">
      <c r="A259" s="38">
        <v>195</v>
      </c>
      <c r="B259" s="39" t="s">
        <v>376</v>
      </c>
      <c r="C259" s="38" t="s">
        <v>24</v>
      </c>
      <c r="D259" s="38">
        <v>29</v>
      </c>
      <c r="E259" s="39" t="s">
        <v>105</v>
      </c>
      <c r="F259" s="38">
        <v>74</v>
      </c>
      <c r="G259" s="38">
        <v>1058</v>
      </c>
      <c r="H259" s="38">
        <v>13.3</v>
      </c>
      <c r="I259" s="38">
        <v>0.59699999999999998</v>
      </c>
      <c r="J259" s="38">
        <v>4.2000000000000003E-2</v>
      </c>
      <c r="K259" s="38">
        <v>0.84199999999999997</v>
      </c>
      <c r="L259" s="38">
        <v>11.6</v>
      </c>
      <c r="M259" s="38">
        <v>17.3</v>
      </c>
      <c r="N259" s="38">
        <v>14.4</v>
      </c>
      <c r="O259" s="38">
        <v>2.8</v>
      </c>
      <c r="P259" s="38">
        <v>1.5</v>
      </c>
      <c r="Q259" s="38">
        <v>1.1000000000000001</v>
      </c>
      <c r="R259" s="38">
        <v>8.1</v>
      </c>
      <c r="S259" s="38">
        <v>10.5</v>
      </c>
      <c r="T259" s="38"/>
      <c r="U259" s="38">
        <v>2.6</v>
      </c>
      <c r="V259" s="38">
        <v>0.9</v>
      </c>
      <c r="W259" s="38">
        <v>3.4</v>
      </c>
      <c r="X259" s="38">
        <v>0.156</v>
      </c>
      <c r="Y259" s="38"/>
      <c r="Z259" s="38">
        <v>0.1</v>
      </c>
      <c r="AA259" s="38">
        <v>-0.5</v>
      </c>
      <c r="AB259" s="38">
        <v>-0.5</v>
      </c>
      <c r="AC259" s="38">
        <v>0.4</v>
      </c>
    </row>
    <row r="260" spans="1:29">
      <c r="A260" s="38">
        <v>196</v>
      </c>
      <c r="B260" s="39" t="s">
        <v>377</v>
      </c>
      <c r="C260" s="38" t="s">
        <v>58</v>
      </c>
      <c r="D260" s="38">
        <v>22</v>
      </c>
      <c r="E260" s="39" t="s">
        <v>51</v>
      </c>
      <c r="F260" s="38">
        <v>70</v>
      </c>
      <c r="G260" s="38">
        <v>1681</v>
      </c>
      <c r="H260" s="38">
        <v>12.1</v>
      </c>
      <c r="I260" s="38">
        <v>0.51200000000000001</v>
      </c>
      <c r="J260" s="38">
        <v>0.49399999999999999</v>
      </c>
      <c r="K260" s="38">
        <v>0.218</v>
      </c>
      <c r="L260" s="38">
        <v>0.8</v>
      </c>
      <c r="M260" s="38">
        <v>10.199999999999999</v>
      </c>
      <c r="N260" s="38">
        <v>5.4</v>
      </c>
      <c r="O260" s="38">
        <v>13.5</v>
      </c>
      <c r="P260" s="38">
        <v>0.6</v>
      </c>
      <c r="Q260" s="38">
        <v>0.7</v>
      </c>
      <c r="R260" s="38">
        <v>9.5</v>
      </c>
      <c r="S260" s="38">
        <v>23.8</v>
      </c>
      <c r="T260" s="38"/>
      <c r="U260" s="38">
        <v>0.8</v>
      </c>
      <c r="V260" s="38">
        <v>0</v>
      </c>
      <c r="W260" s="38">
        <v>0.8</v>
      </c>
      <c r="X260" s="38">
        <v>2.3E-2</v>
      </c>
      <c r="Y260" s="38"/>
      <c r="Z260" s="38">
        <v>0.1</v>
      </c>
      <c r="AA260" s="38">
        <v>-4.2</v>
      </c>
      <c r="AB260" s="38">
        <v>-4.0999999999999996</v>
      </c>
      <c r="AC260" s="38">
        <v>-0.9</v>
      </c>
    </row>
    <row r="261" spans="1:29">
      <c r="A261" s="38">
        <v>197</v>
      </c>
      <c r="B261" s="39" t="s">
        <v>70</v>
      </c>
      <c r="C261" s="38" t="s">
        <v>58</v>
      </c>
      <c r="D261" s="38">
        <v>25</v>
      </c>
      <c r="E261" s="39" t="s">
        <v>71</v>
      </c>
      <c r="F261" s="38">
        <v>81</v>
      </c>
      <c r="G261" s="38">
        <v>2981</v>
      </c>
      <c r="H261" s="38">
        <v>26.7</v>
      </c>
      <c r="I261" s="38">
        <v>0.60499999999999998</v>
      </c>
      <c r="J261" s="38">
        <v>0.378</v>
      </c>
      <c r="K261" s="38">
        <v>0.56100000000000005</v>
      </c>
      <c r="L261" s="38">
        <v>2.8</v>
      </c>
      <c r="M261" s="38">
        <v>14.2</v>
      </c>
      <c r="N261" s="38">
        <v>8.5</v>
      </c>
      <c r="O261" s="38">
        <v>34.6</v>
      </c>
      <c r="P261" s="38">
        <v>2.6</v>
      </c>
      <c r="Q261" s="38">
        <v>1.6</v>
      </c>
      <c r="R261" s="38">
        <v>14.9</v>
      </c>
      <c r="S261" s="38">
        <v>31.3</v>
      </c>
      <c r="T261" s="38"/>
      <c r="U261" s="38">
        <v>12.2</v>
      </c>
      <c r="V261" s="38">
        <v>4.2</v>
      </c>
      <c r="W261" s="38">
        <v>16.399999999999999</v>
      </c>
      <c r="X261" s="38">
        <v>0.26500000000000001</v>
      </c>
      <c r="Y261" s="38"/>
      <c r="Z261" s="38">
        <v>7.4</v>
      </c>
      <c r="AA261" s="38">
        <v>1</v>
      </c>
      <c r="AB261" s="38">
        <v>8.4</v>
      </c>
      <c r="AC261" s="38">
        <v>7.8</v>
      </c>
    </row>
    <row r="262" spans="1:29">
      <c r="A262" s="38">
        <v>198</v>
      </c>
      <c r="B262" s="39" t="s">
        <v>378</v>
      </c>
      <c r="C262" s="38" t="s">
        <v>64</v>
      </c>
      <c r="D262" s="38">
        <v>21</v>
      </c>
      <c r="E262" s="39" t="s">
        <v>95</v>
      </c>
      <c r="F262" s="38">
        <v>45</v>
      </c>
      <c r="G262" s="38">
        <v>674</v>
      </c>
      <c r="H262" s="38">
        <v>8.4</v>
      </c>
      <c r="I262" s="38">
        <v>0.44900000000000001</v>
      </c>
      <c r="J262" s="38">
        <v>0.35399999999999998</v>
      </c>
      <c r="K262" s="38">
        <v>0.25900000000000001</v>
      </c>
      <c r="L262" s="38">
        <v>6.3</v>
      </c>
      <c r="M262" s="38">
        <v>11.6</v>
      </c>
      <c r="N262" s="38">
        <v>8.9</v>
      </c>
      <c r="O262" s="38">
        <v>5.4</v>
      </c>
      <c r="P262" s="38">
        <v>2.4</v>
      </c>
      <c r="Q262" s="38">
        <v>1.1000000000000001</v>
      </c>
      <c r="R262" s="38">
        <v>13.3</v>
      </c>
      <c r="S262" s="38">
        <v>13.7</v>
      </c>
      <c r="T262" s="38"/>
      <c r="U262" s="38">
        <v>-0.3</v>
      </c>
      <c r="V262" s="38">
        <v>0.6</v>
      </c>
      <c r="W262" s="38">
        <v>0.3</v>
      </c>
      <c r="X262" s="38">
        <v>2.1000000000000001E-2</v>
      </c>
      <c r="Y262" s="38"/>
      <c r="Z262" s="38">
        <v>-3.1</v>
      </c>
      <c r="AA262" s="38">
        <v>0.2</v>
      </c>
      <c r="AB262" s="38">
        <v>-2.9</v>
      </c>
      <c r="AC262" s="38">
        <v>-0.1</v>
      </c>
    </row>
    <row r="263" spans="1:29">
      <c r="A263" s="38">
        <v>199</v>
      </c>
      <c r="B263" s="39" t="s">
        <v>379</v>
      </c>
      <c r="C263" s="38" t="s">
        <v>53</v>
      </c>
      <c r="D263" s="38">
        <v>31</v>
      </c>
      <c r="E263" s="39" t="s">
        <v>81</v>
      </c>
      <c r="F263" s="38">
        <v>76</v>
      </c>
      <c r="G263" s="38">
        <v>1685</v>
      </c>
      <c r="H263" s="38">
        <v>14.8</v>
      </c>
      <c r="I263" s="38">
        <v>0.55900000000000005</v>
      </c>
      <c r="J263" s="38">
        <v>0.50800000000000001</v>
      </c>
      <c r="K263" s="38">
        <v>0.309</v>
      </c>
      <c r="L263" s="38">
        <v>0.8</v>
      </c>
      <c r="M263" s="38">
        <v>8</v>
      </c>
      <c r="N263" s="38">
        <v>4.4000000000000004</v>
      </c>
      <c r="O263" s="38">
        <v>20.399999999999999</v>
      </c>
      <c r="P263" s="38">
        <v>2.2999999999999998</v>
      </c>
      <c r="Q263" s="38">
        <v>0.7</v>
      </c>
      <c r="R263" s="38">
        <v>12.5</v>
      </c>
      <c r="S263" s="38">
        <v>18</v>
      </c>
      <c r="T263" s="38"/>
      <c r="U263" s="38">
        <v>2.9</v>
      </c>
      <c r="V263" s="38">
        <v>1.3</v>
      </c>
      <c r="W263" s="38">
        <v>4.2</v>
      </c>
      <c r="X263" s="38">
        <v>0.12</v>
      </c>
      <c r="Y263" s="38"/>
      <c r="Z263" s="38">
        <v>1.9</v>
      </c>
      <c r="AA263" s="38">
        <v>-0.8</v>
      </c>
      <c r="AB263" s="38">
        <v>1.2</v>
      </c>
      <c r="AC263" s="38">
        <v>1.3</v>
      </c>
    </row>
    <row r="264" spans="1:29">
      <c r="A264" s="38">
        <v>200</v>
      </c>
      <c r="B264" s="39" t="s">
        <v>380</v>
      </c>
      <c r="C264" s="38" t="s">
        <v>58</v>
      </c>
      <c r="D264" s="38">
        <v>20</v>
      </c>
      <c r="E264" s="39" t="s">
        <v>90</v>
      </c>
      <c r="F264" s="38">
        <v>55</v>
      </c>
      <c r="G264" s="38">
        <v>719</v>
      </c>
      <c r="H264" s="38">
        <v>4.9000000000000004</v>
      </c>
      <c r="I264" s="38">
        <v>0.39500000000000002</v>
      </c>
      <c r="J264" s="38">
        <v>0.47499999999999998</v>
      </c>
      <c r="K264" s="38">
        <v>0.217</v>
      </c>
      <c r="L264" s="38">
        <v>3</v>
      </c>
      <c r="M264" s="38">
        <v>6.7</v>
      </c>
      <c r="N264" s="38">
        <v>4.8</v>
      </c>
      <c r="O264" s="38">
        <v>5.9</v>
      </c>
      <c r="P264" s="38">
        <v>2.7</v>
      </c>
      <c r="Q264" s="38">
        <v>0.8</v>
      </c>
      <c r="R264" s="38">
        <v>13.8</v>
      </c>
      <c r="S264" s="38">
        <v>16.600000000000001</v>
      </c>
      <c r="T264" s="38"/>
      <c r="U264" s="38">
        <v>-1.2</v>
      </c>
      <c r="V264" s="38">
        <v>0.5</v>
      </c>
      <c r="W264" s="38">
        <v>-0.7</v>
      </c>
      <c r="X264" s="38">
        <v>-4.5999999999999999E-2</v>
      </c>
      <c r="Y264" s="38"/>
      <c r="Z264" s="38">
        <v>-4.2</v>
      </c>
      <c r="AA264" s="38">
        <v>-0.1</v>
      </c>
      <c r="AB264" s="38">
        <v>-4.3</v>
      </c>
      <c r="AC264" s="38">
        <v>-0.4</v>
      </c>
    </row>
    <row r="265" spans="1:29">
      <c r="A265" s="36" t="s">
        <v>214</v>
      </c>
      <c r="B265" s="36" t="s">
        <v>0</v>
      </c>
      <c r="C265" s="36" t="s">
        <v>1</v>
      </c>
      <c r="D265" s="36" t="s">
        <v>2</v>
      </c>
      <c r="E265" s="36" t="s">
        <v>3</v>
      </c>
      <c r="F265" s="36" t="s">
        <v>4</v>
      </c>
      <c r="G265" s="36" t="s">
        <v>6</v>
      </c>
      <c r="H265" s="36" t="s">
        <v>26</v>
      </c>
      <c r="I265" s="36" t="s">
        <v>27</v>
      </c>
      <c r="J265" s="36" t="s">
        <v>28</v>
      </c>
      <c r="K265" s="36" t="s">
        <v>29</v>
      </c>
      <c r="L265" s="36" t="s">
        <v>30</v>
      </c>
      <c r="M265" s="36" t="s">
        <v>31</v>
      </c>
      <c r="N265" s="36" t="s">
        <v>32</v>
      </c>
      <c r="O265" s="36" t="s">
        <v>33</v>
      </c>
      <c r="P265" s="36" t="s">
        <v>34</v>
      </c>
      <c r="Q265" s="36" t="s">
        <v>35</v>
      </c>
      <c r="R265" s="36" t="s">
        <v>36</v>
      </c>
      <c r="S265" s="36" t="s">
        <v>37</v>
      </c>
      <c r="T265" s="36"/>
      <c r="U265" s="36" t="s">
        <v>38</v>
      </c>
      <c r="V265" s="36" t="s">
        <v>39</v>
      </c>
      <c r="W265" s="36" t="s">
        <v>40</v>
      </c>
      <c r="X265" s="36" t="s">
        <v>41</v>
      </c>
      <c r="Y265" s="36"/>
      <c r="Z265" s="36" t="s">
        <v>42</v>
      </c>
      <c r="AA265" s="36" t="s">
        <v>43</v>
      </c>
      <c r="AB265" s="36" t="s">
        <v>44</v>
      </c>
      <c r="AC265" s="36" t="s">
        <v>45</v>
      </c>
    </row>
    <row r="266" spans="1:29">
      <c r="A266" s="38">
        <v>201</v>
      </c>
      <c r="B266" s="39" t="s">
        <v>381</v>
      </c>
      <c r="C266" s="38" t="s">
        <v>58</v>
      </c>
      <c r="D266" s="38">
        <v>23</v>
      </c>
      <c r="E266" s="39" t="s">
        <v>108</v>
      </c>
      <c r="F266" s="38">
        <v>51</v>
      </c>
      <c r="G266" s="38">
        <v>493</v>
      </c>
      <c r="H266" s="38">
        <v>5.6</v>
      </c>
      <c r="I266" s="38">
        <v>0.53700000000000003</v>
      </c>
      <c r="J266" s="38">
        <v>0.7</v>
      </c>
      <c r="K266" s="38">
        <v>0.125</v>
      </c>
      <c r="L266" s="38">
        <v>1.7</v>
      </c>
      <c r="M266" s="38">
        <v>7.8</v>
      </c>
      <c r="N266" s="38">
        <v>4.8</v>
      </c>
      <c r="O266" s="38">
        <v>7.7</v>
      </c>
      <c r="P266" s="38">
        <v>0.7</v>
      </c>
      <c r="Q266" s="38">
        <v>0.3</v>
      </c>
      <c r="R266" s="38">
        <v>17.600000000000001</v>
      </c>
      <c r="S266" s="38">
        <v>14.1</v>
      </c>
      <c r="T266" s="38"/>
      <c r="U266" s="38">
        <v>0</v>
      </c>
      <c r="V266" s="38">
        <v>0.2</v>
      </c>
      <c r="W266" s="38">
        <v>0.2</v>
      </c>
      <c r="X266" s="38">
        <v>1.7999999999999999E-2</v>
      </c>
      <c r="Y266" s="38"/>
      <c r="Z266" s="38">
        <v>-2</v>
      </c>
      <c r="AA266" s="38">
        <v>-2.5</v>
      </c>
      <c r="AB266" s="38">
        <v>-4.5</v>
      </c>
      <c r="AC266" s="38">
        <v>-0.3</v>
      </c>
    </row>
    <row r="267" spans="1:29">
      <c r="A267" s="38">
        <v>202</v>
      </c>
      <c r="B267" s="39" t="s">
        <v>382</v>
      </c>
      <c r="C267" s="38" t="s">
        <v>64</v>
      </c>
      <c r="D267" s="38">
        <v>22</v>
      </c>
      <c r="E267" s="39" t="s">
        <v>95</v>
      </c>
      <c r="F267" s="38">
        <v>68</v>
      </c>
      <c r="G267" s="38">
        <v>2369</v>
      </c>
      <c r="H267" s="38">
        <v>16.7</v>
      </c>
      <c r="I267" s="38">
        <v>0.55100000000000005</v>
      </c>
      <c r="J267" s="38">
        <v>0.252</v>
      </c>
      <c r="K267" s="38">
        <v>0.25800000000000001</v>
      </c>
      <c r="L267" s="38">
        <v>3.4</v>
      </c>
      <c r="M267" s="38">
        <v>17.3</v>
      </c>
      <c r="N267" s="38">
        <v>10.3</v>
      </c>
      <c r="O267" s="38">
        <v>8.8000000000000007</v>
      </c>
      <c r="P267" s="38">
        <v>1.5</v>
      </c>
      <c r="Q267" s="38">
        <v>1.2</v>
      </c>
      <c r="R267" s="38">
        <v>9.8000000000000007</v>
      </c>
      <c r="S267" s="38">
        <v>22.5</v>
      </c>
      <c r="T267" s="38"/>
      <c r="U267" s="38">
        <v>3</v>
      </c>
      <c r="V267" s="38">
        <v>1.8</v>
      </c>
      <c r="W267" s="38">
        <v>4.8</v>
      </c>
      <c r="X267" s="38">
        <v>9.8000000000000004E-2</v>
      </c>
      <c r="Y267" s="38"/>
      <c r="Z267" s="38">
        <v>0.4</v>
      </c>
      <c r="AA267" s="38">
        <v>-0.7</v>
      </c>
      <c r="AB267" s="38">
        <v>-0.3</v>
      </c>
      <c r="AC267" s="38">
        <v>1</v>
      </c>
    </row>
    <row r="268" spans="1:29">
      <c r="A268" s="38">
        <v>203</v>
      </c>
      <c r="B268" s="39" t="s">
        <v>383</v>
      </c>
      <c r="C268" s="38" t="s">
        <v>24</v>
      </c>
      <c r="D268" s="38">
        <v>34</v>
      </c>
      <c r="E268" s="39" t="s">
        <v>73</v>
      </c>
      <c r="F268" s="38">
        <v>62</v>
      </c>
      <c r="G268" s="38">
        <v>995</v>
      </c>
      <c r="H268" s="38">
        <v>10.6</v>
      </c>
      <c r="I268" s="38">
        <v>0.48799999999999999</v>
      </c>
      <c r="J268" s="38">
        <v>4.2000000000000003E-2</v>
      </c>
      <c r="K268" s="38">
        <v>0.26800000000000002</v>
      </c>
      <c r="L268" s="38">
        <v>8.8000000000000007</v>
      </c>
      <c r="M268" s="38">
        <v>22.1</v>
      </c>
      <c r="N268" s="38">
        <v>15.6</v>
      </c>
      <c r="O268" s="38">
        <v>7.4</v>
      </c>
      <c r="P268" s="38">
        <v>1.1000000000000001</v>
      </c>
      <c r="Q268" s="38">
        <v>1.1000000000000001</v>
      </c>
      <c r="R268" s="38">
        <v>13.3</v>
      </c>
      <c r="S268" s="38">
        <v>14.6</v>
      </c>
      <c r="T268" s="38"/>
      <c r="U268" s="38">
        <v>0.4</v>
      </c>
      <c r="V268" s="38">
        <v>1</v>
      </c>
      <c r="W268" s="38">
        <v>1.4</v>
      </c>
      <c r="X268" s="38">
        <v>6.6000000000000003E-2</v>
      </c>
      <c r="Y268" s="38"/>
      <c r="Z268" s="38">
        <v>-3.3</v>
      </c>
      <c r="AA268" s="38">
        <v>-0.1</v>
      </c>
      <c r="AB268" s="38">
        <v>-3.4</v>
      </c>
      <c r="AC268" s="38">
        <v>-0.4</v>
      </c>
    </row>
    <row r="269" spans="1:29">
      <c r="A269" s="38">
        <v>204</v>
      </c>
      <c r="B269" s="39" t="s">
        <v>384</v>
      </c>
      <c r="C269" s="38" t="s">
        <v>24</v>
      </c>
      <c r="D269" s="38">
        <v>26</v>
      </c>
      <c r="E269" s="39" t="s">
        <v>69</v>
      </c>
      <c r="F269" s="38">
        <v>73</v>
      </c>
      <c r="G269" s="38">
        <v>1274</v>
      </c>
      <c r="H269" s="38">
        <v>9.8000000000000007</v>
      </c>
      <c r="I269" s="38">
        <v>0.47799999999999998</v>
      </c>
      <c r="J269" s="38">
        <v>0.42399999999999999</v>
      </c>
      <c r="K269" s="38">
        <v>0.16400000000000001</v>
      </c>
      <c r="L269" s="38">
        <v>2.7</v>
      </c>
      <c r="M269" s="38">
        <v>19.7</v>
      </c>
      <c r="N269" s="38">
        <v>11.4</v>
      </c>
      <c r="O269" s="38">
        <v>10</v>
      </c>
      <c r="P269" s="38">
        <v>1</v>
      </c>
      <c r="Q269" s="38">
        <v>3.4</v>
      </c>
      <c r="R269" s="38">
        <v>12.1</v>
      </c>
      <c r="S269" s="38">
        <v>17.899999999999999</v>
      </c>
      <c r="T269" s="38"/>
      <c r="U269" s="38">
        <v>-0.3</v>
      </c>
      <c r="V269" s="38">
        <v>1.5</v>
      </c>
      <c r="W269" s="38">
        <v>1.2</v>
      </c>
      <c r="X269" s="38">
        <v>4.3999999999999997E-2</v>
      </c>
      <c r="Y269" s="38"/>
      <c r="Z269" s="38">
        <v>-2.9</v>
      </c>
      <c r="AA269" s="38">
        <v>1</v>
      </c>
      <c r="AB269" s="38">
        <v>-1.9</v>
      </c>
      <c r="AC269" s="38">
        <v>0</v>
      </c>
    </row>
    <row r="270" spans="1:29">
      <c r="A270" s="38">
        <v>205</v>
      </c>
      <c r="B270" s="39" t="s">
        <v>385</v>
      </c>
      <c r="C270" s="38" t="s">
        <v>61</v>
      </c>
      <c r="D270" s="38">
        <v>31</v>
      </c>
      <c r="E270" s="39" t="s">
        <v>105</v>
      </c>
      <c r="F270" s="38">
        <v>29</v>
      </c>
      <c r="G270" s="38">
        <v>255</v>
      </c>
      <c r="H270" s="38">
        <v>10.4</v>
      </c>
      <c r="I270" s="38">
        <v>0.49199999999999999</v>
      </c>
      <c r="J270" s="38">
        <v>0</v>
      </c>
      <c r="K270" s="38">
        <v>0.23899999999999999</v>
      </c>
      <c r="L270" s="38">
        <v>8.1</v>
      </c>
      <c r="M270" s="38">
        <v>14.9</v>
      </c>
      <c r="N270" s="38">
        <v>11.5</v>
      </c>
      <c r="O270" s="38">
        <v>11.3</v>
      </c>
      <c r="P270" s="38">
        <v>2</v>
      </c>
      <c r="Q270" s="38">
        <v>1.3</v>
      </c>
      <c r="R270" s="38">
        <v>13.6</v>
      </c>
      <c r="S270" s="38">
        <v>10.4</v>
      </c>
      <c r="T270" s="38"/>
      <c r="U270" s="38">
        <v>0.3</v>
      </c>
      <c r="V270" s="38">
        <v>0.2</v>
      </c>
      <c r="W270" s="38">
        <v>0.5</v>
      </c>
      <c r="X270" s="38">
        <v>9.0999999999999998E-2</v>
      </c>
      <c r="Y270" s="38"/>
      <c r="Z270" s="38">
        <v>-1.5</v>
      </c>
      <c r="AA270" s="38">
        <v>1.1000000000000001</v>
      </c>
      <c r="AB270" s="38">
        <v>-0.4</v>
      </c>
      <c r="AC270" s="38">
        <v>0.1</v>
      </c>
    </row>
    <row r="271" spans="1:29">
      <c r="A271" s="38">
        <v>206</v>
      </c>
      <c r="B271" s="39" t="s">
        <v>386</v>
      </c>
      <c r="C271" s="38" t="s">
        <v>64</v>
      </c>
      <c r="D271" s="38">
        <v>24</v>
      </c>
      <c r="E271" s="39" t="s">
        <v>110</v>
      </c>
      <c r="F271" s="38">
        <v>76</v>
      </c>
      <c r="G271" s="38">
        <v>2618</v>
      </c>
      <c r="H271" s="38">
        <v>20.2</v>
      </c>
      <c r="I271" s="38">
        <v>0.56699999999999995</v>
      </c>
      <c r="J271" s="38">
        <v>0.30399999999999999</v>
      </c>
      <c r="K271" s="38">
        <v>0.42499999999999999</v>
      </c>
      <c r="L271" s="38">
        <v>2.4</v>
      </c>
      <c r="M271" s="38">
        <v>14</v>
      </c>
      <c r="N271" s="38">
        <v>8.1999999999999993</v>
      </c>
      <c r="O271" s="38">
        <v>21.7</v>
      </c>
      <c r="P271" s="38">
        <v>2.2000000000000002</v>
      </c>
      <c r="Q271" s="38">
        <v>0.9</v>
      </c>
      <c r="R271" s="38">
        <v>13.8</v>
      </c>
      <c r="S271" s="38">
        <v>26.2</v>
      </c>
      <c r="T271" s="38"/>
      <c r="U271" s="38">
        <v>5.8</v>
      </c>
      <c r="V271" s="38">
        <v>2.9</v>
      </c>
      <c r="W271" s="38">
        <v>8.6999999999999993</v>
      </c>
      <c r="X271" s="38">
        <v>0.159</v>
      </c>
      <c r="Y271" s="38"/>
      <c r="Z271" s="38">
        <v>3.3</v>
      </c>
      <c r="AA271" s="38">
        <v>0.1</v>
      </c>
      <c r="AB271" s="38">
        <v>3.4</v>
      </c>
      <c r="AC271" s="38">
        <v>3.6</v>
      </c>
    </row>
    <row r="272" spans="1:29">
      <c r="A272" s="38">
        <v>207</v>
      </c>
      <c r="B272" s="39" t="s">
        <v>387</v>
      </c>
      <c r="C272" s="38" t="s">
        <v>61</v>
      </c>
      <c r="D272" s="38">
        <v>35</v>
      </c>
      <c r="E272" s="39" t="s">
        <v>108</v>
      </c>
      <c r="F272" s="38">
        <v>22</v>
      </c>
      <c r="G272" s="38">
        <v>119</v>
      </c>
      <c r="H272" s="38">
        <v>9.1</v>
      </c>
      <c r="I272" s="38">
        <v>0.49</v>
      </c>
      <c r="J272" s="38">
        <v>0</v>
      </c>
      <c r="K272" s="38">
        <v>0.433</v>
      </c>
      <c r="L272" s="38">
        <v>5.9</v>
      </c>
      <c r="M272" s="38">
        <v>21.9</v>
      </c>
      <c r="N272" s="38">
        <v>14</v>
      </c>
      <c r="O272" s="38">
        <v>2.5</v>
      </c>
      <c r="P272" s="38">
        <v>0.9</v>
      </c>
      <c r="Q272" s="38">
        <v>6.6</v>
      </c>
      <c r="R272" s="38">
        <v>21.9</v>
      </c>
      <c r="S272" s="38">
        <v>17.3</v>
      </c>
      <c r="T272" s="38"/>
      <c r="U272" s="38">
        <v>-0.2</v>
      </c>
      <c r="V272" s="38">
        <v>0.2</v>
      </c>
      <c r="W272" s="38">
        <v>0</v>
      </c>
      <c r="X272" s="38">
        <v>8.0000000000000002E-3</v>
      </c>
      <c r="Y272" s="38"/>
      <c r="Z272" s="38">
        <v>-7.9</v>
      </c>
      <c r="AA272" s="38">
        <v>1.3</v>
      </c>
      <c r="AB272" s="38">
        <v>-6.6</v>
      </c>
      <c r="AC272" s="38">
        <v>-0.1</v>
      </c>
    </row>
    <row r="273" spans="1:29">
      <c r="A273" s="38">
        <v>208</v>
      </c>
      <c r="B273" s="39" t="s">
        <v>388</v>
      </c>
      <c r="C273" s="38" t="s">
        <v>58</v>
      </c>
      <c r="D273" s="38">
        <v>27</v>
      </c>
      <c r="E273" s="39" t="s">
        <v>260</v>
      </c>
      <c r="F273" s="38">
        <v>80</v>
      </c>
      <c r="G273" s="38">
        <v>2315</v>
      </c>
      <c r="H273" s="38">
        <v>13.2</v>
      </c>
      <c r="I273" s="38">
        <v>0.51400000000000001</v>
      </c>
      <c r="J273" s="38">
        <v>0.161</v>
      </c>
      <c r="K273" s="38">
        <v>0.25600000000000001</v>
      </c>
      <c r="L273" s="38">
        <v>1.7</v>
      </c>
      <c r="M273" s="38">
        <v>11.6</v>
      </c>
      <c r="N273" s="38">
        <v>6.5</v>
      </c>
      <c r="O273" s="38">
        <v>15.6</v>
      </c>
      <c r="P273" s="38">
        <v>1.1000000000000001</v>
      </c>
      <c r="Q273" s="38">
        <v>0.7</v>
      </c>
      <c r="R273" s="38">
        <v>10.5</v>
      </c>
      <c r="S273" s="38">
        <v>20.7</v>
      </c>
      <c r="T273" s="38"/>
      <c r="U273" s="38">
        <v>1.3</v>
      </c>
      <c r="V273" s="38">
        <v>2.2999999999999998</v>
      </c>
      <c r="W273" s="38">
        <v>3.6</v>
      </c>
      <c r="X273" s="38">
        <v>7.3999999999999996E-2</v>
      </c>
      <c r="Y273" s="38"/>
      <c r="Z273" s="38">
        <v>-1.2</v>
      </c>
      <c r="AA273" s="38">
        <v>-0.4</v>
      </c>
      <c r="AB273" s="38">
        <v>-1.5</v>
      </c>
      <c r="AC273" s="38">
        <v>0.3</v>
      </c>
    </row>
    <row r="274" spans="1:29">
      <c r="A274" s="38">
        <v>209</v>
      </c>
      <c r="B274" s="39" t="s">
        <v>389</v>
      </c>
      <c r="C274" s="38" t="s">
        <v>64</v>
      </c>
      <c r="D274" s="38">
        <v>23</v>
      </c>
      <c r="E274" s="39" t="s">
        <v>85</v>
      </c>
      <c r="F274" s="38">
        <v>9</v>
      </c>
      <c r="G274" s="38">
        <v>86</v>
      </c>
      <c r="H274" s="38">
        <v>4.9000000000000004</v>
      </c>
      <c r="I274" s="38">
        <v>0.42399999999999999</v>
      </c>
      <c r="J274" s="38">
        <v>0</v>
      </c>
      <c r="K274" s="38">
        <v>1.8460000000000001</v>
      </c>
      <c r="L274" s="38">
        <v>2.5</v>
      </c>
      <c r="M274" s="38">
        <v>2.7</v>
      </c>
      <c r="N274" s="38">
        <v>2.6</v>
      </c>
      <c r="O274" s="38">
        <v>4.8</v>
      </c>
      <c r="P274" s="38">
        <v>1.8</v>
      </c>
      <c r="Q274" s="38">
        <v>0</v>
      </c>
      <c r="R274" s="38">
        <v>11.3</v>
      </c>
      <c r="S274" s="38">
        <v>13.7</v>
      </c>
      <c r="T274" s="38"/>
      <c r="U274" s="38">
        <v>-0.1</v>
      </c>
      <c r="V274" s="38">
        <v>0</v>
      </c>
      <c r="W274" s="38">
        <v>-0.1</v>
      </c>
      <c r="X274" s="38">
        <v>-0.03</v>
      </c>
      <c r="Y274" s="38"/>
      <c r="Z274" s="38">
        <v>-5.5</v>
      </c>
      <c r="AA274" s="38">
        <v>-2.4</v>
      </c>
      <c r="AB274" s="38">
        <v>-7.9</v>
      </c>
      <c r="AC274" s="38">
        <v>-0.1</v>
      </c>
    </row>
    <row r="275" spans="1:29">
      <c r="A275" s="38">
        <v>210</v>
      </c>
      <c r="B275" s="39" t="s">
        <v>390</v>
      </c>
      <c r="C275" s="38" t="s">
        <v>61</v>
      </c>
      <c r="D275" s="38">
        <v>24</v>
      </c>
      <c r="E275" s="39" t="s">
        <v>235</v>
      </c>
      <c r="F275" s="38">
        <v>67</v>
      </c>
      <c r="G275" s="38">
        <v>1228</v>
      </c>
      <c r="H275" s="38">
        <v>18</v>
      </c>
      <c r="I275" s="38">
        <v>0.57799999999999996</v>
      </c>
      <c r="J275" s="38">
        <v>0</v>
      </c>
      <c r="K275" s="38">
        <v>0.39600000000000002</v>
      </c>
      <c r="L275" s="38">
        <v>11.7</v>
      </c>
      <c r="M275" s="38">
        <v>17.399999999999999</v>
      </c>
      <c r="N275" s="38">
        <v>14.5</v>
      </c>
      <c r="O275" s="38">
        <v>7.8</v>
      </c>
      <c r="P275" s="38">
        <v>1.2</v>
      </c>
      <c r="Q275" s="38">
        <v>9.3000000000000007</v>
      </c>
      <c r="R275" s="38">
        <v>17.600000000000001</v>
      </c>
      <c r="S275" s="38">
        <v>18.100000000000001</v>
      </c>
      <c r="T275" s="38"/>
      <c r="U275" s="38">
        <v>1.3</v>
      </c>
      <c r="V275" s="38">
        <v>2.4</v>
      </c>
      <c r="W275" s="38">
        <v>3.6</v>
      </c>
      <c r="X275" s="38">
        <v>0.14199999999999999</v>
      </c>
      <c r="Y275" s="38"/>
      <c r="Z275" s="38">
        <v>-1.9</v>
      </c>
      <c r="AA275" s="38">
        <v>4.5999999999999996</v>
      </c>
      <c r="AB275" s="38">
        <v>2.7</v>
      </c>
      <c r="AC275" s="38">
        <v>1.5</v>
      </c>
    </row>
    <row r="276" spans="1:29">
      <c r="A276" s="38">
        <v>211</v>
      </c>
      <c r="B276" s="39" t="s">
        <v>391</v>
      </c>
      <c r="C276" s="38" t="s">
        <v>61</v>
      </c>
      <c r="D276" s="38">
        <v>28</v>
      </c>
      <c r="E276" s="39" t="s">
        <v>67</v>
      </c>
      <c r="F276" s="38">
        <v>76</v>
      </c>
      <c r="G276" s="38">
        <v>1926</v>
      </c>
      <c r="H276" s="38">
        <v>15.4</v>
      </c>
      <c r="I276" s="38">
        <v>0.501</v>
      </c>
      <c r="J276" s="38">
        <v>3.0000000000000001E-3</v>
      </c>
      <c r="K276" s="38">
        <v>0.28699999999999998</v>
      </c>
      <c r="L276" s="38">
        <v>9</v>
      </c>
      <c r="M276" s="38">
        <v>21.9</v>
      </c>
      <c r="N276" s="38">
        <v>15.5</v>
      </c>
      <c r="O276" s="38">
        <v>7.4</v>
      </c>
      <c r="P276" s="38">
        <v>0.5</v>
      </c>
      <c r="Q276" s="38">
        <v>5.0999999999999996</v>
      </c>
      <c r="R276" s="38">
        <v>11.8</v>
      </c>
      <c r="S276" s="38">
        <v>21.3</v>
      </c>
      <c r="T276" s="38"/>
      <c r="U276" s="38">
        <v>1</v>
      </c>
      <c r="V276" s="38">
        <v>3.2</v>
      </c>
      <c r="W276" s="38">
        <v>4.2</v>
      </c>
      <c r="X276" s="38">
        <v>0.105</v>
      </c>
      <c r="Y276" s="38"/>
      <c r="Z276" s="38">
        <v>-3.1</v>
      </c>
      <c r="AA276" s="38">
        <v>2.1</v>
      </c>
      <c r="AB276" s="38">
        <v>-1</v>
      </c>
      <c r="AC276" s="38">
        <v>0.5</v>
      </c>
    </row>
    <row r="277" spans="1:29">
      <c r="A277" s="38">
        <v>212</v>
      </c>
      <c r="B277" s="39" t="s">
        <v>392</v>
      </c>
      <c r="C277" s="38" t="s">
        <v>61</v>
      </c>
      <c r="D277" s="38">
        <v>26</v>
      </c>
      <c r="E277" s="39" t="s">
        <v>90</v>
      </c>
      <c r="F277" s="38">
        <v>73</v>
      </c>
      <c r="G277" s="38">
        <v>1411</v>
      </c>
      <c r="H277" s="38">
        <v>14.3</v>
      </c>
      <c r="I277" s="38">
        <v>0.504</v>
      </c>
      <c r="J277" s="38">
        <v>4.0000000000000001E-3</v>
      </c>
      <c r="K277" s="38">
        <v>0.438</v>
      </c>
      <c r="L277" s="38">
        <v>11.1</v>
      </c>
      <c r="M277" s="38">
        <v>24</v>
      </c>
      <c r="N277" s="38">
        <v>17.3</v>
      </c>
      <c r="O277" s="38">
        <v>6.5</v>
      </c>
      <c r="P277" s="38">
        <v>1.3</v>
      </c>
      <c r="Q277" s="38">
        <v>1.9</v>
      </c>
      <c r="R277" s="38">
        <v>14.9</v>
      </c>
      <c r="S277" s="38">
        <v>19.7</v>
      </c>
      <c r="T277" s="38"/>
      <c r="U277" s="38">
        <v>0.5</v>
      </c>
      <c r="V277" s="38">
        <v>1.4</v>
      </c>
      <c r="W277" s="38">
        <v>1.8</v>
      </c>
      <c r="X277" s="38">
        <v>6.2E-2</v>
      </c>
      <c r="Y277" s="38"/>
      <c r="Z277" s="38">
        <v>-3.1</v>
      </c>
      <c r="AA277" s="38">
        <v>0.4</v>
      </c>
      <c r="AB277" s="38">
        <v>-2.7</v>
      </c>
      <c r="AC277" s="38">
        <v>-0.3</v>
      </c>
    </row>
    <row r="278" spans="1:29">
      <c r="A278" s="38">
        <v>213</v>
      </c>
      <c r="B278" s="39" t="s">
        <v>393</v>
      </c>
      <c r="C278" s="38" t="s">
        <v>24</v>
      </c>
      <c r="D278" s="38">
        <v>32</v>
      </c>
      <c r="E278" s="39" t="s">
        <v>115</v>
      </c>
      <c r="F278" s="38">
        <v>67</v>
      </c>
      <c r="G278" s="38">
        <v>1693</v>
      </c>
      <c r="H278" s="38">
        <v>14.3</v>
      </c>
      <c r="I278" s="38">
        <v>0.53400000000000003</v>
      </c>
      <c r="J278" s="38">
        <v>8.0000000000000002E-3</v>
      </c>
      <c r="K278" s="38">
        <v>0.33600000000000002</v>
      </c>
      <c r="L278" s="38">
        <v>5.7</v>
      </c>
      <c r="M278" s="38">
        <v>17</v>
      </c>
      <c r="N278" s="38">
        <v>11.5</v>
      </c>
      <c r="O278" s="38">
        <v>12</v>
      </c>
      <c r="P278" s="38">
        <v>2</v>
      </c>
      <c r="Q278" s="38">
        <v>1</v>
      </c>
      <c r="R278" s="38">
        <v>15.2</v>
      </c>
      <c r="S278" s="38">
        <v>21.8</v>
      </c>
      <c r="T278" s="38"/>
      <c r="U278" s="38">
        <v>0.5</v>
      </c>
      <c r="V278" s="38">
        <v>2.5</v>
      </c>
      <c r="W278" s="38">
        <v>3</v>
      </c>
      <c r="X278" s="38">
        <v>8.5999999999999993E-2</v>
      </c>
      <c r="Y278" s="38"/>
      <c r="Z278" s="38">
        <v>-1.9</v>
      </c>
      <c r="AA278" s="38">
        <v>1.3</v>
      </c>
      <c r="AB278" s="38">
        <v>-0.6</v>
      </c>
      <c r="AC278" s="38">
        <v>0.6</v>
      </c>
    </row>
    <row r="279" spans="1:29">
      <c r="A279" s="38">
        <v>214</v>
      </c>
      <c r="B279" s="39" t="s">
        <v>655</v>
      </c>
      <c r="C279" s="38" t="s">
        <v>53</v>
      </c>
      <c r="D279" s="38">
        <v>28</v>
      </c>
      <c r="E279" s="39" t="s">
        <v>67</v>
      </c>
      <c r="F279" s="38">
        <v>43</v>
      </c>
      <c r="G279" s="38">
        <v>1267</v>
      </c>
      <c r="H279" s="38">
        <v>21.5</v>
      </c>
      <c r="I279" s="38">
        <v>0.57899999999999996</v>
      </c>
      <c r="J279" s="38">
        <v>0.36099999999999999</v>
      </c>
      <c r="K279" s="38">
        <v>0.26700000000000002</v>
      </c>
      <c r="L279" s="38">
        <v>2.2000000000000002</v>
      </c>
      <c r="M279" s="38">
        <v>13.3</v>
      </c>
      <c r="N279" s="38">
        <v>7.8</v>
      </c>
      <c r="O279" s="38">
        <v>31.4</v>
      </c>
      <c r="P279" s="38">
        <v>1.8</v>
      </c>
      <c r="Q279" s="38">
        <v>0.9</v>
      </c>
      <c r="R279" s="38">
        <v>10.3</v>
      </c>
      <c r="S279" s="38">
        <v>23.8</v>
      </c>
      <c r="T279" s="38"/>
      <c r="U279" s="38">
        <v>3.7</v>
      </c>
      <c r="V279" s="38">
        <v>1.6</v>
      </c>
      <c r="W279" s="38">
        <v>5.4</v>
      </c>
      <c r="X279" s="38">
        <v>0.20300000000000001</v>
      </c>
      <c r="Y279" s="38"/>
      <c r="Z279" s="38">
        <v>5.4</v>
      </c>
      <c r="AA279" s="38">
        <v>0.2</v>
      </c>
      <c r="AB279" s="38">
        <v>5.6</v>
      </c>
      <c r="AC279" s="38">
        <v>2.4</v>
      </c>
    </row>
    <row r="280" spans="1:29">
      <c r="A280" s="38">
        <v>215</v>
      </c>
      <c r="B280" s="39" t="s">
        <v>394</v>
      </c>
      <c r="C280" s="38" t="s">
        <v>61</v>
      </c>
      <c r="D280" s="38">
        <v>27</v>
      </c>
      <c r="E280" s="39" t="s">
        <v>85</v>
      </c>
      <c r="F280" s="38">
        <v>70</v>
      </c>
      <c r="G280" s="38">
        <v>1874</v>
      </c>
      <c r="H280" s="38">
        <v>16.2</v>
      </c>
      <c r="I280" s="38">
        <v>0.49399999999999999</v>
      </c>
      <c r="J280" s="38">
        <v>1.4E-2</v>
      </c>
      <c r="K280" s="38">
        <v>0.216</v>
      </c>
      <c r="L280" s="38">
        <v>9.9</v>
      </c>
      <c r="M280" s="38">
        <v>23.4</v>
      </c>
      <c r="N280" s="38">
        <v>16.399999999999999</v>
      </c>
      <c r="O280" s="38">
        <v>9.5</v>
      </c>
      <c r="P280" s="38">
        <v>0.9</v>
      </c>
      <c r="Q280" s="38">
        <v>2.2999999999999998</v>
      </c>
      <c r="R280" s="38">
        <v>11.1</v>
      </c>
      <c r="S280" s="38">
        <v>22.7</v>
      </c>
      <c r="T280" s="38"/>
      <c r="U280" s="38">
        <v>1.1000000000000001</v>
      </c>
      <c r="V280" s="38">
        <v>1.1000000000000001</v>
      </c>
      <c r="W280" s="38">
        <v>2.2000000000000002</v>
      </c>
      <c r="X280" s="38">
        <v>5.5E-2</v>
      </c>
      <c r="Y280" s="38"/>
      <c r="Z280" s="38">
        <v>-2</v>
      </c>
      <c r="AA280" s="38">
        <v>-0.6</v>
      </c>
      <c r="AB280" s="38">
        <v>-2.6</v>
      </c>
      <c r="AC280" s="38">
        <v>-0.3</v>
      </c>
    </row>
    <row r="281" spans="1:29">
      <c r="A281" s="38">
        <v>216</v>
      </c>
      <c r="B281" s="39" t="s">
        <v>395</v>
      </c>
      <c r="C281" s="38" t="s">
        <v>64</v>
      </c>
      <c r="D281" s="38">
        <v>23</v>
      </c>
      <c r="E281" s="39" t="s">
        <v>67</v>
      </c>
      <c r="F281" s="38">
        <v>82</v>
      </c>
      <c r="G281" s="38">
        <v>2381</v>
      </c>
      <c r="H281" s="38">
        <v>10.199999999999999</v>
      </c>
      <c r="I281" s="38">
        <v>0.50700000000000001</v>
      </c>
      <c r="J281" s="38">
        <v>0.32800000000000001</v>
      </c>
      <c r="K281" s="38">
        <v>0.30399999999999999</v>
      </c>
      <c r="L281" s="38">
        <v>3.3</v>
      </c>
      <c r="M281" s="38">
        <v>11.2</v>
      </c>
      <c r="N281" s="38">
        <v>7.3</v>
      </c>
      <c r="O281" s="38">
        <v>11.9</v>
      </c>
      <c r="P281" s="38">
        <v>1.4</v>
      </c>
      <c r="Q281" s="38">
        <v>0.6</v>
      </c>
      <c r="R281" s="38">
        <v>13.8</v>
      </c>
      <c r="S281" s="38">
        <v>15.9</v>
      </c>
      <c r="T281" s="38"/>
      <c r="U281" s="38">
        <v>0.9</v>
      </c>
      <c r="V281" s="38">
        <v>2.6</v>
      </c>
      <c r="W281" s="38">
        <v>3.5</v>
      </c>
      <c r="X281" s="38">
        <v>7.1999999999999995E-2</v>
      </c>
      <c r="Y281" s="38"/>
      <c r="Z281" s="38">
        <v>-1.1000000000000001</v>
      </c>
      <c r="AA281" s="38">
        <v>0.8</v>
      </c>
      <c r="AB281" s="38">
        <v>-0.3</v>
      </c>
      <c r="AC281" s="38">
        <v>1</v>
      </c>
    </row>
    <row r="282" spans="1:29">
      <c r="A282" s="38">
        <v>217</v>
      </c>
      <c r="B282" s="39" t="s">
        <v>396</v>
      </c>
      <c r="C282" s="38" t="s">
        <v>58</v>
      </c>
      <c r="D282" s="38">
        <v>34</v>
      </c>
      <c r="E282" s="39" t="s">
        <v>79</v>
      </c>
      <c r="F282" s="38">
        <v>66</v>
      </c>
      <c r="G282" s="38">
        <v>1610</v>
      </c>
      <c r="H282" s="38">
        <v>6.8</v>
      </c>
      <c r="I282" s="38">
        <v>0.46800000000000003</v>
      </c>
      <c r="J282" s="38">
        <v>0.441</v>
      </c>
      <c r="K282" s="38">
        <v>0.13100000000000001</v>
      </c>
      <c r="L282" s="38">
        <v>1.4</v>
      </c>
      <c r="M282" s="38">
        <v>6.6</v>
      </c>
      <c r="N282" s="38">
        <v>4.0999999999999996</v>
      </c>
      <c r="O282" s="38">
        <v>13.8</v>
      </c>
      <c r="P282" s="38">
        <v>1.5</v>
      </c>
      <c r="Q282" s="38">
        <v>0.6</v>
      </c>
      <c r="R282" s="38">
        <v>15.3</v>
      </c>
      <c r="S282" s="38">
        <v>13.3</v>
      </c>
      <c r="T282" s="38"/>
      <c r="U282" s="38">
        <v>-0.3</v>
      </c>
      <c r="V282" s="38">
        <v>1.3</v>
      </c>
      <c r="W282" s="38">
        <v>1</v>
      </c>
      <c r="X282" s="38">
        <v>0.03</v>
      </c>
      <c r="Y282" s="38"/>
      <c r="Z282" s="38">
        <v>-2.2999999999999998</v>
      </c>
      <c r="AA282" s="38">
        <v>-0.6</v>
      </c>
      <c r="AB282" s="38">
        <v>-2.8</v>
      </c>
      <c r="AC282" s="38">
        <v>-0.3</v>
      </c>
    </row>
    <row r="283" spans="1:29">
      <c r="A283" s="38">
        <v>218</v>
      </c>
      <c r="B283" s="39" t="s">
        <v>397</v>
      </c>
      <c r="C283" s="38" t="s">
        <v>53</v>
      </c>
      <c r="D283" s="38">
        <v>24</v>
      </c>
      <c r="E283" s="39" t="s">
        <v>221</v>
      </c>
      <c r="F283" s="38">
        <v>40</v>
      </c>
      <c r="G283" s="38">
        <v>1303</v>
      </c>
      <c r="H283" s="38">
        <v>18.8</v>
      </c>
      <c r="I283" s="38">
        <v>0.52200000000000002</v>
      </c>
      <c r="J283" s="38">
        <v>0.253</v>
      </c>
      <c r="K283" s="38">
        <v>0.14199999999999999</v>
      </c>
      <c r="L283" s="38">
        <v>2.8</v>
      </c>
      <c r="M283" s="38">
        <v>9</v>
      </c>
      <c r="N283" s="38">
        <v>5.9</v>
      </c>
      <c r="O283" s="38">
        <v>34.9</v>
      </c>
      <c r="P283" s="38">
        <v>2.5</v>
      </c>
      <c r="Q283" s="38">
        <v>1.3</v>
      </c>
      <c r="R283" s="38">
        <v>13.8</v>
      </c>
      <c r="S283" s="38">
        <v>23.1</v>
      </c>
      <c r="T283" s="38"/>
      <c r="U283" s="38">
        <v>2.2999999999999998</v>
      </c>
      <c r="V283" s="38">
        <v>1.1000000000000001</v>
      </c>
      <c r="W283" s="38">
        <v>3.4</v>
      </c>
      <c r="X283" s="38">
        <v>0.124</v>
      </c>
      <c r="Y283" s="38"/>
      <c r="Z283" s="38">
        <v>3</v>
      </c>
      <c r="AA283" s="38">
        <v>-0.7</v>
      </c>
      <c r="AB283" s="38">
        <v>2.2999999999999998</v>
      </c>
      <c r="AC283" s="38">
        <v>1.4</v>
      </c>
    </row>
    <row r="284" spans="1:29">
      <c r="A284" s="38">
        <v>219</v>
      </c>
      <c r="B284" s="39" t="s">
        <v>398</v>
      </c>
      <c r="C284" s="38" t="s">
        <v>58</v>
      </c>
      <c r="D284" s="38">
        <v>25</v>
      </c>
      <c r="E284" s="39" t="s">
        <v>56</v>
      </c>
      <c r="F284" s="38">
        <v>59</v>
      </c>
      <c r="G284" s="38">
        <v>657</v>
      </c>
      <c r="H284" s="38">
        <v>12.1</v>
      </c>
      <c r="I284" s="38">
        <v>0.498</v>
      </c>
      <c r="J284" s="38">
        <v>0.46400000000000002</v>
      </c>
      <c r="K284" s="38">
        <v>0.191</v>
      </c>
      <c r="L284" s="38">
        <v>2</v>
      </c>
      <c r="M284" s="38">
        <v>9.6999999999999993</v>
      </c>
      <c r="N284" s="38">
        <v>6</v>
      </c>
      <c r="O284" s="38">
        <v>10.1</v>
      </c>
      <c r="P284" s="38">
        <v>3</v>
      </c>
      <c r="Q284" s="38">
        <v>1.4</v>
      </c>
      <c r="R284" s="38">
        <v>10.199999999999999</v>
      </c>
      <c r="S284" s="38">
        <v>18.8</v>
      </c>
      <c r="T284" s="38"/>
      <c r="U284" s="38">
        <v>0.2</v>
      </c>
      <c r="V284" s="38">
        <v>1</v>
      </c>
      <c r="W284" s="38">
        <v>1.3</v>
      </c>
      <c r="X284" s="38">
        <v>9.1999999999999998E-2</v>
      </c>
      <c r="Y284" s="38"/>
      <c r="Z284" s="38">
        <v>-1.4</v>
      </c>
      <c r="AA284" s="38">
        <v>0.5</v>
      </c>
      <c r="AB284" s="38">
        <v>-1</v>
      </c>
      <c r="AC284" s="38">
        <v>0.2</v>
      </c>
    </row>
    <row r="285" spans="1:29">
      <c r="A285" s="38">
        <v>220</v>
      </c>
      <c r="B285" s="39" t="s">
        <v>399</v>
      </c>
      <c r="C285" s="38" t="s">
        <v>61</v>
      </c>
      <c r="D285" s="38">
        <v>30</v>
      </c>
      <c r="E285" s="39" t="s">
        <v>292</v>
      </c>
      <c r="F285" s="38">
        <v>46</v>
      </c>
      <c r="G285" s="38">
        <v>441</v>
      </c>
      <c r="H285" s="38">
        <v>13.1</v>
      </c>
      <c r="I285" s="38">
        <v>0.64800000000000002</v>
      </c>
      <c r="J285" s="38">
        <v>0</v>
      </c>
      <c r="K285" s="38">
        <v>0.65900000000000003</v>
      </c>
      <c r="L285" s="38">
        <v>9.6</v>
      </c>
      <c r="M285" s="38">
        <v>16.600000000000001</v>
      </c>
      <c r="N285" s="38">
        <v>13.2</v>
      </c>
      <c r="O285" s="38">
        <v>5</v>
      </c>
      <c r="P285" s="38">
        <v>0.7</v>
      </c>
      <c r="Q285" s="38">
        <v>3.4</v>
      </c>
      <c r="R285" s="38">
        <v>19.100000000000001</v>
      </c>
      <c r="S285" s="38">
        <v>13.1</v>
      </c>
      <c r="T285" s="38"/>
      <c r="U285" s="38">
        <v>0.7</v>
      </c>
      <c r="V285" s="38">
        <v>0.3</v>
      </c>
      <c r="W285" s="38">
        <v>1</v>
      </c>
      <c r="X285" s="38">
        <v>0.104</v>
      </c>
      <c r="Y285" s="38"/>
      <c r="Z285" s="38">
        <v>-1.4</v>
      </c>
      <c r="AA285" s="38">
        <v>0</v>
      </c>
      <c r="AB285" s="38">
        <v>-1.4</v>
      </c>
      <c r="AC285" s="38">
        <v>0.1</v>
      </c>
    </row>
    <row r="286" spans="1:29">
      <c r="A286" s="36" t="s">
        <v>214</v>
      </c>
      <c r="B286" s="36" t="s">
        <v>0</v>
      </c>
      <c r="C286" s="36" t="s">
        <v>1</v>
      </c>
      <c r="D286" s="36" t="s">
        <v>2</v>
      </c>
      <c r="E286" s="36" t="s">
        <v>3</v>
      </c>
      <c r="F286" s="36" t="s">
        <v>4</v>
      </c>
      <c r="G286" s="36" t="s">
        <v>6</v>
      </c>
      <c r="H286" s="36" t="s">
        <v>26</v>
      </c>
      <c r="I286" s="36" t="s">
        <v>27</v>
      </c>
      <c r="J286" s="36" t="s">
        <v>28</v>
      </c>
      <c r="K286" s="36" t="s">
        <v>29</v>
      </c>
      <c r="L286" s="36" t="s">
        <v>30</v>
      </c>
      <c r="M286" s="36" t="s">
        <v>31</v>
      </c>
      <c r="N286" s="36" t="s">
        <v>32</v>
      </c>
      <c r="O286" s="36" t="s">
        <v>33</v>
      </c>
      <c r="P286" s="36" t="s">
        <v>34</v>
      </c>
      <c r="Q286" s="36" t="s">
        <v>35</v>
      </c>
      <c r="R286" s="36" t="s">
        <v>36</v>
      </c>
      <c r="S286" s="36" t="s">
        <v>37</v>
      </c>
      <c r="T286" s="36"/>
      <c r="U286" s="36" t="s">
        <v>38</v>
      </c>
      <c r="V286" s="36" t="s">
        <v>39</v>
      </c>
      <c r="W286" s="36" t="s">
        <v>40</v>
      </c>
      <c r="X286" s="36" t="s">
        <v>41</v>
      </c>
      <c r="Y286" s="36"/>
      <c r="Z286" s="36" t="s">
        <v>42</v>
      </c>
      <c r="AA286" s="36" t="s">
        <v>43</v>
      </c>
      <c r="AB286" s="36" t="s">
        <v>44</v>
      </c>
      <c r="AC286" s="36" t="s">
        <v>45</v>
      </c>
    </row>
    <row r="287" spans="1:29">
      <c r="A287" s="38">
        <v>221</v>
      </c>
      <c r="B287" s="39" t="s">
        <v>400</v>
      </c>
      <c r="C287" s="38" t="s">
        <v>58</v>
      </c>
      <c r="D287" s="38">
        <v>22</v>
      </c>
      <c r="E287" s="39" t="s">
        <v>110</v>
      </c>
      <c r="F287" s="38">
        <v>50</v>
      </c>
      <c r="G287" s="38">
        <v>1064</v>
      </c>
      <c r="H287" s="38">
        <v>12.3</v>
      </c>
      <c r="I287" s="38">
        <v>0.52900000000000003</v>
      </c>
      <c r="J287" s="38">
        <v>0.45500000000000002</v>
      </c>
      <c r="K287" s="38">
        <v>0.214</v>
      </c>
      <c r="L287" s="38">
        <v>1</v>
      </c>
      <c r="M287" s="38">
        <v>11.7</v>
      </c>
      <c r="N287" s="38">
        <v>6.4</v>
      </c>
      <c r="O287" s="38">
        <v>13.2</v>
      </c>
      <c r="P287" s="38">
        <v>1.5</v>
      </c>
      <c r="Q287" s="38">
        <v>0.9</v>
      </c>
      <c r="R287" s="38">
        <v>9.9</v>
      </c>
      <c r="S287" s="38">
        <v>19.600000000000001</v>
      </c>
      <c r="T287" s="38"/>
      <c r="U287" s="38">
        <v>1.3</v>
      </c>
      <c r="V287" s="38">
        <v>0.9</v>
      </c>
      <c r="W287" s="38">
        <v>2.2000000000000002</v>
      </c>
      <c r="X287" s="38">
        <v>9.8000000000000004E-2</v>
      </c>
      <c r="Y287" s="38"/>
      <c r="Z287" s="38">
        <v>0.2</v>
      </c>
      <c r="AA287" s="38">
        <v>-1.3</v>
      </c>
      <c r="AB287" s="38">
        <v>-1.1000000000000001</v>
      </c>
      <c r="AC287" s="38">
        <v>0.2</v>
      </c>
    </row>
    <row r="288" spans="1:29">
      <c r="A288" s="38">
        <v>222</v>
      </c>
      <c r="B288" s="39" t="s">
        <v>401</v>
      </c>
      <c r="C288" s="38" t="s">
        <v>61</v>
      </c>
      <c r="D288" s="38">
        <v>28</v>
      </c>
      <c r="E288" s="39" t="s">
        <v>97</v>
      </c>
      <c r="F288" s="38">
        <v>76</v>
      </c>
      <c r="G288" s="38">
        <v>2318</v>
      </c>
      <c r="H288" s="38">
        <v>21.4</v>
      </c>
      <c r="I288" s="38">
        <v>0.56299999999999994</v>
      </c>
      <c r="J288" s="38">
        <v>3.6999999999999998E-2</v>
      </c>
      <c r="K288" s="38">
        <v>0.14599999999999999</v>
      </c>
      <c r="L288" s="38">
        <v>6.7</v>
      </c>
      <c r="M288" s="38">
        <v>19.8</v>
      </c>
      <c r="N288" s="38">
        <v>13.4</v>
      </c>
      <c r="O288" s="38">
        <v>18.600000000000001</v>
      </c>
      <c r="P288" s="38">
        <v>1.5</v>
      </c>
      <c r="Q288" s="38">
        <v>3.5</v>
      </c>
      <c r="R288" s="38">
        <v>8.9</v>
      </c>
      <c r="S288" s="38">
        <v>22.2</v>
      </c>
      <c r="T288" s="38"/>
      <c r="U288" s="38">
        <v>5.0999999999999996</v>
      </c>
      <c r="V288" s="38">
        <v>3.6</v>
      </c>
      <c r="W288" s="38">
        <v>8.6999999999999993</v>
      </c>
      <c r="X288" s="38">
        <v>0.17899999999999999</v>
      </c>
      <c r="Y288" s="38"/>
      <c r="Z288" s="38">
        <v>1.3</v>
      </c>
      <c r="AA288" s="38">
        <v>2.5</v>
      </c>
      <c r="AB288" s="38">
        <v>3.8</v>
      </c>
      <c r="AC288" s="38">
        <v>3.4</v>
      </c>
    </row>
    <row r="289" spans="1:29">
      <c r="A289" s="38">
        <v>223</v>
      </c>
      <c r="B289" s="39" t="s">
        <v>94</v>
      </c>
      <c r="C289" s="38" t="s">
        <v>61</v>
      </c>
      <c r="D289" s="38">
        <v>29</v>
      </c>
      <c r="E289" s="39" t="s">
        <v>71</v>
      </c>
      <c r="F289" s="38">
        <v>41</v>
      </c>
      <c r="G289" s="38">
        <v>1223</v>
      </c>
      <c r="H289" s="38">
        <v>19.2</v>
      </c>
      <c r="I289" s="38">
        <v>0.59599999999999997</v>
      </c>
      <c r="J289" s="38">
        <v>5.0000000000000001E-3</v>
      </c>
      <c r="K289" s="38">
        <v>0.64100000000000001</v>
      </c>
      <c r="L289" s="38">
        <v>10</v>
      </c>
      <c r="M289" s="38">
        <v>28.9</v>
      </c>
      <c r="N289" s="38">
        <v>19.5</v>
      </c>
      <c r="O289" s="38">
        <v>7.3</v>
      </c>
      <c r="P289" s="38">
        <v>1.1000000000000001</v>
      </c>
      <c r="Q289" s="38">
        <v>3.4</v>
      </c>
      <c r="R289" s="38">
        <v>17.5</v>
      </c>
      <c r="S289" s="38">
        <v>23.3</v>
      </c>
      <c r="T289" s="38"/>
      <c r="U289" s="38">
        <v>1.4</v>
      </c>
      <c r="V289" s="38">
        <v>2.2000000000000002</v>
      </c>
      <c r="W289" s="38">
        <v>3.6</v>
      </c>
      <c r="X289" s="38">
        <v>0.14000000000000001</v>
      </c>
      <c r="Y289" s="38"/>
      <c r="Z289" s="38">
        <v>-2.4</v>
      </c>
      <c r="AA289" s="38">
        <v>1.2</v>
      </c>
      <c r="AB289" s="38">
        <v>-1.2</v>
      </c>
      <c r="AC289" s="38">
        <v>0.3</v>
      </c>
    </row>
    <row r="290" spans="1:29">
      <c r="A290" s="38">
        <v>224</v>
      </c>
      <c r="B290" s="39" t="s">
        <v>732</v>
      </c>
      <c r="C290" s="38" t="s">
        <v>58</v>
      </c>
      <c r="D290" s="38">
        <v>30</v>
      </c>
      <c r="E290" s="39" t="s">
        <v>69</v>
      </c>
      <c r="F290" s="38">
        <v>5</v>
      </c>
      <c r="G290" s="38">
        <v>56</v>
      </c>
      <c r="H290" s="38">
        <v>16</v>
      </c>
      <c r="I290" s="38">
        <v>0.57099999999999995</v>
      </c>
      <c r="J290" s="38">
        <v>0.42899999999999999</v>
      </c>
      <c r="K290" s="38">
        <v>0.28599999999999998</v>
      </c>
      <c r="L290" s="38">
        <v>2.1</v>
      </c>
      <c r="M290" s="38">
        <v>13.8</v>
      </c>
      <c r="N290" s="38">
        <v>8</v>
      </c>
      <c r="O290" s="38">
        <v>12.6</v>
      </c>
      <c r="P290" s="38">
        <v>5.4</v>
      </c>
      <c r="Q290" s="38">
        <v>1.5</v>
      </c>
      <c r="R290" s="38">
        <v>16</v>
      </c>
      <c r="S290" s="38">
        <v>15.1</v>
      </c>
      <c r="T290" s="38"/>
      <c r="U290" s="38">
        <v>0.1</v>
      </c>
      <c r="V290" s="38">
        <v>0.1</v>
      </c>
      <c r="W290" s="38">
        <v>0.2</v>
      </c>
      <c r="X290" s="38">
        <v>0.14099999999999999</v>
      </c>
      <c r="Y290" s="38"/>
      <c r="Z290" s="38">
        <v>0</v>
      </c>
      <c r="AA290" s="38">
        <v>3.3</v>
      </c>
      <c r="AB290" s="38">
        <v>3.3</v>
      </c>
      <c r="AC290" s="38">
        <v>0.1</v>
      </c>
    </row>
    <row r="291" spans="1:29">
      <c r="A291" s="38">
        <v>225</v>
      </c>
      <c r="B291" s="39" t="s">
        <v>402</v>
      </c>
      <c r="C291" s="38" t="s">
        <v>64</v>
      </c>
      <c r="D291" s="38">
        <v>25</v>
      </c>
      <c r="E291" s="39" t="s">
        <v>77</v>
      </c>
      <c r="F291" s="38">
        <v>45</v>
      </c>
      <c r="G291" s="38">
        <v>742</v>
      </c>
      <c r="H291" s="38">
        <v>9.6999999999999993</v>
      </c>
      <c r="I291" s="38">
        <v>0.53600000000000003</v>
      </c>
      <c r="J291" s="38">
        <v>0.29699999999999999</v>
      </c>
      <c r="K291" s="38">
        <v>0.16900000000000001</v>
      </c>
      <c r="L291" s="38">
        <v>4.5999999999999996</v>
      </c>
      <c r="M291" s="38">
        <v>16.399999999999999</v>
      </c>
      <c r="N291" s="38">
        <v>10.3</v>
      </c>
      <c r="O291" s="38">
        <v>5.6</v>
      </c>
      <c r="P291" s="38">
        <v>1.1000000000000001</v>
      </c>
      <c r="Q291" s="38">
        <v>1</v>
      </c>
      <c r="R291" s="38">
        <v>8.9</v>
      </c>
      <c r="S291" s="38">
        <v>12.1</v>
      </c>
      <c r="T291" s="38"/>
      <c r="U291" s="38">
        <v>0.7</v>
      </c>
      <c r="V291" s="38">
        <v>0.1</v>
      </c>
      <c r="W291" s="38">
        <v>0.8</v>
      </c>
      <c r="X291" s="38">
        <v>0.05</v>
      </c>
      <c r="Y291" s="38"/>
      <c r="Z291" s="38">
        <v>-1.8</v>
      </c>
      <c r="AA291" s="38">
        <v>-1.6</v>
      </c>
      <c r="AB291" s="38">
        <v>-3.5</v>
      </c>
      <c r="AC291" s="38">
        <v>-0.3</v>
      </c>
    </row>
    <row r="292" spans="1:29">
      <c r="A292" s="38">
        <v>226</v>
      </c>
      <c r="B292" s="39" t="s">
        <v>403</v>
      </c>
      <c r="C292" s="38" t="s">
        <v>24</v>
      </c>
      <c r="D292" s="38">
        <v>29</v>
      </c>
      <c r="E292" s="39" t="s">
        <v>115</v>
      </c>
      <c r="F292" s="38">
        <v>64</v>
      </c>
      <c r="G292" s="38">
        <v>1345</v>
      </c>
      <c r="H292" s="38">
        <v>15.4</v>
      </c>
      <c r="I292" s="38">
        <v>0.51200000000000001</v>
      </c>
      <c r="J292" s="38">
        <v>1.6E-2</v>
      </c>
      <c r="K292" s="38">
        <v>0.26200000000000001</v>
      </c>
      <c r="L292" s="38">
        <v>10.1</v>
      </c>
      <c r="M292" s="38">
        <v>24.4</v>
      </c>
      <c r="N292" s="38">
        <v>17.399999999999999</v>
      </c>
      <c r="O292" s="38">
        <v>6.7</v>
      </c>
      <c r="P292" s="38">
        <v>1.3</v>
      </c>
      <c r="Q292" s="38">
        <v>1.5</v>
      </c>
      <c r="R292" s="38">
        <v>8.5</v>
      </c>
      <c r="S292" s="38">
        <v>18.3</v>
      </c>
      <c r="T292" s="38"/>
      <c r="U292" s="38">
        <v>1.6</v>
      </c>
      <c r="V292" s="38">
        <v>2.1</v>
      </c>
      <c r="W292" s="38">
        <v>3.8</v>
      </c>
      <c r="X292" s="38">
        <v>0.13400000000000001</v>
      </c>
      <c r="Y292" s="38"/>
      <c r="Z292" s="38">
        <v>-2</v>
      </c>
      <c r="AA292" s="38">
        <v>0.7</v>
      </c>
      <c r="AB292" s="38">
        <v>-1.3</v>
      </c>
      <c r="AC292" s="38">
        <v>0.2</v>
      </c>
    </row>
    <row r="293" spans="1:29">
      <c r="A293" s="38">
        <v>227</v>
      </c>
      <c r="B293" s="39" t="s">
        <v>404</v>
      </c>
      <c r="C293" s="38" t="s">
        <v>24</v>
      </c>
      <c r="D293" s="38">
        <v>25</v>
      </c>
      <c r="E293" s="39" t="s">
        <v>65</v>
      </c>
      <c r="F293" s="38">
        <v>64</v>
      </c>
      <c r="G293" s="38">
        <v>2116</v>
      </c>
      <c r="H293" s="38">
        <v>16.600000000000001</v>
      </c>
      <c r="I293" s="38">
        <v>0.54900000000000004</v>
      </c>
      <c r="J293" s="38">
        <v>0.26100000000000001</v>
      </c>
      <c r="K293" s="38">
        <v>0.14000000000000001</v>
      </c>
      <c r="L293" s="38">
        <v>7</v>
      </c>
      <c r="M293" s="38">
        <v>18.100000000000001</v>
      </c>
      <c r="N293" s="38">
        <v>12.6</v>
      </c>
      <c r="O293" s="38">
        <v>4.2</v>
      </c>
      <c r="P293" s="38">
        <v>0.7</v>
      </c>
      <c r="Q293" s="38">
        <v>5.8</v>
      </c>
      <c r="R293" s="38">
        <v>10.4</v>
      </c>
      <c r="S293" s="38">
        <v>18.899999999999999</v>
      </c>
      <c r="T293" s="38"/>
      <c r="U293" s="38">
        <v>2.9</v>
      </c>
      <c r="V293" s="38">
        <v>2.7</v>
      </c>
      <c r="W293" s="38">
        <v>5.6</v>
      </c>
      <c r="X293" s="38">
        <v>0.127</v>
      </c>
      <c r="Y293" s="38"/>
      <c r="Z293" s="38">
        <v>-0.5</v>
      </c>
      <c r="AA293" s="38">
        <v>1.3</v>
      </c>
      <c r="AB293" s="38">
        <v>0.8</v>
      </c>
      <c r="AC293" s="38">
        <v>1.5</v>
      </c>
    </row>
    <row r="294" spans="1:29">
      <c r="A294" s="38">
        <v>228</v>
      </c>
      <c r="B294" s="39" t="s">
        <v>405</v>
      </c>
      <c r="C294" s="38" t="s">
        <v>58</v>
      </c>
      <c r="D294" s="38">
        <v>31</v>
      </c>
      <c r="E294" s="39" t="s">
        <v>56</v>
      </c>
      <c r="F294" s="38">
        <v>77</v>
      </c>
      <c r="G294" s="38">
        <v>2069</v>
      </c>
      <c r="H294" s="38">
        <v>12.3</v>
      </c>
      <c r="I294" s="38">
        <v>0.55300000000000005</v>
      </c>
      <c r="J294" s="38">
        <v>0.42699999999999999</v>
      </c>
      <c r="K294" s="38">
        <v>0.23</v>
      </c>
      <c r="L294" s="38">
        <v>2.4</v>
      </c>
      <c r="M294" s="38">
        <v>10.8</v>
      </c>
      <c r="N294" s="38">
        <v>6.7</v>
      </c>
      <c r="O294" s="38">
        <v>14.6</v>
      </c>
      <c r="P294" s="38">
        <v>2.1</v>
      </c>
      <c r="Q294" s="38">
        <v>0.9</v>
      </c>
      <c r="R294" s="38">
        <v>13.9</v>
      </c>
      <c r="S294" s="38">
        <v>13.3</v>
      </c>
      <c r="T294" s="38"/>
      <c r="U294" s="38">
        <v>2.2999999999999998</v>
      </c>
      <c r="V294" s="38">
        <v>2.8</v>
      </c>
      <c r="W294" s="38">
        <v>5.0999999999999996</v>
      </c>
      <c r="X294" s="38">
        <v>0.11700000000000001</v>
      </c>
      <c r="Y294" s="38"/>
      <c r="Z294" s="38">
        <v>0.1</v>
      </c>
      <c r="AA294" s="38">
        <v>1.5</v>
      </c>
      <c r="AB294" s="38">
        <v>1.6</v>
      </c>
      <c r="AC294" s="38">
        <v>1.9</v>
      </c>
    </row>
    <row r="295" spans="1:29">
      <c r="A295" s="38">
        <v>229</v>
      </c>
      <c r="B295" s="39" t="s">
        <v>406</v>
      </c>
      <c r="C295" s="38" t="s">
        <v>24</v>
      </c>
      <c r="D295" s="38">
        <v>27</v>
      </c>
      <c r="E295" s="39" t="s">
        <v>235</v>
      </c>
      <c r="F295" s="38">
        <v>58</v>
      </c>
      <c r="G295" s="38">
        <v>1319</v>
      </c>
      <c r="H295" s="38">
        <v>16.8</v>
      </c>
      <c r="I295" s="38">
        <v>0.55400000000000005</v>
      </c>
      <c r="J295" s="38">
        <v>0.34100000000000003</v>
      </c>
      <c r="K295" s="38">
        <v>0.192</v>
      </c>
      <c r="L295" s="38">
        <v>7</v>
      </c>
      <c r="M295" s="38">
        <v>17</v>
      </c>
      <c r="N295" s="38">
        <v>12</v>
      </c>
      <c r="O295" s="38">
        <v>7.4</v>
      </c>
      <c r="P295" s="38">
        <v>1.4</v>
      </c>
      <c r="Q295" s="38">
        <v>1.2</v>
      </c>
      <c r="R295" s="38">
        <v>6.9</v>
      </c>
      <c r="S295" s="38">
        <v>22.1</v>
      </c>
      <c r="T295" s="38"/>
      <c r="U295" s="38">
        <v>2.2999999999999998</v>
      </c>
      <c r="V295" s="38">
        <v>1.7</v>
      </c>
      <c r="W295" s="38">
        <v>4</v>
      </c>
      <c r="X295" s="38">
        <v>0.14599999999999999</v>
      </c>
      <c r="Y295" s="38"/>
      <c r="Z295" s="38">
        <v>1.2</v>
      </c>
      <c r="AA295" s="38">
        <v>-1.4</v>
      </c>
      <c r="AB295" s="38">
        <v>-0.2</v>
      </c>
      <c r="AC295" s="38">
        <v>0.6</v>
      </c>
    </row>
    <row r="296" spans="1:29">
      <c r="A296" s="38">
        <v>230</v>
      </c>
      <c r="B296" s="39" t="s">
        <v>407</v>
      </c>
      <c r="C296" s="38" t="s">
        <v>64</v>
      </c>
      <c r="D296" s="38">
        <v>27</v>
      </c>
      <c r="E296" s="39" t="s">
        <v>110</v>
      </c>
      <c r="F296" s="38">
        <v>79</v>
      </c>
      <c r="G296" s="38">
        <v>1673</v>
      </c>
      <c r="H296" s="38">
        <v>9.6</v>
      </c>
      <c r="I296" s="38">
        <v>0.53300000000000003</v>
      </c>
      <c r="J296" s="38">
        <v>0.57099999999999995</v>
      </c>
      <c r="K296" s="38">
        <v>0.113</v>
      </c>
      <c r="L296" s="38">
        <v>1.5</v>
      </c>
      <c r="M296" s="38">
        <v>10.5</v>
      </c>
      <c r="N296" s="38">
        <v>6</v>
      </c>
      <c r="O296" s="38">
        <v>16.8</v>
      </c>
      <c r="P296" s="38">
        <v>2.2999999999999998</v>
      </c>
      <c r="Q296" s="38">
        <v>0.5</v>
      </c>
      <c r="R296" s="38">
        <v>20.9</v>
      </c>
      <c r="S296" s="38">
        <v>12.9</v>
      </c>
      <c r="T296" s="38"/>
      <c r="U296" s="38">
        <v>0.5</v>
      </c>
      <c r="V296" s="38">
        <v>1.6</v>
      </c>
      <c r="W296" s="38">
        <v>2.2000000000000002</v>
      </c>
      <c r="X296" s="38">
        <v>6.2E-2</v>
      </c>
      <c r="Y296" s="38"/>
      <c r="Z296" s="38">
        <v>-1.1000000000000001</v>
      </c>
      <c r="AA296" s="38">
        <v>0.3</v>
      </c>
      <c r="AB296" s="38">
        <v>-0.8</v>
      </c>
      <c r="AC296" s="38">
        <v>0.5</v>
      </c>
    </row>
    <row r="297" spans="1:29">
      <c r="A297" s="38">
        <v>231</v>
      </c>
      <c r="B297" s="39" t="s">
        <v>408</v>
      </c>
      <c r="C297" s="38" t="s">
        <v>53</v>
      </c>
      <c r="D297" s="38">
        <v>22</v>
      </c>
      <c r="E297" s="39" t="s">
        <v>108</v>
      </c>
      <c r="F297" s="38">
        <v>75</v>
      </c>
      <c r="G297" s="38">
        <v>2730</v>
      </c>
      <c r="H297" s="38">
        <v>21.5</v>
      </c>
      <c r="I297" s="38">
        <v>0.58299999999999996</v>
      </c>
      <c r="J297" s="38">
        <v>0.30599999999999999</v>
      </c>
      <c r="K297" s="38">
        <v>0.29599999999999999</v>
      </c>
      <c r="L297" s="38">
        <v>2.2999999999999998</v>
      </c>
      <c r="M297" s="38">
        <v>7.5</v>
      </c>
      <c r="N297" s="38">
        <v>5</v>
      </c>
      <c r="O297" s="38">
        <v>25</v>
      </c>
      <c r="P297" s="38">
        <v>2.2000000000000002</v>
      </c>
      <c r="Q297" s="38">
        <v>0.6</v>
      </c>
      <c r="R297" s="38">
        <v>11.8</v>
      </c>
      <c r="S297" s="38">
        <v>26.2</v>
      </c>
      <c r="T297" s="38"/>
      <c r="U297" s="38">
        <v>8.4</v>
      </c>
      <c r="V297" s="38">
        <v>2</v>
      </c>
      <c r="W297" s="38">
        <v>10.4</v>
      </c>
      <c r="X297" s="38">
        <v>0.183</v>
      </c>
      <c r="Y297" s="38"/>
      <c r="Z297" s="38">
        <v>4.7</v>
      </c>
      <c r="AA297" s="38">
        <v>-1.4</v>
      </c>
      <c r="AB297" s="38">
        <v>3.3</v>
      </c>
      <c r="AC297" s="38">
        <v>3.7</v>
      </c>
    </row>
    <row r="298" spans="1:29">
      <c r="A298" s="38">
        <v>232</v>
      </c>
      <c r="B298" s="39" t="s">
        <v>409</v>
      </c>
      <c r="C298" s="38" t="s">
        <v>53</v>
      </c>
      <c r="D298" s="38">
        <v>31</v>
      </c>
      <c r="E298" s="39" t="s">
        <v>231</v>
      </c>
      <c r="F298" s="38">
        <v>80</v>
      </c>
      <c r="G298" s="38">
        <v>2241</v>
      </c>
      <c r="H298" s="38">
        <v>14.6</v>
      </c>
      <c r="I298" s="38">
        <v>0.52200000000000002</v>
      </c>
      <c r="J298" s="38">
        <v>0.17899999999999999</v>
      </c>
      <c r="K298" s="38">
        <v>0.27800000000000002</v>
      </c>
      <c r="L298" s="38">
        <v>1</v>
      </c>
      <c r="M298" s="38">
        <v>11.3</v>
      </c>
      <c r="N298" s="38">
        <v>6.1</v>
      </c>
      <c r="O298" s="38">
        <v>27.3</v>
      </c>
      <c r="P298" s="38">
        <v>1.7</v>
      </c>
      <c r="Q298" s="38">
        <v>0.5</v>
      </c>
      <c r="R298" s="38">
        <v>17.2</v>
      </c>
      <c r="S298" s="38">
        <v>22.6</v>
      </c>
      <c r="T298" s="38"/>
      <c r="U298" s="38">
        <v>1.1000000000000001</v>
      </c>
      <c r="V298" s="38">
        <v>1.4</v>
      </c>
      <c r="W298" s="38">
        <v>2.6</v>
      </c>
      <c r="X298" s="38">
        <v>5.5E-2</v>
      </c>
      <c r="Y298" s="38"/>
      <c r="Z298" s="38">
        <v>-0.5</v>
      </c>
      <c r="AA298" s="38">
        <v>-1</v>
      </c>
      <c r="AB298" s="38">
        <v>-1.5</v>
      </c>
      <c r="AC298" s="38">
        <v>0.3</v>
      </c>
    </row>
    <row r="299" spans="1:29">
      <c r="A299" s="38">
        <v>233</v>
      </c>
      <c r="B299" s="39" t="s">
        <v>410</v>
      </c>
      <c r="C299" s="38" t="s">
        <v>53</v>
      </c>
      <c r="D299" s="38">
        <v>24</v>
      </c>
      <c r="E299" s="38" t="s">
        <v>107</v>
      </c>
      <c r="F299" s="38">
        <v>77</v>
      </c>
      <c r="G299" s="38">
        <v>2268</v>
      </c>
      <c r="H299" s="38">
        <v>17.2</v>
      </c>
      <c r="I299" s="38">
        <v>0.51100000000000001</v>
      </c>
      <c r="J299" s="38">
        <v>0.24199999999999999</v>
      </c>
      <c r="K299" s="38">
        <v>0.219</v>
      </c>
      <c r="L299" s="38">
        <v>2.6</v>
      </c>
      <c r="M299" s="38">
        <v>12.9</v>
      </c>
      <c r="N299" s="38">
        <v>7.8</v>
      </c>
      <c r="O299" s="38">
        <v>34.799999999999997</v>
      </c>
      <c r="P299" s="38">
        <v>1.4</v>
      </c>
      <c r="Q299" s="38">
        <v>0.3</v>
      </c>
      <c r="R299" s="38">
        <v>14.6</v>
      </c>
      <c r="S299" s="38">
        <v>24.6</v>
      </c>
      <c r="T299" s="38"/>
      <c r="U299" s="38">
        <v>3.3</v>
      </c>
      <c r="V299" s="38">
        <v>1.7</v>
      </c>
      <c r="W299" s="38">
        <v>4.9000000000000004</v>
      </c>
      <c r="X299" s="38">
        <v>0.104</v>
      </c>
      <c r="Y299" s="38"/>
      <c r="Z299" s="38">
        <v>1.9</v>
      </c>
      <c r="AA299" s="38">
        <v>-1.2</v>
      </c>
      <c r="AB299" s="38">
        <v>0.8</v>
      </c>
      <c r="AC299" s="38">
        <v>1.6</v>
      </c>
    </row>
    <row r="300" spans="1:29">
      <c r="A300" s="40">
        <v>233</v>
      </c>
      <c r="B300" s="39" t="s">
        <v>410</v>
      </c>
      <c r="C300" s="40" t="s">
        <v>53</v>
      </c>
      <c r="D300" s="40">
        <v>24</v>
      </c>
      <c r="E300" s="39" t="s">
        <v>65</v>
      </c>
      <c r="F300" s="40">
        <v>50</v>
      </c>
      <c r="G300" s="40">
        <v>1398</v>
      </c>
      <c r="H300" s="40">
        <v>15.6</v>
      </c>
      <c r="I300" s="40">
        <v>0.51100000000000001</v>
      </c>
      <c r="J300" s="40">
        <v>0.27400000000000002</v>
      </c>
      <c r="K300" s="40">
        <v>0.2</v>
      </c>
      <c r="L300" s="40">
        <v>2.2000000000000002</v>
      </c>
      <c r="M300" s="40">
        <v>13</v>
      </c>
      <c r="N300" s="40">
        <v>7.7</v>
      </c>
      <c r="O300" s="40">
        <v>24.5</v>
      </c>
      <c r="P300" s="40">
        <v>1.5</v>
      </c>
      <c r="Q300" s="40">
        <v>0.3</v>
      </c>
      <c r="R300" s="40">
        <v>12.7</v>
      </c>
      <c r="S300" s="40">
        <v>22.1</v>
      </c>
      <c r="T300" s="40"/>
      <c r="U300" s="40">
        <v>1.8</v>
      </c>
      <c r="V300" s="40">
        <v>1.1000000000000001</v>
      </c>
      <c r="W300" s="40">
        <v>2.9</v>
      </c>
      <c r="X300" s="40">
        <v>0.10100000000000001</v>
      </c>
      <c r="Y300" s="40"/>
      <c r="Z300" s="40">
        <v>0.7</v>
      </c>
      <c r="AA300" s="40">
        <v>-1.1000000000000001</v>
      </c>
      <c r="AB300" s="40">
        <v>-0.4</v>
      </c>
      <c r="AC300" s="40">
        <v>0.6</v>
      </c>
    </row>
    <row r="301" spans="1:29">
      <c r="A301" s="40">
        <v>233</v>
      </c>
      <c r="B301" s="39" t="s">
        <v>410</v>
      </c>
      <c r="C301" s="40" t="s">
        <v>53</v>
      </c>
      <c r="D301" s="40">
        <v>24</v>
      </c>
      <c r="E301" s="39" t="s">
        <v>117</v>
      </c>
      <c r="F301" s="40">
        <v>27</v>
      </c>
      <c r="G301" s="40">
        <v>870</v>
      </c>
      <c r="H301" s="40">
        <v>19.8</v>
      </c>
      <c r="I301" s="40">
        <v>0.51100000000000001</v>
      </c>
      <c r="J301" s="40">
        <v>0.19800000000000001</v>
      </c>
      <c r="K301" s="40">
        <v>0.245</v>
      </c>
      <c r="L301" s="40">
        <v>3.4</v>
      </c>
      <c r="M301" s="40">
        <v>12.7</v>
      </c>
      <c r="N301" s="40">
        <v>7.9</v>
      </c>
      <c r="O301" s="40">
        <v>51.2</v>
      </c>
      <c r="P301" s="40">
        <v>1.2</v>
      </c>
      <c r="Q301" s="40">
        <v>0.4</v>
      </c>
      <c r="R301" s="40">
        <v>17</v>
      </c>
      <c r="S301" s="40">
        <v>28.6</v>
      </c>
      <c r="T301" s="40"/>
      <c r="U301" s="40">
        <v>1.5</v>
      </c>
      <c r="V301" s="40">
        <v>0.5</v>
      </c>
      <c r="W301" s="40">
        <v>2</v>
      </c>
      <c r="X301" s="40">
        <v>0.11</v>
      </c>
      <c r="Y301" s="40"/>
      <c r="Z301" s="40">
        <v>3.9</v>
      </c>
      <c r="AA301" s="40">
        <v>-1.2</v>
      </c>
      <c r="AB301" s="40">
        <v>2.6</v>
      </c>
      <c r="AC301" s="40">
        <v>1</v>
      </c>
    </row>
    <row r="302" spans="1:29">
      <c r="A302" s="38">
        <v>234</v>
      </c>
      <c r="B302" s="39" t="s">
        <v>670</v>
      </c>
      <c r="C302" s="38" t="s">
        <v>61</v>
      </c>
      <c r="D302" s="38">
        <v>29</v>
      </c>
      <c r="E302" s="39" t="s">
        <v>81</v>
      </c>
      <c r="F302" s="38">
        <v>16</v>
      </c>
      <c r="G302" s="38">
        <v>158</v>
      </c>
      <c r="H302" s="38">
        <v>16</v>
      </c>
      <c r="I302" s="38">
        <v>0.59299999999999997</v>
      </c>
      <c r="J302" s="38">
        <v>0</v>
      </c>
      <c r="K302" s="38">
        <v>0.85199999999999998</v>
      </c>
      <c r="L302" s="38">
        <v>12.5</v>
      </c>
      <c r="M302" s="38">
        <v>14.6</v>
      </c>
      <c r="N302" s="38">
        <v>13.5</v>
      </c>
      <c r="O302" s="38">
        <v>3.4</v>
      </c>
      <c r="P302" s="38">
        <v>0.6</v>
      </c>
      <c r="Q302" s="38">
        <v>7.7</v>
      </c>
      <c r="R302" s="38">
        <v>13.9</v>
      </c>
      <c r="S302" s="38">
        <v>12.2</v>
      </c>
      <c r="T302" s="38"/>
      <c r="U302" s="38">
        <v>0.4</v>
      </c>
      <c r="V302" s="38">
        <v>0.2</v>
      </c>
      <c r="W302" s="38">
        <v>0.5</v>
      </c>
      <c r="X302" s="38">
        <v>0.16500000000000001</v>
      </c>
      <c r="Y302" s="38"/>
      <c r="Z302" s="38">
        <v>-1.3</v>
      </c>
      <c r="AA302" s="38">
        <v>2.9</v>
      </c>
      <c r="AB302" s="38">
        <v>1.6</v>
      </c>
      <c r="AC302" s="38">
        <v>0.1</v>
      </c>
    </row>
    <row r="303" spans="1:29">
      <c r="A303" s="38">
        <v>235</v>
      </c>
      <c r="B303" s="39" t="s">
        <v>72</v>
      </c>
      <c r="C303" s="38" t="s">
        <v>64</v>
      </c>
      <c r="D303" s="38">
        <v>30</v>
      </c>
      <c r="E303" s="39" t="s">
        <v>108</v>
      </c>
      <c r="F303" s="38">
        <v>69</v>
      </c>
      <c r="G303" s="38">
        <v>2493</v>
      </c>
      <c r="H303" s="38">
        <v>25.9</v>
      </c>
      <c r="I303" s="38">
        <v>0.57699999999999996</v>
      </c>
      <c r="J303" s="38">
        <v>0.26500000000000001</v>
      </c>
      <c r="K303" s="38">
        <v>0.41299999999999998</v>
      </c>
      <c r="L303" s="38">
        <v>2.4</v>
      </c>
      <c r="M303" s="38">
        <v>16.600000000000001</v>
      </c>
      <c r="N303" s="38">
        <v>9.6</v>
      </c>
      <c r="O303" s="38">
        <v>38.6</v>
      </c>
      <c r="P303" s="38">
        <v>2.2999999999999998</v>
      </c>
      <c r="Q303" s="38">
        <v>1.6</v>
      </c>
      <c r="R303" s="38">
        <v>15.3</v>
      </c>
      <c r="S303" s="38">
        <v>32.299999999999997</v>
      </c>
      <c r="T303" s="38"/>
      <c r="U303" s="38">
        <v>7.4</v>
      </c>
      <c r="V303" s="38">
        <v>2.9</v>
      </c>
      <c r="W303" s="38">
        <v>10.4</v>
      </c>
      <c r="X303" s="38">
        <v>0.19900000000000001</v>
      </c>
      <c r="Y303" s="38"/>
      <c r="Z303" s="38">
        <v>6.2</v>
      </c>
      <c r="AA303" s="38">
        <v>1.2</v>
      </c>
      <c r="AB303" s="38">
        <v>7.4</v>
      </c>
      <c r="AC303" s="38">
        <v>5.9</v>
      </c>
    </row>
    <row r="304" spans="1:29">
      <c r="A304" s="38">
        <v>236</v>
      </c>
      <c r="B304" s="39" t="s">
        <v>74</v>
      </c>
      <c r="C304" s="38" t="s">
        <v>61</v>
      </c>
      <c r="D304" s="38">
        <v>30</v>
      </c>
      <c r="E304" s="39" t="s">
        <v>260</v>
      </c>
      <c r="F304" s="38">
        <v>65</v>
      </c>
      <c r="G304" s="38">
        <v>1992</v>
      </c>
      <c r="H304" s="38">
        <v>19.7</v>
      </c>
      <c r="I304" s="38">
        <v>0.5</v>
      </c>
      <c r="J304" s="38">
        <v>5.0000000000000001E-3</v>
      </c>
      <c r="K304" s="38">
        <v>0.16300000000000001</v>
      </c>
      <c r="L304" s="38">
        <v>5.3</v>
      </c>
      <c r="M304" s="38">
        <v>25.5</v>
      </c>
      <c r="N304" s="38">
        <v>15.1</v>
      </c>
      <c r="O304" s="38">
        <v>11.6</v>
      </c>
      <c r="P304" s="38">
        <v>1.2</v>
      </c>
      <c r="Q304" s="38">
        <v>3.3</v>
      </c>
      <c r="R304" s="38">
        <v>5.9</v>
      </c>
      <c r="S304" s="38">
        <v>26.3</v>
      </c>
      <c r="T304" s="38"/>
      <c r="U304" s="38">
        <v>1.3</v>
      </c>
      <c r="V304" s="38">
        <v>3.4</v>
      </c>
      <c r="W304" s="38">
        <v>4.7</v>
      </c>
      <c r="X304" s="38">
        <v>0.113</v>
      </c>
      <c r="Y304" s="38"/>
      <c r="Z304" s="38">
        <v>-1.3</v>
      </c>
      <c r="AA304" s="38">
        <v>1.6</v>
      </c>
      <c r="AB304" s="38">
        <v>0.2</v>
      </c>
      <c r="AC304" s="38">
        <v>1.1000000000000001</v>
      </c>
    </row>
    <row r="305" spans="1:29">
      <c r="A305" s="38">
        <v>237</v>
      </c>
      <c r="B305" s="39" t="s">
        <v>411</v>
      </c>
      <c r="C305" s="38" t="s">
        <v>24</v>
      </c>
      <c r="D305" s="38">
        <v>24</v>
      </c>
      <c r="E305" s="39" t="s">
        <v>231</v>
      </c>
      <c r="F305" s="38">
        <v>50</v>
      </c>
      <c r="G305" s="38">
        <v>531</v>
      </c>
      <c r="H305" s="38">
        <v>13.2</v>
      </c>
      <c r="I305" s="38">
        <v>0.48</v>
      </c>
      <c r="J305" s="38">
        <v>0.09</v>
      </c>
      <c r="K305" s="38">
        <v>0.32300000000000001</v>
      </c>
      <c r="L305" s="38">
        <v>10</v>
      </c>
      <c r="M305" s="38">
        <v>20.6</v>
      </c>
      <c r="N305" s="38">
        <v>15.3</v>
      </c>
      <c r="O305" s="38">
        <v>4.8</v>
      </c>
      <c r="P305" s="38">
        <v>1</v>
      </c>
      <c r="Q305" s="38">
        <v>3.2</v>
      </c>
      <c r="R305" s="38">
        <v>9.5</v>
      </c>
      <c r="S305" s="38">
        <v>18.100000000000001</v>
      </c>
      <c r="T305" s="38"/>
      <c r="U305" s="38">
        <v>0.2</v>
      </c>
      <c r="V305" s="38">
        <v>0.6</v>
      </c>
      <c r="W305" s="38">
        <v>0.8</v>
      </c>
      <c r="X305" s="38">
        <v>7.0999999999999994E-2</v>
      </c>
      <c r="Y305" s="38"/>
      <c r="Z305" s="38">
        <v>-3.3</v>
      </c>
      <c r="AA305" s="38">
        <v>-0.4</v>
      </c>
      <c r="AB305" s="38">
        <v>-3.7</v>
      </c>
      <c r="AC305" s="38">
        <v>-0.2</v>
      </c>
    </row>
    <row r="306" spans="1:29">
      <c r="A306" s="38">
        <v>238</v>
      </c>
      <c r="B306" s="39" t="s">
        <v>412</v>
      </c>
      <c r="C306" s="38" t="s">
        <v>64</v>
      </c>
      <c r="D306" s="38">
        <v>34</v>
      </c>
      <c r="E306" s="39" t="s">
        <v>81</v>
      </c>
      <c r="F306" s="38">
        <v>74</v>
      </c>
      <c r="G306" s="38">
        <v>1244</v>
      </c>
      <c r="H306" s="38">
        <v>11.3</v>
      </c>
      <c r="I306" s="38">
        <v>0.57699999999999996</v>
      </c>
      <c r="J306" s="38">
        <v>0.47799999999999998</v>
      </c>
      <c r="K306" s="38">
        <v>0.35199999999999998</v>
      </c>
      <c r="L306" s="38">
        <v>2.2000000000000002</v>
      </c>
      <c r="M306" s="38">
        <v>14</v>
      </c>
      <c r="N306" s="38">
        <v>8.1</v>
      </c>
      <c r="O306" s="38">
        <v>7</v>
      </c>
      <c r="P306" s="38">
        <v>1.3</v>
      </c>
      <c r="Q306" s="38">
        <v>0.7</v>
      </c>
      <c r="R306" s="38">
        <v>12.2</v>
      </c>
      <c r="S306" s="38">
        <v>15.3</v>
      </c>
      <c r="T306" s="38"/>
      <c r="U306" s="38">
        <v>1.4</v>
      </c>
      <c r="V306" s="38">
        <v>0.9</v>
      </c>
      <c r="W306" s="38">
        <v>2.2999999999999998</v>
      </c>
      <c r="X306" s="38">
        <v>8.7999999999999995E-2</v>
      </c>
      <c r="Y306" s="38"/>
      <c r="Z306" s="38">
        <v>-0.2</v>
      </c>
      <c r="AA306" s="38">
        <v>-0.5</v>
      </c>
      <c r="AB306" s="38">
        <v>-0.7</v>
      </c>
      <c r="AC306" s="38">
        <v>0.4</v>
      </c>
    </row>
    <row r="307" spans="1:29">
      <c r="A307" s="38">
        <v>239</v>
      </c>
      <c r="B307" s="39" t="s">
        <v>413</v>
      </c>
      <c r="C307" s="38" t="s">
        <v>58</v>
      </c>
      <c r="D307" s="38">
        <v>23</v>
      </c>
      <c r="E307" s="39" t="s">
        <v>97</v>
      </c>
      <c r="F307" s="38">
        <v>24</v>
      </c>
      <c r="G307" s="38">
        <v>297</v>
      </c>
      <c r="H307" s="38">
        <v>15.9</v>
      </c>
      <c r="I307" s="38">
        <v>0.629</v>
      </c>
      <c r="J307" s="38">
        <v>0.52500000000000002</v>
      </c>
      <c r="K307" s="38">
        <v>0.192</v>
      </c>
      <c r="L307" s="38">
        <v>0.8</v>
      </c>
      <c r="M307" s="38">
        <v>13.8</v>
      </c>
      <c r="N307" s="38">
        <v>7.5</v>
      </c>
      <c r="O307" s="38">
        <v>7</v>
      </c>
      <c r="P307" s="38">
        <v>1.7</v>
      </c>
      <c r="Q307" s="38">
        <v>0</v>
      </c>
      <c r="R307" s="38">
        <v>6.9</v>
      </c>
      <c r="S307" s="38">
        <v>17.8</v>
      </c>
      <c r="T307" s="38"/>
      <c r="U307" s="38">
        <v>0.6</v>
      </c>
      <c r="V307" s="38">
        <v>0.3</v>
      </c>
      <c r="W307" s="38">
        <v>0.9</v>
      </c>
      <c r="X307" s="38">
        <v>0.14699999999999999</v>
      </c>
      <c r="Y307" s="38"/>
      <c r="Z307" s="38">
        <v>1.1000000000000001</v>
      </c>
      <c r="AA307" s="38">
        <v>-2.1</v>
      </c>
      <c r="AB307" s="38">
        <v>-0.9</v>
      </c>
      <c r="AC307" s="38">
        <v>0.1</v>
      </c>
    </row>
    <row r="308" spans="1:29">
      <c r="A308" s="38">
        <v>240</v>
      </c>
      <c r="B308" s="39" t="s">
        <v>414</v>
      </c>
      <c r="C308" s="38" t="s">
        <v>53</v>
      </c>
      <c r="D308" s="38">
        <v>25</v>
      </c>
      <c r="E308" s="39" t="s">
        <v>117</v>
      </c>
      <c r="F308" s="38">
        <v>41</v>
      </c>
      <c r="G308" s="38">
        <v>1173</v>
      </c>
      <c r="H308" s="38">
        <v>19.7</v>
      </c>
      <c r="I308" s="38">
        <v>0.52200000000000002</v>
      </c>
      <c r="J308" s="38">
        <v>0.38900000000000001</v>
      </c>
      <c r="K308" s="38">
        <v>0.26300000000000001</v>
      </c>
      <c r="L308" s="38">
        <v>1.9</v>
      </c>
      <c r="M308" s="38">
        <v>8</v>
      </c>
      <c r="N308" s="38">
        <v>4.8</v>
      </c>
      <c r="O308" s="38">
        <v>39.9</v>
      </c>
      <c r="P308" s="38">
        <v>1.9</v>
      </c>
      <c r="Q308" s="38">
        <v>0.3</v>
      </c>
      <c r="R308" s="38">
        <v>12.9</v>
      </c>
      <c r="S308" s="38">
        <v>26.3</v>
      </c>
      <c r="T308" s="38"/>
      <c r="U308" s="38">
        <v>2.6</v>
      </c>
      <c r="V308" s="38">
        <v>0.7</v>
      </c>
      <c r="W308" s="38">
        <v>3.3</v>
      </c>
      <c r="X308" s="38">
        <v>0.13600000000000001</v>
      </c>
      <c r="Y308" s="38"/>
      <c r="Z308" s="38">
        <v>4.3</v>
      </c>
      <c r="AA308" s="38">
        <v>-2.5</v>
      </c>
      <c r="AB308" s="38">
        <v>1.8</v>
      </c>
      <c r="AC308" s="38">
        <v>1.1000000000000001</v>
      </c>
    </row>
    <row r="309" spans="1:29">
      <c r="A309" s="36" t="s">
        <v>214</v>
      </c>
      <c r="B309" s="36" t="s">
        <v>0</v>
      </c>
      <c r="C309" s="36" t="s">
        <v>1</v>
      </c>
      <c r="D309" s="36" t="s">
        <v>2</v>
      </c>
      <c r="E309" s="36" t="s">
        <v>3</v>
      </c>
      <c r="F309" s="36" t="s">
        <v>4</v>
      </c>
      <c r="G309" s="36" t="s">
        <v>6</v>
      </c>
      <c r="H309" s="36" t="s">
        <v>26</v>
      </c>
      <c r="I309" s="36" t="s">
        <v>27</v>
      </c>
      <c r="J309" s="36" t="s">
        <v>28</v>
      </c>
      <c r="K309" s="36" t="s">
        <v>29</v>
      </c>
      <c r="L309" s="36" t="s">
        <v>30</v>
      </c>
      <c r="M309" s="36" t="s">
        <v>31</v>
      </c>
      <c r="N309" s="36" t="s">
        <v>32</v>
      </c>
      <c r="O309" s="36" t="s">
        <v>33</v>
      </c>
      <c r="P309" s="36" t="s">
        <v>34</v>
      </c>
      <c r="Q309" s="36" t="s">
        <v>35</v>
      </c>
      <c r="R309" s="36" t="s">
        <v>36</v>
      </c>
      <c r="S309" s="36" t="s">
        <v>37</v>
      </c>
      <c r="T309" s="36"/>
      <c r="U309" s="36" t="s">
        <v>38</v>
      </c>
      <c r="V309" s="36" t="s">
        <v>39</v>
      </c>
      <c r="W309" s="36" t="s">
        <v>40</v>
      </c>
      <c r="X309" s="36" t="s">
        <v>41</v>
      </c>
      <c r="Y309" s="36"/>
      <c r="Z309" s="36" t="s">
        <v>42</v>
      </c>
      <c r="AA309" s="36" t="s">
        <v>43</v>
      </c>
      <c r="AB309" s="36" t="s">
        <v>44</v>
      </c>
      <c r="AC309" s="36" t="s">
        <v>45</v>
      </c>
    </row>
    <row r="310" spans="1:29">
      <c r="A310" s="38">
        <v>241</v>
      </c>
      <c r="B310" s="39" t="s">
        <v>415</v>
      </c>
      <c r="C310" s="38" t="s">
        <v>24</v>
      </c>
      <c r="D310" s="38">
        <v>27</v>
      </c>
      <c r="E310" s="38" t="s">
        <v>107</v>
      </c>
      <c r="F310" s="38">
        <v>75</v>
      </c>
      <c r="G310" s="38">
        <v>1230</v>
      </c>
      <c r="H310" s="38">
        <v>15</v>
      </c>
      <c r="I310" s="38">
        <v>0.54900000000000004</v>
      </c>
      <c r="J310" s="38">
        <v>0.36899999999999999</v>
      </c>
      <c r="K310" s="38">
        <v>0.17399999999999999</v>
      </c>
      <c r="L310" s="38">
        <v>8</v>
      </c>
      <c r="M310" s="38">
        <v>17.2</v>
      </c>
      <c r="N310" s="38">
        <v>12.5</v>
      </c>
      <c r="O310" s="38">
        <v>9</v>
      </c>
      <c r="P310" s="38">
        <v>1.9</v>
      </c>
      <c r="Q310" s="38">
        <v>1.1000000000000001</v>
      </c>
      <c r="R310" s="38">
        <v>9.6999999999999993</v>
      </c>
      <c r="S310" s="38">
        <v>16.2</v>
      </c>
      <c r="T310" s="38"/>
      <c r="U310" s="38">
        <v>2</v>
      </c>
      <c r="V310" s="38">
        <v>1.4</v>
      </c>
      <c r="W310" s="38">
        <v>3.5</v>
      </c>
      <c r="X310" s="38">
        <v>0.13500000000000001</v>
      </c>
      <c r="Y310" s="38"/>
      <c r="Z310" s="38">
        <v>0.5</v>
      </c>
      <c r="AA310" s="38">
        <v>0.4</v>
      </c>
      <c r="AB310" s="38">
        <v>0.8</v>
      </c>
      <c r="AC310" s="38">
        <v>0.9</v>
      </c>
    </row>
    <row r="311" spans="1:29">
      <c r="A311" s="40">
        <v>241</v>
      </c>
      <c r="B311" s="39" t="s">
        <v>415</v>
      </c>
      <c r="C311" s="40" t="s">
        <v>24</v>
      </c>
      <c r="D311" s="40">
        <v>27</v>
      </c>
      <c r="E311" s="39" t="s">
        <v>117</v>
      </c>
      <c r="F311" s="40">
        <v>46</v>
      </c>
      <c r="G311" s="40">
        <v>703</v>
      </c>
      <c r="H311" s="40">
        <v>14.5</v>
      </c>
      <c r="I311" s="40">
        <v>0.56399999999999995</v>
      </c>
      <c r="J311" s="40">
        <v>0.38400000000000001</v>
      </c>
      <c r="K311" s="40">
        <v>0.182</v>
      </c>
      <c r="L311" s="40">
        <v>7</v>
      </c>
      <c r="M311" s="40">
        <v>15.3</v>
      </c>
      <c r="N311" s="40">
        <v>11</v>
      </c>
      <c r="O311" s="40">
        <v>9.1999999999999993</v>
      </c>
      <c r="P311" s="40">
        <v>2</v>
      </c>
      <c r="Q311" s="40">
        <v>1.2</v>
      </c>
      <c r="R311" s="40">
        <v>10.8</v>
      </c>
      <c r="S311" s="40">
        <v>15.1</v>
      </c>
      <c r="T311" s="40"/>
      <c r="U311" s="40">
        <v>1.2</v>
      </c>
      <c r="V311" s="40">
        <v>0.7</v>
      </c>
      <c r="W311" s="40">
        <v>1.9</v>
      </c>
      <c r="X311" s="40">
        <v>0.13</v>
      </c>
      <c r="Y311" s="40"/>
      <c r="Z311" s="40">
        <v>0.5</v>
      </c>
      <c r="AA311" s="40">
        <v>0.5</v>
      </c>
      <c r="AB311" s="40">
        <v>1</v>
      </c>
      <c r="AC311" s="40">
        <v>0.5</v>
      </c>
    </row>
    <row r="312" spans="1:29">
      <c r="A312" s="40">
        <v>241</v>
      </c>
      <c r="B312" s="39" t="s">
        <v>415</v>
      </c>
      <c r="C312" s="40" t="s">
        <v>24</v>
      </c>
      <c r="D312" s="40">
        <v>27</v>
      </c>
      <c r="E312" s="39" t="s">
        <v>87</v>
      </c>
      <c r="F312" s="40">
        <v>29</v>
      </c>
      <c r="G312" s="40">
        <v>527</v>
      </c>
      <c r="H312" s="40">
        <v>15.5</v>
      </c>
      <c r="I312" s="40">
        <v>0.53300000000000003</v>
      </c>
      <c r="J312" s="40">
        <v>0.35399999999999998</v>
      </c>
      <c r="K312" s="40">
        <v>0.16600000000000001</v>
      </c>
      <c r="L312" s="40">
        <v>9.4</v>
      </c>
      <c r="M312" s="40">
        <v>19.8</v>
      </c>
      <c r="N312" s="40">
        <v>14.5</v>
      </c>
      <c r="O312" s="40">
        <v>8.6999999999999993</v>
      </c>
      <c r="P312" s="40">
        <v>1.8</v>
      </c>
      <c r="Q312" s="40">
        <v>1</v>
      </c>
      <c r="R312" s="40">
        <v>8.5</v>
      </c>
      <c r="S312" s="40">
        <v>17.600000000000001</v>
      </c>
      <c r="T312" s="40"/>
      <c r="U312" s="40">
        <v>0.8</v>
      </c>
      <c r="V312" s="40">
        <v>0.7</v>
      </c>
      <c r="W312" s="40">
        <v>1.5</v>
      </c>
      <c r="X312" s="40">
        <v>0.14099999999999999</v>
      </c>
      <c r="Y312" s="40"/>
      <c r="Z312" s="40">
        <v>0.4</v>
      </c>
      <c r="AA312" s="40">
        <v>0.3</v>
      </c>
      <c r="AB312" s="40">
        <v>0.7</v>
      </c>
      <c r="AC312" s="40">
        <v>0.4</v>
      </c>
    </row>
    <row r="313" spans="1:29">
      <c r="A313" s="38">
        <v>242</v>
      </c>
      <c r="B313" s="39" t="s">
        <v>416</v>
      </c>
      <c r="C313" s="38" t="s">
        <v>24</v>
      </c>
      <c r="D313" s="38">
        <v>21</v>
      </c>
      <c r="E313" s="38" t="s">
        <v>107</v>
      </c>
      <c r="F313" s="38">
        <v>8</v>
      </c>
      <c r="G313" s="38">
        <v>51</v>
      </c>
      <c r="H313" s="38">
        <v>1.5</v>
      </c>
      <c r="I313" s="38">
        <v>0.30299999999999999</v>
      </c>
      <c r="J313" s="38">
        <v>0.57699999999999996</v>
      </c>
      <c r="K313" s="38">
        <v>3.7999999999999999E-2</v>
      </c>
      <c r="L313" s="38">
        <v>4.4000000000000004</v>
      </c>
      <c r="M313" s="38">
        <v>15.2</v>
      </c>
      <c r="N313" s="38">
        <v>9.9</v>
      </c>
      <c r="O313" s="38">
        <v>9.6</v>
      </c>
      <c r="P313" s="38">
        <v>2.1</v>
      </c>
      <c r="Q313" s="38">
        <v>3.1</v>
      </c>
      <c r="R313" s="38">
        <v>10.199999999999999</v>
      </c>
      <c r="S313" s="38">
        <v>25.4</v>
      </c>
      <c r="T313" s="38"/>
      <c r="U313" s="38">
        <v>-0.2</v>
      </c>
      <c r="V313" s="38">
        <v>0.1</v>
      </c>
      <c r="W313" s="38">
        <v>-0.1</v>
      </c>
      <c r="X313" s="38">
        <v>-0.128</v>
      </c>
      <c r="Y313" s="38"/>
      <c r="Z313" s="38">
        <v>-6.8</v>
      </c>
      <c r="AA313" s="38">
        <v>-1.5</v>
      </c>
      <c r="AB313" s="38">
        <v>-8.4</v>
      </c>
      <c r="AC313" s="38">
        <v>-0.1</v>
      </c>
    </row>
    <row r="314" spans="1:29">
      <c r="A314" s="40">
        <v>242</v>
      </c>
      <c r="B314" s="39" t="s">
        <v>416</v>
      </c>
      <c r="C314" s="40" t="s">
        <v>24</v>
      </c>
      <c r="D314" s="40">
        <v>21</v>
      </c>
      <c r="E314" s="39" t="s">
        <v>65</v>
      </c>
      <c r="F314" s="40">
        <v>5</v>
      </c>
      <c r="G314" s="40">
        <v>25</v>
      </c>
      <c r="H314" s="40">
        <v>-11</v>
      </c>
      <c r="I314" s="40">
        <v>0.20599999999999999</v>
      </c>
      <c r="J314" s="40">
        <v>0.76500000000000001</v>
      </c>
      <c r="K314" s="40">
        <v>0</v>
      </c>
      <c r="L314" s="40">
        <v>4.4000000000000004</v>
      </c>
      <c r="M314" s="40">
        <v>12.7</v>
      </c>
      <c r="N314" s="40">
        <v>8.6</v>
      </c>
      <c r="O314" s="40">
        <v>5.9</v>
      </c>
      <c r="P314" s="40">
        <v>0</v>
      </c>
      <c r="Q314" s="40">
        <v>6.3</v>
      </c>
      <c r="R314" s="40">
        <v>10.5</v>
      </c>
      <c r="S314" s="40">
        <v>32.700000000000003</v>
      </c>
      <c r="T314" s="40"/>
      <c r="U314" s="40">
        <v>-0.2</v>
      </c>
      <c r="V314" s="40">
        <v>0</v>
      </c>
      <c r="W314" s="40">
        <v>-0.2</v>
      </c>
      <c r="X314" s="40">
        <v>-0.373</v>
      </c>
      <c r="Y314" s="40"/>
      <c r="Z314" s="40">
        <v>-12.3</v>
      </c>
      <c r="AA314" s="40">
        <v>-4.0999999999999996</v>
      </c>
      <c r="AB314" s="40">
        <v>-16.399999999999999</v>
      </c>
      <c r="AC314" s="40">
        <v>-0.1</v>
      </c>
    </row>
    <row r="315" spans="1:29">
      <c r="A315" s="40">
        <v>242</v>
      </c>
      <c r="B315" s="39" t="s">
        <v>416</v>
      </c>
      <c r="C315" s="40" t="s">
        <v>24</v>
      </c>
      <c r="D315" s="40">
        <v>21</v>
      </c>
      <c r="E315" s="39" t="s">
        <v>110</v>
      </c>
      <c r="F315" s="40">
        <v>3</v>
      </c>
      <c r="G315" s="40">
        <v>26</v>
      </c>
      <c r="H315" s="40">
        <v>13.6</v>
      </c>
      <c r="I315" s="40">
        <v>0.47699999999999998</v>
      </c>
      <c r="J315" s="40">
        <v>0.222</v>
      </c>
      <c r="K315" s="40">
        <v>0.111</v>
      </c>
      <c r="L315" s="40">
        <v>4.5</v>
      </c>
      <c r="M315" s="40">
        <v>17.7</v>
      </c>
      <c r="N315" s="40">
        <v>11.1</v>
      </c>
      <c r="O315" s="40">
        <v>13.2</v>
      </c>
      <c r="P315" s="40">
        <v>4.0999999999999996</v>
      </c>
      <c r="Q315" s="40">
        <v>0</v>
      </c>
      <c r="R315" s="40">
        <v>9.6</v>
      </c>
      <c r="S315" s="40">
        <v>18.399999999999999</v>
      </c>
      <c r="T315" s="40"/>
      <c r="U315" s="40">
        <v>0</v>
      </c>
      <c r="V315" s="40">
        <v>0</v>
      </c>
      <c r="W315" s="40">
        <v>0.1</v>
      </c>
      <c r="X315" s="40">
        <v>0.108</v>
      </c>
      <c r="Y315" s="40"/>
      <c r="Z315" s="40">
        <v>-1.6</v>
      </c>
      <c r="AA315" s="40">
        <v>1</v>
      </c>
      <c r="AB315" s="40">
        <v>-0.6</v>
      </c>
      <c r="AC315" s="40">
        <v>0</v>
      </c>
    </row>
    <row r="316" spans="1:29">
      <c r="A316" s="38">
        <v>243</v>
      </c>
      <c r="B316" s="39" t="s">
        <v>417</v>
      </c>
      <c r="C316" s="38" t="s">
        <v>24</v>
      </c>
      <c r="D316" s="38">
        <v>27</v>
      </c>
      <c r="E316" s="39" t="s">
        <v>105</v>
      </c>
      <c r="F316" s="38">
        <v>75</v>
      </c>
      <c r="G316" s="38">
        <v>1979</v>
      </c>
      <c r="H316" s="38">
        <v>15.4</v>
      </c>
      <c r="I316" s="38">
        <v>0.60299999999999998</v>
      </c>
      <c r="J316" s="38">
        <v>8.8999999999999996E-2</v>
      </c>
      <c r="K316" s="38">
        <v>0.249</v>
      </c>
      <c r="L316" s="38">
        <v>9.3000000000000007</v>
      </c>
      <c r="M316" s="38">
        <v>17.3</v>
      </c>
      <c r="N316" s="38">
        <v>13.3</v>
      </c>
      <c r="O316" s="38">
        <v>9.4</v>
      </c>
      <c r="P316" s="38">
        <v>1.1000000000000001</v>
      </c>
      <c r="Q316" s="38">
        <v>2.4</v>
      </c>
      <c r="R316" s="38">
        <v>16</v>
      </c>
      <c r="S316" s="38">
        <v>15.7</v>
      </c>
      <c r="T316" s="38"/>
      <c r="U316" s="38">
        <v>3.5</v>
      </c>
      <c r="V316" s="38">
        <v>1.6</v>
      </c>
      <c r="W316" s="38">
        <v>5.0999999999999996</v>
      </c>
      <c r="X316" s="38">
        <v>0.124</v>
      </c>
      <c r="Y316" s="38"/>
      <c r="Z316" s="38">
        <v>0.8</v>
      </c>
      <c r="AA316" s="38">
        <v>1</v>
      </c>
      <c r="AB316" s="38">
        <v>1.8</v>
      </c>
      <c r="AC316" s="38">
        <v>1.9</v>
      </c>
    </row>
    <row r="317" spans="1:29">
      <c r="A317" s="38">
        <v>244</v>
      </c>
      <c r="B317" s="39" t="s">
        <v>418</v>
      </c>
      <c r="C317" s="38" t="s">
        <v>64</v>
      </c>
      <c r="D317" s="38">
        <v>24</v>
      </c>
      <c r="E317" s="38" t="s">
        <v>107</v>
      </c>
      <c r="F317" s="38">
        <v>29</v>
      </c>
      <c r="G317" s="38">
        <v>526</v>
      </c>
      <c r="H317" s="38">
        <v>10.199999999999999</v>
      </c>
      <c r="I317" s="38">
        <v>0.51500000000000001</v>
      </c>
      <c r="J317" s="38">
        <v>0.61699999999999999</v>
      </c>
      <c r="K317" s="38">
        <v>0.104</v>
      </c>
      <c r="L317" s="38">
        <v>1.7</v>
      </c>
      <c r="M317" s="38">
        <v>10.199999999999999</v>
      </c>
      <c r="N317" s="38">
        <v>5.9</v>
      </c>
      <c r="O317" s="38">
        <v>4.5999999999999996</v>
      </c>
      <c r="P317" s="38">
        <v>2.6</v>
      </c>
      <c r="Q317" s="38">
        <v>1.1000000000000001</v>
      </c>
      <c r="R317" s="38">
        <v>8.5</v>
      </c>
      <c r="S317" s="38">
        <v>15</v>
      </c>
      <c r="T317" s="38"/>
      <c r="U317" s="38">
        <v>0.2</v>
      </c>
      <c r="V317" s="38">
        <v>0.6</v>
      </c>
      <c r="W317" s="38">
        <v>0.8</v>
      </c>
      <c r="X317" s="38">
        <v>7.3999999999999996E-2</v>
      </c>
      <c r="Y317" s="38"/>
      <c r="Z317" s="38">
        <v>-1.6</v>
      </c>
      <c r="AA317" s="38">
        <v>-0.6</v>
      </c>
      <c r="AB317" s="38">
        <v>-2.2000000000000002</v>
      </c>
      <c r="AC317" s="38">
        <v>0</v>
      </c>
    </row>
    <row r="318" spans="1:29">
      <c r="A318" s="40">
        <v>244</v>
      </c>
      <c r="B318" s="39" t="s">
        <v>418</v>
      </c>
      <c r="C318" s="40" t="s">
        <v>64</v>
      </c>
      <c r="D318" s="40">
        <v>24</v>
      </c>
      <c r="E318" s="39" t="s">
        <v>223</v>
      </c>
      <c r="F318" s="40">
        <v>9</v>
      </c>
      <c r="G318" s="40">
        <v>187</v>
      </c>
      <c r="H318" s="40">
        <v>6</v>
      </c>
      <c r="I318" s="40">
        <v>0.42499999999999999</v>
      </c>
      <c r="J318" s="40">
        <v>0.65</v>
      </c>
      <c r="K318" s="40">
        <v>0.13300000000000001</v>
      </c>
      <c r="L318" s="40">
        <v>1.7</v>
      </c>
      <c r="M318" s="40">
        <v>14</v>
      </c>
      <c r="N318" s="40">
        <v>7.5</v>
      </c>
      <c r="O318" s="40">
        <v>2.7</v>
      </c>
      <c r="P318" s="40">
        <v>2.4</v>
      </c>
      <c r="Q318" s="40">
        <v>2.2000000000000002</v>
      </c>
      <c r="R318" s="40">
        <v>12.4</v>
      </c>
      <c r="S318" s="40">
        <v>16.899999999999999</v>
      </c>
      <c r="T318" s="40"/>
      <c r="U318" s="40">
        <v>-0.3</v>
      </c>
      <c r="V318" s="40">
        <v>0.2</v>
      </c>
      <c r="W318" s="40">
        <v>-0.1</v>
      </c>
      <c r="X318" s="40">
        <v>-1.7000000000000001E-2</v>
      </c>
      <c r="Y318" s="40"/>
      <c r="Z318" s="40">
        <v>-5.6</v>
      </c>
      <c r="AA318" s="40">
        <v>-0.6</v>
      </c>
      <c r="AB318" s="40">
        <v>-6.2</v>
      </c>
      <c r="AC318" s="40">
        <v>-0.2</v>
      </c>
    </row>
    <row r="319" spans="1:29">
      <c r="A319" s="40">
        <v>244</v>
      </c>
      <c r="B319" s="39" t="s">
        <v>418</v>
      </c>
      <c r="C319" s="40" t="s">
        <v>64</v>
      </c>
      <c r="D319" s="40">
        <v>24</v>
      </c>
      <c r="E319" s="39" t="s">
        <v>110</v>
      </c>
      <c r="F319" s="40">
        <v>12</v>
      </c>
      <c r="G319" s="40">
        <v>211</v>
      </c>
      <c r="H319" s="40">
        <v>14.2</v>
      </c>
      <c r="I319" s="40">
        <v>0.60799999999999998</v>
      </c>
      <c r="J319" s="40">
        <v>0.59399999999999997</v>
      </c>
      <c r="K319" s="40">
        <v>9.4E-2</v>
      </c>
      <c r="L319" s="40">
        <v>1.7</v>
      </c>
      <c r="M319" s="40">
        <v>8.1999999999999993</v>
      </c>
      <c r="N319" s="40">
        <v>4.9000000000000004</v>
      </c>
      <c r="O319" s="40">
        <v>5.6</v>
      </c>
      <c r="P319" s="40">
        <v>3</v>
      </c>
      <c r="Q319" s="40">
        <v>0</v>
      </c>
      <c r="R319" s="40">
        <v>8.3000000000000007</v>
      </c>
      <c r="S319" s="40">
        <v>15.8</v>
      </c>
      <c r="T319" s="40"/>
      <c r="U319" s="40">
        <v>0.4</v>
      </c>
      <c r="V319" s="40">
        <v>0.2</v>
      </c>
      <c r="W319" s="40">
        <v>0.6</v>
      </c>
      <c r="X319" s="40">
        <v>0.13900000000000001</v>
      </c>
      <c r="Y319" s="40"/>
      <c r="Z319" s="40">
        <v>1.7</v>
      </c>
      <c r="AA319" s="40">
        <v>-1</v>
      </c>
      <c r="AB319" s="40">
        <v>0.7</v>
      </c>
      <c r="AC319" s="40">
        <v>0.1</v>
      </c>
    </row>
    <row r="320" spans="1:29">
      <c r="A320" s="40">
        <v>244</v>
      </c>
      <c r="B320" s="39" t="s">
        <v>418</v>
      </c>
      <c r="C320" s="40" t="s">
        <v>64</v>
      </c>
      <c r="D320" s="40">
        <v>24</v>
      </c>
      <c r="E320" s="39" t="s">
        <v>235</v>
      </c>
      <c r="F320" s="40">
        <v>8</v>
      </c>
      <c r="G320" s="40">
        <v>128</v>
      </c>
      <c r="H320" s="40">
        <v>9.6999999999999993</v>
      </c>
      <c r="I320" s="40">
        <v>0.502</v>
      </c>
      <c r="J320" s="40">
        <v>0.6</v>
      </c>
      <c r="K320" s="40">
        <v>6.7000000000000004E-2</v>
      </c>
      <c r="L320" s="40">
        <v>1.8</v>
      </c>
      <c r="M320" s="40">
        <v>8</v>
      </c>
      <c r="N320" s="40">
        <v>4.9000000000000004</v>
      </c>
      <c r="O320" s="40">
        <v>5.7</v>
      </c>
      <c r="P320" s="40">
        <v>2</v>
      </c>
      <c r="Q320" s="40">
        <v>1.3</v>
      </c>
      <c r="R320" s="40">
        <v>0</v>
      </c>
      <c r="S320" s="40">
        <v>10.9</v>
      </c>
      <c r="T320" s="40"/>
      <c r="U320" s="40">
        <v>0.1</v>
      </c>
      <c r="V320" s="40">
        <v>0.1</v>
      </c>
      <c r="W320" s="40">
        <v>0.3</v>
      </c>
      <c r="X320" s="40">
        <v>0.10199999999999999</v>
      </c>
      <c r="Y320" s="40"/>
      <c r="Z320" s="40">
        <v>-1.2</v>
      </c>
      <c r="AA320" s="40">
        <v>-0.2</v>
      </c>
      <c r="AB320" s="40">
        <v>-1.3</v>
      </c>
      <c r="AC320" s="40">
        <v>0</v>
      </c>
    </row>
    <row r="321" spans="1:29">
      <c r="A321" s="38">
        <v>245</v>
      </c>
      <c r="B321" s="39" t="s">
        <v>419</v>
      </c>
      <c r="C321" s="38" t="s">
        <v>24</v>
      </c>
      <c r="D321" s="38">
        <v>27</v>
      </c>
      <c r="E321" s="39" t="s">
        <v>105</v>
      </c>
      <c r="F321" s="38">
        <v>70</v>
      </c>
      <c r="G321" s="38">
        <v>1370</v>
      </c>
      <c r="H321" s="38">
        <v>17.899999999999999</v>
      </c>
      <c r="I321" s="38">
        <v>0.61699999999999999</v>
      </c>
      <c r="J321" s="38">
        <v>0.126</v>
      </c>
      <c r="K321" s="38">
        <v>0.252</v>
      </c>
      <c r="L321" s="38">
        <v>5.0999999999999996</v>
      </c>
      <c r="M321" s="38">
        <v>16.5</v>
      </c>
      <c r="N321" s="38">
        <v>10.8</v>
      </c>
      <c r="O321" s="38">
        <v>11.4</v>
      </c>
      <c r="P321" s="38">
        <v>2</v>
      </c>
      <c r="Q321" s="38">
        <v>4.0999999999999996</v>
      </c>
      <c r="R321" s="38">
        <v>15</v>
      </c>
      <c r="S321" s="38">
        <v>17.399999999999999</v>
      </c>
      <c r="T321" s="38"/>
      <c r="U321" s="38">
        <v>2.5</v>
      </c>
      <c r="V321" s="38">
        <v>1.6</v>
      </c>
      <c r="W321" s="38">
        <v>4.0999999999999996</v>
      </c>
      <c r="X321" s="38">
        <v>0.14299999999999999</v>
      </c>
      <c r="Y321" s="38"/>
      <c r="Z321" s="38">
        <v>0.6</v>
      </c>
      <c r="AA321" s="38">
        <v>2</v>
      </c>
      <c r="AB321" s="38">
        <v>2.7</v>
      </c>
      <c r="AC321" s="38">
        <v>1.6</v>
      </c>
    </row>
    <row r="322" spans="1:29">
      <c r="A322" s="38">
        <v>246</v>
      </c>
      <c r="B322" s="39" t="s">
        <v>96</v>
      </c>
      <c r="C322" s="38" t="s">
        <v>58</v>
      </c>
      <c r="D322" s="38">
        <v>33</v>
      </c>
      <c r="E322" s="39" t="s">
        <v>231</v>
      </c>
      <c r="F322" s="38">
        <v>80</v>
      </c>
      <c r="G322" s="38">
        <v>2791</v>
      </c>
      <c r="H322" s="38">
        <v>14.1</v>
      </c>
      <c r="I322" s="38">
        <v>0.52300000000000002</v>
      </c>
      <c r="J322" s="38">
        <v>0.32900000000000001</v>
      </c>
      <c r="K322" s="38">
        <v>0.17199999999999999</v>
      </c>
      <c r="L322" s="38">
        <v>2.1</v>
      </c>
      <c r="M322" s="38">
        <v>13.3</v>
      </c>
      <c r="N322" s="38">
        <v>7.7</v>
      </c>
      <c r="O322" s="38">
        <v>17.100000000000001</v>
      </c>
      <c r="P322" s="38">
        <v>1.1000000000000001</v>
      </c>
      <c r="Q322" s="38">
        <v>0.4</v>
      </c>
      <c r="R322" s="38">
        <v>11.1</v>
      </c>
      <c r="S322" s="38">
        <v>20.3</v>
      </c>
      <c r="T322" s="38"/>
      <c r="U322" s="38">
        <v>2.6</v>
      </c>
      <c r="V322" s="38">
        <v>1.5</v>
      </c>
      <c r="W322" s="38">
        <v>4.0999999999999996</v>
      </c>
      <c r="X322" s="38">
        <v>7.0000000000000007E-2</v>
      </c>
      <c r="Y322" s="38"/>
      <c r="Z322" s="38">
        <v>0.9</v>
      </c>
      <c r="AA322" s="38">
        <v>-0.7</v>
      </c>
      <c r="AB322" s="38">
        <v>0.2</v>
      </c>
      <c r="AC322" s="38">
        <v>1.5</v>
      </c>
    </row>
    <row r="323" spans="1:29">
      <c r="A323" s="38">
        <v>247</v>
      </c>
      <c r="B323" s="39" t="s">
        <v>420</v>
      </c>
      <c r="C323" s="38" t="s">
        <v>58</v>
      </c>
      <c r="D323" s="38">
        <v>22</v>
      </c>
      <c r="E323" s="39" t="s">
        <v>71</v>
      </c>
      <c r="F323" s="38">
        <v>28</v>
      </c>
      <c r="G323" s="38">
        <v>262</v>
      </c>
      <c r="H323" s="38">
        <v>4.8</v>
      </c>
      <c r="I323" s="38">
        <v>0.43</v>
      </c>
      <c r="J323" s="38">
        <v>0.28000000000000003</v>
      </c>
      <c r="K323" s="38">
        <v>0.33300000000000002</v>
      </c>
      <c r="L323" s="38">
        <v>5.5</v>
      </c>
      <c r="M323" s="38">
        <v>10.9</v>
      </c>
      <c r="N323" s="38">
        <v>8.1999999999999993</v>
      </c>
      <c r="O323" s="38">
        <v>6.3</v>
      </c>
      <c r="P323" s="38">
        <v>1.3</v>
      </c>
      <c r="Q323" s="38">
        <v>0.9</v>
      </c>
      <c r="R323" s="38">
        <v>18.100000000000001</v>
      </c>
      <c r="S323" s="38">
        <v>17.399999999999999</v>
      </c>
      <c r="T323" s="38"/>
      <c r="U323" s="38">
        <v>-0.4</v>
      </c>
      <c r="V323" s="38">
        <v>0.2</v>
      </c>
      <c r="W323" s="38">
        <v>-0.1</v>
      </c>
      <c r="X323" s="38">
        <v>-0.02</v>
      </c>
      <c r="Y323" s="38"/>
      <c r="Z323" s="38">
        <v>-6.1</v>
      </c>
      <c r="AA323" s="38">
        <v>-1.2</v>
      </c>
      <c r="AB323" s="38">
        <v>-7.3</v>
      </c>
      <c r="AC323" s="38">
        <v>-0.3</v>
      </c>
    </row>
    <row r="324" spans="1:29">
      <c r="A324" s="38">
        <v>248</v>
      </c>
      <c r="B324" s="39" t="s">
        <v>671</v>
      </c>
      <c r="C324" s="38" t="s">
        <v>58</v>
      </c>
      <c r="D324" s="38">
        <v>22</v>
      </c>
      <c r="E324" s="39" t="s">
        <v>73</v>
      </c>
      <c r="F324" s="38">
        <v>32</v>
      </c>
      <c r="G324" s="38">
        <v>603</v>
      </c>
      <c r="H324" s="38">
        <v>12</v>
      </c>
      <c r="I324" s="38">
        <v>0.50600000000000001</v>
      </c>
      <c r="J324" s="38">
        <v>0.28699999999999998</v>
      </c>
      <c r="K324" s="38">
        <v>0.28100000000000003</v>
      </c>
      <c r="L324" s="38">
        <v>2.9</v>
      </c>
      <c r="M324" s="38">
        <v>13.1</v>
      </c>
      <c r="N324" s="38">
        <v>8.1</v>
      </c>
      <c r="O324" s="38">
        <v>11.3</v>
      </c>
      <c r="P324" s="38">
        <v>2.9</v>
      </c>
      <c r="Q324" s="38">
        <v>1.3</v>
      </c>
      <c r="R324" s="38">
        <v>13.8</v>
      </c>
      <c r="S324" s="38">
        <v>17</v>
      </c>
      <c r="T324" s="38"/>
      <c r="U324" s="38">
        <v>0.1</v>
      </c>
      <c r="V324" s="38">
        <v>0.7</v>
      </c>
      <c r="W324" s="38">
        <v>0.8</v>
      </c>
      <c r="X324" s="38">
        <v>0.06</v>
      </c>
      <c r="Y324" s="38"/>
      <c r="Z324" s="38">
        <v>-1.8</v>
      </c>
      <c r="AA324" s="38">
        <v>0.7</v>
      </c>
      <c r="AB324" s="38">
        <v>-1.1000000000000001</v>
      </c>
      <c r="AC324" s="38">
        <v>0.1</v>
      </c>
    </row>
    <row r="325" spans="1:29">
      <c r="A325" s="38">
        <v>249</v>
      </c>
      <c r="B325" s="39" t="s">
        <v>421</v>
      </c>
      <c r="C325" s="38" t="s">
        <v>64</v>
      </c>
      <c r="D325" s="38">
        <v>27</v>
      </c>
      <c r="E325" s="39" t="s">
        <v>85</v>
      </c>
      <c r="F325" s="38">
        <v>76</v>
      </c>
      <c r="G325" s="38">
        <v>2245</v>
      </c>
      <c r="H325" s="38">
        <v>11.1</v>
      </c>
      <c r="I325" s="38">
        <v>0.50900000000000001</v>
      </c>
      <c r="J325" s="38">
        <v>0.375</v>
      </c>
      <c r="K325" s="38">
        <v>0.16200000000000001</v>
      </c>
      <c r="L325" s="38">
        <v>3.2</v>
      </c>
      <c r="M325" s="38">
        <v>12.9</v>
      </c>
      <c r="N325" s="38">
        <v>7.8</v>
      </c>
      <c r="O325" s="38">
        <v>8.6</v>
      </c>
      <c r="P325" s="38">
        <v>1.3</v>
      </c>
      <c r="Q325" s="38">
        <v>1.6</v>
      </c>
      <c r="R325" s="38">
        <v>10.5</v>
      </c>
      <c r="S325" s="38">
        <v>16.399999999999999</v>
      </c>
      <c r="T325" s="38"/>
      <c r="U325" s="38">
        <v>1</v>
      </c>
      <c r="V325" s="38">
        <v>0.7</v>
      </c>
      <c r="W325" s="38">
        <v>1.7</v>
      </c>
      <c r="X325" s="38">
        <v>3.6999999999999998E-2</v>
      </c>
      <c r="Y325" s="38"/>
      <c r="Z325" s="38">
        <v>-0.9</v>
      </c>
      <c r="AA325" s="38">
        <v>-0.6</v>
      </c>
      <c r="AB325" s="38">
        <v>-1.5</v>
      </c>
      <c r="AC325" s="38">
        <v>0.3</v>
      </c>
    </row>
    <row r="326" spans="1:29">
      <c r="A326" s="38">
        <v>250</v>
      </c>
      <c r="B326" s="39" t="s">
        <v>672</v>
      </c>
      <c r="C326" s="38" t="s">
        <v>64</v>
      </c>
      <c r="D326" s="38">
        <v>34</v>
      </c>
      <c r="E326" s="39" t="s">
        <v>69</v>
      </c>
      <c r="F326" s="38">
        <v>33</v>
      </c>
      <c r="G326" s="38">
        <v>123</v>
      </c>
      <c r="H326" s="38">
        <v>1.9</v>
      </c>
      <c r="I326" s="38">
        <v>0.40600000000000003</v>
      </c>
      <c r="J326" s="38">
        <v>0.19</v>
      </c>
      <c r="K326" s="38">
        <v>0.52400000000000002</v>
      </c>
      <c r="L326" s="38">
        <v>0.9</v>
      </c>
      <c r="M326" s="38">
        <v>9</v>
      </c>
      <c r="N326" s="38">
        <v>5</v>
      </c>
      <c r="O326" s="38">
        <v>2.1</v>
      </c>
      <c r="P326" s="38">
        <v>1.2</v>
      </c>
      <c r="Q326" s="38">
        <v>0</v>
      </c>
      <c r="R326" s="38">
        <v>3.7</v>
      </c>
      <c r="S326" s="38">
        <v>9.8000000000000007</v>
      </c>
      <c r="T326" s="38"/>
      <c r="U326" s="38">
        <v>0</v>
      </c>
      <c r="V326" s="38">
        <v>0.1</v>
      </c>
      <c r="W326" s="38">
        <v>0</v>
      </c>
      <c r="X326" s="38">
        <v>1.2999999999999999E-2</v>
      </c>
      <c r="Y326" s="38"/>
      <c r="Z326" s="38">
        <v>-5.2</v>
      </c>
      <c r="AA326" s="38">
        <v>-1.3</v>
      </c>
      <c r="AB326" s="38">
        <v>-6.4</v>
      </c>
      <c r="AC326" s="38">
        <v>-0.1</v>
      </c>
    </row>
    <row r="327" spans="1:29">
      <c r="A327" s="38">
        <v>251</v>
      </c>
      <c r="B327" s="39" t="s">
        <v>422</v>
      </c>
      <c r="C327" s="38" t="s">
        <v>64</v>
      </c>
      <c r="D327" s="38">
        <v>34</v>
      </c>
      <c r="E327" s="39" t="s">
        <v>108</v>
      </c>
      <c r="F327" s="38">
        <v>57</v>
      </c>
      <c r="G327" s="38">
        <v>669</v>
      </c>
      <c r="H327" s="38">
        <v>11.1</v>
      </c>
      <c r="I327" s="38">
        <v>0.56499999999999995</v>
      </c>
      <c r="J327" s="38">
        <v>0.871</v>
      </c>
      <c r="K327" s="38">
        <v>0.22900000000000001</v>
      </c>
      <c r="L327" s="38">
        <v>1.6</v>
      </c>
      <c r="M327" s="38">
        <v>9</v>
      </c>
      <c r="N327" s="38">
        <v>5.3</v>
      </c>
      <c r="O327" s="38">
        <v>5.4</v>
      </c>
      <c r="P327" s="38">
        <v>1</v>
      </c>
      <c r="Q327" s="38">
        <v>0.9</v>
      </c>
      <c r="R327" s="38">
        <v>5.5</v>
      </c>
      <c r="S327" s="38">
        <v>15.8</v>
      </c>
      <c r="T327" s="38"/>
      <c r="U327" s="38">
        <v>1.2</v>
      </c>
      <c r="V327" s="38">
        <v>0.4</v>
      </c>
      <c r="W327" s="38">
        <v>1.5</v>
      </c>
      <c r="X327" s="38">
        <v>0.11</v>
      </c>
      <c r="Y327" s="38"/>
      <c r="Z327" s="38">
        <v>1.4</v>
      </c>
      <c r="AA327" s="38">
        <v>-2.8</v>
      </c>
      <c r="AB327" s="38">
        <v>-1.4</v>
      </c>
      <c r="AC327" s="38">
        <v>0.1</v>
      </c>
    </row>
    <row r="328" spans="1:29">
      <c r="A328" s="38">
        <v>252</v>
      </c>
      <c r="B328" s="39" t="s">
        <v>423</v>
      </c>
      <c r="C328" s="38" t="s">
        <v>64</v>
      </c>
      <c r="D328" s="38">
        <v>23</v>
      </c>
      <c r="E328" s="39" t="s">
        <v>65</v>
      </c>
      <c r="F328" s="38">
        <v>43</v>
      </c>
      <c r="G328" s="38">
        <v>631</v>
      </c>
      <c r="H328" s="38">
        <v>6.9</v>
      </c>
      <c r="I328" s="38">
        <v>0.45900000000000002</v>
      </c>
      <c r="J328" s="38">
        <v>0.32600000000000001</v>
      </c>
      <c r="K328" s="38">
        <v>0.20100000000000001</v>
      </c>
      <c r="L328" s="38">
        <v>1</v>
      </c>
      <c r="M328" s="38">
        <v>11.7</v>
      </c>
      <c r="N328" s="38">
        <v>6.5</v>
      </c>
      <c r="O328" s="38">
        <v>4.2</v>
      </c>
      <c r="P328" s="38">
        <v>1.4</v>
      </c>
      <c r="Q328" s="38">
        <v>1</v>
      </c>
      <c r="R328" s="38">
        <v>10.7</v>
      </c>
      <c r="S328" s="38">
        <v>15.3</v>
      </c>
      <c r="T328" s="38"/>
      <c r="U328" s="38">
        <v>-0.3</v>
      </c>
      <c r="V328" s="38">
        <v>0.5</v>
      </c>
      <c r="W328" s="38">
        <v>0.2</v>
      </c>
      <c r="X328" s="38">
        <v>1.4999999999999999E-2</v>
      </c>
      <c r="Y328" s="38"/>
      <c r="Z328" s="38">
        <v>-4.2</v>
      </c>
      <c r="AA328" s="38">
        <v>-1.2</v>
      </c>
      <c r="AB328" s="38">
        <v>-5.4</v>
      </c>
      <c r="AC328" s="38">
        <v>-0.5</v>
      </c>
    </row>
    <row r="329" spans="1:29">
      <c r="A329" s="38">
        <v>253</v>
      </c>
      <c r="B329" s="39" t="s">
        <v>424</v>
      </c>
      <c r="C329" s="38" t="s">
        <v>24</v>
      </c>
      <c r="D329" s="38">
        <v>23</v>
      </c>
      <c r="E329" s="39" t="s">
        <v>71</v>
      </c>
      <c r="F329" s="38">
        <v>33</v>
      </c>
      <c r="G329" s="38">
        <v>889</v>
      </c>
      <c r="H329" s="38">
        <v>18.3</v>
      </c>
      <c r="I329" s="38">
        <v>0.56699999999999995</v>
      </c>
      <c r="J329" s="38">
        <v>0.124</v>
      </c>
      <c r="K329" s="38">
        <v>0.314</v>
      </c>
      <c r="L329" s="38">
        <v>9.6999999999999993</v>
      </c>
      <c r="M329" s="38">
        <v>17.600000000000001</v>
      </c>
      <c r="N329" s="38">
        <v>13.7</v>
      </c>
      <c r="O329" s="38">
        <v>6.9</v>
      </c>
      <c r="P329" s="38">
        <v>1</v>
      </c>
      <c r="Q329" s="38">
        <v>5.2</v>
      </c>
      <c r="R329" s="38">
        <v>9.8000000000000007</v>
      </c>
      <c r="S329" s="38">
        <v>18.399999999999999</v>
      </c>
      <c r="T329" s="38"/>
      <c r="U329" s="38">
        <v>1.7</v>
      </c>
      <c r="V329" s="38">
        <v>1.3</v>
      </c>
      <c r="W329" s="38">
        <v>3</v>
      </c>
      <c r="X329" s="38">
        <v>0.16</v>
      </c>
      <c r="Y329" s="38"/>
      <c r="Z329" s="38">
        <v>-0.6</v>
      </c>
      <c r="AA329" s="38">
        <v>1.9</v>
      </c>
      <c r="AB329" s="38">
        <v>1.3</v>
      </c>
      <c r="AC329" s="38">
        <v>0.7</v>
      </c>
    </row>
    <row r="330" spans="1:29">
      <c r="A330" s="38">
        <v>254</v>
      </c>
      <c r="B330" s="39" t="s">
        <v>425</v>
      </c>
      <c r="C330" s="38" t="s">
        <v>61</v>
      </c>
      <c r="D330" s="38">
        <v>26</v>
      </c>
      <c r="E330" s="39" t="s">
        <v>69</v>
      </c>
      <c r="F330" s="38">
        <v>82</v>
      </c>
      <c r="G330" s="38">
        <v>2820</v>
      </c>
      <c r="H330" s="38">
        <v>21</v>
      </c>
      <c r="I330" s="38">
        <v>0.63800000000000001</v>
      </c>
      <c r="J330" s="38">
        <v>7.0000000000000001E-3</v>
      </c>
      <c r="K330" s="38">
        <v>0.88200000000000001</v>
      </c>
      <c r="L330" s="38">
        <v>16.2</v>
      </c>
      <c r="M330" s="38">
        <v>32.4</v>
      </c>
      <c r="N330" s="38">
        <v>24.5</v>
      </c>
      <c r="O330" s="38">
        <v>3.2</v>
      </c>
      <c r="P330" s="38">
        <v>1.5</v>
      </c>
      <c r="Q330" s="38">
        <v>5.4</v>
      </c>
      <c r="R330" s="38">
        <v>12.8</v>
      </c>
      <c r="S330" s="38">
        <v>13.6</v>
      </c>
      <c r="T330" s="38"/>
      <c r="U330" s="38">
        <v>7.4</v>
      </c>
      <c r="V330" s="38">
        <v>5.4</v>
      </c>
      <c r="W330" s="38">
        <v>12.8</v>
      </c>
      <c r="X330" s="38">
        <v>0.217</v>
      </c>
      <c r="Y330" s="38"/>
      <c r="Z330" s="38">
        <v>0.9</v>
      </c>
      <c r="AA330" s="38">
        <v>3.2</v>
      </c>
      <c r="AB330" s="38">
        <v>4.0999999999999996</v>
      </c>
      <c r="AC330" s="38">
        <v>4.3</v>
      </c>
    </row>
    <row r="331" spans="1:29">
      <c r="A331" s="38">
        <v>255</v>
      </c>
      <c r="B331" s="39" t="s">
        <v>426</v>
      </c>
      <c r="C331" s="38" t="s">
        <v>61</v>
      </c>
      <c r="D331" s="38">
        <v>28</v>
      </c>
      <c r="E331" s="39" t="s">
        <v>231</v>
      </c>
      <c r="F331" s="38">
        <v>44</v>
      </c>
      <c r="G331" s="38">
        <v>383</v>
      </c>
      <c r="H331" s="38">
        <v>16.8</v>
      </c>
      <c r="I331" s="38">
        <v>0.60899999999999999</v>
      </c>
      <c r="J331" s="38">
        <v>0</v>
      </c>
      <c r="K331" s="38">
        <v>0.46800000000000003</v>
      </c>
      <c r="L331" s="38">
        <v>15.3</v>
      </c>
      <c r="M331" s="38">
        <v>15.5</v>
      </c>
      <c r="N331" s="38">
        <v>15.4</v>
      </c>
      <c r="O331" s="38">
        <v>5.3</v>
      </c>
      <c r="P331" s="38">
        <v>1.1000000000000001</v>
      </c>
      <c r="Q331" s="38">
        <v>3.1</v>
      </c>
      <c r="R331" s="38">
        <v>16.3</v>
      </c>
      <c r="S331" s="38">
        <v>16.100000000000001</v>
      </c>
      <c r="T331" s="38"/>
      <c r="U331" s="38">
        <v>0.9</v>
      </c>
      <c r="V331" s="38">
        <v>0.3</v>
      </c>
      <c r="W331" s="38">
        <v>1.2</v>
      </c>
      <c r="X331" s="38">
        <v>0.156</v>
      </c>
      <c r="Y331" s="38"/>
      <c r="Z331" s="38">
        <v>-0.2</v>
      </c>
      <c r="AA331" s="38">
        <v>0</v>
      </c>
      <c r="AB331" s="38">
        <v>-0.2</v>
      </c>
      <c r="AC331" s="38">
        <v>0.2</v>
      </c>
    </row>
    <row r="332" spans="1:29">
      <c r="A332" s="38">
        <v>256</v>
      </c>
      <c r="B332" s="39" t="s">
        <v>427</v>
      </c>
      <c r="C332" s="38" t="s">
        <v>53</v>
      </c>
      <c r="D332" s="38">
        <v>23</v>
      </c>
      <c r="E332" s="39" t="s">
        <v>62</v>
      </c>
      <c r="F332" s="38">
        <v>79</v>
      </c>
      <c r="G332" s="38">
        <v>1444</v>
      </c>
      <c r="H332" s="38">
        <v>15.5</v>
      </c>
      <c r="I332" s="38">
        <v>0.56399999999999995</v>
      </c>
      <c r="J332" s="38">
        <v>0.107</v>
      </c>
      <c r="K332" s="38">
        <v>0.34799999999999998</v>
      </c>
      <c r="L332" s="38">
        <v>3.5</v>
      </c>
      <c r="M332" s="38">
        <v>11.4</v>
      </c>
      <c r="N332" s="38">
        <v>7.5</v>
      </c>
      <c r="O332" s="38">
        <v>19.7</v>
      </c>
      <c r="P332" s="38">
        <v>1.6</v>
      </c>
      <c r="Q332" s="38">
        <v>0.9</v>
      </c>
      <c r="R332" s="38">
        <v>12.4</v>
      </c>
      <c r="S332" s="38">
        <v>17</v>
      </c>
      <c r="T332" s="38"/>
      <c r="U332" s="38">
        <v>2.7</v>
      </c>
      <c r="V332" s="38">
        <v>1.8</v>
      </c>
      <c r="W332" s="38">
        <v>4.5</v>
      </c>
      <c r="X332" s="38">
        <v>0.14899999999999999</v>
      </c>
      <c r="Y332" s="38"/>
      <c r="Z332" s="38">
        <v>0.2</v>
      </c>
      <c r="AA332" s="38">
        <v>0.5</v>
      </c>
      <c r="AB332" s="38">
        <v>0.7</v>
      </c>
      <c r="AC332" s="38">
        <v>1</v>
      </c>
    </row>
    <row r="333" spans="1:29">
      <c r="A333" s="38">
        <v>257</v>
      </c>
      <c r="B333" s="39" t="s">
        <v>428</v>
      </c>
      <c r="C333" s="38" t="s">
        <v>61</v>
      </c>
      <c r="D333" s="38">
        <v>32</v>
      </c>
      <c r="E333" s="39" t="s">
        <v>49</v>
      </c>
      <c r="F333" s="38">
        <v>74</v>
      </c>
      <c r="G333" s="38">
        <v>1398</v>
      </c>
      <c r="H333" s="38">
        <v>17.3</v>
      </c>
      <c r="I333" s="38">
        <v>0.53700000000000003</v>
      </c>
      <c r="J333" s="38">
        <v>0</v>
      </c>
      <c r="K333" s="38">
        <v>0.186</v>
      </c>
      <c r="L333" s="38">
        <v>11.6</v>
      </c>
      <c r="M333" s="38">
        <v>25.2</v>
      </c>
      <c r="N333" s="38">
        <v>18.5</v>
      </c>
      <c r="O333" s="38">
        <v>7.8</v>
      </c>
      <c r="P333" s="38">
        <v>0.7</v>
      </c>
      <c r="Q333" s="38">
        <v>2.8</v>
      </c>
      <c r="R333" s="38">
        <v>15.4</v>
      </c>
      <c r="S333" s="38">
        <v>22.5</v>
      </c>
      <c r="T333" s="38"/>
      <c r="U333" s="38">
        <v>1.1000000000000001</v>
      </c>
      <c r="V333" s="38">
        <v>2.2000000000000002</v>
      </c>
      <c r="W333" s="38">
        <v>3.3</v>
      </c>
      <c r="X333" s="38">
        <v>0.112</v>
      </c>
      <c r="Y333" s="38"/>
      <c r="Z333" s="38">
        <v>-2.5</v>
      </c>
      <c r="AA333" s="38">
        <v>1.1000000000000001</v>
      </c>
      <c r="AB333" s="38">
        <v>-1.4</v>
      </c>
      <c r="AC333" s="38">
        <v>0.2</v>
      </c>
    </row>
    <row r="334" spans="1:29">
      <c r="A334" s="38">
        <v>258</v>
      </c>
      <c r="B334" s="39" t="s">
        <v>429</v>
      </c>
      <c r="C334" s="38" t="s">
        <v>61</v>
      </c>
      <c r="D334" s="38">
        <v>22</v>
      </c>
      <c r="E334" s="38" t="s">
        <v>107</v>
      </c>
      <c r="F334" s="38">
        <v>75</v>
      </c>
      <c r="G334" s="38">
        <v>2135</v>
      </c>
      <c r="H334" s="38">
        <v>20.3</v>
      </c>
      <c r="I334" s="38">
        <v>0.56399999999999995</v>
      </c>
      <c r="J334" s="38">
        <v>4.8000000000000001E-2</v>
      </c>
      <c r="K334" s="38">
        <v>0.252</v>
      </c>
      <c r="L334" s="38">
        <v>14.6</v>
      </c>
      <c r="M334" s="38">
        <v>20.5</v>
      </c>
      <c r="N334" s="38">
        <v>17.600000000000001</v>
      </c>
      <c r="O334" s="38">
        <v>4.8</v>
      </c>
      <c r="P334" s="38">
        <v>0.9</v>
      </c>
      <c r="Q334" s="38">
        <v>1.1000000000000001</v>
      </c>
      <c r="R334" s="38">
        <v>12.3</v>
      </c>
      <c r="S334" s="38">
        <v>24.7</v>
      </c>
      <c r="T334" s="38"/>
      <c r="U334" s="38">
        <v>4.3</v>
      </c>
      <c r="V334" s="38">
        <v>2.1</v>
      </c>
      <c r="W334" s="38">
        <v>6.4</v>
      </c>
      <c r="X334" s="38">
        <v>0.14499999999999999</v>
      </c>
      <c r="Y334" s="38"/>
      <c r="Z334" s="38">
        <v>0.2</v>
      </c>
      <c r="AA334" s="38">
        <v>-2.2999999999999998</v>
      </c>
      <c r="AB334" s="38">
        <v>-2.1</v>
      </c>
      <c r="AC334" s="38">
        <v>-0.1</v>
      </c>
    </row>
    <row r="335" spans="1:29">
      <c r="A335" s="40">
        <v>258</v>
      </c>
      <c r="B335" s="39" t="s">
        <v>429</v>
      </c>
      <c r="C335" s="40" t="s">
        <v>61</v>
      </c>
      <c r="D335" s="40">
        <v>22</v>
      </c>
      <c r="E335" s="39" t="s">
        <v>110</v>
      </c>
      <c r="F335" s="40">
        <v>49</v>
      </c>
      <c r="G335" s="40">
        <v>1326</v>
      </c>
      <c r="H335" s="40">
        <v>17.5</v>
      </c>
      <c r="I335" s="40">
        <v>0.53500000000000003</v>
      </c>
      <c r="J335" s="40">
        <v>7.0000000000000007E-2</v>
      </c>
      <c r="K335" s="40">
        <v>0.20300000000000001</v>
      </c>
      <c r="L335" s="40">
        <v>12.9</v>
      </c>
      <c r="M335" s="40">
        <v>20.5</v>
      </c>
      <c r="N335" s="40">
        <v>16.7</v>
      </c>
      <c r="O335" s="40">
        <v>3.8</v>
      </c>
      <c r="P335" s="40">
        <v>0.9</v>
      </c>
      <c r="Q335" s="40">
        <v>1</v>
      </c>
      <c r="R335" s="40">
        <v>12.8</v>
      </c>
      <c r="S335" s="40">
        <v>25.1</v>
      </c>
      <c r="T335" s="40"/>
      <c r="U335" s="40">
        <v>1.4</v>
      </c>
      <c r="V335" s="40">
        <v>1.3</v>
      </c>
      <c r="W335" s="40">
        <v>2.7</v>
      </c>
      <c r="X335" s="40">
        <v>9.9000000000000005E-2</v>
      </c>
      <c r="Y335" s="40"/>
      <c r="Z335" s="40">
        <v>-1.5</v>
      </c>
      <c r="AA335" s="40">
        <v>-2.6</v>
      </c>
      <c r="AB335" s="40">
        <v>-4.0999999999999996</v>
      </c>
      <c r="AC335" s="40">
        <v>-0.7</v>
      </c>
    </row>
    <row r="336" spans="1:29">
      <c r="A336" s="40">
        <v>258</v>
      </c>
      <c r="B336" s="39" t="s">
        <v>429</v>
      </c>
      <c r="C336" s="40" t="s">
        <v>61</v>
      </c>
      <c r="D336" s="40">
        <v>22</v>
      </c>
      <c r="E336" s="39" t="s">
        <v>65</v>
      </c>
      <c r="F336" s="40">
        <v>26</v>
      </c>
      <c r="G336" s="40">
        <v>809</v>
      </c>
      <c r="H336" s="40">
        <v>24.9</v>
      </c>
      <c r="I336" s="40">
        <v>0.61099999999999999</v>
      </c>
      <c r="J336" s="40">
        <v>1.2E-2</v>
      </c>
      <c r="K336" s="40">
        <v>0.33500000000000002</v>
      </c>
      <c r="L336" s="40">
        <v>17.5</v>
      </c>
      <c r="M336" s="40">
        <v>20.5</v>
      </c>
      <c r="N336" s="40">
        <v>19</v>
      </c>
      <c r="O336" s="40">
        <v>6.4</v>
      </c>
      <c r="P336" s="40">
        <v>0.8</v>
      </c>
      <c r="Q336" s="40">
        <v>1.3</v>
      </c>
      <c r="R336" s="40">
        <v>11.6</v>
      </c>
      <c r="S336" s="40">
        <v>23.9</v>
      </c>
      <c r="T336" s="40"/>
      <c r="U336" s="40">
        <v>2.9</v>
      </c>
      <c r="V336" s="40">
        <v>0.8</v>
      </c>
      <c r="W336" s="40">
        <v>3.7</v>
      </c>
      <c r="X336" s="40">
        <v>0.22</v>
      </c>
      <c r="Y336" s="40"/>
      <c r="Z336" s="40">
        <v>3</v>
      </c>
      <c r="AA336" s="40">
        <v>-1.7</v>
      </c>
      <c r="AB336" s="40">
        <v>1.2</v>
      </c>
      <c r="AC336" s="40">
        <v>0.7</v>
      </c>
    </row>
    <row r="337" spans="1:29">
      <c r="A337" s="38">
        <v>259</v>
      </c>
      <c r="B337" s="39" t="s">
        <v>430</v>
      </c>
      <c r="C337" s="38" t="s">
        <v>58</v>
      </c>
      <c r="D337" s="38">
        <v>21</v>
      </c>
      <c r="E337" s="39" t="s">
        <v>231</v>
      </c>
      <c r="F337" s="38">
        <v>33</v>
      </c>
      <c r="G337" s="38">
        <v>555</v>
      </c>
      <c r="H337" s="38">
        <v>10.5</v>
      </c>
      <c r="I337" s="38">
        <v>0.50800000000000001</v>
      </c>
      <c r="J337" s="38">
        <v>0.40300000000000002</v>
      </c>
      <c r="K337" s="38">
        <v>0.28399999999999997</v>
      </c>
      <c r="L337" s="38">
        <v>4.5</v>
      </c>
      <c r="M337" s="38">
        <v>8.9</v>
      </c>
      <c r="N337" s="38">
        <v>6.7</v>
      </c>
      <c r="O337" s="38">
        <v>12.3</v>
      </c>
      <c r="P337" s="38">
        <v>2.1</v>
      </c>
      <c r="Q337" s="38">
        <v>0.1</v>
      </c>
      <c r="R337" s="38">
        <v>13.7</v>
      </c>
      <c r="S337" s="38">
        <v>14.4</v>
      </c>
      <c r="T337" s="38"/>
      <c r="U337" s="38">
        <v>0.3</v>
      </c>
      <c r="V337" s="38">
        <v>0.4</v>
      </c>
      <c r="W337" s="38">
        <v>0.7</v>
      </c>
      <c r="X337" s="38">
        <v>6.0999999999999999E-2</v>
      </c>
      <c r="Y337" s="38"/>
      <c r="Z337" s="38">
        <v>-0.7</v>
      </c>
      <c r="AA337" s="38">
        <v>-0.5</v>
      </c>
      <c r="AB337" s="38">
        <v>-1.2</v>
      </c>
      <c r="AC337" s="38">
        <v>0.1</v>
      </c>
    </row>
    <row r="338" spans="1:29">
      <c r="A338" s="38">
        <v>260</v>
      </c>
      <c r="B338" s="39" t="s">
        <v>431</v>
      </c>
      <c r="C338" s="38" t="s">
        <v>24</v>
      </c>
      <c r="D338" s="38">
        <v>23</v>
      </c>
      <c r="E338" s="39" t="s">
        <v>85</v>
      </c>
      <c r="F338" s="38">
        <v>52</v>
      </c>
      <c r="G338" s="38">
        <v>1233</v>
      </c>
      <c r="H338" s="38">
        <v>8.6</v>
      </c>
      <c r="I338" s="38">
        <v>0.47299999999999998</v>
      </c>
      <c r="J338" s="38">
        <v>0.434</v>
      </c>
      <c r="K338" s="38">
        <v>0.307</v>
      </c>
      <c r="L338" s="38">
        <v>1.1000000000000001</v>
      </c>
      <c r="M338" s="38">
        <v>12.4</v>
      </c>
      <c r="N338" s="38">
        <v>6.5</v>
      </c>
      <c r="O338" s="38">
        <v>10.9</v>
      </c>
      <c r="P338" s="38">
        <v>1.2</v>
      </c>
      <c r="Q338" s="38">
        <v>1.6</v>
      </c>
      <c r="R338" s="38">
        <v>9.5</v>
      </c>
      <c r="S338" s="38">
        <v>14</v>
      </c>
      <c r="T338" s="38"/>
      <c r="U338" s="38">
        <v>0.4</v>
      </c>
      <c r="V338" s="38">
        <v>0.3</v>
      </c>
      <c r="W338" s="38">
        <v>0.7</v>
      </c>
      <c r="X338" s="38">
        <v>2.7E-2</v>
      </c>
      <c r="Y338" s="38"/>
      <c r="Z338" s="38">
        <v>-2.1</v>
      </c>
      <c r="AA338" s="38">
        <v>-0.8</v>
      </c>
      <c r="AB338" s="38">
        <v>-2.8</v>
      </c>
      <c r="AC338" s="38">
        <v>-0.3</v>
      </c>
    </row>
    <row r="339" spans="1:29">
      <c r="A339" s="36" t="s">
        <v>214</v>
      </c>
      <c r="B339" s="36" t="s">
        <v>0</v>
      </c>
      <c r="C339" s="36" t="s">
        <v>1</v>
      </c>
      <c r="D339" s="36" t="s">
        <v>2</v>
      </c>
      <c r="E339" s="36" t="s">
        <v>3</v>
      </c>
      <c r="F339" s="36" t="s">
        <v>4</v>
      </c>
      <c r="G339" s="36" t="s">
        <v>6</v>
      </c>
      <c r="H339" s="36" t="s">
        <v>26</v>
      </c>
      <c r="I339" s="36" t="s">
        <v>27</v>
      </c>
      <c r="J339" s="36" t="s">
        <v>28</v>
      </c>
      <c r="K339" s="36" t="s">
        <v>29</v>
      </c>
      <c r="L339" s="36" t="s">
        <v>30</v>
      </c>
      <c r="M339" s="36" t="s">
        <v>31</v>
      </c>
      <c r="N339" s="36" t="s">
        <v>32</v>
      </c>
      <c r="O339" s="36" t="s">
        <v>33</v>
      </c>
      <c r="P339" s="36" t="s">
        <v>34</v>
      </c>
      <c r="Q339" s="36" t="s">
        <v>35</v>
      </c>
      <c r="R339" s="36" t="s">
        <v>36</v>
      </c>
      <c r="S339" s="36" t="s">
        <v>37</v>
      </c>
      <c r="T339" s="36"/>
      <c r="U339" s="36" t="s">
        <v>38</v>
      </c>
      <c r="V339" s="36" t="s">
        <v>39</v>
      </c>
      <c r="W339" s="36" t="s">
        <v>40</v>
      </c>
      <c r="X339" s="36" t="s">
        <v>41</v>
      </c>
      <c r="Y339" s="36"/>
      <c r="Z339" s="36" t="s">
        <v>42</v>
      </c>
      <c r="AA339" s="36" t="s">
        <v>43</v>
      </c>
      <c r="AB339" s="36" t="s">
        <v>44</v>
      </c>
      <c r="AC339" s="36" t="s">
        <v>45</v>
      </c>
    </row>
    <row r="340" spans="1:29">
      <c r="A340" s="38">
        <v>261</v>
      </c>
      <c r="B340" s="39" t="s">
        <v>432</v>
      </c>
      <c r="C340" s="38" t="s">
        <v>64</v>
      </c>
      <c r="D340" s="38">
        <v>21</v>
      </c>
      <c r="E340" s="39" t="s">
        <v>260</v>
      </c>
      <c r="F340" s="38">
        <v>55</v>
      </c>
      <c r="G340" s="38">
        <v>1587</v>
      </c>
      <c r="H340" s="38">
        <v>15.1</v>
      </c>
      <c r="I340" s="38">
        <v>0.51900000000000002</v>
      </c>
      <c r="J340" s="38">
        <v>0</v>
      </c>
      <c r="K340" s="38">
        <v>0.44400000000000001</v>
      </c>
      <c r="L340" s="38">
        <v>7.4</v>
      </c>
      <c r="M340" s="38">
        <v>21.9</v>
      </c>
      <c r="N340" s="38">
        <v>14.4</v>
      </c>
      <c r="O340" s="38">
        <v>8.1999999999999993</v>
      </c>
      <c r="P340" s="38">
        <v>1</v>
      </c>
      <c r="Q340" s="38">
        <v>1.9</v>
      </c>
      <c r="R340" s="38">
        <v>9.9</v>
      </c>
      <c r="S340" s="38">
        <v>18.399999999999999</v>
      </c>
      <c r="T340" s="38"/>
      <c r="U340" s="38">
        <v>1.6</v>
      </c>
      <c r="V340" s="38">
        <v>2.2000000000000002</v>
      </c>
      <c r="W340" s="38">
        <v>3.8</v>
      </c>
      <c r="X340" s="38">
        <v>0.114</v>
      </c>
      <c r="Y340" s="38"/>
      <c r="Z340" s="38">
        <v>-2.2000000000000002</v>
      </c>
      <c r="AA340" s="38">
        <v>1.3</v>
      </c>
      <c r="AB340" s="38">
        <v>-0.8</v>
      </c>
      <c r="AC340" s="38">
        <v>0.5</v>
      </c>
    </row>
    <row r="341" spans="1:29">
      <c r="A341" s="38">
        <v>262</v>
      </c>
      <c r="B341" s="39" t="s">
        <v>733</v>
      </c>
      <c r="C341" s="38" t="s">
        <v>58</v>
      </c>
      <c r="D341" s="38">
        <v>25</v>
      </c>
      <c r="E341" s="39" t="s">
        <v>77</v>
      </c>
      <c r="F341" s="38">
        <v>4</v>
      </c>
      <c r="G341" s="38">
        <v>72</v>
      </c>
      <c r="H341" s="38">
        <v>10</v>
      </c>
      <c r="I341" s="38">
        <v>0.50600000000000001</v>
      </c>
      <c r="J341" s="38">
        <v>0.65</v>
      </c>
      <c r="K341" s="38">
        <v>0.2</v>
      </c>
      <c r="L341" s="38">
        <v>1.5</v>
      </c>
      <c r="M341" s="38">
        <v>8.1999999999999993</v>
      </c>
      <c r="N341" s="38">
        <v>4.8</v>
      </c>
      <c r="O341" s="38">
        <v>8.5</v>
      </c>
      <c r="P341" s="38">
        <v>2.1</v>
      </c>
      <c r="Q341" s="38">
        <v>0</v>
      </c>
      <c r="R341" s="38">
        <v>8.4</v>
      </c>
      <c r="S341" s="38">
        <v>14.6</v>
      </c>
      <c r="T341" s="38"/>
      <c r="U341" s="38">
        <v>0.1</v>
      </c>
      <c r="V341" s="38">
        <v>0</v>
      </c>
      <c r="W341" s="38">
        <v>0.1</v>
      </c>
      <c r="X341" s="38">
        <v>3.3000000000000002E-2</v>
      </c>
      <c r="Y341" s="38"/>
      <c r="Z341" s="38">
        <v>-0.7</v>
      </c>
      <c r="AA341" s="38">
        <v>-3</v>
      </c>
      <c r="AB341" s="38">
        <v>-3.8</v>
      </c>
      <c r="AC341" s="38">
        <v>0</v>
      </c>
    </row>
    <row r="342" spans="1:29">
      <c r="A342" s="38">
        <v>263</v>
      </c>
      <c r="B342" s="39" t="s">
        <v>433</v>
      </c>
      <c r="C342" s="38" t="s">
        <v>64</v>
      </c>
      <c r="D342" s="38">
        <v>33</v>
      </c>
      <c r="E342" s="39" t="s">
        <v>231</v>
      </c>
      <c r="F342" s="38">
        <v>7</v>
      </c>
      <c r="G342" s="38">
        <v>36</v>
      </c>
      <c r="H342" s="38">
        <v>2.8</v>
      </c>
      <c r="I342" s="38">
        <v>0.222</v>
      </c>
      <c r="J342" s="38">
        <v>0</v>
      </c>
      <c r="K342" s="38">
        <v>0.8</v>
      </c>
      <c r="L342" s="38">
        <v>6.2</v>
      </c>
      <c r="M342" s="38">
        <v>18.600000000000001</v>
      </c>
      <c r="N342" s="38">
        <v>12.5</v>
      </c>
      <c r="O342" s="38">
        <v>3.6</v>
      </c>
      <c r="P342" s="38">
        <v>1.4</v>
      </c>
      <c r="Q342" s="38">
        <v>0</v>
      </c>
      <c r="R342" s="38">
        <v>12.9</v>
      </c>
      <c r="S342" s="38">
        <v>9.8000000000000007</v>
      </c>
      <c r="T342" s="38"/>
      <c r="U342" s="38">
        <v>-0.1</v>
      </c>
      <c r="V342" s="38">
        <v>0</v>
      </c>
      <c r="W342" s="38">
        <v>0</v>
      </c>
      <c r="X342" s="38">
        <v>-5.8000000000000003E-2</v>
      </c>
      <c r="Y342" s="38"/>
      <c r="Z342" s="38">
        <v>-8.1</v>
      </c>
      <c r="AA342" s="38">
        <v>-0.2</v>
      </c>
      <c r="AB342" s="38">
        <v>-8.3000000000000007</v>
      </c>
      <c r="AC342" s="38">
        <v>-0.1</v>
      </c>
    </row>
    <row r="343" spans="1:29">
      <c r="A343" s="38">
        <v>264</v>
      </c>
      <c r="B343" s="39" t="s">
        <v>434</v>
      </c>
      <c r="C343" s="38" t="s">
        <v>61</v>
      </c>
      <c r="D343" s="38">
        <v>23</v>
      </c>
      <c r="E343" s="39" t="s">
        <v>108</v>
      </c>
      <c r="F343" s="38">
        <v>5</v>
      </c>
      <c r="G343" s="38">
        <v>14</v>
      </c>
      <c r="H343" s="38">
        <v>8.5</v>
      </c>
      <c r="I343" s="38">
        <v>0.41</v>
      </c>
      <c r="J343" s="38">
        <v>0</v>
      </c>
      <c r="K343" s="38">
        <v>0.5</v>
      </c>
      <c r="L343" s="38">
        <v>8.3000000000000007</v>
      </c>
      <c r="M343" s="38">
        <v>0</v>
      </c>
      <c r="N343" s="38">
        <v>4.0999999999999996</v>
      </c>
      <c r="O343" s="38">
        <v>10.1</v>
      </c>
      <c r="P343" s="38">
        <v>0</v>
      </c>
      <c r="Q343" s="38">
        <v>0</v>
      </c>
      <c r="R343" s="38">
        <v>0</v>
      </c>
      <c r="S343" s="38">
        <v>15.7</v>
      </c>
      <c r="T343" s="38"/>
      <c r="U343" s="38">
        <v>0</v>
      </c>
      <c r="V343" s="38">
        <v>0</v>
      </c>
      <c r="W343" s="38">
        <v>0</v>
      </c>
      <c r="X343" s="38">
        <v>6.0999999999999999E-2</v>
      </c>
      <c r="Y343" s="38"/>
      <c r="Z343" s="38">
        <v>-3</v>
      </c>
      <c r="AA343" s="38">
        <v>-4.3</v>
      </c>
      <c r="AB343" s="38">
        <v>-7.4</v>
      </c>
      <c r="AC343" s="38">
        <v>0</v>
      </c>
    </row>
    <row r="344" spans="1:29">
      <c r="A344" s="38">
        <v>265</v>
      </c>
      <c r="B344" s="39" t="s">
        <v>435</v>
      </c>
      <c r="C344" s="38" t="s">
        <v>673</v>
      </c>
      <c r="D344" s="38">
        <v>23</v>
      </c>
      <c r="E344" s="38" t="s">
        <v>107</v>
      </c>
      <c r="F344" s="38">
        <v>63</v>
      </c>
      <c r="G344" s="38">
        <v>2035</v>
      </c>
      <c r="H344" s="38">
        <v>17.100000000000001</v>
      </c>
      <c r="I344" s="38">
        <v>0.54300000000000004</v>
      </c>
      <c r="J344" s="38">
        <v>0.36099999999999999</v>
      </c>
      <c r="K344" s="38">
        <v>0.251</v>
      </c>
      <c r="L344" s="38">
        <v>1.6</v>
      </c>
      <c r="M344" s="38">
        <v>12</v>
      </c>
      <c r="N344" s="38">
        <v>6.8</v>
      </c>
      <c r="O344" s="38">
        <v>27.4</v>
      </c>
      <c r="P344" s="38">
        <v>2.2999999999999998</v>
      </c>
      <c r="Q344" s="38">
        <v>0.4</v>
      </c>
      <c r="R344" s="38">
        <v>16.100000000000001</v>
      </c>
      <c r="S344" s="38">
        <v>25.9</v>
      </c>
      <c r="T344" s="38"/>
      <c r="U344" s="38">
        <v>2</v>
      </c>
      <c r="V344" s="38">
        <v>2.5</v>
      </c>
      <c r="W344" s="38">
        <v>4.5</v>
      </c>
      <c r="X344" s="38">
        <v>0.106</v>
      </c>
      <c r="Y344" s="38"/>
      <c r="Z344" s="38">
        <v>1.7</v>
      </c>
      <c r="AA344" s="38">
        <v>-0.7</v>
      </c>
      <c r="AB344" s="38">
        <v>1.1000000000000001</v>
      </c>
      <c r="AC344" s="38">
        <v>1.6</v>
      </c>
    </row>
    <row r="345" spans="1:29">
      <c r="A345" s="40">
        <v>265</v>
      </c>
      <c r="B345" s="39" t="s">
        <v>435</v>
      </c>
      <c r="C345" s="40" t="s">
        <v>53</v>
      </c>
      <c r="D345" s="40">
        <v>23</v>
      </c>
      <c r="E345" s="39" t="s">
        <v>235</v>
      </c>
      <c r="F345" s="40">
        <v>52</v>
      </c>
      <c r="G345" s="40">
        <v>1688</v>
      </c>
      <c r="H345" s="40">
        <v>18.5</v>
      </c>
      <c r="I345" s="40">
        <v>0.55600000000000005</v>
      </c>
      <c r="J345" s="40">
        <v>0.34100000000000003</v>
      </c>
      <c r="K345" s="40">
        <v>0.26</v>
      </c>
      <c r="L345" s="40">
        <v>1.8</v>
      </c>
      <c r="M345" s="40">
        <v>13.1</v>
      </c>
      <c r="N345" s="40">
        <v>7.5</v>
      </c>
      <c r="O345" s="40">
        <v>28.6</v>
      </c>
      <c r="P345" s="40">
        <v>2.5</v>
      </c>
      <c r="Q345" s="40">
        <v>0.5</v>
      </c>
      <c r="R345" s="40">
        <v>16.7</v>
      </c>
      <c r="S345" s="40">
        <v>26.6</v>
      </c>
      <c r="T345" s="40"/>
      <c r="U345" s="40">
        <v>2</v>
      </c>
      <c r="V345" s="40">
        <v>2.4</v>
      </c>
      <c r="W345" s="40">
        <v>4.4000000000000004</v>
      </c>
      <c r="X345" s="40">
        <v>0.124</v>
      </c>
      <c r="Y345" s="40"/>
      <c r="Z345" s="40">
        <v>2.2999999999999998</v>
      </c>
      <c r="AA345" s="40">
        <v>-0.1</v>
      </c>
      <c r="AB345" s="40">
        <v>2.2000000000000002</v>
      </c>
      <c r="AC345" s="40">
        <v>1.8</v>
      </c>
    </row>
    <row r="346" spans="1:29">
      <c r="A346" s="40">
        <v>265</v>
      </c>
      <c r="B346" s="39" t="s">
        <v>435</v>
      </c>
      <c r="C346" s="40" t="s">
        <v>58</v>
      </c>
      <c r="D346" s="40">
        <v>23</v>
      </c>
      <c r="E346" s="39" t="s">
        <v>59</v>
      </c>
      <c r="F346" s="40">
        <v>11</v>
      </c>
      <c r="G346" s="40">
        <v>347</v>
      </c>
      <c r="H346" s="40">
        <v>10.5</v>
      </c>
      <c r="I346" s="40">
        <v>0.47199999999999998</v>
      </c>
      <c r="J346" s="40">
        <v>0.46899999999999997</v>
      </c>
      <c r="K346" s="40">
        <v>0.20300000000000001</v>
      </c>
      <c r="L346" s="40">
        <v>0.6</v>
      </c>
      <c r="M346" s="40">
        <v>6.7</v>
      </c>
      <c r="N346" s="40">
        <v>3.6</v>
      </c>
      <c r="O346" s="40">
        <v>21.6</v>
      </c>
      <c r="P346" s="40">
        <v>0.9</v>
      </c>
      <c r="Q346" s="40">
        <v>0.2</v>
      </c>
      <c r="R346" s="40">
        <v>12.9</v>
      </c>
      <c r="S346" s="40">
        <v>22.6</v>
      </c>
      <c r="T346" s="40"/>
      <c r="U346" s="40">
        <v>0</v>
      </c>
      <c r="V346" s="40">
        <v>0.1</v>
      </c>
      <c r="W346" s="40">
        <v>0.1</v>
      </c>
      <c r="X346" s="40">
        <v>1.6E-2</v>
      </c>
      <c r="Y346" s="40"/>
      <c r="Z346" s="40">
        <v>-1.1000000000000001</v>
      </c>
      <c r="AA346" s="40">
        <v>-3.5</v>
      </c>
      <c r="AB346" s="40">
        <v>-4.5</v>
      </c>
      <c r="AC346" s="40">
        <v>-0.2</v>
      </c>
    </row>
    <row r="347" spans="1:29">
      <c r="A347" s="38">
        <v>266</v>
      </c>
      <c r="B347" s="39" t="s">
        <v>436</v>
      </c>
      <c r="C347" s="38" t="s">
        <v>58</v>
      </c>
      <c r="D347" s="38">
        <v>33</v>
      </c>
      <c r="E347" s="39" t="s">
        <v>97</v>
      </c>
      <c r="F347" s="38">
        <v>75</v>
      </c>
      <c r="G347" s="38">
        <v>2418</v>
      </c>
      <c r="H347" s="38">
        <v>14.8</v>
      </c>
      <c r="I347" s="38">
        <v>0.69899999999999995</v>
      </c>
      <c r="J347" s="38">
        <v>0.748</v>
      </c>
      <c r="K347" s="38">
        <v>0.19700000000000001</v>
      </c>
      <c r="L347" s="38">
        <v>0.7</v>
      </c>
      <c r="M347" s="38">
        <v>13.3</v>
      </c>
      <c r="N347" s="38">
        <v>7.2</v>
      </c>
      <c r="O347" s="38">
        <v>12.1</v>
      </c>
      <c r="P347" s="38">
        <v>1.1000000000000001</v>
      </c>
      <c r="Q347" s="38">
        <v>1.5</v>
      </c>
      <c r="R347" s="38">
        <v>14.1</v>
      </c>
      <c r="S347" s="38">
        <v>14.4</v>
      </c>
      <c r="T347" s="38"/>
      <c r="U347" s="38">
        <v>5</v>
      </c>
      <c r="V347" s="38">
        <v>2.4</v>
      </c>
      <c r="W347" s="38">
        <v>7.5</v>
      </c>
      <c r="X347" s="38">
        <v>0.14799999999999999</v>
      </c>
      <c r="Y347" s="38"/>
      <c r="Z347" s="38">
        <v>3.1</v>
      </c>
      <c r="AA347" s="38">
        <v>0.2</v>
      </c>
      <c r="AB347" s="38">
        <v>3.3</v>
      </c>
      <c r="AC347" s="38">
        <v>3.3</v>
      </c>
    </row>
    <row r="348" spans="1:29">
      <c r="A348" s="38">
        <v>267</v>
      </c>
      <c r="B348" s="39" t="s">
        <v>437</v>
      </c>
      <c r="C348" s="38" t="s">
        <v>61</v>
      </c>
      <c r="D348" s="38">
        <v>25</v>
      </c>
      <c r="E348" s="39" t="s">
        <v>54</v>
      </c>
      <c r="F348" s="38">
        <v>81</v>
      </c>
      <c r="G348" s="38">
        <v>1348</v>
      </c>
      <c r="H348" s="38">
        <v>14.2</v>
      </c>
      <c r="I348" s="38">
        <v>0.53</v>
      </c>
      <c r="J348" s="38">
        <v>0</v>
      </c>
      <c r="K348" s="38">
        <v>0.23699999999999999</v>
      </c>
      <c r="L348" s="38">
        <v>10.3</v>
      </c>
      <c r="M348" s="38">
        <v>25.8</v>
      </c>
      <c r="N348" s="38">
        <v>18.100000000000001</v>
      </c>
      <c r="O348" s="38">
        <v>4.3</v>
      </c>
      <c r="P348" s="38">
        <v>1.1000000000000001</v>
      </c>
      <c r="Q348" s="38">
        <v>3.9</v>
      </c>
      <c r="R348" s="38">
        <v>14.9</v>
      </c>
      <c r="S348" s="38">
        <v>15.8</v>
      </c>
      <c r="T348" s="38"/>
      <c r="U348" s="38">
        <v>0.8</v>
      </c>
      <c r="V348" s="38">
        <v>2.5</v>
      </c>
      <c r="W348" s="38">
        <v>3.3</v>
      </c>
      <c r="X348" s="38">
        <v>0.11799999999999999</v>
      </c>
      <c r="Y348" s="38"/>
      <c r="Z348" s="38">
        <v>-3.4</v>
      </c>
      <c r="AA348" s="38">
        <v>1.9</v>
      </c>
      <c r="AB348" s="38">
        <v>-1.5</v>
      </c>
      <c r="AC348" s="38">
        <v>0.2</v>
      </c>
    </row>
    <row r="349" spans="1:29">
      <c r="A349" s="38">
        <v>268</v>
      </c>
      <c r="B349" s="39" t="s">
        <v>438</v>
      </c>
      <c r="C349" s="38" t="s">
        <v>61</v>
      </c>
      <c r="D349" s="38">
        <v>24</v>
      </c>
      <c r="E349" s="39" t="s">
        <v>56</v>
      </c>
      <c r="F349" s="38">
        <v>16</v>
      </c>
      <c r="G349" s="38">
        <v>72</v>
      </c>
      <c r="H349" s="38">
        <v>12.9</v>
      </c>
      <c r="I349" s="38">
        <v>0.72699999999999998</v>
      </c>
      <c r="J349" s="38">
        <v>0</v>
      </c>
      <c r="K349" s="38">
        <v>0.33300000000000002</v>
      </c>
      <c r="L349" s="38">
        <v>10.8</v>
      </c>
      <c r="M349" s="38">
        <v>14.5</v>
      </c>
      <c r="N349" s="38">
        <v>12.7</v>
      </c>
      <c r="O349" s="38">
        <v>11.1</v>
      </c>
      <c r="P349" s="38">
        <v>1.4</v>
      </c>
      <c r="Q349" s="38">
        <v>1</v>
      </c>
      <c r="R349" s="38">
        <v>26.7</v>
      </c>
      <c r="S349" s="38">
        <v>11.3</v>
      </c>
      <c r="T349" s="38"/>
      <c r="U349" s="38">
        <v>0.2</v>
      </c>
      <c r="V349" s="38">
        <v>0.1</v>
      </c>
      <c r="W349" s="38">
        <v>0.3</v>
      </c>
      <c r="X349" s="38">
        <v>0.17100000000000001</v>
      </c>
      <c r="Y349" s="38"/>
      <c r="Z349" s="38">
        <v>-0.3</v>
      </c>
      <c r="AA349" s="38">
        <v>1</v>
      </c>
      <c r="AB349" s="38">
        <v>0.8</v>
      </c>
      <c r="AC349" s="38">
        <v>0.1</v>
      </c>
    </row>
    <row r="350" spans="1:29">
      <c r="A350" s="38">
        <v>269</v>
      </c>
      <c r="B350" s="39" t="s">
        <v>439</v>
      </c>
      <c r="C350" s="38" t="s">
        <v>58</v>
      </c>
      <c r="D350" s="38">
        <v>22</v>
      </c>
      <c r="E350" s="39" t="s">
        <v>65</v>
      </c>
      <c r="F350" s="38">
        <v>47</v>
      </c>
      <c r="G350" s="38">
        <v>633</v>
      </c>
      <c r="H350" s="38">
        <v>14.9</v>
      </c>
      <c r="I350" s="38">
        <v>0.53800000000000003</v>
      </c>
      <c r="J350" s="38">
        <v>0.44400000000000001</v>
      </c>
      <c r="K350" s="38">
        <v>0.22</v>
      </c>
      <c r="L350" s="38">
        <v>1.4</v>
      </c>
      <c r="M350" s="38">
        <v>16.5</v>
      </c>
      <c r="N350" s="38">
        <v>9.1</v>
      </c>
      <c r="O350" s="38">
        <v>10.9</v>
      </c>
      <c r="P350" s="38">
        <v>1.7</v>
      </c>
      <c r="Q350" s="38">
        <v>0.7</v>
      </c>
      <c r="R350" s="38">
        <v>9</v>
      </c>
      <c r="S350" s="38">
        <v>20.5</v>
      </c>
      <c r="T350" s="38"/>
      <c r="U350" s="38">
        <v>1</v>
      </c>
      <c r="V350" s="38">
        <v>0.7</v>
      </c>
      <c r="W350" s="38">
        <v>1.6</v>
      </c>
      <c r="X350" s="38">
        <v>0.123</v>
      </c>
      <c r="Y350" s="38"/>
      <c r="Z350" s="38">
        <v>-0.1</v>
      </c>
      <c r="AA350" s="38">
        <v>-1.6</v>
      </c>
      <c r="AB350" s="38">
        <v>-1.6</v>
      </c>
      <c r="AC350" s="38">
        <v>0.1</v>
      </c>
    </row>
    <row r="351" spans="1:29">
      <c r="A351" s="38">
        <v>270</v>
      </c>
      <c r="B351" s="39" t="s">
        <v>440</v>
      </c>
      <c r="C351" s="38" t="s">
        <v>24</v>
      </c>
      <c r="D351" s="38">
        <v>31</v>
      </c>
      <c r="E351" s="39" t="s">
        <v>292</v>
      </c>
      <c r="F351" s="38">
        <v>70</v>
      </c>
      <c r="G351" s="38">
        <v>1192</v>
      </c>
      <c r="H351" s="38">
        <v>14.9</v>
      </c>
      <c r="I351" s="38">
        <v>0.57799999999999996</v>
      </c>
      <c r="J351" s="38">
        <v>0</v>
      </c>
      <c r="K351" s="38">
        <v>0.40699999999999997</v>
      </c>
      <c r="L351" s="38">
        <v>9.8000000000000007</v>
      </c>
      <c r="M351" s="38">
        <v>15.5</v>
      </c>
      <c r="N351" s="38">
        <v>12.8</v>
      </c>
      <c r="O351" s="38">
        <v>3.6</v>
      </c>
      <c r="P351" s="38">
        <v>0.6</v>
      </c>
      <c r="Q351" s="38">
        <v>1.1000000000000001</v>
      </c>
      <c r="R351" s="38">
        <v>11</v>
      </c>
      <c r="S351" s="38">
        <v>18.100000000000001</v>
      </c>
      <c r="T351" s="38"/>
      <c r="U351" s="38">
        <v>2.2999999999999998</v>
      </c>
      <c r="V351" s="38">
        <v>0.5</v>
      </c>
      <c r="W351" s="38">
        <v>2.8</v>
      </c>
      <c r="X351" s="38">
        <v>0.112</v>
      </c>
      <c r="Y351" s="38"/>
      <c r="Z351" s="38">
        <v>-1</v>
      </c>
      <c r="AA351" s="38">
        <v>-2.6</v>
      </c>
      <c r="AB351" s="38">
        <v>-3.6</v>
      </c>
      <c r="AC351" s="38">
        <v>-0.5</v>
      </c>
    </row>
    <row r="352" spans="1:29">
      <c r="A352" s="38">
        <v>271</v>
      </c>
      <c r="B352" s="39" t="s">
        <v>441</v>
      </c>
      <c r="C352" s="38" t="s">
        <v>53</v>
      </c>
      <c r="D352" s="38">
        <v>22</v>
      </c>
      <c r="E352" s="39" t="s">
        <v>51</v>
      </c>
      <c r="F352" s="38">
        <v>76</v>
      </c>
      <c r="G352" s="38">
        <v>1865</v>
      </c>
      <c r="H352" s="38">
        <v>10.9</v>
      </c>
      <c r="I352" s="38">
        <v>0.504</v>
      </c>
      <c r="J352" s="38">
        <v>0.26900000000000002</v>
      </c>
      <c r="K352" s="38">
        <v>0.18099999999999999</v>
      </c>
      <c r="L352" s="38">
        <v>1.7</v>
      </c>
      <c r="M352" s="38">
        <v>9.4</v>
      </c>
      <c r="N352" s="38">
        <v>5.4</v>
      </c>
      <c r="O352" s="38">
        <v>19.399999999999999</v>
      </c>
      <c r="P352" s="38">
        <v>2.6</v>
      </c>
      <c r="Q352" s="38">
        <v>0.4</v>
      </c>
      <c r="R352" s="38">
        <v>15.1</v>
      </c>
      <c r="S352" s="38">
        <v>13.6</v>
      </c>
      <c r="T352" s="38"/>
      <c r="U352" s="38">
        <v>0.8</v>
      </c>
      <c r="V352" s="38">
        <v>0.9</v>
      </c>
      <c r="W352" s="38">
        <v>1.7</v>
      </c>
      <c r="X352" s="38">
        <v>4.4999999999999998E-2</v>
      </c>
      <c r="Y352" s="38"/>
      <c r="Z352" s="38">
        <v>-1.6</v>
      </c>
      <c r="AA352" s="38">
        <v>-0.7</v>
      </c>
      <c r="AB352" s="38">
        <v>-2.4</v>
      </c>
      <c r="AC352" s="38">
        <v>-0.2</v>
      </c>
    </row>
    <row r="353" spans="1:29">
      <c r="A353" s="38">
        <v>272</v>
      </c>
      <c r="B353" s="39" t="s">
        <v>674</v>
      </c>
      <c r="C353" s="38" t="s">
        <v>61</v>
      </c>
      <c r="D353" s="38">
        <v>23</v>
      </c>
      <c r="E353" s="39" t="s">
        <v>90</v>
      </c>
      <c r="F353" s="38">
        <v>24</v>
      </c>
      <c r="G353" s="38">
        <v>268</v>
      </c>
      <c r="H353" s="38">
        <v>10.5</v>
      </c>
      <c r="I353" s="38">
        <v>0.45900000000000002</v>
      </c>
      <c r="J353" s="38">
        <v>0.18</v>
      </c>
      <c r="K353" s="38">
        <v>0.315</v>
      </c>
      <c r="L353" s="38">
        <v>10.5</v>
      </c>
      <c r="M353" s="38">
        <v>20.9</v>
      </c>
      <c r="N353" s="38">
        <v>15.5</v>
      </c>
      <c r="O353" s="38">
        <v>7.5</v>
      </c>
      <c r="P353" s="38">
        <v>1.5</v>
      </c>
      <c r="Q353" s="38">
        <v>2.9</v>
      </c>
      <c r="R353" s="38">
        <v>17.8</v>
      </c>
      <c r="S353" s="38">
        <v>19.899999999999999</v>
      </c>
      <c r="T353" s="38"/>
      <c r="U353" s="38">
        <v>-0.2</v>
      </c>
      <c r="V353" s="38">
        <v>0.3</v>
      </c>
      <c r="W353" s="38">
        <v>0.1</v>
      </c>
      <c r="X353" s="38">
        <v>1.2E-2</v>
      </c>
      <c r="Y353" s="38"/>
      <c r="Z353" s="38">
        <v>-4.2</v>
      </c>
      <c r="AA353" s="38">
        <v>0.7</v>
      </c>
      <c r="AB353" s="38">
        <v>-3.6</v>
      </c>
      <c r="AC353" s="38">
        <v>-0.1</v>
      </c>
    </row>
    <row r="354" spans="1:29">
      <c r="A354" s="38">
        <v>273</v>
      </c>
      <c r="B354" s="39" t="s">
        <v>442</v>
      </c>
      <c r="C354" s="38" t="s">
        <v>53</v>
      </c>
      <c r="D354" s="38">
        <v>19</v>
      </c>
      <c r="E354" s="39" t="s">
        <v>77</v>
      </c>
      <c r="F354" s="38">
        <v>77</v>
      </c>
      <c r="G354" s="38">
        <v>1902</v>
      </c>
      <c r="H354" s="38">
        <v>11.3</v>
      </c>
      <c r="I354" s="38">
        <v>0.51500000000000001</v>
      </c>
      <c r="J354" s="38">
        <v>0.247</v>
      </c>
      <c r="K354" s="38">
        <v>0.26100000000000001</v>
      </c>
      <c r="L354" s="38">
        <v>1.6</v>
      </c>
      <c r="M354" s="38">
        <v>11.6</v>
      </c>
      <c r="N354" s="38">
        <v>6.4</v>
      </c>
      <c r="O354" s="38">
        <v>24</v>
      </c>
      <c r="P354" s="38">
        <v>1.4</v>
      </c>
      <c r="Q354" s="38">
        <v>0.4</v>
      </c>
      <c r="R354" s="38">
        <v>20.399999999999999</v>
      </c>
      <c r="S354" s="38">
        <v>22</v>
      </c>
      <c r="T354" s="38"/>
      <c r="U354" s="38">
        <v>-0.7</v>
      </c>
      <c r="V354" s="38">
        <v>0</v>
      </c>
      <c r="W354" s="38">
        <v>-0.7</v>
      </c>
      <c r="X354" s="38">
        <v>-1.7999999999999999E-2</v>
      </c>
      <c r="Y354" s="38"/>
      <c r="Z354" s="38">
        <v>-1.7</v>
      </c>
      <c r="AA354" s="38">
        <v>-2.7</v>
      </c>
      <c r="AB354" s="38">
        <v>-4.5</v>
      </c>
      <c r="AC354" s="38">
        <v>-1.2</v>
      </c>
    </row>
    <row r="355" spans="1:29">
      <c r="A355" s="38">
        <v>274</v>
      </c>
      <c r="B355" s="39" t="s">
        <v>89</v>
      </c>
      <c r="C355" s="38" t="s">
        <v>53</v>
      </c>
      <c r="D355" s="38">
        <v>27</v>
      </c>
      <c r="E355" s="39" t="s">
        <v>90</v>
      </c>
      <c r="F355" s="38">
        <v>75</v>
      </c>
      <c r="G355" s="38">
        <v>2665</v>
      </c>
      <c r="H355" s="38">
        <v>18.5</v>
      </c>
      <c r="I355" s="38">
        <v>0.52600000000000002</v>
      </c>
      <c r="J355" s="38">
        <v>0.221</v>
      </c>
      <c r="K355" s="38">
        <v>0.39200000000000002</v>
      </c>
      <c r="L355" s="38">
        <v>1.6</v>
      </c>
      <c r="M355" s="38">
        <v>8.1</v>
      </c>
      <c r="N355" s="38">
        <v>4.7</v>
      </c>
      <c r="O355" s="38">
        <v>43</v>
      </c>
      <c r="P355" s="38">
        <v>1.7</v>
      </c>
      <c r="Q355" s="38">
        <v>0.3</v>
      </c>
      <c r="R355" s="38">
        <v>14.6</v>
      </c>
      <c r="S355" s="38">
        <v>20.6</v>
      </c>
      <c r="T355" s="38"/>
      <c r="U355" s="38">
        <v>6</v>
      </c>
      <c r="V355" s="38">
        <v>1</v>
      </c>
      <c r="W355" s="38">
        <v>7</v>
      </c>
      <c r="X355" s="38">
        <v>0.126</v>
      </c>
      <c r="Y355" s="38"/>
      <c r="Z355" s="38">
        <v>2.7</v>
      </c>
      <c r="AA355" s="38">
        <v>-2.1</v>
      </c>
      <c r="AB355" s="38">
        <v>0.5</v>
      </c>
      <c r="AC355" s="38">
        <v>1.7</v>
      </c>
    </row>
    <row r="356" spans="1:29">
      <c r="A356" s="38">
        <v>275</v>
      </c>
      <c r="B356" s="39" t="s">
        <v>656</v>
      </c>
      <c r="C356" s="38" t="s">
        <v>58</v>
      </c>
      <c r="D356" s="38">
        <v>22</v>
      </c>
      <c r="E356" s="38" t="s">
        <v>107</v>
      </c>
      <c r="F356" s="38">
        <v>17</v>
      </c>
      <c r="G356" s="38">
        <v>244</v>
      </c>
      <c r="H356" s="38">
        <v>6.3</v>
      </c>
      <c r="I356" s="38">
        <v>0.42599999999999999</v>
      </c>
      <c r="J356" s="38">
        <v>0.28100000000000003</v>
      </c>
      <c r="K356" s="38">
        <v>0.22900000000000001</v>
      </c>
      <c r="L356" s="38">
        <v>7.4</v>
      </c>
      <c r="M356" s="38">
        <v>9.6999999999999993</v>
      </c>
      <c r="N356" s="38">
        <v>8.5</v>
      </c>
      <c r="O356" s="38">
        <v>13</v>
      </c>
      <c r="P356" s="38">
        <v>1.3</v>
      </c>
      <c r="Q356" s="38">
        <v>0.3</v>
      </c>
      <c r="R356" s="38">
        <v>19.7</v>
      </c>
      <c r="S356" s="38">
        <v>24.8</v>
      </c>
      <c r="T356" s="38"/>
      <c r="U356" s="38">
        <v>-0.6</v>
      </c>
      <c r="V356" s="38">
        <v>0</v>
      </c>
      <c r="W356" s="38">
        <v>-0.6</v>
      </c>
      <c r="X356" s="38">
        <v>-0.112</v>
      </c>
      <c r="Y356" s="38"/>
      <c r="Z356" s="38">
        <v>-4.9000000000000004</v>
      </c>
      <c r="AA356" s="38">
        <v>-3</v>
      </c>
      <c r="AB356" s="38">
        <v>-7.9</v>
      </c>
      <c r="AC356" s="38">
        <v>-0.4</v>
      </c>
    </row>
    <row r="357" spans="1:29">
      <c r="A357" s="40">
        <v>275</v>
      </c>
      <c r="B357" s="39" t="s">
        <v>656</v>
      </c>
      <c r="C357" s="40" t="s">
        <v>58</v>
      </c>
      <c r="D357" s="40">
        <v>22</v>
      </c>
      <c r="E357" s="39" t="s">
        <v>81</v>
      </c>
      <c r="F357" s="40">
        <v>5</v>
      </c>
      <c r="G357" s="40">
        <v>11</v>
      </c>
      <c r="H357" s="40">
        <v>-22.5</v>
      </c>
      <c r="I357" s="40">
        <v>7.2999999999999995E-2</v>
      </c>
      <c r="J357" s="40">
        <v>0.5</v>
      </c>
      <c r="K357" s="40">
        <v>0.33300000000000002</v>
      </c>
      <c r="L357" s="40">
        <v>9.9</v>
      </c>
      <c r="M357" s="40">
        <v>10</v>
      </c>
      <c r="N357" s="40">
        <v>10</v>
      </c>
      <c r="O357" s="40">
        <v>11.1</v>
      </c>
      <c r="P357" s="40">
        <v>0</v>
      </c>
      <c r="Q357" s="40">
        <v>0</v>
      </c>
      <c r="R357" s="40">
        <v>22.5</v>
      </c>
      <c r="S357" s="40">
        <v>36</v>
      </c>
      <c r="T357" s="40"/>
      <c r="U357" s="40">
        <v>-0.2</v>
      </c>
      <c r="V357" s="40">
        <v>0</v>
      </c>
      <c r="W357" s="40">
        <v>-0.2</v>
      </c>
      <c r="X357" s="40">
        <v>-0.72</v>
      </c>
      <c r="Y357" s="40"/>
      <c r="Z357" s="40">
        <v>-20.6</v>
      </c>
      <c r="AA357" s="40">
        <v>-5.5</v>
      </c>
      <c r="AB357" s="40">
        <v>-26.1</v>
      </c>
      <c r="AC357" s="40">
        <v>-0.1</v>
      </c>
    </row>
    <row r="358" spans="1:29">
      <c r="A358" s="40">
        <v>275</v>
      </c>
      <c r="B358" s="39" t="s">
        <v>656</v>
      </c>
      <c r="C358" s="40" t="s">
        <v>58</v>
      </c>
      <c r="D358" s="40">
        <v>22</v>
      </c>
      <c r="E358" s="39" t="s">
        <v>51</v>
      </c>
      <c r="F358" s="40">
        <v>12</v>
      </c>
      <c r="G358" s="40">
        <v>233</v>
      </c>
      <c r="H358" s="40">
        <v>7.6</v>
      </c>
      <c r="I358" s="40">
        <v>0.45</v>
      </c>
      <c r="J358" s="40">
        <v>0.26700000000000002</v>
      </c>
      <c r="K358" s="40">
        <v>0.222</v>
      </c>
      <c r="L358" s="40">
        <v>7.2</v>
      </c>
      <c r="M358" s="40">
        <v>9.6999999999999993</v>
      </c>
      <c r="N358" s="40">
        <v>8.4</v>
      </c>
      <c r="O358" s="40">
        <v>13.1</v>
      </c>
      <c r="P358" s="40">
        <v>1.4</v>
      </c>
      <c r="Q358" s="40">
        <v>0.4</v>
      </c>
      <c r="R358" s="40">
        <v>19.5</v>
      </c>
      <c r="S358" s="40">
        <v>24.3</v>
      </c>
      <c r="T358" s="40"/>
      <c r="U358" s="40">
        <v>-0.4</v>
      </c>
      <c r="V358" s="40">
        <v>0</v>
      </c>
      <c r="W358" s="40">
        <v>-0.4</v>
      </c>
      <c r="X358" s="40">
        <v>-8.3000000000000004E-2</v>
      </c>
      <c r="Y358" s="40"/>
      <c r="Z358" s="40">
        <v>-4.0999999999999996</v>
      </c>
      <c r="AA358" s="40">
        <v>-2.9</v>
      </c>
      <c r="AB358" s="40">
        <v>-7.1</v>
      </c>
      <c r="AC358" s="40">
        <v>-0.3</v>
      </c>
    </row>
    <row r="359" spans="1:29">
      <c r="A359" s="38">
        <v>276</v>
      </c>
      <c r="B359" s="39" t="s">
        <v>443</v>
      </c>
      <c r="C359" s="38" t="s">
        <v>58</v>
      </c>
      <c r="D359" s="38">
        <v>29</v>
      </c>
      <c r="E359" s="39" t="s">
        <v>54</v>
      </c>
      <c r="F359" s="38">
        <v>77</v>
      </c>
      <c r="G359" s="38">
        <v>2354</v>
      </c>
      <c r="H359" s="38">
        <v>11.5</v>
      </c>
      <c r="I359" s="38">
        <v>0.55500000000000005</v>
      </c>
      <c r="J359" s="38">
        <v>0.34799999999999998</v>
      </c>
      <c r="K359" s="38">
        <v>0.20100000000000001</v>
      </c>
      <c r="L359" s="38">
        <v>1</v>
      </c>
      <c r="M359" s="38">
        <v>7.6</v>
      </c>
      <c r="N359" s="38">
        <v>4.3</v>
      </c>
      <c r="O359" s="38">
        <v>9.8000000000000007</v>
      </c>
      <c r="P359" s="38">
        <v>1.7</v>
      </c>
      <c r="Q359" s="38">
        <v>0.4</v>
      </c>
      <c r="R359" s="38">
        <v>10</v>
      </c>
      <c r="S359" s="38">
        <v>15.2</v>
      </c>
      <c r="T359" s="38"/>
      <c r="U359" s="38">
        <v>2.5</v>
      </c>
      <c r="V359" s="38">
        <v>2.4</v>
      </c>
      <c r="W359" s="38">
        <v>4.8</v>
      </c>
      <c r="X359" s="38">
        <v>9.9000000000000005E-2</v>
      </c>
      <c r="Y359" s="38"/>
      <c r="Z359" s="38">
        <v>0.3</v>
      </c>
      <c r="AA359" s="38">
        <v>0.2</v>
      </c>
      <c r="AB359" s="38">
        <v>0.5</v>
      </c>
      <c r="AC359" s="38">
        <v>1.5</v>
      </c>
    </row>
    <row r="360" spans="1:29">
      <c r="A360" s="38">
        <v>277</v>
      </c>
      <c r="B360" s="39" t="s">
        <v>91</v>
      </c>
      <c r="C360" s="38" t="s">
        <v>24</v>
      </c>
      <c r="D360" s="38">
        <v>31</v>
      </c>
      <c r="E360" s="39" t="s">
        <v>56</v>
      </c>
      <c r="F360" s="38">
        <v>49</v>
      </c>
      <c r="G360" s="38">
        <v>904</v>
      </c>
      <c r="H360" s="38">
        <v>17.8</v>
      </c>
      <c r="I360" s="38">
        <v>0.54100000000000004</v>
      </c>
      <c r="J360" s="38">
        <v>6.0000000000000001E-3</v>
      </c>
      <c r="K360" s="38">
        <v>0.33200000000000002</v>
      </c>
      <c r="L360" s="38">
        <v>10</v>
      </c>
      <c r="M360" s="38">
        <v>20.3</v>
      </c>
      <c r="N360" s="38">
        <v>15.3</v>
      </c>
      <c r="O360" s="38">
        <v>13.7</v>
      </c>
      <c r="P360" s="38">
        <v>1.7</v>
      </c>
      <c r="Q360" s="38">
        <v>2.1</v>
      </c>
      <c r="R360" s="38">
        <v>12</v>
      </c>
      <c r="S360" s="38">
        <v>19.600000000000001</v>
      </c>
      <c r="T360" s="38"/>
      <c r="U360" s="38">
        <v>1.6</v>
      </c>
      <c r="V360" s="38">
        <v>1.6</v>
      </c>
      <c r="W360" s="38">
        <v>3.2</v>
      </c>
      <c r="X360" s="38">
        <v>0.16800000000000001</v>
      </c>
      <c r="Y360" s="38"/>
      <c r="Z360" s="38">
        <v>-0.6</v>
      </c>
      <c r="AA360" s="38">
        <v>2</v>
      </c>
      <c r="AB360" s="38">
        <v>1.4</v>
      </c>
      <c r="AC360" s="38">
        <v>0.8</v>
      </c>
    </row>
    <row r="361" spans="1:29">
      <c r="A361" s="38">
        <v>278</v>
      </c>
      <c r="B361" s="39" t="s">
        <v>444</v>
      </c>
      <c r="C361" s="38" t="s">
        <v>58</v>
      </c>
      <c r="D361" s="38">
        <v>24</v>
      </c>
      <c r="E361" s="39" t="s">
        <v>223</v>
      </c>
      <c r="F361" s="38">
        <v>1</v>
      </c>
      <c r="G361" s="38">
        <v>2</v>
      </c>
      <c r="H361" s="38">
        <v>-19.7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21.8</v>
      </c>
      <c r="T361" s="38"/>
      <c r="U361" s="38">
        <v>0</v>
      </c>
      <c r="V361" s="38">
        <v>0</v>
      </c>
      <c r="W361" s="38">
        <v>0</v>
      </c>
      <c r="X361" s="38">
        <v>-0.52700000000000002</v>
      </c>
      <c r="Y361" s="38"/>
      <c r="Z361" s="38">
        <v>-21.9</v>
      </c>
      <c r="AA361" s="38">
        <v>-6.7</v>
      </c>
      <c r="AB361" s="38">
        <v>-28.5</v>
      </c>
      <c r="AC361" s="38">
        <v>0</v>
      </c>
    </row>
    <row r="362" spans="1:29">
      <c r="A362" s="38">
        <v>279</v>
      </c>
      <c r="B362" s="39" t="s">
        <v>445</v>
      </c>
      <c r="C362" s="38" t="s">
        <v>61</v>
      </c>
      <c r="D362" s="38">
        <v>21</v>
      </c>
      <c r="E362" s="39" t="s">
        <v>59</v>
      </c>
      <c r="F362" s="38">
        <v>69</v>
      </c>
      <c r="G362" s="38">
        <v>1518</v>
      </c>
      <c r="H362" s="38">
        <v>13.5</v>
      </c>
      <c r="I362" s="38">
        <v>0.54200000000000004</v>
      </c>
      <c r="J362" s="38">
        <v>8.0000000000000002E-3</v>
      </c>
      <c r="K362" s="38">
        <v>0.29499999999999998</v>
      </c>
      <c r="L362" s="38">
        <v>10.199999999999999</v>
      </c>
      <c r="M362" s="38">
        <v>22.7</v>
      </c>
      <c r="N362" s="38">
        <v>16.399999999999999</v>
      </c>
      <c r="O362" s="38">
        <v>3.1</v>
      </c>
      <c r="P362" s="38">
        <v>1.1000000000000001</v>
      </c>
      <c r="Q362" s="38">
        <v>5.3</v>
      </c>
      <c r="R362" s="38">
        <v>15.7</v>
      </c>
      <c r="S362" s="38">
        <v>13.7</v>
      </c>
      <c r="T362" s="38"/>
      <c r="U362" s="38">
        <v>1.2</v>
      </c>
      <c r="V362" s="38">
        <v>2.1</v>
      </c>
      <c r="W362" s="38">
        <v>3.4</v>
      </c>
      <c r="X362" s="38">
        <v>0.107</v>
      </c>
      <c r="Y362" s="38"/>
      <c r="Z362" s="38">
        <v>-3.3</v>
      </c>
      <c r="AA362" s="38">
        <v>2.2999999999999998</v>
      </c>
      <c r="AB362" s="38">
        <v>-1</v>
      </c>
      <c r="AC362" s="38">
        <v>0.4</v>
      </c>
    </row>
    <row r="363" spans="1:29">
      <c r="A363" s="38">
        <v>280</v>
      </c>
      <c r="B363" s="39" t="s">
        <v>446</v>
      </c>
      <c r="C363" s="38" t="s">
        <v>64</v>
      </c>
      <c r="D363" s="38">
        <v>23</v>
      </c>
      <c r="E363" s="39" t="s">
        <v>62</v>
      </c>
      <c r="F363" s="38">
        <v>64</v>
      </c>
      <c r="G363" s="38">
        <v>2033</v>
      </c>
      <c r="H363" s="38">
        <v>22</v>
      </c>
      <c r="I363" s="38">
        <v>0.56699999999999995</v>
      </c>
      <c r="J363" s="38">
        <v>0.23400000000000001</v>
      </c>
      <c r="K363" s="38">
        <v>0.307</v>
      </c>
      <c r="L363" s="38">
        <v>4.8</v>
      </c>
      <c r="M363" s="38">
        <v>20.6</v>
      </c>
      <c r="N363" s="38">
        <v>12.9</v>
      </c>
      <c r="O363" s="38">
        <v>13</v>
      </c>
      <c r="P363" s="38">
        <v>3.7</v>
      </c>
      <c r="Q363" s="38">
        <v>1.8</v>
      </c>
      <c r="R363" s="38">
        <v>9.4</v>
      </c>
      <c r="S363" s="38">
        <v>23</v>
      </c>
      <c r="T363" s="38"/>
      <c r="U363" s="38">
        <v>4.2</v>
      </c>
      <c r="V363" s="38">
        <v>4.4000000000000004</v>
      </c>
      <c r="W363" s="38">
        <v>8.6</v>
      </c>
      <c r="X363" s="38">
        <v>0.20399999999999999</v>
      </c>
      <c r="Y363" s="38"/>
      <c r="Z363" s="38">
        <v>2.6</v>
      </c>
      <c r="AA363" s="38">
        <v>3.5</v>
      </c>
      <c r="AB363" s="38">
        <v>6.1</v>
      </c>
      <c r="AC363" s="38">
        <v>4.0999999999999996</v>
      </c>
    </row>
    <row r="364" spans="1:29">
      <c r="A364" s="36" t="s">
        <v>214</v>
      </c>
      <c r="B364" s="36" t="s">
        <v>0</v>
      </c>
      <c r="C364" s="36" t="s">
        <v>1</v>
      </c>
      <c r="D364" s="36" t="s">
        <v>2</v>
      </c>
      <c r="E364" s="36" t="s">
        <v>3</v>
      </c>
      <c r="F364" s="36" t="s">
        <v>4</v>
      </c>
      <c r="G364" s="36" t="s">
        <v>6</v>
      </c>
      <c r="H364" s="36" t="s">
        <v>26</v>
      </c>
      <c r="I364" s="36" t="s">
        <v>27</v>
      </c>
      <c r="J364" s="36" t="s">
        <v>28</v>
      </c>
      <c r="K364" s="36" t="s">
        <v>29</v>
      </c>
      <c r="L364" s="36" t="s">
        <v>30</v>
      </c>
      <c r="M364" s="36" t="s">
        <v>31</v>
      </c>
      <c r="N364" s="36" t="s">
        <v>32</v>
      </c>
      <c r="O364" s="36" t="s">
        <v>33</v>
      </c>
      <c r="P364" s="36" t="s">
        <v>34</v>
      </c>
      <c r="Q364" s="36" t="s">
        <v>35</v>
      </c>
      <c r="R364" s="36" t="s">
        <v>36</v>
      </c>
      <c r="S364" s="36" t="s">
        <v>37</v>
      </c>
      <c r="T364" s="36"/>
      <c r="U364" s="36" t="s">
        <v>38</v>
      </c>
      <c r="V364" s="36" t="s">
        <v>39</v>
      </c>
      <c r="W364" s="36" t="s">
        <v>40</v>
      </c>
      <c r="X364" s="36" t="s">
        <v>41</v>
      </c>
      <c r="Y364" s="36"/>
      <c r="Z364" s="36" t="s">
        <v>42</v>
      </c>
      <c r="AA364" s="36" t="s">
        <v>43</v>
      </c>
      <c r="AB364" s="36" t="s">
        <v>44</v>
      </c>
      <c r="AC364" s="36" t="s">
        <v>45</v>
      </c>
    </row>
    <row r="365" spans="1:29">
      <c r="A365" s="38">
        <v>281</v>
      </c>
      <c r="B365" s="39" t="s">
        <v>447</v>
      </c>
      <c r="C365" s="38" t="s">
        <v>61</v>
      </c>
      <c r="D365" s="38">
        <v>22</v>
      </c>
      <c r="E365" s="39" t="s">
        <v>49</v>
      </c>
      <c r="F365" s="38">
        <v>55</v>
      </c>
      <c r="G365" s="38">
        <v>847</v>
      </c>
      <c r="H365" s="38">
        <v>14.8</v>
      </c>
      <c r="I365" s="38">
        <v>0.63100000000000001</v>
      </c>
      <c r="J365" s="38">
        <v>0.45700000000000002</v>
      </c>
      <c r="K365" s="38">
        <v>0.13100000000000001</v>
      </c>
      <c r="L365" s="38">
        <v>5.9</v>
      </c>
      <c r="M365" s="38">
        <v>25.3</v>
      </c>
      <c r="N365" s="38">
        <v>15.8</v>
      </c>
      <c r="O365" s="38">
        <v>5.8</v>
      </c>
      <c r="P365" s="38">
        <v>0.6</v>
      </c>
      <c r="Q365" s="38">
        <v>1.2</v>
      </c>
      <c r="R365" s="38">
        <v>13.1</v>
      </c>
      <c r="S365" s="38">
        <v>15.8</v>
      </c>
      <c r="T365" s="38"/>
      <c r="U365" s="38">
        <v>1.6</v>
      </c>
      <c r="V365" s="38">
        <v>1.2</v>
      </c>
      <c r="W365" s="38">
        <v>2.8</v>
      </c>
      <c r="X365" s="38">
        <v>0.158</v>
      </c>
      <c r="Y365" s="38"/>
      <c r="Z365" s="38">
        <v>0.1</v>
      </c>
      <c r="AA365" s="38">
        <v>0</v>
      </c>
      <c r="AB365" s="38">
        <v>0.2</v>
      </c>
      <c r="AC365" s="38">
        <v>0.5</v>
      </c>
    </row>
    <row r="366" spans="1:29">
      <c r="A366" s="38">
        <v>282</v>
      </c>
      <c r="B366" s="39" t="s">
        <v>448</v>
      </c>
      <c r="C366" s="38" t="s">
        <v>24</v>
      </c>
      <c r="D366" s="38">
        <v>25</v>
      </c>
      <c r="E366" s="39" t="s">
        <v>54</v>
      </c>
      <c r="F366" s="38">
        <v>63</v>
      </c>
      <c r="G366" s="38">
        <v>824</v>
      </c>
      <c r="H366" s="38">
        <v>11.9</v>
      </c>
      <c r="I366" s="38">
        <v>0.47799999999999998</v>
      </c>
      <c r="J366" s="38">
        <v>0.106</v>
      </c>
      <c r="K366" s="38">
        <v>0.216</v>
      </c>
      <c r="L366" s="38">
        <v>7</v>
      </c>
      <c r="M366" s="38">
        <v>21.7</v>
      </c>
      <c r="N366" s="38">
        <v>14.3</v>
      </c>
      <c r="O366" s="38">
        <v>8.8000000000000007</v>
      </c>
      <c r="P366" s="38">
        <v>1.1000000000000001</v>
      </c>
      <c r="Q366" s="38">
        <v>0.9</v>
      </c>
      <c r="R366" s="38">
        <v>10.5</v>
      </c>
      <c r="S366" s="38">
        <v>18.600000000000001</v>
      </c>
      <c r="T366" s="38"/>
      <c r="U366" s="38">
        <v>0.2</v>
      </c>
      <c r="V366" s="38">
        <v>1.2</v>
      </c>
      <c r="W366" s="38">
        <v>1.3</v>
      </c>
      <c r="X366" s="38">
        <v>7.8E-2</v>
      </c>
      <c r="Y366" s="38"/>
      <c r="Z366" s="38">
        <v>-3.1</v>
      </c>
      <c r="AA366" s="38">
        <v>0</v>
      </c>
      <c r="AB366" s="38">
        <v>-3.1</v>
      </c>
      <c r="AC366" s="38">
        <v>-0.2</v>
      </c>
    </row>
    <row r="367" spans="1:29">
      <c r="A367" s="38">
        <v>283</v>
      </c>
      <c r="B367" s="39" t="s">
        <v>449</v>
      </c>
      <c r="C367" s="38" t="s">
        <v>53</v>
      </c>
      <c r="D367" s="38">
        <v>24</v>
      </c>
      <c r="E367" s="39" t="s">
        <v>49</v>
      </c>
      <c r="F367" s="38">
        <v>82</v>
      </c>
      <c r="G367" s="38">
        <v>2925</v>
      </c>
      <c r="H367" s="38">
        <v>20.7</v>
      </c>
      <c r="I367" s="38">
        <v>0.56000000000000005</v>
      </c>
      <c r="J367" s="38">
        <v>0.42099999999999999</v>
      </c>
      <c r="K367" s="38">
        <v>0.29299999999999998</v>
      </c>
      <c r="L367" s="38">
        <v>1.8</v>
      </c>
      <c r="M367" s="38">
        <v>11.8</v>
      </c>
      <c r="N367" s="38">
        <v>6.9</v>
      </c>
      <c r="O367" s="38">
        <v>29</v>
      </c>
      <c r="P367" s="38">
        <v>1.7</v>
      </c>
      <c r="Q367" s="38">
        <v>0.5</v>
      </c>
      <c r="R367" s="38">
        <v>12.6</v>
      </c>
      <c r="S367" s="38">
        <v>26.9</v>
      </c>
      <c r="T367" s="38"/>
      <c r="U367" s="38">
        <v>7.3</v>
      </c>
      <c r="V367" s="38">
        <v>3.3</v>
      </c>
      <c r="W367" s="38">
        <v>10.6</v>
      </c>
      <c r="X367" s="38">
        <v>0.17399999999999999</v>
      </c>
      <c r="Y367" s="38"/>
      <c r="Z367" s="38">
        <v>5</v>
      </c>
      <c r="AA367" s="38">
        <v>0</v>
      </c>
      <c r="AB367" s="38">
        <v>5.0999999999999996</v>
      </c>
      <c r="AC367" s="38">
        <v>5.2</v>
      </c>
    </row>
    <row r="368" spans="1:29">
      <c r="A368" s="38">
        <v>284</v>
      </c>
      <c r="B368" s="39" t="s">
        <v>450</v>
      </c>
      <c r="C368" s="38" t="s">
        <v>53</v>
      </c>
      <c r="D368" s="38">
        <v>26</v>
      </c>
      <c r="E368" s="39" t="s">
        <v>85</v>
      </c>
      <c r="F368" s="38">
        <v>74</v>
      </c>
      <c r="G368" s="38">
        <v>1907</v>
      </c>
      <c r="H368" s="38">
        <v>15.6</v>
      </c>
      <c r="I368" s="38">
        <v>0.53900000000000003</v>
      </c>
      <c r="J368" s="38">
        <v>0.26900000000000002</v>
      </c>
      <c r="K368" s="38">
        <v>0.41</v>
      </c>
      <c r="L368" s="38">
        <v>1.4</v>
      </c>
      <c r="M368" s="38">
        <v>10.199999999999999</v>
      </c>
      <c r="N368" s="38">
        <v>5.7</v>
      </c>
      <c r="O368" s="38">
        <v>28.6</v>
      </c>
      <c r="P368" s="38">
        <v>2.2000000000000002</v>
      </c>
      <c r="Q368" s="38">
        <v>1.4</v>
      </c>
      <c r="R368" s="38">
        <v>17.7</v>
      </c>
      <c r="S368" s="38">
        <v>21.9</v>
      </c>
      <c r="T368" s="38"/>
      <c r="U368" s="38">
        <v>1.8</v>
      </c>
      <c r="V368" s="38">
        <v>0.8</v>
      </c>
      <c r="W368" s="38">
        <v>2.7</v>
      </c>
      <c r="X368" s="38">
        <v>6.8000000000000005E-2</v>
      </c>
      <c r="Y368" s="38"/>
      <c r="Z368" s="38">
        <v>0.5</v>
      </c>
      <c r="AA368" s="38">
        <v>-1.3</v>
      </c>
      <c r="AB368" s="38">
        <v>-0.8</v>
      </c>
      <c r="AC368" s="38">
        <v>0.6</v>
      </c>
    </row>
    <row r="369" spans="1:29">
      <c r="A369" s="38">
        <v>285</v>
      </c>
      <c r="B369" s="39" t="s">
        <v>451</v>
      </c>
      <c r="C369" s="38" t="s">
        <v>53</v>
      </c>
      <c r="D369" s="38">
        <v>29</v>
      </c>
      <c r="E369" s="39" t="s">
        <v>56</v>
      </c>
      <c r="F369" s="38">
        <v>78</v>
      </c>
      <c r="G369" s="38">
        <v>1468</v>
      </c>
      <c r="H369" s="38">
        <v>12.9</v>
      </c>
      <c r="I369" s="38">
        <v>0.52900000000000003</v>
      </c>
      <c r="J369" s="38">
        <v>5.0000000000000001E-3</v>
      </c>
      <c r="K369" s="38">
        <v>0.23</v>
      </c>
      <c r="L369" s="38">
        <v>3.3</v>
      </c>
      <c r="M369" s="38">
        <v>10</v>
      </c>
      <c r="N369" s="38">
        <v>6.7</v>
      </c>
      <c r="O369" s="38">
        <v>24.2</v>
      </c>
      <c r="P369" s="38">
        <v>1.6</v>
      </c>
      <c r="Q369" s="38">
        <v>1</v>
      </c>
      <c r="R369" s="38">
        <v>19</v>
      </c>
      <c r="S369" s="38">
        <v>15.9</v>
      </c>
      <c r="T369" s="38"/>
      <c r="U369" s="38">
        <v>1.5</v>
      </c>
      <c r="V369" s="38">
        <v>1.8</v>
      </c>
      <c r="W369" s="38">
        <v>3.3</v>
      </c>
      <c r="X369" s="38">
        <v>0.107</v>
      </c>
      <c r="Y369" s="38"/>
      <c r="Z369" s="38">
        <v>-2.1</v>
      </c>
      <c r="AA369" s="38">
        <v>0.4</v>
      </c>
      <c r="AB369" s="38">
        <v>-1.7</v>
      </c>
      <c r="AC369" s="38">
        <v>0.1</v>
      </c>
    </row>
    <row r="370" spans="1:29">
      <c r="A370" s="38">
        <v>286</v>
      </c>
      <c r="B370" s="39" t="s">
        <v>452</v>
      </c>
      <c r="C370" s="38" t="s">
        <v>61</v>
      </c>
      <c r="D370" s="38">
        <v>26</v>
      </c>
      <c r="E370" s="39" t="s">
        <v>231</v>
      </c>
      <c r="F370" s="38">
        <v>72</v>
      </c>
      <c r="G370" s="38">
        <v>2100</v>
      </c>
      <c r="H370" s="38">
        <v>22.7</v>
      </c>
      <c r="I370" s="38">
        <v>0.55800000000000005</v>
      </c>
      <c r="J370" s="38">
        <v>0.01</v>
      </c>
      <c r="K370" s="38">
        <v>0.27800000000000002</v>
      </c>
      <c r="L370" s="38">
        <v>11.5</v>
      </c>
      <c r="M370" s="38">
        <v>17.100000000000001</v>
      </c>
      <c r="N370" s="38">
        <v>14.3</v>
      </c>
      <c r="O370" s="38">
        <v>4.5</v>
      </c>
      <c r="P370" s="38">
        <v>1.1000000000000001</v>
      </c>
      <c r="Q370" s="38">
        <v>4.8</v>
      </c>
      <c r="R370" s="38">
        <v>8.6</v>
      </c>
      <c r="S370" s="38">
        <v>26.3</v>
      </c>
      <c r="T370" s="38"/>
      <c r="U370" s="38">
        <v>4.7</v>
      </c>
      <c r="V370" s="38">
        <v>2.2000000000000002</v>
      </c>
      <c r="W370" s="38">
        <v>7</v>
      </c>
      <c r="X370" s="38">
        <v>0.159</v>
      </c>
      <c r="Y370" s="38"/>
      <c r="Z370" s="38">
        <v>0.5</v>
      </c>
      <c r="AA370" s="38">
        <v>-0.3</v>
      </c>
      <c r="AB370" s="38">
        <v>0.2</v>
      </c>
      <c r="AC370" s="38">
        <v>1.1000000000000001</v>
      </c>
    </row>
    <row r="371" spans="1:29">
      <c r="A371" s="38">
        <v>287</v>
      </c>
      <c r="B371" s="39" t="s">
        <v>453</v>
      </c>
      <c r="C371" s="38" t="s">
        <v>61</v>
      </c>
      <c r="D371" s="38">
        <v>26</v>
      </c>
      <c r="E371" s="39" t="s">
        <v>49</v>
      </c>
      <c r="F371" s="38">
        <v>59</v>
      </c>
      <c r="G371" s="38">
        <v>1638</v>
      </c>
      <c r="H371" s="38">
        <v>16.2</v>
      </c>
      <c r="I371" s="38">
        <v>0.57399999999999995</v>
      </c>
      <c r="J371" s="38">
        <v>2E-3</v>
      </c>
      <c r="K371" s="38">
        <v>0.29099999999999998</v>
      </c>
      <c r="L371" s="38">
        <v>12.7</v>
      </c>
      <c r="M371" s="38">
        <v>13.1</v>
      </c>
      <c r="N371" s="38">
        <v>12.9</v>
      </c>
      <c r="O371" s="38">
        <v>5.0999999999999996</v>
      </c>
      <c r="P371" s="38">
        <v>0.5</v>
      </c>
      <c r="Q371" s="38">
        <v>3.7</v>
      </c>
      <c r="R371" s="38">
        <v>12.9</v>
      </c>
      <c r="S371" s="38">
        <v>15.5</v>
      </c>
      <c r="T371" s="38"/>
      <c r="U371" s="38">
        <v>3.2</v>
      </c>
      <c r="V371" s="38">
        <v>1.9</v>
      </c>
      <c r="W371" s="38">
        <v>5.0999999999999996</v>
      </c>
      <c r="X371" s="38">
        <v>0.15</v>
      </c>
      <c r="Y371" s="38"/>
      <c r="Z371" s="38">
        <v>0.1</v>
      </c>
      <c r="AA371" s="38">
        <v>2</v>
      </c>
      <c r="AB371" s="38">
        <v>2.1</v>
      </c>
      <c r="AC371" s="38">
        <v>1.7</v>
      </c>
    </row>
    <row r="372" spans="1:29">
      <c r="A372" s="38">
        <v>288</v>
      </c>
      <c r="B372" s="39" t="s">
        <v>76</v>
      </c>
      <c r="C372" s="38" t="s">
        <v>24</v>
      </c>
      <c r="D372" s="38">
        <v>26</v>
      </c>
      <c r="E372" s="39" t="s">
        <v>108</v>
      </c>
      <c r="F372" s="38">
        <v>75</v>
      </c>
      <c r="G372" s="38">
        <v>2532</v>
      </c>
      <c r="H372" s="38">
        <v>18.8</v>
      </c>
      <c r="I372" s="38">
        <v>0.56200000000000006</v>
      </c>
      <c r="J372" s="38">
        <v>0.41199999999999998</v>
      </c>
      <c r="K372" s="38">
        <v>0.33700000000000002</v>
      </c>
      <c r="L372" s="38">
        <v>6.5</v>
      </c>
      <c r="M372" s="38">
        <v>26.3</v>
      </c>
      <c r="N372" s="38">
        <v>16.600000000000001</v>
      </c>
      <c r="O372" s="38">
        <v>10.7</v>
      </c>
      <c r="P372" s="38">
        <v>1</v>
      </c>
      <c r="Q372" s="38">
        <v>1.2</v>
      </c>
      <c r="R372" s="38">
        <v>10</v>
      </c>
      <c r="S372" s="38">
        <v>21.7</v>
      </c>
      <c r="T372" s="38"/>
      <c r="U372" s="38">
        <v>5.8</v>
      </c>
      <c r="V372" s="38">
        <v>2.9</v>
      </c>
      <c r="W372" s="38">
        <v>8.6999999999999993</v>
      </c>
      <c r="X372" s="38">
        <v>0.16500000000000001</v>
      </c>
      <c r="Y372" s="38"/>
      <c r="Z372" s="38">
        <v>2</v>
      </c>
      <c r="AA372" s="38">
        <v>-0.1</v>
      </c>
      <c r="AB372" s="38">
        <v>1.9</v>
      </c>
      <c r="AC372" s="38">
        <v>2.5</v>
      </c>
    </row>
    <row r="373" spans="1:29">
      <c r="A373" s="38">
        <v>289</v>
      </c>
      <c r="B373" s="39" t="s">
        <v>454</v>
      </c>
      <c r="C373" s="38" t="s">
        <v>53</v>
      </c>
      <c r="D373" s="38">
        <v>28</v>
      </c>
      <c r="E373" s="39" t="s">
        <v>105</v>
      </c>
      <c r="F373" s="38">
        <v>70</v>
      </c>
      <c r="G373" s="38">
        <v>2414</v>
      </c>
      <c r="H373" s="38">
        <v>19.3</v>
      </c>
      <c r="I373" s="38">
        <v>0.52700000000000002</v>
      </c>
      <c r="J373" s="38">
        <v>0.375</v>
      </c>
      <c r="K373" s="38">
        <v>0.29899999999999999</v>
      </c>
      <c r="L373" s="38">
        <v>2.6</v>
      </c>
      <c r="M373" s="38">
        <v>13.1</v>
      </c>
      <c r="N373" s="38">
        <v>7.8</v>
      </c>
      <c r="O373" s="38">
        <v>32.4</v>
      </c>
      <c r="P373" s="38">
        <v>2.2999999999999998</v>
      </c>
      <c r="Q373" s="38">
        <v>0.4</v>
      </c>
      <c r="R373" s="38">
        <v>12.8</v>
      </c>
      <c r="S373" s="38">
        <v>25.4</v>
      </c>
      <c r="T373" s="38"/>
      <c r="U373" s="38">
        <v>5.0999999999999996</v>
      </c>
      <c r="V373" s="38">
        <v>2</v>
      </c>
      <c r="W373" s="38">
        <v>7.1</v>
      </c>
      <c r="X373" s="38">
        <v>0.14099999999999999</v>
      </c>
      <c r="Y373" s="38"/>
      <c r="Z373" s="38">
        <v>4.2</v>
      </c>
      <c r="AA373" s="38">
        <v>-0.6</v>
      </c>
      <c r="AB373" s="38">
        <v>3.6</v>
      </c>
      <c r="AC373" s="38">
        <v>3.4</v>
      </c>
    </row>
    <row r="374" spans="1:29">
      <c r="A374" s="38">
        <v>290</v>
      </c>
      <c r="B374" s="39" t="s">
        <v>675</v>
      </c>
      <c r="C374" s="38" t="s">
        <v>53</v>
      </c>
      <c r="D374" s="38">
        <v>32</v>
      </c>
      <c r="E374" s="39" t="s">
        <v>117</v>
      </c>
      <c r="F374" s="38">
        <v>21</v>
      </c>
      <c r="G374" s="38">
        <v>272</v>
      </c>
      <c r="H374" s="38">
        <v>13</v>
      </c>
      <c r="I374" s="38">
        <v>0.46100000000000002</v>
      </c>
      <c r="J374" s="38">
        <v>0.27900000000000003</v>
      </c>
      <c r="K374" s="38">
        <v>4.8000000000000001E-2</v>
      </c>
      <c r="L374" s="38">
        <v>1.5</v>
      </c>
      <c r="M374" s="38">
        <v>5</v>
      </c>
      <c r="N374" s="38">
        <v>3.2</v>
      </c>
      <c r="O374" s="38">
        <v>36</v>
      </c>
      <c r="P374" s="38">
        <v>1.5</v>
      </c>
      <c r="Q374" s="38">
        <v>0</v>
      </c>
      <c r="R374" s="38">
        <v>13.1</v>
      </c>
      <c r="S374" s="38">
        <v>19.899999999999999</v>
      </c>
      <c r="T374" s="38"/>
      <c r="U374" s="38">
        <v>0.2</v>
      </c>
      <c r="V374" s="38">
        <v>0.1</v>
      </c>
      <c r="W374" s="38">
        <v>0.3</v>
      </c>
      <c r="X374" s="38">
        <v>5.8000000000000003E-2</v>
      </c>
      <c r="Y374" s="38"/>
      <c r="Z374" s="38">
        <v>-1.1000000000000001</v>
      </c>
      <c r="AA374" s="38">
        <v>-4.4000000000000004</v>
      </c>
      <c r="AB374" s="38">
        <v>-5.5</v>
      </c>
      <c r="AC374" s="38">
        <v>-0.2</v>
      </c>
    </row>
    <row r="375" spans="1:29">
      <c r="A375" s="38">
        <v>291</v>
      </c>
      <c r="B375" s="39" t="s">
        <v>455</v>
      </c>
      <c r="C375" s="38" t="s">
        <v>53</v>
      </c>
      <c r="D375" s="38">
        <v>25</v>
      </c>
      <c r="E375" s="39" t="s">
        <v>54</v>
      </c>
      <c r="F375" s="38">
        <v>1</v>
      </c>
      <c r="G375" s="38">
        <v>6</v>
      </c>
      <c r="H375" s="38">
        <v>-0.7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8.6999999999999993</v>
      </c>
      <c r="Q375" s="38">
        <v>0</v>
      </c>
      <c r="R375" s="38">
        <v>0</v>
      </c>
      <c r="S375" s="38">
        <v>7.6</v>
      </c>
      <c r="T375" s="38"/>
      <c r="U375" s="38">
        <v>0</v>
      </c>
      <c r="V375" s="38">
        <v>0</v>
      </c>
      <c r="W375" s="38">
        <v>0</v>
      </c>
      <c r="X375" s="38">
        <v>-5.7000000000000002E-2</v>
      </c>
      <c r="Y375" s="38"/>
      <c r="Z375" s="38">
        <v>-7.9</v>
      </c>
      <c r="AA375" s="38">
        <v>6.6</v>
      </c>
      <c r="AB375" s="38">
        <v>-1.3</v>
      </c>
      <c r="AC375" s="38">
        <v>0</v>
      </c>
    </row>
    <row r="376" spans="1:29">
      <c r="A376" s="38">
        <v>292</v>
      </c>
      <c r="B376" s="39" t="s">
        <v>456</v>
      </c>
      <c r="C376" s="38" t="s">
        <v>53</v>
      </c>
      <c r="D376" s="38">
        <v>24</v>
      </c>
      <c r="E376" s="39" t="s">
        <v>97</v>
      </c>
      <c r="F376" s="38">
        <v>55</v>
      </c>
      <c r="G376" s="38">
        <v>833</v>
      </c>
      <c r="H376" s="38">
        <v>13.2</v>
      </c>
      <c r="I376" s="38">
        <v>0.48899999999999999</v>
      </c>
      <c r="J376" s="38">
        <v>0.435</v>
      </c>
      <c r="K376" s="38">
        <v>0.106</v>
      </c>
      <c r="L376" s="38">
        <v>1.1000000000000001</v>
      </c>
      <c r="M376" s="38">
        <v>9.5</v>
      </c>
      <c r="N376" s="38">
        <v>5.4</v>
      </c>
      <c r="O376" s="38">
        <v>28.6</v>
      </c>
      <c r="P376" s="38">
        <v>1.8</v>
      </c>
      <c r="Q376" s="38">
        <v>0.2</v>
      </c>
      <c r="R376" s="38">
        <v>13.8</v>
      </c>
      <c r="S376" s="38">
        <v>19.5</v>
      </c>
      <c r="T376" s="38"/>
      <c r="U376" s="38">
        <v>0.5</v>
      </c>
      <c r="V376" s="38">
        <v>0.8</v>
      </c>
      <c r="W376" s="38">
        <v>1.3</v>
      </c>
      <c r="X376" s="38">
        <v>7.4999999999999997E-2</v>
      </c>
      <c r="Y376" s="38"/>
      <c r="Z376" s="38">
        <v>-0.9</v>
      </c>
      <c r="AA376" s="38">
        <v>-2.2000000000000002</v>
      </c>
      <c r="AB376" s="38">
        <v>-3.1</v>
      </c>
      <c r="AC376" s="38">
        <v>-0.2</v>
      </c>
    </row>
    <row r="377" spans="1:29">
      <c r="A377" s="38">
        <v>293</v>
      </c>
      <c r="B377" s="39" t="s">
        <v>457</v>
      </c>
      <c r="C377" s="38" t="s">
        <v>61</v>
      </c>
      <c r="D377" s="38">
        <v>28</v>
      </c>
      <c r="E377" s="39" t="s">
        <v>67</v>
      </c>
      <c r="F377" s="38">
        <v>61</v>
      </c>
      <c r="G377" s="38">
        <v>1146</v>
      </c>
      <c r="H377" s="38">
        <v>10.8</v>
      </c>
      <c r="I377" s="38">
        <v>0.51600000000000001</v>
      </c>
      <c r="J377" s="38">
        <v>0</v>
      </c>
      <c r="K377" s="38">
        <v>0.48099999999999998</v>
      </c>
      <c r="L377" s="38">
        <v>10.199999999999999</v>
      </c>
      <c r="M377" s="38">
        <v>24</v>
      </c>
      <c r="N377" s="38">
        <v>17.2</v>
      </c>
      <c r="O377" s="38">
        <v>4.4000000000000004</v>
      </c>
      <c r="P377" s="38">
        <v>1.3</v>
      </c>
      <c r="Q377" s="38">
        <v>3.1</v>
      </c>
      <c r="R377" s="38">
        <v>18.7</v>
      </c>
      <c r="S377" s="38">
        <v>12.5</v>
      </c>
      <c r="T377" s="38"/>
      <c r="U377" s="38">
        <v>0.1</v>
      </c>
      <c r="V377" s="38">
        <v>2</v>
      </c>
      <c r="W377" s="38">
        <v>2.1</v>
      </c>
      <c r="X377" s="38">
        <v>0.09</v>
      </c>
      <c r="Y377" s="38"/>
      <c r="Z377" s="38">
        <v>-3.8</v>
      </c>
      <c r="AA377" s="38">
        <v>2.6</v>
      </c>
      <c r="AB377" s="38">
        <v>-1.2</v>
      </c>
      <c r="AC377" s="38">
        <v>0.2</v>
      </c>
    </row>
    <row r="378" spans="1:29">
      <c r="A378" s="38">
        <v>294</v>
      </c>
      <c r="B378" s="39" t="s">
        <v>458</v>
      </c>
      <c r="C378" s="38" t="s">
        <v>58</v>
      </c>
      <c r="D378" s="38">
        <v>22</v>
      </c>
      <c r="E378" s="39" t="s">
        <v>95</v>
      </c>
      <c r="F378" s="38">
        <v>16</v>
      </c>
      <c r="G378" s="38">
        <v>208</v>
      </c>
      <c r="H378" s="38">
        <v>5.9</v>
      </c>
      <c r="I378" s="38">
        <v>0.36199999999999999</v>
      </c>
      <c r="J378" s="38">
        <v>0.5</v>
      </c>
      <c r="K378" s="38">
        <v>0.36399999999999999</v>
      </c>
      <c r="L378" s="38">
        <v>2.7</v>
      </c>
      <c r="M378" s="38">
        <v>14.4</v>
      </c>
      <c r="N378" s="38">
        <v>8.4</v>
      </c>
      <c r="O378" s="38">
        <v>11.5</v>
      </c>
      <c r="P378" s="38">
        <v>2.2000000000000002</v>
      </c>
      <c r="Q378" s="38">
        <v>0.8</v>
      </c>
      <c r="R378" s="38">
        <v>15</v>
      </c>
      <c r="S378" s="38">
        <v>13.1</v>
      </c>
      <c r="T378" s="38"/>
      <c r="U378" s="38">
        <v>-0.3</v>
      </c>
      <c r="V378" s="38">
        <v>0.2</v>
      </c>
      <c r="W378" s="38">
        <v>-0.1</v>
      </c>
      <c r="X378" s="38">
        <v>-3.1E-2</v>
      </c>
      <c r="Y378" s="38"/>
      <c r="Z378" s="38">
        <v>-4.7</v>
      </c>
      <c r="AA378" s="38">
        <v>0.2</v>
      </c>
      <c r="AB378" s="38">
        <v>-4.5</v>
      </c>
      <c r="AC378" s="38">
        <v>-0.1</v>
      </c>
    </row>
    <row r="379" spans="1:29">
      <c r="A379" s="38">
        <v>295</v>
      </c>
      <c r="B379" s="39" t="s">
        <v>459</v>
      </c>
      <c r="C379" s="38" t="s">
        <v>64</v>
      </c>
      <c r="D379" s="38">
        <v>36</v>
      </c>
      <c r="E379" s="39" t="s">
        <v>108</v>
      </c>
      <c r="F379" s="38">
        <v>57</v>
      </c>
      <c r="G379" s="38">
        <v>1101</v>
      </c>
      <c r="H379" s="38">
        <v>11</v>
      </c>
      <c r="I379" s="38">
        <v>0.48899999999999999</v>
      </c>
      <c r="J379" s="38">
        <v>0.17199999999999999</v>
      </c>
      <c r="K379" s="38">
        <v>0.127</v>
      </c>
      <c r="L379" s="38">
        <v>6.8</v>
      </c>
      <c r="M379" s="38">
        <v>14.2</v>
      </c>
      <c r="N379" s="38">
        <v>10.5</v>
      </c>
      <c r="O379" s="38">
        <v>6.9</v>
      </c>
      <c r="P379" s="38">
        <v>1.3</v>
      </c>
      <c r="Q379" s="38">
        <v>1.9</v>
      </c>
      <c r="R379" s="38">
        <v>10.5</v>
      </c>
      <c r="S379" s="38">
        <v>12.9</v>
      </c>
      <c r="T379" s="38"/>
      <c r="U379" s="38">
        <v>0.8</v>
      </c>
      <c r="V379" s="38">
        <v>0.9</v>
      </c>
      <c r="W379" s="38">
        <v>1.7</v>
      </c>
      <c r="X379" s="38">
        <v>7.3999999999999996E-2</v>
      </c>
      <c r="Y379" s="38"/>
      <c r="Z379" s="38">
        <v>-2</v>
      </c>
      <c r="AA379" s="38">
        <v>0.7</v>
      </c>
      <c r="AB379" s="38">
        <v>-1.3</v>
      </c>
      <c r="AC379" s="38">
        <v>0.2</v>
      </c>
    </row>
    <row r="380" spans="1:29">
      <c r="A380" s="38">
        <v>296</v>
      </c>
      <c r="B380" s="39" t="s">
        <v>460</v>
      </c>
      <c r="C380" s="38" t="s">
        <v>53</v>
      </c>
      <c r="D380" s="38">
        <v>23</v>
      </c>
      <c r="E380" s="39" t="s">
        <v>235</v>
      </c>
      <c r="F380" s="38">
        <v>28</v>
      </c>
      <c r="G380" s="38">
        <v>417</v>
      </c>
      <c r="H380" s="38">
        <v>12.4</v>
      </c>
      <c r="I380" s="38">
        <v>0.56200000000000006</v>
      </c>
      <c r="J380" s="38">
        <v>0.45500000000000002</v>
      </c>
      <c r="K380" s="38">
        <v>8.8999999999999996E-2</v>
      </c>
      <c r="L380" s="38">
        <v>0.6</v>
      </c>
      <c r="M380" s="38">
        <v>7.1</v>
      </c>
      <c r="N380" s="38">
        <v>3.8</v>
      </c>
      <c r="O380" s="38">
        <v>31.1</v>
      </c>
      <c r="P380" s="38">
        <v>2.6</v>
      </c>
      <c r="Q380" s="38">
        <v>0</v>
      </c>
      <c r="R380" s="38">
        <v>25</v>
      </c>
      <c r="S380" s="38">
        <v>15.1</v>
      </c>
      <c r="T380" s="38"/>
      <c r="U380" s="38">
        <v>0.3</v>
      </c>
      <c r="V380" s="38">
        <v>0.5</v>
      </c>
      <c r="W380" s="38">
        <v>0.8</v>
      </c>
      <c r="X380" s="38">
        <v>8.7999999999999995E-2</v>
      </c>
      <c r="Y380" s="38"/>
      <c r="Z380" s="38">
        <v>-1.7</v>
      </c>
      <c r="AA380" s="38">
        <v>-2.4</v>
      </c>
      <c r="AB380" s="38">
        <v>-4.0999999999999996</v>
      </c>
      <c r="AC380" s="38">
        <v>-0.2</v>
      </c>
    </row>
    <row r="381" spans="1:29">
      <c r="A381" s="38">
        <v>297</v>
      </c>
      <c r="B381" s="39" t="s">
        <v>461</v>
      </c>
      <c r="C381" s="38" t="s">
        <v>64</v>
      </c>
      <c r="D381" s="38">
        <v>30</v>
      </c>
      <c r="E381" s="39" t="s">
        <v>117</v>
      </c>
      <c r="F381" s="38">
        <v>23</v>
      </c>
      <c r="G381" s="38">
        <v>198</v>
      </c>
      <c r="H381" s="38">
        <v>1.6</v>
      </c>
      <c r="I381" s="38">
        <v>0.34</v>
      </c>
      <c r="J381" s="38">
        <v>0.623</v>
      </c>
      <c r="K381" s="38">
        <v>0</v>
      </c>
      <c r="L381" s="38">
        <v>0</v>
      </c>
      <c r="M381" s="38">
        <v>11.4</v>
      </c>
      <c r="N381" s="38">
        <v>5.5</v>
      </c>
      <c r="O381" s="38">
        <v>8</v>
      </c>
      <c r="P381" s="38">
        <v>0.8</v>
      </c>
      <c r="Q381" s="38">
        <v>0.4</v>
      </c>
      <c r="R381" s="38">
        <v>8.6</v>
      </c>
      <c r="S381" s="38">
        <v>13</v>
      </c>
      <c r="T381" s="38"/>
      <c r="U381" s="38">
        <v>-0.3</v>
      </c>
      <c r="V381" s="38">
        <v>0.1</v>
      </c>
      <c r="W381" s="38">
        <v>-0.2</v>
      </c>
      <c r="X381" s="38">
        <v>-5.2999999999999999E-2</v>
      </c>
      <c r="Y381" s="38"/>
      <c r="Z381" s="38">
        <v>-5.5</v>
      </c>
      <c r="AA381" s="38">
        <v>-1.6</v>
      </c>
      <c r="AB381" s="38">
        <v>-7.1</v>
      </c>
      <c r="AC381" s="38">
        <v>-0.3</v>
      </c>
    </row>
    <row r="382" spans="1:29">
      <c r="A382" s="38">
        <v>298</v>
      </c>
      <c r="B382" s="39" t="s">
        <v>676</v>
      </c>
      <c r="C382" s="38" t="s">
        <v>24</v>
      </c>
      <c r="D382" s="38">
        <v>37</v>
      </c>
      <c r="E382" s="39" t="s">
        <v>235</v>
      </c>
      <c r="F382" s="38">
        <v>11</v>
      </c>
      <c r="G382" s="38">
        <v>104</v>
      </c>
      <c r="H382" s="38">
        <v>10</v>
      </c>
      <c r="I382" s="38">
        <v>0.437</v>
      </c>
      <c r="J382" s="38">
        <v>0</v>
      </c>
      <c r="K382" s="38">
        <v>9.0999999999999998E-2</v>
      </c>
      <c r="L382" s="38">
        <v>6.7</v>
      </c>
      <c r="M382" s="38">
        <v>14.2</v>
      </c>
      <c r="N382" s="38">
        <v>10.5</v>
      </c>
      <c r="O382" s="38">
        <v>7</v>
      </c>
      <c r="P382" s="38">
        <v>2.5</v>
      </c>
      <c r="Q382" s="38">
        <v>4.9000000000000004</v>
      </c>
      <c r="R382" s="38">
        <v>11.6</v>
      </c>
      <c r="S382" s="38">
        <v>11.2</v>
      </c>
      <c r="T382" s="38"/>
      <c r="U382" s="38">
        <v>0</v>
      </c>
      <c r="V382" s="38">
        <v>0.2</v>
      </c>
      <c r="W382" s="38">
        <v>0.2</v>
      </c>
      <c r="X382" s="38">
        <v>8.5999999999999993E-2</v>
      </c>
      <c r="Y382" s="38"/>
      <c r="Z382" s="38">
        <v>-4.4000000000000004</v>
      </c>
      <c r="AA382" s="38">
        <v>3.6</v>
      </c>
      <c r="AB382" s="38">
        <v>-0.8</v>
      </c>
      <c r="AC382" s="38">
        <v>0</v>
      </c>
    </row>
    <row r="383" spans="1:29">
      <c r="A383" s="38">
        <v>299</v>
      </c>
      <c r="B383" s="39" t="s">
        <v>462</v>
      </c>
      <c r="C383" s="38" t="s">
        <v>58</v>
      </c>
      <c r="D383" s="38">
        <v>31</v>
      </c>
      <c r="E383" s="39" t="s">
        <v>77</v>
      </c>
      <c r="F383" s="38">
        <v>39</v>
      </c>
      <c r="G383" s="38">
        <v>1302</v>
      </c>
      <c r="H383" s="38">
        <v>16.7</v>
      </c>
      <c r="I383" s="38">
        <v>0.54900000000000004</v>
      </c>
      <c r="J383" s="38">
        <v>0.30599999999999999</v>
      </c>
      <c r="K383" s="38">
        <v>0.309</v>
      </c>
      <c r="L383" s="38">
        <v>1.6</v>
      </c>
      <c r="M383" s="38">
        <v>11.1</v>
      </c>
      <c r="N383" s="38">
        <v>6.2</v>
      </c>
      <c r="O383" s="38">
        <v>12.5</v>
      </c>
      <c r="P383" s="38">
        <v>1.3</v>
      </c>
      <c r="Q383" s="38">
        <v>0.1</v>
      </c>
      <c r="R383" s="38">
        <v>9.6999999999999993</v>
      </c>
      <c r="S383" s="38">
        <v>26.6</v>
      </c>
      <c r="T383" s="38"/>
      <c r="U383" s="38">
        <v>2</v>
      </c>
      <c r="V383" s="38">
        <v>-0.1</v>
      </c>
      <c r="W383" s="38">
        <v>1.9</v>
      </c>
      <c r="X383" s="38">
        <v>6.9000000000000006E-2</v>
      </c>
      <c r="Y383" s="38"/>
      <c r="Z383" s="38">
        <v>1.8</v>
      </c>
      <c r="AA383" s="38">
        <v>-3.9</v>
      </c>
      <c r="AB383" s="38">
        <v>-2.1</v>
      </c>
      <c r="AC383" s="38">
        <v>0</v>
      </c>
    </row>
    <row r="384" spans="1:29">
      <c r="A384" s="38">
        <v>300</v>
      </c>
      <c r="B384" s="39" t="s">
        <v>463</v>
      </c>
      <c r="C384" s="38" t="s">
        <v>58</v>
      </c>
      <c r="D384" s="38">
        <v>28</v>
      </c>
      <c r="E384" s="39" t="s">
        <v>49</v>
      </c>
      <c r="F384" s="38">
        <v>60</v>
      </c>
      <c r="G384" s="38">
        <v>2024</v>
      </c>
      <c r="H384" s="38">
        <v>16.100000000000001</v>
      </c>
      <c r="I384" s="38">
        <v>0.58599999999999997</v>
      </c>
      <c r="J384" s="38">
        <v>0.59199999999999997</v>
      </c>
      <c r="K384" s="38">
        <v>0.193</v>
      </c>
      <c r="L384" s="38">
        <v>2.1</v>
      </c>
      <c r="M384" s="38">
        <v>9.5</v>
      </c>
      <c r="N384" s="38">
        <v>5.9</v>
      </c>
      <c r="O384" s="38">
        <v>10.8</v>
      </c>
      <c r="P384" s="38">
        <v>1.9</v>
      </c>
      <c r="Q384" s="38">
        <v>0.4</v>
      </c>
      <c r="R384" s="38">
        <v>9</v>
      </c>
      <c r="S384" s="38">
        <v>19.8</v>
      </c>
      <c r="T384" s="38"/>
      <c r="U384" s="38">
        <v>4</v>
      </c>
      <c r="V384" s="38">
        <v>2.2000000000000002</v>
      </c>
      <c r="W384" s="38">
        <v>6.2</v>
      </c>
      <c r="X384" s="38">
        <v>0.14699999999999999</v>
      </c>
      <c r="Y384" s="38"/>
      <c r="Z384" s="38">
        <v>3.8</v>
      </c>
      <c r="AA384" s="38">
        <v>0.1</v>
      </c>
      <c r="AB384" s="38">
        <v>3.9</v>
      </c>
      <c r="AC384" s="38">
        <v>3</v>
      </c>
    </row>
    <row r="385" spans="1:29">
      <c r="A385" s="36" t="s">
        <v>214</v>
      </c>
      <c r="B385" s="36" t="s">
        <v>0</v>
      </c>
      <c r="C385" s="36" t="s">
        <v>1</v>
      </c>
      <c r="D385" s="36" t="s">
        <v>2</v>
      </c>
      <c r="E385" s="36" t="s">
        <v>3</v>
      </c>
      <c r="F385" s="36" t="s">
        <v>4</v>
      </c>
      <c r="G385" s="36" t="s">
        <v>6</v>
      </c>
      <c r="H385" s="36" t="s">
        <v>26</v>
      </c>
      <c r="I385" s="36" t="s">
        <v>27</v>
      </c>
      <c r="J385" s="36" t="s">
        <v>28</v>
      </c>
      <c r="K385" s="36" t="s">
        <v>29</v>
      </c>
      <c r="L385" s="36" t="s">
        <v>30</v>
      </c>
      <c r="M385" s="36" t="s">
        <v>31</v>
      </c>
      <c r="N385" s="36" t="s">
        <v>32</v>
      </c>
      <c r="O385" s="36" t="s">
        <v>33</v>
      </c>
      <c r="P385" s="36" t="s">
        <v>34</v>
      </c>
      <c r="Q385" s="36" t="s">
        <v>35</v>
      </c>
      <c r="R385" s="36" t="s">
        <v>36</v>
      </c>
      <c r="S385" s="36" t="s">
        <v>37</v>
      </c>
      <c r="T385" s="36"/>
      <c r="U385" s="36" t="s">
        <v>38</v>
      </c>
      <c r="V385" s="36" t="s">
        <v>39</v>
      </c>
      <c r="W385" s="36" t="s">
        <v>40</v>
      </c>
      <c r="X385" s="36" t="s">
        <v>41</v>
      </c>
      <c r="Y385" s="36"/>
      <c r="Z385" s="36" t="s">
        <v>42</v>
      </c>
      <c r="AA385" s="36" t="s">
        <v>43</v>
      </c>
      <c r="AB385" s="36" t="s">
        <v>44</v>
      </c>
      <c r="AC385" s="36" t="s">
        <v>45</v>
      </c>
    </row>
    <row r="386" spans="1:29">
      <c r="A386" s="38">
        <v>301</v>
      </c>
      <c r="B386" s="39" t="s">
        <v>464</v>
      </c>
      <c r="C386" s="38" t="s">
        <v>24</v>
      </c>
      <c r="D386" s="38">
        <v>31</v>
      </c>
      <c r="E386" s="39" t="s">
        <v>260</v>
      </c>
      <c r="F386" s="38">
        <v>61</v>
      </c>
      <c r="G386" s="38">
        <v>878</v>
      </c>
      <c r="H386" s="38">
        <v>10.4</v>
      </c>
      <c r="I386" s="38">
        <v>0.45500000000000002</v>
      </c>
      <c r="J386" s="38">
        <v>0</v>
      </c>
      <c r="K386" s="38">
        <v>0.37</v>
      </c>
      <c r="L386" s="38">
        <v>10.5</v>
      </c>
      <c r="M386" s="38">
        <v>15.1</v>
      </c>
      <c r="N386" s="38">
        <v>12.7</v>
      </c>
      <c r="O386" s="38">
        <v>3.4</v>
      </c>
      <c r="P386" s="38">
        <v>1.1000000000000001</v>
      </c>
      <c r="Q386" s="38">
        <v>4</v>
      </c>
      <c r="R386" s="38">
        <v>11.5</v>
      </c>
      <c r="S386" s="38">
        <v>13.1</v>
      </c>
      <c r="T386" s="38"/>
      <c r="U386" s="38">
        <v>0.1</v>
      </c>
      <c r="V386" s="38">
        <v>1.2</v>
      </c>
      <c r="W386" s="38">
        <v>1.4</v>
      </c>
      <c r="X386" s="38">
        <v>7.3999999999999996E-2</v>
      </c>
      <c r="Y386" s="38"/>
      <c r="Z386" s="38">
        <v>-4.5</v>
      </c>
      <c r="AA386" s="38">
        <v>1.9</v>
      </c>
      <c r="AB386" s="38">
        <v>-2.6</v>
      </c>
      <c r="AC386" s="38">
        <v>-0.1</v>
      </c>
    </row>
    <row r="387" spans="1:29">
      <c r="A387" s="38">
        <v>302</v>
      </c>
      <c r="B387" s="39" t="s">
        <v>465</v>
      </c>
      <c r="C387" s="38" t="s">
        <v>58</v>
      </c>
      <c r="D387" s="38">
        <v>27</v>
      </c>
      <c r="E387" s="39" t="s">
        <v>235</v>
      </c>
      <c r="F387" s="38">
        <v>71</v>
      </c>
      <c r="G387" s="38">
        <v>1697</v>
      </c>
      <c r="H387" s="38">
        <v>13.5</v>
      </c>
      <c r="I387" s="38">
        <v>0.52900000000000003</v>
      </c>
      <c r="J387" s="38">
        <v>0.39500000000000002</v>
      </c>
      <c r="K387" s="38">
        <v>0.19800000000000001</v>
      </c>
      <c r="L387" s="38">
        <v>2</v>
      </c>
      <c r="M387" s="38">
        <v>10.5</v>
      </c>
      <c r="N387" s="38">
        <v>6.3</v>
      </c>
      <c r="O387" s="38">
        <v>19.399999999999999</v>
      </c>
      <c r="P387" s="38">
        <v>1.7</v>
      </c>
      <c r="Q387" s="38">
        <v>0.9</v>
      </c>
      <c r="R387" s="38">
        <v>14.4</v>
      </c>
      <c r="S387" s="38">
        <v>23.6</v>
      </c>
      <c r="T387" s="38"/>
      <c r="U387" s="38">
        <v>0.9</v>
      </c>
      <c r="V387" s="38">
        <v>1.9</v>
      </c>
      <c r="W387" s="38">
        <v>2.8</v>
      </c>
      <c r="X387" s="38">
        <v>7.9000000000000001E-2</v>
      </c>
      <c r="Y387" s="38"/>
      <c r="Z387" s="38">
        <v>0</v>
      </c>
      <c r="AA387" s="38">
        <v>-1.3</v>
      </c>
      <c r="AB387" s="38">
        <v>-1.3</v>
      </c>
      <c r="AC387" s="38">
        <v>0.3</v>
      </c>
    </row>
    <row r="388" spans="1:29">
      <c r="A388" s="38">
        <v>303</v>
      </c>
      <c r="B388" s="39" t="s">
        <v>466</v>
      </c>
      <c r="C388" s="38" t="s">
        <v>24</v>
      </c>
      <c r="D388" s="38">
        <v>28</v>
      </c>
      <c r="E388" s="39" t="s">
        <v>223</v>
      </c>
      <c r="F388" s="38">
        <v>67</v>
      </c>
      <c r="G388" s="38">
        <v>1916</v>
      </c>
      <c r="H388" s="38">
        <v>10.6</v>
      </c>
      <c r="I388" s="38">
        <v>0.46600000000000003</v>
      </c>
      <c r="J388" s="38">
        <v>0.318</v>
      </c>
      <c r="K388" s="38">
        <v>0.25600000000000001</v>
      </c>
      <c r="L388" s="38">
        <v>4.4000000000000004</v>
      </c>
      <c r="M388" s="38">
        <v>14.6</v>
      </c>
      <c r="N388" s="38">
        <v>9.3000000000000007</v>
      </c>
      <c r="O388" s="38">
        <v>9.8000000000000007</v>
      </c>
      <c r="P388" s="38">
        <v>2.1</v>
      </c>
      <c r="Q388" s="38">
        <v>0.9</v>
      </c>
      <c r="R388" s="38">
        <v>12.3</v>
      </c>
      <c r="S388" s="38">
        <v>18.3</v>
      </c>
      <c r="T388" s="38"/>
      <c r="U388" s="38">
        <v>-0.9</v>
      </c>
      <c r="V388" s="38">
        <v>2</v>
      </c>
      <c r="W388" s="38">
        <v>1.1000000000000001</v>
      </c>
      <c r="X388" s="38">
        <v>2.7E-2</v>
      </c>
      <c r="Y388" s="38"/>
      <c r="Z388" s="38">
        <v>-3.2</v>
      </c>
      <c r="AA388" s="38">
        <v>0.1</v>
      </c>
      <c r="AB388" s="38">
        <v>-3.2</v>
      </c>
      <c r="AC388" s="38">
        <v>-0.6</v>
      </c>
    </row>
    <row r="389" spans="1:29">
      <c r="A389" s="38">
        <v>304</v>
      </c>
      <c r="B389" s="39" t="s">
        <v>677</v>
      </c>
      <c r="C389" s="38" t="s">
        <v>24</v>
      </c>
      <c r="D389" s="38">
        <v>22</v>
      </c>
      <c r="E389" s="39" t="s">
        <v>56</v>
      </c>
      <c r="F389" s="38">
        <v>15</v>
      </c>
      <c r="G389" s="38">
        <v>137</v>
      </c>
      <c r="H389" s="38">
        <v>17.7</v>
      </c>
      <c r="I389" s="38">
        <v>0.56399999999999995</v>
      </c>
      <c r="J389" s="38">
        <v>0</v>
      </c>
      <c r="K389" s="38">
        <v>0.56799999999999995</v>
      </c>
      <c r="L389" s="38">
        <v>12.2</v>
      </c>
      <c r="M389" s="38">
        <v>16.8</v>
      </c>
      <c r="N389" s="38">
        <v>14.6</v>
      </c>
      <c r="O389" s="38">
        <v>2.1</v>
      </c>
      <c r="P389" s="38">
        <v>1.8</v>
      </c>
      <c r="Q389" s="38">
        <v>4.9000000000000004</v>
      </c>
      <c r="R389" s="38">
        <v>9.8000000000000007</v>
      </c>
      <c r="S389" s="38">
        <v>19.399999999999999</v>
      </c>
      <c r="T389" s="38"/>
      <c r="U389" s="38">
        <v>0.2</v>
      </c>
      <c r="V389" s="38">
        <v>0.3</v>
      </c>
      <c r="W389" s="38">
        <v>0.5</v>
      </c>
      <c r="X389" s="38">
        <v>0.17699999999999999</v>
      </c>
      <c r="Y389" s="38"/>
      <c r="Z389" s="38">
        <v>-2.2999999999999998</v>
      </c>
      <c r="AA389" s="38">
        <v>0.5</v>
      </c>
      <c r="AB389" s="38">
        <v>-1.8</v>
      </c>
      <c r="AC389" s="38">
        <v>0</v>
      </c>
    </row>
    <row r="390" spans="1:29">
      <c r="A390" s="38">
        <v>305</v>
      </c>
      <c r="B390" s="39" t="s">
        <v>467</v>
      </c>
      <c r="C390" s="38" t="s">
        <v>53</v>
      </c>
      <c r="D390" s="38">
        <v>23</v>
      </c>
      <c r="E390" s="39" t="s">
        <v>292</v>
      </c>
      <c r="F390" s="38">
        <v>68</v>
      </c>
      <c r="G390" s="38">
        <v>1436</v>
      </c>
      <c r="H390" s="38">
        <v>12.5</v>
      </c>
      <c r="I390" s="38">
        <v>0.496</v>
      </c>
      <c r="J390" s="38">
        <v>0.23599999999999999</v>
      </c>
      <c r="K390" s="38">
        <v>0.17899999999999999</v>
      </c>
      <c r="L390" s="38">
        <v>4.3</v>
      </c>
      <c r="M390" s="38">
        <v>9.8000000000000007</v>
      </c>
      <c r="N390" s="38">
        <v>7.1</v>
      </c>
      <c r="O390" s="38">
        <v>21.3</v>
      </c>
      <c r="P390" s="38">
        <v>1.6</v>
      </c>
      <c r="Q390" s="38">
        <v>0.6</v>
      </c>
      <c r="R390" s="38">
        <v>14.4</v>
      </c>
      <c r="S390" s="38">
        <v>18.2</v>
      </c>
      <c r="T390" s="38"/>
      <c r="U390" s="38">
        <v>0.8</v>
      </c>
      <c r="V390" s="38">
        <v>0.5</v>
      </c>
      <c r="W390" s="38">
        <v>1.4</v>
      </c>
      <c r="X390" s="38">
        <v>4.4999999999999998E-2</v>
      </c>
      <c r="Y390" s="38"/>
      <c r="Z390" s="38">
        <v>-0.4</v>
      </c>
      <c r="AA390" s="38">
        <v>-1.3</v>
      </c>
      <c r="AB390" s="38">
        <v>-1.7</v>
      </c>
      <c r="AC390" s="38">
        <v>0.1</v>
      </c>
    </row>
    <row r="391" spans="1:29">
      <c r="A391" s="38">
        <v>306</v>
      </c>
      <c r="B391" s="39" t="s">
        <v>468</v>
      </c>
      <c r="C391" s="38" t="s">
        <v>58</v>
      </c>
      <c r="D391" s="38">
        <v>23</v>
      </c>
      <c r="E391" s="39" t="s">
        <v>49</v>
      </c>
      <c r="F391" s="38">
        <v>62</v>
      </c>
      <c r="G391" s="38">
        <v>973</v>
      </c>
      <c r="H391" s="38">
        <v>13.1</v>
      </c>
      <c r="I391" s="38">
        <v>0.53400000000000003</v>
      </c>
      <c r="J391" s="38">
        <v>0.38100000000000001</v>
      </c>
      <c r="K391" s="38">
        <v>0.2</v>
      </c>
      <c r="L391" s="38">
        <v>1.6</v>
      </c>
      <c r="M391" s="38">
        <v>8.3000000000000007</v>
      </c>
      <c r="N391" s="38">
        <v>5</v>
      </c>
      <c r="O391" s="38">
        <v>10.3</v>
      </c>
      <c r="P391" s="38">
        <v>2.2999999999999998</v>
      </c>
      <c r="Q391" s="38">
        <v>0.6</v>
      </c>
      <c r="R391" s="38">
        <v>10.8</v>
      </c>
      <c r="S391" s="38">
        <v>20.5</v>
      </c>
      <c r="T391" s="38"/>
      <c r="U391" s="38">
        <v>0.7</v>
      </c>
      <c r="V391" s="38">
        <v>1.1000000000000001</v>
      </c>
      <c r="W391" s="38">
        <v>1.8</v>
      </c>
      <c r="X391" s="38">
        <v>8.8999999999999996E-2</v>
      </c>
      <c r="Y391" s="38"/>
      <c r="Z391" s="38">
        <v>-0.4</v>
      </c>
      <c r="AA391" s="38">
        <v>-0.3</v>
      </c>
      <c r="AB391" s="38">
        <v>-0.7</v>
      </c>
      <c r="AC391" s="38">
        <v>0.3</v>
      </c>
    </row>
    <row r="392" spans="1:29">
      <c r="A392" s="38">
        <v>307</v>
      </c>
      <c r="B392" s="39" t="s">
        <v>469</v>
      </c>
      <c r="C392" s="38" t="s">
        <v>58</v>
      </c>
      <c r="D392" s="38">
        <v>21</v>
      </c>
      <c r="E392" s="38" t="s">
        <v>107</v>
      </c>
      <c r="F392" s="38">
        <v>62</v>
      </c>
      <c r="G392" s="38">
        <v>1352</v>
      </c>
      <c r="H392" s="38">
        <v>10.6</v>
      </c>
      <c r="I392" s="38">
        <v>0.49399999999999999</v>
      </c>
      <c r="J392" s="38">
        <v>0.34599999999999997</v>
      </c>
      <c r="K392" s="38">
        <v>0.30599999999999999</v>
      </c>
      <c r="L392" s="38">
        <v>5</v>
      </c>
      <c r="M392" s="38">
        <v>11.4</v>
      </c>
      <c r="N392" s="38">
        <v>8</v>
      </c>
      <c r="O392" s="38">
        <v>9.3000000000000007</v>
      </c>
      <c r="P392" s="38">
        <v>1.6</v>
      </c>
      <c r="Q392" s="38">
        <v>4.2</v>
      </c>
      <c r="R392" s="38">
        <v>17.600000000000001</v>
      </c>
      <c r="S392" s="38">
        <v>19.3</v>
      </c>
      <c r="T392" s="38"/>
      <c r="U392" s="38">
        <v>-0.9</v>
      </c>
      <c r="V392" s="38">
        <v>1.5</v>
      </c>
      <c r="W392" s="38">
        <v>0.6</v>
      </c>
      <c r="X392" s="38">
        <v>0.02</v>
      </c>
      <c r="Y392" s="38"/>
      <c r="Z392" s="38">
        <v>-3.8</v>
      </c>
      <c r="AA392" s="38">
        <v>1.1000000000000001</v>
      </c>
      <c r="AB392" s="38">
        <v>-2.7</v>
      </c>
      <c r="AC392" s="38">
        <v>-0.2</v>
      </c>
    </row>
    <row r="393" spans="1:29">
      <c r="A393" s="40">
        <v>307</v>
      </c>
      <c r="B393" s="39" t="s">
        <v>469</v>
      </c>
      <c r="C393" s="40" t="s">
        <v>58</v>
      </c>
      <c r="D393" s="40">
        <v>21</v>
      </c>
      <c r="E393" s="39" t="s">
        <v>223</v>
      </c>
      <c r="F393" s="40">
        <v>52</v>
      </c>
      <c r="G393" s="40">
        <v>1319</v>
      </c>
      <c r="H393" s="40">
        <v>10.8</v>
      </c>
      <c r="I393" s="40">
        <v>0.499</v>
      </c>
      <c r="J393" s="40">
        <v>0.35099999999999998</v>
      </c>
      <c r="K393" s="40">
        <v>0.313</v>
      </c>
      <c r="L393" s="40">
        <v>5</v>
      </c>
      <c r="M393" s="40">
        <v>11.3</v>
      </c>
      <c r="N393" s="40">
        <v>8</v>
      </c>
      <c r="O393" s="40">
        <v>9.3000000000000007</v>
      </c>
      <c r="P393" s="40">
        <v>1.7</v>
      </c>
      <c r="Q393" s="40">
        <v>4.2</v>
      </c>
      <c r="R393" s="40">
        <v>17.899999999999999</v>
      </c>
      <c r="S393" s="40">
        <v>19.2</v>
      </c>
      <c r="T393" s="40"/>
      <c r="U393" s="40">
        <v>-0.8</v>
      </c>
      <c r="V393" s="40">
        <v>1.4</v>
      </c>
      <c r="W393" s="40">
        <v>0.6</v>
      </c>
      <c r="X393" s="40">
        <v>2.3E-2</v>
      </c>
      <c r="Y393" s="40"/>
      <c r="Z393" s="40">
        <v>-3.7</v>
      </c>
      <c r="AA393" s="40">
        <v>1.2</v>
      </c>
      <c r="AB393" s="40">
        <v>-2.5</v>
      </c>
      <c r="AC393" s="40">
        <v>-0.2</v>
      </c>
    </row>
    <row r="394" spans="1:29">
      <c r="A394" s="40">
        <v>307</v>
      </c>
      <c r="B394" s="39" t="s">
        <v>469</v>
      </c>
      <c r="C394" s="40" t="s">
        <v>58</v>
      </c>
      <c r="D394" s="40">
        <v>21</v>
      </c>
      <c r="E394" s="39" t="s">
        <v>71</v>
      </c>
      <c r="F394" s="40">
        <v>10</v>
      </c>
      <c r="G394" s="40">
        <v>33</v>
      </c>
      <c r="H394" s="40">
        <v>4.5999999999999996</v>
      </c>
      <c r="I394" s="40">
        <v>0.34599999999999997</v>
      </c>
      <c r="J394" s="40">
        <v>0.2</v>
      </c>
      <c r="K394" s="40">
        <v>0.13300000000000001</v>
      </c>
      <c r="L394" s="40">
        <v>3.4</v>
      </c>
      <c r="M394" s="40">
        <v>13.3</v>
      </c>
      <c r="N394" s="40">
        <v>8.4</v>
      </c>
      <c r="O394" s="40">
        <v>9.9</v>
      </c>
      <c r="P394" s="40">
        <v>0</v>
      </c>
      <c r="Q394" s="40">
        <v>4.7</v>
      </c>
      <c r="R394" s="40">
        <v>5.9</v>
      </c>
      <c r="S394" s="40">
        <v>22.2</v>
      </c>
      <c r="T394" s="40"/>
      <c r="U394" s="40">
        <v>-0.1</v>
      </c>
      <c r="V394" s="40">
        <v>0</v>
      </c>
      <c r="W394" s="40">
        <v>0</v>
      </c>
      <c r="X394" s="40">
        <v>-6.0999999999999999E-2</v>
      </c>
      <c r="Y394" s="40"/>
      <c r="Z394" s="40">
        <v>-8.4</v>
      </c>
      <c r="AA394" s="40">
        <v>-1.3</v>
      </c>
      <c r="AB394" s="40">
        <v>-9.6999999999999993</v>
      </c>
      <c r="AC394" s="40">
        <v>-0.1</v>
      </c>
    </row>
    <row r="395" spans="1:29">
      <c r="A395" s="38">
        <v>308</v>
      </c>
      <c r="B395" s="39" t="s">
        <v>470</v>
      </c>
      <c r="C395" s="38" t="s">
        <v>64</v>
      </c>
      <c r="D395" s="38">
        <v>23</v>
      </c>
      <c r="E395" s="39" t="s">
        <v>79</v>
      </c>
      <c r="F395" s="38">
        <v>36</v>
      </c>
      <c r="G395" s="38">
        <v>321</v>
      </c>
      <c r="H395" s="38">
        <v>6.1</v>
      </c>
      <c r="I395" s="38">
        <v>0.48</v>
      </c>
      <c r="J395" s="38">
        <v>0.38300000000000001</v>
      </c>
      <c r="K395" s="38">
        <v>0.14000000000000001</v>
      </c>
      <c r="L395" s="38">
        <v>2.1</v>
      </c>
      <c r="M395" s="38">
        <v>12.2</v>
      </c>
      <c r="N395" s="38">
        <v>7.3</v>
      </c>
      <c r="O395" s="38">
        <v>3</v>
      </c>
      <c r="P395" s="38">
        <v>0.6</v>
      </c>
      <c r="Q395" s="38">
        <v>0.2</v>
      </c>
      <c r="R395" s="38">
        <v>13</v>
      </c>
      <c r="S395" s="38">
        <v>18.3</v>
      </c>
      <c r="T395" s="38"/>
      <c r="U395" s="38">
        <v>-0.3</v>
      </c>
      <c r="V395" s="38">
        <v>0.2</v>
      </c>
      <c r="W395" s="38">
        <v>0</v>
      </c>
      <c r="X395" s="38">
        <v>-5.0000000000000001E-3</v>
      </c>
      <c r="Y395" s="38"/>
      <c r="Z395" s="38">
        <v>-4.8</v>
      </c>
      <c r="AA395" s="38">
        <v>-3.3</v>
      </c>
      <c r="AB395" s="38">
        <v>-8</v>
      </c>
      <c r="AC395" s="38">
        <v>-0.5</v>
      </c>
    </row>
    <row r="396" spans="1:29">
      <c r="A396" s="38">
        <v>309</v>
      </c>
      <c r="B396" s="39" t="s">
        <v>471</v>
      </c>
      <c r="C396" s="38" t="s">
        <v>24</v>
      </c>
      <c r="D396" s="38">
        <v>22</v>
      </c>
      <c r="E396" s="39" t="s">
        <v>65</v>
      </c>
      <c r="F396" s="38">
        <v>32</v>
      </c>
      <c r="G396" s="38">
        <v>485</v>
      </c>
      <c r="H396" s="38">
        <v>16.600000000000001</v>
      </c>
      <c r="I396" s="38">
        <v>0.55000000000000004</v>
      </c>
      <c r="J396" s="38">
        <v>1.2E-2</v>
      </c>
      <c r="K396" s="38">
        <v>0.24199999999999999</v>
      </c>
      <c r="L396" s="38">
        <v>11.9</v>
      </c>
      <c r="M396" s="38">
        <v>24.4</v>
      </c>
      <c r="N396" s="38">
        <v>18.2</v>
      </c>
      <c r="O396" s="38">
        <v>4.5999999999999996</v>
      </c>
      <c r="P396" s="38">
        <v>1.7</v>
      </c>
      <c r="Q396" s="38">
        <v>2.6</v>
      </c>
      <c r="R396" s="38">
        <v>14.5</v>
      </c>
      <c r="S396" s="38">
        <v>19</v>
      </c>
      <c r="T396" s="38"/>
      <c r="U396" s="38">
        <v>0.6</v>
      </c>
      <c r="V396" s="38">
        <v>0.7</v>
      </c>
      <c r="W396" s="38">
        <v>1.3</v>
      </c>
      <c r="X396" s="38">
        <v>0.127</v>
      </c>
      <c r="Y396" s="38"/>
      <c r="Z396" s="38">
        <v>-2.2999999999999998</v>
      </c>
      <c r="AA396" s="38">
        <v>-0.1</v>
      </c>
      <c r="AB396" s="38">
        <v>-2.4</v>
      </c>
      <c r="AC396" s="38">
        <v>-0.1</v>
      </c>
    </row>
    <row r="397" spans="1:29">
      <c r="A397" s="38">
        <v>310</v>
      </c>
      <c r="B397" s="39" t="s">
        <v>472</v>
      </c>
      <c r="C397" s="38" t="s">
        <v>61</v>
      </c>
      <c r="D397" s="38">
        <v>27</v>
      </c>
      <c r="E397" s="38" t="s">
        <v>107</v>
      </c>
      <c r="F397" s="38">
        <v>23</v>
      </c>
      <c r="G397" s="38">
        <v>256</v>
      </c>
      <c r="H397" s="38">
        <v>14.4</v>
      </c>
      <c r="I397" s="38">
        <v>0.56699999999999995</v>
      </c>
      <c r="J397" s="38">
        <v>0</v>
      </c>
      <c r="K397" s="38">
        <v>0.41799999999999998</v>
      </c>
      <c r="L397" s="38">
        <v>7.3</v>
      </c>
      <c r="M397" s="38">
        <v>18.899999999999999</v>
      </c>
      <c r="N397" s="38">
        <v>12.9</v>
      </c>
      <c r="O397" s="38">
        <v>2</v>
      </c>
      <c r="P397" s="38">
        <v>0.4</v>
      </c>
      <c r="Q397" s="38">
        <v>6.1</v>
      </c>
      <c r="R397" s="38">
        <v>16.100000000000001</v>
      </c>
      <c r="S397" s="38">
        <v>18.899999999999999</v>
      </c>
      <c r="T397" s="38"/>
      <c r="U397" s="38">
        <v>0.1</v>
      </c>
      <c r="V397" s="38">
        <v>0.3</v>
      </c>
      <c r="W397" s="38">
        <v>0.4</v>
      </c>
      <c r="X397" s="38">
        <v>7.0999999999999994E-2</v>
      </c>
      <c r="Y397" s="38"/>
      <c r="Z397" s="38">
        <v>-5.3</v>
      </c>
      <c r="AA397" s="38">
        <v>-0.3</v>
      </c>
      <c r="AB397" s="38">
        <v>-5.6</v>
      </c>
      <c r="AC397" s="38">
        <v>-0.2</v>
      </c>
    </row>
    <row r="398" spans="1:29">
      <c r="A398" s="40">
        <v>310</v>
      </c>
      <c r="B398" s="39" t="s">
        <v>472</v>
      </c>
      <c r="C398" s="40" t="s">
        <v>61</v>
      </c>
      <c r="D398" s="40">
        <v>27</v>
      </c>
      <c r="E398" s="39" t="s">
        <v>90</v>
      </c>
      <c r="F398" s="40">
        <v>17</v>
      </c>
      <c r="G398" s="40">
        <v>195</v>
      </c>
      <c r="H398" s="40">
        <v>16.7</v>
      </c>
      <c r="I398" s="40">
        <v>0.59699999999999998</v>
      </c>
      <c r="J398" s="40">
        <v>0</v>
      </c>
      <c r="K398" s="40">
        <v>0.47499999999999998</v>
      </c>
      <c r="L398" s="40">
        <v>7.5</v>
      </c>
      <c r="M398" s="40">
        <v>19.5</v>
      </c>
      <c r="N398" s="40">
        <v>13.3</v>
      </c>
      <c r="O398" s="40">
        <v>0.8</v>
      </c>
      <c r="P398" s="40">
        <v>0.5</v>
      </c>
      <c r="Q398" s="40">
        <v>7.6</v>
      </c>
      <c r="R398" s="40">
        <v>15</v>
      </c>
      <c r="S398" s="40">
        <v>19.2</v>
      </c>
      <c r="T398" s="40"/>
      <c r="U398" s="40">
        <v>0.2</v>
      </c>
      <c r="V398" s="40">
        <v>0.2</v>
      </c>
      <c r="W398" s="40">
        <v>0.4</v>
      </c>
      <c r="X398" s="40">
        <v>0.109</v>
      </c>
      <c r="Y398" s="40"/>
      <c r="Z398" s="40">
        <v>-4.3</v>
      </c>
      <c r="AA398" s="40">
        <v>0.3</v>
      </c>
      <c r="AB398" s="40">
        <v>-4</v>
      </c>
      <c r="AC398" s="40">
        <v>-0.1</v>
      </c>
    </row>
    <row r="399" spans="1:29">
      <c r="A399" s="40">
        <v>310</v>
      </c>
      <c r="B399" s="39" t="s">
        <v>472</v>
      </c>
      <c r="C399" s="40" t="s">
        <v>61</v>
      </c>
      <c r="D399" s="40">
        <v>27</v>
      </c>
      <c r="E399" s="39" t="s">
        <v>223</v>
      </c>
      <c r="F399" s="40">
        <v>6</v>
      </c>
      <c r="G399" s="40">
        <v>61</v>
      </c>
      <c r="H399" s="40">
        <v>6.8</v>
      </c>
      <c r="I399" s="40">
        <v>0.45500000000000002</v>
      </c>
      <c r="J399" s="40">
        <v>0</v>
      </c>
      <c r="K399" s="40">
        <v>0.222</v>
      </c>
      <c r="L399" s="40">
        <v>6.8</v>
      </c>
      <c r="M399" s="40">
        <v>16.8</v>
      </c>
      <c r="N399" s="40">
        <v>11.6</v>
      </c>
      <c r="O399" s="40">
        <v>5.8</v>
      </c>
      <c r="P399" s="40">
        <v>0</v>
      </c>
      <c r="Q399" s="40">
        <v>1.3</v>
      </c>
      <c r="R399" s="40">
        <v>20.2</v>
      </c>
      <c r="S399" s="40">
        <v>17.7</v>
      </c>
      <c r="T399" s="40"/>
      <c r="U399" s="40">
        <v>-0.1</v>
      </c>
      <c r="V399" s="40">
        <v>0</v>
      </c>
      <c r="W399" s="40">
        <v>-0.1</v>
      </c>
      <c r="X399" s="40">
        <v>-5.1999999999999998E-2</v>
      </c>
      <c r="Y399" s="40"/>
      <c r="Z399" s="40">
        <v>-8.5</v>
      </c>
      <c r="AA399" s="40">
        <v>-2.2999999999999998</v>
      </c>
      <c r="AB399" s="40">
        <v>-10.8</v>
      </c>
      <c r="AC399" s="40">
        <v>-0.1</v>
      </c>
    </row>
    <row r="400" spans="1:29">
      <c r="A400" s="38">
        <v>311</v>
      </c>
      <c r="B400" s="39" t="s">
        <v>473</v>
      </c>
      <c r="C400" s="38" t="s">
        <v>58</v>
      </c>
      <c r="D400" s="38">
        <v>21</v>
      </c>
      <c r="E400" s="39" t="s">
        <v>292</v>
      </c>
      <c r="F400" s="38">
        <v>82</v>
      </c>
      <c r="G400" s="38">
        <v>2670</v>
      </c>
      <c r="H400" s="38">
        <v>10.4</v>
      </c>
      <c r="I400" s="38">
        <v>0.55200000000000005</v>
      </c>
      <c r="J400" s="38">
        <v>0.47099999999999997</v>
      </c>
      <c r="K400" s="38">
        <v>0.193</v>
      </c>
      <c r="L400" s="38">
        <v>1.4</v>
      </c>
      <c r="M400" s="38">
        <v>8.6</v>
      </c>
      <c r="N400" s="38">
        <v>5.0999999999999996</v>
      </c>
      <c r="O400" s="38">
        <v>8.4</v>
      </c>
      <c r="P400" s="38">
        <v>1.5</v>
      </c>
      <c r="Q400" s="38">
        <v>0.6</v>
      </c>
      <c r="R400" s="38">
        <v>13.3</v>
      </c>
      <c r="S400" s="38">
        <v>17.2</v>
      </c>
      <c r="T400" s="38"/>
      <c r="U400" s="38">
        <v>1.7</v>
      </c>
      <c r="V400" s="38">
        <v>0.8</v>
      </c>
      <c r="W400" s="38">
        <v>2.5</v>
      </c>
      <c r="X400" s="38">
        <v>4.4999999999999998E-2</v>
      </c>
      <c r="Y400" s="38"/>
      <c r="Z400" s="38">
        <v>0.4</v>
      </c>
      <c r="AA400" s="38">
        <v>-1.3</v>
      </c>
      <c r="AB400" s="38">
        <v>-0.8</v>
      </c>
      <c r="AC400" s="38">
        <v>0.8</v>
      </c>
    </row>
    <row r="401" spans="1:29">
      <c r="A401" s="38">
        <v>312</v>
      </c>
      <c r="B401" s="39" t="s">
        <v>734</v>
      </c>
      <c r="C401" s="38" t="s">
        <v>53</v>
      </c>
      <c r="D401" s="38">
        <v>27</v>
      </c>
      <c r="E401" s="39" t="s">
        <v>59</v>
      </c>
      <c r="F401" s="38">
        <v>6</v>
      </c>
      <c r="G401" s="38">
        <v>36</v>
      </c>
      <c r="H401" s="38">
        <v>1.2</v>
      </c>
      <c r="I401" s="38">
        <v>0.379</v>
      </c>
      <c r="J401" s="38">
        <v>0.182</v>
      </c>
      <c r="K401" s="38">
        <v>0.182</v>
      </c>
      <c r="L401" s="38">
        <v>0</v>
      </c>
      <c r="M401" s="38">
        <v>9.1999999999999993</v>
      </c>
      <c r="N401" s="38">
        <v>4.5999999999999996</v>
      </c>
      <c r="O401" s="38">
        <v>7.8</v>
      </c>
      <c r="P401" s="38">
        <v>4.2</v>
      </c>
      <c r="Q401" s="38">
        <v>2.1</v>
      </c>
      <c r="R401" s="38">
        <v>29.6</v>
      </c>
      <c r="S401" s="38">
        <v>20.6</v>
      </c>
      <c r="T401" s="38"/>
      <c r="U401" s="38">
        <v>-0.2</v>
      </c>
      <c r="V401" s="38">
        <v>0.1</v>
      </c>
      <c r="W401" s="38">
        <v>-0.1</v>
      </c>
      <c r="X401" s="38">
        <v>-0.14899999999999999</v>
      </c>
      <c r="Y401" s="38"/>
      <c r="Z401" s="38">
        <v>-10.199999999999999</v>
      </c>
      <c r="AA401" s="38">
        <v>1.7</v>
      </c>
      <c r="AB401" s="38">
        <v>-8.5</v>
      </c>
      <c r="AC401" s="38">
        <v>-0.1</v>
      </c>
    </row>
    <row r="402" spans="1:29">
      <c r="A402" s="38">
        <v>313</v>
      </c>
      <c r="B402" s="39" t="s">
        <v>474</v>
      </c>
      <c r="C402" s="38" t="s">
        <v>24</v>
      </c>
      <c r="D402" s="38">
        <v>27</v>
      </c>
      <c r="E402" s="39" t="s">
        <v>73</v>
      </c>
      <c r="F402" s="38">
        <v>17</v>
      </c>
      <c r="G402" s="38">
        <v>296</v>
      </c>
      <c r="H402" s="38">
        <v>10.199999999999999</v>
      </c>
      <c r="I402" s="38">
        <v>0.61299999999999999</v>
      </c>
      <c r="J402" s="38">
        <v>0.35799999999999998</v>
      </c>
      <c r="K402" s="38">
        <v>0.245</v>
      </c>
      <c r="L402" s="38">
        <v>2.9</v>
      </c>
      <c r="M402" s="38">
        <v>15.1</v>
      </c>
      <c r="N402" s="38">
        <v>9.1</v>
      </c>
      <c r="O402" s="38">
        <v>17.5</v>
      </c>
      <c r="P402" s="38">
        <v>2.1</v>
      </c>
      <c r="Q402" s="38">
        <v>0.9</v>
      </c>
      <c r="R402" s="38">
        <v>27.3</v>
      </c>
      <c r="S402" s="38">
        <v>12.8</v>
      </c>
      <c r="T402" s="38"/>
      <c r="U402" s="38">
        <v>0.1</v>
      </c>
      <c r="V402" s="38">
        <v>0.3</v>
      </c>
      <c r="W402" s="38">
        <v>0.4</v>
      </c>
      <c r="X402" s="38">
        <v>7.0000000000000007E-2</v>
      </c>
      <c r="Y402" s="38"/>
      <c r="Z402" s="38">
        <v>-1.7</v>
      </c>
      <c r="AA402" s="38">
        <v>0.6</v>
      </c>
      <c r="AB402" s="38">
        <v>-1.1000000000000001</v>
      </c>
      <c r="AC402" s="38">
        <v>0.1</v>
      </c>
    </row>
    <row r="403" spans="1:29">
      <c r="A403" s="38">
        <v>314</v>
      </c>
      <c r="B403" s="39" t="s">
        <v>475</v>
      </c>
      <c r="C403" s="38" t="s">
        <v>58</v>
      </c>
      <c r="D403" s="38">
        <v>27</v>
      </c>
      <c r="E403" s="39" t="s">
        <v>117</v>
      </c>
      <c r="F403" s="38">
        <v>60</v>
      </c>
      <c r="G403" s="38">
        <v>1462</v>
      </c>
      <c r="H403" s="38">
        <v>14.1</v>
      </c>
      <c r="I403" s="38">
        <v>0.54800000000000004</v>
      </c>
      <c r="J403" s="38">
        <v>0.39700000000000002</v>
      </c>
      <c r="K403" s="38">
        <v>0.3</v>
      </c>
      <c r="L403" s="38">
        <v>0.9</v>
      </c>
      <c r="M403" s="38">
        <v>7.1</v>
      </c>
      <c r="N403" s="38">
        <v>3.9</v>
      </c>
      <c r="O403" s="38">
        <v>8.8000000000000007</v>
      </c>
      <c r="P403" s="38">
        <v>2.1</v>
      </c>
      <c r="Q403" s="38">
        <v>0.3</v>
      </c>
      <c r="R403" s="38">
        <v>8.6</v>
      </c>
      <c r="S403" s="38">
        <v>20.100000000000001</v>
      </c>
      <c r="T403" s="38"/>
      <c r="U403" s="38">
        <v>2.2000000000000002</v>
      </c>
      <c r="V403" s="38">
        <v>0.9</v>
      </c>
      <c r="W403" s="38">
        <v>3.1</v>
      </c>
      <c r="X403" s="38">
        <v>0.10299999999999999</v>
      </c>
      <c r="Y403" s="38"/>
      <c r="Z403" s="38">
        <v>0.7</v>
      </c>
      <c r="AA403" s="38">
        <v>-1.6</v>
      </c>
      <c r="AB403" s="38">
        <v>-0.9</v>
      </c>
      <c r="AC403" s="38">
        <v>0.4</v>
      </c>
    </row>
    <row r="404" spans="1:29">
      <c r="A404" s="38">
        <v>315</v>
      </c>
      <c r="B404" s="39" t="s">
        <v>476</v>
      </c>
      <c r="C404" s="38" t="s">
        <v>53</v>
      </c>
      <c r="D404" s="38">
        <v>26</v>
      </c>
      <c r="E404" s="39" t="s">
        <v>221</v>
      </c>
      <c r="F404" s="38">
        <v>4</v>
      </c>
      <c r="G404" s="38">
        <v>43</v>
      </c>
      <c r="H404" s="38">
        <v>0.5</v>
      </c>
      <c r="I404" s="38">
        <v>0.15</v>
      </c>
      <c r="J404" s="38">
        <v>0.15</v>
      </c>
      <c r="K404" s="38">
        <v>0</v>
      </c>
      <c r="L404" s="38">
        <v>0</v>
      </c>
      <c r="M404" s="38">
        <v>2.6</v>
      </c>
      <c r="N404" s="38">
        <v>1.3</v>
      </c>
      <c r="O404" s="38">
        <v>42.2</v>
      </c>
      <c r="P404" s="38">
        <v>2.4</v>
      </c>
      <c r="Q404" s="38">
        <v>0</v>
      </c>
      <c r="R404" s="38">
        <v>9.1</v>
      </c>
      <c r="S404" s="38">
        <v>23.3</v>
      </c>
      <c r="T404" s="38"/>
      <c r="U404" s="38">
        <v>-0.2</v>
      </c>
      <c r="V404" s="38">
        <v>0</v>
      </c>
      <c r="W404" s="38">
        <v>-0.2</v>
      </c>
      <c r="X404" s="38">
        <v>-0.23799999999999999</v>
      </c>
      <c r="Y404" s="38"/>
      <c r="Z404" s="38">
        <v>-10.3</v>
      </c>
      <c r="AA404" s="38">
        <v>-6.3</v>
      </c>
      <c r="AB404" s="38">
        <v>-16.600000000000001</v>
      </c>
      <c r="AC404" s="38">
        <v>-0.2</v>
      </c>
    </row>
    <row r="405" spans="1:29">
      <c r="A405" s="38">
        <v>316</v>
      </c>
      <c r="B405" s="39" t="s">
        <v>477</v>
      </c>
      <c r="C405" s="38" t="s">
        <v>24</v>
      </c>
      <c r="D405" s="38">
        <v>23</v>
      </c>
      <c r="E405" s="39" t="s">
        <v>235</v>
      </c>
      <c r="F405" s="38">
        <v>79</v>
      </c>
      <c r="G405" s="38">
        <v>2378</v>
      </c>
      <c r="H405" s="38">
        <v>15.6</v>
      </c>
      <c r="I405" s="38">
        <v>0.56299999999999994</v>
      </c>
      <c r="J405" s="38">
        <v>0.308</v>
      </c>
      <c r="K405" s="38">
        <v>0.18</v>
      </c>
      <c r="L405" s="38">
        <v>2.2999999999999998</v>
      </c>
      <c r="M405" s="38">
        <v>14.3</v>
      </c>
      <c r="N405" s="38">
        <v>8.4</v>
      </c>
      <c r="O405" s="38">
        <v>12.7</v>
      </c>
      <c r="P405" s="38">
        <v>2.6</v>
      </c>
      <c r="Q405" s="38">
        <v>0.4</v>
      </c>
      <c r="R405" s="38">
        <v>10.8</v>
      </c>
      <c r="S405" s="38">
        <v>19.899999999999999</v>
      </c>
      <c r="T405" s="38"/>
      <c r="U405" s="38">
        <v>3.2</v>
      </c>
      <c r="V405" s="38">
        <v>3.5</v>
      </c>
      <c r="W405" s="38">
        <v>6.7</v>
      </c>
      <c r="X405" s="38">
        <v>0.13500000000000001</v>
      </c>
      <c r="Y405" s="38"/>
      <c r="Z405" s="38">
        <v>0.9</v>
      </c>
      <c r="AA405" s="38">
        <v>0.5</v>
      </c>
      <c r="AB405" s="38">
        <v>1.4</v>
      </c>
      <c r="AC405" s="38">
        <v>2</v>
      </c>
    </row>
    <row r="406" spans="1:29">
      <c r="A406" s="38">
        <v>317</v>
      </c>
      <c r="B406" s="39" t="s">
        <v>478</v>
      </c>
      <c r="C406" s="38" t="s">
        <v>58</v>
      </c>
      <c r="D406" s="38">
        <v>27</v>
      </c>
      <c r="E406" s="39" t="s">
        <v>67</v>
      </c>
      <c r="F406" s="38">
        <v>70</v>
      </c>
      <c r="G406" s="38">
        <v>1841</v>
      </c>
      <c r="H406" s="38">
        <v>14.1</v>
      </c>
      <c r="I406" s="38">
        <v>0.52500000000000002</v>
      </c>
      <c r="J406" s="38">
        <v>0.53900000000000003</v>
      </c>
      <c r="K406" s="38">
        <v>0.19500000000000001</v>
      </c>
      <c r="L406" s="38">
        <v>1.1000000000000001</v>
      </c>
      <c r="M406" s="38">
        <v>11.7</v>
      </c>
      <c r="N406" s="38">
        <v>6.4</v>
      </c>
      <c r="O406" s="38">
        <v>7.1</v>
      </c>
      <c r="P406" s="38">
        <v>1.7</v>
      </c>
      <c r="Q406" s="38">
        <v>1.1000000000000001</v>
      </c>
      <c r="R406" s="38">
        <v>7.5</v>
      </c>
      <c r="S406" s="38">
        <v>23.9</v>
      </c>
      <c r="T406" s="38"/>
      <c r="U406" s="38">
        <v>1.3</v>
      </c>
      <c r="V406" s="38">
        <v>2.2999999999999998</v>
      </c>
      <c r="W406" s="38">
        <v>3.6</v>
      </c>
      <c r="X406" s="38">
        <v>9.2999999999999999E-2</v>
      </c>
      <c r="Y406" s="38"/>
      <c r="Z406" s="38">
        <v>1</v>
      </c>
      <c r="AA406" s="38">
        <v>-1.3</v>
      </c>
      <c r="AB406" s="38">
        <v>-0.3</v>
      </c>
      <c r="AC406" s="38">
        <v>0.8</v>
      </c>
    </row>
    <row r="407" spans="1:29">
      <c r="A407" s="38">
        <v>318</v>
      </c>
      <c r="B407" s="39" t="s">
        <v>479</v>
      </c>
      <c r="C407" s="38" t="s">
        <v>53</v>
      </c>
      <c r="D407" s="38">
        <v>38</v>
      </c>
      <c r="E407" s="38" t="s">
        <v>107</v>
      </c>
      <c r="F407" s="38">
        <v>81</v>
      </c>
      <c r="G407" s="38">
        <v>1253</v>
      </c>
      <c r="H407" s="38">
        <v>13.3</v>
      </c>
      <c r="I407" s="38">
        <v>0.54800000000000004</v>
      </c>
      <c r="J407" s="38">
        <v>0.11700000000000001</v>
      </c>
      <c r="K407" s="38">
        <v>0.26600000000000001</v>
      </c>
      <c r="L407" s="38">
        <v>3.4</v>
      </c>
      <c r="M407" s="38">
        <v>10.199999999999999</v>
      </c>
      <c r="N407" s="38">
        <v>6.9</v>
      </c>
      <c r="O407" s="38">
        <v>34.5</v>
      </c>
      <c r="P407" s="38">
        <v>1.3</v>
      </c>
      <c r="Q407" s="38">
        <v>0.4</v>
      </c>
      <c r="R407" s="38">
        <v>24.3</v>
      </c>
      <c r="S407" s="38">
        <v>15.3</v>
      </c>
      <c r="T407" s="38"/>
      <c r="U407" s="38">
        <v>1.4</v>
      </c>
      <c r="V407" s="38">
        <v>0.8</v>
      </c>
      <c r="W407" s="38">
        <v>2.2000000000000002</v>
      </c>
      <c r="X407" s="38">
        <v>8.4000000000000005E-2</v>
      </c>
      <c r="Y407" s="38"/>
      <c r="Z407" s="38">
        <v>-1.2</v>
      </c>
      <c r="AA407" s="38">
        <v>-1.8</v>
      </c>
      <c r="AB407" s="38">
        <v>-3</v>
      </c>
      <c r="AC407" s="38">
        <v>-0.3</v>
      </c>
    </row>
    <row r="408" spans="1:29">
      <c r="A408" s="40">
        <v>318</v>
      </c>
      <c r="B408" s="39" t="s">
        <v>479</v>
      </c>
      <c r="C408" s="40" t="s">
        <v>53</v>
      </c>
      <c r="D408" s="40">
        <v>38</v>
      </c>
      <c r="E408" s="39" t="s">
        <v>115</v>
      </c>
      <c r="F408" s="40">
        <v>51</v>
      </c>
      <c r="G408" s="40">
        <v>631</v>
      </c>
      <c r="H408" s="40">
        <v>14.3</v>
      </c>
      <c r="I408" s="40">
        <v>0.57499999999999996</v>
      </c>
      <c r="J408" s="40">
        <v>5.6000000000000001E-2</v>
      </c>
      <c r="K408" s="40">
        <v>0.27500000000000002</v>
      </c>
      <c r="L408" s="40">
        <v>3.8</v>
      </c>
      <c r="M408" s="40">
        <v>9.8000000000000007</v>
      </c>
      <c r="N408" s="40">
        <v>6.9</v>
      </c>
      <c r="O408" s="40">
        <v>34.1</v>
      </c>
      <c r="P408" s="40">
        <v>1.1000000000000001</v>
      </c>
      <c r="Q408" s="40">
        <v>0.3</v>
      </c>
      <c r="R408" s="40">
        <v>22.4</v>
      </c>
      <c r="S408" s="40">
        <v>14.8</v>
      </c>
      <c r="T408" s="40"/>
      <c r="U408" s="40">
        <v>1</v>
      </c>
      <c r="V408" s="40">
        <v>0.6</v>
      </c>
      <c r="W408" s="40">
        <v>1.6</v>
      </c>
      <c r="X408" s="40">
        <v>0.124</v>
      </c>
      <c r="Y408" s="40"/>
      <c r="Z408" s="40">
        <v>-1.1000000000000001</v>
      </c>
      <c r="AA408" s="40">
        <v>-1.6</v>
      </c>
      <c r="AB408" s="40">
        <v>-2.6</v>
      </c>
      <c r="AC408" s="40">
        <v>-0.1</v>
      </c>
    </row>
    <row r="409" spans="1:29">
      <c r="A409" s="40">
        <v>318</v>
      </c>
      <c r="B409" s="39" t="s">
        <v>479</v>
      </c>
      <c r="C409" s="40" t="s">
        <v>53</v>
      </c>
      <c r="D409" s="40">
        <v>38</v>
      </c>
      <c r="E409" s="39" t="s">
        <v>292</v>
      </c>
      <c r="F409" s="40">
        <v>30</v>
      </c>
      <c r="G409" s="40">
        <v>622</v>
      </c>
      <c r="H409" s="40">
        <v>12.3</v>
      </c>
      <c r="I409" s="40">
        <v>0.52200000000000002</v>
      </c>
      <c r="J409" s="40">
        <v>0.17599999999999999</v>
      </c>
      <c r="K409" s="40">
        <v>0.25700000000000001</v>
      </c>
      <c r="L409" s="40">
        <v>3</v>
      </c>
      <c r="M409" s="40">
        <v>10.6</v>
      </c>
      <c r="N409" s="40">
        <v>6.9</v>
      </c>
      <c r="O409" s="40">
        <v>34.9</v>
      </c>
      <c r="P409" s="40">
        <v>1.5</v>
      </c>
      <c r="Q409" s="40">
        <v>0.5</v>
      </c>
      <c r="R409" s="40">
        <v>26</v>
      </c>
      <c r="S409" s="40">
        <v>15.8</v>
      </c>
      <c r="T409" s="40"/>
      <c r="U409" s="40">
        <v>0.3</v>
      </c>
      <c r="V409" s="40">
        <v>0.2</v>
      </c>
      <c r="W409" s="40">
        <v>0.6</v>
      </c>
      <c r="X409" s="40">
        <v>4.2999999999999997E-2</v>
      </c>
      <c r="Y409" s="40"/>
      <c r="Z409" s="40">
        <v>-1.4</v>
      </c>
      <c r="AA409" s="40">
        <v>-2</v>
      </c>
      <c r="AB409" s="40">
        <v>-3.4</v>
      </c>
      <c r="AC409" s="40">
        <v>-0.2</v>
      </c>
    </row>
    <row r="410" spans="1:29">
      <c r="A410" s="38">
        <v>319</v>
      </c>
      <c r="B410" s="39" t="s">
        <v>480</v>
      </c>
      <c r="C410" s="38" t="s">
        <v>64</v>
      </c>
      <c r="D410" s="38">
        <v>24</v>
      </c>
      <c r="E410" s="39" t="s">
        <v>221</v>
      </c>
      <c r="F410" s="38">
        <v>5</v>
      </c>
      <c r="G410" s="38">
        <v>43</v>
      </c>
      <c r="H410" s="38">
        <v>-5.0999999999999996</v>
      </c>
      <c r="I410" s="38">
        <v>0.14299999999999999</v>
      </c>
      <c r="J410" s="38">
        <v>0.14299999999999999</v>
      </c>
      <c r="K410" s="38">
        <v>0</v>
      </c>
      <c r="L410" s="38">
        <v>0</v>
      </c>
      <c r="M410" s="38">
        <v>2.6</v>
      </c>
      <c r="N410" s="38">
        <v>1.3</v>
      </c>
      <c r="O410" s="38">
        <v>6.1</v>
      </c>
      <c r="P410" s="38">
        <v>1.2</v>
      </c>
      <c r="Q410" s="38">
        <v>0</v>
      </c>
      <c r="R410" s="38">
        <v>12.5</v>
      </c>
      <c r="S410" s="38">
        <v>8.5</v>
      </c>
      <c r="T410" s="38"/>
      <c r="U410" s="38">
        <v>-0.1</v>
      </c>
      <c r="V410" s="38">
        <v>0</v>
      </c>
      <c r="W410" s="38">
        <v>-0.1</v>
      </c>
      <c r="X410" s="38">
        <v>-0.122</v>
      </c>
      <c r="Y410" s="38"/>
      <c r="Z410" s="38">
        <v>-8.4</v>
      </c>
      <c r="AA410" s="38">
        <v>-1.5</v>
      </c>
      <c r="AB410" s="38">
        <v>-9.9</v>
      </c>
      <c r="AC410" s="38">
        <v>-0.1</v>
      </c>
    </row>
    <row r="411" spans="1:29">
      <c r="A411" s="38">
        <v>320</v>
      </c>
      <c r="B411" s="39" t="s">
        <v>481</v>
      </c>
      <c r="C411" s="38" t="s">
        <v>64</v>
      </c>
      <c r="D411" s="38">
        <v>34</v>
      </c>
      <c r="E411" s="39" t="s">
        <v>108</v>
      </c>
      <c r="F411" s="38">
        <v>52</v>
      </c>
      <c r="G411" s="38">
        <v>701</v>
      </c>
      <c r="H411" s="38">
        <v>4.5999999999999996</v>
      </c>
      <c r="I411" s="38">
        <v>0.47099999999999997</v>
      </c>
      <c r="J411" s="38">
        <v>0.86</v>
      </c>
      <c r="K411" s="38">
        <v>3.5000000000000003E-2</v>
      </c>
      <c r="L411" s="38">
        <v>0.7</v>
      </c>
      <c r="M411" s="38">
        <v>14</v>
      </c>
      <c r="N411" s="38">
        <v>7.4</v>
      </c>
      <c r="O411" s="38">
        <v>9</v>
      </c>
      <c r="P411" s="38">
        <v>1</v>
      </c>
      <c r="Q411" s="38">
        <v>0.5</v>
      </c>
      <c r="R411" s="38">
        <v>16.600000000000001</v>
      </c>
      <c r="S411" s="38">
        <v>8.9</v>
      </c>
      <c r="T411" s="38"/>
      <c r="U411" s="38">
        <v>-0.1</v>
      </c>
      <c r="V411" s="38">
        <v>0.5</v>
      </c>
      <c r="W411" s="38">
        <v>0.4</v>
      </c>
      <c r="X411" s="38">
        <v>2.8000000000000001E-2</v>
      </c>
      <c r="Y411" s="38"/>
      <c r="Z411" s="38">
        <v>-2.6</v>
      </c>
      <c r="AA411" s="38">
        <v>-0.3</v>
      </c>
      <c r="AB411" s="38">
        <v>-3</v>
      </c>
      <c r="AC411" s="38">
        <v>-0.2</v>
      </c>
    </row>
    <row r="412" spans="1:29">
      <c r="A412" s="36" t="s">
        <v>214</v>
      </c>
      <c r="B412" s="36" t="s">
        <v>0</v>
      </c>
      <c r="C412" s="36" t="s">
        <v>1</v>
      </c>
      <c r="D412" s="36" t="s">
        <v>2</v>
      </c>
      <c r="E412" s="36" t="s">
        <v>3</v>
      </c>
      <c r="F412" s="36" t="s">
        <v>4</v>
      </c>
      <c r="G412" s="36" t="s">
        <v>6</v>
      </c>
      <c r="H412" s="36" t="s">
        <v>26</v>
      </c>
      <c r="I412" s="36" t="s">
        <v>27</v>
      </c>
      <c r="J412" s="36" t="s">
        <v>28</v>
      </c>
      <c r="K412" s="36" t="s">
        <v>29</v>
      </c>
      <c r="L412" s="36" t="s">
        <v>30</v>
      </c>
      <c r="M412" s="36" t="s">
        <v>31</v>
      </c>
      <c r="N412" s="36" t="s">
        <v>32</v>
      </c>
      <c r="O412" s="36" t="s">
        <v>33</v>
      </c>
      <c r="P412" s="36" t="s">
        <v>34</v>
      </c>
      <c r="Q412" s="36" t="s">
        <v>35</v>
      </c>
      <c r="R412" s="36" t="s">
        <v>36</v>
      </c>
      <c r="S412" s="36" t="s">
        <v>37</v>
      </c>
      <c r="T412" s="36"/>
      <c r="U412" s="36" t="s">
        <v>38</v>
      </c>
      <c r="V412" s="36" t="s">
        <v>39</v>
      </c>
      <c r="W412" s="36" t="s">
        <v>40</v>
      </c>
      <c r="X412" s="36" t="s">
        <v>41</v>
      </c>
      <c r="Y412" s="36"/>
      <c r="Z412" s="36" t="s">
        <v>42</v>
      </c>
      <c r="AA412" s="36" t="s">
        <v>43</v>
      </c>
      <c r="AB412" s="36" t="s">
        <v>44</v>
      </c>
      <c r="AC412" s="36" t="s">
        <v>45</v>
      </c>
    </row>
    <row r="413" spans="1:29">
      <c r="A413" s="38">
        <v>321</v>
      </c>
      <c r="B413" s="39" t="s">
        <v>678</v>
      </c>
      <c r="C413" s="38" t="s">
        <v>24</v>
      </c>
      <c r="D413" s="38">
        <v>22</v>
      </c>
      <c r="E413" s="38" t="s">
        <v>107</v>
      </c>
      <c r="F413" s="38">
        <v>10</v>
      </c>
      <c r="G413" s="38">
        <v>119</v>
      </c>
      <c r="H413" s="38">
        <v>7.4</v>
      </c>
      <c r="I413" s="38">
        <v>0.33800000000000002</v>
      </c>
      <c r="J413" s="38">
        <v>0.47399999999999998</v>
      </c>
      <c r="K413" s="38">
        <v>0.28899999999999998</v>
      </c>
      <c r="L413" s="38">
        <v>3.7</v>
      </c>
      <c r="M413" s="38">
        <v>14.9</v>
      </c>
      <c r="N413" s="38">
        <v>9.4</v>
      </c>
      <c r="O413" s="38">
        <v>9.8000000000000007</v>
      </c>
      <c r="P413" s="38">
        <v>3</v>
      </c>
      <c r="Q413" s="38">
        <v>3.3</v>
      </c>
      <c r="R413" s="38">
        <v>10.5</v>
      </c>
      <c r="S413" s="38">
        <v>17.8</v>
      </c>
      <c r="T413" s="38"/>
      <c r="U413" s="38">
        <v>-0.2</v>
      </c>
      <c r="V413" s="38">
        <v>0.2</v>
      </c>
      <c r="W413" s="38">
        <v>-0.1</v>
      </c>
      <c r="X413" s="38">
        <v>-0.03</v>
      </c>
      <c r="Y413" s="38"/>
      <c r="Z413" s="38">
        <v>-5</v>
      </c>
      <c r="AA413" s="38">
        <v>1.3</v>
      </c>
      <c r="AB413" s="38">
        <v>-3.7</v>
      </c>
      <c r="AC413" s="38">
        <v>-0.1</v>
      </c>
    </row>
    <row r="414" spans="1:29">
      <c r="A414" s="40">
        <v>321</v>
      </c>
      <c r="B414" s="39" t="s">
        <v>678</v>
      </c>
      <c r="C414" s="40" t="s">
        <v>24</v>
      </c>
      <c r="D414" s="40">
        <v>22</v>
      </c>
      <c r="E414" s="39" t="s">
        <v>292</v>
      </c>
      <c r="F414" s="40">
        <v>6</v>
      </c>
      <c r="G414" s="40">
        <v>61</v>
      </c>
      <c r="H414" s="40">
        <v>11.1</v>
      </c>
      <c r="I414" s="40">
        <v>0.372</v>
      </c>
      <c r="J414" s="40">
        <v>0.38900000000000001</v>
      </c>
      <c r="K414" s="40">
        <v>0.61099999999999999</v>
      </c>
      <c r="L414" s="40">
        <v>3.9</v>
      </c>
      <c r="M414" s="40">
        <v>18</v>
      </c>
      <c r="N414" s="40">
        <v>11.2</v>
      </c>
      <c r="O414" s="40">
        <v>7.1</v>
      </c>
      <c r="P414" s="40">
        <v>5</v>
      </c>
      <c r="Q414" s="40">
        <v>3.9</v>
      </c>
      <c r="R414" s="40">
        <v>11.6</v>
      </c>
      <c r="S414" s="40">
        <v>18.7</v>
      </c>
      <c r="T414" s="40"/>
      <c r="U414" s="40">
        <v>-0.1</v>
      </c>
      <c r="V414" s="40">
        <v>0.1</v>
      </c>
      <c r="W414" s="40">
        <v>0</v>
      </c>
      <c r="X414" s="40">
        <v>0.01</v>
      </c>
      <c r="Y414" s="40"/>
      <c r="Z414" s="40">
        <v>-4.5</v>
      </c>
      <c r="AA414" s="40">
        <v>3</v>
      </c>
      <c r="AB414" s="40">
        <v>-1.5</v>
      </c>
      <c r="AC414" s="40">
        <v>0</v>
      </c>
    </row>
    <row r="415" spans="1:29">
      <c r="A415" s="40">
        <v>321</v>
      </c>
      <c r="B415" s="39" t="s">
        <v>678</v>
      </c>
      <c r="C415" s="40" t="s">
        <v>24</v>
      </c>
      <c r="D415" s="40">
        <v>22</v>
      </c>
      <c r="E415" s="39" t="s">
        <v>117</v>
      </c>
      <c r="F415" s="40">
        <v>4</v>
      </c>
      <c r="G415" s="40">
        <v>58</v>
      </c>
      <c r="H415" s="40">
        <v>3.6</v>
      </c>
      <c r="I415" s="40">
        <v>0.3</v>
      </c>
      <c r="J415" s="40">
        <v>0.55000000000000004</v>
      </c>
      <c r="K415" s="40">
        <v>0</v>
      </c>
      <c r="L415" s="40">
        <v>3.6</v>
      </c>
      <c r="M415" s="40">
        <v>11.7</v>
      </c>
      <c r="N415" s="40">
        <v>7.5</v>
      </c>
      <c r="O415" s="40">
        <v>12.7</v>
      </c>
      <c r="P415" s="40">
        <v>0.9</v>
      </c>
      <c r="Q415" s="40">
        <v>2.7</v>
      </c>
      <c r="R415" s="40">
        <v>9.1</v>
      </c>
      <c r="S415" s="40">
        <v>16.8</v>
      </c>
      <c r="T415" s="40"/>
      <c r="U415" s="40">
        <v>-0.1</v>
      </c>
      <c r="V415" s="40">
        <v>0</v>
      </c>
      <c r="W415" s="40">
        <v>-0.1</v>
      </c>
      <c r="X415" s="40">
        <v>-7.1999999999999995E-2</v>
      </c>
      <c r="Y415" s="40"/>
      <c r="Z415" s="40">
        <v>-5.4</v>
      </c>
      <c r="AA415" s="40">
        <v>-0.5</v>
      </c>
      <c r="AB415" s="40">
        <v>-6</v>
      </c>
      <c r="AC415" s="40">
        <v>-0.1</v>
      </c>
    </row>
    <row r="416" spans="1:29">
      <c r="A416" s="38">
        <v>322</v>
      </c>
      <c r="B416" s="39" t="s">
        <v>679</v>
      </c>
      <c r="C416" s="38" t="s">
        <v>53</v>
      </c>
      <c r="D416" s="38">
        <v>26</v>
      </c>
      <c r="E416" s="39" t="s">
        <v>62</v>
      </c>
      <c r="F416" s="38">
        <v>51</v>
      </c>
      <c r="G416" s="38">
        <v>801</v>
      </c>
      <c r="H416" s="38">
        <v>13</v>
      </c>
      <c r="I416" s="38">
        <v>0.496</v>
      </c>
      <c r="J416" s="38">
        <v>0.54200000000000004</v>
      </c>
      <c r="K416" s="38">
        <v>0.11899999999999999</v>
      </c>
      <c r="L416" s="38">
        <v>3</v>
      </c>
      <c r="M416" s="38">
        <v>7.5</v>
      </c>
      <c r="N416" s="38">
        <v>5.3</v>
      </c>
      <c r="O416" s="38">
        <v>16.899999999999999</v>
      </c>
      <c r="P416" s="38">
        <v>1.8</v>
      </c>
      <c r="Q416" s="38">
        <v>0.2</v>
      </c>
      <c r="R416" s="38">
        <v>9</v>
      </c>
      <c r="S416" s="38">
        <v>22.1</v>
      </c>
      <c r="T416" s="38"/>
      <c r="U416" s="38">
        <v>0.6</v>
      </c>
      <c r="V416" s="38">
        <v>0.9</v>
      </c>
      <c r="W416" s="38">
        <v>1.4</v>
      </c>
      <c r="X416" s="38">
        <v>8.6999999999999994E-2</v>
      </c>
      <c r="Y416" s="38"/>
      <c r="Z416" s="38">
        <v>1</v>
      </c>
      <c r="AA416" s="38">
        <v>-1.8</v>
      </c>
      <c r="AB416" s="38">
        <v>-0.7</v>
      </c>
      <c r="AC416" s="38">
        <v>0.3</v>
      </c>
    </row>
    <row r="417" spans="1:29">
      <c r="A417" s="38">
        <v>323</v>
      </c>
      <c r="B417" s="39" t="s">
        <v>680</v>
      </c>
      <c r="C417" s="38" t="s">
        <v>58</v>
      </c>
      <c r="D417" s="38">
        <v>27</v>
      </c>
      <c r="E417" s="39" t="s">
        <v>110</v>
      </c>
      <c r="F417" s="38">
        <v>47</v>
      </c>
      <c r="G417" s="38">
        <v>924</v>
      </c>
      <c r="H417" s="38">
        <v>7.9</v>
      </c>
      <c r="I417" s="38">
        <v>0.45</v>
      </c>
      <c r="J417" s="38">
        <v>0.378</v>
      </c>
      <c r="K417" s="38">
        <v>0.36099999999999999</v>
      </c>
      <c r="L417" s="38">
        <v>3.5</v>
      </c>
      <c r="M417" s="38">
        <v>15.2</v>
      </c>
      <c r="N417" s="38">
        <v>9.4</v>
      </c>
      <c r="O417" s="38">
        <v>9.6999999999999993</v>
      </c>
      <c r="P417" s="38">
        <v>3.2</v>
      </c>
      <c r="Q417" s="38">
        <v>1.4</v>
      </c>
      <c r="R417" s="38">
        <v>19.5</v>
      </c>
      <c r="S417" s="38">
        <v>17</v>
      </c>
      <c r="T417" s="38"/>
      <c r="U417" s="38">
        <v>-1</v>
      </c>
      <c r="V417" s="38">
        <v>1.4</v>
      </c>
      <c r="W417" s="38">
        <v>0.4</v>
      </c>
      <c r="X417" s="38">
        <v>0.02</v>
      </c>
      <c r="Y417" s="38"/>
      <c r="Z417" s="38">
        <v>-3.5</v>
      </c>
      <c r="AA417" s="38">
        <v>1.9</v>
      </c>
      <c r="AB417" s="38">
        <v>-1.6</v>
      </c>
      <c r="AC417" s="38">
        <v>0.1</v>
      </c>
    </row>
    <row r="418" spans="1:29">
      <c r="A418" s="38">
        <v>324</v>
      </c>
      <c r="B418" s="39" t="s">
        <v>482</v>
      </c>
      <c r="C418" s="38" t="s">
        <v>24</v>
      </c>
      <c r="D418" s="38">
        <v>29</v>
      </c>
      <c r="E418" s="39" t="s">
        <v>97</v>
      </c>
      <c r="F418" s="38">
        <v>73</v>
      </c>
      <c r="G418" s="38">
        <v>2390</v>
      </c>
      <c r="H418" s="38">
        <v>20.100000000000001</v>
      </c>
      <c r="I418" s="38">
        <v>0.56499999999999995</v>
      </c>
      <c r="J418" s="38">
        <v>0.23200000000000001</v>
      </c>
      <c r="K418" s="38">
        <v>0.36199999999999999</v>
      </c>
      <c r="L418" s="38">
        <v>6.9</v>
      </c>
      <c r="M418" s="38">
        <v>20</v>
      </c>
      <c r="N418" s="38">
        <v>13.6</v>
      </c>
      <c r="O418" s="38">
        <v>15.4</v>
      </c>
      <c r="P418" s="38">
        <v>2.8</v>
      </c>
      <c r="Q418" s="38">
        <v>2.4</v>
      </c>
      <c r="R418" s="38">
        <v>13.3</v>
      </c>
      <c r="S418" s="38">
        <v>23.8</v>
      </c>
      <c r="T418" s="38"/>
      <c r="U418" s="38">
        <v>4</v>
      </c>
      <c r="V418" s="38">
        <v>4.3</v>
      </c>
      <c r="W418" s="38">
        <v>8.3000000000000007</v>
      </c>
      <c r="X418" s="38">
        <v>0.16700000000000001</v>
      </c>
      <c r="Y418" s="38"/>
      <c r="Z418" s="38">
        <v>1.6</v>
      </c>
      <c r="AA418" s="38">
        <v>2.6</v>
      </c>
      <c r="AB418" s="38">
        <v>4.2</v>
      </c>
      <c r="AC418" s="38">
        <v>3.7</v>
      </c>
    </row>
    <row r="419" spans="1:29">
      <c r="A419" s="38">
        <v>325</v>
      </c>
      <c r="B419" s="39" t="s">
        <v>483</v>
      </c>
      <c r="C419" s="38" t="s">
        <v>24</v>
      </c>
      <c r="D419" s="38">
        <v>23</v>
      </c>
      <c r="E419" s="39" t="s">
        <v>79</v>
      </c>
      <c r="F419" s="38">
        <v>82</v>
      </c>
      <c r="G419" s="38">
        <v>1654</v>
      </c>
      <c r="H419" s="38">
        <v>17.899999999999999</v>
      </c>
      <c r="I419" s="38">
        <v>0.55600000000000005</v>
      </c>
      <c r="J419" s="38">
        <v>0.502</v>
      </c>
      <c r="K419" s="38">
        <v>0.45500000000000002</v>
      </c>
      <c r="L419" s="38">
        <v>4.3</v>
      </c>
      <c r="M419" s="38">
        <v>21.8</v>
      </c>
      <c r="N419" s="38">
        <v>13.3</v>
      </c>
      <c r="O419" s="38">
        <v>9.6999999999999993</v>
      </c>
      <c r="P419" s="38">
        <v>1.7</v>
      </c>
      <c r="Q419" s="38">
        <v>2.4</v>
      </c>
      <c r="R419" s="38">
        <v>10.6</v>
      </c>
      <c r="S419" s="38">
        <v>22.8</v>
      </c>
      <c r="T419" s="38"/>
      <c r="U419" s="38">
        <v>3</v>
      </c>
      <c r="V419" s="38">
        <v>2.7</v>
      </c>
      <c r="W419" s="38">
        <v>5.7</v>
      </c>
      <c r="X419" s="38">
        <v>0.16500000000000001</v>
      </c>
      <c r="Y419" s="38"/>
      <c r="Z419" s="38">
        <v>1.2</v>
      </c>
      <c r="AA419" s="38">
        <v>0</v>
      </c>
      <c r="AB419" s="38">
        <v>1.2</v>
      </c>
      <c r="AC419" s="38">
        <v>1.3</v>
      </c>
    </row>
    <row r="420" spans="1:29">
      <c r="A420" s="38">
        <v>326</v>
      </c>
      <c r="B420" s="39" t="s">
        <v>484</v>
      </c>
      <c r="C420" s="38" t="s">
        <v>61</v>
      </c>
      <c r="D420" s="38">
        <v>37</v>
      </c>
      <c r="E420" s="39" t="s">
        <v>79</v>
      </c>
      <c r="F420" s="38">
        <v>23</v>
      </c>
      <c r="G420" s="38">
        <v>128</v>
      </c>
      <c r="H420" s="38">
        <v>8.6999999999999993</v>
      </c>
      <c r="I420" s="38">
        <v>0.43099999999999999</v>
      </c>
      <c r="J420" s="38">
        <v>0</v>
      </c>
      <c r="K420" s="38">
        <v>0.1</v>
      </c>
      <c r="L420" s="38">
        <v>9.6</v>
      </c>
      <c r="M420" s="38">
        <v>22.3</v>
      </c>
      <c r="N420" s="38">
        <v>16.100000000000001</v>
      </c>
      <c r="O420" s="38">
        <v>3.6</v>
      </c>
      <c r="P420" s="38">
        <v>1.6</v>
      </c>
      <c r="Q420" s="38">
        <v>2.8</v>
      </c>
      <c r="R420" s="38">
        <v>18.3</v>
      </c>
      <c r="S420" s="38">
        <v>13.4</v>
      </c>
      <c r="T420" s="38"/>
      <c r="U420" s="38">
        <v>-0.1</v>
      </c>
      <c r="V420" s="38">
        <v>0.2</v>
      </c>
      <c r="W420" s="38">
        <v>0.1</v>
      </c>
      <c r="X420" s="38">
        <v>0.04</v>
      </c>
      <c r="Y420" s="38"/>
      <c r="Z420" s="38">
        <v>-6.1</v>
      </c>
      <c r="AA420" s="38">
        <v>0.9</v>
      </c>
      <c r="AB420" s="38">
        <v>-5.3</v>
      </c>
      <c r="AC420" s="38">
        <v>-0.1</v>
      </c>
    </row>
    <row r="421" spans="1:29">
      <c r="A421" s="38">
        <v>327</v>
      </c>
      <c r="B421" s="39" t="s">
        <v>485</v>
      </c>
      <c r="C421" s="38" t="s">
        <v>24</v>
      </c>
      <c r="D421" s="38">
        <v>24</v>
      </c>
      <c r="E421" s="39" t="s">
        <v>117</v>
      </c>
      <c r="F421" s="38">
        <v>69</v>
      </c>
      <c r="G421" s="38">
        <v>2137</v>
      </c>
      <c r="H421" s="38">
        <v>21.2</v>
      </c>
      <c r="I421" s="38">
        <v>0.54900000000000004</v>
      </c>
      <c r="J421" s="38">
        <v>0</v>
      </c>
      <c r="K421" s="38">
        <v>0.39400000000000002</v>
      </c>
      <c r="L421" s="38">
        <v>11.2</v>
      </c>
      <c r="M421" s="38">
        <v>25.1</v>
      </c>
      <c r="N421" s="38">
        <v>17.899999999999999</v>
      </c>
      <c r="O421" s="38">
        <v>11.7</v>
      </c>
      <c r="P421" s="38">
        <v>1.9</v>
      </c>
      <c r="Q421" s="38">
        <v>1.3</v>
      </c>
      <c r="R421" s="38">
        <v>13</v>
      </c>
      <c r="S421" s="38">
        <v>23.9</v>
      </c>
      <c r="T421" s="38"/>
      <c r="U421" s="38">
        <v>4</v>
      </c>
      <c r="V421" s="38">
        <v>2.8</v>
      </c>
      <c r="W421" s="38">
        <v>6.8</v>
      </c>
      <c r="X421" s="38">
        <v>0.153</v>
      </c>
      <c r="Y421" s="38"/>
      <c r="Z421" s="38">
        <v>0.6</v>
      </c>
      <c r="AA421" s="38">
        <v>1.3</v>
      </c>
      <c r="AB421" s="38">
        <v>1.9</v>
      </c>
      <c r="AC421" s="38">
        <v>2.1</v>
      </c>
    </row>
    <row r="422" spans="1:29">
      <c r="A422" s="38">
        <v>328</v>
      </c>
      <c r="B422" s="39" t="s">
        <v>486</v>
      </c>
      <c r="C422" s="38" t="s">
        <v>58</v>
      </c>
      <c r="D422" s="38">
        <v>25</v>
      </c>
      <c r="E422" s="39" t="s">
        <v>79</v>
      </c>
      <c r="F422" s="38">
        <v>56</v>
      </c>
      <c r="G422" s="38">
        <v>504</v>
      </c>
      <c r="H422" s="38">
        <v>10.3</v>
      </c>
      <c r="I422" s="38">
        <v>0.504</v>
      </c>
      <c r="J422" s="38">
        <v>0.27300000000000002</v>
      </c>
      <c r="K422" s="38">
        <v>0.14399999999999999</v>
      </c>
      <c r="L422" s="38">
        <v>2.7</v>
      </c>
      <c r="M422" s="38">
        <v>7.1</v>
      </c>
      <c r="N422" s="38">
        <v>5</v>
      </c>
      <c r="O422" s="38">
        <v>10.4</v>
      </c>
      <c r="P422" s="38">
        <v>2.1</v>
      </c>
      <c r="Q422" s="38">
        <v>0.9</v>
      </c>
      <c r="R422" s="38">
        <v>8.6999999999999993</v>
      </c>
      <c r="S422" s="38">
        <v>14.4</v>
      </c>
      <c r="T422" s="38"/>
      <c r="U422" s="38">
        <v>0.3</v>
      </c>
      <c r="V422" s="38">
        <v>0.5</v>
      </c>
      <c r="W422" s="38">
        <v>0.8</v>
      </c>
      <c r="X422" s="38">
        <v>0.08</v>
      </c>
      <c r="Y422" s="38"/>
      <c r="Z422" s="38">
        <v>-1.8</v>
      </c>
      <c r="AA422" s="38">
        <v>-0.6</v>
      </c>
      <c r="AB422" s="38">
        <v>-2.5</v>
      </c>
      <c r="AC422" s="38">
        <v>-0.1</v>
      </c>
    </row>
    <row r="423" spans="1:29">
      <c r="A423" s="38">
        <v>329</v>
      </c>
      <c r="B423" s="39" t="s">
        <v>487</v>
      </c>
      <c r="C423" s="38" t="s">
        <v>24</v>
      </c>
      <c r="D423" s="38">
        <v>23</v>
      </c>
      <c r="E423" s="39" t="s">
        <v>292</v>
      </c>
      <c r="F423" s="38">
        <v>3</v>
      </c>
      <c r="G423" s="38">
        <v>2</v>
      </c>
      <c r="H423" s="38">
        <v>40.799999999999997</v>
      </c>
      <c r="I423" s="38">
        <v>1</v>
      </c>
      <c r="J423" s="38">
        <v>0</v>
      </c>
      <c r="K423" s="38">
        <v>0</v>
      </c>
      <c r="L423" s="38">
        <v>0</v>
      </c>
      <c r="M423" s="38">
        <v>54.8</v>
      </c>
      <c r="N423" s="38">
        <v>28.4</v>
      </c>
      <c r="O423" s="38">
        <v>0</v>
      </c>
      <c r="P423" s="38">
        <v>0</v>
      </c>
      <c r="Q423" s="38">
        <v>0</v>
      </c>
      <c r="R423" s="38">
        <v>0</v>
      </c>
      <c r="S423" s="38">
        <v>22</v>
      </c>
      <c r="T423" s="38"/>
      <c r="U423" s="38">
        <v>0</v>
      </c>
      <c r="V423" s="38">
        <v>0</v>
      </c>
      <c r="W423" s="38">
        <v>0</v>
      </c>
      <c r="X423" s="38">
        <v>0.43099999999999999</v>
      </c>
      <c r="Y423" s="38"/>
      <c r="Z423" s="38">
        <v>5.8</v>
      </c>
      <c r="AA423" s="38">
        <v>-10.199999999999999</v>
      </c>
      <c r="AB423" s="38">
        <v>-4.5</v>
      </c>
      <c r="AC423" s="38">
        <v>0</v>
      </c>
    </row>
    <row r="424" spans="1:29">
      <c r="A424" s="38">
        <v>330</v>
      </c>
      <c r="B424" s="39" t="s">
        <v>488</v>
      </c>
      <c r="C424" s="38" t="s">
        <v>53</v>
      </c>
      <c r="D424" s="38">
        <v>24</v>
      </c>
      <c r="E424" s="39" t="s">
        <v>231</v>
      </c>
      <c r="F424" s="38">
        <v>38</v>
      </c>
      <c r="G424" s="38">
        <v>299</v>
      </c>
      <c r="H424" s="38">
        <v>6.7</v>
      </c>
      <c r="I424" s="38">
        <v>0.377</v>
      </c>
      <c r="J424" s="38">
        <v>0.311</v>
      </c>
      <c r="K424" s="38">
        <v>8.5000000000000006E-2</v>
      </c>
      <c r="L424" s="38">
        <v>2.6</v>
      </c>
      <c r="M424" s="38">
        <v>7.5</v>
      </c>
      <c r="N424" s="38">
        <v>5.0999999999999996</v>
      </c>
      <c r="O424" s="38">
        <v>24.7</v>
      </c>
      <c r="P424" s="38">
        <v>1.6</v>
      </c>
      <c r="Q424" s="38">
        <v>0</v>
      </c>
      <c r="R424" s="38">
        <v>16</v>
      </c>
      <c r="S424" s="38">
        <v>20</v>
      </c>
      <c r="T424" s="38"/>
      <c r="U424" s="38">
        <v>-0.5</v>
      </c>
      <c r="V424" s="38">
        <v>0.1</v>
      </c>
      <c r="W424" s="38">
        <v>-0.4</v>
      </c>
      <c r="X424" s="38">
        <v>-6.8000000000000005E-2</v>
      </c>
      <c r="Y424" s="38"/>
      <c r="Z424" s="38">
        <v>-4.4000000000000004</v>
      </c>
      <c r="AA424" s="38">
        <v>-2.8</v>
      </c>
      <c r="AB424" s="38">
        <v>-7.2</v>
      </c>
      <c r="AC424" s="38">
        <v>-0.4</v>
      </c>
    </row>
    <row r="425" spans="1:29">
      <c r="A425" s="38">
        <v>331</v>
      </c>
      <c r="B425" s="39" t="s">
        <v>489</v>
      </c>
      <c r="C425" s="38" t="s">
        <v>24</v>
      </c>
      <c r="D425" s="38">
        <v>25</v>
      </c>
      <c r="E425" s="39" t="s">
        <v>59</v>
      </c>
      <c r="F425" s="38">
        <v>81</v>
      </c>
      <c r="G425" s="38">
        <v>2045</v>
      </c>
      <c r="H425" s="38">
        <v>13.7</v>
      </c>
      <c r="I425" s="38">
        <v>0.52</v>
      </c>
      <c r="J425" s="38">
        <v>0.41</v>
      </c>
      <c r="K425" s="38">
        <v>0.14799999999999999</v>
      </c>
      <c r="L425" s="38">
        <v>3.9</v>
      </c>
      <c r="M425" s="38">
        <v>16.899999999999999</v>
      </c>
      <c r="N425" s="38">
        <v>10.3</v>
      </c>
      <c r="O425" s="38">
        <v>10.199999999999999</v>
      </c>
      <c r="P425" s="38">
        <v>1.5</v>
      </c>
      <c r="Q425" s="38">
        <v>0.6</v>
      </c>
      <c r="R425" s="38">
        <v>8.1999999999999993</v>
      </c>
      <c r="S425" s="38">
        <v>19</v>
      </c>
      <c r="T425" s="38"/>
      <c r="U425" s="38">
        <v>2.2000000000000002</v>
      </c>
      <c r="V425" s="38">
        <v>1.8</v>
      </c>
      <c r="W425" s="38">
        <v>4</v>
      </c>
      <c r="X425" s="38">
        <v>9.2999999999999999E-2</v>
      </c>
      <c r="Y425" s="38"/>
      <c r="Z425" s="38">
        <v>0.2</v>
      </c>
      <c r="AA425" s="38">
        <v>-0.6</v>
      </c>
      <c r="AB425" s="38">
        <v>-0.4</v>
      </c>
      <c r="AC425" s="38">
        <v>0.8</v>
      </c>
    </row>
    <row r="426" spans="1:29">
      <c r="A426" s="38">
        <v>332</v>
      </c>
      <c r="B426" s="39" t="s">
        <v>490</v>
      </c>
      <c r="C426" s="38" t="s">
        <v>24</v>
      </c>
      <c r="D426" s="38">
        <v>25</v>
      </c>
      <c r="E426" s="39" t="s">
        <v>59</v>
      </c>
      <c r="F426" s="38">
        <v>82</v>
      </c>
      <c r="G426" s="38">
        <v>2581</v>
      </c>
      <c r="H426" s="38">
        <v>15.8</v>
      </c>
      <c r="I426" s="38">
        <v>0.52300000000000002</v>
      </c>
      <c r="J426" s="38">
        <v>0.16300000000000001</v>
      </c>
      <c r="K426" s="38">
        <v>0.21099999999999999</v>
      </c>
      <c r="L426" s="38">
        <v>4.5999999999999996</v>
      </c>
      <c r="M426" s="38">
        <v>17</v>
      </c>
      <c r="N426" s="38">
        <v>10.7</v>
      </c>
      <c r="O426" s="38">
        <v>12.4</v>
      </c>
      <c r="P426" s="38">
        <v>2</v>
      </c>
      <c r="Q426" s="38">
        <v>1.2</v>
      </c>
      <c r="R426" s="38">
        <v>12.4</v>
      </c>
      <c r="S426" s="38">
        <v>23.3</v>
      </c>
      <c r="T426" s="38"/>
      <c r="U426" s="38">
        <v>1.8</v>
      </c>
      <c r="V426" s="38">
        <v>2.7</v>
      </c>
      <c r="W426" s="38">
        <v>4.5999999999999996</v>
      </c>
      <c r="X426" s="38">
        <v>8.5000000000000006E-2</v>
      </c>
      <c r="Y426" s="38"/>
      <c r="Z426" s="38">
        <v>-0.7</v>
      </c>
      <c r="AA426" s="38">
        <v>0.5</v>
      </c>
      <c r="AB426" s="38">
        <v>-0.2</v>
      </c>
      <c r="AC426" s="38">
        <v>1.2</v>
      </c>
    </row>
    <row r="427" spans="1:29">
      <c r="A427" s="38">
        <v>333</v>
      </c>
      <c r="B427" s="39" t="s">
        <v>491</v>
      </c>
      <c r="C427" s="38" t="s">
        <v>58</v>
      </c>
      <c r="D427" s="38">
        <v>29</v>
      </c>
      <c r="E427" s="39" t="s">
        <v>65</v>
      </c>
      <c r="F427" s="38">
        <v>74</v>
      </c>
      <c r="G427" s="38">
        <v>1806</v>
      </c>
      <c r="H427" s="38">
        <v>14.8</v>
      </c>
      <c r="I427" s="38">
        <v>0.60399999999999998</v>
      </c>
      <c r="J427" s="38">
        <v>0.52800000000000002</v>
      </c>
      <c r="K427" s="38">
        <v>0.14499999999999999</v>
      </c>
      <c r="L427" s="38">
        <v>2.4</v>
      </c>
      <c r="M427" s="38">
        <v>9.1</v>
      </c>
      <c r="N427" s="38">
        <v>5.8</v>
      </c>
      <c r="O427" s="38">
        <v>5.2</v>
      </c>
      <c r="P427" s="38">
        <v>1.5</v>
      </c>
      <c r="Q427" s="38">
        <v>0.5</v>
      </c>
      <c r="R427" s="38">
        <v>5.5</v>
      </c>
      <c r="S427" s="38">
        <v>16.5</v>
      </c>
      <c r="T427" s="38"/>
      <c r="U427" s="38">
        <v>4.4000000000000004</v>
      </c>
      <c r="V427" s="38">
        <v>1.2</v>
      </c>
      <c r="W427" s="38">
        <v>5.7</v>
      </c>
      <c r="X427" s="38">
        <v>0.151</v>
      </c>
      <c r="Y427" s="38"/>
      <c r="Z427" s="38">
        <v>2.4</v>
      </c>
      <c r="AA427" s="38">
        <v>-1.8</v>
      </c>
      <c r="AB427" s="38">
        <v>0.6</v>
      </c>
      <c r="AC427" s="38">
        <v>1.2</v>
      </c>
    </row>
    <row r="428" spans="1:29">
      <c r="A428" s="38">
        <v>334</v>
      </c>
      <c r="B428" s="39" t="s">
        <v>492</v>
      </c>
      <c r="C428" s="38" t="s">
        <v>24</v>
      </c>
      <c r="D428" s="38">
        <v>24</v>
      </c>
      <c r="E428" s="39" t="s">
        <v>71</v>
      </c>
      <c r="F428" s="38">
        <v>71</v>
      </c>
      <c r="G428" s="38">
        <v>2037</v>
      </c>
      <c r="H428" s="38">
        <v>14.4</v>
      </c>
      <c r="I428" s="38">
        <v>0.55300000000000005</v>
      </c>
      <c r="J428" s="38">
        <v>0.19</v>
      </c>
      <c r="K428" s="38">
        <v>0.23699999999999999</v>
      </c>
      <c r="L428" s="38">
        <v>7.4</v>
      </c>
      <c r="M428" s="38">
        <v>15.4</v>
      </c>
      <c r="N428" s="38">
        <v>11.4</v>
      </c>
      <c r="O428" s="38">
        <v>10.8</v>
      </c>
      <c r="P428" s="38">
        <v>1.4</v>
      </c>
      <c r="Q428" s="38">
        <v>1.3</v>
      </c>
      <c r="R428" s="38">
        <v>13.7</v>
      </c>
      <c r="S428" s="38">
        <v>19.100000000000001</v>
      </c>
      <c r="T428" s="38"/>
      <c r="U428" s="38">
        <v>2.4</v>
      </c>
      <c r="V428" s="38">
        <v>2.2999999999999998</v>
      </c>
      <c r="W428" s="38">
        <v>4.7</v>
      </c>
      <c r="X428" s="38">
        <v>0.11</v>
      </c>
      <c r="Y428" s="38"/>
      <c r="Z428" s="38">
        <v>-0.6</v>
      </c>
      <c r="AA428" s="38">
        <v>0.5</v>
      </c>
      <c r="AB428" s="38">
        <v>-0.1</v>
      </c>
      <c r="AC428" s="38">
        <v>1</v>
      </c>
    </row>
    <row r="429" spans="1:29">
      <c r="A429" s="38">
        <v>335</v>
      </c>
      <c r="B429" s="39" t="s">
        <v>493</v>
      </c>
      <c r="C429" s="38" t="s">
        <v>61</v>
      </c>
      <c r="D429" s="38">
        <v>28</v>
      </c>
      <c r="E429" s="38" t="s">
        <v>107</v>
      </c>
      <c r="F429" s="38">
        <v>81</v>
      </c>
      <c r="G429" s="38">
        <v>2045</v>
      </c>
      <c r="H429" s="38">
        <v>16.600000000000001</v>
      </c>
      <c r="I429" s="38">
        <v>0.59399999999999997</v>
      </c>
      <c r="J429" s="38">
        <v>1.0999999999999999E-2</v>
      </c>
      <c r="K429" s="38">
        <v>0.38200000000000001</v>
      </c>
      <c r="L429" s="38">
        <v>11</v>
      </c>
      <c r="M429" s="38">
        <v>21.4</v>
      </c>
      <c r="N429" s="38">
        <v>16.100000000000001</v>
      </c>
      <c r="O429" s="38">
        <v>4.3</v>
      </c>
      <c r="P429" s="38">
        <v>0.8</v>
      </c>
      <c r="Q429" s="38">
        <v>3.7</v>
      </c>
      <c r="R429" s="38">
        <v>14.9</v>
      </c>
      <c r="S429" s="38">
        <v>16.899999999999999</v>
      </c>
      <c r="T429" s="38"/>
      <c r="U429" s="38">
        <v>3.5</v>
      </c>
      <c r="V429" s="38">
        <v>2.2000000000000002</v>
      </c>
      <c r="W429" s="38">
        <v>5.7</v>
      </c>
      <c r="X429" s="38">
        <v>0.13300000000000001</v>
      </c>
      <c r="Y429" s="38"/>
      <c r="Z429" s="38">
        <v>-1.2</v>
      </c>
      <c r="AA429" s="38">
        <v>0.8</v>
      </c>
      <c r="AB429" s="38">
        <v>-0.4</v>
      </c>
      <c r="AC429" s="38">
        <v>0.8</v>
      </c>
    </row>
    <row r="430" spans="1:29">
      <c r="A430" s="40">
        <v>335</v>
      </c>
      <c r="B430" s="39" t="s">
        <v>493</v>
      </c>
      <c r="C430" s="40" t="s">
        <v>61</v>
      </c>
      <c r="D430" s="40">
        <v>28</v>
      </c>
      <c r="E430" s="39" t="s">
        <v>90</v>
      </c>
      <c r="F430" s="40">
        <v>35</v>
      </c>
      <c r="G430" s="40">
        <v>897</v>
      </c>
      <c r="H430" s="40">
        <v>13.8</v>
      </c>
      <c r="I430" s="40">
        <v>0.55400000000000005</v>
      </c>
      <c r="J430" s="40">
        <v>2.5999999999999999E-2</v>
      </c>
      <c r="K430" s="40">
        <v>0.371</v>
      </c>
      <c r="L430" s="40">
        <v>10.6</v>
      </c>
      <c r="M430" s="40">
        <v>22.6</v>
      </c>
      <c r="N430" s="40">
        <v>16.399999999999999</v>
      </c>
      <c r="O430" s="40">
        <v>2.7</v>
      </c>
      <c r="P430" s="40">
        <v>0.8</v>
      </c>
      <c r="Q430" s="40">
        <v>3.6</v>
      </c>
      <c r="R430" s="40">
        <v>14.8</v>
      </c>
      <c r="S430" s="40">
        <v>15.3</v>
      </c>
      <c r="T430" s="40"/>
      <c r="U430" s="40">
        <v>0.9</v>
      </c>
      <c r="V430" s="40">
        <v>0.9</v>
      </c>
      <c r="W430" s="40">
        <v>1.8</v>
      </c>
      <c r="X430" s="40">
        <v>9.6000000000000002E-2</v>
      </c>
      <c r="Y430" s="40"/>
      <c r="Z430" s="40">
        <v>-2.6</v>
      </c>
      <c r="AA430" s="40">
        <v>0.8</v>
      </c>
      <c r="AB430" s="40">
        <v>-1.8</v>
      </c>
      <c r="AC430" s="40">
        <v>0</v>
      </c>
    </row>
    <row r="431" spans="1:29">
      <c r="A431" s="40">
        <v>335</v>
      </c>
      <c r="B431" s="39" t="s">
        <v>493</v>
      </c>
      <c r="C431" s="40" t="s">
        <v>61</v>
      </c>
      <c r="D431" s="40">
        <v>28</v>
      </c>
      <c r="E431" s="39" t="s">
        <v>108</v>
      </c>
      <c r="F431" s="40">
        <v>46</v>
      </c>
      <c r="G431" s="40">
        <v>1148</v>
      </c>
      <c r="H431" s="40">
        <v>18.7</v>
      </c>
      <c r="I431" s="40">
        <v>0.621</v>
      </c>
      <c r="J431" s="40">
        <v>0</v>
      </c>
      <c r="K431" s="40">
        <v>0.38900000000000001</v>
      </c>
      <c r="L431" s="40">
        <v>11.4</v>
      </c>
      <c r="M431" s="40">
        <v>20.399999999999999</v>
      </c>
      <c r="N431" s="40">
        <v>15.9</v>
      </c>
      <c r="O431" s="40">
        <v>5.6</v>
      </c>
      <c r="P431" s="40">
        <v>0.8</v>
      </c>
      <c r="Q431" s="40">
        <v>3.9</v>
      </c>
      <c r="R431" s="40">
        <v>15</v>
      </c>
      <c r="S431" s="40">
        <v>18.100000000000001</v>
      </c>
      <c r="T431" s="40"/>
      <c r="U431" s="40">
        <v>2.5</v>
      </c>
      <c r="V431" s="40">
        <v>1.3</v>
      </c>
      <c r="W431" s="40">
        <v>3.9</v>
      </c>
      <c r="X431" s="40">
        <v>0.161</v>
      </c>
      <c r="Y431" s="40"/>
      <c r="Z431" s="40">
        <v>-0.2</v>
      </c>
      <c r="AA431" s="40">
        <v>0.8</v>
      </c>
      <c r="AB431" s="40">
        <v>0.6</v>
      </c>
      <c r="AC431" s="40">
        <v>0.8</v>
      </c>
    </row>
    <row r="432" spans="1:29">
      <c r="A432" s="38">
        <v>336</v>
      </c>
      <c r="B432" s="39" t="s">
        <v>494</v>
      </c>
      <c r="C432" s="38" t="s">
        <v>58</v>
      </c>
      <c r="D432" s="38">
        <v>22</v>
      </c>
      <c r="E432" s="39" t="s">
        <v>77</v>
      </c>
      <c r="F432" s="38">
        <v>38</v>
      </c>
      <c r="G432" s="38">
        <v>866</v>
      </c>
      <c r="H432" s="38">
        <v>19.899999999999999</v>
      </c>
      <c r="I432" s="38">
        <v>0.55600000000000005</v>
      </c>
      <c r="J432" s="38">
        <v>0.128</v>
      </c>
      <c r="K432" s="38">
        <v>0.36499999999999999</v>
      </c>
      <c r="L432" s="38">
        <v>8.1</v>
      </c>
      <c r="M432" s="38">
        <v>12.4</v>
      </c>
      <c r="N432" s="38">
        <v>10.199999999999999</v>
      </c>
      <c r="O432" s="38">
        <v>9.6</v>
      </c>
      <c r="P432" s="38">
        <v>1.1000000000000001</v>
      </c>
      <c r="Q432" s="38">
        <v>0.6</v>
      </c>
      <c r="R432" s="38">
        <v>7.1</v>
      </c>
      <c r="S432" s="38">
        <v>25.3</v>
      </c>
      <c r="T432" s="38"/>
      <c r="U432" s="38">
        <v>2.1</v>
      </c>
      <c r="V432" s="38">
        <v>-0.1</v>
      </c>
      <c r="W432" s="38">
        <v>2</v>
      </c>
      <c r="X432" s="38">
        <v>0.11</v>
      </c>
      <c r="Y432" s="38"/>
      <c r="Z432" s="38">
        <v>2</v>
      </c>
      <c r="AA432" s="38">
        <v>-3.8</v>
      </c>
      <c r="AB432" s="38">
        <v>-1.8</v>
      </c>
      <c r="AC432" s="38">
        <v>0</v>
      </c>
    </row>
    <row r="433" spans="1:29">
      <c r="A433" s="38">
        <v>337</v>
      </c>
      <c r="B433" s="39" t="s">
        <v>681</v>
      </c>
      <c r="C433" s="38" t="s">
        <v>664</v>
      </c>
      <c r="D433" s="38">
        <v>25</v>
      </c>
      <c r="E433" s="38" t="s">
        <v>107</v>
      </c>
      <c r="F433" s="38">
        <v>5</v>
      </c>
      <c r="G433" s="38">
        <v>18</v>
      </c>
      <c r="H433" s="38">
        <v>1.1000000000000001</v>
      </c>
      <c r="I433" s="38">
        <v>0.51</v>
      </c>
      <c r="J433" s="38">
        <v>0</v>
      </c>
      <c r="K433" s="38">
        <v>0.4</v>
      </c>
      <c r="L433" s="38">
        <v>6.4</v>
      </c>
      <c r="M433" s="38">
        <v>0</v>
      </c>
      <c r="N433" s="38">
        <v>3.1</v>
      </c>
      <c r="O433" s="38">
        <v>8.3000000000000007</v>
      </c>
      <c r="P433" s="38">
        <v>2.8</v>
      </c>
      <c r="Q433" s="38">
        <v>0</v>
      </c>
      <c r="R433" s="38">
        <v>40.5</v>
      </c>
      <c r="S433" s="38">
        <v>24.9</v>
      </c>
      <c r="T433" s="38"/>
      <c r="U433" s="38">
        <v>-0.1</v>
      </c>
      <c r="V433" s="38">
        <v>0</v>
      </c>
      <c r="W433" s="38">
        <v>-0.1</v>
      </c>
      <c r="X433" s="38">
        <v>-0.17100000000000001</v>
      </c>
      <c r="Y433" s="38"/>
      <c r="Z433" s="38">
        <v>-10</v>
      </c>
      <c r="AA433" s="38">
        <v>-1.2</v>
      </c>
      <c r="AB433" s="38">
        <v>-11.2</v>
      </c>
      <c r="AC433" s="38">
        <v>0</v>
      </c>
    </row>
    <row r="434" spans="1:29">
      <c r="A434" s="40">
        <v>337</v>
      </c>
      <c r="B434" s="39" t="s">
        <v>681</v>
      </c>
      <c r="C434" s="40" t="s">
        <v>53</v>
      </c>
      <c r="D434" s="40">
        <v>25</v>
      </c>
      <c r="E434" s="39" t="s">
        <v>110</v>
      </c>
      <c r="F434" s="40">
        <v>1</v>
      </c>
      <c r="G434" s="40">
        <v>1</v>
      </c>
      <c r="H434" s="40">
        <v>-41.7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45.8</v>
      </c>
      <c r="T434" s="40"/>
      <c r="U434" s="40">
        <v>0</v>
      </c>
      <c r="V434" s="40">
        <v>0</v>
      </c>
      <c r="W434" s="40">
        <v>0</v>
      </c>
      <c r="X434" s="40">
        <v>-1.046</v>
      </c>
      <c r="Y434" s="40"/>
      <c r="Z434" s="40">
        <v>-36.799999999999997</v>
      </c>
      <c r="AA434" s="40">
        <v>-13.2</v>
      </c>
      <c r="AB434" s="40">
        <v>-50</v>
      </c>
      <c r="AC434" s="40">
        <v>0</v>
      </c>
    </row>
    <row r="435" spans="1:29">
      <c r="A435" s="40">
        <v>337</v>
      </c>
      <c r="B435" s="39" t="s">
        <v>681</v>
      </c>
      <c r="C435" s="40" t="s">
        <v>58</v>
      </c>
      <c r="D435" s="40">
        <v>25</v>
      </c>
      <c r="E435" s="39" t="s">
        <v>115</v>
      </c>
      <c r="F435" s="40">
        <v>4</v>
      </c>
      <c r="G435" s="40">
        <v>17</v>
      </c>
      <c r="H435" s="40">
        <v>3.6</v>
      </c>
      <c r="I435" s="40">
        <v>0.61499999999999999</v>
      </c>
      <c r="J435" s="40">
        <v>0</v>
      </c>
      <c r="K435" s="40">
        <v>0.5</v>
      </c>
      <c r="L435" s="40">
        <v>6.8</v>
      </c>
      <c r="M435" s="40">
        <v>0</v>
      </c>
      <c r="N435" s="40">
        <v>3.3</v>
      </c>
      <c r="O435" s="40">
        <v>8.8000000000000007</v>
      </c>
      <c r="P435" s="40">
        <v>3</v>
      </c>
      <c r="Q435" s="40">
        <v>0</v>
      </c>
      <c r="R435" s="40">
        <v>45</v>
      </c>
      <c r="S435" s="40">
        <v>23.7</v>
      </c>
      <c r="T435" s="40"/>
      <c r="U435" s="40">
        <v>-0.1</v>
      </c>
      <c r="V435" s="40">
        <v>0</v>
      </c>
      <c r="W435" s="40">
        <v>0</v>
      </c>
      <c r="X435" s="40">
        <v>-0.12</v>
      </c>
      <c r="Y435" s="40"/>
      <c r="Z435" s="40">
        <v>-8.4</v>
      </c>
      <c r="AA435" s="40">
        <v>-0.5</v>
      </c>
      <c r="AB435" s="40">
        <v>-9</v>
      </c>
      <c r="AC435" s="40">
        <v>0</v>
      </c>
    </row>
    <row r="436" spans="1:29">
      <c r="A436" s="38">
        <v>338</v>
      </c>
      <c r="B436" s="39" t="s">
        <v>495</v>
      </c>
      <c r="C436" s="38" t="s">
        <v>24</v>
      </c>
      <c r="D436" s="38">
        <v>23</v>
      </c>
      <c r="E436" s="39" t="s">
        <v>97</v>
      </c>
      <c r="F436" s="38">
        <v>40</v>
      </c>
      <c r="G436" s="38">
        <v>502</v>
      </c>
      <c r="H436" s="38">
        <v>18</v>
      </c>
      <c r="I436" s="38">
        <v>0.60799999999999998</v>
      </c>
      <c r="J436" s="38">
        <v>0.14599999999999999</v>
      </c>
      <c r="K436" s="38">
        <v>0.16600000000000001</v>
      </c>
      <c r="L436" s="38">
        <v>12.2</v>
      </c>
      <c r="M436" s="38">
        <v>14.8</v>
      </c>
      <c r="N436" s="38">
        <v>13.5</v>
      </c>
      <c r="O436" s="38">
        <v>8</v>
      </c>
      <c r="P436" s="38">
        <v>1.6</v>
      </c>
      <c r="Q436" s="38">
        <v>3.2</v>
      </c>
      <c r="R436" s="38">
        <v>11.5</v>
      </c>
      <c r="S436" s="38">
        <v>16.7</v>
      </c>
      <c r="T436" s="38"/>
      <c r="U436" s="38">
        <v>1.2</v>
      </c>
      <c r="V436" s="38">
        <v>0.7</v>
      </c>
      <c r="W436" s="38">
        <v>1.9</v>
      </c>
      <c r="X436" s="38">
        <v>0.17899999999999999</v>
      </c>
      <c r="Y436" s="38"/>
      <c r="Z436" s="38">
        <v>0.8</v>
      </c>
      <c r="AA436" s="38">
        <v>0.9</v>
      </c>
      <c r="AB436" s="38">
        <v>1.7</v>
      </c>
      <c r="AC436" s="38">
        <v>0.5</v>
      </c>
    </row>
    <row r="437" spans="1:29">
      <c r="A437" s="38">
        <v>339</v>
      </c>
      <c r="B437" s="39" t="s">
        <v>496</v>
      </c>
      <c r="C437" s="38" t="s">
        <v>53</v>
      </c>
      <c r="D437" s="38">
        <v>23</v>
      </c>
      <c r="E437" s="39" t="s">
        <v>73</v>
      </c>
      <c r="F437" s="38">
        <v>51</v>
      </c>
      <c r="G437" s="38">
        <v>1012</v>
      </c>
      <c r="H437" s="38">
        <v>9.3000000000000007</v>
      </c>
      <c r="I437" s="38">
        <v>0.51700000000000002</v>
      </c>
      <c r="J437" s="38">
        <v>0.51800000000000002</v>
      </c>
      <c r="K437" s="38">
        <v>0.246</v>
      </c>
      <c r="L437" s="38">
        <v>2.1</v>
      </c>
      <c r="M437" s="38">
        <v>11.2</v>
      </c>
      <c r="N437" s="38">
        <v>6.7</v>
      </c>
      <c r="O437" s="38">
        <v>19.899999999999999</v>
      </c>
      <c r="P437" s="38">
        <v>2.1</v>
      </c>
      <c r="Q437" s="38">
        <v>0.3</v>
      </c>
      <c r="R437" s="38">
        <v>24.3</v>
      </c>
      <c r="S437" s="38">
        <v>15.5</v>
      </c>
      <c r="T437" s="38"/>
      <c r="U437" s="38">
        <v>-0.3</v>
      </c>
      <c r="V437" s="38">
        <v>0.8</v>
      </c>
      <c r="W437" s="38">
        <v>0.5</v>
      </c>
      <c r="X437" s="38">
        <v>2.4E-2</v>
      </c>
      <c r="Y437" s="38"/>
      <c r="Z437" s="38">
        <v>-2</v>
      </c>
      <c r="AA437" s="38">
        <v>-0.6</v>
      </c>
      <c r="AB437" s="38">
        <v>-2.6</v>
      </c>
      <c r="AC437" s="38">
        <v>-0.2</v>
      </c>
    </row>
    <row r="438" spans="1:29">
      <c r="A438" s="38">
        <v>340</v>
      </c>
      <c r="B438" s="39" t="s">
        <v>497</v>
      </c>
      <c r="C438" s="38" t="s">
        <v>58</v>
      </c>
      <c r="D438" s="38">
        <v>30</v>
      </c>
      <c r="E438" s="38" t="s">
        <v>107</v>
      </c>
      <c r="F438" s="38">
        <v>54</v>
      </c>
      <c r="G438" s="38">
        <v>1193</v>
      </c>
      <c r="H438" s="38">
        <v>11.1</v>
      </c>
      <c r="I438" s="38">
        <v>0.48299999999999998</v>
      </c>
      <c r="J438" s="38">
        <v>0.32600000000000001</v>
      </c>
      <c r="K438" s="38">
        <v>0.26800000000000002</v>
      </c>
      <c r="L438" s="38">
        <v>1.3</v>
      </c>
      <c r="M438" s="38">
        <v>11</v>
      </c>
      <c r="N438" s="38">
        <v>6</v>
      </c>
      <c r="O438" s="38">
        <v>14.5</v>
      </c>
      <c r="P438" s="38">
        <v>1</v>
      </c>
      <c r="Q438" s="38">
        <v>0.1</v>
      </c>
      <c r="R438" s="38">
        <v>10.4</v>
      </c>
      <c r="S438" s="38">
        <v>23.8</v>
      </c>
      <c r="T438" s="38"/>
      <c r="U438" s="38">
        <v>-0.2</v>
      </c>
      <c r="V438" s="38">
        <v>0.8</v>
      </c>
      <c r="W438" s="38">
        <v>0.6</v>
      </c>
      <c r="X438" s="38">
        <v>2.1999999999999999E-2</v>
      </c>
      <c r="Y438" s="38"/>
      <c r="Z438" s="38">
        <v>-1.7</v>
      </c>
      <c r="AA438" s="38">
        <v>-2.6</v>
      </c>
      <c r="AB438" s="38">
        <v>-4.3</v>
      </c>
      <c r="AC438" s="38">
        <v>-0.7</v>
      </c>
    </row>
    <row r="439" spans="1:29">
      <c r="A439" s="40">
        <v>340</v>
      </c>
      <c r="B439" s="39" t="s">
        <v>497</v>
      </c>
      <c r="C439" s="40" t="s">
        <v>58</v>
      </c>
      <c r="D439" s="40">
        <v>30</v>
      </c>
      <c r="E439" s="39" t="s">
        <v>260</v>
      </c>
      <c r="F439" s="40">
        <v>43</v>
      </c>
      <c r="G439" s="40">
        <v>931</v>
      </c>
      <c r="H439" s="40">
        <v>9.9</v>
      </c>
      <c r="I439" s="40">
        <v>0.46600000000000003</v>
      </c>
      <c r="J439" s="40">
        <v>0.33400000000000002</v>
      </c>
      <c r="K439" s="40">
        <v>0.25600000000000001</v>
      </c>
      <c r="L439" s="40">
        <v>1.6</v>
      </c>
      <c r="M439" s="40">
        <v>9.6999999999999993</v>
      </c>
      <c r="N439" s="40">
        <v>5.6</v>
      </c>
      <c r="O439" s="40">
        <v>14.9</v>
      </c>
      <c r="P439" s="40">
        <v>0.9</v>
      </c>
      <c r="Q439" s="40">
        <v>0.1</v>
      </c>
      <c r="R439" s="40">
        <v>11</v>
      </c>
      <c r="S439" s="40">
        <v>24.4</v>
      </c>
      <c r="T439" s="40"/>
      <c r="U439" s="40">
        <v>-0.6</v>
      </c>
      <c r="V439" s="40">
        <v>0.7</v>
      </c>
      <c r="W439" s="40">
        <v>0.1</v>
      </c>
      <c r="X439" s="40">
        <v>6.0000000000000001E-3</v>
      </c>
      <c r="Y439" s="40"/>
      <c r="Z439" s="40">
        <v>-2.2000000000000002</v>
      </c>
      <c r="AA439" s="40">
        <v>-2.2999999999999998</v>
      </c>
      <c r="AB439" s="40">
        <v>-4.5999999999999996</v>
      </c>
      <c r="AC439" s="40">
        <v>-0.6</v>
      </c>
    </row>
    <row r="440" spans="1:29">
      <c r="A440" s="40">
        <v>340</v>
      </c>
      <c r="B440" s="39" t="s">
        <v>497</v>
      </c>
      <c r="C440" s="40" t="s">
        <v>58</v>
      </c>
      <c r="D440" s="40">
        <v>30</v>
      </c>
      <c r="E440" s="39" t="s">
        <v>77</v>
      </c>
      <c r="F440" s="40">
        <v>11</v>
      </c>
      <c r="G440" s="40">
        <v>262</v>
      </c>
      <c r="H440" s="40">
        <v>15.1</v>
      </c>
      <c r="I440" s="40">
        <v>0.54400000000000004</v>
      </c>
      <c r="J440" s="40">
        <v>0.29499999999999998</v>
      </c>
      <c r="K440" s="40">
        <v>0.314</v>
      </c>
      <c r="L440" s="40">
        <v>0</v>
      </c>
      <c r="M440" s="40">
        <v>15.8</v>
      </c>
      <c r="N440" s="40">
        <v>7.6</v>
      </c>
      <c r="O440" s="40">
        <v>13.1</v>
      </c>
      <c r="P440" s="40">
        <v>1.4</v>
      </c>
      <c r="Q440" s="40">
        <v>0</v>
      </c>
      <c r="R440" s="40">
        <v>7.7</v>
      </c>
      <c r="S440" s="40">
        <v>21.8</v>
      </c>
      <c r="T440" s="40"/>
      <c r="U440" s="40">
        <v>0.4</v>
      </c>
      <c r="V440" s="40">
        <v>0</v>
      </c>
      <c r="W440" s="40">
        <v>0.4</v>
      </c>
      <c r="X440" s="40">
        <v>0.08</v>
      </c>
      <c r="Y440" s="40"/>
      <c r="Z440" s="40">
        <v>0.1</v>
      </c>
      <c r="AA440" s="40">
        <v>-3.4</v>
      </c>
      <c r="AB440" s="40">
        <v>-3.3</v>
      </c>
      <c r="AC440" s="40">
        <v>-0.1</v>
      </c>
    </row>
    <row r="441" spans="1:29">
      <c r="A441" s="36" t="s">
        <v>214</v>
      </c>
      <c r="B441" s="36" t="s">
        <v>0</v>
      </c>
      <c r="C441" s="36" t="s">
        <v>1</v>
      </c>
      <c r="D441" s="36" t="s">
        <v>2</v>
      </c>
      <c r="E441" s="36" t="s">
        <v>3</v>
      </c>
      <c r="F441" s="36" t="s">
        <v>4</v>
      </c>
      <c r="G441" s="36" t="s">
        <v>6</v>
      </c>
      <c r="H441" s="36" t="s">
        <v>26</v>
      </c>
      <c r="I441" s="36" t="s">
        <v>27</v>
      </c>
      <c r="J441" s="36" t="s">
        <v>28</v>
      </c>
      <c r="K441" s="36" t="s">
        <v>29</v>
      </c>
      <c r="L441" s="36" t="s">
        <v>30</v>
      </c>
      <c r="M441" s="36" t="s">
        <v>31</v>
      </c>
      <c r="N441" s="36" t="s">
        <v>32</v>
      </c>
      <c r="O441" s="36" t="s">
        <v>33</v>
      </c>
      <c r="P441" s="36" t="s">
        <v>34</v>
      </c>
      <c r="Q441" s="36" t="s">
        <v>35</v>
      </c>
      <c r="R441" s="36" t="s">
        <v>36</v>
      </c>
      <c r="S441" s="36" t="s">
        <v>37</v>
      </c>
      <c r="T441" s="36"/>
      <c r="U441" s="36" t="s">
        <v>38</v>
      </c>
      <c r="V441" s="36" t="s">
        <v>39</v>
      </c>
      <c r="W441" s="36" t="s">
        <v>40</v>
      </c>
      <c r="X441" s="36" t="s">
        <v>41</v>
      </c>
      <c r="Y441" s="36"/>
      <c r="Z441" s="36" t="s">
        <v>42</v>
      </c>
      <c r="AA441" s="36" t="s">
        <v>43</v>
      </c>
      <c r="AB441" s="36" t="s">
        <v>44</v>
      </c>
      <c r="AC441" s="36" t="s">
        <v>45</v>
      </c>
    </row>
    <row r="442" spans="1:29">
      <c r="A442" s="38">
        <v>341</v>
      </c>
      <c r="B442" s="39" t="s">
        <v>498</v>
      </c>
      <c r="C442" s="38" t="s">
        <v>53</v>
      </c>
      <c r="D442" s="38">
        <v>32</v>
      </c>
      <c r="E442" s="38" t="s">
        <v>107</v>
      </c>
      <c r="F442" s="38">
        <v>63</v>
      </c>
      <c r="G442" s="38">
        <v>1407</v>
      </c>
      <c r="H442" s="38">
        <v>12.1</v>
      </c>
      <c r="I442" s="38">
        <v>0.503</v>
      </c>
      <c r="J442" s="38">
        <v>0.51200000000000001</v>
      </c>
      <c r="K442" s="38">
        <v>7.0999999999999994E-2</v>
      </c>
      <c r="L442" s="38">
        <v>2.5</v>
      </c>
      <c r="M442" s="38">
        <v>8.9</v>
      </c>
      <c r="N442" s="38">
        <v>5.7</v>
      </c>
      <c r="O442" s="38">
        <v>27.8</v>
      </c>
      <c r="P442" s="38">
        <v>1.7</v>
      </c>
      <c r="Q442" s="38">
        <v>0.3</v>
      </c>
      <c r="R442" s="38">
        <v>17.3</v>
      </c>
      <c r="S442" s="38">
        <v>19.5</v>
      </c>
      <c r="T442" s="38"/>
      <c r="U442" s="38">
        <v>0.6</v>
      </c>
      <c r="V442" s="38">
        <v>0.8</v>
      </c>
      <c r="W442" s="38">
        <v>1.4</v>
      </c>
      <c r="X442" s="38">
        <v>4.7E-2</v>
      </c>
      <c r="Y442" s="38"/>
      <c r="Z442" s="38">
        <v>0.6</v>
      </c>
      <c r="AA442" s="38">
        <v>-1.6</v>
      </c>
      <c r="AB442" s="38">
        <v>-1</v>
      </c>
      <c r="AC442" s="38">
        <v>0.4</v>
      </c>
    </row>
    <row r="443" spans="1:29">
      <c r="A443" s="40">
        <v>341</v>
      </c>
      <c r="B443" s="39" t="s">
        <v>498</v>
      </c>
      <c r="C443" s="40" t="s">
        <v>53</v>
      </c>
      <c r="D443" s="40">
        <v>32</v>
      </c>
      <c r="E443" s="39" t="s">
        <v>81</v>
      </c>
      <c r="F443" s="40">
        <v>23</v>
      </c>
      <c r="G443" s="40">
        <v>584</v>
      </c>
      <c r="H443" s="40">
        <v>9.9</v>
      </c>
      <c r="I443" s="40">
        <v>0.501</v>
      </c>
      <c r="J443" s="40">
        <v>0.63200000000000001</v>
      </c>
      <c r="K443" s="40">
        <v>4.9000000000000002E-2</v>
      </c>
      <c r="L443" s="40">
        <v>2.6</v>
      </c>
      <c r="M443" s="40">
        <v>9.1999999999999993</v>
      </c>
      <c r="N443" s="40">
        <v>5.9</v>
      </c>
      <c r="O443" s="40">
        <v>22.8</v>
      </c>
      <c r="P443" s="40">
        <v>1.3</v>
      </c>
      <c r="Q443" s="40">
        <v>0.3</v>
      </c>
      <c r="R443" s="40">
        <v>19</v>
      </c>
      <c r="S443" s="40">
        <v>15.7</v>
      </c>
      <c r="T443" s="40"/>
      <c r="U443" s="40">
        <v>0.3</v>
      </c>
      <c r="V443" s="40">
        <v>0.3</v>
      </c>
      <c r="W443" s="40">
        <v>0.6</v>
      </c>
      <c r="X443" s="40">
        <v>4.7E-2</v>
      </c>
      <c r="Y443" s="40"/>
      <c r="Z443" s="40">
        <v>0.2</v>
      </c>
      <c r="AA443" s="40">
        <v>-1.1000000000000001</v>
      </c>
      <c r="AB443" s="40">
        <v>-0.9</v>
      </c>
      <c r="AC443" s="40">
        <v>0.2</v>
      </c>
    </row>
    <row r="444" spans="1:29">
      <c r="A444" s="40">
        <v>341</v>
      </c>
      <c r="B444" s="39" t="s">
        <v>498</v>
      </c>
      <c r="C444" s="40" t="s">
        <v>53</v>
      </c>
      <c r="D444" s="40">
        <v>32</v>
      </c>
      <c r="E444" s="39" t="s">
        <v>87</v>
      </c>
      <c r="F444" s="40">
        <v>6</v>
      </c>
      <c r="G444" s="40">
        <v>121</v>
      </c>
      <c r="H444" s="40">
        <v>8.6999999999999993</v>
      </c>
      <c r="I444" s="40">
        <v>0.32300000000000001</v>
      </c>
      <c r="J444" s="40">
        <v>0.61</v>
      </c>
      <c r="K444" s="40">
        <v>0.22</v>
      </c>
      <c r="L444" s="40">
        <v>2.7</v>
      </c>
      <c r="M444" s="40">
        <v>12.9</v>
      </c>
      <c r="N444" s="40">
        <v>7.7</v>
      </c>
      <c r="O444" s="40">
        <v>37.4</v>
      </c>
      <c r="P444" s="40">
        <v>2.9</v>
      </c>
      <c r="Q444" s="40">
        <v>0</v>
      </c>
      <c r="R444" s="40">
        <v>16.7</v>
      </c>
      <c r="S444" s="40">
        <v>19.5</v>
      </c>
      <c r="T444" s="40"/>
      <c r="U444" s="40">
        <v>-0.2</v>
      </c>
      <c r="V444" s="40">
        <v>0.2</v>
      </c>
      <c r="W444" s="40">
        <v>0</v>
      </c>
      <c r="X444" s="40">
        <v>-1.4999999999999999E-2</v>
      </c>
      <c r="Y444" s="40"/>
      <c r="Z444" s="40">
        <v>-2.7</v>
      </c>
      <c r="AA444" s="40">
        <v>-0.6</v>
      </c>
      <c r="AB444" s="40">
        <v>-3.3</v>
      </c>
      <c r="AC444" s="40">
        <v>0</v>
      </c>
    </row>
    <row r="445" spans="1:29">
      <c r="A445" s="40">
        <v>341</v>
      </c>
      <c r="B445" s="39" t="s">
        <v>498</v>
      </c>
      <c r="C445" s="40" t="s">
        <v>53</v>
      </c>
      <c r="D445" s="40">
        <v>32</v>
      </c>
      <c r="E445" s="39" t="s">
        <v>90</v>
      </c>
      <c r="F445" s="40">
        <v>34</v>
      </c>
      <c r="G445" s="40">
        <v>702</v>
      </c>
      <c r="H445" s="40">
        <v>14.5</v>
      </c>
      <c r="I445" s="40">
        <v>0.53</v>
      </c>
      <c r="J445" s="40">
        <v>0.433</v>
      </c>
      <c r="K445" s="40">
        <v>6.3E-2</v>
      </c>
      <c r="L445" s="40">
        <v>2.4</v>
      </c>
      <c r="M445" s="40">
        <v>8</v>
      </c>
      <c r="N445" s="40">
        <v>5.0999999999999996</v>
      </c>
      <c r="O445" s="40">
        <v>30.3</v>
      </c>
      <c r="P445" s="40">
        <v>1.8</v>
      </c>
      <c r="Q445" s="40">
        <v>0.4</v>
      </c>
      <c r="R445" s="40">
        <v>16.5</v>
      </c>
      <c r="S445" s="40">
        <v>22.7</v>
      </c>
      <c r="T445" s="40"/>
      <c r="U445" s="40">
        <v>0.5</v>
      </c>
      <c r="V445" s="40">
        <v>0.3</v>
      </c>
      <c r="W445" s="40">
        <v>0.8</v>
      </c>
      <c r="X445" s="40">
        <v>5.8000000000000003E-2</v>
      </c>
      <c r="Y445" s="40"/>
      <c r="Z445" s="40">
        <v>1.6</v>
      </c>
      <c r="AA445" s="40">
        <v>-2.2000000000000002</v>
      </c>
      <c r="AB445" s="40">
        <v>-0.6</v>
      </c>
      <c r="AC445" s="40">
        <v>0.2</v>
      </c>
    </row>
    <row r="446" spans="1:29">
      <c r="A446" s="38">
        <v>342</v>
      </c>
      <c r="B446" s="39" t="s">
        <v>499</v>
      </c>
      <c r="C446" s="38" t="s">
        <v>24</v>
      </c>
      <c r="D446" s="38">
        <v>25</v>
      </c>
      <c r="E446" s="39" t="s">
        <v>95</v>
      </c>
      <c r="F446" s="38">
        <v>40</v>
      </c>
      <c r="G446" s="38">
        <v>492</v>
      </c>
      <c r="H446" s="38">
        <v>10.3</v>
      </c>
      <c r="I446" s="38">
        <v>0.48299999999999998</v>
      </c>
      <c r="J446" s="38">
        <v>0.216</v>
      </c>
      <c r="K446" s="38">
        <v>0.13200000000000001</v>
      </c>
      <c r="L446" s="38">
        <v>3.8</v>
      </c>
      <c r="M446" s="38">
        <v>15.2</v>
      </c>
      <c r="N446" s="38">
        <v>9.4</v>
      </c>
      <c r="O446" s="38">
        <v>7.3</v>
      </c>
      <c r="P446" s="38">
        <v>0.6</v>
      </c>
      <c r="Q446" s="38">
        <v>2</v>
      </c>
      <c r="R446" s="38">
        <v>10.7</v>
      </c>
      <c r="S446" s="38">
        <v>20.8</v>
      </c>
      <c r="T446" s="38"/>
      <c r="U446" s="38">
        <v>-0.2</v>
      </c>
      <c r="V446" s="38">
        <v>0.3</v>
      </c>
      <c r="W446" s="38">
        <v>0.1</v>
      </c>
      <c r="X446" s="38">
        <v>7.0000000000000001E-3</v>
      </c>
      <c r="Y446" s="38"/>
      <c r="Z446" s="38">
        <v>-4</v>
      </c>
      <c r="AA446" s="38">
        <v>-2.1</v>
      </c>
      <c r="AB446" s="38">
        <v>-6.2</v>
      </c>
      <c r="AC446" s="38">
        <v>-0.5</v>
      </c>
    </row>
    <row r="447" spans="1:29">
      <c r="A447" s="38">
        <v>343</v>
      </c>
      <c r="B447" s="39" t="s">
        <v>78</v>
      </c>
      <c r="C447" s="38" t="s">
        <v>61</v>
      </c>
      <c r="D447" s="38">
        <v>29</v>
      </c>
      <c r="E447" s="39" t="s">
        <v>79</v>
      </c>
      <c r="F447" s="38">
        <v>67</v>
      </c>
      <c r="G447" s="38">
        <v>2049</v>
      </c>
      <c r="H447" s="38">
        <v>15.3</v>
      </c>
      <c r="I447" s="38">
        <v>0.48199999999999998</v>
      </c>
      <c r="J447" s="38">
        <v>5.0000000000000001E-3</v>
      </c>
      <c r="K447" s="38">
        <v>0.40699999999999997</v>
      </c>
      <c r="L447" s="38">
        <v>11.9</v>
      </c>
      <c r="M447" s="38">
        <v>22.1</v>
      </c>
      <c r="N447" s="38">
        <v>17.100000000000001</v>
      </c>
      <c r="O447" s="38">
        <v>23</v>
      </c>
      <c r="P447" s="38">
        <v>1.2</v>
      </c>
      <c r="Q447" s="38">
        <v>2.6</v>
      </c>
      <c r="R447" s="38">
        <v>19.600000000000001</v>
      </c>
      <c r="S447" s="38">
        <v>13.7</v>
      </c>
      <c r="T447" s="38"/>
      <c r="U447" s="38">
        <v>2.4</v>
      </c>
      <c r="V447" s="38">
        <v>3.1</v>
      </c>
      <c r="W447" s="38">
        <v>5.6</v>
      </c>
      <c r="X447" s="38">
        <v>0.13</v>
      </c>
      <c r="Y447" s="38"/>
      <c r="Z447" s="38">
        <v>-0.2</v>
      </c>
      <c r="AA447" s="38">
        <v>3.6</v>
      </c>
      <c r="AB447" s="38">
        <v>3.4</v>
      </c>
      <c r="AC447" s="38">
        <v>2.8</v>
      </c>
    </row>
    <row r="448" spans="1:29">
      <c r="A448" s="38">
        <v>344</v>
      </c>
      <c r="B448" s="39" t="s">
        <v>500</v>
      </c>
      <c r="C448" s="38" t="s">
        <v>24</v>
      </c>
      <c r="D448" s="38">
        <v>20</v>
      </c>
      <c r="E448" s="39" t="s">
        <v>223</v>
      </c>
      <c r="F448" s="38">
        <v>75</v>
      </c>
      <c r="G448" s="38">
        <v>2311</v>
      </c>
      <c r="H448" s="38">
        <v>15</v>
      </c>
      <c r="I448" s="38">
        <v>0.49299999999999999</v>
      </c>
      <c r="J448" s="38">
        <v>0</v>
      </c>
      <c r="K448" s="38">
        <v>0.35199999999999998</v>
      </c>
      <c r="L448" s="38">
        <v>8.3000000000000007</v>
      </c>
      <c r="M448" s="38">
        <v>21</v>
      </c>
      <c r="N448" s="38">
        <v>14.3</v>
      </c>
      <c r="O448" s="38">
        <v>9.8000000000000007</v>
      </c>
      <c r="P448" s="38">
        <v>2.9</v>
      </c>
      <c r="Q448" s="38">
        <v>5</v>
      </c>
      <c r="R448" s="38">
        <v>16.2</v>
      </c>
      <c r="S448" s="38">
        <v>17</v>
      </c>
      <c r="T448" s="38"/>
      <c r="U448" s="38">
        <v>-0.2</v>
      </c>
      <c r="V448" s="38">
        <v>4.2</v>
      </c>
      <c r="W448" s="38">
        <v>4</v>
      </c>
      <c r="X448" s="38">
        <v>8.3000000000000004E-2</v>
      </c>
      <c r="Y448" s="38"/>
      <c r="Z448" s="38">
        <v>-3.7</v>
      </c>
      <c r="AA448" s="38">
        <v>4.5</v>
      </c>
      <c r="AB448" s="38">
        <v>0.8</v>
      </c>
      <c r="AC448" s="38">
        <v>1.6</v>
      </c>
    </row>
    <row r="449" spans="1:29">
      <c r="A449" s="38">
        <v>345</v>
      </c>
      <c r="B449" s="39" t="s">
        <v>501</v>
      </c>
      <c r="C449" s="38" t="s">
        <v>61</v>
      </c>
      <c r="D449" s="38">
        <v>22</v>
      </c>
      <c r="E449" s="39" t="s">
        <v>105</v>
      </c>
      <c r="F449" s="38">
        <v>6</v>
      </c>
      <c r="G449" s="38">
        <v>23</v>
      </c>
      <c r="H449" s="38">
        <v>5.2</v>
      </c>
      <c r="I449" s="38">
        <v>0.307</v>
      </c>
      <c r="J449" s="38">
        <v>0</v>
      </c>
      <c r="K449" s="38">
        <v>0.5</v>
      </c>
      <c r="L449" s="38">
        <v>10</v>
      </c>
      <c r="M449" s="38">
        <v>45.1</v>
      </c>
      <c r="N449" s="38">
        <v>27.6</v>
      </c>
      <c r="O449" s="38">
        <v>6.2</v>
      </c>
      <c r="P449" s="38">
        <v>4.5</v>
      </c>
      <c r="Q449" s="38">
        <v>0</v>
      </c>
      <c r="R449" s="38">
        <v>17</v>
      </c>
      <c r="S449" s="38">
        <v>23.1</v>
      </c>
      <c r="T449" s="38"/>
      <c r="U449" s="38">
        <v>-0.1</v>
      </c>
      <c r="V449" s="38">
        <v>0.1</v>
      </c>
      <c r="W449" s="38">
        <v>0</v>
      </c>
      <c r="X449" s="38">
        <v>-7.0999999999999994E-2</v>
      </c>
      <c r="Y449" s="38"/>
      <c r="Z449" s="38">
        <v>-11</v>
      </c>
      <c r="AA449" s="38">
        <v>0.7</v>
      </c>
      <c r="AB449" s="38">
        <v>-10.3</v>
      </c>
      <c r="AC449" s="38">
        <v>0</v>
      </c>
    </row>
    <row r="450" spans="1:29">
      <c r="A450" s="38">
        <v>346</v>
      </c>
      <c r="B450" s="39" t="s">
        <v>502</v>
      </c>
      <c r="C450" s="38" t="s">
        <v>682</v>
      </c>
      <c r="D450" s="38">
        <v>31</v>
      </c>
      <c r="E450" s="38" t="s">
        <v>107</v>
      </c>
      <c r="F450" s="38">
        <v>35</v>
      </c>
      <c r="G450" s="38">
        <v>197</v>
      </c>
      <c r="H450" s="38">
        <v>8.6</v>
      </c>
      <c r="I450" s="38">
        <v>0.55400000000000005</v>
      </c>
      <c r="J450" s="38">
        <v>0.85699999999999998</v>
      </c>
      <c r="K450" s="38">
        <v>3.5999999999999997E-2</v>
      </c>
      <c r="L450" s="38">
        <v>1.1000000000000001</v>
      </c>
      <c r="M450" s="38">
        <v>11.4</v>
      </c>
      <c r="N450" s="38">
        <v>6.3</v>
      </c>
      <c r="O450" s="38">
        <v>8.6</v>
      </c>
      <c r="P450" s="38">
        <v>0</v>
      </c>
      <c r="Q450" s="38">
        <v>0.8</v>
      </c>
      <c r="R450" s="38">
        <v>8.1</v>
      </c>
      <c r="S450" s="38">
        <v>14.1</v>
      </c>
      <c r="T450" s="38"/>
      <c r="U450" s="38">
        <v>0.2</v>
      </c>
      <c r="V450" s="38">
        <v>0.1</v>
      </c>
      <c r="W450" s="38">
        <v>0.3</v>
      </c>
      <c r="X450" s="38">
        <v>7.4999999999999997E-2</v>
      </c>
      <c r="Y450" s="38"/>
      <c r="Z450" s="38">
        <v>-0.2</v>
      </c>
      <c r="AA450" s="38">
        <v>-3.2</v>
      </c>
      <c r="AB450" s="38">
        <v>-3.4</v>
      </c>
      <c r="AC450" s="38">
        <v>-0.1</v>
      </c>
    </row>
    <row r="451" spans="1:29">
      <c r="A451" s="40">
        <v>346</v>
      </c>
      <c r="B451" s="39" t="s">
        <v>502</v>
      </c>
      <c r="C451" s="40" t="s">
        <v>64</v>
      </c>
      <c r="D451" s="40">
        <v>31</v>
      </c>
      <c r="E451" s="39" t="s">
        <v>110</v>
      </c>
      <c r="F451" s="40">
        <v>22</v>
      </c>
      <c r="G451" s="40">
        <v>109</v>
      </c>
      <c r="H451" s="40">
        <v>14.5</v>
      </c>
      <c r="I451" s="40">
        <v>0.66900000000000004</v>
      </c>
      <c r="J451" s="40">
        <v>0.94299999999999995</v>
      </c>
      <c r="K451" s="40">
        <v>5.7000000000000002E-2</v>
      </c>
      <c r="L451" s="40">
        <v>1.1000000000000001</v>
      </c>
      <c r="M451" s="40">
        <v>15.8</v>
      </c>
      <c r="N451" s="40">
        <v>8.5</v>
      </c>
      <c r="O451" s="40">
        <v>9.3000000000000007</v>
      </c>
      <c r="P451" s="40">
        <v>0</v>
      </c>
      <c r="Q451" s="40">
        <v>0.7</v>
      </c>
      <c r="R451" s="40">
        <v>7.7</v>
      </c>
      <c r="S451" s="40">
        <v>16.399999999999999</v>
      </c>
      <c r="T451" s="40"/>
      <c r="U451" s="40">
        <v>0.3</v>
      </c>
      <c r="V451" s="40">
        <v>0.1</v>
      </c>
      <c r="W451" s="40">
        <v>0.4</v>
      </c>
      <c r="X451" s="40">
        <v>0.16200000000000001</v>
      </c>
      <c r="Y451" s="40"/>
      <c r="Z451" s="40">
        <v>3.3</v>
      </c>
      <c r="AA451" s="40">
        <v>-3.6</v>
      </c>
      <c r="AB451" s="40">
        <v>-0.2</v>
      </c>
      <c r="AC451" s="40">
        <v>0</v>
      </c>
    </row>
    <row r="452" spans="1:29">
      <c r="A452" s="40">
        <v>346</v>
      </c>
      <c r="B452" s="39" t="s">
        <v>502</v>
      </c>
      <c r="C452" s="40" t="s">
        <v>24</v>
      </c>
      <c r="D452" s="40">
        <v>31</v>
      </c>
      <c r="E452" s="39" t="s">
        <v>65</v>
      </c>
      <c r="F452" s="40">
        <v>13</v>
      </c>
      <c r="G452" s="40">
        <v>88</v>
      </c>
      <c r="H452" s="40">
        <v>1.3</v>
      </c>
      <c r="I452" s="40">
        <v>0.35699999999999998</v>
      </c>
      <c r="J452" s="40">
        <v>0.71399999999999997</v>
      </c>
      <c r="K452" s="40">
        <v>0</v>
      </c>
      <c r="L452" s="40">
        <v>1.2</v>
      </c>
      <c r="M452" s="40">
        <v>6</v>
      </c>
      <c r="N452" s="40">
        <v>3.7</v>
      </c>
      <c r="O452" s="40">
        <v>7.7</v>
      </c>
      <c r="P452" s="40">
        <v>0</v>
      </c>
      <c r="Q452" s="40">
        <v>0.9</v>
      </c>
      <c r="R452" s="40">
        <v>8.6999999999999993</v>
      </c>
      <c r="S452" s="40">
        <v>11.3</v>
      </c>
      <c r="T452" s="40"/>
      <c r="U452" s="40">
        <v>-0.1</v>
      </c>
      <c r="V452" s="40">
        <v>0</v>
      </c>
      <c r="W452" s="40">
        <v>-0.1</v>
      </c>
      <c r="X452" s="40">
        <v>-3.2000000000000001E-2</v>
      </c>
      <c r="Y452" s="40"/>
      <c r="Z452" s="40">
        <v>-4.5</v>
      </c>
      <c r="AA452" s="40">
        <v>-2.8</v>
      </c>
      <c r="AB452" s="40">
        <v>-7.3</v>
      </c>
      <c r="AC452" s="40">
        <v>-0.1</v>
      </c>
    </row>
    <row r="453" spans="1:29">
      <c r="A453" s="38">
        <v>347</v>
      </c>
      <c r="B453" s="39" t="s">
        <v>80</v>
      </c>
      <c r="C453" s="38" t="s">
        <v>24</v>
      </c>
      <c r="D453" s="38">
        <v>36</v>
      </c>
      <c r="E453" s="39" t="s">
        <v>81</v>
      </c>
      <c r="F453" s="38">
        <v>77</v>
      </c>
      <c r="G453" s="38">
        <v>2282</v>
      </c>
      <c r="H453" s="38">
        <v>19.2</v>
      </c>
      <c r="I453" s="38">
        <v>0.56000000000000005</v>
      </c>
      <c r="J453" s="38">
        <v>0.25800000000000001</v>
      </c>
      <c r="K453" s="38">
        <v>0.27200000000000002</v>
      </c>
      <c r="L453" s="38">
        <v>2.1</v>
      </c>
      <c r="M453" s="38">
        <v>19.899999999999999</v>
      </c>
      <c r="N453" s="38">
        <v>11</v>
      </c>
      <c r="O453" s="38">
        <v>10.4</v>
      </c>
      <c r="P453" s="38">
        <v>0.9</v>
      </c>
      <c r="Q453" s="38">
        <v>1.2</v>
      </c>
      <c r="R453" s="38">
        <v>6.5</v>
      </c>
      <c r="S453" s="38">
        <v>24.9</v>
      </c>
      <c r="T453" s="38"/>
      <c r="U453" s="38">
        <v>5.2</v>
      </c>
      <c r="V453" s="38">
        <v>2</v>
      </c>
      <c r="W453" s="38">
        <v>7.2</v>
      </c>
      <c r="X453" s="38">
        <v>0.152</v>
      </c>
      <c r="Y453" s="38"/>
      <c r="Z453" s="38">
        <v>1.7</v>
      </c>
      <c r="AA453" s="38">
        <v>-1</v>
      </c>
      <c r="AB453" s="38">
        <v>0.7</v>
      </c>
      <c r="AC453" s="38">
        <v>1.5</v>
      </c>
    </row>
    <row r="454" spans="1:29">
      <c r="A454" s="38">
        <v>348</v>
      </c>
      <c r="B454" s="39" t="s">
        <v>503</v>
      </c>
      <c r="C454" s="38" t="s">
        <v>61</v>
      </c>
      <c r="D454" s="38">
        <v>20</v>
      </c>
      <c r="E454" s="39" t="s">
        <v>90</v>
      </c>
      <c r="F454" s="38">
        <v>62</v>
      </c>
      <c r="G454" s="38">
        <v>1103</v>
      </c>
      <c r="H454" s="38">
        <v>14.8</v>
      </c>
      <c r="I454" s="38">
        <v>0.48299999999999998</v>
      </c>
      <c r="J454" s="38">
        <v>5.0000000000000001E-3</v>
      </c>
      <c r="K454" s="38">
        <v>0.34499999999999997</v>
      </c>
      <c r="L454" s="38">
        <v>11.8</v>
      </c>
      <c r="M454" s="38">
        <v>26.1</v>
      </c>
      <c r="N454" s="38">
        <v>18.7</v>
      </c>
      <c r="O454" s="38">
        <v>7.3</v>
      </c>
      <c r="P454" s="38">
        <v>2.4</v>
      </c>
      <c r="Q454" s="38">
        <v>4.8</v>
      </c>
      <c r="R454" s="38">
        <v>16.3</v>
      </c>
      <c r="S454" s="38">
        <v>20.7</v>
      </c>
      <c r="T454" s="38"/>
      <c r="U454" s="38">
        <v>-0.2</v>
      </c>
      <c r="V454" s="38">
        <v>1.8</v>
      </c>
      <c r="W454" s="38">
        <v>1.6</v>
      </c>
      <c r="X454" s="38">
        <v>6.9000000000000006E-2</v>
      </c>
      <c r="Y454" s="38"/>
      <c r="Z454" s="38">
        <v>-3.7</v>
      </c>
      <c r="AA454" s="38">
        <v>3.1</v>
      </c>
      <c r="AB454" s="38">
        <v>-0.6</v>
      </c>
      <c r="AC454" s="38">
        <v>0.4</v>
      </c>
    </row>
    <row r="455" spans="1:29">
      <c r="A455" s="38">
        <v>349</v>
      </c>
      <c r="B455" s="39" t="s">
        <v>657</v>
      </c>
      <c r="C455" s="38" t="s">
        <v>24</v>
      </c>
      <c r="D455" s="38">
        <v>21</v>
      </c>
      <c r="E455" s="39" t="s">
        <v>235</v>
      </c>
      <c r="F455" s="38">
        <v>34</v>
      </c>
      <c r="G455" s="38">
        <v>368</v>
      </c>
      <c r="H455" s="38">
        <v>3.8</v>
      </c>
      <c r="I455" s="38">
        <v>0.379</v>
      </c>
      <c r="J455" s="38">
        <v>0</v>
      </c>
      <c r="K455" s="38">
        <v>0.22500000000000001</v>
      </c>
      <c r="L455" s="38">
        <v>8.1999999999999993</v>
      </c>
      <c r="M455" s="38">
        <v>11.7</v>
      </c>
      <c r="N455" s="38">
        <v>10</v>
      </c>
      <c r="O455" s="38">
        <v>7.1</v>
      </c>
      <c r="P455" s="38">
        <v>0.7</v>
      </c>
      <c r="Q455" s="38">
        <v>0.9</v>
      </c>
      <c r="R455" s="38">
        <v>15.9</v>
      </c>
      <c r="S455" s="38">
        <v>19.2</v>
      </c>
      <c r="T455" s="38"/>
      <c r="U455" s="38">
        <v>-0.8</v>
      </c>
      <c r="V455" s="38">
        <v>0.3</v>
      </c>
      <c r="W455" s="38">
        <v>-0.5</v>
      </c>
      <c r="X455" s="38">
        <v>-6.3E-2</v>
      </c>
      <c r="Y455" s="38"/>
      <c r="Z455" s="38">
        <v>-7.5</v>
      </c>
      <c r="AA455" s="38">
        <v>-1.6</v>
      </c>
      <c r="AB455" s="38">
        <v>-9</v>
      </c>
      <c r="AC455" s="38">
        <v>-0.7</v>
      </c>
    </row>
    <row r="456" spans="1:29">
      <c r="A456" s="38">
        <v>350</v>
      </c>
      <c r="B456" s="39" t="s">
        <v>504</v>
      </c>
      <c r="C456" s="38" t="s">
        <v>24</v>
      </c>
      <c r="D456" s="38">
        <v>24</v>
      </c>
      <c r="E456" s="39" t="s">
        <v>95</v>
      </c>
      <c r="F456" s="38">
        <v>51</v>
      </c>
      <c r="G456" s="38">
        <v>824</v>
      </c>
      <c r="H456" s="38">
        <v>14.8</v>
      </c>
      <c r="I456" s="38">
        <v>0.55000000000000004</v>
      </c>
      <c r="J456" s="38">
        <v>0.17799999999999999</v>
      </c>
      <c r="K456" s="38">
        <v>0.23599999999999999</v>
      </c>
      <c r="L456" s="38">
        <v>6.2</v>
      </c>
      <c r="M456" s="38">
        <v>21.4</v>
      </c>
      <c r="N456" s="38">
        <v>13.6</v>
      </c>
      <c r="O456" s="38">
        <v>11.3</v>
      </c>
      <c r="P456" s="38">
        <v>1.9</v>
      </c>
      <c r="Q456" s="38">
        <v>3.8</v>
      </c>
      <c r="R456" s="38">
        <v>17.100000000000001</v>
      </c>
      <c r="S456" s="38">
        <v>17.7</v>
      </c>
      <c r="T456" s="38"/>
      <c r="U456" s="38">
        <v>0.5</v>
      </c>
      <c r="V456" s="38">
        <v>1.1000000000000001</v>
      </c>
      <c r="W456" s="38">
        <v>1.6</v>
      </c>
      <c r="X456" s="38">
        <v>9.0999999999999998E-2</v>
      </c>
      <c r="Y456" s="38"/>
      <c r="Z456" s="38">
        <v>-2.1</v>
      </c>
      <c r="AA456" s="38">
        <v>2</v>
      </c>
      <c r="AB456" s="38">
        <v>-0.2</v>
      </c>
      <c r="AC456" s="38">
        <v>0.4</v>
      </c>
    </row>
    <row r="457" spans="1:29">
      <c r="A457" s="38">
        <v>351</v>
      </c>
      <c r="B457" s="39" t="s">
        <v>505</v>
      </c>
      <c r="C457" s="38" t="s">
        <v>53</v>
      </c>
      <c r="D457" s="38">
        <v>22</v>
      </c>
      <c r="E457" s="39" t="s">
        <v>95</v>
      </c>
      <c r="F457" s="38">
        <v>72</v>
      </c>
      <c r="G457" s="38">
        <v>2573</v>
      </c>
      <c r="H457" s="38">
        <v>15.9</v>
      </c>
      <c r="I457" s="38">
        <v>0.52700000000000002</v>
      </c>
      <c r="J457" s="38">
        <v>0.22800000000000001</v>
      </c>
      <c r="K457" s="38">
        <v>0.29499999999999998</v>
      </c>
      <c r="L457" s="38">
        <v>2.2000000000000002</v>
      </c>
      <c r="M457" s="38">
        <v>11.2</v>
      </c>
      <c r="N457" s="38">
        <v>6.6</v>
      </c>
      <c r="O457" s="38">
        <v>19.3</v>
      </c>
      <c r="P457" s="38">
        <v>2.4</v>
      </c>
      <c r="Q457" s="38">
        <v>0.6</v>
      </c>
      <c r="R457" s="38">
        <v>14.3</v>
      </c>
      <c r="S457" s="38">
        <v>25.2</v>
      </c>
      <c r="T457" s="38"/>
      <c r="U457" s="38">
        <v>1.5</v>
      </c>
      <c r="V457" s="38">
        <v>2</v>
      </c>
      <c r="W457" s="38">
        <v>3.5</v>
      </c>
      <c r="X457" s="38">
        <v>6.5000000000000002E-2</v>
      </c>
      <c r="Y457" s="38"/>
      <c r="Z457" s="38">
        <v>0.5</v>
      </c>
      <c r="AA457" s="38">
        <v>-0.5</v>
      </c>
      <c r="AB457" s="38">
        <v>0</v>
      </c>
      <c r="AC457" s="38">
        <v>1.3</v>
      </c>
    </row>
    <row r="458" spans="1:29">
      <c r="A458" s="38">
        <v>352</v>
      </c>
      <c r="B458" s="39" t="s">
        <v>506</v>
      </c>
      <c r="C458" s="38" t="s">
        <v>61</v>
      </c>
      <c r="D458" s="38">
        <v>23</v>
      </c>
      <c r="E458" s="39" t="s">
        <v>87</v>
      </c>
      <c r="F458" s="38">
        <v>64</v>
      </c>
      <c r="G458" s="38">
        <v>1423</v>
      </c>
      <c r="H458" s="38">
        <v>15.9</v>
      </c>
      <c r="I458" s="38">
        <v>0.55800000000000005</v>
      </c>
      <c r="J458" s="38">
        <v>0.33100000000000002</v>
      </c>
      <c r="K458" s="38">
        <v>0.25800000000000001</v>
      </c>
      <c r="L458" s="38">
        <v>7.1</v>
      </c>
      <c r="M458" s="38">
        <v>16.5</v>
      </c>
      <c r="N458" s="38">
        <v>11.7</v>
      </c>
      <c r="O458" s="38">
        <v>12.2</v>
      </c>
      <c r="P458" s="38">
        <v>2.2999999999999998</v>
      </c>
      <c r="Q458" s="38">
        <v>2.1</v>
      </c>
      <c r="R458" s="38">
        <v>14.3</v>
      </c>
      <c r="S458" s="38">
        <v>21.1</v>
      </c>
      <c r="T458" s="38"/>
      <c r="U458" s="38">
        <v>1.5</v>
      </c>
      <c r="V458" s="38">
        <v>2.1</v>
      </c>
      <c r="W458" s="38">
        <v>3.6</v>
      </c>
      <c r="X458" s="38">
        <v>0.121</v>
      </c>
      <c r="Y458" s="38"/>
      <c r="Z458" s="38">
        <v>0.7</v>
      </c>
      <c r="AA458" s="38">
        <v>1.4</v>
      </c>
      <c r="AB458" s="38">
        <v>2.1</v>
      </c>
      <c r="AC458" s="38">
        <v>1.5</v>
      </c>
    </row>
    <row r="459" spans="1:29">
      <c r="A459" s="38">
        <v>353</v>
      </c>
      <c r="B459" s="39" t="s">
        <v>735</v>
      </c>
      <c r="C459" s="38" t="s">
        <v>61</v>
      </c>
      <c r="D459" s="38">
        <v>27</v>
      </c>
      <c r="E459" s="39" t="s">
        <v>77</v>
      </c>
      <c r="F459" s="38">
        <v>6</v>
      </c>
      <c r="G459" s="38">
        <v>68</v>
      </c>
      <c r="H459" s="38">
        <v>22.8</v>
      </c>
      <c r="I459" s="38">
        <v>0.77100000000000002</v>
      </c>
      <c r="J459" s="38">
        <v>0</v>
      </c>
      <c r="K459" s="38">
        <v>0.57099999999999995</v>
      </c>
      <c r="L459" s="38">
        <v>11.4</v>
      </c>
      <c r="M459" s="38">
        <v>24.3</v>
      </c>
      <c r="N459" s="38">
        <v>17.7</v>
      </c>
      <c r="O459" s="38">
        <v>10.199999999999999</v>
      </c>
      <c r="P459" s="38">
        <v>0.7</v>
      </c>
      <c r="Q459" s="38">
        <v>3.5</v>
      </c>
      <c r="R459" s="38">
        <v>10.199999999999999</v>
      </c>
      <c r="S459" s="38">
        <v>12.7</v>
      </c>
      <c r="T459" s="38"/>
      <c r="U459" s="38">
        <v>0.2</v>
      </c>
      <c r="V459" s="38">
        <v>0</v>
      </c>
      <c r="W459" s="38">
        <v>0.3</v>
      </c>
      <c r="X459" s="38">
        <v>0.19700000000000001</v>
      </c>
      <c r="Y459" s="38"/>
      <c r="Z459" s="38">
        <v>2.5</v>
      </c>
      <c r="AA459" s="38">
        <v>-0.2</v>
      </c>
      <c r="AB459" s="38">
        <v>2.2999999999999998</v>
      </c>
      <c r="AC459" s="38">
        <v>0.1</v>
      </c>
    </row>
    <row r="460" spans="1:29">
      <c r="A460" s="38">
        <v>354</v>
      </c>
      <c r="B460" s="39" t="s">
        <v>507</v>
      </c>
      <c r="C460" s="38" t="s">
        <v>61</v>
      </c>
      <c r="D460" s="38">
        <v>30</v>
      </c>
      <c r="E460" s="39" t="s">
        <v>235</v>
      </c>
      <c r="F460" s="38">
        <v>73</v>
      </c>
      <c r="G460" s="38">
        <v>1730</v>
      </c>
      <c r="H460" s="38">
        <v>15.6</v>
      </c>
      <c r="I460" s="38">
        <v>0.50600000000000001</v>
      </c>
      <c r="J460" s="38">
        <v>6.0000000000000001E-3</v>
      </c>
      <c r="K460" s="38">
        <v>0.30199999999999999</v>
      </c>
      <c r="L460" s="38">
        <v>13.1</v>
      </c>
      <c r="M460" s="38">
        <v>19.899999999999999</v>
      </c>
      <c r="N460" s="38">
        <v>16.5</v>
      </c>
      <c r="O460" s="38">
        <v>16.2</v>
      </c>
      <c r="P460" s="38">
        <v>2.4</v>
      </c>
      <c r="Q460" s="38">
        <v>1</v>
      </c>
      <c r="R460" s="38">
        <v>18.2</v>
      </c>
      <c r="S460" s="38">
        <v>19.100000000000001</v>
      </c>
      <c r="T460" s="38"/>
      <c r="U460" s="38">
        <v>1.3</v>
      </c>
      <c r="V460" s="38">
        <v>2.9</v>
      </c>
      <c r="W460" s="38">
        <v>4.2</v>
      </c>
      <c r="X460" s="38">
        <v>0.11600000000000001</v>
      </c>
      <c r="Y460" s="38"/>
      <c r="Z460" s="38">
        <v>-0.9</v>
      </c>
      <c r="AA460" s="38">
        <v>2.2000000000000002</v>
      </c>
      <c r="AB460" s="38">
        <v>1.4</v>
      </c>
      <c r="AC460" s="38">
        <v>1.5</v>
      </c>
    </row>
    <row r="461" spans="1:29">
      <c r="A461" s="38">
        <v>355</v>
      </c>
      <c r="B461" s="39" t="s">
        <v>508</v>
      </c>
      <c r="C461" s="38" t="s">
        <v>64</v>
      </c>
      <c r="D461" s="38">
        <v>24</v>
      </c>
      <c r="E461" s="39" t="s">
        <v>71</v>
      </c>
      <c r="F461" s="38">
        <v>43</v>
      </c>
      <c r="G461" s="38">
        <v>795</v>
      </c>
      <c r="H461" s="38">
        <v>7.8</v>
      </c>
      <c r="I461" s="38">
        <v>0.44400000000000001</v>
      </c>
      <c r="J461" s="38">
        <v>0.53800000000000003</v>
      </c>
      <c r="K461" s="38">
        <v>9.0999999999999998E-2</v>
      </c>
      <c r="L461" s="38">
        <v>5.4</v>
      </c>
      <c r="M461" s="38">
        <v>10.9</v>
      </c>
      <c r="N461" s="38">
        <v>8.1999999999999993</v>
      </c>
      <c r="O461" s="38">
        <v>15.8</v>
      </c>
      <c r="P461" s="38">
        <v>1.8</v>
      </c>
      <c r="Q461" s="38">
        <v>1.3</v>
      </c>
      <c r="R461" s="38">
        <v>21.2</v>
      </c>
      <c r="S461" s="38">
        <v>14.2</v>
      </c>
      <c r="T461" s="38"/>
      <c r="U461" s="38">
        <v>-0.4</v>
      </c>
      <c r="V461" s="38">
        <v>0.9</v>
      </c>
      <c r="W461" s="38">
        <v>0.5</v>
      </c>
      <c r="X461" s="38">
        <v>2.9000000000000001E-2</v>
      </c>
      <c r="Y461" s="38"/>
      <c r="Z461" s="38">
        <v>-3</v>
      </c>
      <c r="AA461" s="38">
        <v>0.7</v>
      </c>
      <c r="AB461" s="38">
        <v>-2.2999999999999998</v>
      </c>
      <c r="AC461" s="38">
        <v>-0.1</v>
      </c>
    </row>
    <row r="462" spans="1:29">
      <c r="A462" s="38">
        <v>356</v>
      </c>
      <c r="B462" s="39" t="s">
        <v>509</v>
      </c>
      <c r="C462" s="38" t="s">
        <v>53</v>
      </c>
      <c r="D462" s="38">
        <v>35</v>
      </c>
      <c r="E462" s="39" t="s">
        <v>260</v>
      </c>
      <c r="F462" s="38">
        <v>9</v>
      </c>
      <c r="G462" s="38">
        <v>73</v>
      </c>
      <c r="H462" s="38">
        <v>14.9</v>
      </c>
      <c r="I462" s="38">
        <v>0.57099999999999995</v>
      </c>
      <c r="J462" s="38">
        <v>0.629</v>
      </c>
      <c r="K462" s="38">
        <v>5.7000000000000002E-2</v>
      </c>
      <c r="L462" s="38">
        <v>0</v>
      </c>
      <c r="M462" s="38">
        <v>4.5999999999999996</v>
      </c>
      <c r="N462" s="38">
        <v>2.2999999999999998</v>
      </c>
      <c r="O462" s="38">
        <v>20.8</v>
      </c>
      <c r="P462" s="38">
        <v>0</v>
      </c>
      <c r="Q462" s="38">
        <v>0</v>
      </c>
      <c r="R462" s="38">
        <v>7.7</v>
      </c>
      <c r="S462" s="38">
        <v>24.3</v>
      </c>
      <c r="T462" s="38"/>
      <c r="U462" s="38">
        <v>0.1</v>
      </c>
      <c r="V462" s="38">
        <v>0</v>
      </c>
      <c r="W462" s="38">
        <v>0.2</v>
      </c>
      <c r="X462" s="38">
        <v>0.112</v>
      </c>
      <c r="Y462" s="38"/>
      <c r="Z462" s="38">
        <v>3</v>
      </c>
      <c r="AA462" s="38">
        <v>-6.1</v>
      </c>
      <c r="AB462" s="38">
        <v>-3.2</v>
      </c>
      <c r="AC462" s="38">
        <v>0</v>
      </c>
    </row>
    <row r="463" spans="1:29">
      <c r="A463" s="38">
        <v>357</v>
      </c>
      <c r="B463" s="39" t="s">
        <v>510</v>
      </c>
      <c r="C463" s="38" t="s">
        <v>64</v>
      </c>
      <c r="D463" s="38">
        <v>19</v>
      </c>
      <c r="E463" s="39" t="s">
        <v>235</v>
      </c>
      <c r="F463" s="38">
        <v>25</v>
      </c>
      <c r="G463" s="38">
        <v>738</v>
      </c>
      <c r="H463" s="38">
        <v>14.5</v>
      </c>
      <c r="I463" s="38">
        <v>0.52700000000000002</v>
      </c>
      <c r="J463" s="38">
        <v>6.0999999999999999E-2</v>
      </c>
      <c r="K463" s="38">
        <v>0.251</v>
      </c>
      <c r="L463" s="38">
        <v>7.8</v>
      </c>
      <c r="M463" s="38">
        <v>13.5</v>
      </c>
      <c r="N463" s="38">
        <v>10.7</v>
      </c>
      <c r="O463" s="38">
        <v>9.5</v>
      </c>
      <c r="P463" s="38">
        <v>2.1</v>
      </c>
      <c r="Q463" s="38">
        <v>0.6</v>
      </c>
      <c r="R463" s="38">
        <v>13.9</v>
      </c>
      <c r="S463" s="38">
        <v>20.7</v>
      </c>
      <c r="T463" s="38"/>
      <c r="U463" s="38">
        <v>0.4</v>
      </c>
      <c r="V463" s="38">
        <v>1</v>
      </c>
      <c r="W463" s="38">
        <v>1.3</v>
      </c>
      <c r="X463" s="38">
        <v>8.7999999999999995E-2</v>
      </c>
      <c r="Y463" s="38"/>
      <c r="Z463" s="38">
        <v>-1.4</v>
      </c>
      <c r="AA463" s="38">
        <v>0.2</v>
      </c>
      <c r="AB463" s="38">
        <v>-1.2</v>
      </c>
      <c r="AC463" s="38">
        <v>0.1</v>
      </c>
    </row>
    <row r="464" spans="1:29">
      <c r="A464" s="38">
        <v>358</v>
      </c>
      <c r="B464" s="39" t="s">
        <v>82</v>
      </c>
      <c r="C464" s="38" t="s">
        <v>53</v>
      </c>
      <c r="D464" s="38">
        <v>32</v>
      </c>
      <c r="E464" s="39" t="s">
        <v>62</v>
      </c>
      <c r="F464" s="38">
        <v>68</v>
      </c>
      <c r="G464" s="38">
        <v>1953</v>
      </c>
      <c r="H464" s="38">
        <v>15.9</v>
      </c>
      <c r="I464" s="38">
        <v>0.53900000000000003</v>
      </c>
      <c r="J464" s="38">
        <v>0.107</v>
      </c>
      <c r="K464" s="38">
        <v>0.2</v>
      </c>
      <c r="L464" s="38">
        <v>0.9</v>
      </c>
      <c r="M464" s="38">
        <v>6.5</v>
      </c>
      <c r="N464" s="38">
        <v>3.7</v>
      </c>
      <c r="O464" s="38">
        <v>28.7</v>
      </c>
      <c r="P464" s="38">
        <v>1.2</v>
      </c>
      <c r="Q464" s="38">
        <v>0.1</v>
      </c>
      <c r="R464" s="38">
        <v>13.9</v>
      </c>
      <c r="S464" s="38">
        <v>24.5</v>
      </c>
      <c r="T464" s="38"/>
      <c r="U464" s="38">
        <v>2.4</v>
      </c>
      <c r="V464" s="38">
        <v>1.7</v>
      </c>
      <c r="W464" s="38">
        <v>4.0999999999999996</v>
      </c>
      <c r="X464" s="38">
        <v>0.1</v>
      </c>
      <c r="Y464" s="38"/>
      <c r="Z464" s="38">
        <v>0.2</v>
      </c>
      <c r="AA464" s="38">
        <v>-2.2000000000000002</v>
      </c>
      <c r="AB464" s="38">
        <v>-2</v>
      </c>
      <c r="AC464" s="38">
        <v>0</v>
      </c>
    </row>
    <row r="465" spans="1:29">
      <c r="A465" s="38">
        <v>359</v>
      </c>
      <c r="B465" s="39" t="s">
        <v>511</v>
      </c>
      <c r="C465" s="38" t="s">
        <v>64</v>
      </c>
      <c r="D465" s="38">
        <v>26</v>
      </c>
      <c r="E465" s="39" t="s">
        <v>81</v>
      </c>
      <c r="F465" s="38">
        <v>66</v>
      </c>
      <c r="G465" s="38">
        <v>2186</v>
      </c>
      <c r="H465" s="38">
        <v>16.3</v>
      </c>
      <c r="I465" s="38">
        <v>0.56699999999999995</v>
      </c>
      <c r="J465" s="38">
        <v>0.41899999999999998</v>
      </c>
      <c r="K465" s="38">
        <v>0.23300000000000001</v>
      </c>
      <c r="L465" s="38">
        <v>3.2</v>
      </c>
      <c r="M465" s="38">
        <v>13</v>
      </c>
      <c r="N465" s="38">
        <v>8.1</v>
      </c>
      <c r="O465" s="38">
        <v>11.4</v>
      </c>
      <c r="P465" s="38">
        <v>1.6</v>
      </c>
      <c r="Q465" s="38">
        <v>0.7</v>
      </c>
      <c r="R465" s="38">
        <v>9.5</v>
      </c>
      <c r="S465" s="38">
        <v>20.6</v>
      </c>
      <c r="T465" s="38"/>
      <c r="U465" s="38">
        <v>3.8</v>
      </c>
      <c r="V465" s="38">
        <v>1.7</v>
      </c>
      <c r="W465" s="38">
        <v>5.5</v>
      </c>
      <c r="X465" s="38">
        <v>0.121</v>
      </c>
      <c r="Y465" s="38"/>
      <c r="Z465" s="38">
        <v>2.7</v>
      </c>
      <c r="AA465" s="38">
        <v>-0.2</v>
      </c>
      <c r="AB465" s="38">
        <v>2.5</v>
      </c>
      <c r="AC465" s="38">
        <v>2.5</v>
      </c>
    </row>
    <row r="466" spans="1:29">
      <c r="A466" s="38">
        <v>360</v>
      </c>
      <c r="B466" s="39" t="s">
        <v>512</v>
      </c>
      <c r="C466" s="38" t="s">
        <v>24</v>
      </c>
      <c r="D466" s="38">
        <v>25</v>
      </c>
      <c r="E466" s="39" t="s">
        <v>105</v>
      </c>
      <c r="F466" s="38">
        <v>81</v>
      </c>
      <c r="G466" s="38">
        <v>2156</v>
      </c>
      <c r="H466" s="38">
        <v>14.6</v>
      </c>
      <c r="I466" s="38">
        <v>0.56799999999999995</v>
      </c>
      <c r="J466" s="38">
        <v>0.52900000000000003</v>
      </c>
      <c r="K466" s="38">
        <v>0.15</v>
      </c>
      <c r="L466" s="38">
        <v>6.8</v>
      </c>
      <c r="M466" s="38">
        <v>16.3</v>
      </c>
      <c r="N466" s="38">
        <v>11.6</v>
      </c>
      <c r="O466" s="38">
        <v>10.7</v>
      </c>
      <c r="P466" s="38">
        <v>1.4</v>
      </c>
      <c r="Q466" s="38">
        <v>1.6</v>
      </c>
      <c r="R466" s="38">
        <v>8.6999999999999993</v>
      </c>
      <c r="S466" s="38">
        <v>13.1</v>
      </c>
      <c r="T466" s="38"/>
      <c r="U466" s="38">
        <v>4.4000000000000004</v>
      </c>
      <c r="V466" s="38">
        <v>1.7</v>
      </c>
      <c r="W466" s="38">
        <v>6.1</v>
      </c>
      <c r="X466" s="38">
        <v>0.13700000000000001</v>
      </c>
      <c r="Y466" s="38"/>
      <c r="Z466" s="38">
        <v>2.5</v>
      </c>
      <c r="AA466" s="38">
        <v>0.7</v>
      </c>
      <c r="AB466" s="38">
        <v>3.2</v>
      </c>
      <c r="AC466" s="38">
        <v>2.8</v>
      </c>
    </row>
    <row r="467" spans="1:29">
      <c r="A467" s="36" t="s">
        <v>214</v>
      </c>
      <c r="B467" s="36" t="s">
        <v>0</v>
      </c>
      <c r="C467" s="36" t="s">
        <v>1</v>
      </c>
      <c r="D467" s="36" t="s">
        <v>2</v>
      </c>
      <c r="E467" s="36" t="s">
        <v>3</v>
      </c>
      <c r="F467" s="36" t="s">
        <v>4</v>
      </c>
      <c r="G467" s="36" t="s">
        <v>6</v>
      </c>
      <c r="H467" s="36" t="s">
        <v>26</v>
      </c>
      <c r="I467" s="36" t="s">
        <v>27</v>
      </c>
      <c r="J467" s="36" t="s">
        <v>28</v>
      </c>
      <c r="K467" s="36" t="s">
        <v>29</v>
      </c>
      <c r="L467" s="36" t="s">
        <v>30</v>
      </c>
      <c r="M467" s="36" t="s">
        <v>31</v>
      </c>
      <c r="N467" s="36" t="s">
        <v>32</v>
      </c>
      <c r="O467" s="36" t="s">
        <v>33</v>
      </c>
      <c r="P467" s="36" t="s">
        <v>34</v>
      </c>
      <c r="Q467" s="36" t="s">
        <v>35</v>
      </c>
      <c r="R467" s="36" t="s">
        <v>36</v>
      </c>
      <c r="S467" s="36" t="s">
        <v>37</v>
      </c>
      <c r="T467" s="36"/>
      <c r="U467" s="36" t="s">
        <v>38</v>
      </c>
      <c r="V467" s="36" t="s">
        <v>39</v>
      </c>
      <c r="W467" s="36" t="s">
        <v>40</v>
      </c>
      <c r="X467" s="36" t="s">
        <v>41</v>
      </c>
      <c r="Y467" s="36"/>
      <c r="Z467" s="36" t="s">
        <v>42</v>
      </c>
      <c r="AA467" s="36" t="s">
        <v>43</v>
      </c>
      <c r="AB467" s="36" t="s">
        <v>44</v>
      </c>
      <c r="AC467" s="36" t="s">
        <v>45</v>
      </c>
    </row>
    <row r="468" spans="1:29">
      <c r="A468" s="38">
        <v>361</v>
      </c>
      <c r="B468" s="39" t="s">
        <v>83</v>
      </c>
      <c r="C468" s="38" t="s">
        <v>53</v>
      </c>
      <c r="D468" s="38">
        <v>29</v>
      </c>
      <c r="E468" s="39" t="s">
        <v>69</v>
      </c>
      <c r="F468" s="38">
        <v>82</v>
      </c>
      <c r="G468" s="38">
        <v>2857</v>
      </c>
      <c r="H468" s="38">
        <v>26</v>
      </c>
      <c r="I468" s="38">
        <v>0.59599999999999997</v>
      </c>
      <c r="J468" s="38">
        <v>0.29799999999999999</v>
      </c>
      <c r="K468" s="38">
        <v>0.27400000000000002</v>
      </c>
      <c r="L468" s="38">
        <v>2.1</v>
      </c>
      <c r="M468" s="38">
        <v>12.5</v>
      </c>
      <c r="N468" s="38">
        <v>7.4</v>
      </c>
      <c r="O468" s="38">
        <v>47.4</v>
      </c>
      <c r="P468" s="38">
        <v>2.8</v>
      </c>
      <c r="Q468" s="38">
        <v>0.4</v>
      </c>
      <c r="R468" s="38">
        <v>12.7</v>
      </c>
      <c r="S468" s="38">
        <v>23.7</v>
      </c>
      <c r="T468" s="38"/>
      <c r="U468" s="38">
        <v>12.9</v>
      </c>
      <c r="V468" s="38">
        <v>3.2</v>
      </c>
      <c r="W468" s="38">
        <v>16.100000000000001</v>
      </c>
      <c r="X468" s="38">
        <v>0.27</v>
      </c>
      <c r="Y468" s="38"/>
      <c r="Z468" s="38">
        <v>7.5</v>
      </c>
      <c r="AA468" s="38">
        <v>0</v>
      </c>
      <c r="AB468" s="38">
        <v>7.5</v>
      </c>
      <c r="AC468" s="38">
        <v>6.9</v>
      </c>
    </row>
    <row r="469" spans="1:29">
      <c r="A469" s="38">
        <v>362</v>
      </c>
      <c r="B469" s="39" t="s">
        <v>683</v>
      </c>
      <c r="C469" s="38" t="s">
        <v>24</v>
      </c>
      <c r="D469" s="38">
        <v>23</v>
      </c>
      <c r="E469" s="38" t="s">
        <v>107</v>
      </c>
      <c r="F469" s="38">
        <v>32</v>
      </c>
      <c r="G469" s="38">
        <v>739</v>
      </c>
      <c r="H469" s="38">
        <v>7.7</v>
      </c>
      <c r="I469" s="38">
        <v>0.443</v>
      </c>
      <c r="J469" s="38">
        <v>4.1000000000000002E-2</v>
      </c>
      <c r="K469" s="38">
        <v>0.20899999999999999</v>
      </c>
      <c r="L469" s="38">
        <v>7.2</v>
      </c>
      <c r="M469" s="38">
        <v>18.2</v>
      </c>
      <c r="N469" s="38">
        <v>12.5</v>
      </c>
      <c r="O469" s="38">
        <v>6.4</v>
      </c>
      <c r="P469" s="38">
        <v>1.3</v>
      </c>
      <c r="Q469" s="38">
        <v>1</v>
      </c>
      <c r="R469" s="38">
        <v>15.5</v>
      </c>
      <c r="S469" s="38">
        <v>17</v>
      </c>
      <c r="T469" s="38"/>
      <c r="U469" s="38">
        <v>-0.7</v>
      </c>
      <c r="V469" s="38">
        <v>0.2</v>
      </c>
      <c r="W469" s="38">
        <v>-0.5</v>
      </c>
      <c r="X469" s="38">
        <v>-3.3000000000000002E-2</v>
      </c>
      <c r="Y469" s="38"/>
      <c r="Z469" s="38">
        <v>-4.5999999999999996</v>
      </c>
      <c r="AA469" s="38">
        <v>-1.3</v>
      </c>
      <c r="AB469" s="38">
        <v>-5.9</v>
      </c>
      <c r="AC469" s="38">
        <v>-0.7</v>
      </c>
    </row>
    <row r="470" spans="1:29">
      <c r="A470" s="40">
        <v>362</v>
      </c>
      <c r="B470" s="39" t="s">
        <v>683</v>
      </c>
      <c r="C470" s="40" t="s">
        <v>24</v>
      </c>
      <c r="D470" s="40">
        <v>23</v>
      </c>
      <c r="E470" s="39" t="s">
        <v>97</v>
      </c>
      <c r="F470" s="40">
        <v>3</v>
      </c>
      <c r="G470" s="40">
        <v>19</v>
      </c>
      <c r="H470" s="40">
        <v>2.9</v>
      </c>
      <c r="I470" s="40">
        <v>0.317</v>
      </c>
      <c r="J470" s="40">
        <v>0.14299999999999999</v>
      </c>
      <c r="K470" s="40">
        <v>0.28599999999999998</v>
      </c>
      <c r="L470" s="40">
        <v>6.2</v>
      </c>
      <c r="M470" s="40">
        <v>17.5</v>
      </c>
      <c r="N470" s="40">
        <v>12</v>
      </c>
      <c r="O470" s="40">
        <v>0</v>
      </c>
      <c r="P470" s="40">
        <v>2.7</v>
      </c>
      <c r="Q470" s="40">
        <v>0</v>
      </c>
      <c r="R470" s="40">
        <v>0</v>
      </c>
      <c r="S470" s="40">
        <v>19</v>
      </c>
      <c r="T470" s="40"/>
      <c r="U470" s="40">
        <v>0</v>
      </c>
      <c r="V470" s="40">
        <v>0</v>
      </c>
      <c r="W470" s="40">
        <v>0</v>
      </c>
      <c r="X470" s="40">
        <v>-3.9E-2</v>
      </c>
      <c r="Y470" s="40"/>
      <c r="Z470" s="40">
        <v>-9.4</v>
      </c>
      <c r="AA470" s="40">
        <v>-4.5</v>
      </c>
      <c r="AB470" s="40">
        <v>-13.9</v>
      </c>
      <c r="AC470" s="40">
        <v>-0.1</v>
      </c>
    </row>
    <row r="471" spans="1:29">
      <c r="A471" s="40">
        <v>362</v>
      </c>
      <c r="B471" s="39" t="s">
        <v>683</v>
      </c>
      <c r="C471" s="40" t="s">
        <v>24</v>
      </c>
      <c r="D471" s="40">
        <v>23</v>
      </c>
      <c r="E471" s="39" t="s">
        <v>77</v>
      </c>
      <c r="F471" s="40">
        <v>29</v>
      </c>
      <c r="G471" s="40">
        <v>720</v>
      </c>
      <c r="H471" s="40">
        <v>7.8</v>
      </c>
      <c r="I471" s="40">
        <v>0.44800000000000001</v>
      </c>
      <c r="J471" s="40">
        <v>3.7999999999999999E-2</v>
      </c>
      <c r="K471" s="40">
        <v>0.20699999999999999</v>
      </c>
      <c r="L471" s="40">
        <v>7.2</v>
      </c>
      <c r="M471" s="40">
        <v>18.2</v>
      </c>
      <c r="N471" s="40">
        <v>12.5</v>
      </c>
      <c r="O471" s="40">
        <v>6.6</v>
      </c>
      <c r="P471" s="40">
        <v>1.3</v>
      </c>
      <c r="Q471" s="40">
        <v>1</v>
      </c>
      <c r="R471" s="40">
        <v>15.9</v>
      </c>
      <c r="S471" s="40">
        <v>16.899999999999999</v>
      </c>
      <c r="T471" s="40"/>
      <c r="U471" s="40">
        <v>-0.6</v>
      </c>
      <c r="V471" s="40">
        <v>0.2</v>
      </c>
      <c r="W471" s="40">
        <v>-0.5</v>
      </c>
      <c r="X471" s="40">
        <v>-3.3000000000000002E-2</v>
      </c>
      <c r="Y471" s="40"/>
      <c r="Z471" s="40">
        <v>-4.5</v>
      </c>
      <c r="AA471" s="40">
        <v>-1.2</v>
      </c>
      <c r="AB471" s="40">
        <v>-5.7</v>
      </c>
      <c r="AC471" s="40">
        <v>-0.7</v>
      </c>
    </row>
    <row r="472" spans="1:29">
      <c r="A472" s="38">
        <v>363</v>
      </c>
      <c r="B472" s="39" t="s">
        <v>513</v>
      </c>
      <c r="C472" s="38" t="s">
        <v>53</v>
      </c>
      <c r="D472" s="38">
        <v>20</v>
      </c>
      <c r="E472" s="39" t="s">
        <v>95</v>
      </c>
      <c r="F472" s="38">
        <v>82</v>
      </c>
      <c r="G472" s="38">
        <v>2489</v>
      </c>
      <c r="H472" s="38">
        <v>13.8</v>
      </c>
      <c r="I472" s="38">
        <v>0.45600000000000002</v>
      </c>
      <c r="J472" s="38">
        <v>5.8999999999999997E-2</v>
      </c>
      <c r="K472" s="38">
        <v>0.30199999999999999</v>
      </c>
      <c r="L472" s="38">
        <v>4.8</v>
      </c>
      <c r="M472" s="38">
        <v>11.2</v>
      </c>
      <c r="N472" s="38">
        <v>7.9</v>
      </c>
      <c r="O472" s="38">
        <v>32.6</v>
      </c>
      <c r="P472" s="38">
        <v>2.9</v>
      </c>
      <c r="Q472" s="38">
        <v>0.7</v>
      </c>
      <c r="R472" s="38">
        <v>20.2</v>
      </c>
      <c r="S472" s="38">
        <v>18.3</v>
      </c>
      <c r="T472" s="38"/>
      <c r="U472" s="38">
        <v>0</v>
      </c>
      <c r="V472" s="38">
        <v>2.2999999999999998</v>
      </c>
      <c r="W472" s="38">
        <v>2.2999999999999998</v>
      </c>
      <c r="X472" s="38">
        <v>4.3999999999999997E-2</v>
      </c>
      <c r="Y472" s="38"/>
      <c r="Z472" s="38">
        <v>-1.5</v>
      </c>
      <c r="AA472" s="38">
        <v>0.8</v>
      </c>
      <c r="AB472" s="38">
        <v>-0.7</v>
      </c>
      <c r="AC472" s="38">
        <v>0.8</v>
      </c>
    </row>
    <row r="473" spans="1:29">
      <c r="A473" s="38">
        <v>364</v>
      </c>
      <c r="B473" s="39" t="s">
        <v>514</v>
      </c>
      <c r="C473" s="38" t="s">
        <v>61</v>
      </c>
      <c r="D473" s="38">
        <v>29</v>
      </c>
      <c r="E473" s="39" t="s">
        <v>77</v>
      </c>
      <c r="F473" s="38">
        <v>31</v>
      </c>
      <c r="G473" s="38">
        <v>815</v>
      </c>
      <c r="H473" s="38">
        <v>16.600000000000001</v>
      </c>
      <c r="I473" s="38">
        <v>0.502</v>
      </c>
      <c r="J473" s="38">
        <v>0</v>
      </c>
      <c r="K473" s="38">
        <v>0.39300000000000002</v>
      </c>
      <c r="L473" s="38">
        <v>12.1</v>
      </c>
      <c r="M473" s="38">
        <v>21</v>
      </c>
      <c r="N473" s="38">
        <v>16.399999999999999</v>
      </c>
      <c r="O473" s="38">
        <v>5.7</v>
      </c>
      <c r="P473" s="38">
        <v>1.2</v>
      </c>
      <c r="Q473" s="38">
        <v>1.2</v>
      </c>
      <c r="R473" s="38">
        <v>9.8000000000000007</v>
      </c>
      <c r="S473" s="38">
        <v>23.1</v>
      </c>
      <c r="T473" s="38"/>
      <c r="U473" s="38">
        <v>0.9</v>
      </c>
      <c r="V473" s="38">
        <v>0.2</v>
      </c>
      <c r="W473" s="38">
        <v>1.2</v>
      </c>
      <c r="X473" s="38">
        <v>6.9000000000000006E-2</v>
      </c>
      <c r="Y473" s="38"/>
      <c r="Z473" s="38">
        <v>-1.7</v>
      </c>
      <c r="AA473" s="38">
        <v>-2.8</v>
      </c>
      <c r="AB473" s="38">
        <v>-4.5</v>
      </c>
      <c r="AC473" s="38">
        <v>-0.5</v>
      </c>
    </row>
    <row r="474" spans="1:29">
      <c r="A474" s="38">
        <v>365</v>
      </c>
      <c r="B474" s="39" t="s">
        <v>515</v>
      </c>
      <c r="C474" s="38" t="s">
        <v>61</v>
      </c>
      <c r="D474" s="38">
        <v>30</v>
      </c>
      <c r="E474" s="38" t="s">
        <v>107</v>
      </c>
      <c r="F474" s="38">
        <v>68</v>
      </c>
      <c r="G474" s="38">
        <v>1148</v>
      </c>
      <c r="H474" s="38">
        <v>7</v>
      </c>
      <c r="I474" s="38">
        <v>0.46700000000000003</v>
      </c>
      <c r="J474" s="38">
        <v>4.0000000000000001E-3</v>
      </c>
      <c r="K474" s="38">
        <v>0.36599999999999999</v>
      </c>
      <c r="L474" s="38">
        <v>8.6999999999999993</v>
      </c>
      <c r="M474" s="38">
        <v>21.2</v>
      </c>
      <c r="N474" s="38">
        <v>15.1</v>
      </c>
      <c r="O474" s="38">
        <v>6.3</v>
      </c>
      <c r="P474" s="38">
        <v>0.7</v>
      </c>
      <c r="Q474" s="38">
        <v>2.9</v>
      </c>
      <c r="R474" s="38">
        <v>26.5</v>
      </c>
      <c r="S474" s="38">
        <v>13.6</v>
      </c>
      <c r="T474" s="38"/>
      <c r="U474" s="38">
        <v>-1.2</v>
      </c>
      <c r="V474" s="38">
        <v>1.3</v>
      </c>
      <c r="W474" s="38">
        <v>0.1</v>
      </c>
      <c r="X474" s="38">
        <v>6.0000000000000001E-3</v>
      </c>
      <c r="Y474" s="38"/>
      <c r="Z474" s="38">
        <v>-5.5</v>
      </c>
      <c r="AA474" s="38">
        <v>1.3</v>
      </c>
      <c r="AB474" s="38">
        <v>-4.2</v>
      </c>
      <c r="AC474" s="38">
        <v>-0.6</v>
      </c>
    </row>
    <row r="475" spans="1:29">
      <c r="A475" s="40">
        <v>365</v>
      </c>
      <c r="B475" s="39" t="s">
        <v>515</v>
      </c>
      <c r="C475" s="40" t="s">
        <v>61</v>
      </c>
      <c r="D475" s="40">
        <v>30</v>
      </c>
      <c r="E475" s="39" t="s">
        <v>65</v>
      </c>
      <c r="F475" s="40">
        <v>51</v>
      </c>
      <c r="G475" s="40">
        <v>981</v>
      </c>
      <c r="H475" s="40">
        <v>7.4</v>
      </c>
      <c r="I475" s="40">
        <v>0.46100000000000002</v>
      </c>
      <c r="J475" s="40">
        <v>5.0000000000000001E-3</v>
      </c>
      <c r="K475" s="40">
        <v>0.40300000000000002</v>
      </c>
      <c r="L475" s="40">
        <v>8.9</v>
      </c>
      <c r="M475" s="40">
        <v>21.4</v>
      </c>
      <c r="N475" s="40">
        <v>15.2</v>
      </c>
      <c r="O475" s="40">
        <v>6.1</v>
      </c>
      <c r="P475" s="40">
        <v>0.7</v>
      </c>
      <c r="Q475" s="40">
        <v>3.1</v>
      </c>
      <c r="R475" s="40">
        <v>25.3</v>
      </c>
      <c r="S475" s="40">
        <v>12.9</v>
      </c>
      <c r="T475" s="40"/>
      <c r="U475" s="40">
        <v>-0.8</v>
      </c>
      <c r="V475" s="40">
        <v>1.2</v>
      </c>
      <c r="W475" s="40">
        <v>0.3</v>
      </c>
      <c r="X475" s="40">
        <v>1.7000000000000001E-2</v>
      </c>
      <c r="Y475" s="40"/>
      <c r="Z475" s="40">
        <v>-5.2</v>
      </c>
      <c r="AA475" s="40">
        <v>1.6</v>
      </c>
      <c r="AB475" s="40">
        <v>-3.6</v>
      </c>
      <c r="AC475" s="40">
        <v>-0.4</v>
      </c>
    </row>
    <row r="476" spans="1:29">
      <c r="A476" s="40">
        <v>365</v>
      </c>
      <c r="B476" s="39" t="s">
        <v>515</v>
      </c>
      <c r="C476" s="40" t="s">
        <v>61</v>
      </c>
      <c r="D476" s="40">
        <v>30</v>
      </c>
      <c r="E476" s="39" t="s">
        <v>108</v>
      </c>
      <c r="F476" s="40">
        <v>17</v>
      </c>
      <c r="G476" s="40">
        <v>167</v>
      </c>
      <c r="H476" s="40">
        <v>4.7</v>
      </c>
      <c r="I476" s="40">
        <v>0.49399999999999999</v>
      </c>
      <c r="J476" s="40">
        <v>0</v>
      </c>
      <c r="K476" s="40">
        <v>0.19500000000000001</v>
      </c>
      <c r="L476" s="40">
        <v>7.7</v>
      </c>
      <c r="M476" s="40">
        <v>20.3</v>
      </c>
      <c r="N476" s="40">
        <v>14.1</v>
      </c>
      <c r="O476" s="40">
        <v>7.2</v>
      </c>
      <c r="P476" s="40">
        <v>0.6</v>
      </c>
      <c r="Q476" s="40">
        <v>1.9</v>
      </c>
      <c r="R476" s="40">
        <v>32.1</v>
      </c>
      <c r="S476" s="40">
        <v>17.7</v>
      </c>
      <c r="T476" s="40"/>
      <c r="U476" s="40">
        <v>-0.4</v>
      </c>
      <c r="V476" s="40">
        <v>0.2</v>
      </c>
      <c r="W476" s="40">
        <v>-0.2</v>
      </c>
      <c r="X476" s="40">
        <v>-5.8999999999999997E-2</v>
      </c>
      <c r="Y476" s="40"/>
      <c r="Z476" s="40">
        <v>-7.4</v>
      </c>
      <c r="AA476" s="40">
        <v>-0.1</v>
      </c>
      <c r="AB476" s="40">
        <v>-7.6</v>
      </c>
      <c r="AC476" s="40">
        <v>-0.2</v>
      </c>
    </row>
    <row r="477" spans="1:29">
      <c r="A477" s="38">
        <v>366</v>
      </c>
      <c r="B477" s="39" t="s">
        <v>111</v>
      </c>
      <c r="C477" s="38" t="s">
        <v>64</v>
      </c>
      <c r="D477" s="38">
        <v>37</v>
      </c>
      <c r="E477" s="39" t="s">
        <v>115</v>
      </c>
      <c r="F477" s="38">
        <v>73</v>
      </c>
      <c r="G477" s="38">
        <v>1914</v>
      </c>
      <c r="H477" s="38">
        <v>15.2</v>
      </c>
      <c r="I477" s="38">
        <v>0.57999999999999996</v>
      </c>
      <c r="J477" s="38">
        <v>0.46200000000000002</v>
      </c>
      <c r="K477" s="38">
        <v>0.32</v>
      </c>
      <c r="L477" s="38">
        <v>2.7</v>
      </c>
      <c r="M477" s="38">
        <v>14.3</v>
      </c>
      <c r="N477" s="38">
        <v>8.6999999999999993</v>
      </c>
      <c r="O477" s="38">
        <v>11.9</v>
      </c>
      <c r="P477" s="38">
        <v>1.2</v>
      </c>
      <c r="Q477" s="38">
        <v>1</v>
      </c>
      <c r="R477" s="38">
        <v>10.9</v>
      </c>
      <c r="S477" s="38">
        <v>19.899999999999999</v>
      </c>
      <c r="T477" s="38"/>
      <c r="U477" s="38">
        <v>3.2</v>
      </c>
      <c r="V477" s="38">
        <v>2.2999999999999998</v>
      </c>
      <c r="W477" s="38">
        <v>5.5</v>
      </c>
      <c r="X477" s="38">
        <v>0.13800000000000001</v>
      </c>
      <c r="Y477" s="38"/>
      <c r="Z477" s="38">
        <v>1.7</v>
      </c>
      <c r="AA477" s="38">
        <v>-0.2</v>
      </c>
      <c r="AB477" s="38">
        <v>1.5</v>
      </c>
      <c r="AC477" s="38">
        <v>1.7</v>
      </c>
    </row>
    <row r="478" spans="1:29">
      <c r="A478" s="38">
        <v>367</v>
      </c>
      <c r="B478" s="39" t="s">
        <v>516</v>
      </c>
      <c r="C478" s="38" t="s">
        <v>61</v>
      </c>
      <c r="D478" s="38">
        <v>24</v>
      </c>
      <c r="E478" s="39" t="s">
        <v>231</v>
      </c>
      <c r="F478" s="38">
        <v>82</v>
      </c>
      <c r="G478" s="38">
        <v>1743</v>
      </c>
      <c r="H478" s="38">
        <v>18</v>
      </c>
      <c r="I478" s="38">
        <v>0.56999999999999995</v>
      </c>
      <c r="J478" s="38">
        <v>6.0000000000000001E-3</v>
      </c>
      <c r="K478" s="38">
        <v>0.64800000000000002</v>
      </c>
      <c r="L478" s="38">
        <v>11.3</v>
      </c>
      <c r="M478" s="38">
        <v>21.6</v>
      </c>
      <c r="N478" s="38">
        <v>16.5</v>
      </c>
      <c r="O478" s="38">
        <v>7</v>
      </c>
      <c r="P478" s="38">
        <v>1.9</v>
      </c>
      <c r="Q478" s="38">
        <v>2.9</v>
      </c>
      <c r="R478" s="38">
        <v>14.4</v>
      </c>
      <c r="S478" s="38">
        <v>19.2</v>
      </c>
      <c r="T478" s="38"/>
      <c r="U478" s="38">
        <v>2.5</v>
      </c>
      <c r="V478" s="38">
        <v>2.2999999999999998</v>
      </c>
      <c r="W478" s="38">
        <v>4.8</v>
      </c>
      <c r="X478" s="38">
        <v>0.13100000000000001</v>
      </c>
      <c r="Y478" s="38"/>
      <c r="Z478" s="38">
        <v>-0.5</v>
      </c>
      <c r="AA478" s="38">
        <v>1.4</v>
      </c>
      <c r="AB478" s="38">
        <v>0.8</v>
      </c>
      <c r="AC478" s="38">
        <v>1.2</v>
      </c>
    </row>
    <row r="479" spans="1:29">
      <c r="A479" s="38">
        <v>368</v>
      </c>
      <c r="B479" s="39" t="s">
        <v>517</v>
      </c>
      <c r="C479" s="38" t="s">
        <v>61</v>
      </c>
      <c r="D479" s="38">
        <v>26</v>
      </c>
      <c r="E479" s="38" t="s">
        <v>107</v>
      </c>
      <c r="F479" s="38">
        <v>73</v>
      </c>
      <c r="G479" s="38">
        <v>1194</v>
      </c>
      <c r="H479" s="38">
        <v>13.4</v>
      </c>
      <c r="I479" s="38">
        <v>0.53600000000000003</v>
      </c>
      <c r="J479" s="38">
        <v>0</v>
      </c>
      <c r="K479" s="38">
        <v>0.18099999999999999</v>
      </c>
      <c r="L479" s="38">
        <v>10.3</v>
      </c>
      <c r="M479" s="38">
        <v>19.3</v>
      </c>
      <c r="N479" s="38">
        <v>14.8</v>
      </c>
      <c r="O479" s="38">
        <v>4.2</v>
      </c>
      <c r="P479" s="38">
        <v>1.7</v>
      </c>
      <c r="Q479" s="38">
        <v>4.3</v>
      </c>
      <c r="R479" s="38">
        <v>15.7</v>
      </c>
      <c r="S479" s="38">
        <v>12</v>
      </c>
      <c r="T479" s="38"/>
      <c r="U479" s="38">
        <v>0.9</v>
      </c>
      <c r="V479" s="38">
        <v>1.7</v>
      </c>
      <c r="W479" s="38">
        <v>2.6</v>
      </c>
      <c r="X479" s="38">
        <v>0.10299999999999999</v>
      </c>
      <c r="Y479" s="38"/>
      <c r="Z479" s="38">
        <v>-2.8</v>
      </c>
      <c r="AA479" s="38">
        <v>2.5</v>
      </c>
      <c r="AB479" s="38">
        <v>-0.2</v>
      </c>
      <c r="AC479" s="38">
        <v>0.5</v>
      </c>
    </row>
    <row r="480" spans="1:29">
      <c r="A480" s="40">
        <v>368</v>
      </c>
      <c r="B480" s="39" t="s">
        <v>517</v>
      </c>
      <c r="C480" s="40" t="s">
        <v>61</v>
      </c>
      <c r="D480" s="40">
        <v>26</v>
      </c>
      <c r="E480" s="39" t="s">
        <v>59</v>
      </c>
      <c r="F480" s="40">
        <v>54</v>
      </c>
      <c r="G480" s="40">
        <v>1005</v>
      </c>
      <c r="H480" s="40">
        <v>13.1</v>
      </c>
      <c r="I480" s="40">
        <v>0.55000000000000004</v>
      </c>
      <c r="J480" s="40">
        <v>0</v>
      </c>
      <c r="K480" s="40">
        <v>0.19500000000000001</v>
      </c>
      <c r="L480" s="40">
        <v>10.3</v>
      </c>
      <c r="M480" s="40">
        <v>19.7</v>
      </c>
      <c r="N480" s="40">
        <v>14.9</v>
      </c>
      <c r="O480" s="40">
        <v>3.9</v>
      </c>
      <c r="P480" s="40">
        <v>1.7</v>
      </c>
      <c r="Q480" s="40">
        <v>4.2</v>
      </c>
      <c r="R480" s="40">
        <v>17.5</v>
      </c>
      <c r="S480" s="40">
        <v>11.2</v>
      </c>
      <c r="T480" s="40"/>
      <c r="U480" s="40">
        <v>0.8</v>
      </c>
      <c r="V480" s="40">
        <v>1.4</v>
      </c>
      <c r="W480" s="40">
        <v>2.1</v>
      </c>
      <c r="X480" s="40">
        <v>0.10199999999999999</v>
      </c>
      <c r="Y480" s="40"/>
      <c r="Z480" s="40">
        <v>-2.7</v>
      </c>
      <c r="AA480" s="40">
        <v>2.7</v>
      </c>
      <c r="AB480" s="40">
        <v>0</v>
      </c>
      <c r="AC480" s="40">
        <v>0.5</v>
      </c>
    </row>
    <row r="481" spans="1:29">
      <c r="A481" s="40">
        <v>368</v>
      </c>
      <c r="B481" s="39" t="s">
        <v>517</v>
      </c>
      <c r="C481" s="40" t="s">
        <v>61</v>
      </c>
      <c r="D481" s="40">
        <v>26</v>
      </c>
      <c r="E481" s="39" t="s">
        <v>235</v>
      </c>
      <c r="F481" s="40">
        <v>19</v>
      </c>
      <c r="G481" s="40">
        <v>189</v>
      </c>
      <c r="H481" s="40">
        <v>15</v>
      </c>
      <c r="I481" s="40">
        <v>0.48799999999999999</v>
      </c>
      <c r="J481" s="40">
        <v>0</v>
      </c>
      <c r="K481" s="40">
        <v>0.13600000000000001</v>
      </c>
      <c r="L481" s="40">
        <v>10.4</v>
      </c>
      <c r="M481" s="40">
        <v>17.399999999999999</v>
      </c>
      <c r="N481" s="40">
        <v>13.9</v>
      </c>
      <c r="O481" s="40">
        <v>6</v>
      </c>
      <c r="P481" s="40">
        <v>1.6</v>
      </c>
      <c r="Q481" s="40">
        <v>4.9000000000000004</v>
      </c>
      <c r="R481" s="40">
        <v>8.8000000000000007</v>
      </c>
      <c r="S481" s="40">
        <v>16.3</v>
      </c>
      <c r="T481" s="40"/>
      <c r="U481" s="40">
        <v>0.1</v>
      </c>
      <c r="V481" s="40">
        <v>0.3</v>
      </c>
      <c r="W481" s="40">
        <v>0.4</v>
      </c>
      <c r="X481" s="40">
        <v>0.107</v>
      </c>
      <c r="Y481" s="40"/>
      <c r="Z481" s="40">
        <v>-3.3</v>
      </c>
      <c r="AA481" s="40">
        <v>1.7</v>
      </c>
      <c r="AB481" s="40">
        <v>-1.6</v>
      </c>
      <c r="AC481" s="40">
        <v>0</v>
      </c>
    </row>
    <row r="482" spans="1:29">
      <c r="A482" s="38">
        <v>369</v>
      </c>
      <c r="B482" s="39" t="s">
        <v>518</v>
      </c>
      <c r="C482" s="38" t="s">
        <v>736</v>
      </c>
      <c r="D482" s="38">
        <v>26</v>
      </c>
      <c r="E482" s="38" t="s">
        <v>107</v>
      </c>
      <c r="F482" s="38">
        <v>75</v>
      </c>
      <c r="G482" s="38">
        <v>1793</v>
      </c>
      <c r="H482" s="38">
        <v>9.9</v>
      </c>
      <c r="I482" s="38">
        <v>0.55000000000000004</v>
      </c>
      <c r="J482" s="38">
        <v>0.54600000000000004</v>
      </c>
      <c r="K482" s="38">
        <v>0.215</v>
      </c>
      <c r="L482" s="38">
        <v>3.4</v>
      </c>
      <c r="M482" s="38">
        <v>9</v>
      </c>
      <c r="N482" s="38">
        <v>6.2</v>
      </c>
      <c r="O482" s="38">
        <v>7.7</v>
      </c>
      <c r="P482" s="38">
        <v>0.6</v>
      </c>
      <c r="Q482" s="38">
        <v>1</v>
      </c>
      <c r="R482" s="38">
        <v>9.4</v>
      </c>
      <c r="S482" s="38">
        <v>13.8</v>
      </c>
      <c r="T482" s="38"/>
      <c r="U482" s="38">
        <v>2.1</v>
      </c>
      <c r="V482" s="38">
        <v>0.8</v>
      </c>
      <c r="W482" s="38">
        <v>2.9</v>
      </c>
      <c r="X482" s="38">
        <v>7.8E-2</v>
      </c>
      <c r="Y482" s="38"/>
      <c r="Z482" s="38">
        <v>0.5</v>
      </c>
      <c r="AA482" s="38">
        <v>-1.1000000000000001</v>
      </c>
      <c r="AB482" s="38">
        <v>-0.7</v>
      </c>
      <c r="AC482" s="38">
        <v>0.6</v>
      </c>
    </row>
    <row r="483" spans="1:29">
      <c r="A483" s="40">
        <v>369</v>
      </c>
      <c r="B483" s="39" t="s">
        <v>518</v>
      </c>
      <c r="C483" s="40" t="s">
        <v>58</v>
      </c>
      <c r="D483" s="40">
        <v>26</v>
      </c>
      <c r="E483" s="39" t="s">
        <v>54</v>
      </c>
      <c r="F483" s="40">
        <v>30</v>
      </c>
      <c r="G483" s="40">
        <v>540</v>
      </c>
      <c r="H483" s="40">
        <v>7.1</v>
      </c>
      <c r="I483" s="40">
        <v>0.45200000000000001</v>
      </c>
      <c r="J483" s="40">
        <v>0.54100000000000004</v>
      </c>
      <c r="K483" s="40">
        <v>0.222</v>
      </c>
      <c r="L483" s="40">
        <v>4.2</v>
      </c>
      <c r="M483" s="40">
        <v>7.8</v>
      </c>
      <c r="N483" s="40">
        <v>6</v>
      </c>
      <c r="O483" s="40">
        <v>7.5</v>
      </c>
      <c r="P483" s="40">
        <v>0.5</v>
      </c>
      <c r="Q483" s="40">
        <v>0.8</v>
      </c>
      <c r="R483" s="40">
        <v>6.3</v>
      </c>
      <c r="S483" s="40">
        <v>13.4</v>
      </c>
      <c r="T483" s="40"/>
      <c r="U483" s="40">
        <v>0.2</v>
      </c>
      <c r="V483" s="40">
        <v>0.4</v>
      </c>
      <c r="W483" s="40">
        <v>0.6</v>
      </c>
      <c r="X483" s="40">
        <v>5.0999999999999997E-2</v>
      </c>
      <c r="Y483" s="40"/>
      <c r="Z483" s="40">
        <v>-1.4</v>
      </c>
      <c r="AA483" s="40">
        <v>-1</v>
      </c>
      <c r="AB483" s="40">
        <v>-2.4</v>
      </c>
      <c r="AC483" s="40">
        <v>0</v>
      </c>
    </row>
    <row r="484" spans="1:29">
      <c r="A484" s="40">
        <v>369</v>
      </c>
      <c r="B484" s="39" t="s">
        <v>518</v>
      </c>
      <c r="C484" s="40" t="s">
        <v>64</v>
      </c>
      <c r="D484" s="40">
        <v>26</v>
      </c>
      <c r="E484" s="39" t="s">
        <v>221</v>
      </c>
      <c r="F484" s="40">
        <v>45</v>
      </c>
      <c r="G484" s="40">
        <v>1253</v>
      </c>
      <c r="H484" s="40">
        <v>11.1</v>
      </c>
      <c r="I484" s="40">
        <v>0.59199999999999997</v>
      </c>
      <c r="J484" s="40">
        <v>0.54800000000000004</v>
      </c>
      <c r="K484" s="40">
        <v>0.21199999999999999</v>
      </c>
      <c r="L484" s="40">
        <v>3</v>
      </c>
      <c r="M484" s="40">
        <v>9.5</v>
      </c>
      <c r="N484" s="40">
        <v>6.3</v>
      </c>
      <c r="O484" s="40">
        <v>7.8</v>
      </c>
      <c r="P484" s="40">
        <v>0.6</v>
      </c>
      <c r="Q484" s="40">
        <v>1.2</v>
      </c>
      <c r="R484" s="40">
        <v>10.7</v>
      </c>
      <c r="S484" s="40">
        <v>13.9</v>
      </c>
      <c r="T484" s="40"/>
      <c r="U484" s="40">
        <v>1.9</v>
      </c>
      <c r="V484" s="40">
        <v>0.4</v>
      </c>
      <c r="W484" s="40">
        <v>2.2999999999999998</v>
      </c>
      <c r="X484" s="40">
        <v>8.8999999999999996E-2</v>
      </c>
      <c r="Y484" s="40"/>
      <c r="Z484" s="40">
        <v>1.3</v>
      </c>
      <c r="AA484" s="40">
        <v>-1.2</v>
      </c>
      <c r="AB484" s="40">
        <v>0</v>
      </c>
      <c r="AC484" s="40">
        <v>0.6</v>
      </c>
    </row>
    <row r="485" spans="1:29">
      <c r="A485" s="38">
        <v>370</v>
      </c>
      <c r="B485" s="39" t="s">
        <v>519</v>
      </c>
      <c r="C485" s="38" t="s">
        <v>64</v>
      </c>
      <c r="D485" s="38">
        <v>21</v>
      </c>
      <c r="E485" s="39" t="s">
        <v>115</v>
      </c>
      <c r="F485" s="38">
        <v>74</v>
      </c>
      <c r="G485" s="38">
        <v>1432</v>
      </c>
      <c r="H485" s="38">
        <v>11.6</v>
      </c>
      <c r="I485" s="38">
        <v>0.52300000000000002</v>
      </c>
      <c r="J485" s="38">
        <v>0.26600000000000001</v>
      </c>
      <c r="K485" s="38">
        <v>0.20200000000000001</v>
      </c>
      <c r="L485" s="38">
        <v>5.6</v>
      </c>
      <c r="M485" s="38">
        <v>11.6</v>
      </c>
      <c r="N485" s="38">
        <v>8.6999999999999993</v>
      </c>
      <c r="O485" s="38">
        <v>6.8</v>
      </c>
      <c r="P485" s="38">
        <v>1.6</v>
      </c>
      <c r="Q485" s="38">
        <v>1.7</v>
      </c>
      <c r="R485" s="38">
        <v>10.9</v>
      </c>
      <c r="S485" s="38">
        <v>15.1</v>
      </c>
      <c r="T485" s="38"/>
      <c r="U485" s="38">
        <v>1</v>
      </c>
      <c r="V485" s="38">
        <v>1.8</v>
      </c>
      <c r="W485" s="38">
        <v>2.7</v>
      </c>
      <c r="X485" s="38">
        <v>9.1999999999999998E-2</v>
      </c>
      <c r="Y485" s="38"/>
      <c r="Z485" s="38">
        <v>-1.4</v>
      </c>
      <c r="AA485" s="38">
        <v>0.9</v>
      </c>
      <c r="AB485" s="38">
        <v>-0.4</v>
      </c>
      <c r="AC485" s="38">
        <v>0.6</v>
      </c>
    </row>
    <row r="486" spans="1:29">
      <c r="A486" s="38">
        <v>371</v>
      </c>
      <c r="B486" s="39" t="s">
        <v>520</v>
      </c>
      <c r="C486" s="38" t="s">
        <v>24</v>
      </c>
      <c r="D486" s="38">
        <v>23</v>
      </c>
      <c r="E486" s="38" t="s">
        <v>107</v>
      </c>
      <c r="F486" s="38">
        <v>29</v>
      </c>
      <c r="G486" s="38">
        <v>236</v>
      </c>
      <c r="H486" s="38">
        <v>13.8</v>
      </c>
      <c r="I486" s="38">
        <v>0.55200000000000005</v>
      </c>
      <c r="J486" s="38">
        <v>0.16400000000000001</v>
      </c>
      <c r="K486" s="38">
        <v>0.49299999999999999</v>
      </c>
      <c r="L486" s="38">
        <v>8.3000000000000007</v>
      </c>
      <c r="M486" s="38">
        <v>14.9</v>
      </c>
      <c r="N486" s="38">
        <v>11.6</v>
      </c>
      <c r="O486" s="38">
        <v>5.5</v>
      </c>
      <c r="P486" s="38">
        <v>1.9</v>
      </c>
      <c r="Q486" s="38">
        <v>2.1</v>
      </c>
      <c r="R486" s="38">
        <v>11.9</v>
      </c>
      <c r="S486" s="38">
        <v>17.5</v>
      </c>
      <c r="T486" s="38"/>
      <c r="U486" s="38">
        <v>0.3</v>
      </c>
      <c r="V486" s="38">
        <v>0.3</v>
      </c>
      <c r="W486" s="38">
        <v>0.6</v>
      </c>
      <c r="X486" s="38">
        <v>0.122</v>
      </c>
      <c r="Y486" s="38"/>
      <c r="Z486" s="38">
        <v>-1</v>
      </c>
      <c r="AA486" s="38">
        <v>0.1</v>
      </c>
      <c r="AB486" s="38">
        <v>-0.9</v>
      </c>
      <c r="AC486" s="38">
        <v>0.1</v>
      </c>
    </row>
    <row r="487" spans="1:29">
      <c r="A487" s="40">
        <v>371</v>
      </c>
      <c r="B487" s="39" t="s">
        <v>520</v>
      </c>
      <c r="C487" s="40" t="s">
        <v>24</v>
      </c>
      <c r="D487" s="40">
        <v>23</v>
      </c>
      <c r="E487" s="39" t="s">
        <v>87</v>
      </c>
      <c r="F487" s="40">
        <v>5</v>
      </c>
      <c r="G487" s="40">
        <v>9</v>
      </c>
      <c r="H487" s="40">
        <v>34.9</v>
      </c>
      <c r="I487" s="40">
        <v>0.76500000000000001</v>
      </c>
      <c r="J487" s="40">
        <v>0</v>
      </c>
      <c r="K487" s="40">
        <v>0.4</v>
      </c>
      <c r="L487" s="40">
        <v>0</v>
      </c>
      <c r="M487" s="40">
        <v>12.3</v>
      </c>
      <c r="N487" s="40">
        <v>6.1</v>
      </c>
      <c r="O487" s="40">
        <v>0</v>
      </c>
      <c r="P487" s="40">
        <v>11.1</v>
      </c>
      <c r="Q487" s="40">
        <v>0</v>
      </c>
      <c r="R487" s="40">
        <v>25.4</v>
      </c>
      <c r="S487" s="40">
        <v>38.299999999999997</v>
      </c>
      <c r="T487" s="40"/>
      <c r="U487" s="40">
        <v>0</v>
      </c>
      <c r="V487" s="40">
        <v>0</v>
      </c>
      <c r="W487" s="40">
        <v>0</v>
      </c>
      <c r="X487" s="40">
        <v>0.13800000000000001</v>
      </c>
      <c r="Y487" s="40"/>
      <c r="Z487" s="40">
        <v>-0.5</v>
      </c>
      <c r="AA487" s="40">
        <v>1.5</v>
      </c>
      <c r="AB487" s="40">
        <v>1</v>
      </c>
      <c r="AC487" s="40">
        <v>0</v>
      </c>
    </row>
    <row r="488" spans="1:29">
      <c r="A488" s="40">
        <v>371</v>
      </c>
      <c r="B488" s="39" t="s">
        <v>520</v>
      </c>
      <c r="C488" s="40" t="s">
        <v>24</v>
      </c>
      <c r="D488" s="40">
        <v>23</v>
      </c>
      <c r="E488" s="39" t="s">
        <v>81</v>
      </c>
      <c r="F488" s="40">
        <v>24</v>
      </c>
      <c r="G488" s="40">
        <v>227</v>
      </c>
      <c r="H488" s="40">
        <v>13</v>
      </c>
      <c r="I488" s="40">
        <v>0.53500000000000003</v>
      </c>
      <c r="J488" s="40">
        <v>0.17699999999999999</v>
      </c>
      <c r="K488" s="40">
        <v>0.5</v>
      </c>
      <c r="L488" s="40">
        <v>8.6999999999999993</v>
      </c>
      <c r="M488" s="40">
        <v>15</v>
      </c>
      <c r="N488" s="40">
        <v>11.8</v>
      </c>
      <c r="O488" s="40">
        <v>5.7</v>
      </c>
      <c r="P488" s="40">
        <v>1.6</v>
      </c>
      <c r="Q488" s="40">
        <v>2.1</v>
      </c>
      <c r="R488" s="40">
        <v>10.6</v>
      </c>
      <c r="S488" s="40">
        <v>16.600000000000001</v>
      </c>
      <c r="T488" s="40"/>
      <c r="U488" s="40">
        <v>0.3</v>
      </c>
      <c r="V488" s="40">
        <v>0.2</v>
      </c>
      <c r="W488" s="40">
        <v>0.6</v>
      </c>
      <c r="X488" s="40">
        <v>0.121</v>
      </c>
      <c r="Y488" s="40"/>
      <c r="Z488" s="40">
        <v>-1.1000000000000001</v>
      </c>
      <c r="AA488" s="40">
        <v>0.1</v>
      </c>
      <c r="AB488" s="40">
        <v>-1</v>
      </c>
      <c r="AC488" s="40">
        <v>0.1</v>
      </c>
    </row>
    <row r="489" spans="1:29">
      <c r="A489" s="38">
        <v>372</v>
      </c>
      <c r="B489" s="39" t="s">
        <v>521</v>
      </c>
      <c r="C489" s="38" t="s">
        <v>53</v>
      </c>
      <c r="D489" s="38">
        <v>23</v>
      </c>
      <c r="E489" s="39" t="s">
        <v>87</v>
      </c>
      <c r="F489" s="38">
        <v>50</v>
      </c>
      <c r="G489" s="38">
        <v>600</v>
      </c>
      <c r="H489" s="38">
        <v>11.8</v>
      </c>
      <c r="I489" s="38">
        <v>0.45300000000000001</v>
      </c>
      <c r="J489" s="38">
        <v>0.374</v>
      </c>
      <c r="K489" s="38">
        <v>0.28199999999999997</v>
      </c>
      <c r="L489" s="38">
        <v>2.2999999999999998</v>
      </c>
      <c r="M489" s="38">
        <v>12.4</v>
      </c>
      <c r="N489" s="38">
        <v>7.3</v>
      </c>
      <c r="O489" s="38">
        <v>28</v>
      </c>
      <c r="P489" s="38">
        <v>2.5</v>
      </c>
      <c r="Q489" s="38">
        <v>0.8</v>
      </c>
      <c r="R489" s="38">
        <v>17.3</v>
      </c>
      <c r="S489" s="38">
        <v>17.3</v>
      </c>
      <c r="T489" s="38"/>
      <c r="U489" s="38">
        <v>0</v>
      </c>
      <c r="V489" s="38">
        <v>0.7</v>
      </c>
      <c r="W489" s="38">
        <v>0.8</v>
      </c>
      <c r="X489" s="38">
        <v>0.06</v>
      </c>
      <c r="Y489" s="38"/>
      <c r="Z489" s="38">
        <v>-2.2999999999999998</v>
      </c>
      <c r="AA489" s="38">
        <v>0</v>
      </c>
      <c r="AB489" s="38">
        <v>-2.2000000000000002</v>
      </c>
      <c r="AC489" s="38">
        <v>0</v>
      </c>
    </row>
    <row r="490" spans="1:29">
      <c r="A490" s="38">
        <v>373</v>
      </c>
      <c r="B490" s="39" t="s">
        <v>522</v>
      </c>
      <c r="C490" s="38" t="s">
        <v>53</v>
      </c>
      <c r="D490" s="38">
        <v>28</v>
      </c>
      <c r="E490" s="38" t="s">
        <v>107</v>
      </c>
      <c r="F490" s="38">
        <v>26</v>
      </c>
      <c r="G490" s="38">
        <v>324</v>
      </c>
      <c r="H490" s="38">
        <v>12</v>
      </c>
      <c r="I490" s="38">
        <v>0.45100000000000001</v>
      </c>
      <c r="J490" s="38">
        <v>0.41599999999999998</v>
      </c>
      <c r="K490" s="38">
        <v>0.17499999999999999</v>
      </c>
      <c r="L490" s="38">
        <v>2.1</v>
      </c>
      <c r="M490" s="38">
        <v>8.9</v>
      </c>
      <c r="N490" s="38">
        <v>5.6</v>
      </c>
      <c r="O490" s="38">
        <v>23.5</v>
      </c>
      <c r="P490" s="38">
        <v>1.1000000000000001</v>
      </c>
      <c r="Q490" s="38">
        <v>0</v>
      </c>
      <c r="R490" s="38">
        <v>8.6999999999999993</v>
      </c>
      <c r="S490" s="38">
        <v>22.5</v>
      </c>
      <c r="T490" s="38"/>
      <c r="U490" s="38">
        <v>0</v>
      </c>
      <c r="V490" s="38">
        <v>0.2</v>
      </c>
      <c r="W490" s="38">
        <v>0.3</v>
      </c>
      <c r="X490" s="38">
        <v>4.1000000000000002E-2</v>
      </c>
      <c r="Y490" s="38"/>
      <c r="Z490" s="38">
        <v>-0.7</v>
      </c>
      <c r="AA490" s="38">
        <v>-3.1</v>
      </c>
      <c r="AB490" s="38">
        <v>-3.7</v>
      </c>
      <c r="AC490" s="38">
        <v>-0.1</v>
      </c>
    </row>
    <row r="491" spans="1:29">
      <c r="A491" s="40">
        <v>373</v>
      </c>
      <c r="B491" s="39" t="s">
        <v>522</v>
      </c>
      <c r="C491" s="40" t="s">
        <v>53</v>
      </c>
      <c r="D491" s="40">
        <v>28</v>
      </c>
      <c r="E491" s="39" t="s">
        <v>67</v>
      </c>
      <c r="F491" s="40">
        <v>10</v>
      </c>
      <c r="G491" s="40">
        <v>193</v>
      </c>
      <c r="H491" s="40">
        <v>17.100000000000001</v>
      </c>
      <c r="I491" s="40">
        <v>0.54200000000000004</v>
      </c>
      <c r="J491" s="40">
        <v>0.438</v>
      </c>
      <c r="K491" s="40">
        <v>0.20200000000000001</v>
      </c>
      <c r="L491" s="40">
        <v>1.2</v>
      </c>
      <c r="M491" s="40">
        <v>6.8</v>
      </c>
      <c r="N491" s="40">
        <v>4</v>
      </c>
      <c r="O491" s="40">
        <v>25.3</v>
      </c>
      <c r="P491" s="40">
        <v>1.1000000000000001</v>
      </c>
      <c r="Q491" s="40">
        <v>0</v>
      </c>
      <c r="R491" s="40">
        <v>9.4</v>
      </c>
      <c r="S491" s="40">
        <v>25.1</v>
      </c>
      <c r="T491" s="40"/>
      <c r="U491" s="40">
        <v>0.3</v>
      </c>
      <c r="V491" s="40">
        <v>0.2</v>
      </c>
      <c r="W491" s="40">
        <v>0.5</v>
      </c>
      <c r="X491" s="40">
        <v>0.123</v>
      </c>
      <c r="Y491" s="40"/>
      <c r="Z491" s="40">
        <v>2.7</v>
      </c>
      <c r="AA491" s="40">
        <v>-3.6</v>
      </c>
      <c r="AB491" s="40">
        <v>-0.8</v>
      </c>
      <c r="AC491" s="40">
        <v>0.1</v>
      </c>
    </row>
    <row r="492" spans="1:29">
      <c r="A492" s="40">
        <v>373</v>
      </c>
      <c r="B492" s="39" t="s">
        <v>522</v>
      </c>
      <c r="C492" s="40" t="s">
        <v>53</v>
      </c>
      <c r="D492" s="40">
        <v>28</v>
      </c>
      <c r="E492" s="39" t="s">
        <v>108</v>
      </c>
      <c r="F492" s="40">
        <v>11</v>
      </c>
      <c r="G492" s="40">
        <v>87</v>
      </c>
      <c r="H492" s="40">
        <v>7.7</v>
      </c>
      <c r="I492" s="40">
        <v>0.3</v>
      </c>
      <c r="J492" s="40">
        <v>0.32400000000000001</v>
      </c>
      <c r="K492" s="40">
        <v>0.17599999999999999</v>
      </c>
      <c r="L492" s="40">
        <v>5.4</v>
      </c>
      <c r="M492" s="40">
        <v>14.3</v>
      </c>
      <c r="N492" s="40">
        <v>9.9</v>
      </c>
      <c r="O492" s="40">
        <v>22.1</v>
      </c>
      <c r="P492" s="40">
        <v>1.8</v>
      </c>
      <c r="Q492" s="40">
        <v>0</v>
      </c>
      <c r="R492" s="40">
        <v>7.6</v>
      </c>
      <c r="S492" s="40">
        <v>20.6</v>
      </c>
      <c r="T492" s="40"/>
      <c r="U492" s="40">
        <v>-0.2</v>
      </c>
      <c r="V492" s="40">
        <v>0.1</v>
      </c>
      <c r="W492" s="40">
        <v>-0.1</v>
      </c>
      <c r="X492" s="40">
        <v>-5.0999999999999997E-2</v>
      </c>
      <c r="Y492" s="40"/>
      <c r="Z492" s="40">
        <v>-4.5999999999999996</v>
      </c>
      <c r="AA492" s="40">
        <v>-1.5</v>
      </c>
      <c r="AB492" s="40">
        <v>-6.1</v>
      </c>
      <c r="AC492" s="40">
        <v>-0.1</v>
      </c>
    </row>
    <row r="493" spans="1:29">
      <c r="A493" s="40">
        <v>373</v>
      </c>
      <c r="B493" s="39" t="s">
        <v>522</v>
      </c>
      <c r="C493" s="40" t="s">
        <v>53</v>
      </c>
      <c r="D493" s="40">
        <v>28</v>
      </c>
      <c r="E493" s="39" t="s">
        <v>59</v>
      </c>
      <c r="F493" s="40">
        <v>5</v>
      </c>
      <c r="G493" s="40">
        <v>44</v>
      </c>
      <c r="H493" s="40">
        <v>-1.6</v>
      </c>
      <c r="I493" s="40">
        <v>0.214</v>
      </c>
      <c r="J493" s="40">
        <v>0.5</v>
      </c>
      <c r="K493" s="40">
        <v>0</v>
      </c>
      <c r="L493" s="40">
        <v>0</v>
      </c>
      <c r="M493" s="40">
        <v>7.5</v>
      </c>
      <c r="N493" s="40">
        <v>3.7</v>
      </c>
      <c r="O493" s="40">
        <v>18.7</v>
      </c>
      <c r="P493" s="40">
        <v>0</v>
      </c>
      <c r="Q493" s="40">
        <v>0</v>
      </c>
      <c r="R493" s="40">
        <v>6.7</v>
      </c>
      <c r="S493" s="40">
        <v>15</v>
      </c>
      <c r="T493" s="40"/>
      <c r="U493" s="40">
        <v>-0.1</v>
      </c>
      <c r="V493" s="40">
        <v>0</v>
      </c>
      <c r="W493" s="40">
        <v>-0.1</v>
      </c>
      <c r="X493" s="40">
        <v>-0.14000000000000001</v>
      </c>
      <c r="Y493" s="40"/>
      <c r="Z493" s="40">
        <v>-7.7</v>
      </c>
      <c r="AA493" s="40">
        <v>-4.0999999999999996</v>
      </c>
      <c r="AB493" s="40">
        <v>-11.8</v>
      </c>
      <c r="AC493" s="40">
        <v>-0.1</v>
      </c>
    </row>
    <row r="494" spans="1:29">
      <c r="A494" s="38">
        <v>374</v>
      </c>
      <c r="B494" s="39" t="s">
        <v>523</v>
      </c>
      <c r="C494" s="38" t="s">
        <v>53</v>
      </c>
      <c r="D494" s="38">
        <v>31</v>
      </c>
      <c r="E494" s="39" t="s">
        <v>85</v>
      </c>
      <c r="F494" s="38">
        <v>43</v>
      </c>
      <c r="G494" s="38">
        <v>982</v>
      </c>
      <c r="H494" s="38">
        <v>10.199999999999999</v>
      </c>
      <c r="I494" s="38">
        <v>0.45500000000000002</v>
      </c>
      <c r="J494" s="38">
        <v>0.48899999999999999</v>
      </c>
      <c r="K494" s="38">
        <v>0.20200000000000001</v>
      </c>
      <c r="L494" s="38">
        <v>2.1</v>
      </c>
      <c r="M494" s="38">
        <v>5.8</v>
      </c>
      <c r="N494" s="38">
        <v>3.9</v>
      </c>
      <c r="O494" s="38">
        <v>24.4</v>
      </c>
      <c r="P494" s="38">
        <v>3.5</v>
      </c>
      <c r="Q494" s="38">
        <v>0.3</v>
      </c>
      <c r="R494" s="38">
        <v>17.600000000000001</v>
      </c>
      <c r="S494" s="38">
        <v>13.4</v>
      </c>
      <c r="T494" s="38"/>
      <c r="U494" s="38">
        <v>0.2</v>
      </c>
      <c r="V494" s="38">
        <v>0.6</v>
      </c>
      <c r="W494" s="38">
        <v>0.7</v>
      </c>
      <c r="X494" s="38">
        <v>3.5999999999999997E-2</v>
      </c>
      <c r="Y494" s="38"/>
      <c r="Z494" s="38">
        <v>-1</v>
      </c>
      <c r="AA494" s="38">
        <v>-1</v>
      </c>
      <c r="AB494" s="38">
        <v>-2</v>
      </c>
      <c r="AC494" s="38">
        <v>0</v>
      </c>
    </row>
    <row r="495" spans="1:29">
      <c r="A495" s="38">
        <v>375</v>
      </c>
      <c r="B495" s="39" t="s">
        <v>524</v>
      </c>
      <c r="C495" s="38" t="s">
        <v>53</v>
      </c>
      <c r="D495" s="38">
        <v>37</v>
      </c>
      <c r="E495" s="38" t="s">
        <v>107</v>
      </c>
      <c r="F495" s="38">
        <v>67</v>
      </c>
      <c r="G495" s="38">
        <v>1197</v>
      </c>
      <c r="H495" s="38">
        <v>12.2</v>
      </c>
      <c r="I495" s="38">
        <v>0.55700000000000005</v>
      </c>
      <c r="J495" s="38">
        <v>0.72799999999999998</v>
      </c>
      <c r="K495" s="38">
        <v>0.18</v>
      </c>
      <c r="L495" s="38">
        <v>2.8</v>
      </c>
      <c r="M495" s="38">
        <v>8.6</v>
      </c>
      <c r="N495" s="38">
        <v>5.7</v>
      </c>
      <c r="O495" s="38">
        <v>21.5</v>
      </c>
      <c r="P495" s="38">
        <v>3.4</v>
      </c>
      <c r="Q495" s="38">
        <v>0.1</v>
      </c>
      <c r="R495" s="38">
        <v>20.100000000000001</v>
      </c>
      <c r="S495" s="38">
        <v>11.6</v>
      </c>
      <c r="T495" s="38"/>
      <c r="U495" s="38">
        <v>1.3</v>
      </c>
      <c r="V495" s="38">
        <v>1</v>
      </c>
      <c r="W495" s="38">
        <v>2.2999999999999998</v>
      </c>
      <c r="X495" s="38">
        <v>9.1999999999999998E-2</v>
      </c>
      <c r="Y495" s="38"/>
      <c r="Z495" s="38">
        <v>0</v>
      </c>
      <c r="AA495" s="38">
        <v>-0.5</v>
      </c>
      <c r="AB495" s="38">
        <v>-0.5</v>
      </c>
      <c r="AC495" s="38">
        <v>0.5</v>
      </c>
    </row>
    <row r="496" spans="1:29">
      <c r="A496" s="40">
        <v>375</v>
      </c>
      <c r="B496" s="39" t="s">
        <v>524</v>
      </c>
      <c r="C496" s="40" t="s">
        <v>53</v>
      </c>
      <c r="D496" s="40">
        <v>37</v>
      </c>
      <c r="E496" s="39" t="s">
        <v>51</v>
      </c>
      <c r="F496" s="40">
        <v>43</v>
      </c>
      <c r="G496" s="40">
        <v>795</v>
      </c>
      <c r="H496" s="40">
        <v>12.7</v>
      </c>
      <c r="I496" s="40">
        <v>0.58299999999999996</v>
      </c>
      <c r="J496" s="40">
        <v>0.71399999999999997</v>
      </c>
      <c r="K496" s="40">
        <v>0.161</v>
      </c>
      <c r="L496" s="40">
        <v>2.5</v>
      </c>
      <c r="M496" s="40">
        <v>9.3000000000000007</v>
      </c>
      <c r="N496" s="40">
        <v>5.8</v>
      </c>
      <c r="O496" s="40">
        <v>20.399999999999999</v>
      </c>
      <c r="P496" s="40">
        <v>3.4</v>
      </c>
      <c r="Q496" s="40">
        <v>0.1</v>
      </c>
      <c r="R496" s="40">
        <v>21.4</v>
      </c>
      <c r="S496" s="40">
        <v>12.7</v>
      </c>
      <c r="T496" s="40"/>
      <c r="U496" s="40">
        <v>0.7</v>
      </c>
      <c r="V496" s="40">
        <v>0.5</v>
      </c>
      <c r="W496" s="40">
        <v>1.2</v>
      </c>
      <c r="X496" s="40">
        <v>7.4999999999999997E-2</v>
      </c>
      <c r="Y496" s="40"/>
      <c r="Z496" s="40">
        <v>0.2</v>
      </c>
      <c r="AA496" s="40">
        <v>-0.8</v>
      </c>
      <c r="AB496" s="40">
        <v>-0.5</v>
      </c>
      <c r="AC496" s="40">
        <v>0.3</v>
      </c>
    </row>
    <row r="497" spans="1:29">
      <c r="A497" s="40">
        <v>375</v>
      </c>
      <c r="B497" s="39" t="s">
        <v>524</v>
      </c>
      <c r="C497" s="40" t="s">
        <v>53</v>
      </c>
      <c r="D497" s="40">
        <v>37</v>
      </c>
      <c r="E497" s="39" t="s">
        <v>71</v>
      </c>
      <c r="F497" s="40">
        <v>24</v>
      </c>
      <c r="G497" s="40">
        <v>402</v>
      </c>
      <c r="H497" s="40">
        <v>11.4</v>
      </c>
      <c r="I497" s="40">
        <v>0.496</v>
      </c>
      <c r="J497" s="40">
        <v>0.76100000000000001</v>
      </c>
      <c r="K497" s="40">
        <v>0.224</v>
      </c>
      <c r="L497" s="40">
        <v>3.3</v>
      </c>
      <c r="M497" s="40">
        <v>7.4</v>
      </c>
      <c r="N497" s="40">
        <v>5.4</v>
      </c>
      <c r="O497" s="40">
        <v>23.5</v>
      </c>
      <c r="P497" s="40">
        <v>3.3</v>
      </c>
      <c r="Q497" s="40">
        <v>0</v>
      </c>
      <c r="R497" s="40">
        <v>16.899999999999999</v>
      </c>
      <c r="S497" s="40">
        <v>9.6</v>
      </c>
      <c r="T497" s="40"/>
      <c r="U497" s="40">
        <v>0.6</v>
      </c>
      <c r="V497" s="40">
        <v>0.5</v>
      </c>
      <c r="W497" s="40">
        <v>1.1000000000000001</v>
      </c>
      <c r="X497" s="40">
        <v>0.127</v>
      </c>
      <c r="Y497" s="40"/>
      <c r="Z497" s="40">
        <v>-0.5</v>
      </c>
      <c r="AA497" s="40">
        <v>0.1</v>
      </c>
      <c r="AB497" s="40">
        <v>-0.4</v>
      </c>
      <c r="AC497" s="40">
        <v>0.2</v>
      </c>
    </row>
    <row r="498" spans="1:29">
      <c r="A498" s="38">
        <v>376</v>
      </c>
      <c r="B498" s="39" t="s">
        <v>525</v>
      </c>
      <c r="C498" s="38" t="s">
        <v>64</v>
      </c>
      <c r="D498" s="38">
        <v>34</v>
      </c>
      <c r="E498" s="38" t="s">
        <v>107</v>
      </c>
      <c r="F498" s="38">
        <v>58</v>
      </c>
      <c r="G498" s="38">
        <v>1397</v>
      </c>
      <c r="H498" s="38">
        <v>12</v>
      </c>
      <c r="I498" s="38">
        <v>0.504</v>
      </c>
      <c r="J498" s="38">
        <v>0.16700000000000001</v>
      </c>
      <c r="K498" s="38">
        <v>0.16200000000000001</v>
      </c>
      <c r="L498" s="38">
        <v>4.0999999999999996</v>
      </c>
      <c r="M498" s="38">
        <v>12.8</v>
      </c>
      <c r="N498" s="38">
        <v>8.3000000000000007</v>
      </c>
      <c r="O498" s="38">
        <v>10.3</v>
      </c>
      <c r="P498" s="38">
        <v>1.1000000000000001</v>
      </c>
      <c r="Q498" s="38">
        <v>0.9</v>
      </c>
      <c r="R498" s="38">
        <v>7.5</v>
      </c>
      <c r="S498" s="38">
        <v>15</v>
      </c>
      <c r="T498" s="38"/>
      <c r="U498" s="38">
        <v>1.3</v>
      </c>
      <c r="V498" s="38">
        <v>1.2</v>
      </c>
      <c r="W498" s="38">
        <v>2.5</v>
      </c>
      <c r="X498" s="38">
        <v>8.5999999999999993E-2</v>
      </c>
      <c r="Y498" s="38"/>
      <c r="Z498" s="38">
        <v>-1.5</v>
      </c>
      <c r="AA498" s="38">
        <v>0.1</v>
      </c>
      <c r="AB498" s="38">
        <v>-1.3</v>
      </c>
      <c r="AC498" s="38">
        <v>0.2</v>
      </c>
    </row>
    <row r="499" spans="1:29">
      <c r="A499" s="40">
        <v>376</v>
      </c>
      <c r="B499" s="39" t="s">
        <v>525</v>
      </c>
      <c r="C499" s="40" t="s">
        <v>64</v>
      </c>
      <c r="D499" s="40">
        <v>34</v>
      </c>
      <c r="E499" s="39" t="s">
        <v>54</v>
      </c>
      <c r="F499" s="40">
        <v>26</v>
      </c>
      <c r="G499" s="40">
        <v>628</v>
      </c>
      <c r="H499" s="40">
        <v>10.6</v>
      </c>
      <c r="I499" s="40">
        <v>0.48399999999999999</v>
      </c>
      <c r="J499" s="40">
        <v>0.18</v>
      </c>
      <c r="K499" s="40">
        <v>0.16400000000000001</v>
      </c>
      <c r="L499" s="40">
        <v>3.8</v>
      </c>
      <c r="M499" s="40">
        <v>11.2</v>
      </c>
      <c r="N499" s="40">
        <v>7.5</v>
      </c>
      <c r="O499" s="40">
        <v>8.9</v>
      </c>
      <c r="P499" s="40">
        <v>0.7</v>
      </c>
      <c r="Q499" s="40">
        <v>0.8</v>
      </c>
      <c r="R499" s="40">
        <v>7.1</v>
      </c>
      <c r="S499" s="40">
        <v>15.4</v>
      </c>
      <c r="T499" s="40"/>
      <c r="U499" s="40">
        <v>0.4</v>
      </c>
      <c r="V499" s="40">
        <v>0.6</v>
      </c>
      <c r="W499" s="40">
        <v>1</v>
      </c>
      <c r="X499" s="40">
        <v>7.2999999999999995E-2</v>
      </c>
      <c r="Y499" s="40"/>
      <c r="Z499" s="40">
        <v>-1.8</v>
      </c>
      <c r="AA499" s="40">
        <v>-0.2</v>
      </c>
      <c r="AB499" s="40">
        <v>-2</v>
      </c>
      <c r="AC499" s="40">
        <v>0</v>
      </c>
    </row>
    <row r="500" spans="1:29">
      <c r="A500" s="40">
        <v>376</v>
      </c>
      <c r="B500" s="39" t="s">
        <v>525</v>
      </c>
      <c r="C500" s="40" t="s">
        <v>64</v>
      </c>
      <c r="D500" s="40">
        <v>34</v>
      </c>
      <c r="E500" s="39" t="s">
        <v>87</v>
      </c>
      <c r="F500" s="40">
        <v>9</v>
      </c>
      <c r="G500" s="40">
        <v>198</v>
      </c>
      <c r="H500" s="40">
        <v>16.899999999999999</v>
      </c>
      <c r="I500" s="40">
        <v>0.61599999999999999</v>
      </c>
      <c r="J500" s="40">
        <v>0.13600000000000001</v>
      </c>
      <c r="K500" s="40">
        <v>0.10199999999999999</v>
      </c>
      <c r="L500" s="40">
        <v>3.3</v>
      </c>
      <c r="M500" s="40">
        <v>13.5</v>
      </c>
      <c r="N500" s="40">
        <v>8.3000000000000007</v>
      </c>
      <c r="O500" s="40">
        <v>14.3</v>
      </c>
      <c r="P500" s="40">
        <v>1.3</v>
      </c>
      <c r="Q500" s="40">
        <v>0.8</v>
      </c>
      <c r="R500" s="40">
        <v>6.1</v>
      </c>
      <c r="S500" s="40">
        <v>14.5</v>
      </c>
      <c r="T500" s="40"/>
      <c r="U500" s="40">
        <v>0.5</v>
      </c>
      <c r="V500" s="40">
        <v>0.2</v>
      </c>
      <c r="W500" s="40">
        <v>0.7</v>
      </c>
      <c r="X500" s="40">
        <v>0.16500000000000001</v>
      </c>
      <c r="Y500" s="40"/>
      <c r="Z500" s="40">
        <v>0.7</v>
      </c>
      <c r="AA500" s="40">
        <v>-0.1</v>
      </c>
      <c r="AB500" s="40">
        <v>0.6</v>
      </c>
      <c r="AC500" s="40">
        <v>0.1</v>
      </c>
    </row>
    <row r="501" spans="1:29">
      <c r="A501" s="40">
        <v>376</v>
      </c>
      <c r="B501" s="39" t="s">
        <v>525</v>
      </c>
      <c r="C501" s="40" t="s">
        <v>64</v>
      </c>
      <c r="D501" s="40">
        <v>34</v>
      </c>
      <c r="E501" s="39" t="s">
        <v>117</v>
      </c>
      <c r="F501" s="40">
        <v>23</v>
      </c>
      <c r="G501" s="40">
        <v>571</v>
      </c>
      <c r="H501" s="40">
        <v>11.8</v>
      </c>
      <c r="I501" s="40">
        <v>0.48599999999999999</v>
      </c>
      <c r="J501" s="40">
        <v>0.16300000000000001</v>
      </c>
      <c r="K501" s="40">
        <v>0.18099999999999999</v>
      </c>
      <c r="L501" s="40">
        <v>4.5999999999999996</v>
      </c>
      <c r="M501" s="40">
        <v>14.3</v>
      </c>
      <c r="N501" s="40">
        <v>9.1999999999999993</v>
      </c>
      <c r="O501" s="40">
        <v>10.3</v>
      </c>
      <c r="P501" s="40">
        <v>1.4</v>
      </c>
      <c r="Q501" s="40">
        <v>1.1000000000000001</v>
      </c>
      <c r="R501" s="40">
        <v>8.5</v>
      </c>
      <c r="S501" s="40">
        <v>14.7</v>
      </c>
      <c r="T501" s="40"/>
      <c r="U501" s="40">
        <v>0.4</v>
      </c>
      <c r="V501" s="40">
        <v>0.4</v>
      </c>
      <c r="W501" s="40">
        <v>0.9</v>
      </c>
      <c r="X501" s="40">
        <v>7.1999999999999995E-2</v>
      </c>
      <c r="Y501" s="40"/>
      <c r="Z501" s="40">
        <v>-1.8</v>
      </c>
      <c r="AA501" s="40">
        <v>0.5</v>
      </c>
      <c r="AB501" s="40">
        <v>-1.3</v>
      </c>
      <c r="AC501" s="40">
        <v>0.1</v>
      </c>
    </row>
    <row r="502" spans="1:29">
      <c r="A502" s="38">
        <v>377</v>
      </c>
      <c r="B502" s="39" t="s">
        <v>685</v>
      </c>
      <c r="C502" s="38" t="s">
        <v>61</v>
      </c>
      <c r="D502" s="38">
        <v>27</v>
      </c>
      <c r="E502" s="39" t="s">
        <v>77</v>
      </c>
      <c r="F502" s="38">
        <v>5</v>
      </c>
      <c r="G502" s="38">
        <v>23</v>
      </c>
      <c r="H502" s="38">
        <v>3.3</v>
      </c>
      <c r="I502" s="38">
        <v>0.45</v>
      </c>
      <c r="J502" s="38">
        <v>0</v>
      </c>
      <c r="K502" s="38">
        <v>0.25</v>
      </c>
      <c r="L502" s="38">
        <v>9.6999999999999993</v>
      </c>
      <c r="M502" s="38">
        <v>15.4</v>
      </c>
      <c r="N502" s="38">
        <v>12.4</v>
      </c>
      <c r="O502" s="38">
        <v>0</v>
      </c>
      <c r="P502" s="38">
        <v>2.2000000000000002</v>
      </c>
      <c r="Q502" s="38">
        <v>0</v>
      </c>
      <c r="R502" s="38">
        <v>18.399999999999999</v>
      </c>
      <c r="S502" s="38">
        <v>20.9</v>
      </c>
      <c r="T502" s="38"/>
      <c r="U502" s="38">
        <v>0</v>
      </c>
      <c r="V502" s="38">
        <v>0</v>
      </c>
      <c r="W502" s="38">
        <v>0</v>
      </c>
      <c r="X502" s="38">
        <v>-5.7000000000000002E-2</v>
      </c>
      <c r="Y502" s="38"/>
      <c r="Z502" s="38">
        <v>-8.1999999999999993</v>
      </c>
      <c r="AA502" s="38">
        <v>-6.2</v>
      </c>
      <c r="AB502" s="38">
        <v>-14.4</v>
      </c>
      <c r="AC502" s="38">
        <v>-0.1</v>
      </c>
    </row>
    <row r="503" spans="1:29">
      <c r="A503" s="38">
        <v>378</v>
      </c>
      <c r="B503" s="39" t="s">
        <v>526</v>
      </c>
      <c r="C503" s="38" t="s">
        <v>24</v>
      </c>
      <c r="D503" s="38">
        <v>20</v>
      </c>
      <c r="E503" s="39" t="s">
        <v>85</v>
      </c>
      <c r="F503" s="38">
        <v>1</v>
      </c>
      <c r="G503" s="38">
        <v>14</v>
      </c>
      <c r="H503" s="38">
        <v>-7.5</v>
      </c>
      <c r="I503" s="38">
        <v>0.25800000000000001</v>
      </c>
      <c r="J503" s="38">
        <v>0</v>
      </c>
      <c r="K503" s="38">
        <v>0.66700000000000004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20.5</v>
      </c>
      <c r="S503" s="38">
        <v>15.5</v>
      </c>
      <c r="T503" s="38"/>
      <c r="U503" s="38">
        <v>-0.1</v>
      </c>
      <c r="V503" s="38">
        <v>0</v>
      </c>
      <c r="W503" s="38">
        <v>-0.1</v>
      </c>
      <c r="X503" s="38">
        <v>-0.27600000000000002</v>
      </c>
      <c r="Y503" s="38"/>
      <c r="Z503" s="38">
        <v>-12.3</v>
      </c>
      <c r="AA503" s="38">
        <v>-4.5</v>
      </c>
      <c r="AB503" s="38">
        <v>-16.8</v>
      </c>
      <c r="AC503" s="38">
        <v>-0.1</v>
      </c>
    </row>
    <row r="504" spans="1:29">
      <c r="A504" s="38">
        <v>379</v>
      </c>
      <c r="B504" s="39" t="s">
        <v>527</v>
      </c>
      <c r="C504" s="38" t="s">
        <v>24</v>
      </c>
      <c r="D504" s="38">
        <v>31</v>
      </c>
      <c r="E504" s="38" t="s">
        <v>107</v>
      </c>
      <c r="F504" s="38">
        <v>21</v>
      </c>
      <c r="G504" s="38">
        <v>126</v>
      </c>
      <c r="H504" s="38">
        <v>7.2</v>
      </c>
      <c r="I504" s="38">
        <v>0.29799999999999999</v>
      </c>
      <c r="J504" s="38">
        <v>0.14299999999999999</v>
      </c>
      <c r="K504" s="38">
        <v>0.34300000000000003</v>
      </c>
      <c r="L504" s="38">
        <v>13.8</v>
      </c>
      <c r="M504" s="38">
        <v>19.3</v>
      </c>
      <c r="N504" s="38">
        <v>16.5</v>
      </c>
      <c r="O504" s="38">
        <v>4.4000000000000004</v>
      </c>
      <c r="P504" s="38">
        <v>2</v>
      </c>
      <c r="Q504" s="38">
        <v>1.8</v>
      </c>
      <c r="R504" s="38">
        <v>6.9</v>
      </c>
      <c r="S504" s="38">
        <v>15.1</v>
      </c>
      <c r="T504" s="38"/>
      <c r="U504" s="38">
        <v>-0.2</v>
      </c>
      <c r="V504" s="38">
        <v>0.2</v>
      </c>
      <c r="W504" s="38">
        <v>0</v>
      </c>
      <c r="X504" s="38">
        <v>-4.0000000000000001E-3</v>
      </c>
      <c r="Y504" s="38"/>
      <c r="Z504" s="38">
        <v>-5.8</v>
      </c>
      <c r="AA504" s="38">
        <v>0</v>
      </c>
      <c r="AB504" s="38">
        <v>-5.8</v>
      </c>
      <c r="AC504" s="38">
        <v>-0.1</v>
      </c>
    </row>
    <row r="505" spans="1:29">
      <c r="A505" s="40">
        <v>379</v>
      </c>
      <c r="B505" s="39" t="s">
        <v>527</v>
      </c>
      <c r="C505" s="40" t="s">
        <v>24</v>
      </c>
      <c r="D505" s="40">
        <v>31</v>
      </c>
      <c r="E505" s="39" t="s">
        <v>59</v>
      </c>
      <c r="F505" s="40">
        <v>16</v>
      </c>
      <c r="G505" s="40">
        <v>101</v>
      </c>
      <c r="H505" s="40">
        <v>6.1</v>
      </c>
      <c r="I505" s="40">
        <v>0.28899999999999998</v>
      </c>
      <c r="J505" s="40">
        <v>0.16</v>
      </c>
      <c r="K505" s="40">
        <v>0.4</v>
      </c>
      <c r="L505" s="40">
        <v>12.9</v>
      </c>
      <c r="M505" s="40">
        <v>15.3</v>
      </c>
      <c r="N505" s="40">
        <v>14.1</v>
      </c>
      <c r="O505" s="40">
        <v>4</v>
      </c>
      <c r="P505" s="40">
        <v>2</v>
      </c>
      <c r="Q505" s="40">
        <v>1.5</v>
      </c>
      <c r="R505" s="40">
        <v>6.4</v>
      </c>
      <c r="S505" s="40">
        <v>13.7</v>
      </c>
      <c r="T505" s="40"/>
      <c r="U505" s="40">
        <v>-0.1</v>
      </c>
      <c r="V505" s="40">
        <v>0.1</v>
      </c>
      <c r="W505" s="40">
        <v>0</v>
      </c>
      <c r="X505" s="40">
        <v>-8.0000000000000002E-3</v>
      </c>
      <c r="Y505" s="40"/>
      <c r="Z505" s="40">
        <v>-5.4</v>
      </c>
      <c r="AA505" s="40">
        <v>-0.1</v>
      </c>
      <c r="AB505" s="40">
        <v>-5.5</v>
      </c>
      <c r="AC505" s="40">
        <v>-0.1</v>
      </c>
    </row>
    <row r="506" spans="1:29">
      <c r="A506" s="40">
        <v>379</v>
      </c>
      <c r="B506" s="39" t="s">
        <v>527</v>
      </c>
      <c r="C506" s="40" t="s">
        <v>24</v>
      </c>
      <c r="D506" s="40">
        <v>31</v>
      </c>
      <c r="E506" s="39" t="s">
        <v>87</v>
      </c>
      <c r="F506" s="40">
        <v>5</v>
      </c>
      <c r="G506" s="40">
        <v>25</v>
      </c>
      <c r="H506" s="40">
        <v>11.4</v>
      </c>
      <c r="I506" s="40">
        <v>0.32200000000000001</v>
      </c>
      <c r="J506" s="40">
        <v>0.1</v>
      </c>
      <c r="K506" s="40">
        <v>0.2</v>
      </c>
      <c r="L506" s="40">
        <v>17.3</v>
      </c>
      <c r="M506" s="40">
        <v>35.6</v>
      </c>
      <c r="N506" s="40">
        <v>26.3</v>
      </c>
      <c r="O506" s="40">
        <v>5.9</v>
      </c>
      <c r="P506" s="40">
        <v>2</v>
      </c>
      <c r="Q506" s="40">
        <v>3.1</v>
      </c>
      <c r="R506" s="40">
        <v>8.4</v>
      </c>
      <c r="S506" s="40">
        <v>20.8</v>
      </c>
      <c r="T506" s="40"/>
      <c r="U506" s="40">
        <v>0</v>
      </c>
      <c r="V506" s="40">
        <v>0.1</v>
      </c>
      <c r="W506" s="40">
        <v>0</v>
      </c>
      <c r="X506" s="40">
        <v>1.2E-2</v>
      </c>
      <c r="Y506" s="40"/>
      <c r="Z506" s="40">
        <v>-7.4</v>
      </c>
      <c r="AA506" s="40">
        <v>0.4</v>
      </c>
      <c r="AB506" s="40">
        <v>-7</v>
      </c>
      <c r="AC506" s="40">
        <v>0</v>
      </c>
    </row>
    <row r="507" spans="1:29">
      <c r="A507" s="38">
        <v>380</v>
      </c>
      <c r="B507" s="39" t="s">
        <v>528</v>
      </c>
      <c r="C507" s="38" t="s">
        <v>24</v>
      </c>
      <c r="D507" s="38">
        <v>33</v>
      </c>
      <c r="E507" s="39" t="s">
        <v>54</v>
      </c>
      <c r="F507" s="38">
        <v>71</v>
      </c>
      <c r="G507" s="38">
        <v>2304</v>
      </c>
      <c r="H507" s="38">
        <v>19.5</v>
      </c>
      <c r="I507" s="38">
        <v>0.53800000000000003</v>
      </c>
      <c r="J507" s="38">
        <v>2.1000000000000001E-2</v>
      </c>
      <c r="K507" s="38">
        <v>0.32</v>
      </c>
      <c r="L507" s="38">
        <v>11.2</v>
      </c>
      <c r="M507" s="38">
        <v>25.8</v>
      </c>
      <c r="N507" s="38">
        <v>18.5</v>
      </c>
      <c r="O507" s="38">
        <v>11.4</v>
      </c>
      <c r="P507" s="38">
        <v>1.6</v>
      </c>
      <c r="Q507" s="38">
        <v>0.5</v>
      </c>
      <c r="R507" s="38">
        <v>12.8</v>
      </c>
      <c r="S507" s="38">
        <v>24.3</v>
      </c>
      <c r="T507" s="38"/>
      <c r="U507" s="38">
        <v>3.4</v>
      </c>
      <c r="V507" s="38">
        <v>3.8</v>
      </c>
      <c r="W507" s="38">
        <v>7.2</v>
      </c>
      <c r="X507" s="38">
        <v>0.14899999999999999</v>
      </c>
      <c r="Y507" s="38"/>
      <c r="Z507" s="38">
        <v>0.4</v>
      </c>
      <c r="AA507" s="38">
        <v>1.1000000000000001</v>
      </c>
      <c r="AB507" s="38">
        <v>1.5</v>
      </c>
      <c r="AC507" s="38">
        <v>2</v>
      </c>
    </row>
    <row r="508" spans="1:29">
      <c r="A508" s="36" t="s">
        <v>214</v>
      </c>
      <c r="B508" s="36" t="s">
        <v>0</v>
      </c>
      <c r="C508" s="36" t="s">
        <v>1</v>
      </c>
      <c r="D508" s="36" t="s">
        <v>2</v>
      </c>
      <c r="E508" s="36" t="s">
        <v>3</v>
      </c>
      <c r="F508" s="36" t="s">
        <v>4</v>
      </c>
      <c r="G508" s="36" t="s">
        <v>6</v>
      </c>
      <c r="H508" s="36" t="s">
        <v>26</v>
      </c>
      <c r="I508" s="36" t="s">
        <v>27</v>
      </c>
      <c r="J508" s="36" t="s">
        <v>28</v>
      </c>
      <c r="K508" s="36" t="s">
        <v>29</v>
      </c>
      <c r="L508" s="36" t="s">
        <v>30</v>
      </c>
      <c r="M508" s="36" t="s">
        <v>31</v>
      </c>
      <c r="N508" s="36" t="s">
        <v>32</v>
      </c>
      <c r="O508" s="36" t="s">
        <v>33</v>
      </c>
      <c r="P508" s="36" t="s">
        <v>34</v>
      </c>
      <c r="Q508" s="36" t="s">
        <v>35</v>
      </c>
      <c r="R508" s="36" t="s">
        <v>36</v>
      </c>
      <c r="S508" s="36" t="s">
        <v>37</v>
      </c>
      <c r="T508" s="36"/>
      <c r="U508" s="36" t="s">
        <v>38</v>
      </c>
      <c r="V508" s="36" t="s">
        <v>39</v>
      </c>
      <c r="W508" s="36" t="s">
        <v>40</v>
      </c>
      <c r="X508" s="36" t="s">
        <v>41</v>
      </c>
      <c r="Y508" s="36"/>
      <c r="Z508" s="36" t="s">
        <v>42</v>
      </c>
      <c r="AA508" s="36" t="s">
        <v>43</v>
      </c>
      <c r="AB508" s="36" t="s">
        <v>44</v>
      </c>
      <c r="AC508" s="36" t="s">
        <v>45</v>
      </c>
    </row>
    <row r="509" spans="1:29">
      <c r="A509" s="38">
        <v>381</v>
      </c>
      <c r="B509" s="39" t="s">
        <v>529</v>
      </c>
      <c r="C509" s="38" t="s">
        <v>58</v>
      </c>
      <c r="D509" s="38">
        <v>30</v>
      </c>
      <c r="E509" s="39" t="s">
        <v>69</v>
      </c>
      <c r="F509" s="38">
        <v>78</v>
      </c>
      <c r="G509" s="38">
        <v>2409</v>
      </c>
      <c r="H509" s="38">
        <v>16.2</v>
      </c>
      <c r="I509" s="38">
        <v>0.622</v>
      </c>
      <c r="J509" s="38">
        <v>0.48799999999999999</v>
      </c>
      <c r="K509" s="38">
        <v>0.216</v>
      </c>
      <c r="L509" s="38">
        <v>1</v>
      </c>
      <c r="M509" s="38">
        <v>6.6</v>
      </c>
      <c r="N509" s="38">
        <v>3.9</v>
      </c>
      <c r="O509" s="38">
        <v>9</v>
      </c>
      <c r="P509" s="38">
        <v>0.8</v>
      </c>
      <c r="Q509" s="38">
        <v>0.3</v>
      </c>
      <c r="R509" s="38">
        <v>8.5</v>
      </c>
      <c r="S509" s="38">
        <v>21</v>
      </c>
      <c r="T509" s="38"/>
      <c r="U509" s="38">
        <v>5.8</v>
      </c>
      <c r="V509" s="38">
        <v>0.9</v>
      </c>
      <c r="W509" s="38">
        <v>6.7</v>
      </c>
      <c r="X509" s="38">
        <v>0.13400000000000001</v>
      </c>
      <c r="Y509" s="38"/>
      <c r="Z509" s="38">
        <v>3.4</v>
      </c>
      <c r="AA509" s="38">
        <v>-2.7</v>
      </c>
      <c r="AB509" s="38">
        <v>0.7</v>
      </c>
      <c r="AC509" s="38">
        <v>1.6</v>
      </c>
    </row>
    <row r="510" spans="1:29">
      <c r="A510" s="38">
        <v>382</v>
      </c>
      <c r="B510" s="39" t="s">
        <v>530</v>
      </c>
      <c r="C510" s="38" t="s">
        <v>58</v>
      </c>
      <c r="D510" s="38">
        <v>24</v>
      </c>
      <c r="E510" s="39" t="s">
        <v>115</v>
      </c>
      <c r="F510" s="38">
        <v>5</v>
      </c>
      <c r="G510" s="38">
        <v>43</v>
      </c>
      <c r="H510" s="38">
        <v>-3.6</v>
      </c>
      <c r="I510" s="38">
        <v>0.312</v>
      </c>
      <c r="J510" s="38">
        <v>0.46700000000000003</v>
      </c>
      <c r="K510" s="38">
        <v>0.4</v>
      </c>
      <c r="L510" s="38">
        <v>5.4</v>
      </c>
      <c r="M510" s="38">
        <v>5.0999999999999996</v>
      </c>
      <c r="N510" s="38">
        <v>5.2</v>
      </c>
      <c r="O510" s="38">
        <v>6.5</v>
      </c>
      <c r="P510" s="38">
        <v>0</v>
      </c>
      <c r="Q510" s="38">
        <v>0</v>
      </c>
      <c r="R510" s="38">
        <v>10.199999999999999</v>
      </c>
      <c r="S510" s="38">
        <v>20.7</v>
      </c>
      <c r="T510" s="38"/>
      <c r="U510" s="38">
        <v>-0.1</v>
      </c>
      <c r="V510" s="38">
        <v>0</v>
      </c>
      <c r="W510" s="38">
        <v>-0.1</v>
      </c>
      <c r="X510" s="38">
        <v>-0.121</v>
      </c>
      <c r="Y510" s="38"/>
      <c r="Z510" s="38">
        <v>-7</v>
      </c>
      <c r="AA510" s="38">
        <v>-4.0999999999999996</v>
      </c>
      <c r="AB510" s="38">
        <v>-11.1</v>
      </c>
      <c r="AC510" s="38">
        <v>-0.1</v>
      </c>
    </row>
    <row r="511" spans="1:29">
      <c r="A511" s="38">
        <v>383</v>
      </c>
      <c r="B511" s="39" t="s">
        <v>686</v>
      </c>
      <c r="C511" s="38" t="s">
        <v>58</v>
      </c>
      <c r="D511" s="38">
        <v>34</v>
      </c>
      <c r="E511" s="39" t="s">
        <v>223</v>
      </c>
      <c r="F511" s="38">
        <v>19</v>
      </c>
      <c r="G511" s="38">
        <v>416</v>
      </c>
      <c r="H511" s="38">
        <v>11.7</v>
      </c>
      <c r="I511" s="38">
        <v>0.45800000000000002</v>
      </c>
      <c r="J511" s="38">
        <v>0.53900000000000003</v>
      </c>
      <c r="K511" s="38">
        <v>0.124</v>
      </c>
      <c r="L511" s="38">
        <v>3.2</v>
      </c>
      <c r="M511" s="38">
        <v>14.5</v>
      </c>
      <c r="N511" s="38">
        <v>8.6</v>
      </c>
      <c r="O511" s="38">
        <v>16.600000000000001</v>
      </c>
      <c r="P511" s="38">
        <v>1.6</v>
      </c>
      <c r="Q511" s="38">
        <v>0.6</v>
      </c>
      <c r="R511" s="38">
        <v>7.9</v>
      </c>
      <c r="S511" s="38">
        <v>21.3</v>
      </c>
      <c r="T511" s="38"/>
      <c r="U511" s="38">
        <v>0</v>
      </c>
      <c r="V511" s="38">
        <v>0.4</v>
      </c>
      <c r="W511" s="38">
        <v>0.4</v>
      </c>
      <c r="X511" s="38">
        <v>4.4999999999999998E-2</v>
      </c>
      <c r="Y511" s="38"/>
      <c r="Z511" s="38">
        <v>-1</v>
      </c>
      <c r="AA511" s="38">
        <v>-1.8</v>
      </c>
      <c r="AB511" s="38">
        <v>-2.9</v>
      </c>
      <c r="AC511" s="38">
        <v>-0.1</v>
      </c>
    </row>
    <row r="512" spans="1:29">
      <c r="A512" s="38">
        <v>384</v>
      </c>
      <c r="B512" s="39" t="s">
        <v>531</v>
      </c>
      <c r="C512" s="38" t="s">
        <v>53</v>
      </c>
      <c r="D512" s="38">
        <v>33</v>
      </c>
      <c r="E512" s="39" t="s">
        <v>95</v>
      </c>
      <c r="F512" s="38">
        <v>47</v>
      </c>
      <c r="G512" s="38">
        <v>683</v>
      </c>
      <c r="H512" s="38">
        <v>10</v>
      </c>
      <c r="I512" s="38">
        <v>0.50700000000000001</v>
      </c>
      <c r="J512" s="38">
        <v>0.35799999999999998</v>
      </c>
      <c r="K512" s="38">
        <v>0.11899999999999999</v>
      </c>
      <c r="L512" s="38">
        <v>1.3</v>
      </c>
      <c r="M512" s="38">
        <v>10.1</v>
      </c>
      <c r="N512" s="38">
        <v>5.6</v>
      </c>
      <c r="O512" s="38">
        <v>21</v>
      </c>
      <c r="P512" s="38">
        <v>1.5</v>
      </c>
      <c r="Q512" s="38">
        <v>0.5</v>
      </c>
      <c r="R512" s="38">
        <v>17</v>
      </c>
      <c r="S512" s="38">
        <v>14.8</v>
      </c>
      <c r="T512" s="38"/>
      <c r="U512" s="38">
        <v>0.3</v>
      </c>
      <c r="V512" s="38">
        <v>0.3</v>
      </c>
      <c r="W512" s="38">
        <v>0.6</v>
      </c>
      <c r="X512" s="38">
        <v>4.2000000000000003E-2</v>
      </c>
      <c r="Y512" s="38"/>
      <c r="Z512" s="38">
        <v>-2.2999999999999998</v>
      </c>
      <c r="AA512" s="38">
        <v>-1.7</v>
      </c>
      <c r="AB512" s="38">
        <v>-4</v>
      </c>
      <c r="AC512" s="38">
        <v>-0.3</v>
      </c>
    </row>
    <row r="513" spans="1:29">
      <c r="A513" s="38">
        <v>385</v>
      </c>
      <c r="B513" s="39" t="s">
        <v>532</v>
      </c>
      <c r="C513" s="38" t="s">
        <v>673</v>
      </c>
      <c r="D513" s="38">
        <v>22</v>
      </c>
      <c r="E513" s="38" t="s">
        <v>107</v>
      </c>
      <c r="F513" s="38">
        <v>76</v>
      </c>
      <c r="G513" s="38">
        <v>1563</v>
      </c>
      <c r="H513" s="38">
        <v>10.3</v>
      </c>
      <c r="I513" s="38">
        <v>0.48099999999999998</v>
      </c>
      <c r="J513" s="38">
        <v>0.26400000000000001</v>
      </c>
      <c r="K513" s="38">
        <v>0.254</v>
      </c>
      <c r="L513" s="38">
        <v>2</v>
      </c>
      <c r="M513" s="38">
        <v>8.9</v>
      </c>
      <c r="N513" s="38">
        <v>5.5</v>
      </c>
      <c r="O513" s="38">
        <v>14.7</v>
      </c>
      <c r="P513" s="38">
        <v>1.6</v>
      </c>
      <c r="Q513" s="38">
        <v>0.7</v>
      </c>
      <c r="R513" s="38">
        <v>10.5</v>
      </c>
      <c r="S513" s="38">
        <v>17.899999999999999</v>
      </c>
      <c r="T513" s="38"/>
      <c r="U513" s="38">
        <v>0.5</v>
      </c>
      <c r="V513" s="38">
        <v>1</v>
      </c>
      <c r="W513" s="38">
        <v>1.5</v>
      </c>
      <c r="X513" s="38">
        <v>4.5999999999999999E-2</v>
      </c>
      <c r="Y513" s="38"/>
      <c r="Z513" s="38">
        <v>-1.7</v>
      </c>
      <c r="AA513" s="38">
        <v>-1.2</v>
      </c>
      <c r="AB513" s="38">
        <v>-2.9</v>
      </c>
      <c r="AC513" s="38">
        <v>-0.4</v>
      </c>
    </row>
    <row r="514" spans="1:29">
      <c r="A514" s="40">
        <v>385</v>
      </c>
      <c r="B514" s="39" t="s">
        <v>532</v>
      </c>
      <c r="C514" s="40" t="s">
        <v>58</v>
      </c>
      <c r="D514" s="40">
        <v>22</v>
      </c>
      <c r="E514" s="39" t="s">
        <v>221</v>
      </c>
      <c r="F514" s="40">
        <v>35</v>
      </c>
      <c r="G514" s="40">
        <v>772</v>
      </c>
      <c r="H514" s="40">
        <v>10.1</v>
      </c>
      <c r="I514" s="40">
        <v>0.47199999999999998</v>
      </c>
      <c r="J514" s="40">
        <v>0.22500000000000001</v>
      </c>
      <c r="K514" s="40">
        <v>0.32</v>
      </c>
      <c r="L514" s="40">
        <v>1.8</v>
      </c>
      <c r="M514" s="40">
        <v>8.1999999999999993</v>
      </c>
      <c r="N514" s="40">
        <v>5</v>
      </c>
      <c r="O514" s="40">
        <v>16.7</v>
      </c>
      <c r="P514" s="40">
        <v>1.2</v>
      </c>
      <c r="Q514" s="40">
        <v>0.7</v>
      </c>
      <c r="R514" s="40">
        <v>10.6</v>
      </c>
      <c r="S514" s="40">
        <v>16.7</v>
      </c>
      <c r="T514" s="40"/>
      <c r="U514" s="40">
        <v>0.4</v>
      </c>
      <c r="V514" s="40">
        <v>0.3</v>
      </c>
      <c r="W514" s="40">
        <v>0.7</v>
      </c>
      <c r="X514" s="40">
        <v>4.5999999999999999E-2</v>
      </c>
      <c r="Y514" s="40"/>
      <c r="Z514" s="40">
        <v>-1.7</v>
      </c>
      <c r="AA514" s="40">
        <v>-1.7</v>
      </c>
      <c r="AB514" s="40">
        <v>-3.4</v>
      </c>
      <c r="AC514" s="40">
        <v>-0.3</v>
      </c>
    </row>
    <row r="515" spans="1:29">
      <c r="A515" s="40">
        <v>385</v>
      </c>
      <c r="B515" s="39" t="s">
        <v>532</v>
      </c>
      <c r="C515" s="40" t="s">
        <v>53</v>
      </c>
      <c r="D515" s="40">
        <v>22</v>
      </c>
      <c r="E515" s="39" t="s">
        <v>69</v>
      </c>
      <c r="F515" s="40">
        <v>41</v>
      </c>
      <c r="G515" s="40">
        <v>791</v>
      </c>
      <c r="H515" s="40">
        <v>10.6</v>
      </c>
      <c r="I515" s="40">
        <v>0.48799999999999999</v>
      </c>
      <c r="J515" s="40">
        <v>0.29599999999999999</v>
      </c>
      <c r="K515" s="40">
        <v>0.20100000000000001</v>
      </c>
      <c r="L515" s="40">
        <v>2.2000000000000002</v>
      </c>
      <c r="M515" s="40">
        <v>9.6</v>
      </c>
      <c r="N515" s="40">
        <v>6</v>
      </c>
      <c r="O515" s="40">
        <v>12.8</v>
      </c>
      <c r="P515" s="40">
        <v>1.9</v>
      </c>
      <c r="Q515" s="40">
        <v>0.7</v>
      </c>
      <c r="R515" s="40">
        <v>10.5</v>
      </c>
      <c r="S515" s="40">
        <v>19</v>
      </c>
      <c r="T515" s="40"/>
      <c r="U515" s="40">
        <v>0.1</v>
      </c>
      <c r="V515" s="40">
        <v>0.7</v>
      </c>
      <c r="W515" s="40">
        <v>0.8</v>
      </c>
      <c r="X515" s="40">
        <v>4.5999999999999999E-2</v>
      </c>
      <c r="Y515" s="40"/>
      <c r="Z515" s="40">
        <v>-1.7</v>
      </c>
      <c r="AA515" s="40">
        <v>-0.7</v>
      </c>
      <c r="AB515" s="40">
        <v>-2.4</v>
      </c>
      <c r="AC515" s="40">
        <v>-0.1</v>
      </c>
    </row>
    <row r="516" spans="1:29">
      <c r="A516" s="38">
        <v>386</v>
      </c>
      <c r="B516" s="39" t="s">
        <v>533</v>
      </c>
      <c r="C516" s="38" t="s">
        <v>58</v>
      </c>
      <c r="D516" s="38">
        <v>23</v>
      </c>
      <c r="E516" s="39" t="s">
        <v>65</v>
      </c>
      <c r="F516" s="38">
        <v>67</v>
      </c>
      <c r="G516" s="38">
        <v>1286</v>
      </c>
      <c r="H516" s="38">
        <v>9.1</v>
      </c>
      <c r="I516" s="38">
        <v>0.51300000000000001</v>
      </c>
      <c r="J516" s="38">
        <v>0.42299999999999999</v>
      </c>
      <c r="K516" s="38">
        <v>0.23899999999999999</v>
      </c>
      <c r="L516" s="38">
        <v>5.0999999999999996</v>
      </c>
      <c r="M516" s="38">
        <v>16</v>
      </c>
      <c r="N516" s="38">
        <v>10.6</v>
      </c>
      <c r="O516" s="38">
        <v>7.4</v>
      </c>
      <c r="P516" s="38">
        <v>2.1</v>
      </c>
      <c r="Q516" s="38">
        <v>1.8</v>
      </c>
      <c r="R516" s="38">
        <v>17.2</v>
      </c>
      <c r="S516" s="38">
        <v>9</v>
      </c>
      <c r="T516" s="38"/>
      <c r="U516" s="38">
        <v>0.5</v>
      </c>
      <c r="V516" s="38">
        <v>1.6</v>
      </c>
      <c r="W516" s="38">
        <v>2.1</v>
      </c>
      <c r="X516" s="38">
        <v>7.9000000000000001E-2</v>
      </c>
      <c r="Y516" s="38"/>
      <c r="Z516" s="38">
        <v>-1.8</v>
      </c>
      <c r="AA516" s="38">
        <v>2.1</v>
      </c>
      <c r="AB516" s="38">
        <v>0.3</v>
      </c>
      <c r="AC516" s="38">
        <v>0.7</v>
      </c>
    </row>
    <row r="517" spans="1:29">
      <c r="A517" s="38">
        <v>387</v>
      </c>
      <c r="B517" s="39" t="s">
        <v>534</v>
      </c>
      <c r="C517" s="38" t="s">
        <v>53</v>
      </c>
      <c r="D517" s="38">
        <v>29</v>
      </c>
      <c r="E517" s="39" t="s">
        <v>260</v>
      </c>
      <c r="F517" s="38">
        <v>72</v>
      </c>
      <c r="G517" s="38">
        <v>1330</v>
      </c>
      <c r="H517" s="38">
        <v>11.7</v>
      </c>
      <c r="I517" s="38">
        <v>0.495</v>
      </c>
      <c r="J517" s="38">
        <v>0.42699999999999999</v>
      </c>
      <c r="K517" s="38">
        <v>0.16400000000000001</v>
      </c>
      <c r="L517" s="38">
        <v>1</v>
      </c>
      <c r="M517" s="38">
        <v>8.1999999999999993</v>
      </c>
      <c r="N517" s="38">
        <v>4.5</v>
      </c>
      <c r="O517" s="38">
        <v>20.3</v>
      </c>
      <c r="P517" s="38">
        <v>1.3</v>
      </c>
      <c r="Q517" s="38">
        <v>0.4</v>
      </c>
      <c r="R517" s="38">
        <v>10.5</v>
      </c>
      <c r="S517" s="38">
        <v>18.600000000000001</v>
      </c>
      <c r="T517" s="38"/>
      <c r="U517" s="38">
        <v>0.6</v>
      </c>
      <c r="V517" s="38">
        <v>1.2</v>
      </c>
      <c r="W517" s="38">
        <v>1.8</v>
      </c>
      <c r="X517" s="38">
        <v>6.4000000000000001E-2</v>
      </c>
      <c r="Y517" s="38"/>
      <c r="Z517" s="38">
        <v>-0.8</v>
      </c>
      <c r="AA517" s="38">
        <v>-1.7</v>
      </c>
      <c r="AB517" s="38">
        <v>-2.5</v>
      </c>
      <c r="AC517" s="38">
        <v>-0.2</v>
      </c>
    </row>
    <row r="518" spans="1:29">
      <c r="A518" s="38">
        <v>388</v>
      </c>
      <c r="B518" s="39" t="s">
        <v>535</v>
      </c>
      <c r="C518" s="38" t="s">
        <v>684</v>
      </c>
      <c r="D518" s="38">
        <v>21</v>
      </c>
      <c r="E518" s="38" t="s">
        <v>107</v>
      </c>
      <c r="F518" s="38">
        <v>35</v>
      </c>
      <c r="G518" s="38">
        <v>261</v>
      </c>
      <c r="H518" s="38">
        <v>8.5</v>
      </c>
      <c r="I518" s="38">
        <v>0.47099999999999997</v>
      </c>
      <c r="J518" s="38">
        <v>0.28399999999999997</v>
      </c>
      <c r="K518" s="38">
        <v>0.35799999999999998</v>
      </c>
      <c r="L518" s="38">
        <v>6.1</v>
      </c>
      <c r="M518" s="38">
        <v>10.6</v>
      </c>
      <c r="N518" s="38">
        <v>8.3000000000000007</v>
      </c>
      <c r="O518" s="38">
        <v>7</v>
      </c>
      <c r="P518" s="38">
        <v>1.2</v>
      </c>
      <c r="Q518" s="38">
        <v>0.3</v>
      </c>
      <c r="R518" s="38">
        <v>12.4</v>
      </c>
      <c r="S518" s="38">
        <v>14.9</v>
      </c>
      <c r="T518" s="38"/>
      <c r="U518" s="38">
        <v>0</v>
      </c>
      <c r="V518" s="38">
        <v>0.1</v>
      </c>
      <c r="W518" s="38">
        <v>0.1</v>
      </c>
      <c r="X518" s="38">
        <v>1.2E-2</v>
      </c>
      <c r="Y518" s="38"/>
      <c r="Z518" s="38">
        <v>-3.9</v>
      </c>
      <c r="AA518" s="38">
        <v>-2.4</v>
      </c>
      <c r="AB518" s="38">
        <v>-6.3</v>
      </c>
      <c r="AC518" s="38">
        <v>-0.3</v>
      </c>
    </row>
    <row r="519" spans="1:29">
      <c r="A519" s="40">
        <v>388</v>
      </c>
      <c r="B519" s="39" t="s">
        <v>535</v>
      </c>
      <c r="C519" s="40" t="s">
        <v>58</v>
      </c>
      <c r="D519" s="40">
        <v>21</v>
      </c>
      <c r="E519" s="39" t="s">
        <v>77</v>
      </c>
      <c r="F519" s="40">
        <v>25</v>
      </c>
      <c r="G519" s="40">
        <v>108</v>
      </c>
      <c r="H519" s="40">
        <v>8.1999999999999993</v>
      </c>
      <c r="I519" s="40">
        <v>0.46700000000000003</v>
      </c>
      <c r="J519" s="40">
        <v>0.25</v>
      </c>
      <c r="K519" s="40">
        <v>0.66700000000000004</v>
      </c>
      <c r="L519" s="40">
        <v>4.0999999999999996</v>
      </c>
      <c r="M519" s="40">
        <v>10.9</v>
      </c>
      <c r="N519" s="40">
        <v>7.4</v>
      </c>
      <c r="O519" s="40">
        <v>4.0999999999999996</v>
      </c>
      <c r="P519" s="40">
        <v>1.4</v>
      </c>
      <c r="Q519" s="40">
        <v>0</v>
      </c>
      <c r="R519" s="40">
        <v>8.8000000000000007</v>
      </c>
      <c r="S519" s="40">
        <v>13.9</v>
      </c>
      <c r="T519" s="40"/>
      <c r="U519" s="40">
        <v>0</v>
      </c>
      <c r="V519" s="40">
        <v>0</v>
      </c>
      <c r="W519" s="40">
        <v>0</v>
      </c>
      <c r="X519" s="40">
        <v>8.9999999999999993E-3</v>
      </c>
      <c r="Y519" s="40"/>
      <c r="Z519" s="40">
        <v>-3.8</v>
      </c>
      <c r="AA519" s="40">
        <v>-3.3</v>
      </c>
      <c r="AB519" s="40">
        <v>-7.1</v>
      </c>
      <c r="AC519" s="40">
        <v>-0.1</v>
      </c>
    </row>
    <row r="520" spans="1:29">
      <c r="A520" s="40">
        <v>388</v>
      </c>
      <c r="B520" s="39" t="s">
        <v>535</v>
      </c>
      <c r="C520" s="40" t="s">
        <v>64</v>
      </c>
      <c r="D520" s="40">
        <v>21</v>
      </c>
      <c r="E520" s="39" t="s">
        <v>223</v>
      </c>
      <c r="F520" s="40">
        <v>10</v>
      </c>
      <c r="G520" s="40">
        <v>153</v>
      </c>
      <c r="H520" s="40">
        <v>8.6</v>
      </c>
      <c r="I520" s="40">
        <v>0.47299999999999998</v>
      </c>
      <c r="J520" s="40">
        <v>0.30199999999999999</v>
      </c>
      <c r="K520" s="40">
        <v>0.186</v>
      </c>
      <c r="L520" s="40">
        <v>7.4</v>
      </c>
      <c r="M520" s="40">
        <v>10.4</v>
      </c>
      <c r="N520" s="40">
        <v>8.9</v>
      </c>
      <c r="O520" s="40">
        <v>9</v>
      </c>
      <c r="P520" s="40">
        <v>1</v>
      </c>
      <c r="Q520" s="40">
        <v>0.5</v>
      </c>
      <c r="R520" s="40">
        <v>14.7</v>
      </c>
      <c r="S520" s="40">
        <v>15.5</v>
      </c>
      <c r="T520" s="40"/>
      <c r="U520" s="40">
        <v>0</v>
      </c>
      <c r="V520" s="40">
        <v>0.1</v>
      </c>
      <c r="W520" s="40">
        <v>0</v>
      </c>
      <c r="X520" s="40">
        <v>1.2999999999999999E-2</v>
      </c>
      <c r="Y520" s="40"/>
      <c r="Z520" s="40">
        <v>-4</v>
      </c>
      <c r="AA520" s="40">
        <v>-1.7</v>
      </c>
      <c r="AB520" s="40">
        <v>-5.8</v>
      </c>
      <c r="AC520" s="40">
        <v>-0.1</v>
      </c>
    </row>
    <row r="521" spans="1:29">
      <c r="A521" s="38">
        <v>389</v>
      </c>
      <c r="B521" s="39" t="s">
        <v>536</v>
      </c>
      <c r="C521" s="38" t="s">
        <v>53</v>
      </c>
      <c r="D521" s="38">
        <v>30</v>
      </c>
      <c r="E521" s="38" t="s">
        <v>107</v>
      </c>
      <c r="F521" s="38">
        <v>42</v>
      </c>
      <c r="G521" s="38">
        <v>591</v>
      </c>
      <c r="H521" s="38">
        <v>10.6</v>
      </c>
      <c r="I521" s="38">
        <v>0.432</v>
      </c>
      <c r="J521" s="38">
        <v>0.439</v>
      </c>
      <c r="K521" s="38">
        <v>0.18</v>
      </c>
      <c r="L521" s="38">
        <v>3.1</v>
      </c>
      <c r="M521" s="38">
        <v>6.2</v>
      </c>
      <c r="N521" s="38">
        <v>4.5999999999999996</v>
      </c>
      <c r="O521" s="38">
        <v>25.7</v>
      </c>
      <c r="P521" s="38">
        <v>1.7</v>
      </c>
      <c r="Q521" s="38">
        <v>0.4</v>
      </c>
      <c r="R521" s="38">
        <v>9.8000000000000007</v>
      </c>
      <c r="S521" s="38">
        <v>22.5</v>
      </c>
      <c r="T521" s="38"/>
      <c r="U521" s="38">
        <v>0</v>
      </c>
      <c r="V521" s="38">
        <v>0.2</v>
      </c>
      <c r="W521" s="38">
        <v>0.3</v>
      </c>
      <c r="X521" s="38">
        <v>2.1000000000000001E-2</v>
      </c>
      <c r="Y521" s="38"/>
      <c r="Z521" s="38">
        <v>-0.4</v>
      </c>
      <c r="AA521" s="38">
        <v>-2.8</v>
      </c>
      <c r="AB521" s="38">
        <v>-3.3</v>
      </c>
      <c r="AC521" s="38">
        <v>-0.2</v>
      </c>
    </row>
    <row r="522" spans="1:29">
      <c r="A522" s="40">
        <v>389</v>
      </c>
      <c r="B522" s="39" t="s">
        <v>536</v>
      </c>
      <c r="C522" s="40" t="s">
        <v>53</v>
      </c>
      <c r="D522" s="40">
        <v>30</v>
      </c>
      <c r="E522" s="39" t="s">
        <v>90</v>
      </c>
      <c r="F522" s="40">
        <v>33</v>
      </c>
      <c r="G522" s="40">
        <v>465</v>
      </c>
      <c r="H522" s="40">
        <v>10.6</v>
      </c>
      <c r="I522" s="40">
        <v>0.433</v>
      </c>
      <c r="J522" s="40">
        <v>0.45100000000000001</v>
      </c>
      <c r="K522" s="40">
        <v>0.19600000000000001</v>
      </c>
      <c r="L522" s="40">
        <v>3.1</v>
      </c>
      <c r="M522" s="40">
        <v>6</v>
      </c>
      <c r="N522" s="40">
        <v>4.5</v>
      </c>
      <c r="O522" s="40">
        <v>26.4</v>
      </c>
      <c r="P522" s="40">
        <v>1.5</v>
      </c>
      <c r="Q522" s="40">
        <v>0.5</v>
      </c>
      <c r="R522" s="40">
        <v>9</v>
      </c>
      <c r="S522" s="40">
        <v>22.6</v>
      </c>
      <c r="T522" s="40"/>
      <c r="U522" s="40">
        <v>0.1</v>
      </c>
      <c r="V522" s="40">
        <v>0.1</v>
      </c>
      <c r="W522" s="40">
        <v>0.2</v>
      </c>
      <c r="X522" s="40">
        <v>2.4E-2</v>
      </c>
      <c r="Y522" s="40"/>
      <c r="Z522" s="40">
        <v>0</v>
      </c>
      <c r="AA522" s="40">
        <v>-3</v>
      </c>
      <c r="AB522" s="40">
        <v>-3</v>
      </c>
      <c r="AC522" s="40">
        <v>-0.1</v>
      </c>
    </row>
    <row r="523" spans="1:29">
      <c r="A523" s="40">
        <v>389</v>
      </c>
      <c r="B523" s="39" t="s">
        <v>536</v>
      </c>
      <c r="C523" s="40" t="s">
        <v>53</v>
      </c>
      <c r="D523" s="40">
        <v>30</v>
      </c>
      <c r="E523" s="39" t="s">
        <v>69</v>
      </c>
      <c r="F523" s="40">
        <v>9</v>
      </c>
      <c r="G523" s="40">
        <v>126</v>
      </c>
      <c r="H523" s="40">
        <v>10.4</v>
      </c>
      <c r="I523" s="40">
        <v>0.42899999999999999</v>
      </c>
      <c r="J523" s="40">
        <v>0.39200000000000002</v>
      </c>
      <c r="K523" s="40">
        <v>0.11799999999999999</v>
      </c>
      <c r="L523" s="40">
        <v>2.7</v>
      </c>
      <c r="M523" s="40">
        <v>7</v>
      </c>
      <c r="N523" s="40">
        <v>4.9000000000000004</v>
      </c>
      <c r="O523" s="40">
        <v>23.2</v>
      </c>
      <c r="P523" s="40">
        <v>2.4</v>
      </c>
      <c r="Q523" s="40">
        <v>0</v>
      </c>
      <c r="R523" s="40">
        <v>13</v>
      </c>
      <c r="S523" s="40">
        <v>22.1</v>
      </c>
      <c r="T523" s="40"/>
      <c r="U523" s="40">
        <v>-0.1</v>
      </c>
      <c r="V523" s="40">
        <v>0.1</v>
      </c>
      <c r="W523" s="40">
        <v>0</v>
      </c>
      <c r="X523" s="40">
        <v>1.2E-2</v>
      </c>
      <c r="Y523" s="40"/>
      <c r="Z523" s="40">
        <v>-2.1</v>
      </c>
      <c r="AA523" s="40">
        <v>-2.2000000000000002</v>
      </c>
      <c r="AB523" s="40">
        <v>-4.3</v>
      </c>
      <c r="AC523" s="40">
        <v>-0.1</v>
      </c>
    </row>
    <row r="524" spans="1:29">
      <c r="A524" s="38">
        <v>390</v>
      </c>
      <c r="B524" s="39" t="s">
        <v>537</v>
      </c>
      <c r="C524" s="38" t="s">
        <v>24</v>
      </c>
      <c r="D524" s="38">
        <v>23</v>
      </c>
      <c r="E524" s="38" t="s">
        <v>107</v>
      </c>
      <c r="F524" s="38">
        <v>54</v>
      </c>
      <c r="G524" s="38">
        <v>798</v>
      </c>
      <c r="H524" s="38">
        <v>15.3</v>
      </c>
      <c r="I524" s="38">
        <v>0.502</v>
      </c>
      <c r="J524" s="38">
        <v>8.0000000000000002E-3</v>
      </c>
      <c r="K524" s="38">
        <v>0.40799999999999997</v>
      </c>
      <c r="L524" s="38">
        <v>12.6</v>
      </c>
      <c r="M524" s="38">
        <v>28.6</v>
      </c>
      <c r="N524" s="38">
        <v>20.5</v>
      </c>
      <c r="O524" s="38">
        <v>7.6</v>
      </c>
      <c r="P524" s="38">
        <v>2</v>
      </c>
      <c r="Q524" s="38">
        <v>1.9</v>
      </c>
      <c r="R524" s="38">
        <v>16.100000000000001</v>
      </c>
      <c r="S524" s="38">
        <v>20.2</v>
      </c>
      <c r="T524" s="38"/>
      <c r="U524" s="38">
        <v>0</v>
      </c>
      <c r="V524" s="38">
        <v>1.4</v>
      </c>
      <c r="W524" s="38">
        <v>1.5</v>
      </c>
      <c r="X524" s="38">
        <v>8.8999999999999996E-2</v>
      </c>
      <c r="Y524" s="38"/>
      <c r="Z524" s="38">
        <v>-3.8</v>
      </c>
      <c r="AA524" s="38">
        <v>1.1000000000000001</v>
      </c>
      <c r="AB524" s="38">
        <v>-2.7</v>
      </c>
      <c r="AC524" s="38">
        <v>-0.1</v>
      </c>
    </row>
    <row r="525" spans="1:29">
      <c r="A525" s="40">
        <v>390</v>
      </c>
      <c r="B525" s="39" t="s">
        <v>537</v>
      </c>
      <c r="C525" s="40" t="s">
        <v>24</v>
      </c>
      <c r="D525" s="40">
        <v>23</v>
      </c>
      <c r="E525" s="39" t="s">
        <v>49</v>
      </c>
      <c r="F525" s="40">
        <v>32</v>
      </c>
      <c r="G525" s="40">
        <v>391</v>
      </c>
      <c r="H525" s="40">
        <v>11</v>
      </c>
      <c r="I525" s="40">
        <v>0.51300000000000001</v>
      </c>
      <c r="J525" s="40">
        <v>0</v>
      </c>
      <c r="K525" s="40">
        <v>0.52700000000000002</v>
      </c>
      <c r="L525" s="40">
        <v>9.1999999999999993</v>
      </c>
      <c r="M525" s="40">
        <v>26.8</v>
      </c>
      <c r="N525" s="40">
        <v>18.2</v>
      </c>
      <c r="O525" s="40">
        <v>3.4</v>
      </c>
      <c r="P525" s="40">
        <v>2.1</v>
      </c>
      <c r="Q525" s="40">
        <v>2</v>
      </c>
      <c r="R525" s="40">
        <v>22.7</v>
      </c>
      <c r="S525" s="40">
        <v>16.600000000000001</v>
      </c>
      <c r="T525" s="40"/>
      <c r="U525" s="40">
        <v>-0.3</v>
      </c>
      <c r="V525" s="40">
        <v>0.8</v>
      </c>
      <c r="W525" s="40">
        <v>0.5</v>
      </c>
      <c r="X525" s="40">
        <v>5.8999999999999997E-2</v>
      </c>
      <c r="Y525" s="40"/>
      <c r="Z525" s="40">
        <v>-5.5</v>
      </c>
      <c r="AA525" s="40">
        <v>1.8</v>
      </c>
      <c r="AB525" s="40">
        <v>-3.8</v>
      </c>
      <c r="AC525" s="40">
        <v>-0.2</v>
      </c>
    </row>
    <row r="526" spans="1:29">
      <c r="A526" s="40">
        <v>390</v>
      </c>
      <c r="B526" s="39" t="s">
        <v>537</v>
      </c>
      <c r="C526" s="40" t="s">
        <v>24</v>
      </c>
      <c r="D526" s="40">
        <v>23</v>
      </c>
      <c r="E526" s="39" t="s">
        <v>223</v>
      </c>
      <c r="F526" s="40">
        <v>22</v>
      </c>
      <c r="G526" s="40">
        <v>407</v>
      </c>
      <c r="H526" s="40">
        <v>19.3</v>
      </c>
      <c r="I526" s="40">
        <v>0.496</v>
      </c>
      <c r="J526" s="40">
        <v>1.2E-2</v>
      </c>
      <c r="K526" s="40">
        <v>0.34300000000000003</v>
      </c>
      <c r="L526" s="40">
        <v>15.8</v>
      </c>
      <c r="M526" s="40">
        <v>30.2</v>
      </c>
      <c r="N526" s="40">
        <v>22.6</v>
      </c>
      <c r="O526" s="40">
        <v>11.7</v>
      </c>
      <c r="P526" s="40">
        <v>2</v>
      </c>
      <c r="Q526" s="40">
        <v>1.8</v>
      </c>
      <c r="R526" s="40">
        <v>11.8</v>
      </c>
      <c r="S526" s="40">
        <v>23.6</v>
      </c>
      <c r="T526" s="40"/>
      <c r="U526" s="40">
        <v>0.3</v>
      </c>
      <c r="V526" s="40">
        <v>0.7</v>
      </c>
      <c r="W526" s="40">
        <v>1</v>
      </c>
      <c r="X526" s="40">
        <v>0.11799999999999999</v>
      </c>
      <c r="Y526" s="40"/>
      <c r="Z526" s="40">
        <v>-2.1</v>
      </c>
      <c r="AA526" s="40">
        <v>0.5</v>
      </c>
      <c r="AB526" s="40">
        <v>-1.6</v>
      </c>
      <c r="AC526" s="40">
        <v>0</v>
      </c>
    </row>
    <row r="527" spans="1:29">
      <c r="A527" s="38">
        <v>391</v>
      </c>
      <c r="B527" s="39" t="s">
        <v>99</v>
      </c>
      <c r="C527" s="38" t="s">
        <v>53</v>
      </c>
      <c r="D527" s="38">
        <v>28</v>
      </c>
      <c r="E527" s="38" t="s">
        <v>107</v>
      </c>
      <c r="F527" s="38">
        <v>68</v>
      </c>
      <c r="G527" s="38">
        <v>2018</v>
      </c>
      <c r="H527" s="38">
        <v>13.5</v>
      </c>
      <c r="I527" s="38">
        <v>0.44800000000000001</v>
      </c>
      <c r="J527" s="38">
        <v>0.13300000000000001</v>
      </c>
      <c r="K527" s="38">
        <v>0.121</v>
      </c>
      <c r="L527" s="38">
        <v>3.9</v>
      </c>
      <c r="M527" s="38">
        <v>16.399999999999999</v>
      </c>
      <c r="N527" s="38">
        <v>10.1</v>
      </c>
      <c r="O527" s="38">
        <v>39.299999999999997</v>
      </c>
      <c r="P527" s="38">
        <v>2.2999999999999998</v>
      </c>
      <c r="Q527" s="38">
        <v>0.3</v>
      </c>
      <c r="R527" s="38">
        <v>23.6</v>
      </c>
      <c r="S527" s="38">
        <v>19.5</v>
      </c>
      <c r="T527" s="38"/>
      <c r="U527" s="38">
        <v>-0.7</v>
      </c>
      <c r="V527" s="38">
        <v>2.2999999999999998</v>
      </c>
      <c r="W527" s="38">
        <v>1.6</v>
      </c>
      <c r="X527" s="38">
        <v>3.6999999999999998E-2</v>
      </c>
      <c r="Y527" s="38"/>
      <c r="Z527" s="38">
        <v>-1.6</v>
      </c>
      <c r="AA527" s="38">
        <v>1.1000000000000001</v>
      </c>
      <c r="AB527" s="38">
        <v>-0.5</v>
      </c>
      <c r="AC527" s="38">
        <v>0.8</v>
      </c>
    </row>
    <row r="528" spans="1:29">
      <c r="A528" s="40">
        <v>391</v>
      </c>
      <c r="B528" s="39" t="s">
        <v>99</v>
      </c>
      <c r="C528" s="40" t="s">
        <v>53</v>
      </c>
      <c r="D528" s="40">
        <v>28</v>
      </c>
      <c r="E528" s="39" t="s">
        <v>87</v>
      </c>
      <c r="F528" s="40">
        <v>22</v>
      </c>
      <c r="G528" s="40">
        <v>699</v>
      </c>
      <c r="H528" s="40">
        <v>15.5</v>
      </c>
      <c r="I528" s="40">
        <v>0.42199999999999999</v>
      </c>
      <c r="J528" s="40">
        <v>0.16</v>
      </c>
      <c r="K528" s="40">
        <v>0.18</v>
      </c>
      <c r="L528" s="40">
        <v>3.9</v>
      </c>
      <c r="M528" s="40">
        <v>22.3</v>
      </c>
      <c r="N528" s="40">
        <v>12.9</v>
      </c>
      <c r="O528" s="40">
        <v>49.3</v>
      </c>
      <c r="P528" s="40">
        <v>2.7</v>
      </c>
      <c r="Q528" s="40">
        <v>0.3</v>
      </c>
      <c r="R528" s="40">
        <v>25.8</v>
      </c>
      <c r="S528" s="40">
        <v>18.2</v>
      </c>
      <c r="T528" s="40"/>
      <c r="U528" s="40">
        <v>-0.2</v>
      </c>
      <c r="V528" s="40">
        <v>1.1000000000000001</v>
      </c>
      <c r="W528" s="40">
        <v>0.9</v>
      </c>
      <c r="X528" s="40">
        <v>6.4000000000000001E-2</v>
      </c>
      <c r="Y528" s="40"/>
      <c r="Z528" s="40">
        <v>-1.6</v>
      </c>
      <c r="AA528" s="40">
        <v>2.1</v>
      </c>
      <c r="AB528" s="40">
        <v>0.4</v>
      </c>
      <c r="AC528" s="40">
        <v>0.4</v>
      </c>
    </row>
    <row r="529" spans="1:29">
      <c r="A529" s="40">
        <v>391</v>
      </c>
      <c r="B529" s="39" t="s">
        <v>99</v>
      </c>
      <c r="C529" s="40" t="s">
        <v>53</v>
      </c>
      <c r="D529" s="40">
        <v>28</v>
      </c>
      <c r="E529" s="39" t="s">
        <v>81</v>
      </c>
      <c r="F529" s="40">
        <v>46</v>
      </c>
      <c r="G529" s="40">
        <v>1319</v>
      </c>
      <c r="H529" s="40">
        <v>12.4</v>
      </c>
      <c r="I529" s="40">
        <v>0.46</v>
      </c>
      <c r="J529" s="40">
        <v>0.121</v>
      </c>
      <c r="K529" s="40">
        <v>9.4E-2</v>
      </c>
      <c r="L529" s="40">
        <v>4</v>
      </c>
      <c r="M529" s="40">
        <v>13.3</v>
      </c>
      <c r="N529" s="40">
        <v>8.6</v>
      </c>
      <c r="O529" s="40">
        <v>34</v>
      </c>
      <c r="P529" s="40">
        <v>2.1</v>
      </c>
      <c r="Q529" s="40">
        <v>0.2</v>
      </c>
      <c r="R529" s="40">
        <v>22.6</v>
      </c>
      <c r="S529" s="40">
        <v>20.3</v>
      </c>
      <c r="T529" s="40"/>
      <c r="U529" s="40">
        <v>-0.5</v>
      </c>
      <c r="V529" s="40">
        <v>1.2</v>
      </c>
      <c r="W529" s="40">
        <v>0.6</v>
      </c>
      <c r="X529" s="40">
        <v>2.3E-2</v>
      </c>
      <c r="Y529" s="40"/>
      <c r="Z529" s="40">
        <v>-1.5</v>
      </c>
      <c r="AA529" s="40">
        <v>0.5</v>
      </c>
      <c r="AB529" s="40">
        <v>-1</v>
      </c>
      <c r="AC529" s="40">
        <v>0.3</v>
      </c>
    </row>
    <row r="530" spans="1:29">
      <c r="A530" s="38">
        <v>392</v>
      </c>
      <c r="B530" s="39" t="s">
        <v>100</v>
      </c>
      <c r="C530" s="38" t="s">
        <v>53</v>
      </c>
      <c r="D530" s="38">
        <v>26</v>
      </c>
      <c r="E530" s="39" t="s">
        <v>79</v>
      </c>
      <c r="F530" s="38">
        <v>51</v>
      </c>
      <c r="G530" s="38">
        <v>1530</v>
      </c>
      <c r="H530" s="38">
        <v>15.9</v>
      </c>
      <c r="I530" s="38">
        <v>0.49299999999999999</v>
      </c>
      <c r="J530" s="38">
        <v>0.32500000000000001</v>
      </c>
      <c r="K530" s="38">
        <v>0.224</v>
      </c>
      <c r="L530" s="38">
        <v>2.6</v>
      </c>
      <c r="M530" s="38">
        <v>8.6999999999999993</v>
      </c>
      <c r="N530" s="38">
        <v>5.7</v>
      </c>
      <c r="O530" s="38">
        <v>30.7</v>
      </c>
      <c r="P530" s="38">
        <v>1.2</v>
      </c>
      <c r="Q530" s="38">
        <v>0.8</v>
      </c>
      <c r="R530" s="38">
        <v>14.9</v>
      </c>
      <c r="S530" s="38">
        <v>31.7</v>
      </c>
      <c r="T530" s="38"/>
      <c r="U530" s="38">
        <v>0</v>
      </c>
      <c r="V530" s="38">
        <v>1.2</v>
      </c>
      <c r="W530" s="38">
        <v>1.2</v>
      </c>
      <c r="X530" s="38">
        <v>3.7999999999999999E-2</v>
      </c>
      <c r="Y530" s="38"/>
      <c r="Z530" s="38">
        <v>1.1000000000000001</v>
      </c>
      <c r="AA530" s="38">
        <v>-2.2999999999999998</v>
      </c>
      <c r="AB530" s="38">
        <v>-1.3</v>
      </c>
      <c r="AC530" s="38">
        <v>0.3</v>
      </c>
    </row>
    <row r="531" spans="1:29">
      <c r="A531" s="38">
        <v>393</v>
      </c>
      <c r="B531" s="39" t="s">
        <v>538</v>
      </c>
      <c r="C531" s="38" t="s">
        <v>64</v>
      </c>
      <c r="D531" s="38">
        <v>23</v>
      </c>
      <c r="E531" s="39" t="s">
        <v>105</v>
      </c>
      <c r="F531" s="38">
        <v>82</v>
      </c>
      <c r="G531" s="38">
        <v>2092</v>
      </c>
      <c r="H531" s="38">
        <v>11.2</v>
      </c>
      <c r="I531" s="38">
        <v>0.51900000000000002</v>
      </c>
      <c r="J531" s="38">
        <v>0.51800000000000002</v>
      </c>
      <c r="K531" s="38">
        <v>7.3999999999999996E-2</v>
      </c>
      <c r="L531" s="38">
        <v>1.8</v>
      </c>
      <c r="M531" s="38">
        <v>10.7</v>
      </c>
      <c r="N531" s="38">
        <v>6.2</v>
      </c>
      <c r="O531" s="38">
        <v>6.5</v>
      </c>
      <c r="P531" s="38">
        <v>1.3</v>
      </c>
      <c r="Q531" s="38">
        <v>1</v>
      </c>
      <c r="R531" s="38">
        <v>8.1</v>
      </c>
      <c r="S531" s="38">
        <v>18.3</v>
      </c>
      <c r="T531" s="38"/>
      <c r="U531" s="38">
        <v>1.3</v>
      </c>
      <c r="V531" s="38">
        <v>1</v>
      </c>
      <c r="W531" s="38">
        <v>2.4</v>
      </c>
      <c r="X531" s="38">
        <v>5.3999999999999999E-2</v>
      </c>
      <c r="Y531" s="38"/>
      <c r="Z531" s="38">
        <v>0.2</v>
      </c>
      <c r="AA531" s="38">
        <v>-1.8</v>
      </c>
      <c r="AB531" s="38">
        <v>-1.6</v>
      </c>
      <c r="AC531" s="38">
        <v>0.2</v>
      </c>
    </row>
    <row r="532" spans="1:29">
      <c r="A532" s="38">
        <v>394</v>
      </c>
      <c r="B532" s="39" t="s">
        <v>539</v>
      </c>
      <c r="C532" s="38" t="s">
        <v>53</v>
      </c>
      <c r="D532" s="38">
        <v>24</v>
      </c>
      <c r="E532" s="39" t="s">
        <v>77</v>
      </c>
      <c r="F532" s="38">
        <v>22</v>
      </c>
      <c r="G532" s="38">
        <v>692</v>
      </c>
      <c r="H532" s="38">
        <v>15.2</v>
      </c>
      <c r="I532" s="38">
        <v>0.45200000000000001</v>
      </c>
      <c r="J532" s="38">
        <v>0.23300000000000001</v>
      </c>
      <c r="K532" s="38">
        <v>0.32400000000000001</v>
      </c>
      <c r="L532" s="38">
        <v>3</v>
      </c>
      <c r="M532" s="38">
        <v>18.100000000000001</v>
      </c>
      <c r="N532" s="38">
        <v>10.3</v>
      </c>
      <c r="O532" s="38">
        <v>43.5</v>
      </c>
      <c r="P532" s="38">
        <v>2.8</v>
      </c>
      <c r="Q532" s="38">
        <v>0.1</v>
      </c>
      <c r="R532" s="38">
        <v>20.399999999999999</v>
      </c>
      <c r="S532" s="38">
        <v>20</v>
      </c>
      <c r="T532" s="38"/>
      <c r="U532" s="38">
        <v>0.1</v>
      </c>
      <c r="V532" s="38">
        <v>0.4</v>
      </c>
      <c r="W532" s="38">
        <v>0.5</v>
      </c>
      <c r="X532" s="38">
        <v>3.3000000000000002E-2</v>
      </c>
      <c r="Y532" s="38"/>
      <c r="Z532" s="38">
        <v>0.1</v>
      </c>
      <c r="AA532" s="38">
        <v>-0.5</v>
      </c>
      <c r="AB532" s="38">
        <v>-0.5</v>
      </c>
      <c r="AC532" s="38">
        <v>0.3</v>
      </c>
    </row>
    <row r="533" spans="1:29">
      <c r="A533" s="38">
        <v>395</v>
      </c>
      <c r="B533" s="39" t="s">
        <v>540</v>
      </c>
      <c r="C533" s="38" t="s">
        <v>64</v>
      </c>
      <c r="D533" s="38">
        <v>28</v>
      </c>
      <c r="E533" s="39" t="s">
        <v>67</v>
      </c>
      <c r="F533" s="38">
        <v>68</v>
      </c>
      <c r="G533" s="38">
        <v>1047</v>
      </c>
      <c r="H533" s="38">
        <v>8.1999999999999993</v>
      </c>
      <c r="I533" s="38">
        <v>0.59099999999999997</v>
      </c>
      <c r="J533" s="38">
        <v>0.64600000000000002</v>
      </c>
      <c r="K533" s="38">
        <v>8.6999999999999994E-2</v>
      </c>
      <c r="L533" s="38">
        <v>0.9</v>
      </c>
      <c r="M533" s="38">
        <v>4.0999999999999996</v>
      </c>
      <c r="N533" s="38">
        <v>2.5</v>
      </c>
      <c r="O533" s="38">
        <v>7.9</v>
      </c>
      <c r="P533" s="38">
        <v>0.8</v>
      </c>
      <c r="Q533" s="38">
        <v>0.4</v>
      </c>
      <c r="R533" s="38">
        <v>14.7</v>
      </c>
      <c r="S533" s="38">
        <v>13.8</v>
      </c>
      <c r="T533" s="38"/>
      <c r="U533" s="38">
        <v>0.6</v>
      </c>
      <c r="V533" s="38">
        <v>0.7</v>
      </c>
      <c r="W533" s="38">
        <v>1.3</v>
      </c>
      <c r="X533" s="38">
        <v>6.0999999999999999E-2</v>
      </c>
      <c r="Y533" s="38"/>
      <c r="Z533" s="38">
        <v>-0.7</v>
      </c>
      <c r="AA533" s="38">
        <v>-1.8</v>
      </c>
      <c r="AB533" s="38">
        <v>-2.5</v>
      </c>
      <c r="AC533" s="38">
        <v>-0.1</v>
      </c>
    </row>
    <row r="534" spans="1:29">
      <c r="A534" s="38">
        <v>396</v>
      </c>
      <c r="B534" s="39" t="s">
        <v>541</v>
      </c>
      <c r="C534" s="38" t="s">
        <v>58</v>
      </c>
      <c r="D534" s="38">
        <v>29</v>
      </c>
      <c r="E534" s="39" t="s">
        <v>56</v>
      </c>
      <c r="F534" s="38">
        <v>33</v>
      </c>
      <c r="G534" s="38">
        <v>271</v>
      </c>
      <c r="H534" s="38">
        <v>0.8</v>
      </c>
      <c r="I534" s="38">
        <v>0.255</v>
      </c>
      <c r="J534" s="38">
        <v>0.5</v>
      </c>
      <c r="K534" s="38">
        <v>0.20399999999999999</v>
      </c>
      <c r="L534" s="38">
        <v>1.6</v>
      </c>
      <c r="M534" s="38">
        <v>14.3</v>
      </c>
      <c r="N534" s="38">
        <v>8.1999999999999993</v>
      </c>
      <c r="O534" s="38">
        <v>5.4</v>
      </c>
      <c r="P534" s="38">
        <v>0.9</v>
      </c>
      <c r="Q534" s="38">
        <v>3.3</v>
      </c>
      <c r="R534" s="38">
        <v>15.8</v>
      </c>
      <c r="S534" s="38">
        <v>11.2</v>
      </c>
      <c r="T534" s="38"/>
      <c r="U534" s="38">
        <v>-0.7</v>
      </c>
      <c r="V534" s="38">
        <v>0.4</v>
      </c>
      <c r="W534" s="38">
        <v>-0.3</v>
      </c>
      <c r="X534" s="38">
        <v>-5.6000000000000001E-2</v>
      </c>
      <c r="Y534" s="38"/>
      <c r="Z534" s="38">
        <v>-7.7</v>
      </c>
      <c r="AA534" s="38">
        <v>1.8</v>
      </c>
      <c r="AB534" s="38">
        <v>-6</v>
      </c>
      <c r="AC534" s="38">
        <v>-0.3</v>
      </c>
    </row>
    <row r="535" spans="1:29">
      <c r="A535" s="38">
        <v>397</v>
      </c>
      <c r="B535" s="39" t="s">
        <v>542</v>
      </c>
      <c r="C535" s="38" t="s">
        <v>61</v>
      </c>
      <c r="D535" s="38">
        <v>25</v>
      </c>
      <c r="E535" s="39" t="s">
        <v>85</v>
      </c>
      <c r="F535" s="38">
        <v>67</v>
      </c>
      <c r="G535" s="38">
        <v>1133</v>
      </c>
      <c r="H535" s="38">
        <v>10.9</v>
      </c>
      <c r="I535" s="38">
        <v>0.44900000000000001</v>
      </c>
      <c r="J535" s="38">
        <v>3.0000000000000001E-3</v>
      </c>
      <c r="K535" s="38">
        <v>0.26800000000000002</v>
      </c>
      <c r="L535" s="38">
        <v>8.4</v>
      </c>
      <c r="M535" s="38">
        <v>14.6</v>
      </c>
      <c r="N535" s="38">
        <v>11.4</v>
      </c>
      <c r="O535" s="38">
        <v>7.4</v>
      </c>
      <c r="P535" s="38">
        <v>1.3</v>
      </c>
      <c r="Q535" s="38">
        <v>3.1</v>
      </c>
      <c r="R535" s="38">
        <v>9.5</v>
      </c>
      <c r="S535" s="38">
        <v>14.8</v>
      </c>
      <c r="T535" s="38"/>
      <c r="U535" s="38">
        <v>0.3</v>
      </c>
      <c r="V535" s="38">
        <v>0.6</v>
      </c>
      <c r="W535" s="38">
        <v>0.8</v>
      </c>
      <c r="X535" s="38">
        <v>3.5999999999999997E-2</v>
      </c>
      <c r="Y535" s="38"/>
      <c r="Z535" s="38">
        <v>-3.3</v>
      </c>
      <c r="AA535" s="38">
        <v>0.4</v>
      </c>
      <c r="AB535" s="38">
        <v>-2.8</v>
      </c>
      <c r="AC535" s="38">
        <v>-0.2</v>
      </c>
    </row>
    <row r="536" spans="1:29">
      <c r="A536" s="38">
        <v>398</v>
      </c>
      <c r="B536" s="39" t="s">
        <v>543</v>
      </c>
      <c r="C536" s="38" t="s">
        <v>64</v>
      </c>
      <c r="D536" s="38">
        <v>35</v>
      </c>
      <c r="E536" s="39" t="s">
        <v>221</v>
      </c>
      <c r="F536" s="38">
        <v>21</v>
      </c>
      <c r="G536" s="38">
        <v>270</v>
      </c>
      <c r="H536" s="38">
        <v>5.0999999999999996</v>
      </c>
      <c r="I536" s="38">
        <v>0.42199999999999999</v>
      </c>
      <c r="J536" s="38">
        <v>0.54200000000000004</v>
      </c>
      <c r="K536" s="38">
        <v>8.3000000000000004E-2</v>
      </c>
      <c r="L536" s="38">
        <v>1.7</v>
      </c>
      <c r="M536" s="38">
        <v>7.1</v>
      </c>
      <c r="N536" s="38">
        <v>4.4000000000000004</v>
      </c>
      <c r="O536" s="38">
        <v>6.6</v>
      </c>
      <c r="P536" s="38">
        <v>1.8</v>
      </c>
      <c r="Q536" s="38">
        <v>1.1000000000000001</v>
      </c>
      <c r="R536" s="38">
        <v>9.1</v>
      </c>
      <c r="S536" s="38">
        <v>9.3000000000000007</v>
      </c>
      <c r="T536" s="38"/>
      <c r="U536" s="38">
        <v>0</v>
      </c>
      <c r="V536" s="38">
        <v>0.1</v>
      </c>
      <c r="W536" s="38">
        <v>0.1</v>
      </c>
      <c r="X536" s="38">
        <v>1.7000000000000001E-2</v>
      </c>
      <c r="Y536" s="38"/>
      <c r="Z536" s="38">
        <v>-2.7</v>
      </c>
      <c r="AA536" s="38">
        <v>-0.2</v>
      </c>
      <c r="AB536" s="38">
        <v>-2.9</v>
      </c>
      <c r="AC536" s="38">
        <v>-0.1</v>
      </c>
    </row>
    <row r="537" spans="1:29">
      <c r="A537" s="38">
        <v>399</v>
      </c>
      <c r="B537" s="39" t="s">
        <v>544</v>
      </c>
      <c r="C537" s="38" t="s">
        <v>64</v>
      </c>
      <c r="D537" s="38">
        <v>21</v>
      </c>
      <c r="E537" s="39" t="s">
        <v>223</v>
      </c>
      <c r="F537" s="38">
        <v>74</v>
      </c>
      <c r="G537" s="38">
        <v>1131</v>
      </c>
      <c r="H537" s="38">
        <v>9.4</v>
      </c>
      <c r="I537" s="38">
        <v>0.498</v>
      </c>
      <c r="J537" s="38">
        <v>0.36699999999999999</v>
      </c>
      <c r="K537" s="38">
        <v>0.27200000000000002</v>
      </c>
      <c r="L537" s="38">
        <v>3.2</v>
      </c>
      <c r="M537" s="38">
        <v>12.9</v>
      </c>
      <c r="N537" s="38">
        <v>7.8</v>
      </c>
      <c r="O537" s="38">
        <v>12</v>
      </c>
      <c r="P537" s="38">
        <v>1.7</v>
      </c>
      <c r="Q537" s="38">
        <v>1.9</v>
      </c>
      <c r="R537" s="38">
        <v>16.399999999999999</v>
      </c>
      <c r="S537" s="38">
        <v>17.899999999999999</v>
      </c>
      <c r="T537" s="38"/>
      <c r="U537" s="38">
        <v>-0.5</v>
      </c>
      <c r="V537" s="38">
        <v>1.1000000000000001</v>
      </c>
      <c r="W537" s="38">
        <v>0.6</v>
      </c>
      <c r="X537" s="38">
        <v>2.5000000000000001E-2</v>
      </c>
      <c r="Y537" s="38"/>
      <c r="Z537" s="38">
        <v>-4</v>
      </c>
      <c r="AA537" s="38">
        <v>-0.4</v>
      </c>
      <c r="AB537" s="38">
        <v>-4.4000000000000004</v>
      </c>
      <c r="AC537" s="38">
        <v>-0.7</v>
      </c>
    </row>
    <row r="538" spans="1:29">
      <c r="A538" s="38">
        <v>400</v>
      </c>
      <c r="B538" s="39" t="s">
        <v>545</v>
      </c>
      <c r="C538" s="38" t="s">
        <v>61</v>
      </c>
      <c r="D538" s="38">
        <v>26</v>
      </c>
      <c r="E538" s="39" t="s">
        <v>235</v>
      </c>
      <c r="F538" s="38">
        <v>27</v>
      </c>
      <c r="G538" s="38">
        <v>586</v>
      </c>
      <c r="H538" s="38">
        <v>15.2</v>
      </c>
      <c r="I538" s="38">
        <v>0.50700000000000001</v>
      </c>
      <c r="J538" s="38">
        <v>0</v>
      </c>
      <c r="K538" s="38">
        <v>0.27900000000000003</v>
      </c>
      <c r="L538" s="38">
        <v>13.2</v>
      </c>
      <c r="M538" s="38">
        <v>19.2</v>
      </c>
      <c r="N538" s="38">
        <v>16.2</v>
      </c>
      <c r="O538" s="38">
        <v>6.3</v>
      </c>
      <c r="P538" s="38">
        <v>2.2999999999999998</v>
      </c>
      <c r="Q538" s="38">
        <v>5.6</v>
      </c>
      <c r="R538" s="38">
        <v>12.7</v>
      </c>
      <c r="S538" s="38">
        <v>17</v>
      </c>
      <c r="T538" s="38"/>
      <c r="U538" s="38">
        <v>0.4</v>
      </c>
      <c r="V538" s="38">
        <v>1.2</v>
      </c>
      <c r="W538" s="38">
        <v>1.6</v>
      </c>
      <c r="X538" s="38">
        <v>0.13200000000000001</v>
      </c>
      <c r="Y538" s="38"/>
      <c r="Z538" s="38">
        <v>-2</v>
      </c>
      <c r="AA538" s="38">
        <v>3.4</v>
      </c>
      <c r="AB538" s="38">
        <v>1.4</v>
      </c>
      <c r="AC538" s="38">
        <v>0.5</v>
      </c>
    </row>
    <row r="539" spans="1:29">
      <c r="A539" s="36" t="s">
        <v>214</v>
      </c>
      <c r="B539" s="36" t="s">
        <v>0</v>
      </c>
      <c r="C539" s="36" t="s">
        <v>1</v>
      </c>
      <c r="D539" s="36" t="s">
        <v>2</v>
      </c>
      <c r="E539" s="36" t="s">
        <v>3</v>
      </c>
      <c r="F539" s="36" t="s">
        <v>4</v>
      </c>
      <c r="G539" s="36" t="s">
        <v>6</v>
      </c>
      <c r="H539" s="36" t="s">
        <v>26</v>
      </c>
      <c r="I539" s="36" t="s">
        <v>27</v>
      </c>
      <c r="J539" s="36" t="s">
        <v>28</v>
      </c>
      <c r="K539" s="36" t="s">
        <v>29</v>
      </c>
      <c r="L539" s="36" t="s">
        <v>30</v>
      </c>
      <c r="M539" s="36" t="s">
        <v>31</v>
      </c>
      <c r="N539" s="36" t="s">
        <v>32</v>
      </c>
      <c r="O539" s="36" t="s">
        <v>33</v>
      </c>
      <c r="P539" s="36" t="s">
        <v>34</v>
      </c>
      <c r="Q539" s="36" t="s">
        <v>35</v>
      </c>
      <c r="R539" s="36" t="s">
        <v>36</v>
      </c>
      <c r="S539" s="36" t="s">
        <v>37</v>
      </c>
      <c r="T539" s="36"/>
      <c r="U539" s="36" t="s">
        <v>38</v>
      </c>
      <c r="V539" s="36" t="s">
        <v>39</v>
      </c>
      <c r="W539" s="36" t="s">
        <v>40</v>
      </c>
      <c r="X539" s="36" t="s">
        <v>41</v>
      </c>
      <c r="Y539" s="36"/>
      <c r="Z539" s="36" t="s">
        <v>42</v>
      </c>
      <c r="AA539" s="36" t="s">
        <v>43</v>
      </c>
      <c r="AB539" s="36" t="s">
        <v>44</v>
      </c>
      <c r="AC539" s="36" t="s">
        <v>45</v>
      </c>
    </row>
    <row r="540" spans="1:29">
      <c r="A540" s="38">
        <v>401</v>
      </c>
      <c r="B540" s="39" t="s">
        <v>687</v>
      </c>
      <c r="C540" s="38" t="s">
        <v>53</v>
      </c>
      <c r="D540" s="38">
        <v>21</v>
      </c>
      <c r="E540" s="39" t="s">
        <v>97</v>
      </c>
      <c r="F540" s="38">
        <v>77</v>
      </c>
      <c r="G540" s="38">
        <v>1516</v>
      </c>
      <c r="H540" s="38">
        <v>15.7</v>
      </c>
      <c r="I540" s="38">
        <v>0.51600000000000001</v>
      </c>
      <c r="J540" s="38">
        <v>0.223</v>
      </c>
      <c r="K540" s="38">
        <v>0.26900000000000002</v>
      </c>
      <c r="L540" s="38">
        <v>2.2999999999999998</v>
      </c>
      <c r="M540" s="38">
        <v>9.9</v>
      </c>
      <c r="N540" s="38">
        <v>6.2</v>
      </c>
      <c r="O540" s="38">
        <v>34.6</v>
      </c>
      <c r="P540" s="38">
        <v>1.7</v>
      </c>
      <c r="Q540" s="38">
        <v>0.2</v>
      </c>
      <c r="R540" s="38">
        <v>16.8</v>
      </c>
      <c r="S540" s="38">
        <v>27</v>
      </c>
      <c r="T540" s="38"/>
      <c r="U540" s="38">
        <v>1.1000000000000001</v>
      </c>
      <c r="V540" s="38">
        <v>1.4</v>
      </c>
      <c r="W540" s="38">
        <v>2.5</v>
      </c>
      <c r="X540" s="38">
        <v>0.08</v>
      </c>
      <c r="Y540" s="38"/>
      <c r="Z540" s="38">
        <v>-0.4</v>
      </c>
      <c r="AA540" s="38">
        <v>-2.1</v>
      </c>
      <c r="AB540" s="38">
        <v>-2.4</v>
      </c>
      <c r="AC540" s="38">
        <v>-0.2</v>
      </c>
    </row>
    <row r="541" spans="1:29">
      <c r="A541" s="38">
        <v>402</v>
      </c>
      <c r="B541" s="39" t="s">
        <v>546</v>
      </c>
      <c r="C541" s="38" t="s">
        <v>24</v>
      </c>
      <c r="D541" s="38">
        <v>34</v>
      </c>
      <c r="E541" s="39" t="s">
        <v>67</v>
      </c>
      <c r="F541" s="38">
        <v>81</v>
      </c>
      <c r="G541" s="38">
        <v>1659</v>
      </c>
      <c r="H541" s="38">
        <v>16.8</v>
      </c>
      <c r="I541" s="38">
        <v>0.51500000000000001</v>
      </c>
      <c r="J541" s="38">
        <v>3.1E-2</v>
      </c>
      <c r="K541" s="38">
        <v>0.35199999999999998</v>
      </c>
      <c r="L541" s="38">
        <v>9.3000000000000007</v>
      </c>
      <c r="M541" s="38">
        <v>25.6</v>
      </c>
      <c r="N541" s="38">
        <v>17.5</v>
      </c>
      <c r="O541" s="38">
        <v>11</v>
      </c>
      <c r="P541" s="38">
        <v>1.5</v>
      </c>
      <c r="Q541" s="38">
        <v>0.8</v>
      </c>
      <c r="R541" s="38">
        <v>11.3</v>
      </c>
      <c r="S541" s="38">
        <v>22.8</v>
      </c>
      <c r="T541" s="38"/>
      <c r="U541" s="38">
        <v>1.7</v>
      </c>
      <c r="V541" s="38">
        <v>2.7</v>
      </c>
      <c r="W541" s="38">
        <v>4.4000000000000004</v>
      </c>
      <c r="X541" s="38">
        <v>0.126</v>
      </c>
      <c r="Y541" s="38"/>
      <c r="Z541" s="38">
        <v>-1.5</v>
      </c>
      <c r="AA541" s="38">
        <v>0.7</v>
      </c>
      <c r="AB541" s="38">
        <v>-0.7</v>
      </c>
      <c r="AC541" s="38">
        <v>0.5</v>
      </c>
    </row>
    <row r="542" spans="1:29">
      <c r="A542" s="38">
        <v>403</v>
      </c>
      <c r="B542" s="39" t="s">
        <v>547</v>
      </c>
      <c r="C542" s="38" t="s">
        <v>24</v>
      </c>
      <c r="D542" s="38">
        <v>26</v>
      </c>
      <c r="E542" s="39" t="s">
        <v>97</v>
      </c>
      <c r="F542" s="38">
        <v>68</v>
      </c>
      <c r="G542" s="38">
        <v>1123</v>
      </c>
      <c r="H542" s="38">
        <v>15.1</v>
      </c>
      <c r="I542" s="38">
        <v>0.54300000000000004</v>
      </c>
      <c r="J542" s="38">
        <v>0.42399999999999999</v>
      </c>
      <c r="K542" s="38">
        <v>0.17</v>
      </c>
      <c r="L542" s="38">
        <v>4.7</v>
      </c>
      <c r="M542" s="38">
        <v>15.2</v>
      </c>
      <c r="N542" s="38">
        <v>10.1</v>
      </c>
      <c r="O542" s="38">
        <v>10.9</v>
      </c>
      <c r="P542" s="38">
        <v>1.1000000000000001</v>
      </c>
      <c r="Q542" s="38">
        <v>0.2</v>
      </c>
      <c r="R542" s="38">
        <v>7.4</v>
      </c>
      <c r="S542" s="38">
        <v>21.4</v>
      </c>
      <c r="T542" s="38"/>
      <c r="U542" s="38">
        <v>1.6</v>
      </c>
      <c r="V542" s="38">
        <v>1.1000000000000001</v>
      </c>
      <c r="W542" s="38">
        <v>2.7</v>
      </c>
      <c r="X542" s="38">
        <v>0.115</v>
      </c>
      <c r="Y542" s="38"/>
      <c r="Z542" s="38">
        <v>0.6</v>
      </c>
      <c r="AA542" s="38">
        <v>-2.1</v>
      </c>
      <c r="AB542" s="38">
        <v>-1.6</v>
      </c>
      <c r="AC542" s="38">
        <v>0.1</v>
      </c>
    </row>
    <row r="543" spans="1:29">
      <c r="A543" s="38">
        <v>404</v>
      </c>
      <c r="B543" s="39" t="s">
        <v>548</v>
      </c>
      <c r="C543" s="38" t="s">
        <v>64</v>
      </c>
      <c r="D543" s="38">
        <v>30</v>
      </c>
      <c r="E543" s="39" t="s">
        <v>97</v>
      </c>
      <c r="F543" s="38">
        <v>52</v>
      </c>
      <c r="G543" s="38">
        <v>976</v>
      </c>
      <c r="H543" s="38">
        <v>13.8</v>
      </c>
      <c r="I543" s="38">
        <v>0.50600000000000001</v>
      </c>
      <c r="J543" s="38">
        <v>0.313</v>
      </c>
      <c r="K543" s="38">
        <v>0.23300000000000001</v>
      </c>
      <c r="L543" s="38">
        <v>6.4</v>
      </c>
      <c r="M543" s="38">
        <v>19.3</v>
      </c>
      <c r="N543" s="38">
        <v>13.1</v>
      </c>
      <c r="O543" s="38">
        <v>11.2</v>
      </c>
      <c r="P543" s="38">
        <v>2.8</v>
      </c>
      <c r="Q543" s="38">
        <v>1.8</v>
      </c>
      <c r="R543" s="38">
        <v>12.2</v>
      </c>
      <c r="S543" s="38">
        <v>14.6</v>
      </c>
      <c r="T543" s="38"/>
      <c r="U543" s="38">
        <v>0.8</v>
      </c>
      <c r="V543" s="38">
        <v>1.7</v>
      </c>
      <c r="W543" s="38">
        <v>2.5</v>
      </c>
      <c r="X543" s="38">
        <v>0.121</v>
      </c>
      <c r="Y543" s="38"/>
      <c r="Z543" s="38">
        <v>-1.2</v>
      </c>
      <c r="AA543" s="38">
        <v>2.5</v>
      </c>
      <c r="AB543" s="38">
        <v>1.3</v>
      </c>
      <c r="AC543" s="38">
        <v>0.8</v>
      </c>
    </row>
    <row r="544" spans="1:29">
      <c r="A544" s="38">
        <v>405</v>
      </c>
      <c r="B544" s="39" t="s">
        <v>549</v>
      </c>
      <c r="C544" s="38" t="s">
        <v>61</v>
      </c>
      <c r="D544" s="38">
        <v>25</v>
      </c>
      <c r="E544" s="39" t="s">
        <v>115</v>
      </c>
      <c r="F544" s="38">
        <v>79</v>
      </c>
      <c r="G544" s="38">
        <v>1235</v>
      </c>
      <c r="H544" s="38">
        <v>12.5</v>
      </c>
      <c r="I544" s="38">
        <v>0.53500000000000003</v>
      </c>
      <c r="J544" s="38">
        <v>4.0000000000000001E-3</v>
      </c>
      <c r="K544" s="38">
        <v>0.182</v>
      </c>
      <c r="L544" s="38">
        <v>8.1</v>
      </c>
      <c r="M544" s="38">
        <v>17.899999999999999</v>
      </c>
      <c r="N544" s="38">
        <v>13.1</v>
      </c>
      <c r="O544" s="38">
        <v>8</v>
      </c>
      <c r="P544" s="38">
        <v>0.4</v>
      </c>
      <c r="Q544" s="38">
        <v>3.8</v>
      </c>
      <c r="R544" s="38">
        <v>16.8</v>
      </c>
      <c r="S544" s="38">
        <v>21.5</v>
      </c>
      <c r="T544" s="38"/>
      <c r="U544" s="38">
        <v>0</v>
      </c>
      <c r="V544" s="38">
        <v>1.7</v>
      </c>
      <c r="W544" s="38">
        <v>1.7</v>
      </c>
      <c r="X544" s="38">
        <v>6.6000000000000003E-2</v>
      </c>
      <c r="Y544" s="38"/>
      <c r="Z544" s="38">
        <v>-3.7</v>
      </c>
      <c r="AA544" s="38">
        <v>0.7</v>
      </c>
      <c r="AB544" s="38">
        <v>-3</v>
      </c>
      <c r="AC544" s="38">
        <v>-0.3</v>
      </c>
    </row>
    <row r="545" spans="1:29">
      <c r="A545" s="38">
        <v>406</v>
      </c>
      <c r="B545" s="39" t="s">
        <v>550</v>
      </c>
      <c r="C545" s="38" t="s">
        <v>53</v>
      </c>
      <c r="D545" s="38">
        <v>28</v>
      </c>
      <c r="E545" s="38" t="s">
        <v>107</v>
      </c>
      <c r="F545" s="38">
        <v>64</v>
      </c>
      <c r="G545" s="38">
        <v>1188</v>
      </c>
      <c r="H545" s="38">
        <v>11.1</v>
      </c>
      <c r="I545" s="38">
        <v>0.49</v>
      </c>
      <c r="J545" s="38">
        <v>0.18</v>
      </c>
      <c r="K545" s="38">
        <v>0.51800000000000002</v>
      </c>
      <c r="L545" s="38">
        <v>2.2999999999999998</v>
      </c>
      <c r="M545" s="38">
        <v>11.2</v>
      </c>
      <c r="N545" s="38">
        <v>6.9</v>
      </c>
      <c r="O545" s="38">
        <v>23</v>
      </c>
      <c r="P545" s="38">
        <v>1.2</v>
      </c>
      <c r="Q545" s="38">
        <v>0</v>
      </c>
      <c r="R545" s="38">
        <v>17.3</v>
      </c>
      <c r="S545" s="38">
        <v>18.7</v>
      </c>
      <c r="T545" s="38"/>
      <c r="U545" s="38">
        <v>0.4</v>
      </c>
      <c r="V545" s="38">
        <v>0.7</v>
      </c>
      <c r="W545" s="38">
        <v>1.1000000000000001</v>
      </c>
      <c r="X545" s="38">
        <v>4.3999999999999997E-2</v>
      </c>
      <c r="Y545" s="38"/>
      <c r="Z545" s="38">
        <v>-2.2999999999999998</v>
      </c>
      <c r="AA545" s="38">
        <v>-1.6</v>
      </c>
      <c r="AB545" s="38">
        <v>-3.9</v>
      </c>
      <c r="AC545" s="38">
        <v>-0.6</v>
      </c>
    </row>
    <row r="546" spans="1:29">
      <c r="A546" s="40">
        <v>406</v>
      </c>
      <c r="B546" s="39" t="s">
        <v>550</v>
      </c>
      <c r="C546" s="40" t="s">
        <v>53</v>
      </c>
      <c r="D546" s="40">
        <v>28</v>
      </c>
      <c r="E546" s="39" t="s">
        <v>292</v>
      </c>
      <c r="F546" s="40">
        <v>36</v>
      </c>
      <c r="G546" s="40">
        <v>642</v>
      </c>
      <c r="H546" s="40">
        <v>8.1</v>
      </c>
      <c r="I546" s="40">
        <v>0.442</v>
      </c>
      <c r="J546" s="40">
        <v>0.153</v>
      </c>
      <c r="K546" s="40">
        <v>0.48099999999999998</v>
      </c>
      <c r="L546" s="40">
        <v>2.4</v>
      </c>
      <c r="M546" s="40">
        <v>9.6</v>
      </c>
      <c r="N546" s="40">
        <v>6.1</v>
      </c>
      <c r="O546" s="40">
        <v>22.7</v>
      </c>
      <c r="P546" s="40">
        <v>1</v>
      </c>
      <c r="Q546" s="40">
        <v>0</v>
      </c>
      <c r="R546" s="40">
        <v>18.7</v>
      </c>
      <c r="S546" s="40">
        <v>18.7</v>
      </c>
      <c r="T546" s="40"/>
      <c r="U546" s="40">
        <v>-0.4</v>
      </c>
      <c r="V546" s="40">
        <v>0.1</v>
      </c>
      <c r="W546" s="40">
        <v>-0.3</v>
      </c>
      <c r="X546" s="40">
        <v>-2.5000000000000001E-2</v>
      </c>
      <c r="Y546" s="40"/>
      <c r="Z546" s="40">
        <v>-3.7</v>
      </c>
      <c r="AA546" s="40">
        <v>-2.6</v>
      </c>
      <c r="AB546" s="40">
        <v>-6.2</v>
      </c>
      <c r="AC546" s="40">
        <v>-0.7</v>
      </c>
    </row>
    <row r="547" spans="1:29">
      <c r="A547" s="40">
        <v>406</v>
      </c>
      <c r="B547" s="39" t="s">
        <v>550</v>
      </c>
      <c r="C547" s="40" t="s">
        <v>53</v>
      </c>
      <c r="D547" s="40">
        <v>28</v>
      </c>
      <c r="E547" s="39" t="s">
        <v>115</v>
      </c>
      <c r="F547" s="40">
        <v>28</v>
      </c>
      <c r="G547" s="40">
        <v>546</v>
      </c>
      <c r="H547" s="40">
        <v>14.7</v>
      </c>
      <c r="I547" s="40">
        <v>0.54700000000000004</v>
      </c>
      <c r="J547" s="40">
        <v>0.21199999999999999</v>
      </c>
      <c r="K547" s="40">
        <v>0.56299999999999994</v>
      </c>
      <c r="L547" s="40">
        <v>2.1</v>
      </c>
      <c r="M547" s="40">
        <v>13.1</v>
      </c>
      <c r="N547" s="40">
        <v>7.7</v>
      </c>
      <c r="O547" s="40">
        <v>23.4</v>
      </c>
      <c r="P547" s="40">
        <v>1.5</v>
      </c>
      <c r="Q547" s="40">
        <v>0</v>
      </c>
      <c r="R547" s="40">
        <v>15.7</v>
      </c>
      <c r="S547" s="40">
        <v>18.600000000000001</v>
      </c>
      <c r="T547" s="40"/>
      <c r="U547" s="40">
        <v>0.8</v>
      </c>
      <c r="V547" s="40">
        <v>0.6</v>
      </c>
      <c r="W547" s="40">
        <v>1.4</v>
      </c>
      <c r="X547" s="40">
        <v>0.125</v>
      </c>
      <c r="Y547" s="40"/>
      <c r="Z547" s="40">
        <v>-0.6</v>
      </c>
      <c r="AA547" s="40">
        <v>-0.5</v>
      </c>
      <c r="AB547" s="40">
        <v>-1</v>
      </c>
      <c r="AC547" s="40">
        <v>0.1</v>
      </c>
    </row>
    <row r="548" spans="1:29">
      <c r="A548" s="38">
        <v>407</v>
      </c>
      <c r="B548" s="39" t="s">
        <v>551</v>
      </c>
      <c r="C548" s="38" t="s">
        <v>58</v>
      </c>
      <c r="D548" s="38">
        <v>24</v>
      </c>
      <c r="E548" s="38" t="s">
        <v>107</v>
      </c>
      <c r="F548" s="38">
        <v>62</v>
      </c>
      <c r="G548" s="38">
        <v>1545</v>
      </c>
      <c r="H548" s="38">
        <v>11.4</v>
      </c>
      <c r="I548" s="38">
        <v>0.497</v>
      </c>
      <c r="J548" s="38">
        <v>0.41599999999999998</v>
      </c>
      <c r="K548" s="38">
        <v>0.13600000000000001</v>
      </c>
      <c r="L548" s="38">
        <v>4.0999999999999996</v>
      </c>
      <c r="M548" s="38">
        <v>12.6</v>
      </c>
      <c r="N548" s="38">
        <v>8.3000000000000007</v>
      </c>
      <c r="O548" s="38">
        <v>14.2</v>
      </c>
      <c r="P548" s="38">
        <v>2.7</v>
      </c>
      <c r="Q548" s="38">
        <v>0.8</v>
      </c>
      <c r="R548" s="38">
        <v>15.4</v>
      </c>
      <c r="S548" s="38">
        <v>17.399999999999999</v>
      </c>
      <c r="T548" s="38"/>
      <c r="U548" s="38">
        <v>0.1</v>
      </c>
      <c r="V548" s="38">
        <v>1.4</v>
      </c>
      <c r="W548" s="38">
        <v>1.5</v>
      </c>
      <c r="X548" s="38">
        <v>4.7E-2</v>
      </c>
      <c r="Y548" s="38"/>
      <c r="Z548" s="38">
        <v>-0.7</v>
      </c>
      <c r="AA548" s="38">
        <v>0.3</v>
      </c>
      <c r="AB548" s="38">
        <v>-0.4</v>
      </c>
      <c r="AC548" s="38">
        <v>0.6</v>
      </c>
    </row>
    <row r="549" spans="1:29">
      <c r="A549" s="40">
        <v>407</v>
      </c>
      <c r="B549" s="39" t="s">
        <v>551</v>
      </c>
      <c r="C549" s="40" t="s">
        <v>58</v>
      </c>
      <c r="D549" s="40">
        <v>24</v>
      </c>
      <c r="E549" s="39" t="s">
        <v>51</v>
      </c>
      <c r="F549" s="40">
        <v>24</v>
      </c>
      <c r="G549" s="40">
        <v>625</v>
      </c>
      <c r="H549" s="40">
        <v>11.9</v>
      </c>
      <c r="I549" s="40">
        <v>0.48399999999999999</v>
      </c>
      <c r="J549" s="40">
        <v>0.307</v>
      </c>
      <c r="K549" s="40">
        <v>0.17199999999999999</v>
      </c>
      <c r="L549" s="40">
        <v>4</v>
      </c>
      <c r="M549" s="40">
        <v>11.2</v>
      </c>
      <c r="N549" s="40">
        <v>7.5</v>
      </c>
      <c r="O549" s="40">
        <v>21.3</v>
      </c>
      <c r="P549" s="40">
        <v>2.5</v>
      </c>
      <c r="Q549" s="40">
        <v>0.4</v>
      </c>
      <c r="R549" s="40">
        <v>15.4</v>
      </c>
      <c r="S549" s="40">
        <v>20.100000000000001</v>
      </c>
      <c r="T549" s="40"/>
      <c r="U549" s="40">
        <v>-0.1</v>
      </c>
      <c r="V549" s="40">
        <v>0.3</v>
      </c>
      <c r="W549" s="40">
        <v>0.3</v>
      </c>
      <c r="X549" s="40">
        <v>0.02</v>
      </c>
      <c r="Y549" s="40"/>
      <c r="Z549" s="40">
        <v>-0.8</v>
      </c>
      <c r="AA549" s="40">
        <v>-1.1000000000000001</v>
      </c>
      <c r="AB549" s="40">
        <v>-1.9</v>
      </c>
      <c r="AC549" s="40">
        <v>0</v>
      </c>
    </row>
    <row r="550" spans="1:29">
      <c r="A550" s="40">
        <v>407</v>
      </c>
      <c r="B550" s="39" t="s">
        <v>551</v>
      </c>
      <c r="C550" s="40" t="s">
        <v>58</v>
      </c>
      <c r="D550" s="40">
        <v>24</v>
      </c>
      <c r="E550" s="39" t="s">
        <v>108</v>
      </c>
      <c r="F550" s="40">
        <v>38</v>
      </c>
      <c r="G550" s="40">
        <v>920</v>
      </c>
      <c r="H550" s="40">
        <v>11.1</v>
      </c>
      <c r="I550" s="40">
        <v>0.50800000000000001</v>
      </c>
      <c r="J550" s="40">
        <v>0.50800000000000001</v>
      </c>
      <c r="K550" s="40">
        <v>0.105</v>
      </c>
      <c r="L550" s="40">
        <v>4.2</v>
      </c>
      <c r="M550" s="40">
        <v>13.5</v>
      </c>
      <c r="N550" s="40">
        <v>8.9</v>
      </c>
      <c r="O550" s="40">
        <v>9.3000000000000007</v>
      </c>
      <c r="P550" s="40">
        <v>2.9</v>
      </c>
      <c r="Q550" s="40">
        <v>1.1000000000000001</v>
      </c>
      <c r="R550" s="40">
        <v>15.5</v>
      </c>
      <c r="S550" s="40">
        <v>15.6</v>
      </c>
      <c r="T550" s="40"/>
      <c r="U550" s="40">
        <v>0.1</v>
      </c>
      <c r="V550" s="40">
        <v>1.1000000000000001</v>
      </c>
      <c r="W550" s="40">
        <v>1.2</v>
      </c>
      <c r="X550" s="40">
        <v>6.5000000000000002E-2</v>
      </c>
      <c r="Y550" s="40"/>
      <c r="Z550" s="40">
        <v>-0.7</v>
      </c>
      <c r="AA550" s="40">
        <v>1.3</v>
      </c>
      <c r="AB550" s="40">
        <v>0.6</v>
      </c>
      <c r="AC550" s="40">
        <v>0.6</v>
      </c>
    </row>
    <row r="551" spans="1:29">
      <c r="A551" s="38">
        <v>408</v>
      </c>
      <c r="B551" s="39" t="s">
        <v>552</v>
      </c>
      <c r="C551" s="38" t="s">
        <v>58</v>
      </c>
      <c r="D551" s="38">
        <v>26</v>
      </c>
      <c r="E551" s="38" t="s">
        <v>107</v>
      </c>
      <c r="F551" s="38">
        <v>42</v>
      </c>
      <c r="G551" s="38">
        <v>767</v>
      </c>
      <c r="H551" s="38">
        <v>19.5</v>
      </c>
      <c r="I551" s="38">
        <v>0.54100000000000004</v>
      </c>
      <c r="J551" s="38">
        <v>0.41499999999999998</v>
      </c>
      <c r="K551" s="38">
        <v>0.44800000000000001</v>
      </c>
      <c r="L551" s="38">
        <v>3.3</v>
      </c>
      <c r="M551" s="38">
        <v>11.7</v>
      </c>
      <c r="N551" s="38">
        <v>7.3</v>
      </c>
      <c r="O551" s="38">
        <v>25.7</v>
      </c>
      <c r="P551" s="38">
        <v>2</v>
      </c>
      <c r="Q551" s="38">
        <v>0.6</v>
      </c>
      <c r="R551" s="38">
        <v>10.7</v>
      </c>
      <c r="S551" s="38">
        <v>26.3</v>
      </c>
      <c r="T551" s="38"/>
      <c r="U551" s="38">
        <v>1.7</v>
      </c>
      <c r="V551" s="38">
        <v>0.5</v>
      </c>
      <c r="W551" s="38">
        <v>2.2000000000000002</v>
      </c>
      <c r="X551" s="38">
        <v>0.13500000000000001</v>
      </c>
      <c r="Y551" s="38"/>
      <c r="Z551" s="38">
        <v>3</v>
      </c>
      <c r="AA551" s="38">
        <v>-2.6</v>
      </c>
      <c r="AB551" s="38">
        <v>0.5</v>
      </c>
      <c r="AC551" s="38">
        <v>0.5</v>
      </c>
    </row>
    <row r="552" spans="1:29">
      <c r="A552" s="40">
        <v>408</v>
      </c>
      <c r="B552" s="39" t="s">
        <v>552</v>
      </c>
      <c r="C552" s="40" t="s">
        <v>58</v>
      </c>
      <c r="D552" s="40">
        <v>26</v>
      </c>
      <c r="E552" s="39" t="s">
        <v>223</v>
      </c>
      <c r="F552" s="40">
        <v>17</v>
      </c>
      <c r="G552" s="40">
        <v>285</v>
      </c>
      <c r="H552" s="40">
        <v>20</v>
      </c>
      <c r="I552" s="40">
        <v>0.54500000000000004</v>
      </c>
      <c r="J552" s="40">
        <v>0.438</v>
      </c>
      <c r="K552" s="40">
        <v>0.438</v>
      </c>
      <c r="L552" s="40">
        <v>2.9</v>
      </c>
      <c r="M552" s="40">
        <v>5.6</v>
      </c>
      <c r="N552" s="40">
        <v>4.2</v>
      </c>
      <c r="O552" s="40">
        <v>31.3</v>
      </c>
      <c r="P552" s="40">
        <v>2.5</v>
      </c>
      <c r="Q552" s="40">
        <v>0.3</v>
      </c>
      <c r="R552" s="40">
        <v>10.4</v>
      </c>
      <c r="S552" s="40">
        <v>26.5</v>
      </c>
      <c r="T552" s="40"/>
      <c r="U552" s="40">
        <v>0.7</v>
      </c>
      <c r="V552" s="40">
        <v>0.2</v>
      </c>
      <c r="W552" s="40">
        <v>0.9</v>
      </c>
      <c r="X552" s="40">
        <v>0.16</v>
      </c>
      <c r="Y552" s="40"/>
      <c r="Z552" s="40">
        <v>3.6</v>
      </c>
      <c r="AA552" s="40">
        <v>-3.6</v>
      </c>
      <c r="AB552" s="40">
        <v>0</v>
      </c>
      <c r="AC552" s="40">
        <v>0.1</v>
      </c>
    </row>
    <row r="553" spans="1:29">
      <c r="A553" s="40">
        <v>408</v>
      </c>
      <c r="B553" s="39" t="s">
        <v>552</v>
      </c>
      <c r="C553" s="40" t="s">
        <v>58</v>
      </c>
      <c r="D553" s="40">
        <v>26</v>
      </c>
      <c r="E553" s="39" t="s">
        <v>71</v>
      </c>
      <c r="F553" s="40">
        <v>9</v>
      </c>
      <c r="G553" s="40">
        <v>59</v>
      </c>
      <c r="H553" s="40">
        <v>9.3000000000000007</v>
      </c>
      <c r="I553" s="40">
        <v>0.503</v>
      </c>
      <c r="J553" s="40">
        <v>0.5</v>
      </c>
      <c r="K553" s="40">
        <v>0.45800000000000002</v>
      </c>
      <c r="L553" s="40">
        <v>1.9</v>
      </c>
      <c r="M553" s="40">
        <v>5.6</v>
      </c>
      <c r="N553" s="40">
        <v>3.7</v>
      </c>
      <c r="O553" s="40">
        <v>8.1</v>
      </c>
      <c r="P553" s="40">
        <v>0.8</v>
      </c>
      <c r="Q553" s="40">
        <v>0</v>
      </c>
      <c r="R553" s="40">
        <v>14.8</v>
      </c>
      <c r="S553" s="40">
        <v>24.9</v>
      </c>
      <c r="T553" s="40"/>
      <c r="U553" s="40">
        <v>0</v>
      </c>
      <c r="V553" s="40">
        <v>0</v>
      </c>
      <c r="W553" s="40">
        <v>0</v>
      </c>
      <c r="X553" s="40">
        <v>1.2999999999999999E-2</v>
      </c>
      <c r="Y553" s="40"/>
      <c r="Z553" s="40">
        <v>-3.9</v>
      </c>
      <c r="AA553" s="40">
        <v>-4.9000000000000004</v>
      </c>
      <c r="AB553" s="40">
        <v>-8.8000000000000007</v>
      </c>
      <c r="AC553" s="40">
        <v>-0.1</v>
      </c>
    </row>
    <row r="554" spans="1:29">
      <c r="A554" s="40">
        <v>408</v>
      </c>
      <c r="B554" s="39" t="s">
        <v>552</v>
      </c>
      <c r="C554" s="40" t="s">
        <v>58</v>
      </c>
      <c r="D554" s="40">
        <v>26</v>
      </c>
      <c r="E554" s="39" t="s">
        <v>51</v>
      </c>
      <c r="F554" s="40">
        <v>16</v>
      </c>
      <c r="G554" s="40">
        <v>423</v>
      </c>
      <c r="H554" s="40">
        <v>20.5</v>
      </c>
      <c r="I554" s="40">
        <v>0.54400000000000004</v>
      </c>
      <c r="J554" s="40">
        <v>0.38700000000000001</v>
      </c>
      <c r="K554" s="40">
        <v>0.45300000000000001</v>
      </c>
      <c r="L554" s="40">
        <v>3.7</v>
      </c>
      <c r="M554" s="40">
        <v>16.600000000000001</v>
      </c>
      <c r="N554" s="40">
        <v>10</v>
      </c>
      <c r="O554" s="40">
        <v>24.4</v>
      </c>
      <c r="P554" s="40">
        <v>1.9</v>
      </c>
      <c r="Q554" s="40">
        <v>1</v>
      </c>
      <c r="R554" s="40">
        <v>10.3</v>
      </c>
      <c r="S554" s="40">
        <v>26.3</v>
      </c>
      <c r="T554" s="40"/>
      <c r="U554" s="40">
        <v>0.9</v>
      </c>
      <c r="V554" s="40">
        <v>0.2</v>
      </c>
      <c r="W554" s="40">
        <v>1.2</v>
      </c>
      <c r="X554" s="40">
        <v>0.13500000000000001</v>
      </c>
      <c r="Y554" s="40"/>
      <c r="Z554" s="40">
        <v>3.7</v>
      </c>
      <c r="AA554" s="40">
        <v>-1.6</v>
      </c>
      <c r="AB554" s="40">
        <v>2.1</v>
      </c>
      <c r="AC554" s="40">
        <v>0.4</v>
      </c>
    </row>
    <row r="555" spans="1:29">
      <c r="A555" s="38">
        <v>409</v>
      </c>
      <c r="B555" s="39" t="s">
        <v>553</v>
      </c>
      <c r="C555" s="38" t="s">
        <v>61</v>
      </c>
      <c r="D555" s="38">
        <v>24</v>
      </c>
      <c r="E555" s="39" t="s">
        <v>223</v>
      </c>
      <c r="F555" s="38">
        <v>73</v>
      </c>
      <c r="G555" s="38">
        <v>1399</v>
      </c>
      <c r="H555" s="38">
        <v>14.5</v>
      </c>
      <c r="I555" s="38">
        <v>0.52100000000000002</v>
      </c>
      <c r="J555" s="38">
        <v>4.3999999999999997E-2</v>
      </c>
      <c r="K555" s="38">
        <v>0.27300000000000002</v>
      </c>
      <c r="L555" s="38">
        <v>8.9</v>
      </c>
      <c r="M555" s="38">
        <v>19.399999999999999</v>
      </c>
      <c r="N555" s="38">
        <v>13.9</v>
      </c>
      <c r="O555" s="38">
        <v>10.7</v>
      </c>
      <c r="P555" s="38">
        <v>1.4</v>
      </c>
      <c r="Q555" s="38">
        <v>1.7</v>
      </c>
      <c r="R555" s="38">
        <v>15</v>
      </c>
      <c r="S555" s="38">
        <v>20.6</v>
      </c>
      <c r="T555" s="38"/>
      <c r="U555" s="38">
        <v>0.5</v>
      </c>
      <c r="V555" s="38">
        <v>1.5</v>
      </c>
      <c r="W555" s="38">
        <v>2.1</v>
      </c>
      <c r="X555" s="38">
        <v>7.1999999999999995E-2</v>
      </c>
      <c r="Y555" s="38"/>
      <c r="Z555" s="38">
        <v>-3.3</v>
      </c>
      <c r="AA555" s="38">
        <v>-0.1</v>
      </c>
      <c r="AB555" s="38">
        <v>-3.4</v>
      </c>
      <c r="AC555" s="38">
        <v>-0.5</v>
      </c>
    </row>
    <row r="556" spans="1:29">
      <c r="A556" s="38">
        <v>410</v>
      </c>
      <c r="B556" s="39" t="s">
        <v>554</v>
      </c>
      <c r="C556" s="38" t="s">
        <v>64</v>
      </c>
      <c r="D556" s="38">
        <v>26</v>
      </c>
      <c r="E556" s="38" t="s">
        <v>107</v>
      </c>
      <c r="F556" s="38">
        <v>80</v>
      </c>
      <c r="G556" s="38">
        <v>1743</v>
      </c>
      <c r="H556" s="38">
        <v>8.5</v>
      </c>
      <c r="I556" s="38">
        <v>0.51200000000000001</v>
      </c>
      <c r="J556" s="38">
        <v>0.54</v>
      </c>
      <c r="K556" s="38">
        <v>0.11700000000000001</v>
      </c>
      <c r="L556" s="38">
        <v>2</v>
      </c>
      <c r="M556" s="38">
        <v>10.199999999999999</v>
      </c>
      <c r="N556" s="38">
        <v>6</v>
      </c>
      <c r="O556" s="38">
        <v>7.3</v>
      </c>
      <c r="P556" s="38">
        <v>1.4</v>
      </c>
      <c r="Q556" s="38">
        <v>1</v>
      </c>
      <c r="R556" s="38">
        <v>10.5</v>
      </c>
      <c r="S556" s="38">
        <v>13.2</v>
      </c>
      <c r="T556" s="38"/>
      <c r="U556" s="38">
        <v>0.9</v>
      </c>
      <c r="V556" s="38">
        <v>1.2</v>
      </c>
      <c r="W556" s="38">
        <v>2</v>
      </c>
      <c r="X556" s="38">
        <v>5.6000000000000001E-2</v>
      </c>
      <c r="Y556" s="38"/>
      <c r="Z556" s="38">
        <v>-1.3</v>
      </c>
      <c r="AA556" s="38">
        <v>-0.3</v>
      </c>
      <c r="AB556" s="38">
        <v>-1.6</v>
      </c>
      <c r="AC556" s="38">
        <v>0.2</v>
      </c>
    </row>
    <row r="557" spans="1:29">
      <c r="A557" s="40">
        <v>410</v>
      </c>
      <c r="B557" s="39" t="s">
        <v>554</v>
      </c>
      <c r="C557" s="40" t="s">
        <v>64</v>
      </c>
      <c r="D557" s="40">
        <v>26</v>
      </c>
      <c r="E557" s="39" t="s">
        <v>117</v>
      </c>
      <c r="F557" s="40">
        <v>54</v>
      </c>
      <c r="G557" s="40">
        <v>1287</v>
      </c>
      <c r="H557" s="40">
        <v>9.4</v>
      </c>
      <c r="I557" s="40">
        <v>0.52600000000000002</v>
      </c>
      <c r="J557" s="40">
        <v>0.53400000000000003</v>
      </c>
      <c r="K557" s="40">
        <v>0.10299999999999999</v>
      </c>
      <c r="L557" s="40">
        <v>1.9</v>
      </c>
      <c r="M557" s="40">
        <v>10.199999999999999</v>
      </c>
      <c r="N557" s="40">
        <v>5.9</v>
      </c>
      <c r="O557" s="40">
        <v>7.9</v>
      </c>
      <c r="P557" s="40">
        <v>1.3</v>
      </c>
      <c r="Q557" s="40">
        <v>0.9</v>
      </c>
      <c r="R557" s="40">
        <v>10.3</v>
      </c>
      <c r="S557" s="40">
        <v>14</v>
      </c>
      <c r="T557" s="40"/>
      <c r="U557" s="40">
        <v>0.8</v>
      </c>
      <c r="V557" s="40">
        <v>0.8</v>
      </c>
      <c r="W557" s="40">
        <v>1.6</v>
      </c>
      <c r="X557" s="40">
        <v>6.0999999999999999E-2</v>
      </c>
      <c r="Y557" s="40"/>
      <c r="Z557" s="40">
        <v>-0.8</v>
      </c>
      <c r="AA557" s="40">
        <v>-0.4</v>
      </c>
      <c r="AB557" s="40">
        <v>-1.2</v>
      </c>
      <c r="AC557" s="40">
        <v>0.3</v>
      </c>
    </row>
    <row r="558" spans="1:29">
      <c r="A558" s="40">
        <v>410</v>
      </c>
      <c r="B558" s="39" t="s">
        <v>554</v>
      </c>
      <c r="C558" s="40" t="s">
        <v>64</v>
      </c>
      <c r="D558" s="40">
        <v>26</v>
      </c>
      <c r="E558" s="39" t="s">
        <v>65</v>
      </c>
      <c r="F558" s="40">
        <v>26</v>
      </c>
      <c r="G558" s="40">
        <v>456</v>
      </c>
      <c r="H558" s="40">
        <v>5.8</v>
      </c>
      <c r="I558" s="40">
        <v>0.46100000000000002</v>
      </c>
      <c r="J558" s="40">
        <v>0.56299999999999994</v>
      </c>
      <c r="K558" s="40">
        <v>0.16700000000000001</v>
      </c>
      <c r="L558" s="40">
        <v>2.4</v>
      </c>
      <c r="M558" s="40">
        <v>10.4</v>
      </c>
      <c r="N558" s="40">
        <v>6.5</v>
      </c>
      <c r="O558" s="40">
        <v>5.4</v>
      </c>
      <c r="P558" s="40">
        <v>1.5</v>
      </c>
      <c r="Q558" s="40">
        <v>1.2</v>
      </c>
      <c r="R558" s="40">
        <v>11.2</v>
      </c>
      <c r="S558" s="40">
        <v>11</v>
      </c>
      <c r="T558" s="40"/>
      <c r="U558" s="40">
        <v>0</v>
      </c>
      <c r="V558" s="40">
        <v>0.4</v>
      </c>
      <c r="W558" s="40">
        <v>0.4</v>
      </c>
      <c r="X558" s="40">
        <v>4.1000000000000002E-2</v>
      </c>
      <c r="Y558" s="40"/>
      <c r="Z558" s="40">
        <v>-2.6</v>
      </c>
      <c r="AA558" s="40">
        <v>-0.1</v>
      </c>
      <c r="AB558" s="40">
        <v>-2.6</v>
      </c>
      <c r="AC558" s="40">
        <v>-0.1</v>
      </c>
    </row>
    <row r="559" spans="1:29">
      <c r="A559" s="38">
        <v>411</v>
      </c>
      <c r="B559" s="39" t="s">
        <v>555</v>
      </c>
      <c r="C559" s="38" t="s">
        <v>53</v>
      </c>
      <c r="D559" s="38">
        <v>27</v>
      </c>
      <c r="E559" s="39" t="s">
        <v>67</v>
      </c>
      <c r="F559" s="38">
        <v>53</v>
      </c>
      <c r="G559" s="38">
        <v>1107</v>
      </c>
      <c r="H559" s="38">
        <v>13.1</v>
      </c>
      <c r="I559" s="38">
        <v>0.503</v>
      </c>
      <c r="J559" s="38">
        <v>0.36899999999999999</v>
      </c>
      <c r="K559" s="38">
        <v>0.217</v>
      </c>
      <c r="L559" s="38">
        <v>1.2</v>
      </c>
      <c r="M559" s="38">
        <v>13</v>
      </c>
      <c r="N559" s="38">
        <v>7.1</v>
      </c>
      <c r="O559" s="38">
        <v>27.5</v>
      </c>
      <c r="P559" s="38">
        <v>1.1000000000000001</v>
      </c>
      <c r="Q559" s="38">
        <v>0</v>
      </c>
      <c r="R559" s="38">
        <v>14.3</v>
      </c>
      <c r="S559" s="38">
        <v>18.600000000000001</v>
      </c>
      <c r="T559" s="38"/>
      <c r="U559" s="38">
        <v>0.9</v>
      </c>
      <c r="V559" s="38">
        <v>1.1000000000000001</v>
      </c>
      <c r="W559" s="38">
        <v>2</v>
      </c>
      <c r="X559" s="38">
        <v>8.5000000000000006E-2</v>
      </c>
      <c r="Y559" s="38"/>
      <c r="Z559" s="38">
        <v>-0.4</v>
      </c>
      <c r="AA559" s="38">
        <v>-1</v>
      </c>
      <c r="AB559" s="38">
        <v>-1.4</v>
      </c>
      <c r="AC559" s="38">
        <v>0.2</v>
      </c>
    </row>
    <row r="560" spans="1:29">
      <c r="A560" s="38">
        <v>412</v>
      </c>
      <c r="B560" s="39" t="s">
        <v>556</v>
      </c>
      <c r="C560" s="38" t="s">
        <v>53</v>
      </c>
      <c r="D560" s="38">
        <v>20</v>
      </c>
      <c r="E560" s="39" t="s">
        <v>87</v>
      </c>
      <c r="F560" s="38">
        <v>67</v>
      </c>
      <c r="G560" s="38">
        <v>1808</v>
      </c>
      <c r="H560" s="38">
        <v>11</v>
      </c>
      <c r="I560" s="38">
        <v>0.49099999999999999</v>
      </c>
      <c r="J560" s="38">
        <v>0.56999999999999995</v>
      </c>
      <c r="K560" s="38">
        <v>0.26600000000000001</v>
      </c>
      <c r="L560" s="38">
        <v>3.6</v>
      </c>
      <c r="M560" s="38">
        <v>9.9</v>
      </c>
      <c r="N560" s="38">
        <v>6.7</v>
      </c>
      <c r="O560" s="38">
        <v>16.3</v>
      </c>
      <c r="P560" s="38">
        <v>2.7</v>
      </c>
      <c r="Q560" s="38">
        <v>0.8</v>
      </c>
      <c r="R560" s="38">
        <v>14.4</v>
      </c>
      <c r="S560" s="38">
        <v>15.1</v>
      </c>
      <c r="T560" s="38"/>
      <c r="U560" s="38">
        <v>0.7</v>
      </c>
      <c r="V560" s="38">
        <v>2.2000000000000002</v>
      </c>
      <c r="W560" s="38">
        <v>2.9</v>
      </c>
      <c r="X560" s="38">
        <v>7.6999999999999999E-2</v>
      </c>
      <c r="Y560" s="38"/>
      <c r="Z560" s="38">
        <v>-0.1</v>
      </c>
      <c r="AA560" s="38">
        <v>1.3</v>
      </c>
      <c r="AB560" s="38">
        <v>1.1000000000000001</v>
      </c>
      <c r="AC560" s="38">
        <v>1.4</v>
      </c>
    </row>
    <row r="561" spans="1:29">
      <c r="A561" s="38">
        <v>413</v>
      </c>
      <c r="B561" s="39" t="s">
        <v>557</v>
      </c>
      <c r="C561" s="38" t="s">
        <v>24</v>
      </c>
      <c r="D561" s="38">
        <v>24</v>
      </c>
      <c r="E561" s="39" t="s">
        <v>81</v>
      </c>
      <c r="F561" s="38">
        <v>42</v>
      </c>
      <c r="G561" s="38">
        <v>363</v>
      </c>
      <c r="H561" s="38">
        <v>10.199999999999999</v>
      </c>
      <c r="I561" s="38">
        <v>0.60499999999999998</v>
      </c>
      <c r="J561" s="38">
        <v>0</v>
      </c>
      <c r="K561" s="38">
        <v>0.79600000000000004</v>
      </c>
      <c r="L561" s="38">
        <v>7.8</v>
      </c>
      <c r="M561" s="38">
        <v>16.100000000000001</v>
      </c>
      <c r="N561" s="38">
        <v>11.9</v>
      </c>
      <c r="O561" s="38">
        <v>3.4</v>
      </c>
      <c r="P561" s="38">
        <v>1</v>
      </c>
      <c r="Q561" s="38">
        <v>2.5</v>
      </c>
      <c r="R561" s="38">
        <v>14.3</v>
      </c>
      <c r="S561" s="38">
        <v>9.5</v>
      </c>
      <c r="T561" s="38"/>
      <c r="U561" s="38">
        <v>0.5</v>
      </c>
      <c r="V561" s="38">
        <v>0.3</v>
      </c>
      <c r="W561" s="38">
        <v>0.8</v>
      </c>
      <c r="X561" s="38">
        <v>0.108</v>
      </c>
      <c r="Y561" s="38"/>
      <c r="Z561" s="38">
        <v>-2</v>
      </c>
      <c r="AA561" s="38">
        <v>1</v>
      </c>
      <c r="AB561" s="38">
        <v>-1</v>
      </c>
      <c r="AC561" s="38">
        <v>0.1</v>
      </c>
    </row>
    <row r="562" spans="1:29">
      <c r="A562" s="38">
        <v>414</v>
      </c>
      <c r="B562" s="39" t="s">
        <v>558</v>
      </c>
      <c r="C562" s="38" t="s">
        <v>53</v>
      </c>
      <c r="D562" s="38">
        <v>26</v>
      </c>
      <c r="E562" s="38" t="s">
        <v>107</v>
      </c>
      <c r="F562" s="38">
        <v>55</v>
      </c>
      <c r="G562" s="38">
        <v>832</v>
      </c>
      <c r="H562" s="38">
        <v>12.3</v>
      </c>
      <c r="I562" s="38">
        <v>0.43099999999999999</v>
      </c>
      <c r="J562" s="38">
        <v>0.16300000000000001</v>
      </c>
      <c r="K562" s="38">
        <v>0.155</v>
      </c>
      <c r="L562" s="38">
        <v>1.9</v>
      </c>
      <c r="M562" s="38">
        <v>11.4</v>
      </c>
      <c r="N562" s="38">
        <v>6.5</v>
      </c>
      <c r="O562" s="38">
        <v>40.700000000000003</v>
      </c>
      <c r="P562" s="38">
        <v>2.2000000000000002</v>
      </c>
      <c r="Q562" s="38">
        <v>0.6</v>
      </c>
      <c r="R562" s="38">
        <v>16.600000000000001</v>
      </c>
      <c r="S562" s="38">
        <v>24.6</v>
      </c>
      <c r="T562" s="38"/>
      <c r="U562" s="38">
        <v>-0.9</v>
      </c>
      <c r="V562" s="38">
        <v>0.8</v>
      </c>
      <c r="W562" s="38">
        <v>-0.1</v>
      </c>
      <c r="X562" s="38">
        <v>-6.0000000000000001E-3</v>
      </c>
      <c r="Y562" s="38"/>
      <c r="Z562" s="38">
        <v>-2.4</v>
      </c>
      <c r="AA562" s="38">
        <v>-1.7</v>
      </c>
      <c r="AB562" s="38">
        <v>-4.0999999999999996</v>
      </c>
      <c r="AC562" s="38">
        <v>-0.4</v>
      </c>
    </row>
    <row r="563" spans="1:29">
      <c r="A563" s="40">
        <v>414</v>
      </c>
      <c r="B563" s="39" t="s">
        <v>558</v>
      </c>
      <c r="C563" s="40" t="s">
        <v>53</v>
      </c>
      <c r="D563" s="40">
        <v>26</v>
      </c>
      <c r="E563" s="39" t="s">
        <v>65</v>
      </c>
      <c r="F563" s="40">
        <v>30</v>
      </c>
      <c r="G563" s="40">
        <v>155</v>
      </c>
      <c r="H563" s="40">
        <v>9</v>
      </c>
      <c r="I563" s="40">
        <v>0.378</v>
      </c>
      <c r="J563" s="40">
        <v>0.111</v>
      </c>
      <c r="K563" s="40">
        <v>0.2</v>
      </c>
      <c r="L563" s="40">
        <v>3.5</v>
      </c>
      <c r="M563" s="40">
        <v>15</v>
      </c>
      <c r="N563" s="40">
        <v>9.3000000000000007</v>
      </c>
      <c r="O563" s="40">
        <v>25.6</v>
      </c>
      <c r="P563" s="40">
        <v>1.3</v>
      </c>
      <c r="Q563" s="40">
        <v>0.5</v>
      </c>
      <c r="R563" s="40">
        <v>15.5</v>
      </c>
      <c r="S563" s="40">
        <v>16.100000000000001</v>
      </c>
      <c r="T563" s="40"/>
      <c r="U563" s="40">
        <v>-0.1</v>
      </c>
      <c r="V563" s="40">
        <v>0.1</v>
      </c>
      <c r="W563" s="40">
        <v>0</v>
      </c>
      <c r="X563" s="40">
        <v>1.4E-2</v>
      </c>
      <c r="Y563" s="40"/>
      <c r="Z563" s="40">
        <v>-4.5999999999999996</v>
      </c>
      <c r="AA563" s="40">
        <v>-1</v>
      </c>
      <c r="AB563" s="40">
        <v>-5.7</v>
      </c>
      <c r="AC563" s="40">
        <v>-0.1</v>
      </c>
    </row>
    <row r="564" spans="1:29">
      <c r="A564" s="40">
        <v>414</v>
      </c>
      <c r="B564" s="39" t="s">
        <v>558</v>
      </c>
      <c r="C564" s="40" t="s">
        <v>53</v>
      </c>
      <c r="D564" s="40">
        <v>26</v>
      </c>
      <c r="E564" s="39" t="s">
        <v>223</v>
      </c>
      <c r="F564" s="40">
        <v>25</v>
      </c>
      <c r="G564" s="40">
        <v>677</v>
      </c>
      <c r="H564" s="40">
        <v>13</v>
      </c>
      <c r="I564" s="40">
        <v>0.439</v>
      </c>
      <c r="J564" s="40">
        <v>0.17100000000000001</v>
      </c>
      <c r="K564" s="40">
        <v>0.14899999999999999</v>
      </c>
      <c r="L564" s="40">
        <v>1.5</v>
      </c>
      <c r="M564" s="40">
        <v>10.6</v>
      </c>
      <c r="N564" s="40">
        <v>5.8</v>
      </c>
      <c r="O564" s="40">
        <v>44.1</v>
      </c>
      <c r="P564" s="40">
        <v>2.4</v>
      </c>
      <c r="Q564" s="40">
        <v>0.6</v>
      </c>
      <c r="R564" s="40">
        <v>16.7</v>
      </c>
      <c r="S564" s="40">
        <v>26.5</v>
      </c>
      <c r="T564" s="40"/>
      <c r="U564" s="40">
        <v>-0.8</v>
      </c>
      <c r="V564" s="40">
        <v>0.6</v>
      </c>
      <c r="W564" s="40">
        <v>-0.1</v>
      </c>
      <c r="X564" s="40">
        <v>-0.01</v>
      </c>
      <c r="Y564" s="40"/>
      <c r="Z564" s="40">
        <v>-1.9</v>
      </c>
      <c r="AA564" s="40">
        <v>-1.8</v>
      </c>
      <c r="AB564" s="40">
        <v>-3.7</v>
      </c>
      <c r="AC564" s="40">
        <v>-0.3</v>
      </c>
    </row>
    <row r="565" spans="1:29">
      <c r="A565" s="38">
        <v>415</v>
      </c>
      <c r="B565" s="39" t="s">
        <v>559</v>
      </c>
      <c r="C565" s="38" t="s">
        <v>58</v>
      </c>
      <c r="D565" s="38">
        <v>29</v>
      </c>
      <c r="E565" s="38" t="s">
        <v>107</v>
      </c>
      <c r="F565" s="38">
        <v>70</v>
      </c>
      <c r="G565" s="38">
        <v>2080</v>
      </c>
      <c r="H565" s="38">
        <v>13.6</v>
      </c>
      <c r="I565" s="38">
        <v>0.53800000000000003</v>
      </c>
      <c r="J565" s="38">
        <v>0.56399999999999995</v>
      </c>
      <c r="K565" s="38">
        <v>9.5000000000000001E-2</v>
      </c>
      <c r="L565" s="38">
        <v>1.7</v>
      </c>
      <c r="M565" s="38">
        <v>10.4</v>
      </c>
      <c r="N565" s="38">
        <v>6</v>
      </c>
      <c r="O565" s="38">
        <v>15.6</v>
      </c>
      <c r="P565" s="38">
        <v>2.1</v>
      </c>
      <c r="Q565" s="38">
        <v>0.8</v>
      </c>
      <c r="R565" s="38">
        <v>11</v>
      </c>
      <c r="S565" s="38">
        <v>19.3</v>
      </c>
      <c r="T565" s="38"/>
      <c r="U565" s="38">
        <v>2.2000000000000002</v>
      </c>
      <c r="V565" s="38">
        <v>1.5</v>
      </c>
      <c r="W565" s="38">
        <v>3.7</v>
      </c>
      <c r="X565" s="38">
        <v>8.5000000000000006E-2</v>
      </c>
      <c r="Y565" s="38"/>
      <c r="Z565" s="38">
        <v>1.7</v>
      </c>
      <c r="AA565" s="38">
        <v>-1</v>
      </c>
      <c r="AB565" s="38">
        <v>0.7</v>
      </c>
      <c r="AC565" s="38">
        <v>1.4</v>
      </c>
    </row>
    <row r="566" spans="1:29">
      <c r="A566" s="40">
        <v>415</v>
      </c>
      <c r="B566" s="39" t="s">
        <v>559</v>
      </c>
      <c r="C566" s="40" t="s">
        <v>58</v>
      </c>
      <c r="D566" s="40">
        <v>29</v>
      </c>
      <c r="E566" s="39" t="s">
        <v>51</v>
      </c>
      <c r="F566" s="40">
        <v>24</v>
      </c>
      <c r="G566" s="40">
        <v>619</v>
      </c>
      <c r="H566" s="40">
        <v>11.5</v>
      </c>
      <c r="I566" s="40">
        <v>0.48699999999999999</v>
      </c>
      <c r="J566" s="40">
        <v>0.35899999999999999</v>
      </c>
      <c r="K566" s="40">
        <v>0.155</v>
      </c>
      <c r="L566" s="40">
        <v>0.7</v>
      </c>
      <c r="M566" s="40">
        <v>10.4</v>
      </c>
      <c r="N566" s="40">
        <v>5.4</v>
      </c>
      <c r="O566" s="40">
        <v>23.3</v>
      </c>
      <c r="P566" s="40">
        <v>1.5</v>
      </c>
      <c r="Q566" s="40">
        <v>0.5</v>
      </c>
      <c r="R566" s="40">
        <v>14.4</v>
      </c>
      <c r="S566" s="40">
        <v>23.3</v>
      </c>
      <c r="T566" s="40"/>
      <c r="U566" s="40">
        <v>-0.2</v>
      </c>
      <c r="V566" s="40">
        <v>0.1</v>
      </c>
      <c r="W566" s="40">
        <v>-0.1</v>
      </c>
      <c r="X566" s="40">
        <v>-8.0000000000000002E-3</v>
      </c>
      <c r="Y566" s="40"/>
      <c r="Z566" s="40">
        <v>-1.2</v>
      </c>
      <c r="AA566" s="40">
        <v>-3.1</v>
      </c>
      <c r="AB566" s="40">
        <v>-4.3</v>
      </c>
      <c r="AC566" s="40">
        <v>-0.4</v>
      </c>
    </row>
    <row r="567" spans="1:29">
      <c r="A567" s="40">
        <v>415</v>
      </c>
      <c r="B567" s="39" t="s">
        <v>559</v>
      </c>
      <c r="C567" s="40" t="s">
        <v>58</v>
      </c>
      <c r="D567" s="40">
        <v>29</v>
      </c>
      <c r="E567" s="39" t="s">
        <v>108</v>
      </c>
      <c r="F567" s="40">
        <v>46</v>
      </c>
      <c r="G567" s="40">
        <v>1461</v>
      </c>
      <c r="H567" s="40">
        <v>14.5</v>
      </c>
      <c r="I567" s="40">
        <v>0.56499999999999995</v>
      </c>
      <c r="J567" s="40">
        <v>0.66700000000000004</v>
      </c>
      <c r="K567" s="40">
        <v>6.5000000000000002E-2</v>
      </c>
      <c r="L567" s="40">
        <v>2.1</v>
      </c>
      <c r="M567" s="40">
        <v>10.4</v>
      </c>
      <c r="N567" s="40">
        <v>6.3</v>
      </c>
      <c r="O567" s="40">
        <v>12.3</v>
      </c>
      <c r="P567" s="40">
        <v>2.2999999999999998</v>
      </c>
      <c r="Q567" s="40">
        <v>1</v>
      </c>
      <c r="R567" s="40">
        <v>9.1</v>
      </c>
      <c r="S567" s="40">
        <v>17.600000000000001</v>
      </c>
      <c r="T567" s="40"/>
      <c r="U567" s="40">
        <v>2.4</v>
      </c>
      <c r="V567" s="40">
        <v>1.3</v>
      </c>
      <c r="W567" s="40">
        <v>3.8</v>
      </c>
      <c r="X567" s="40">
        <v>0.124</v>
      </c>
      <c r="Y567" s="40"/>
      <c r="Z567" s="40">
        <v>3</v>
      </c>
      <c r="AA567" s="40">
        <v>-0.1</v>
      </c>
      <c r="AB567" s="40">
        <v>2.9</v>
      </c>
      <c r="AC567" s="40">
        <v>1.8</v>
      </c>
    </row>
    <row r="568" spans="1:29">
      <c r="A568" s="38">
        <v>416</v>
      </c>
      <c r="B568" s="39" t="s">
        <v>560</v>
      </c>
      <c r="C568" s="38" t="s">
        <v>61</v>
      </c>
      <c r="D568" s="38">
        <v>28</v>
      </c>
      <c r="E568" s="39" t="s">
        <v>51</v>
      </c>
      <c r="F568" s="38">
        <v>82</v>
      </c>
      <c r="G568" s="38">
        <v>1785</v>
      </c>
      <c r="H568" s="38">
        <v>12</v>
      </c>
      <c r="I568" s="38">
        <v>0.497</v>
      </c>
      <c r="J568" s="38">
        <v>7.0999999999999994E-2</v>
      </c>
      <c r="K568" s="38">
        <v>0.25800000000000001</v>
      </c>
      <c r="L568" s="38">
        <v>6.2</v>
      </c>
      <c r="M568" s="38">
        <v>15</v>
      </c>
      <c r="N568" s="38">
        <v>10.5</v>
      </c>
      <c r="O568" s="38">
        <v>13.5</v>
      </c>
      <c r="P568" s="38">
        <v>0.9</v>
      </c>
      <c r="Q568" s="38">
        <v>2.1</v>
      </c>
      <c r="R568" s="38">
        <v>13.6</v>
      </c>
      <c r="S568" s="38">
        <v>19.7</v>
      </c>
      <c r="T568" s="38"/>
      <c r="U568" s="38">
        <v>0.5</v>
      </c>
      <c r="V568" s="38">
        <v>0.7</v>
      </c>
      <c r="W568" s="38">
        <v>1.2</v>
      </c>
      <c r="X568" s="38">
        <v>3.2000000000000001E-2</v>
      </c>
      <c r="Y568" s="38"/>
      <c r="Z568" s="38">
        <v>-2.5</v>
      </c>
      <c r="AA568" s="38">
        <v>-0.9</v>
      </c>
      <c r="AB568" s="38">
        <v>-3.4</v>
      </c>
      <c r="AC568" s="38">
        <v>-0.6</v>
      </c>
    </row>
    <row r="569" spans="1:29">
      <c r="A569" s="38">
        <v>417</v>
      </c>
      <c r="B569" s="39" t="s">
        <v>561</v>
      </c>
      <c r="C569" s="38" t="s">
        <v>24</v>
      </c>
      <c r="D569" s="38">
        <v>29</v>
      </c>
      <c r="E569" s="38" t="s">
        <v>107</v>
      </c>
      <c r="F569" s="38">
        <v>83</v>
      </c>
      <c r="G569" s="38">
        <v>2300</v>
      </c>
      <c r="H569" s="38">
        <v>14.9</v>
      </c>
      <c r="I569" s="38">
        <v>0.46700000000000003</v>
      </c>
      <c r="J569" s="38">
        <v>0.23100000000000001</v>
      </c>
      <c r="K569" s="38">
        <v>0.25800000000000001</v>
      </c>
      <c r="L569" s="38">
        <v>7.2</v>
      </c>
      <c r="M569" s="38">
        <v>18.3</v>
      </c>
      <c r="N569" s="38">
        <v>12.6</v>
      </c>
      <c r="O569" s="38">
        <v>20.5</v>
      </c>
      <c r="P569" s="38">
        <v>1.9</v>
      </c>
      <c r="Q569" s="38">
        <v>3.9</v>
      </c>
      <c r="R569" s="38">
        <v>15.8</v>
      </c>
      <c r="S569" s="38">
        <v>24.8</v>
      </c>
      <c r="T569" s="38"/>
      <c r="U569" s="38">
        <v>-1.1000000000000001</v>
      </c>
      <c r="V569" s="38">
        <v>3.4</v>
      </c>
      <c r="W569" s="38">
        <v>2.2999999999999998</v>
      </c>
      <c r="X569" s="38">
        <v>4.8000000000000001E-2</v>
      </c>
      <c r="Y569" s="38"/>
      <c r="Z569" s="38">
        <v>-1.7</v>
      </c>
      <c r="AA569" s="38">
        <v>2.6</v>
      </c>
      <c r="AB569" s="38">
        <v>1</v>
      </c>
      <c r="AC569" s="38">
        <v>1.7</v>
      </c>
    </row>
    <row r="570" spans="1:29">
      <c r="A570" s="40">
        <v>417</v>
      </c>
      <c r="B570" s="39" t="s">
        <v>561</v>
      </c>
      <c r="C570" s="40" t="s">
        <v>24</v>
      </c>
      <c r="D570" s="40">
        <v>29</v>
      </c>
      <c r="E570" s="39" t="s">
        <v>117</v>
      </c>
      <c r="F570" s="40">
        <v>28</v>
      </c>
      <c r="G570" s="40">
        <v>896</v>
      </c>
      <c r="H570" s="40">
        <v>14.3</v>
      </c>
      <c r="I570" s="40">
        <v>0.41699999999999998</v>
      </c>
      <c r="J570" s="40">
        <v>9.5000000000000001E-2</v>
      </c>
      <c r="K570" s="40">
        <v>0.28399999999999997</v>
      </c>
      <c r="L570" s="40">
        <v>6.1</v>
      </c>
      <c r="M570" s="40">
        <v>18.899999999999999</v>
      </c>
      <c r="N570" s="40">
        <v>12.3</v>
      </c>
      <c r="O570" s="40">
        <v>24.7</v>
      </c>
      <c r="P570" s="40">
        <v>2.1</v>
      </c>
      <c r="Q570" s="40">
        <v>4.2</v>
      </c>
      <c r="R570" s="40">
        <v>14.1</v>
      </c>
      <c r="S570" s="40">
        <v>25.3</v>
      </c>
      <c r="T570" s="40"/>
      <c r="U570" s="40">
        <v>-1.1000000000000001</v>
      </c>
      <c r="V570" s="40">
        <v>1.3</v>
      </c>
      <c r="W570" s="40">
        <v>0.2</v>
      </c>
      <c r="X570" s="40">
        <v>1.2E-2</v>
      </c>
      <c r="Y570" s="40"/>
      <c r="Z570" s="40">
        <v>-2.4</v>
      </c>
      <c r="AA570" s="40">
        <v>3.4</v>
      </c>
      <c r="AB570" s="40">
        <v>1.1000000000000001</v>
      </c>
      <c r="AC570" s="40">
        <v>0.7</v>
      </c>
    </row>
    <row r="571" spans="1:29">
      <c r="A571" s="40">
        <v>417</v>
      </c>
      <c r="B571" s="39" t="s">
        <v>561</v>
      </c>
      <c r="C571" s="40" t="s">
        <v>24</v>
      </c>
      <c r="D571" s="40">
        <v>29</v>
      </c>
      <c r="E571" s="39" t="s">
        <v>71</v>
      </c>
      <c r="F571" s="40">
        <v>55</v>
      </c>
      <c r="G571" s="40">
        <v>1404</v>
      </c>
      <c r="H571" s="40">
        <v>15.2</v>
      </c>
      <c r="I571" s="40">
        <v>0.5</v>
      </c>
      <c r="J571" s="40">
        <v>0.32</v>
      </c>
      <c r="K571" s="40">
        <v>0.24199999999999999</v>
      </c>
      <c r="L571" s="40">
        <v>7.9</v>
      </c>
      <c r="M571" s="40">
        <v>17.899999999999999</v>
      </c>
      <c r="N571" s="40">
        <v>12.9</v>
      </c>
      <c r="O571" s="40">
        <v>17.8</v>
      </c>
      <c r="P571" s="40">
        <v>1.8</v>
      </c>
      <c r="Q571" s="40">
        <v>3.8</v>
      </c>
      <c r="R571" s="40">
        <v>16.899999999999999</v>
      </c>
      <c r="S571" s="40">
        <v>24.5</v>
      </c>
      <c r="T571" s="40"/>
      <c r="U571" s="40">
        <v>-0.1</v>
      </c>
      <c r="V571" s="40">
        <v>2.2000000000000002</v>
      </c>
      <c r="W571" s="40">
        <v>2.1</v>
      </c>
      <c r="X571" s="40">
        <v>7.0999999999999994E-2</v>
      </c>
      <c r="Y571" s="40"/>
      <c r="Z571" s="40">
        <v>-1.2</v>
      </c>
      <c r="AA571" s="40">
        <v>2.1</v>
      </c>
      <c r="AB571" s="40">
        <v>0.9</v>
      </c>
      <c r="AC571" s="40">
        <v>1</v>
      </c>
    </row>
    <row r="572" spans="1:29">
      <c r="A572" s="38">
        <v>418</v>
      </c>
      <c r="B572" s="39" t="s">
        <v>562</v>
      </c>
      <c r="C572" s="38" t="s">
        <v>53</v>
      </c>
      <c r="D572" s="38">
        <v>23</v>
      </c>
      <c r="E572" s="38" t="s">
        <v>107</v>
      </c>
      <c r="F572" s="38">
        <v>12</v>
      </c>
      <c r="G572" s="38">
        <v>65</v>
      </c>
      <c r="H572" s="38">
        <v>5.2</v>
      </c>
      <c r="I572" s="38">
        <v>0.48799999999999999</v>
      </c>
      <c r="J572" s="38">
        <v>0.44</v>
      </c>
      <c r="K572" s="38">
        <v>0.52</v>
      </c>
      <c r="L572" s="38">
        <v>1.8</v>
      </c>
      <c r="M572" s="38">
        <v>8.6999999999999993</v>
      </c>
      <c r="N572" s="38">
        <v>5.3</v>
      </c>
      <c r="O572" s="38">
        <v>19.399999999999999</v>
      </c>
      <c r="P572" s="38">
        <v>2.4</v>
      </c>
      <c r="Q572" s="38">
        <v>0</v>
      </c>
      <c r="R572" s="38">
        <v>28.1</v>
      </c>
      <c r="S572" s="38">
        <v>30.1</v>
      </c>
      <c r="T572" s="38"/>
      <c r="U572" s="38">
        <v>-0.2</v>
      </c>
      <c r="V572" s="38">
        <v>0.1</v>
      </c>
      <c r="W572" s="38">
        <v>-0.1</v>
      </c>
      <c r="X572" s="38">
        <v>-9.4E-2</v>
      </c>
      <c r="Y572" s="38"/>
      <c r="Z572" s="38">
        <v>-5.6</v>
      </c>
      <c r="AA572" s="38">
        <v>-2.5</v>
      </c>
      <c r="AB572" s="38">
        <v>-8</v>
      </c>
      <c r="AC572" s="38">
        <v>-0.1</v>
      </c>
    </row>
    <row r="573" spans="1:29">
      <c r="A573" s="40">
        <v>418</v>
      </c>
      <c r="B573" s="39" t="s">
        <v>562</v>
      </c>
      <c r="C573" s="40" t="s">
        <v>53</v>
      </c>
      <c r="D573" s="40">
        <v>23</v>
      </c>
      <c r="E573" s="39" t="s">
        <v>221</v>
      </c>
      <c r="F573" s="40">
        <v>6</v>
      </c>
      <c r="G573" s="40">
        <v>29</v>
      </c>
      <c r="H573" s="40">
        <v>-16.600000000000001</v>
      </c>
      <c r="I573" s="40">
        <v>0.25</v>
      </c>
      <c r="J573" s="40">
        <v>0.6</v>
      </c>
      <c r="K573" s="40">
        <v>0</v>
      </c>
      <c r="L573" s="40">
        <v>0</v>
      </c>
      <c r="M573" s="40">
        <v>11.7</v>
      </c>
      <c r="N573" s="40">
        <v>5.9</v>
      </c>
      <c r="O573" s="40">
        <v>9.6</v>
      </c>
      <c r="P573" s="40">
        <v>0</v>
      </c>
      <c r="Q573" s="40">
        <v>0</v>
      </c>
      <c r="R573" s="40">
        <v>41.2</v>
      </c>
      <c r="S573" s="40">
        <v>26.7</v>
      </c>
      <c r="T573" s="40"/>
      <c r="U573" s="40">
        <v>-0.3</v>
      </c>
      <c r="V573" s="40">
        <v>0</v>
      </c>
      <c r="W573" s="40">
        <v>-0.3</v>
      </c>
      <c r="X573" s="40">
        <v>-0.47699999999999998</v>
      </c>
      <c r="Y573" s="40"/>
      <c r="Z573" s="40">
        <v>-16.7</v>
      </c>
      <c r="AA573" s="40">
        <v>-4</v>
      </c>
      <c r="AB573" s="40">
        <v>-20.7</v>
      </c>
      <c r="AC573" s="40">
        <v>-0.1</v>
      </c>
    </row>
    <row r="574" spans="1:29">
      <c r="A574" s="40">
        <v>418</v>
      </c>
      <c r="B574" s="39" t="s">
        <v>562</v>
      </c>
      <c r="C574" s="40" t="s">
        <v>53</v>
      </c>
      <c r="D574" s="40">
        <v>23</v>
      </c>
      <c r="E574" s="39" t="s">
        <v>54</v>
      </c>
      <c r="F574" s="40">
        <v>6</v>
      </c>
      <c r="G574" s="40">
        <v>36</v>
      </c>
      <c r="H574" s="40">
        <v>22.7</v>
      </c>
      <c r="I574" s="40">
        <v>0.60299999999999998</v>
      </c>
      <c r="J574" s="40">
        <v>0.33300000000000002</v>
      </c>
      <c r="K574" s="40">
        <v>0.86699999999999999</v>
      </c>
      <c r="L574" s="40">
        <v>3.2</v>
      </c>
      <c r="M574" s="40">
        <v>6.3</v>
      </c>
      <c r="N574" s="40">
        <v>4.8</v>
      </c>
      <c r="O574" s="40">
        <v>27.3</v>
      </c>
      <c r="P574" s="40">
        <v>4.3</v>
      </c>
      <c r="Q574" s="40">
        <v>0</v>
      </c>
      <c r="R574" s="40">
        <v>19.399999999999999</v>
      </c>
      <c r="S574" s="40">
        <v>32.799999999999997</v>
      </c>
      <c r="T574" s="40"/>
      <c r="U574" s="40">
        <v>0.1</v>
      </c>
      <c r="V574" s="40">
        <v>0.1</v>
      </c>
      <c r="W574" s="40">
        <v>0.2</v>
      </c>
      <c r="X574" s="40">
        <v>0.214</v>
      </c>
      <c r="Y574" s="40"/>
      <c r="Z574" s="40">
        <v>3.4</v>
      </c>
      <c r="AA574" s="40">
        <v>-1.2</v>
      </c>
      <c r="AB574" s="40">
        <v>2.2000000000000002</v>
      </c>
      <c r="AC574" s="40">
        <v>0</v>
      </c>
    </row>
    <row r="575" spans="1:29">
      <c r="A575" s="38">
        <v>419</v>
      </c>
      <c r="B575" s="39" t="s">
        <v>563</v>
      </c>
      <c r="C575" s="38" t="s">
        <v>64</v>
      </c>
      <c r="D575" s="38">
        <v>23</v>
      </c>
      <c r="E575" s="39" t="s">
        <v>79</v>
      </c>
      <c r="F575" s="38">
        <v>72</v>
      </c>
      <c r="G575" s="38">
        <v>1412</v>
      </c>
      <c r="H575" s="38">
        <v>10.1</v>
      </c>
      <c r="I575" s="38">
        <v>0.55000000000000004</v>
      </c>
      <c r="J575" s="38">
        <v>0.53100000000000003</v>
      </c>
      <c r="K575" s="38">
        <v>0.14799999999999999</v>
      </c>
      <c r="L575" s="38">
        <v>2.5</v>
      </c>
      <c r="M575" s="38">
        <v>10.9</v>
      </c>
      <c r="N575" s="38">
        <v>6.8</v>
      </c>
      <c r="O575" s="38">
        <v>6.8</v>
      </c>
      <c r="P575" s="38">
        <v>1.2</v>
      </c>
      <c r="Q575" s="38">
        <v>0.6</v>
      </c>
      <c r="R575" s="38">
        <v>10.8</v>
      </c>
      <c r="S575" s="38">
        <v>14.1</v>
      </c>
      <c r="T575" s="38"/>
      <c r="U575" s="38">
        <v>1.2</v>
      </c>
      <c r="V575" s="38">
        <v>1.2</v>
      </c>
      <c r="W575" s="38">
        <v>2.4</v>
      </c>
      <c r="X575" s="38">
        <v>8.2000000000000003E-2</v>
      </c>
      <c r="Y575" s="38"/>
      <c r="Z575" s="38">
        <v>-0.6</v>
      </c>
      <c r="AA575" s="38">
        <v>-0.9</v>
      </c>
      <c r="AB575" s="38">
        <v>-1.5</v>
      </c>
      <c r="AC575" s="38">
        <v>0.2</v>
      </c>
    </row>
    <row r="576" spans="1:29">
      <c r="A576" s="38">
        <v>420</v>
      </c>
      <c r="B576" s="39" t="s">
        <v>564</v>
      </c>
      <c r="C576" s="38" t="s">
        <v>24</v>
      </c>
      <c r="D576" s="38">
        <v>27</v>
      </c>
      <c r="E576" s="39" t="s">
        <v>56</v>
      </c>
      <c r="F576" s="38">
        <v>76</v>
      </c>
      <c r="G576" s="38">
        <v>1207</v>
      </c>
      <c r="H576" s="38">
        <v>19.5</v>
      </c>
      <c r="I576" s="38">
        <v>0.54600000000000004</v>
      </c>
      <c r="J576" s="38">
        <v>2.8000000000000001E-2</v>
      </c>
      <c r="K576" s="38">
        <v>0.27600000000000002</v>
      </c>
      <c r="L576" s="38">
        <v>10.1</v>
      </c>
      <c r="M576" s="38">
        <v>18.7</v>
      </c>
      <c r="N576" s="38">
        <v>14.5</v>
      </c>
      <c r="O576" s="38">
        <v>9.9</v>
      </c>
      <c r="P576" s="38">
        <v>0.8</v>
      </c>
      <c r="Q576" s="38">
        <v>2.1</v>
      </c>
      <c r="R576" s="38">
        <v>10.199999999999999</v>
      </c>
      <c r="S576" s="38">
        <v>29.1</v>
      </c>
      <c r="T576" s="38"/>
      <c r="U576" s="38">
        <v>2.2000000000000002</v>
      </c>
      <c r="V576" s="38">
        <v>1.8</v>
      </c>
      <c r="W576" s="38">
        <v>4</v>
      </c>
      <c r="X576" s="38">
        <v>0.158</v>
      </c>
      <c r="Y576" s="38"/>
      <c r="Z576" s="38">
        <v>-1.3</v>
      </c>
      <c r="AA576" s="38">
        <v>-1.3</v>
      </c>
      <c r="AB576" s="38">
        <v>-2.6</v>
      </c>
      <c r="AC576" s="38">
        <v>-0.2</v>
      </c>
    </row>
    <row r="577" spans="1:29">
      <c r="A577" s="36" t="s">
        <v>214</v>
      </c>
      <c r="B577" s="36" t="s">
        <v>0</v>
      </c>
      <c r="C577" s="36" t="s">
        <v>1</v>
      </c>
      <c r="D577" s="36" t="s">
        <v>2</v>
      </c>
      <c r="E577" s="36" t="s">
        <v>3</v>
      </c>
      <c r="F577" s="36" t="s">
        <v>4</v>
      </c>
      <c r="G577" s="36" t="s">
        <v>6</v>
      </c>
      <c r="H577" s="36" t="s">
        <v>26</v>
      </c>
      <c r="I577" s="36" t="s">
        <v>27</v>
      </c>
      <c r="J577" s="36" t="s">
        <v>28</v>
      </c>
      <c r="K577" s="36" t="s">
        <v>29</v>
      </c>
      <c r="L577" s="36" t="s">
        <v>30</v>
      </c>
      <c r="M577" s="36" t="s">
        <v>31</v>
      </c>
      <c r="N577" s="36" t="s">
        <v>32</v>
      </c>
      <c r="O577" s="36" t="s">
        <v>33</v>
      </c>
      <c r="P577" s="36" t="s">
        <v>34</v>
      </c>
      <c r="Q577" s="36" t="s">
        <v>35</v>
      </c>
      <c r="R577" s="36" t="s">
        <v>36</v>
      </c>
      <c r="S577" s="36" t="s">
        <v>37</v>
      </c>
      <c r="T577" s="36"/>
      <c r="U577" s="36" t="s">
        <v>38</v>
      </c>
      <c r="V577" s="36" t="s">
        <v>39</v>
      </c>
      <c r="W577" s="36" t="s">
        <v>40</v>
      </c>
      <c r="X577" s="36" t="s">
        <v>41</v>
      </c>
      <c r="Y577" s="36"/>
      <c r="Z577" s="36" t="s">
        <v>42</v>
      </c>
      <c r="AA577" s="36" t="s">
        <v>43</v>
      </c>
      <c r="AB577" s="36" t="s">
        <v>44</v>
      </c>
      <c r="AC577" s="36" t="s">
        <v>45</v>
      </c>
    </row>
    <row r="578" spans="1:29">
      <c r="A578" s="38">
        <v>421</v>
      </c>
      <c r="B578" s="39" t="s">
        <v>565</v>
      </c>
      <c r="C578" s="38" t="s">
        <v>61</v>
      </c>
      <c r="D578" s="38">
        <v>30</v>
      </c>
      <c r="E578" s="39" t="s">
        <v>62</v>
      </c>
      <c r="F578" s="38">
        <v>52</v>
      </c>
      <c r="G578" s="38">
        <v>1030</v>
      </c>
      <c r="H578" s="38">
        <v>18.899999999999999</v>
      </c>
      <c r="I578" s="38">
        <v>0.60099999999999998</v>
      </c>
      <c r="J578" s="38">
        <v>0</v>
      </c>
      <c r="K578" s="38">
        <v>0.39600000000000002</v>
      </c>
      <c r="L578" s="38">
        <v>10.199999999999999</v>
      </c>
      <c r="M578" s="38">
        <v>17.399999999999999</v>
      </c>
      <c r="N578" s="38">
        <v>13.9</v>
      </c>
      <c r="O578" s="38">
        <v>11.8</v>
      </c>
      <c r="P578" s="38">
        <v>1.7</v>
      </c>
      <c r="Q578" s="38">
        <v>2.7</v>
      </c>
      <c r="R578" s="38">
        <v>14.4</v>
      </c>
      <c r="S578" s="38">
        <v>18.399999999999999</v>
      </c>
      <c r="T578" s="38"/>
      <c r="U578" s="38">
        <v>2.2999999999999998</v>
      </c>
      <c r="V578" s="38">
        <v>1.7</v>
      </c>
      <c r="W578" s="38">
        <v>4</v>
      </c>
      <c r="X578" s="38">
        <v>0.189</v>
      </c>
      <c r="Y578" s="38"/>
      <c r="Z578" s="38">
        <v>0.8</v>
      </c>
      <c r="AA578" s="38">
        <v>2.4</v>
      </c>
      <c r="AB578" s="38">
        <v>3.3</v>
      </c>
      <c r="AC578" s="38">
        <v>1.4</v>
      </c>
    </row>
    <row r="579" spans="1:29">
      <c r="A579" s="38">
        <v>422</v>
      </c>
      <c r="B579" s="39" t="s">
        <v>566</v>
      </c>
      <c r="C579" s="38" t="s">
        <v>58</v>
      </c>
      <c r="D579" s="38">
        <v>21</v>
      </c>
      <c r="E579" s="39" t="s">
        <v>292</v>
      </c>
      <c r="F579" s="38">
        <v>73</v>
      </c>
      <c r="G579" s="38">
        <v>1127</v>
      </c>
      <c r="H579" s="38">
        <v>7.5</v>
      </c>
      <c r="I579" s="38">
        <v>0.49199999999999999</v>
      </c>
      <c r="J579" s="38">
        <v>0.503</v>
      </c>
      <c r="K579" s="38">
        <v>0.216</v>
      </c>
      <c r="L579" s="38">
        <v>1.1000000000000001</v>
      </c>
      <c r="M579" s="38">
        <v>7.5</v>
      </c>
      <c r="N579" s="38">
        <v>4.4000000000000004</v>
      </c>
      <c r="O579" s="38">
        <v>9</v>
      </c>
      <c r="P579" s="38">
        <v>0.9</v>
      </c>
      <c r="Q579" s="38">
        <v>1.2</v>
      </c>
      <c r="R579" s="38">
        <v>11</v>
      </c>
      <c r="S579" s="38">
        <v>14.2</v>
      </c>
      <c r="T579" s="38"/>
      <c r="U579" s="38">
        <v>0.3</v>
      </c>
      <c r="V579" s="38">
        <v>0.2</v>
      </c>
      <c r="W579" s="38">
        <v>0.5</v>
      </c>
      <c r="X579" s="38">
        <v>2.1000000000000001E-2</v>
      </c>
      <c r="Y579" s="38"/>
      <c r="Z579" s="38">
        <v>-1.9</v>
      </c>
      <c r="AA579" s="38">
        <v>-2</v>
      </c>
      <c r="AB579" s="38">
        <v>-3.9</v>
      </c>
      <c r="AC579" s="38">
        <v>-0.5</v>
      </c>
    </row>
    <row r="580" spans="1:29">
      <c r="A580" s="38">
        <v>423</v>
      </c>
      <c r="B580" s="39" t="s">
        <v>567</v>
      </c>
      <c r="C580" s="38" t="s">
        <v>58</v>
      </c>
      <c r="D580" s="38">
        <v>24</v>
      </c>
      <c r="E580" s="39" t="s">
        <v>260</v>
      </c>
      <c r="F580" s="38">
        <v>61</v>
      </c>
      <c r="G580" s="38">
        <v>1573</v>
      </c>
      <c r="H580" s="38">
        <v>8.8000000000000007</v>
      </c>
      <c r="I580" s="38">
        <v>0.41899999999999998</v>
      </c>
      <c r="J580" s="38">
        <v>0.191</v>
      </c>
      <c r="K580" s="38">
        <v>0.2</v>
      </c>
      <c r="L580" s="38">
        <v>2.7</v>
      </c>
      <c r="M580" s="38">
        <v>17.100000000000001</v>
      </c>
      <c r="N580" s="38">
        <v>9.6999999999999993</v>
      </c>
      <c r="O580" s="38">
        <v>25.4</v>
      </c>
      <c r="P580" s="38">
        <v>1.2</v>
      </c>
      <c r="Q580" s="38">
        <v>0.4</v>
      </c>
      <c r="R580" s="38">
        <v>17.600000000000001</v>
      </c>
      <c r="S580" s="38">
        <v>21.1</v>
      </c>
      <c r="T580" s="38"/>
      <c r="U580" s="38">
        <v>-2.7</v>
      </c>
      <c r="V580" s="38">
        <v>1.8</v>
      </c>
      <c r="W580" s="38">
        <v>-0.9</v>
      </c>
      <c r="X580" s="38">
        <v>-2.5999999999999999E-2</v>
      </c>
      <c r="Y580" s="38"/>
      <c r="Z580" s="38">
        <v>-4</v>
      </c>
      <c r="AA580" s="38">
        <v>0.5</v>
      </c>
      <c r="AB580" s="38">
        <v>-3.5</v>
      </c>
      <c r="AC580" s="38">
        <v>-0.6</v>
      </c>
    </row>
    <row r="581" spans="1:29">
      <c r="A581" s="38">
        <v>424</v>
      </c>
      <c r="B581" s="39" t="s">
        <v>568</v>
      </c>
      <c r="C581" s="38" t="s">
        <v>61</v>
      </c>
      <c r="D581" s="38">
        <v>29</v>
      </c>
      <c r="E581" s="39" t="s">
        <v>105</v>
      </c>
      <c r="F581" s="38">
        <v>17</v>
      </c>
      <c r="G581" s="38">
        <v>66</v>
      </c>
      <c r="H581" s="38">
        <v>7.8</v>
      </c>
      <c r="I581" s="38">
        <v>0.71699999999999997</v>
      </c>
      <c r="J581" s="38">
        <v>0</v>
      </c>
      <c r="K581" s="38">
        <v>0.5</v>
      </c>
      <c r="L581" s="38">
        <v>15.7</v>
      </c>
      <c r="M581" s="38">
        <v>10.5</v>
      </c>
      <c r="N581" s="38">
        <v>13.1</v>
      </c>
      <c r="O581" s="38">
        <v>6.6</v>
      </c>
      <c r="P581" s="38">
        <v>1.6</v>
      </c>
      <c r="Q581" s="38">
        <v>0</v>
      </c>
      <c r="R581" s="38">
        <v>41.8</v>
      </c>
      <c r="S581" s="38">
        <v>11.5</v>
      </c>
      <c r="T581" s="38"/>
      <c r="U581" s="38">
        <v>0</v>
      </c>
      <c r="V581" s="38">
        <v>0</v>
      </c>
      <c r="W581" s="38">
        <v>0.1</v>
      </c>
      <c r="X581" s="38">
        <v>0.05</v>
      </c>
      <c r="Y581" s="38"/>
      <c r="Z581" s="38">
        <v>-1.1000000000000001</v>
      </c>
      <c r="AA581" s="38">
        <v>-0.6</v>
      </c>
      <c r="AB581" s="38">
        <v>-1.7</v>
      </c>
      <c r="AC581" s="38">
        <v>0</v>
      </c>
    </row>
    <row r="582" spans="1:29">
      <c r="A582" s="38">
        <v>425</v>
      </c>
      <c r="B582" s="39" t="s">
        <v>688</v>
      </c>
      <c r="C582" s="38" t="s">
        <v>53</v>
      </c>
      <c r="D582" s="38">
        <v>23</v>
      </c>
      <c r="E582" s="39" t="s">
        <v>292</v>
      </c>
      <c r="F582" s="38">
        <v>3</v>
      </c>
      <c r="G582" s="38">
        <v>33</v>
      </c>
      <c r="H582" s="38">
        <v>10.8</v>
      </c>
      <c r="I582" s="38">
        <v>0.46300000000000002</v>
      </c>
      <c r="J582" s="38">
        <v>0.33300000000000002</v>
      </c>
      <c r="K582" s="38">
        <v>1</v>
      </c>
      <c r="L582" s="38">
        <v>0</v>
      </c>
      <c r="M582" s="38">
        <v>6.6</v>
      </c>
      <c r="N582" s="38">
        <v>3.4</v>
      </c>
      <c r="O582" s="38">
        <v>39.1</v>
      </c>
      <c r="P582" s="38">
        <v>3.1</v>
      </c>
      <c r="Q582" s="38">
        <v>0</v>
      </c>
      <c r="R582" s="38">
        <v>31.6</v>
      </c>
      <c r="S582" s="38">
        <v>16.899999999999999</v>
      </c>
      <c r="T582" s="38"/>
      <c r="U582" s="38">
        <v>0</v>
      </c>
      <c r="V582" s="38">
        <v>0</v>
      </c>
      <c r="W582" s="38">
        <v>0</v>
      </c>
      <c r="X582" s="38">
        <v>-1.4E-2</v>
      </c>
      <c r="Y582" s="38"/>
      <c r="Z582" s="38">
        <v>-4.4000000000000004</v>
      </c>
      <c r="AA582" s="38">
        <v>-4</v>
      </c>
      <c r="AB582" s="38">
        <v>-8.4</v>
      </c>
      <c r="AC582" s="38">
        <v>-0.1</v>
      </c>
    </row>
    <row r="583" spans="1:29">
      <c r="A583" s="38">
        <v>426</v>
      </c>
      <c r="B583" s="39" t="s">
        <v>569</v>
      </c>
      <c r="C583" s="38" t="s">
        <v>24</v>
      </c>
      <c r="D583" s="38">
        <v>21</v>
      </c>
      <c r="E583" s="39" t="s">
        <v>54</v>
      </c>
      <c r="F583" s="38">
        <v>19</v>
      </c>
      <c r="G583" s="38">
        <v>126</v>
      </c>
      <c r="H583" s="38">
        <v>18.600000000000001</v>
      </c>
      <c r="I583" s="38">
        <v>0.57799999999999996</v>
      </c>
      <c r="J583" s="38">
        <v>0</v>
      </c>
      <c r="K583" s="38">
        <v>0.75700000000000001</v>
      </c>
      <c r="L583" s="38">
        <v>14.6</v>
      </c>
      <c r="M583" s="38">
        <v>16.3</v>
      </c>
      <c r="N583" s="38">
        <v>15.4</v>
      </c>
      <c r="O583" s="38">
        <v>5.2</v>
      </c>
      <c r="P583" s="38">
        <v>2.1</v>
      </c>
      <c r="Q583" s="38">
        <v>3.3</v>
      </c>
      <c r="R583" s="38">
        <v>12.4</v>
      </c>
      <c r="S583" s="38">
        <v>20.5</v>
      </c>
      <c r="T583" s="38"/>
      <c r="U583" s="38">
        <v>0.3</v>
      </c>
      <c r="V583" s="38">
        <v>0.2</v>
      </c>
      <c r="W583" s="38">
        <v>0.5</v>
      </c>
      <c r="X583" s="38">
        <v>0.186</v>
      </c>
      <c r="Y583" s="38"/>
      <c r="Z583" s="38">
        <v>-0.2</v>
      </c>
      <c r="AA583" s="38">
        <v>0.7</v>
      </c>
      <c r="AB583" s="38">
        <v>0.5</v>
      </c>
      <c r="AC583" s="38">
        <v>0.1</v>
      </c>
    </row>
    <row r="584" spans="1:29">
      <c r="A584" s="38">
        <v>427</v>
      </c>
      <c r="B584" s="39" t="s">
        <v>102</v>
      </c>
      <c r="C584" s="38" t="s">
        <v>24</v>
      </c>
      <c r="D584" s="38">
        <v>32</v>
      </c>
      <c r="E584" s="38" t="s">
        <v>107</v>
      </c>
      <c r="F584" s="38">
        <v>59</v>
      </c>
      <c r="G584" s="38">
        <v>1245</v>
      </c>
      <c r="H584" s="38">
        <v>20.3</v>
      </c>
      <c r="I584" s="38">
        <v>0.59499999999999997</v>
      </c>
      <c r="J584" s="38">
        <v>8.0000000000000002E-3</v>
      </c>
      <c r="K584" s="38">
        <v>0.38</v>
      </c>
      <c r="L584" s="38">
        <v>9.9</v>
      </c>
      <c r="M584" s="38">
        <v>20.5</v>
      </c>
      <c r="N584" s="38">
        <v>15.1</v>
      </c>
      <c r="O584" s="38">
        <v>6.8</v>
      </c>
      <c r="P584" s="38">
        <v>1.2</v>
      </c>
      <c r="Q584" s="38">
        <v>2.5</v>
      </c>
      <c r="R584" s="38">
        <v>12</v>
      </c>
      <c r="S584" s="38">
        <v>23.8</v>
      </c>
      <c r="T584" s="38"/>
      <c r="U584" s="38">
        <v>2.6</v>
      </c>
      <c r="V584" s="38">
        <v>1</v>
      </c>
      <c r="W584" s="38">
        <v>3.6</v>
      </c>
      <c r="X584" s="38">
        <v>0.13800000000000001</v>
      </c>
      <c r="Y584" s="38"/>
      <c r="Z584" s="38">
        <v>-0.2</v>
      </c>
      <c r="AA584" s="38">
        <v>-1.3</v>
      </c>
      <c r="AB584" s="38">
        <v>-1.4</v>
      </c>
      <c r="AC584" s="38">
        <v>0.2</v>
      </c>
    </row>
    <row r="585" spans="1:29">
      <c r="A585" s="40">
        <v>427</v>
      </c>
      <c r="B585" s="39" t="s">
        <v>102</v>
      </c>
      <c r="C585" s="40" t="s">
        <v>24</v>
      </c>
      <c r="D585" s="40">
        <v>32</v>
      </c>
      <c r="E585" s="39" t="s">
        <v>51</v>
      </c>
      <c r="F585" s="40">
        <v>36</v>
      </c>
      <c r="G585" s="40">
        <v>865</v>
      </c>
      <c r="H585" s="40">
        <v>19.5</v>
      </c>
      <c r="I585" s="40">
        <v>0.58899999999999997</v>
      </c>
      <c r="J585" s="40">
        <v>0.01</v>
      </c>
      <c r="K585" s="40">
        <v>0.40799999999999997</v>
      </c>
      <c r="L585" s="40">
        <v>10.8</v>
      </c>
      <c r="M585" s="40">
        <v>22.3</v>
      </c>
      <c r="N585" s="40">
        <v>16.399999999999999</v>
      </c>
      <c r="O585" s="40">
        <v>8.1</v>
      </c>
      <c r="P585" s="40">
        <v>1.2</v>
      </c>
      <c r="Q585" s="40">
        <v>3.3</v>
      </c>
      <c r="R585" s="40">
        <v>14.7</v>
      </c>
      <c r="S585" s="40">
        <v>22.9</v>
      </c>
      <c r="T585" s="40"/>
      <c r="U585" s="40">
        <v>1.5</v>
      </c>
      <c r="V585" s="40">
        <v>0.7</v>
      </c>
      <c r="W585" s="40">
        <v>2.2000000000000002</v>
      </c>
      <c r="X585" s="40">
        <v>0.12</v>
      </c>
      <c r="Y585" s="40"/>
      <c r="Z585" s="40">
        <v>-0.6</v>
      </c>
      <c r="AA585" s="40">
        <v>-0.5</v>
      </c>
      <c r="AB585" s="40">
        <v>-1.1000000000000001</v>
      </c>
      <c r="AC585" s="40">
        <v>0.2</v>
      </c>
    </row>
    <row r="586" spans="1:29">
      <c r="A586" s="40">
        <v>427</v>
      </c>
      <c r="B586" s="39" t="s">
        <v>102</v>
      </c>
      <c r="C586" s="40" t="s">
        <v>24</v>
      </c>
      <c r="D586" s="40">
        <v>32</v>
      </c>
      <c r="E586" s="39" t="s">
        <v>81</v>
      </c>
      <c r="F586" s="40">
        <v>23</v>
      </c>
      <c r="G586" s="40">
        <v>380</v>
      </c>
      <c r="H586" s="40">
        <v>22.3</v>
      </c>
      <c r="I586" s="40">
        <v>0.60499999999999998</v>
      </c>
      <c r="J586" s="40">
        <v>6.0000000000000001E-3</v>
      </c>
      <c r="K586" s="40">
        <v>0.33</v>
      </c>
      <c r="L586" s="40">
        <v>7.8</v>
      </c>
      <c r="M586" s="40">
        <v>16.5</v>
      </c>
      <c r="N586" s="40">
        <v>12.1</v>
      </c>
      <c r="O586" s="40">
        <v>3.9</v>
      </c>
      <c r="P586" s="40">
        <v>1.2</v>
      </c>
      <c r="Q586" s="40">
        <v>0.9</v>
      </c>
      <c r="R586" s="40">
        <v>6.8</v>
      </c>
      <c r="S586" s="40">
        <v>25.8</v>
      </c>
      <c r="T586" s="40"/>
      <c r="U586" s="40">
        <v>1.1000000000000001</v>
      </c>
      <c r="V586" s="40">
        <v>0.3</v>
      </c>
      <c r="W586" s="40">
        <v>1.4</v>
      </c>
      <c r="X586" s="40">
        <v>0.18099999999999999</v>
      </c>
      <c r="Y586" s="40"/>
      <c r="Z586" s="40">
        <v>0.8</v>
      </c>
      <c r="AA586" s="40">
        <v>-3.1</v>
      </c>
      <c r="AB586" s="40">
        <v>-2.2000000000000002</v>
      </c>
      <c r="AC586" s="40">
        <v>0</v>
      </c>
    </row>
    <row r="587" spans="1:29">
      <c r="A587" s="38">
        <v>428</v>
      </c>
      <c r="B587" s="39" t="s">
        <v>570</v>
      </c>
      <c r="C587" s="38" t="s">
        <v>53</v>
      </c>
      <c r="D587" s="38">
        <v>28</v>
      </c>
      <c r="E587" s="39" t="s">
        <v>67</v>
      </c>
      <c r="F587" s="38">
        <v>71</v>
      </c>
      <c r="G587" s="38">
        <v>1874</v>
      </c>
      <c r="H587" s="38">
        <v>15.4</v>
      </c>
      <c r="I587" s="38">
        <v>0.52800000000000002</v>
      </c>
      <c r="J587" s="38">
        <v>0.187</v>
      </c>
      <c r="K587" s="38">
        <v>0.28599999999999998</v>
      </c>
      <c r="L587" s="38">
        <v>2.1</v>
      </c>
      <c r="M587" s="38">
        <v>12.4</v>
      </c>
      <c r="N587" s="38">
        <v>7.3</v>
      </c>
      <c r="O587" s="38">
        <v>20.2</v>
      </c>
      <c r="P587" s="38">
        <v>1.5</v>
      </c>
      <c r="Q587" s="38">
        <v>0.4</v>
      </c>
      <c r="R587" s="38">
        <v>12.2</v>
      </c>
      <c r="S587" s="38">
        <v>23.4</v>
      </c>
      <c r="T587" s="38"/>
      <c r="U587" s="38">
        <v>1.9</v>
      </c>
      <c r="V587" s="38">
        <v>2.2000000000000002</v>
      </c>
      <c r="W587" s="38">
        <v>4</v>
      </c>
      <c r="X587" s="38">
        <v>0.10299999999999999</v>
      </c>
      <c r="Y587" s="38"/>
      <c r="Z587" s="38">
        <v>0.2</v>
      </c>
      <c r="AA587" s="38">
        <v>-0.3</v>
      </c>
      <c r="AB587" s="38">
        <v>-0.1</v>
      </c>
      <c r="AC587" s="38">
        <v>0.9</v>
      </c>
    </row>
    <row r="588" spans="1:29">
      <c r="A588" s="38">
        <v>429</v>
      </c>
      <c r="B588" s="39" t="s">
        <v>571</v>
      </c>
      <c r="C588" s="38" t="s">
        <v>24</v>
      </c>
      <c r="D588" s="38">
        <v>22</v>
      </c>
      <c r="E588" s="39" t="s">
        <v>87</v>
      </c>
      <c r="F588" s="38">
        <v>58</v>
      </c>
      <c r="G588" s="38">
        <v>1566</v>
      </c>
      <c r="H588" s="38">
        <v>17.899999999999999</v>
      </c>
      <c r="I588" s="38">
        <v>0.503</v>
      </c>
      <c r="J588" s="38">
        <v>0.26</v>
      </c>
      <c r="K588" s="38">
        <v>0.182</v>
      </c>
      <c r="L588" s="38">
        <v>10.1</v>
      </c>
      <c r="M588" s="38">
        <v>20.9</v>
      </c>
      <c r="N588" s="38">
        <v>15.4</v>
      </c>
      <c r="O588" s="38">
        <v>14.2</v>
      </c>
      <c r="P588" s="38">
        <v>1.4</v>
      </c>
      <c r="Q588" s="38">
        <v>2.1</v>
      </c>
      <c r="R588" s="38">
        <v>9.3000000000000007</v>
      </c>
      <c r="S588" s="38">
        <v>23.6</v>
      </c>
      <c r="T588" s="38"/>
      <c r="U588" s="38">
        <v>1.9</v>
      </c>
      <c r="V588" s="38">
        <v>2.1</v>
      </c>
      <c r="W588" s="38">
        <v>4</v>
      </c>
      <c r="X588" s="38">
        <v>0.123</v>
      </c>
      <c r="Y588" s="38"/>
      <c r="Z588" s="38">
        <v>1</v>
      </c>
      <c r="AA588" s="38">
        <v>1</v>
      </c>
      <c r="AB588" s="38">
        <v>2</v>
      </c>
      <c r="AC588" s="38">
        <v>1.6</v>
      </c>
    </row>
    <row r="589" spans="1:29">
      <c r="A589" s="38">
        <v>430</v>
      </c>
      <c r="B589" s="39" t="s">
        <v>658</v>
      </c>
      <c r="C589" s="38" t="s">
        <v>64</v>
      </c>
      <c r="D589" s="38">
        <v>25</v>
      </c>
      <c r="E589" s="39" t="s">
        <v>260</v>
      </c>
      <c r="F589" s="38">
        <v>29</v>
      </c>
      <c r="G589" s="38">
        <v>430</v>
      </c>
      <c r="H589" s="38">
        <v>8.1999999999999993</v>
      </c>
      <c r="I589" s="38">
        <v>0.48099999999999998</v>
      </c>
      <c r="J589" s="38">
        <v>0.316</v>
      </c>
      <c r="K589" s="38">
        <v>0.36</v>
      </c>
      <c r="L589" s="38">
        <v>3.5</v>
      </c>
      <c r="M589" s="38">
        <v>10.3</v>
      </c>
      <c r="N589" s="38">
        <v>6.8</v>
      </c>
      <c r="O589" s="38">
        <v>8.1999999999999993</v>
      </c>
      <c r="P589" s="38">
        <v>1.4</v>
      </c>
      <c r="Q589" s="38">
        <v>0.2</v>
      </c>
      <c r="R589" s="38">
        <v>12.6</v>
      </c>
      <c r="S589" s="38">
        <v>16</v>
      </c>
      <c r="T589" s="38"/>
      <c r="U589" s="38">
        <v>-0.1</v>
      </c>
      <c r="V589" s="38">
        <v>0.4</v>
      </c>
      <c r="W589" s="38">
        <v>0.3</v>
      </c>
      <c r="X589" s="38">
        <v>3.4000000000000002E-2</v>
      </c>
      <c r="Y589" s="38"/>
      <c r="Z589" s="38">
        <v>-3.3</v>
      </c>
      <c r="AA589" s="38">
        <v>-0.6</v>
      </c>
      <c r="AB589" s="38">
        <v>-4</v>
      </c>
      <c r="AC589" s="38">
        <v>-0.2</v>
      </c>
    </row>
    <row r="590" spans="1:29">
      <c r="A590" s="38">
        <v>431</v>
      </c>
      <c r="B590" s="39" t="s">
        <v>572</v>
      </c>
      <c r="C590" s="38" t="s">
        <v>53</v>
      </c>
      <c r="D590" s="38">
        <v>26</v>
      </c>
      <c r="E590" s="39" t="s">
        <v>97</v>
      </c>
      <c r="F590" s="38">
        <v>73</v>
      </c>
      <c r="G590" s="38">
        <v>2228</v>
      </c>
      <c r="H590" s="38">
        <v>20.6</v>
      </c>
      <c r="I590" s="38">
        <v>0.56599999999999995</v>
      </c>
      <c r="J590" s="38">
        <v>0.23300000000000001</v>
      </c>
      <c r="K590" s="38">
        <v>0.36</v>
      </c>
      <c r="L590" s="38">
        <v>1.6</v>
      </c>
      <c r="M590" s="38">
        <v>7.7</v>
      </c>
      <c r="N590" s="38">
        <v>4.7</v>
      </c>
      <c r="O590" s="38">
        <v>37.9</v>
      </c>
      <c r="P590" s="38">
        <v>2.9</v>
      </c>
      <c r="Q590" s="38">
        <v>1.2</v>
      </c>
      <c r="R590" s="38">
        <v>16.600000000000001</v>
      </c>
      <c r="S590" s="38">
        <v>25.3</v>
      </c>
      <c r="T590" s="38"/>
      <c r="U590" s="38">
        <v>5</v>
      </c>
      <c r="V590" s="38">
        <v>2.8</v>
      </c>
      <c r="W590" s="38">
        <v>7.7</v>
      </c>
      <c r="X590" s="38">
        <v>0.16600000000000001</v>
      </c>
      <c r="Y590" s="38"/>
      <c r="Z590" s="38">
        <v>2.5</v>
      </c>
      <c r="AA590" s="38">
        <v>-0.7</v>
      </c>
      <c r="AB590" s="38">
        <v>1.8</v>
      </c>
      <c r="AC590" s="38">
        <v>2.1</v>
      </c>
    </row>
    <row r="591" spans="1:29">
      <c r="A591" s="38">
        <v>432</v>
      </c>
      <c r="B591" s="39" t="s">
        <v>573</v>
      </c>
      <c r="C591" s="38" t="s">
        <v>24</v>
      </c>
      <c r="D591" s="38">
        <v>29</v>
      </c>
      <c r="E591" s="39" t="s">
        <v>231</v>
      </c>
      <c r="F591" s="38">
        <v>40</v>
      </c>
      <c r="G591" s="38">
        <v>892</v>
      </c>
      <c r="H591" s="38">
        <v>10.7</v>
      </c>
      <c r="I591" s="38">
        <v>0.5</v>
      </c>
      <c r="J591" s="38">
        <v>0.60499999999999998</v>
      </c>
      <c r="K591" s="38">
        <v>0.14399999999999999</v>
      </c>
      <c r="L591" s="38">
        <v>3.4</v>
      </c>
      <c r="M591" s="38">
        <v>20.9</v>
      </c>
      <c r="N591" s="38">
        <v>12.2</v>
      </c>
      <c r="O591" s="38">
        <v>8.1</v>
      </c>
      <c r="P591" s="38">
        <v>0.8</v>
      </c>
      <c r="Q591" s="38">
        <v>1.4</v>
      </c>
      <c r="R591" s="38">
        <v>13.5</v>
      </c>
      <c r="S591" s="38">
        <v>20.100000000000001</v>
      </c>
      <c r="T591" s="38"/>
      <c r="U591" s="38">
        <v>-0.3</v>
      </c>
      <c r="V591" s="38">
        <v>0.8</v>
      </c>
      <c r="W591" s="38">
        <v>0.5</v>
      </c>
      <c r="X591" s="38">
        <v>2.5999999999999999E-2</v>
      </c>
      <c r="Y591" s="38"/>
      <c r="Z591" s="38">
        <v>-1.4</v>
      </c>
      <c r="AA591" s="38">
        <v>-1.1000000000000001</v>
      </c>
      <c r="AB591" s="38">
        <v>-2.6</v>
      </c>
      <c r="AC591" s="38">
        <v>-0.1</v>
      </c>
    </row>
    <row r="592" spans="1:29">
      <c r="A592" s="38">
        <v>433</v>
      </c>
      <c r="B592" s="39" t="s">
        <v>574</v>
      </c>
      <c r="C592" s="38" t="s">
        <v>53</v>
      </c>
      <c r="D592" s="38">
        <v>29</v>
      </c>
      <c r="E592" s="39" t="s">
        <v>65</v>
      </c>
      <c r="F592" s="38">
        <v>16</v>
      </c>
      <c r="G592" s="38">
        <v>327</v>
      </c>
      <c r="H592" s="38">
        <v>11.4</v>
      </c>
      <c r="I592" s="38">
        <v>0.47899999999999998</v>
      </c>
      <c r="J592" s="38">
        <v>0.48</v>
      </c>
      <c r="K592" s="38">
        <v>0.27200000000000002</v>
      </c>
      <c r="L592" s="38">
        <v>0.7</v>
      </c>
      <c r="M592" s="38">
        <v>9</v>
      </c>
      <c r="N592" s="38">
        <v>4.9000000000000004</v>
      </c>
      <c r="O592" s="38">
        <v>20.8</v>
      </c>
      <c r="P592" s="38">
        <v>1.5</v>
      </c>
      <c r="Q592" s="38">
        <v>0</v>
      </c>
      <c r="R592" s="38">
        <v>11.4</v>
      </c>
      <c r="S592" s="38">
        <v>20.8</v>
      </c>
      <c r="T592" s="38"/>
      <c r="U592" s="38">
        <v>0.2</v>
      </c>
      <c r="V592" s="38">
        <v>0.2</v>
      </c>
      <c r="W592" s="38">
        <v>0.4</v>
      </c>
      <c r="X592" s="38">
        <v>6.3E-2</v>
      </c>
      <c r="Y592" s="38"/>
      <c r="Z592" s="38">
        <v>-0.5</v>
      </c>
      <c r="AA592" s="38">
        <v>-2.9</v>
      </c>
      <c r="AB592" s="38">
        <v>-3.4</v>
      </c>
      <c r="AC592" s="38">
        <v>-0.1</v>
      </c>
    </row>
    <row r="593" spans="1:29">
      <c r="A593" s="38">
        <v>434</v>
      </c>
      <c r="B593" s="39" t="s">
        <v>575</v>
      </c>
      <c r="C593" s="38" t="s">
        <v>58</v>
      </c>
      <c r="D593" s="38">
        <v>28</v>
      </c>
      <c r="E593" s="39" t="s">
        <v>115</v>
      </c>
      <c r="F593" s="38">
        <v>52</v>
      </c>
      <c r="G593" s="38">
        <v>735</v>
      </c>
      <c r="H593" s="38">
        <v>10.9</v>
      </c>
      <c r="I593" s="38">
        <v>0.53400000000000003</v>
      </c>
      <c r="J593" s="38">
        <v>0.51800000000000002</v>
      </c>
      <c r="K593" s="38">
        <v>0.28199999999999997</v>
      </c>
      <c r="L593" s="38">
        <v>3.8</v>
      </c>
      <c r="M593" s="38">
        <v>9.9</v>
      </c>
      <c r="N593" s="38">
        <v>6.9</v>
      </c>
      <c r="O593" s="38">
        <v>11</v>
      </c>
      <c r="P593" s="38">
        <v>2.9</v>
      </c>
      <c r="Q593" s="38">
        <v>1</v>
      </c>
      <c r="R593" s="38">
        <v>15.1</v>
      </c>
      <c r="S593" s="38">
        <v>13.9</v>
      </c>
      <c r="T593" s="38"/>
      <c r="U593" s="38">
        <v>0.4</v>
      </c>
      <c r="V593" s="38">
        <v>1.1000000000000001</v>
      </c>
      <c r="W593" s="38">
        <v>1.5</v>
      </c>
      <c r="X593" s="38">
        <v>0.1</v>
      </c>
      <c r="Y593" s="38"/>
      <c r="Z593" s="38">
        <v>-0.6</v>
      </c>
      <c r="AA593" s="38">
        <v>1.4</v>
      </c>
      <c r="AB593" s="38">
        <v>0.8</v>
      </c>
      <c r="AC593" s="38">
        <v>0.5</v>
      </c>
    </row>
    <row r="594" spans="1:29">
      <c r="A594" s="38">
        <v>435</v>
      </c>
      <c r="B594" s="39" t="s">
        <v>576</v>
      </c>
      <c r="C594" s="38" t="s">
        <v>58</v>
      </c>
      <c r="D594" s="38">
        <v>37</v>
      </c>
      <c r="E594" s="39" t="s">
        <v>71</v>
      </c>
      <c r="F594" s="38">
        <v>77</v>
      </c>
      <c r="G594" s="38">
        <v>1641</v>
      </c>
      <c r="H594" s="38">
        <v>11.4</v>
      </c>
      <c r="I594" s="38">
        <v>0.57899999999999996</v>
      </c>
      <c r="J594" s="38">
        <v>0.72399999999999998</v>
      </c>
      <c r="K594" s="38">
        <v>0.108</v>
      </c>
      <c r="L594" s="38">
        <v>1</v>
      </c>
      <c r="M594" s="38">
        <v>7.1</v>
      </c>
      <c r="N594" s="38">
        <v>4.0999999999999996</v>
      </c>
      <c r="O594" s="38">
        <v>13.8</v>
      </c>
      <c r="P594" s="38">
        <v>2</v>
      </c>
      <c r="Q594" s="38">
        <v>0.9</v>
      </c>
      <c r="R594" s="38">
        <v>13.7</v>
      </c>
      <c r="S594" s="38">
        <v>14.3</v>
      </c>
      <c r="T594" s="38"/>
      <c r="U594" s="38">
        <v>2</v>
      </c>
      <c r="V594" s="38">
        <v>1.5</v>
      </c>
      <c r="W594" s="38">
        <v>3.6</v>
      </c>
      <c r="X594" s="38">
        <v>0.104</v>
      </c>
      <c r="Y594" s="38"/>
      <c r="Z594" s="38">
        <v>0.3</v>
      </c>
      <c r="AA594" s="38">
        <v>-0.7</v>
      </c>
      <c r="AB594" s="38">
        <v>-0.4</v>
      </c>
      <c r="AC594" s="38">
        <v>0.7</v>
      </c>
    </row>
    <row r="595" spans="1:29">
      <c r="A595" s="38">
        <v>436</v>
      </c>
      <c r="B595" s="39" t="s">
        <v>577</v>
      </c>
      <c r="C595" s="38" t="s">
        <v>53</v>
      </c>
      <c r="D595" s="38">
        <v>25</v>
      </c>
      <c r="E595" s="38" t="s">
        <v>107</v>
      </c>
      <c r="F595" s="38">
        <v>67</v>
      </c>
      <c r="G595" s="38">
        <v>1726</v>
      </c>
      <c r="H595" s="38">
        <v>20.6</v>
      </c>
      <c r="I595" s="38">
        <v>0.57899999999999996</v>
      </c>
      <c r="J595" s="38">
        <v>0.434</v>
      </c>
      <c r="K595" s="38">
        <v>0.437</v>
      </c>
      <c r="L595" s="38">
        <v>2.1</v>
      </c>
      <c r="M595" s="38">
        <v>7.7</v>
      </c>
      <c r="N595" s="38">
        <v>4.9000000000000004</v>
      </c>
      <c r="O595" s="38">
        <v>27.2</v>
      </c>
      <c r="P595" s="38">
        <v>1.6</v>
      </c>
      <c r="Q595" s="38">
        <v>0.2</v>
      </c>
      <c r="R595" s="38">
        <v>13.1</v>
      </c>
      <c r="S595" s="38">
        <v>27.8</v>
      </c>
      <c r="T595" s="38"/>
      <c r="U595" s="38">
        <v>5</v>
      </c>
      <c r="V595" s="38">
        <v>1.1000000000000001</v>
      </c>
      <c r="W595" s="38">
        <v>6.1</v>
      </c>
      <c r="X595" s="38">
        <v>0.16900000000000001</v>
      </c>
      <c r="Y595" s="38"/>
      <c r="Z595" s="38">
        <v>4.5999999999999996</v>
      </c>
      <c r="AA595" s="38">
        <v>-2.8</v>
      </c>
      <c r="AB595" s="38">
        <v>1.8</v>
      </c>
      <c r="AC595" s="38">
        <v>1.6</v>
      </c>
    </row>
    <row r="596" spans="1:29">
      <c r="A596" s="40">
        <v>436</v>
      </c>
      <c r="B596" s="39" t="s">
        <v>577</v>
      </c>
      <c r="C596" s="40" t="s">
        <v>53</v>
      </c>
      <c r="D596" s="40">
        <v>25</v>
      </c>
      <c r="E596" s="39" t="s">
        <v>59</v>
      </c>
      <c r="F596" s="40">
        <v>46</v>
      </c>
      <c r="G596" s="40">
        <v>1181</v>
      </c>
      <c r="H596" s="40">
        <v>19.7</v>
      </c>
      <c r="I596" s="40">
        <v>0.57899999999999996</v>
      </c>
      <c r="J596" s="40">
        <v>0.40400000000000003</v>
      </c>
      <c r="K596" s="40">
        <v>0.41199999999999998</v>
      </c>
      <c r="L596" s="40">
        <v>2.4</v>
      </c>
      <c r="M596" s="40">
        <v>7.8</v>
      </c>
      <c r="N596" s="40">
        <v>5.0999999999999996</v>
      </c>
      <c r="O596" s="40">
        <v>23.6</v>
      </c>
      <c r="P596" s="40">
        <v>1.9</v>
      </c>
      <c r="Q596" s="40">
        <v>0.3</v>
      </c>
      <c r="R596" s="40">
        <v>12.8</v>
      </c>
      <c r="S596" s="40">
        <v>25.8</v>
      </c>
      <c r="T596" s="40"/>
      <c r="U596" s="40">
        <v>3.2</v>
      </c>
      <c r="V596" s="40">
        <v>0.7</v>
      </c>
      <c r="W596" s="40">
        <v>4</v>
      </c>
      <c r="X596" s="40">
        <v>0.16200000000000001</v>
      </c>
      <c r="Y596" s="40"/>
      <c r="Z596" s="40">
        <v>3.8</v>
      </c>
      <c r="AA596" s="40">
        <v>-2.2999999999999998</v>
      </c>
      <c r="AB596" s="40">
        <v>1.5</v>
      </c>
      <c r="AC596" s="40">
        <v>1</v>
      </c>
    </row>
    <row r="597" spans="1:29">
      <c r="A597" s="40">
        <v>436</v>
      </c>
      <c r="B597" s="39" t="s">
        <v>577</v>
      </c>
      <c r="C597" s="40" t="s">
        <v>53</v>
      </c>
      <c r="D597" s="40">
        <v>25</v>
      </c>
      <c r="E597" s="39" t="s">
        <v>87</v>
      </c>
      <c r="F597" s="40">
        <v>21</v>
      </c>
      <c r="G597" s="40">
        <v>545</v>
      </c>
      <c r="H597" s="40">
        <v>22.3</v>
      </c>
      <c r="I597" s="40">
        <v>0.57899999999999996</v>
      </c>
      <c r="J597" s="40">
        <v>0.48799999999999999</v>
      </c>
      <c r="K597" s="40">
        <v>0.48099999999999998</v>
      </c>
      <c r="L597" s="40">
        <v>1.4</v>
      </c>
      <c r="M597" s="40">
        <v>7.5</v>
      </c>
      <c r="N597" s="40">
        <v>4.4000000000000004</v>
      </c>
      <c r="O597" s="40">
        <v>35.200000000000003</v>
      </c>
      <c r="P597" s="40">
        <v>1.1000000000000001</v>
      </c>
      <c r="Q597" s="40">
        <v>0</v>
      </c>
      <c r="R597" s="40">
        <v>13.5</v>
      </c>
      <c r="S597" s="40">
        <v>32.1</v>
      </c>
      <c r="T597" s="40"/>
      <c r="U597" s="40">
        <v>1.8</v>
      </c>
      <c r="V597" s="40">
        <v>0.3</v>
      </c>
      <c r="W597" s="40">
        <v>2.1</v>
      </c>
      <c r="X597" s="40">
        <v>0.185</v>
      </c>
      <c r="Y597" s="40"/>
      <c r="Z597" s="40">
        <v>6.4</v>
      </c>
      <c r="AA597" s="40">
        <v>-3.9</v>
      </c>
      <c r="AB597" s="40">
        <v>2.5</v>
      </c>
      <c r="AC597" s="40">
        <v>0.6</v>
      </c>
    </row>
    <row r="598" spans="1:29">
      <c r="A598" s="38">
        <v>437</v>
      </c>
      <c r="B598" s="39" t="s">
        <v>578</v>
      </c>
      <c r="C598" s="38" t="s">
        <v>737</v>
      </c>
      <c r="D598" s="38">
        <v>26</v>
      </c>
      <c r="E598" s="38" t="s">
        <v>107</v>
      </c>
      <c r="F598" s="38">
        <v>62</v>
      </c>
      <c r="G598" s="38">
        <v>1490</v>
      </c>
      <c r="H598" s="38">
        <v>8</v>
      </c>
      <c r="I598" s="38">
        <v>0.45600000000000002</v>
      </c>
      <c r="J598" s="38">
        <v>0.05</v>
      </c>
      <c r="K598" s="38">
        <v>0.224</v>
      </c>
      <c r="L598" s="38">
        <v>4.8</v>
      </c>
      <c r="M598" s="38">
        <v>9.9</v>
      </c>
      <c r="N598" s="38">
        <v>7.3</v>
      </c>
      <c r="O598" s="38">
        <v>7.4</v>
      </c>
      <c r="P598" s="38">
        <v>1.3</v>
      </c>
      <c r="Q598" s="38">
        <v>0.4</v>
      </c>
      <c r="R598" s="38">
        <v>13.2</v>
      </c>
      <c r="S598" s="38">
        <v>17</v>
      </c>
      <c r="T598" s="38"/>
      <c r="U598" s="38">
        <v>-0.9</v>
      </c>
      <c r="V598" s="38">
        <v>0.4</v>
      </c>
      <c r="W598" s="38">
        <v>-0.4</v>
      </c>
      <c r="X598" s="38">
        <v>-1.4E-2</v>
      </c>
      <c r="Y598" s="38"/>
      <c r="Z598" s="38">
        <v>-4.0999999999999996</v>
      </c>
      <c r="AA598" s="38">
        <v>-1.6</v>
      </c>
      <c r="AB598" s="38">
        <v>-5.7</v>
      </c>
      <c r="AC598" s="38">
        <v>-1.4</v>
      </c>
    </row>
    <row r="599" spans="1:29">
      <c r="A599" s="40">
        <v>437</v>
      </c>
      <c r="B599" s="39" t="s">
        <v>578</v>
      </c>
      <c r="C599" s="40" t="s">
        <v>64</v>
      </c>
      <c r="D599" s="40">
        <v>26</v>
      </c>
      <c r="E599" s="39" t="s">
        <v>65</v>
      </c>
      <c r="F599" s="40">
        <v>22</v>
      </c>
      <c r="G599" s="40">
        <v>450</v>
      </c>
      <c r="H599" s="40">
        <v>6.6</v>
      </c>
      <c r="I599" s="40">
        <v>0.40200000000000002</v>
      </c>
      <c r="J599" s="40">
        <v>8.0000000000000002E-3</v>
      </c>
      <c r="K599" s="40">
        <v>0.26200000000000001</v>
      </c>
      <c r="L599" s="40">
        <v>6.8</v>
      </c>
      <c r="M599" s="40">
        <v>11</v>
      </c>
      <c r="N599" s="40">
        <v>8.9</v>
      </c>
      <c r="O599" s="40">
        <v>6.3</v>
      </c>
      <c r="P599" s="40">
        <v>1.2</v>
      </c>
      <c r="Q599" s="40">
        <v>0</v>
      </c>
      <c r="R599" s="40">
        <v>10.8</v>
      </c>
      <c r="S599" s="40">
        <v>15.1</v>
      </c>
      <c r="T599" s="40"/>
      <c r="U599" s="40">
        <v>-0.2</v>
      </c>
      <c r="V599" s="40">
        <v>0.3</v>
      </c>
      <c r="W599" s="40">
        <v>0</v>
      </c>
      <c r="X599" s="40">
        <v>5.0000000000000001E-3</v>
      </c>
      <c r="Y599" s="40"/>
      <c r="Z599" s="40">
        <v>-4.5</v>
      </c>
      <c r="AA599" s="40">
        <v>-1.1000000000000001</v>
      </c>
      <c r="AB599" s="40">
        <v>-5.5</v>
      </c>
      <c r="AC599" s="40">
        <v>-0.4</v>
      </c>
    </row>
    <row r="600" spans="1:29">
      <c r="A600" s="40">
        <v>437</v>
      </c>
      <c r="B600" s="39" t="s">
        <v>578</v>
      </c>
      <c r="C600" s="40" t="s">
        <v>24</v>
      </c>
      <c r="D600" s="40">
        <v>26</v>
      </c>
      <c r="E600" s="39" t="s">
        <v>51</v>
      </c>
      <c r="F600" s="40">
        <v>40</v>
      </c>
      <c r="G600" s="40">
        <v>1040</v>
      </c>
      <c r="H600" s="40">
        <v>8.6</v>
      </c>
      <c r="I600" s="40">
        <v>0.47799999999999998</v>
      </c>
      <c r="J600" s="40">
        <v>6.6000000000000003E-2</v>
      </c>
      <c r="K600" s="40">
        <v>0.20899999999999999</v>
      </c>
      <c r="L600" s="40">
        <v>4</v>
      </c>
      <c r="M600" s="40">
        <v>9.5</v>
      </c>
      <c r="N600" s="40">
        <v>6.7</v>
      </c>
      <c r="O600" s="40">
        <v>7.9</v>
      </c>
      <c r="P600" s="40">
        <v>1.3</v>
      </c>
      <c r="Q600" s="40">
        <v>0.6</v>
      </c>
      <c r="R600" s="40">
        <v>14.2</v>
      </c>
      <c r="S600" s="40">
        <v>17.8</v>
      </c>
      <c r="T600" s="40"/>
      <c r="U600" s="40">
        <v>-0.6</v>
      </c>
      <c r="V600" s="40">
        <v>0.2</v>
      </c>
      <c r="W600" s="40">
        <v>-0.5</v>
      </c>
      <c r="X600" s="40">
        <v>-2.1999999999999999E-2</v>
      </c>
      <c r="Y600" s="40"/>
      <c r="Z600" s="40">
        <v>-4</v>
      </c>
      <c r="AA600" s="40">
        <v>-1.8</v>
      </c>
      <c r="AB600" s="40">
        <v>-5.7</v>
      </c>
      <c r="AC600" s="40">
        <v>-1</v>
      </c>
    </row>
    <row r="601" spans="1:29">
      <c r="A601" s="38">
        <v>438</v>
      </c>
      <c r="B601" s="39" t="s">
        <v>579</v>
      </c>
      <c r="C601" s="38" t="s">
        <v>24</v>
      </c>
      <c r="D601" s="38">
        <v>26</v>
      </c>
      <c r="E601" s="39" t="s">
        <v>223</v>
      </c>
      <c r="F601" s="38">
        <v>17</v>
      </c>
      <c r="G601" s="38">
        <v>194</v>
      </c>
      <c r="H601" s="38">
        <v>8.1999999999999993</v>
      </c>
      <c r="I601" s="38">
        <v>0.49199999999999999</v>
      </c>
      <c r="J601" s="38">
        <v>0.17499999999999999</v>
      </c>
      <c r="K601" s="38">
        <v>0.32500000000000001</v>
      </c>
      <c r="L601" s="38">
        <v>8.5</v>
      </c>
      <c r="M601" s="38">
        <v>23.5</v>
      </c>
      <c r="N601" s="38">
        <v>15.6</v>
      </c>
      <c r="O601" s="38">
        <v>6</v>
      </c>
      <c r="P601" s="38">
        <v>0.8</v>
      </c>
      <c r="Q601" s="38">
        <v>0.4</v>
      </c>
      <c r="R601" s="38">
        <v>22.1</v>
      </c>
      <c r="S601" s="38">
        <v>13.2</v>
      </c>
      <c r="T601" s="38"/>
      <c r="U601" s="38">
        <v>-0.1</v>
      </c>
      <c r="V601" s="38">
        <v>0.2</v>
      </c>
      <c r="W601" s="38">
        <v>0.1</v>
      </c>
      <c r="X601" s="38">
        <v>2.3E-2</v>
      </c>
      <c r="Y601" s="38"/>
      <c r="Z601" s="38">
        <v>-6.4</v>
      </c>
      <c r="AA601" s="38">
        <v>-1</v>
      </c>
      <c r="AB601" s="38">
        <v>-7.4</v>
      </c>
      <c r="AC601" s="38">
        <v>-0.3</v>
      </c>
    </row>
    <row r="602" spans="1:29">
      <c r="A602" s="38">
        <v>439</v>
      </c>
      <c r="B602" s="39" t="s">
        <v>689</v>
      </c>
      <c r="C602" s="38" t="s">
        <v>24</v>
      </c>
      <c r="D602" s="38">
        <v>28</v>
      </c>
      <c r="E602" s="39" t="s">
        <v>54</v>
      </c>
      <c r="F602" s="38">
        <v>2</v>
      </c>
      <c r="G602" s="38">
        <v>7</v>
      </c>
      <c r="H602" s="38">
        <v>31.4</v>
      </c>
      <c r="I602" s="38">
        <v>1.0640000000000001</v>
      </c>
      <c r="J602" s="38">
        <v>0</v>
      </c>
      <c r="K602" s="38">
        <v>2</v>
      </c>
      <c r="L602" s="38">
        <v>0</v>
      </c>
      <c r="M602" s="38">
        <v>0</v>
      </c>
      <c r="N602" s="38">
        <v>0</v>
      </c>
      <c r="O602" s="38">
        <v>22.5</v>
      </c>
      <c r="P602" s="38">
        <v>0</v>
      </c>
      <c r="Q602" s="38">
        <v>0</v>
      </c>
      <c r="R602" s="38">
        <v>0</v>
      </c>
      <c r="S602" s="38">
        <v>12.3</v>
      </c>
      <c r="T602" s="38"/>
      <c r="U602" s="38">
        <v>0.1</v>
      </c>
      <c r="V602" s="38">
        <v>0</v>
      </c>
      <c r="W602" s="38">
        <v>0.1</v>
      </c>
      <c r="X602" s="38">
        <v>0.47699999999999998</v>
      </c>
      <c r="Y602" s="38"/>
      <c r="Z602" s="38">
        <v>6.8</v>
      </c>
      <c r="AA602" s="38">
        <v>-8.5</v>
      </c>
      <c r="AB602" s="38">
        <v>-1.6</v>
      </c>
      <c r="AC602" s="38">
        <v>0</v>
      </c>
    </row>
    <row r="603" spans="1:29">
      <c r="A603" s="38">
        <v>440</v>
      </c>
      <c r="B603" s="39" t="s">
        <v>580</v>
      </c>
      <c r="C603" s="38" t="s">
        <v>58</v>
      </c>
      <c r="D603" s="38">
        <v>23</v>
      </c>
      <c r="E603" s="39" t="s">
        <v>223</v>
      </c>
      <c r="F603" s="38">
        <v>71</v>
      </c>
      <c r="G603" s="38">
        <v>1776</v>
      </c>
      <c r="H603" s="38">
        <v>10.9</v>
      </c>
      <c r="I603" s="38">
        <v>0.53800000000000003</v>
      </c>
      <c r="J603" s="38">
        <v>0.52900000000000003</v>
      </c>
      <c r="K603" s="38">
        <v>0.16400000000000001</v>
      </c>
      <c r="L603" s="38">
        <v>3.1</v>
      </c>
      <c r="M603" s="38">
        <v>9.3000000000000007</v>
      </c>
      <c r="N603" s="38">
        <v>6</v>
      </c>
      <c r="O603" s="38">
        <v>8.4</v>
      </c>
      <c r="P603" s="38">
        <v>1.6</v>
      </c>
      <c r="Q603" s="38">
        <v>1.2</v>
      </c>
      <c r="R603" s="38">
        <v>10.199999999999999</v>
      </c>
      <c r="S603" s="38">
        <v>15.9</v>
      </c>
      <c r="T603" s="38"/>
      <c r="U603" s="38">
        <v>1.3</v>
      </c>
      <c r="V603" s="38">
        <v>1.3</v>
      </c>
      <c r="W603" s="38">
        <v>2.6</v>
      </c>
      <c r="X603" s="38">
        <v>7.0000000000000007E-2</v>
      </c>
      <c r="Y603" s="38"/>
      <c r="Z603" s="38">
        <v>-1.1000000000000001</v>
      </c>
      <c r="AA603" s="38">
        <v>-0.9</v>
      </c>
      <c r="AB603" s="38">
        <v>-2.1</v>
      </c>
      <c r="AC603" s="38">
        <v>0</v>
      </c>
    </row>
    <row r="604" spans="1:29">
      <c r="A604" s="36" t="s">
        <v>214</v>
      </c>
      <c r="B604" s="36" t="s">
        <v>0</v>
      </c>
      <c r="C604" s="36" t="s">
        <v>1</v>
      </c>
      <c r="D604" s="36" t="s">
        <v>2</v>
      </c>
      <c r="E604" s="36" t="s">
        <v>3</v>
      </c>
      <c r="F604" s="36" t="s">
        <v>4</v>
      </c>
      <c r="G604" s="36" t="s">
        <v>6</v>
      </c>
      <c r="H604" s="36" t="s">
        <v>26</v>
      </c>
      <c r="I604" s="36" t="s">
        <v>27</v>
      </c>
      <c r="J604" s="36" t="s">
        <v>28</v>
      </c>
      <c r="K604" s="36" t="s">
        <v>29</v>
      </c>
      <c r="L604" s="36" t="s">
        <v>30</v>
      </c>
      <c r="M604" s="36" t="s">
        <v>31</v>
      </c>
      <c r="N604" s="36" t="s">
        <v>32</v>
      </c>
      <c r="O604" s="36" t="s">
        <v>33</v>
      </c>
      <c r="P604" s="36" t="s">
        <v>34</v>
      </c>
      <c r="Q604" s="36" t="s">
        <v>35</v>
      </c>
      <c r="R604" s="36" t="s">
        <v>36</v>
      </c>
      <c r="S604" s="36" t="s">
        <v>37</v>
      </c>
      <c r="T604" s="36"/>
      <c r="U604" s="36" t="s">
        <v>38</v>
      </c>
      <c r="V604" s="36" t="s">
        <v>39</v>
      </c>
      <c r="W604" s="36" t="s">
        <v>40</v>
      </c>
      <c r="X604" s="36" t="s">
        <v>41</v>
      </c>
      <c r="Y604" s="36"/>
      <c r="Z604" s="36" t="s">
        <v>42</v>
      </c>
      <c r="AA604" s="36" t="s">
        <v>43</v>
      </c>
      <c r="AB604" s="36" t="s">
        <v>44</v>
      </c>
      <c r="AC604" s="36" t="s">
        <v>45</v>
      </c>
    </row>
    <row r="605" spans="1:29">
      <c r="A605" s="38">
        <v>441</v>
      </c>
      <c r="B605" s="39" t="s">
        <v>581</v>
      </c>
      <c r="C605" s="38" t="s">
        <v>24</v>
      </c>
      <c r="D605" s="38">
        <v>28</v>
      </c>
      <c r="E605" s="39" t="s">
        <v>292</v>
      </c>
      <c r="F605" s="38">
        <v>81</v>
      </c>
      <c r="G605" s="38">
        <v>1991</v>
      </c>
      <c r="H605" s="38">
        <v>10.199999999999999</v>
      </c>
      <c r="I605" s="38">
        <v>0.5</v>
      </c>
      <c r="J605" s="38">
        <v>2E-3</v>
      </c>
      <c r="K605" s="38">
        <v>0.33400000000000002</v>
      </c>
      <c r="L605" s="38">
        <v>8.1999999999999993</v>
      </c>
      <c r="M605" s="38">
        <v>21.5</v>
      </c>
      <c r="N605" s="38">
        <v>15.1</v>
      </c>
      <c r="O605" s="38">
        <v>6.5</v>
      </c>
      <c r="P605" s="38">
        <v>0.8</v>
      </c>
      <c r="Q605" s="38">
        <v>2.2999999999999998</v>
      </c>
      <c r="R605" s="38">
        <v>14.6</v>
      </c>
      <c r="S605" s="38">
        <v>12.7</v>
      </c>
      <c r="T605" s="38"/>
      <c r="U605" s="38">
        <v>0.9</v>
      </c>
      <c r="V605" s="38">
        <v>1.5</v>
      </c>
      <c r="W605" s="38">
        <v>2.4</v>
      </c>
      <c r="X605" s="38">
        <v>5.7000000000000002E-2</v>
      </c>
      <c r="Y605" s="38"/>
      <c r="Z605" s="38">
        <v>-2.6</v>
      </c>
      <c r="AA605" s="38">
        <v>0.9</v>
      </c>
      <c r="AB605" s="38">
        <v>-1.7</v>
      </c>
      <c r="AC605" s="38">
        <v>0.1</v>
      </c>
    </row>
    <row r="606" spans="1:29">
      <c r="A606" s="38">
        <v>442</v>
      </c>
      <c r="B606" s="39" t="s">
        <v>582</v>
      </c>
      <c r="C606" s="38" t="s">
        <v>58</v>
      </c>
      <c r="D606" s="38">
        <v>24</v>
      </c>
      <c r="E606" s="39" t="s">
        <v>56</v>
      </c>
      <c r="F606" s="38">
        <v>77</v>
      </c>
      <c r="G606" s="38">
        <v>2455</v>
      </c>
      <c r="H606" s="38">
        <v>20.8</v>
      </c>
      <c r="I606" s="38">
        <v>0.59099999999999997</v>
      </c>
      <c r="J606" s="38">
        <v>0.42</v>
      </c>
      <c r="K606" s="38">
        <v>0.19700000000000001</v>
      </c>
      <c r="L606" s="38">
        <v>1.2</v>
      </c>
      <c r="M606" s="38">
        <v>9.4</v>
      </c>
      <c r="N606" s="38">
        <v>5.4</v>
      </c>
      <c r="O606" s="38">
        <v>14.6</v>
      </c>
      <c r="P606" s="38">
        <v>1.7</v>
      </c>
      <c r="Q606" s="38">
        <v>1.8</v>
      </c>
      <c r="R606" s="38">
        <v>9.5</v>
      </c>
      <c r="S606" s="38">
        <v>27.6</v>
      </c>
      <c r="T606" s="38"/>
      <c r="U606" s="38">
        <v>5.7</v>
      </c>
      <c r="V606" s="38">
        <v>3.1</v>
      </c>
      <c r="W606" s="38">
        <v>8.8000000000000007</v>
      </c>
      <c r="X606" s="38">
        <v>0.17199999999999999</v>
      </c>
      <c r="Y606" s="38"/>
      <c r="Z606" s="38">
        <v>3.6</v>
      </c>
      <c r="AA606" s="38">
        <v>-1</v>
      </c>
      <c r="AB606" s="38">
        <v>2.7</v>
      </c>
      <c r="AC606" s="38">
        <v>2.9</v>
      </c>
    </row>
    <row r="607" spans="1:29">
      <c r="A607" s="38">
        <v>443</v>
      </c>
      <c r="B607" s="39" t="s">
        <v>583</v>
      </c>
      <c r="C607" s="38" t="s">
        <v>24</v>
      </c>
      <c r="D607" s="38">
        <v>23</v>
      </c>
      <c r="E607" s="39" t="s">
        <v>108</v>
      </c>
      <c r="F607" s="38">
        <v>82</v>
      </c>
      <c r="G607" s="38">
        <v>2194</v>
      </c>
      <c r="H607" s="38">
        <v>15.6</v>
      </c>
      <c r="I607" s="38">
        <v>0.57999999999999996</v>
      </c>
      <c r="J607" s="38">
        <v>0</v>
      </c>
      <c r="K607" s="38">
        <v>0.50800000000000001</v>
      </c>
      <c r="L607" s="38">
        <v>14.5</v>
      </c>
      <c r="M607" s="38">
        <v>19.7</v>
      </c>
      <c r="N607" s="38">
        <v>17.2</v>
      </c>
      <c r="O607" s="38">
        <v>2.7</v>
      </c>
      <c r="P607" s="38">
        <v>0.8</v>
      </c>
      <c r="Q607" s="38">
        <v>2.2000000000000002</v>
      </c>
      <c r="R607" s="38">
        <v>12.2</v>
      </c>
      <c r="S607" s="38">
        <v>14</v>
      </c>
      <c r="T607" s="38"/>
      <c r="U607" s="38">
        <v>4.7</v>
      </c>
      <c r="V607" s="38">
        <v>2.1</v>
      </c>
      <c r="W607" s="38">
        <v>6.8</v>
      </c>
      <c r="X607" s="38">
        <v>0.14799999999999999</v>
      </c>
      <c r="Y607" s="38"/>
      <c r="Z607" s="38">
        <v>-0.3</v>
      </c>
      <c r="AA607" s="38">
        <v>-0.3</v>
      </c>
      <c r="AB607" s="38">
        <v>-0.6</v>
      </c>
      <c r="AC607" s="38">
        <v>0.8</v>
      </c>
    </row>
    <row r="608" spans="1:29">
      <c r="A608" s="38">
        <v>444</v>
      </c>
      <c r="B608" s="39" t="s">
        <v>584</v>
      </c>
      <c r="C608" s="38" t="s">
        <v>58</v>
      </c>
      <c r="D608" s="38">
        <v>27</v>
      </c>
      <c r="E608" s="38" t="s">
        <v>107</v>
      </c>
      <c r="F608" s="38">
        <v>48</v>
      </c>
      <c r="G608" s="38">
        <v>721</v>
      </c>
      <c r="H608" s="38">
        <v>15</v>
      </c>
      <c r="I608" s="38">
        <v>0.51400000000000001</v>
      </c>
      <c r="J608" s="38">
        <v>0.41399999999999998</v>
      </c>
      <c r="K608" s="38">
        <v>0.16200000000000001</v>
      </c>
      <c r="L608" s="38">
        <v>3.4</v>
      </c>
      <c r="M608" s="38">
        <v>9.6999999999999993</v>
      </c>
      <c r="N608" s="38">
        <v>6.5</v>
      </c>
      <c r="O608" s="38">
        <v>8.1999999999999993</v>
      </c>
      <c r="P608" s="38">
        <v>1.9</v>
      </c>
      <c r="Q608" s="38">
        <v>0.8</v>
      </c>
      <c r="R608" s="38">
        <v>6.8</v>
      </c>
      <c r="S608" s="38">
        <v>24.1</v>
      </c>
      <c r="T608" s="38"/>
      <c r="U608" s="38">
        <v>0.6</v>
      </c>
      <c r="V608" s="38">
        <v>0.7</v>
      </c>
      <c r="W608" s="38">
        <v>1.3</v>
      </c>
      <c r="X608" s="38">
        <v>8.3000000000000004E-2</v>
      </c>
      <c r="Y608" s="38"/>
      <c r="Z608" s="38">
        <v>0.1</v>
      </c>
      <c r="AA608" s="38">
        <v>-2.4</v>
      </c>
      <c r="AB608" s="38">
        <v>-2.4</v>
      </c>
      <c r="AC608" s="38">
        <v>-0.1</v>
      </c>
    </row>
    <row r="609" spans="1:29">
      <c r="A609" s="40">
        <v>444</v>
      </c>
      <c r="B609" s="39" t="s">
        <v>584</v>
      </c>
      <c r="C609" s="40" t="s">
        <v>58</v>
      </c>
      <c r="D609" s="40">
        <v>27</v>
      </c>
      <c r="E609" s="39" t="s">
        <v>87</v>
      </c>
      <c r="F609" s="40">
        <v>39</v>
      </c>
      <c r="G609" s="40">
        <v>640</v>
      </c>
      <c r="H609" s="40">
        <v>15.9</v>
      </c>
      <c r="I609" s="40">
        <v>0.53100000000000003</v>
      </c>
      <c r="J609" s="40">
        <v>0.40699999999999997</v>
      </c>
      <c r="K609" s="40">
        <v>0.16700000000000001</v>
      </c>
      <c r="L609" s="40">
        <v>3.2</v>
      </c>
      <c r="M609" s="40">
        <v>9.4</v>
      </c>
      <c r="N609" s="40">
        <v>6.2</v>
      </c>
      <c r="O609" s="40">
        <v>8.8000000000000007</v>
      </c>
      <c r="P609" s="40">
        <v>1.6</v>
      </c>
      <c r="Q609" s="40">
        <v>0.8</v>
      </c>
      <c r="R609" s="40">
        <v>6.3</v>
      </c>
      <c r="S609" s="40">
        <v>23.9</v>
      </c>
      <c r="T609" s="40"/>
      <c r="U609" s="40">
        <v>0.8</v>
      </c>
      <c r="V609" s="40">
        <v>0.6</v>
      </c>
      <c r="W609" s="40">
        <v>1.4</v>
      </c>
      <c r="X609" s="40">
        <v>0.104</v>
      </c>
      <c r="Y609" s="40"/>
      <c r="Z609" s="40">
        <v>0.7</v>
      </c>
      <c r="AA609" s="40">
        <v>-2.4</v>
      </c>
      <c r="AB609" s="40">
        <v>-1.7</v>
      </c>
      <c r="AC609" s="40">
        <v>0</v>
      </c>
    </row>
    <row r="610" spans="1:29">
      <c r="A610" s="40">
        <v>444</v>
      </c>
      <c r="B610" s="39" t="s">
        <v>584</v>
      </c>
      <c r="C610" s="40" t="s">
        <v>58</v>
      </c>
      <c r="D610" s="40">
        <v>27</v>
      </c>
      <c r="E610" s="39" t="s">
        <v>59</v>
      </c>
      <c r="F610" s="40">
        <v>9</v>
      </c>
      <c r="G610" s="40">
        <v>81</v>
      </c>
      <c r="H610" s="40">
        <v>8.3000000000000007</v>
      </c>
      <c r="I610" s="40">
        <v>0.379</v>
      </c>
      <c r="J610" s="40">
        <v>0.47499999999999998</v>
      </c>
      <c r="K610" s="40">
        <v>0.125</v>
      </c>
      <c r="L610" s="40">
        <v>5.4</v>
      </c>
      <c r="M610" s="40">
        <v>12.3</v>
      </c>
      <c r="N610" s="40">
        <v>8.8000000000000007</v>
      </c>
      <c r="O610" s="40">
        <v>3.9</v>
      </c>
      <c r="P610" s="40">
        <v>3.7</v>
      </c>
      <c r="Q610" s="40">
        <v>0</v>
      </c>
      <c r="R610" s="40">
        <v>10.6</v>
      </c>
      <c r="S610" s="40">
        <v>25.6</v>
      </c>
      <c r="T610" s="40"/>
      <c r="U610" s="40">
        <v>-0.2</v>
      </c>
      <c r="V610" s="40">
        <v>0.1</v>
      </c>
      <c r="W610" s="40">
        <v>-0.1</v>
      </c>
      <c r="X610" s="40">
        <v>-7.6999999999999999E-2</v>
      </c>
      <c r="Y610" s="40"/>
      <c r="Z610" s="40">
        <v>-5.3</v>
      </c>
      <c r="AA610" s="40">
        <v>-2.4</v>
      </c>
      <c r="AB610" s="40">
        <v>-7.7</v>
      </c>
      <c r="AC610" s="40">
        <v>-0.1</v>
      </c>
    </row>
    <row r="611" spans="1:29">
      <c r="A611" s="38">
        <v>445</v>
      </c>
      <c r="B611" s="39" t="s">
        <v>585</v>
      </c>
      <c r="C611" s="38" t="s">
        <v>24</v>
      </c>
      <c r="D611" s="38">
        <v>29</v>
      </c>
      <c r="E611" s="38" t="s">
        <v>107</v>
      </c>
      <c r="F611" s="38">
        <v>76</v>
      </c>
      <c r="G611" s="38">
        <v>1432</v>
      </c>
      <c r="H611" s="38">
        <v>11.1</v>
      </c>
      <c r="I611" s="38">
        <v>0.56899999999999995</v>
      </c>
      <c r="J611" s="38">
        <v>0.73799999999999999</v>
      </c>
      <c r="K611" s="38">
        <v>0.17599999999999999</v>
      </c>
      <c r="L611" s="38">
        <v>3.7</v>
      </c>
      <c r="M611" s="38">
        <v>14.5</v>
      </c>
      <c r="N611" s="38">
        <v>9</v>
      </c>
      <c r="O611" s="38">
        <v>6.3</v>
      </c>
      <c r="P611" s="38">
        <v>0.9</v>
      </c>
      <c r="Q611" s="38">
        <v>0.9</v>
      </c>
      <c r="R611" s="38">
        <v>10.8</v>
      </c>
      <c r="S611" s="38">
        <v>14.7</v>
      </c>
      <c r="T611" s="38"/>
      <c r="U611" s="38">
        <v>1.8</v>
      </c>
      <c r="V611" s="38">
        <v>0.9</v>
      </c>
      <c r="W611" s="38">
        <v>2.7</v>
      </c>
      <c r="X611" s="38">
        <v>9.1999999999999998E-2</v>
      </c>
      <c r="Y611" s="38"/>
      <c r="Z611" s="38">
        <v>0.5</v>
      </c>
      <c r="AA611" s="38">
        <v>-1.1000000000000001</v>
      </c>
      <c r="AB611" s="38">
        <v>-0.6</v>
      </c>
      <c r="AC611" s="38">
        <v>0.5</v>
      </c>
    </row>
    <row r="612" spans="1:29">
      <c r="A612" s="40">
        <v>445</v>
      </c>
      <c r="B612" s="39" t="s">
        <v>585</v>
      </c>
      <c r="C612" s="40" t="s">
        <v>24</v>
      </c>
      <c r="D612" s="40">
        <v>29</v>
      </c>
      <c r="E612" s="39" t="s">
        <v>59</v>
      </c>
      <c r="F612" s="40">
        <v>24</v>
      </c>
      <c r="G612" s="40">
        <v>272</v>
      </c>
      <c r="H612" s="40">
        <v>7.8</v>
      </c>
      <c r="I612" s="40">
        <v>0.52200000000000002</v>
      </c>
      <c r="J612" s="40">
        <v>0.83799999999999997</v>
      </c>
      <c r="K612" s="40">
        <v>8.1000000000000003E-2</v>
      </c>
      <c r="L612" s="40">
        <v>2.4</v>
      </c>
      <c r="M612" s="40">
        <v>15.5</v>
      </c>
      <c r="N612" s="40">
        <v>8.9</v>
      </c>
      <c r="O612" s="40">
        <v>5.2</v>
      </c>
      <c r="P612" s="40">
        <v>0.7</v>
      </c>
      <c r="Q612" s="40">
        <v>0.3</v>
      </c>
      <c r="R612" s="40">
        <v>12.6</v>
      </c>
      <c r="S612" s="40">
        <v>14.2</v>
      </c>
      <c r="T612" s="40"/>
      <c r="U612" s="40">
        <v>0.1</v>
      </c>
      <c r="V612" s="40">
        <v>0.2</v>
      </c>
      <c r="W612" s="40">
        <v>0.2</v>
      </c>
      <c r="X612" s="40">
        <v>0.04</v>
      </c>
      <c r="Y612" s="40"/>
      <c r="Z612" s="40">
        <v>-1.8</v>
      </c>
      <c r="AA612" s="40">
        <v>-2.2000000000000002</v>
      </c>
      <c r="AB612" s="40">
        <v>-3.9</v>
      </c>
      <c r="AC612" s="40">
        <v>-0.1</v>
      </c>
    </row>
    <row r="613" spans="1:29">
      <c r="A613" s="40">
        <v>445</v>
      </c>
      <c r="B613" s="39" t="s">
        <v>585</v>
      </c>
      <c r="C613" s="40" t="s">
        <v>24</v>
      </c>
      <c r="D613" s="40">
        <v>29</v>
      </c>
      <c r="E613" s="39" t="s">
        <v>117</v>
      </c>
      <c r="F613" s="40">
        <v>52</v>
      </c>
      <c r="G613" s="40">
        <v>1160</v>
      </c>
      <c r="H613" s="40">
        <v>11.8</v>
      </c>
      <c r="I613" s="40">
        <v>0.57999999999999996</v>
      </c>
      <c r="J613" s="40">
        <v>0.71499999999999997</v>
      </c>
      <c r="K613" s="40">
        <v>0.19700000000000001</v>
      </c>
      <c r="L613" s="40">
        <v>4.0999999999999996</v>
      </c>
      <c r="M613" s="40">
        <v>14.3</v>
      </c>
      <c r="N613" s="40">
        <v>9</v>
      </c>
      <c r="O613" s="40">
        <v>6.5</v>
      </c>
      <c r="P613" s="40">
        <v>0.9</v>
      </c>
      <c r="Q613" s="40">
        <v>1</v>
      </c>
      <c r="R613" s="40">
        <v>10.3</v>
      </c>
      <c r="S613" s="40">
        <v>14.8</v>
      </c>
      <c r="T613" s="40"/>
      <c r="U613" s="40">
        <v>1.8</v>
      </c>
      <c r="V613" s="40">
        <v>0.8</v>
      </c>
      <c r="W613" s="40">
        <v>2.5</v>
      </c>
      <c r="X613" s="40">
        <v>0.104</v>
      </c>
      <c r="Y613" s="40"/>
      <c r="Z613" s="40">
        <v>1</v>
      </c>
      <c r="AA613" s="40">
        <v>-0.9</v>
      </c>
      <c r="AB613" s="40">
        <v>0.1</v>
      </c>
      <c r="AC613" s="40">
        <v>0.6</v>
      </c>
    </row>
    <row r="614" spans="1:29">
      <c r="A614" s="38">
        <v>446</v>
      </c>
      <c r="B614" s="39" t="s">
        <v>586</v>
      </c>
      <c r="C614" s="38" t="s">
        <v>64</v>
      </c>
      <c r="D614" s="38">
        <v>29</v>
      </c>
      <c r="E614" s="39" t="s">
        <v>59</v>
      </c>
      <c r="F614" s="38">
        <v>78</v>
      </c>
      <c r="G614" s="38">
        <v>2383</v>
      </c>
      <c r="H614" s="38">
        <v>12.5</v>
      </c>
      <c r="I614" s="38">
        <v>0.54100000000000004</v>
      </c>
      <c r="J614" s="38">
        <v>0.42299999999999999</v>
      </c>
      <c r="K614" s="38">
        <v>0.24</v>
      </c>
      <c r="L614" s="38">
        <v>5.2</v>
      </c>
      <c r="M614" s="38">
        <v>18</v>
      </c>
      <c r="N614" s="38">
        <v>11.5</v>
      </c>
      <c r="O614" s="38">
        <v>7.4</v>
      </c>
      <c r="P614" s="38">
        <v>2.2000000000000002</v>
      </c>
      <c r="Q614" s="38">
        <v>0.7</v>
      </c>
      <c r="R614" s="38">
        <v>12.7</v>
      </c>
      <c r="S614" s="38">
        <v>13.9</v>
      </c>
      <c r="T614" s="38"/>
      <c r="U614" s="38">
        <v>2.2000000000000002</v>
      </c>
      <c r="V614" s="38">
        <v>2.7</v>
      </c>
      <c r="W614" s="38">
        <v>4.9000000000000004</v>
      </c>
      <c r="X614" s="38">
        <v>9.8000000000000004E-2</v>
      </c>
      <c r="Y614" s="38"/>
      <c r="Z614" s="38">
        <v>-0.2</v>
      </c>
      <c r="AA614" s="38">
        <v>1.4</v>
      </c>
      <c r="AB614" s="38">
        <v>1.2</v>
      </c>
      <c r="AC614" s="38">
        <v>1.9</v>
      </c>
    </row>
    <row r="615" spans="1:29">
      <c r="A615" s="38">
        <v>447</v>
      </c>
      <c r="B615" s="39" t="s">
        <v>587</v>
      </c>
      <c r="C615" s="38" t="s">
        <v>61</v>
      </c>
      <c r="D615" s="38">
        <v>32</v>
      </c>
      <c r="E615" s="39" t="s">
        <v>77</v>
      </c>
      <c r="F615" s="38">
        <v>2</v>
      </c>
      <c r="G615" s="38">
        <v>19</v>
      </c>
      <c r="H615" s="38">
        <v>4.3</v>
      </c>
      <c r="I615" s="38"/>
      <c r="J615" s="38"/>
      <c r="K615" s="38"/>
      <c r="L615" s="38">
        <v>0</v>
      </c>
      <c r="M615" s="38">
        <v>6.2</v>
      </c>
      <c r="N615" s="38">
        <v>3</v>
      </c>
      <c r="O615" s="38">
        <v>14</v>
      </c>
      <c r="P615" s="38">
        <v>0</v>
      </c>
      <c r="Q615" s="38">
        <v>0</v>
      </c>
      <c r="R615" s="38"/>
      <c r="S615" s="38">
        <v>0</v>
      </c>
      <c r="T615" s="38"/>
      <c r="U615" s="38">
        <v>0</v>
      </c>
      <c r="V615" s="38">
        <v>0</v>
      </c>
      <c r="W615" s="38">
        <v>0</v>
      </c>
      <c r="X615" s="38">
        <v>8.9999999999999993E-3</v>
      </c>
      <c r="Y615" s="38"/>
      <c r="Z615" s="38">
        <v>-5.6</v>
      </c>
      <c r="AA615" s="38">
        <v>-2.1</v>
      </c>
      <c r="AB615" s="38">
        <v>-7.7</v>
      </c>
      <c r="AC615" s="38">
        <v>0</v>
      </c>
    </row>
    <row r="616" spans="1:29">
      <c r="A616" s="38">
        <v>448</v>
      </c>
      <c r="B616" s="39" t="s">
        <v>588</v>
      </c>
      <c r="C616" s="38" t="s">
        <v>64</v>
      </c>
      <c r="D616" s="38">
        <v>35</v>
      </c>
      <c r="E616" s="39" t="s">
        <v>69</v>
      </c>
      <c r="F616" s="38">
        <v>62</v>
      </c>
      <c r="G616" s="38">
        <v>705</v>
      </c>
      <c r="H616" s="38">
        <v>10.5</v>
      </c>
      <c r="I616" s="38">
        <v>0.60199999999999998</v>
      </c>
      <c r="J616" s="38">
        <v>0.73899999999999999</v>
      </c>
      <c r="K616" s="38">
        <v>5.8999999999999997E-2</v>
      </c>
      <c r="L616" s="38">
        <v>0.8</v>
      </c>
      <c r="M616" s="38">
        <v>14.7</v>
      </c>
      <c r="N616" s="38">
        <v>7.9</v>
      </c>
      <c r="O616" s="38">
        <v>7.5</v>
      </c>
      <c r="P616" s="38">
        <v>1.4</v>
      </c>
      <c r="Q616" s="38">
        <v>0.8</v>
      </c>
      <c r="R616" s="38">
        <v>13.1</v>
      </c>
      <c r="S616" s="38">
        <v>14.2</v>
      </c>
      <c r="T616" s="38"/>
      <c r="U616" s="38">
        <v>0.6</v>
      </c>
      <c r="V616" s="38">
        <v>0.6</v>
      </c>
      <c r="W616" s="38">
        <v>1.2</v>
      </c>
      <c r="X616" s="38">
        <v>8.1000000000000003E-2</v>
      </c>
      <c r="Y616" s="38"/>
      <c r="Z616" s="38">
        <v>-0.1</v>
      </c>
      <c r="AA616" s="38">
        <v>-0.8</v>
      </c>
      <c r="AB616" s="38">
        <v>-0.9</v>
      </c>
      <c r="AC616" s="38">
        <v>0.2</v>
      </c>
    </row>
    <row r="617" spans="1:29">
      <c r="A617" s="38">
        <v>449</v>
      </c>
      <c r="B617" s="39" t="s">
        <v>589</v>
      </c>
      <c r="C617" s="38" t="s">
        <v>58</v>
      </c>
      <c r="D617" s="38">
        <v>26</v>
      </c>
      <c r="E617" s="39" t="s">
        <v>87</v>
      </c>
      <c r="F617" s="38">
        <v>82</v>
      </c>
      <c r="G617" s="38">
        <v>2260</v>
      </c>
      <c r="H617" s="38">
        <v>12.8</v>
      </c>
      <c r="I617" s="38">
        <v>0.48199999999999998</v>
      </c>
      <c r="J617" s="38">
        <v>0.16</v>
      </c>
      <c r="K617" s="38">
        <v>0.189</v>
      </c>
      <c r="L617" s="38">
        <v>1.9</v>
      </c>
      <c r="M617" s="38">
        <v>18.5</v>
      </c>
      <c r="N617" s="38">
        <v>10.1</v>
      </c>
      <c r="O617" s="38">
        <v>30</v>
      </c>
      <c r="P617" s="38">
        <v>1.8</v>
      </c>
      <c r="Q617" s="38">
        <v>0.7</v>
      </c>
      <c r="R617" s="38">
        <v>19.7</v>
      </c>
      <c r="S617" s="38">
        <v>19.5</v>
      </c>
      <c r="T617" s="38"/>
      <c r="U617" s="38">
        <v>-0.3</v>
      </c>
      <c r="V617" s="38">
        <v>2.8</v>
      </c>
      <c r="W617" s="38">
        <v>2.5</v>
      </c>
      <c r="X617" s="38">
        <v>5.3999999999999999E-2</v>
      </c>
      <c r="Y617" s="38"/>
      <c r="Z617" s="38">
        <v>-2.2000000000000002</v>
      </c>
      <c r="AA617" s="38">
        <v>1.3</v>
      </c>
      <c r="AB617" s="38">
        <v>-1</v>
      </c>
      <c r="AC617" s="38">
        <v>0.6</v>
      </c>
    </row>
    <row r="618" spans="1:29">
      <c r="A618" s="38">
        <v>450</v>
      </c>
      <c r="B618" s="39" t="s">
        <v>590</v>
      </c>
      <c r="C618" s="38" t="s">
        <v>24</v>
      </c>
      <c r="D618" s="38">
        <v>27</v>
      </c>
      <c r="E618" s="39" t="s">
        <v>69</v>
      </c>
      <c r="F618" s="38">
        <v>33</v>
      </c>
      <c r="G618" s="38">
        <v>128</v>
      </c>
      <c r="H618" s="38">
        <v>11.6</v>
      </c>
      <c r="I618" s="38">
        <v>0.51900000000000002</v>
      </c>
      <c r="J618" s="38">
        <v>0</v>
      </c>
      <c r="K618" s="38">
        <v>0.375</v>
      </c>
      <c r="L618" s="38">
        <v>6.3</v>
      </c>
      <c r="M618" s="38">
        <v>16.399999999999999</v>
      </c>
      <c r="N618" s="38">
        <v>11.4</v>
      </c>
      <c r="O618" s="38">
        <v>8.5</v>
      </c>
      <c r="P618" s="38">
        <v>3.2</v>
      </c>
      <c r="Q618" s="38">
        <v>4.5</v>
      </c>
      <c r="R618" s="38">
        <v>20</v>
      </c>
      <c r="S618" s="38">
        <v>12.3</v>
      </c>
      <c r="T618" s="38"/>
      <c r="U618" s="38">
        <v>0</v>
      </c>
      <c r="V618" s="38">
        <v>0.2</v>
      </c>
      <c r="W618" s="38">
        <v>0.3</v>
      </c>
      <c r="X618" s="38">
        <v>0.10100000000000001</v>
      </c>
      <c r="Y618" s="38"/>
      <c r="Z618" s="38">
        <v>-3.4</v>
      </c>
      <c r="AA618" s="38">
        <v>4.2</v>
      </c>
      <c r="AB618" s="38">
        <v>0.7</v>
      </c>
      <c r="AC618" s="38">
        <v>0.1</v>
      </c>
    </row>
    <row r="619" spans="1:29">
      <c r="A619" s="38">
        <v>451</v>
      </c>
      <c r="B619" s="39" t="s">
        <v>591</v>
      </c>
      <c r="C619" s="38" t="s">
        <v>53</v>
      </c>
      <c r="D619" s="38">
        <v>32</v>
      </c>
      <c r="E619" s="39" t="s">
        <v>54</v>
      </c>
      <c r="F619" s="38">
        <v>79</v>
      </c>
      <c r="G619" s="38">
        <v>1494</v>
      </c>
      <c r="H619" s="38">
        <v>15.4</v>
      </c>
      <c r="I619" s="38">
        <v>0.55000000000000004</v>
      </c>
      <c r="J619" s="38">
        <v>0.192</v>
      </c>
      <c r="K619" s="38">
        <v>0.20200000000000001</v>
      </c>
      <c r="L619" s="38">
        <v>1.5</v>
      </c>
      <c r="M619" s="38">
        <v>9.4</v>
      </c>
      <c r="N619" s="38">
        <v>5.5</v>
      </c>
      <c r="O619" s="38">
        <v>24</v>
      </c>
      <c r="P619" s="38">
        <v>1.6</v>
      </c>
      <c r="Q619" s="38">
        <v>0.4</v>
      </c>
      <c r="R619" s="38">
        <v>13.9</v>
      </c>
      <c r="S619" s="38">
        <v>19.600000000000001</v>
      </c>
      <c r="T619" s="38"/>
      <c r="U619" s="38">
        <v>2</v>
      </c>
      <c r="V619" s="38">
        <v>1.6</v>
      </c>
      <c r="W619" s="38">
        <v>3.6</v>
      </c>
      <c r="X619" s="38">
        <v>0.115</v>
      </c>
      <c r="Y619" s="38"/>
      <c r="Z619" s="38">
        <v>0.2</v>
      </c>
      <c r="AA619" s="38">
        <v>-1</v>
      </c>
      <c r="AB619" s="38">
        <v>-0.8</v>
      </c>
      <c r="AC619" s="38">
        <v>0.5</v>
      </c>
    </row>
    <row r="620" spans="1:29">
      <c r="A620" s="38">
        <v>452</v>
      </c>
      <c r="B620" s="39" t="s">
        <v>592</v>
      </c>
      <c r="C620" s="38" t="s">
        <v>61</v>
      </c>
      <c r="D620" s="38">
        <v>22</v>
      </c>
      <c r="E620" s="39" t="s">
        <v>105</v>
      </c>
      <c r="F620" s="38">
        <v>80</v>
      </c>
      <c r="G620" s="38">
        <v>2096</v>
      </c>
      <c r="H620" s="38">
        <v>20.6</v>
      </c>
      <c r="I620" s="38">
        <v>0.623</v>
      </c>
      <c r="J620" s="38">
        <v>2E-3</v>
      </c>
      <c r="K620" s="38">
        <v>0.42299999999999999</v>
      </c>
      <c r="L620" s="38">
        <v>11.8</v>
      </c>
      <c r="M620" s="38">
        <v>26.3</v>
      </c>
      <c r="N620" s="38">
        <v>19.100000000000001</v>
      </c>
      <c r="O620" s="38">
        <v>3.1</v>
      </c>
      <c r="P620" s="38">
        <v>0.8</v>
      </c>
      <c r="Q620" s="38">
        <v>3.6</v>
      </c>
      <c r="R620" s="38">
        <v>12.4</v>
      </c>
      <c r="S620" s="38">
        <v>19.100000000000001</v>
      </c>
      <c r="T620" s="38"/>
      <c r="U620" s="38">
        <v>5.8</v>
      </c>
      <c r="V620" s="38">
        <v>2.4</v>
      </c>
      <c r="W620" s="38">
        <v>8.1999999999999993</v>
      </c>
      <c r="X620" s="38">
        <v>0.189</v>
      </c>
      <c r="Y620" s="38"/>
      <c r="Z620" s="38">
        <v>0.1</v>
      </c>
      <c r="AA620" s="38">
        <v>-0.6</v>
      </c>
      <c r="AB620" s="38">
        <v>-0.5</v>
      </c>
      <c r="AC620" s="38">
        <v>0.8</v>
      </c>
    </row>
    <row r="621" spans="1:29">
      <c r="A621" s="38">
        <v>453</v>
      </c>
      <c r="B621" s="39" t="s">
        <v>593</v>
      </c>
      <c r="C621" s="38" t="s">
        <v>61</v>
      </c>
      <c r="D621" s="38">
        <v>32</v>
      </c>
      <c r="E621" s="39" t="s">
        <v>108</v>
      </c>
      <c r="F621" s="38">
        <v>26</v>
      </c>
      <c r="G621" s="38">
        <v>636</v>
      </c>
      <c r="H621" s="38">
        <v>17.7</v>
      </c>
      <c r="I621" s="38">
        <v>0.57999999999999996</v>
      </c>
      <c r="J621" s="38">
        <v>0.01</v>
      </c>
      <c r="K621" s="38">
        <v>0.22500000000000001</v>
      </c>
      <c r="L621" s="38">
        <v>10.4</v>
      </c>
      <c r="M621" s="38">
        <v>20.100000000000001</v>
      </c>
      <c r="N621" s="38">
        <v>15.3</v>
      </c>
      <c r="O621" s="38">
        <v>9.1</v>
      </c>
      <c r="P621" s="38">
        <v>1.6</v>
      </c>
      <c r="Q621" s="38">
        <v>2</v>
      </c>
      <c r="R621" s="38">
        <v>13.7</v>
      </c>
      <c r="S621" s="38">
        <v>18.100000000000001</v>
      </c>
      <c r="T621" s="38"/>
      <c r="U621" s="38">
        <v>1.2</v>
      </c>
      <c r="V621" s="38">
        <v>0.7</v>
      </c>
      <c r="W621" s="38">
        <v>1.9</v>
      </c>
      <c r="X621" s="38">
        <v>0.14499999999999999</v>
      </c>
      <c r="Y621" s="38"/>
      <c r="Z621" s="38">
        <v>0</v>
      </c>
      <c r="AA621" s="38">
        <v>1</v>
      </c>
      <c r="AB621" s="38">
        <v>0.9</v>
      </c>
      <c r="AC621" s="38">
        <v>0.5</v>
      </c>
    </row>
    <row r="622" spans="1:29">
      <c r="A622" s="38">
        <v>454</v>
      </c>
      <c r="B622" s="39" t="s">
        <v>594</v>
      </c>
      <c r="C622" s="38" t="s">
        <v>53</v>
      </c>
      <c r="D622" s="38">
        <v>28</v>
      </c>
      <c r="E622" s="39" t="s">
        <v>105</v>
      </c>
      <c r="F622" s="38">
        <v>82</v>
      </c>
      <c r="G622" s="38">
        <v>1991</v>
      </c>
      <c r="H622" s="38">
        <v>12.6</v>
      </c>
      <c r="I622" s="38">
        <v>0.51400000000000001</v>
      </c>
      <c r="J622" s="38">
        <v>0.48399999999999999</v>
      </c>
      <c r="K622" s="38">
        <v>9.0999999999999998E-2</v>
      </c>
      <c r="L622" s="38">
        <v>1.3</v>
      </c>
      <c r="M622" s="38">
        <v>11.2</v>
      </c>
      <c r="N622" s="38">
        <v>6.3</v>
      </c>
      <c r="O622" s="38">
        <v>23.9</v>
      </c>
      <c r="P622" s="38">
        <v>1.2</v>
      </c>
      <c r="Q622" s="38">
        <v>0.4</v>
      </c>
      <c r="R622" s="38">
        <v>13.6</v>
      </c>
      <c r="S622" s="38">
        <v>19.8</v>
      </c>
      <c r="T622" s="38"/>
      <c r="U622" s="38">
        <v>1.9</v>
      </c>
      <c r="V622" s="38">
        <v>0.9</v>
      </c>
      <c r="W622" s="38">
        <v>2.8</v>
      </c>
      <c r="X622" s="38">
        <v>6.6000000000000003E-2</v>
      </c>
      <c r="Y622" s="38"/>
      <c r="Z622" s="38">
        <v>1</v>
      </c>
      <c r="AA622" s="38">
        <v>-2.1</v>
      </c>
      <c r="AB622" s="38">
        <v>-1.1000000000000001</v>
      </c>
      <c r="AC622" s="38">
        <v>0.4</v>
      </c>
    </row>
    <row r="623" spans="1:29">
      <c r="A623" s="38">
        <v>455</v>
      </c>
      <c r="B623" s="39" t="s">
        <v>595</v>
      </c>
      <c r="C623" s="38" t="s">
        <v>24</v>
      </c>
      <c r="D623" s="38">
        <v>30</v>
      </c>
      <c r="E623" s="39" t="s">
        <v>81</v>
      </c>
      <c r="F623" s="38">
        <v>64</v>
      </c>
      <c r="G623" s="38">
        <v>678</v>
      </c>
      <c r="H623" s="38">
        <v>17.399999999999999</v>
      </c>
      <c r="I623" s="38">
        <v>0.53400000000000003</v>
      </c>
      <c r="J623" s="38">
        <v>0.61</v>
      </c>
      <c r="K623" s="38">
        <v>9.7000000000000003E-2</v>
      </c>
      <c r="L623" s="38">
        <v>4.8</v>
      </c>
      <c r="M623" s="38">
        <v>19.3</v>
      </c>
      <c r="N623" s="38">
        <v>12.1</v>
      </c>
      <c r="O623" s="38">
        <v>4.7</v>
      </c>
      <c r="P623" s="38">
        <v>1.1000000000000001</v>
      </c>
      <c r="Q623" s="38">
        <v>2.6</v>
      </c>
      <c r="R623" s="38">
        <v>6.9</v>
      </c>
      <c r="S623" s="38">
        <v>26.7</v>
      </c>
      <c r="T623" s="38"/>
      <c r="U623" s="38">
        <v>0.6</v>
      </c>
      <c r="V623" s="38">
        <v>0.7</v>
      </c>
      <c r="W623" s="38">
        <v>1.4</v>
      </c>
      <c r="X623" s="38">
        <v>9.6000000000000002E-2</v>
      </c>
      <c r="Y623" s="38"/>
      <c r="Z623" s="38">
        <v>1.2</v>
      </c>
      <c r="AA623" s="38">
        <v>-3.1</v>
      </c>
      <c r="AB623" s="38">
        <v>-1.8</v>
      </c>
      <c r="AC623" s="38">
        <v>0</v>
      </c>
    </row>
    <row r="624" spans="1:29">
      <c r="A624" s="38">
        <v>456</v>
      </c>
      <c r="B624" s="39" t="s">
        <v>596</v>
      </c>
      <c r="C624" s="38" t="s">
        <v>24</v>
      </c>
      <c r="D624" s="38">
        <v>19</v>
      </c>
      <c r="E624" s="39" t="s">
        <v>260</v>
      </c>
      <c r="F624" s="38">
        <v>25</v>
      </c>
      <c r="G624" s="38">
        <v>259</v>
      </c>
      <c r="H624" s="38">
        <v>13.2</v>
      </c>
      <c r="I624" s="38">
        <v>0.47499999999999998</v>
      </c>
      <c r="J624" s="38">
        <v>0.17100000000000001</v>
      </c>
      <c r="K624" s="38">
        <v>0.34200000000000003</v>
      </c>
      <c r="L624" s="38">
        <v>11.6</v>
      </c>
      <c r="M624" s="38">
        <v>25.3</v>
      </c>
      <c r="N624" s="38">
        <v>18.3</v>
      </c>
      <c r="O624" s="38">
        <v>2.5</v>
      </c>
      <c r="P624" s="38">
        <v>0.8</v>
      </c>
      <c r="Q624" s="38">
        <v>2.7</v>
      </c>
      <c r="R624" s="38">
        <v>11.2</v>
      </c>
      <c r="S624" s="38">
        <v>17.3</v>
      </c>
      <c r="T624" s="38"/>
      <c r="U624" s="38">
        <v>0.1</v>
      </c>
      <c r="V624" s="38">
        <v>0.4</v>
      </c>
      <c r="W624" s="38">
        <v>0.5</v>
      </c>
      <c r="X624" s="38">
        <v>8.4000000000000005E-2</v>
      </c>
      <c r="Y624" s="38"/>
      <c r="Z624" s="38">
        <v>-4.8</v>
      </c>
      <c r="AA624" s="38">
        <v>-0.9</v>
      </c>
      <c r="AB624" s="38">
        <v>-5.6</v>
      </c>
      <c r="AC624" s="38">
        <v>-0.2</v>
      </c>
    </row>
    <row r="625" spans="1:29">
      <c r="A625" s="38">
        <v>457</v>
      </c>
      <c r="B625" s="39" t="s">
        <v>597</v>
      </c>
      <c r="C625" s="38" t="s">
        <v>61</v>
      </c>
      <c r="D625" s="38">
        <v>24</v>
      </c>
      <c r="E625" s="39" t="s">
        <v>95</v>
      </c>
      <c r="F625" s="38">
        <v>74</v>
      </c>
      <c r="G625" s="38">
        <v>2529</v>
      </c>
      <c r="H625" s="38">
        <v>21.5</v>
      </c>
      <c r="I625" s="38">
        <v>0.54800000000000004</v>
      </c>
      <c r="J625" s="38">
        <v>5.0000000000000001E-3</v>
      </c>
      <c r="K625" s="38">
        <v>0.18099999999999999</v>
      </c>
      <c r="L625" s="38">
        <v>10.4</v>
      </c>
      <c r="M625" s="38">
        <v>26</v>
      </c>
      <c r="N625" s="38">
        <v>18.100000000000001</v>
      </c>
      <c r="O625" s="38">
        <v>11</v>
      </c>
      <c r="P625" s="38">
        <v>1.1000000000000001</v>
      </c>
      <c r="Q625" s="38">
        <v>1.7</v>
      </c>
      <c r="R625" s="38">
        <v>10.199999999999999</v>
      </c>
      <c r="S625" s="38">
        <v>26</v>
      </c>
      <c r="T625" s="38"/>
      <c r="U625" s="38">
        <v>4.5</v>
      </c>
      <c r="V625" s="38">
        <v>2.5</v>
      </c>
      <c r="W625" s="38">
        <v>7</v>
      </c>
      <c r="X625" s="38">
        <v>0.13300000000000001</v>
      </c>
      <c r="Y625" s="38"/>
      <c r="Z625" s="38">
        <v>0.7</v>
      </c>
      <c r="AA625" s="38">
        <v>-0.1</v>
      </c>
      <c r="AB625" s="38">
        <v>0.5</v>
      </c>
      <c r="AC625" s="38">
        <v>1.6</v>
      </c>
    </row>
    <row r="626" spans="1:29">
      <c r="A626" s="38">
        <v>458</v>
      </c>
      <c r="B626" s="39" t="s">
        <v>92</v>
      </c>
      <c r="C626" s="38" t="s">
        <v>58</v>
      </c>
      <c r="D626" s="38">
        <v>33</v>
      </c>
      <c r="E626" s="39" t="s">
        <v>73</v>
      </c>
      <c r="F626" s="38">
        <v>62</v>
      </c>
      <c r="G626" s="38">
        <v>1971</v>
      </c>
      <c r="H626" s="38">
        <v>21.4</v>
      </c>
      <c r="I626" s="38">
        <v>0.53400000000000003</v>
      </c>
      <c r="J626" s="38">
        <v>9.4E-2</v>
      </c>
      <c r="K626" s="38">
        <v>0.34100000000000003</v>
      </c>
      <c r="L626" s="38">
        <v>3.6</v>
      </c>
      <c r="M626" s="38">
        <v>9.6</v>
      </c>
      <c r="N626" s="38">
        <v>6.7</v>
      </c>
      <c r="O626" s="38">
        <v>32.1</v>
      </c>
      <c r="P626" s="38">
        <v>2</v>
      </c>
      <c r="Q626" s="38">
        <v>0.9</v>
      </c>
      <c r="R626" s="38">
        <v>14.4</v>
      </c>
      <c r="S626" s="38">
        <v>34.700000000000003</v>
      </c>
      <c r="T626" s="38"/>
      <c r="U626" s="38">
        <v>2.1</v>
      </c>
      <c r="V626" s="38">
        <v>1.4</v>
      </c>
      <c r="W626" s="38">
        <v>3.5</v>
      </c>
      <c r="X626" s="38">
        <v>8.5999999999999993E-2</v>
      </c>
      <c r="Y626" s="38"/>
      <c r="Z626" s="38">
        <v>2.4</v>
      </c>
      <c r="AA626" s="38">
        <v>-1.2</v>
      </c>
      <c r="AB626" s="38">
        <v>1.2</v>
      </c>
      <c r="AC626" s="38">
        <v>1.6</v>
      </c>
    </row>
    <row r="627" spans="1:29">
      <c r="A627" s="38">
        <v>459</v>
      </c>
      <c r="B627" s="39" t="s">
        <v>598</v>
      </c>
      <c r="C627" s="38" t="s">
        <v>58</v>
      </c>
      <c r="D627" s="38">
        <v>23</v>
      </c>
      <c r="E627" s="38" t="s">
        <v>107</v>
      </c>
      <c r="F627" s="38">
        <v>80</v>
      </c>
      <c r="G627" s="38">
        <v>2208</v>
      </c>
      <c r="H627" s="38">
        <v>10.9</v>
      </c>
      <c r="I627" s="38">
        <v>0.46</v>
      </c>
      <c r="J627" s="38">
        <v>0.26</v>
      </c>
      <c r="K627" s="38">
        <v>0.182</v>
      </c>
      <c r="L627" s="38">
        <v>2.1</v>
      </c>
      <c r="M627" s="38">
        <v>7.4</v>
      </c>
      <c r="N627" s="38">
        <v>4.8</v>
      </c>
      <c r="O627" s="38">
        <v>11.9</v>
      </c>
      <c r="P627" s="38">
        <v>2.1</v>
      </c>
      <c r="Q627" s="38">
        <v>0.8</v>
      </c>
      <c r="R627" s="38">
        <v>10</v>
      </c>
      <c r="S627" s="38">
        <v>22.5</v>
      </c>
      <c r="T627" s="38"/>
      <c r="U627" s="38">
        <v>-0.6</v>
      </c>
      <c r="V627" s="38">
        <v>1.7</v>
      </c>
      <c r="W627" s="38">
        <v>1.1000000000000001</v>
      </c>
      <c r="X627" s="38">
        <v>2.5000000000000001E-2</v>
      </c>
      <c r="Y627" s="38"/>
      <c r="Z627" s="38">
        <v>-2.1</v>
      </c>
      <c r="AA627" s="38">
        <v>-1.5</v>
      </c>
      <c r="AB627" s="38">
        <v>-3.6</v>
      </c>
      <c r="AC627" s="38">
        <v>-0.9</v>
      </c>
    </row>
    <row r="628" spans="1:29">
      <c r="A628" s="40">
        <v>459</v>
      </c>
      <c r="B628" s="39" t="s">
        <v>598</v>
      </c>
      <c r="C628" s="40" t="s">
        <v>58</v>
      </c>
      <c r="D628" s="40">
        <v>23</v>
      </c>
      <c r="E628" s="39" t="s">
        <v>108</v>
      </c>
      <c r="F628" s="40">
        <v>33</v>
      </c>
      <c r="G628" s="40">
        <v>786</v>
      </c>
      <c r="H628" s="40">
        <v>12.2</v>
      </c>
      <c r="I628" s="40">
        <v>0.46800000000000003</v>
      </c>
      <c r="J628" s="40">
        <v>0.251</v>
      </c>
      <c r="K628" s="40">
        <v>0.17499999999999999</v>
      </c>
      <c r="L628" s="40">
        <v>1.8</v>
      </c>
      <c r="M628" s="40">
        <v>6.5</v>
      </c>
      <c r="N628" s="40">
        <v>4.2</v>
      </c>
      <c r="O628" s="40">
        <v>15.6</v>
      </c>
      <c r="P628" s="40">
        <v>2.9</v>
      </c>
      <c r="Q628" s="40">
        <v>1</v>
      </c>
      <c r="R628" s="40">
        <v>12</v>
      </c>
      <c r="S628" s="40">
        <v>24</v>
      </c>
      <c r="T628" s="40"/>
      <c r="U628" s="40">
        <v>-0.3</v>
      </c>
      <c r="V628" s="40">
        <v>0.7</v>
      </c>
      <c r="W628" s="40">
        <v>0.5</v>
      </c>
      <c r="X628" s="40">
        <v>2.9000000000000001E-2</v>
      </c>
      <c r="Y628" s="40"/>
      <c r="Z628" s="40">
        <v>-2.1</v>
      </c>
      <c r="AA628" s="40">
        <v>-1</v>
      </c>
      <c r="AB628" s="40">
        <v>-3.1</v>
      </c>
      <c r="AC628" s="40">
        <v>-0.2</v>
      </c>
    </row>
    <row r="629" spans="1:29">
      <c r="A629" s="40">
        <v>459</v>
      </c>
      <c r="B629" s="39" t="s">
        <v>598</v>
      </c>
      <c r="C629" s="40" t="s">
        <v>58</v>
      </c>
      <c r="D629" s="40">
        <v>23</v>
      </c>
      <c r="E629" s="39" t="s">
        <v>65</v>
      </c>
      <c r="F629" s="40">
        <v>47</v>
      </c>
      <c r="G629" s="40">
        <v>1422</v>
      </c>
      <c r="H629" s="40">
        <v>10.1</v>
      </c>
      <c r="I629" s="40">
        <v>0.45500000000000002</v>
      </c>
      <c r="J629" s="40">
        <v>0.26500000000000001</v>
      </c>
      <c r="K629" s="40">
        <v>0.185</v>
      </c>
      <c r="L629" s="40">
        <v>2.2000000000000002</v>
      </c>
      <c r="M629" s="40">
        <v>7.9</v>
      </c>
      <c r="N629" s="40">
        <v>5.0999999999999996</v>
      </c>
      <c r="O629" s="40">
        <v>9.8000000000000007</v>
      </c>
      <c r="P629" s="40">
        <v>1.6</v>
      </c>
      <c r="Q629" s="40">
        <v>0.6</v>
      </c>
      <c r="R629" s="40">
        <v>8.8000000000000007</v>
      </c>
      <c r="S629" s="40">
        <v>21.7</v>
      </c>
      <c r="T629" s="40"/>
      <c r="U629" s="40">
        <v>-0.3</v>
      </c>
      <c r="V629" s="40">
        <v>1</v>
      </c>
      <c r="W629" s="40">
        <v>0.7</v>
      </c>
      <c r="X629" s="40">
        <v>2.3E-2</v>
      </c>
      <c r="Y629" s="40"/>
      <c r="Z629" s="40">
        <v>-2.2000000000000002</v>
      </c>
      <c r="AA629" s="40">
        <v>-1.7</v>
      </c>
      <c r="AB629" s="40">
        <v>-3.8</v>
      </c>
      <c r="AC629" s="40">
        <v>-0.7</v>
      </c>
    </row>
    <row r="630" spans="1:29">
      <c r="A630" s="38">
        <v>460</v>
      </c>
      <c r="B630" s="39" t="s">
        <v>690</v>
      </c>
      <c r="C630" s="38" t="s">
        <v>64</v>
      </c>
      <c r="D630" s="38">
        <v>27</v>
      </c>
      <c r="E630" s="39" t="s">
        <v>73</v>
      </c>
      <c r="F630" s="38">
        <v>24</v>
      </c>
      <c r="G630" s="38">
        <v>628</v>
      </c>
      <c r="H630" s="38">
        <v>8</v>
      </c>
      <c r="I630" s="38">
        <v>0.497</v>
      </c>
      <c r="J630" s="38">
        <v>0.78600000000000003</v>
      </c>
      <c r="K630" s="38">
        <v>0.107</v>
      </c>
      <c r="L630" s="38">
        <v>1.4</v>
      </c>
      <c r="M630" s="38">
        <v>14</v>
      </c>
      <c r="N630" s="38">
        <v>7.8</v>
      </c>
      <c r="O630" s="38">
        <v>7.2</v>
      </c>
      <c r="P630" s="38">
        <v>2</v>
      </c>
      <c r="Q630" s="38">
        <v>1.2</v>
      </c>
      <c r="R630" s="38">
        <v>12</v>
      </c>
      <c r="S630" s="38">
        <v>15</v>
      </c>
      <c r="T630" s="38"/>
      <c r="U630" s="38">
        <v>-0.1</v>
      </c>
      <c r="V630" s="38">
        <v>0.6</v>
      </c>
      <c r="W630" s="38">
        <v>0.5</v>
      </c>
      <c r="X630" s="38">
        <v>3.9E-2</v>
      </c>
      <c r="Y630" s="38"/>
      <c r="Z630" s="38">
        <v>-0.9</v>
      </c>
      <c r="AA630" s="38">
        <v>-0.1</v>
      </c>
      <c r="AB630" s="38">
        <v>-1</v>
      </c>
      <c r="AC630" s="38">
        <v>0.2</v>
      </c>
    </row>
    <row r="631" spans="1:29">
      <c r="A631" s="36" t="s">
        <v>214</v>
      </c>
      <c r="B631" s="36" t="s">
        <v>0</v>
      </c>
      <c r="C631" s="36" t="s">
        <v>1</v>
      </c>
      <c r="D631" s="36" t="s">
        <v>2</v>
      </c>
      <c r="E631" s="36" t="s">
        <v>3</v>
      </c>
      <c r="F631" s="36" t="s">
        <v>4</v>
      </c>
      <c r="G631" s="36" t="s">
        <v>6</v>
      </c>
      <c r="H631" s="36" t="s">
        <v>26</v>
      </c>
      <c r="I631" s="36" t="s">
        <v>27</v>
      </c>
      <c r="J631" s="36" t="s">
        <v>28</v>
      </c>
      <c r="K631" s="36" t="s">
        <v>29</v>
      </c>
      <c r="L631" s="36" t="s">
        <v>30</v>
      </c>
      <c r="M631" s="36" t="s">
        <v>31</v>
      </c>
      <c r="N631" s="36" t="s">
        <v>32</v>
      </c>
      <c r="O631" s="36" t="s">
        <v>33</v>
      </c>
      <c r="P631" s="36" t="s">
        <v>34</v>
      </c>
      <c r="Q631" s="36" t="s">
        <v>35</v>
      </c>
      <c r="R631" s="36" t="s">
        <v>36</v>
      </c>
      <c r="S631" s="36" t="s">
        <v>37</v>
      </c>
      <c r="T631" s="36"/>
      <c r="U631" s="36" t="s">
        <v>38</v>
      </c>
      <c r="V631" s="36" t="s">
        <v>39</v>
      </c>
      <c r="W631" s="36" t="s">
        <v>40</v>
      </c>
      <c r="X631" s="36" t="s">
        <v>41</v>
      </c>
      <c r="Y631" s="36"/>
      <c r="Z631" s="36" t="s">
        <v>42</v>
      </c>
      <c r="AA631" s="36" t="s">
        <v>43</v>
      </c>
      <c r="AB631" s="36" t="s">
        <v>44</v>
      </c>
      <c r="AC631" s="36" t="s">
        <v>45</v>
      </c>
    </row>
    <row r="632" spans="1:29">
      <c r="A632" s="38">
        <v>461</v>
      </c>
      <c r="B632" s="39" t="s">
        <v>599</v>
      </c>
      <c r="C632" s="38" t="s">
        <v>53</v>
      </c>
      <c r="D632" s="38">
        <v>24</v>
      </c>
      <c r="E632" s="39" t="s">
        <v>260</v>
      </c>
      <c r="F632" s="38">
        <v>62</v>
      </c>
      <c r="G632" s="38">
        <v>2119</v>
      </c>
      <c r="H632" s="38">
        <v>17.600000000000001</v>
      </c>
      <c r="I632" s="38">
        <v>0.48599999999999999</v>
      </c>
      <c r="J632" s="38">
        <v>0.28499999999999998</v>
      </c>
      <c r="K632" s="38">
        <v>0.28799999999999998</v>
      </c>
      <c r="L632" s="38">
        <v>1.8</v>
      </c>
      <c r="M632" s="38">
        <v>9.9</v>
      </c>
      <c r="N632" s="38">
        <v>5.7</v>
      </c>
      <c r="O632" s="38">
        <v>27.1</v>
      </c>
      <c r="P632" s="38">
        <v>2.2000000000000002</v>
      </c>
      <c r="Q632" s="38">
        <v>1.2</v>
      </c>
      <c r="R632" s="38">
        <v>8.3000000000000007</v>
      </c>
      <c r="S632" s="38">
        <v>25.9</v>
      </c>
      <c r="T632" s="38"/>
      <c r="U632" s="38">
        <v>1.8</v>
      </c>
      <c r="V632" s="38">
        <v>2.6</v>
      </c>
      <c r="W632" s="38">
        <v>4.5</v>
      </c>
      <c r="X632" s="38">
        <v>0.10100000000000001</v>
      </c>
      <c r="Y632" s="38"/>
      <c r="Z632" s="38">
        <v>2.2000000000000002</v>
      </c>
      <c r="AA632" s="38">
        <v>0.1</v>
      </c>
      <c r="AB632" s="38">
        <v>2.2000000000000002</v>
      </c>
      <c r="AC632" s="38">
        <v>2.2999999999999998</v>
      </c>
    </row>
    <row r="633" spans="1:29">
      <c r="A633" s="38">
        <v>462</v>
      </c>
      <c r="B633" s="39" t="s">
        <v>600</v>
      </c>
      <c r="C633" s="38" t="s">
        <v>53</v>
      </c>
      <c r="D633" s="38">
        <v>24</v>
      </c>
      <c r="E633" s="39" t="s">
        <v>115</v>
      </c>
      <c r="F633" s="38">
        <v>79</v>
      </c>
      <c r="G633" s="38">
        <v>2837</v>
      </c>
      <c r="H633" s="38">
        <v>19.899999999999999</v>
      </c>
      <c r="I633" s="38">
        <v>0.52300000000000002</v>
      </c>
      <c r="J633" s="38">
        <v>0.186</v>
      </c>
      <c r="K633" s="38">
        <v>0.31</v>
      </c>
      <c r="L633" s="38">
        <v>1.5</v>
      </c>
      <c r="M633" s="38">
        <v>12.8</v>
      </c>
      <c r="N633" s="38">
        <v>7.3</v>
      </c>
      <c r="O633" s="38">
        <v>46.3</v>
      </c>
      <c r="P633" s="38">
        <v>2.5</v>
      </c>
      <c r="Q633" s="38">
        <v>1.3</v>
      </c>
      <c r="R633" s="38">
        <v>18.7</v>
      </c>
      <c r="S633" s="38">
        <v>26.1</v>
      </c>
      <c r="T633" s="38"/>
      <c r="U633" s="38">
        <v>3.6</v>
      </c>
      <c r="V633" s="38">
        <v>4.2</v>
      </c>
      <c r="W633" s="38">
        <v>7.8</v>
      </c>
      <c r="X633" s="38">
        <v>0.13200000000000001</v>
      </c>
      <c r="Y633" s="38"/>
      <c r="Z633" s="38">
        <v>2.4</v>
      </c>
      <c r="AA633" s="38">
        <v>1.1000000000000001</v>
      </c>
      <c r="AB633" s="38">
        <v>3.5</v>
      </c>
      <c r="AC633" s="38">
        <v>3.9</v>
      </c>
    </row>
    <row r="634" spans="1:29">
      <c r="A634" s="38">
        <v>463</v>
      </c>
      <c r="B634" s="39" t="s">
        <v>601</v>
      </c>
      <c r="C634" s="38" t="s">
        <v>64</v>
      </c>
      <c r="D634" s="38">
        <v>32</v>
      </c>
      <c r="E634" s="39" t="s">
        <v>87</v>
      </c>
      <c r="F634" s="38">
        <v>32</v>
      </c>
      <c r="G634" s="38">
        <v>286</v>
      </c>
      <c r="H634" s="38">
        <v>6.2</v>
      </c>
      <c r="I634" s="38">
        <v>0.43099999999999999</v>
      </c>
      <c r="J634" s="38">
        <v>8.7999999999999995E-2</v>
      </c>
      <c r="K634" s="38">
        <v>0.441</v>
      </c>
      <c r="L634" s="38">
        <v>6.4</v>
      </c>
      <c r="M634" s="38">
        <v>15.5</v>
      </c>
      <c r="N634" s="38">
        <v>10.9</v>
      </c>
      <c r="O634" s="38">
        <v>5.0999999999999996</v>
      </c>
      <c r="P634" s="38">
        <v>2.6</v>
      </c>
      <c r="Q634" s="38">
        <v>1.1000000000000001</v>
      </c>
      <c r="R634" s="38">
        <v>30.7</v>
      </c>
      <c r="S634" s="38">
        <v>9</v>
      </c>
      <c r="T634" s="38"/>
      <c r="U634" s="38">
        <v>-0.3</v>
      </c>
      <c r="V634" s="38">
        <v>0.4</v>
      </c>
      <c r="W634" s="38">
        <v>0.1</v>
      </c>
      <c r="X634" s="38">
        <v>1.4E-2</v>
      </c>
      <c r="Y634" s="38"/>
      <c r="Z634" s="38">
        <v>-5.8</v>
      </c>
      <c r="AA634" s="38">
        <v>2.6</v>
      </c>
      <c r="AB634" s="38">
        <v>-3.2</v>
      </c>
      <c r="AC634" s="38">
        <v>-0.1</v>
      </c>
    </row>
    <row r="635" spans="1:29">
      <c r="A635" s="38">
        <v>464</v>
      </c>
      <c r="B635" s="39" t="s">
        <v>602</v>
      </c>
      <c r="C635" s="38" t="s">
        <v>64</v>
      </c>
      <c r="D635" s="38">
        <v>21</v>
      </c>
      <c r="E635" s="39" t="s">
        <v>59</v>
      </c>
      <c r="F635" s="38">
        <v>40</v>
      </c>
      <c r="G635" s="38">
        <v>614</v>
      </c>
      <c r="H635" s="38">
        <v>14</v>
      </c>
      <c r="I635" s="38">
        <v>0.55100000000000005</v>
      </c>
      <c r="J635" s="38">
        <v>9.8000000000000004E-2</v>
      </c>
      <c r="K635" s="38">
        <v>8.8999999999999996E-2</v>
      </c>
      <c r="L635" s="38">
        <v>7.3</v>
      </c>
      <c r="M635" s="38">
        <v>7.9</v>
      </c>
      <c r="N635" s="38">
        <v>7.6</v>
      </c>
      <c r="O635" s="38">
        <v>6.6</v>
      </c>
      <c r="P635" s="38">
        <v>1.5</v>
      </c>
      <c r="Q635" s="38">
        <v>1.1000000000000001</v>
      </c>
      <c r="R635" s="38">
        <v>10.8</v>
      </c>
      <c r="S635" s="38">
        <v>17.8</v>
      </c>
      <c r="T635" s="38"/>
      <c r="U635" s="38">
        <v>0.7</v>
      </c>
      <c r="V635" s="38">
        <v>0.4</v>
      </c>
      <c r="W635" s="38">
        <v>1.1000000000000001</v>
      </c>
      <c r="X635" s="38">
        <v>8.5000000000000006E-2</v>
      </c>
      <c r="Y635" s="38"/>
      <c r="Z635" s="38">
        <v>-1</v>
      </c>
      <c r="AA635" s="38">
        <v>-1.1000000000000001</v>
      </c>
      <c r="AB635" s="38">
        <v>-2.1</v>
      </c>
      <c r="AC635" s="38">
        <v>0</v>
      </c>
    </row>
    <row r="636" spans="1:29">
      <c r="A636" s="38">
        <v>465</v>
      </c>
      <c r="B636" s="39" t="s">
        <v>603</v>
      </c>
      <c r="C636" s="38" t="s">
        <v>53</v>
      </c>
      <c r="D636" s="38">
        <v>30</v>
      </c>
      <c r="E636" s="39" t="s">
        <v>67</v>
      </c>
      <c r="F636" s="38">
        <v>57</v>
      </c>
      <c r="G636" s="38">
        <v>1422</v>
      </c>
      <c r="H636" s="38">
        <v>15.4</v>
      </c>
      <c r="I636" s="38">
        <v>0.58099999999999996</v>
      </c>
      <c r="J636" s="38">
        <v>0.42</v>
      </c>
      <c r="K636" s="38">
        <v>0.4</v>
      </c>
      <c r="L636" s="38">
        <v>1.4</v>
      </c>
      <c r="M636" s="38">
        <v>11.2</v>
      </c>
      <c r="N636" s="38">
        <v>6.3</v>
      </c>
      <c r="O636" s="38">
        <v>23.3</v>
      </c>
      <c r="P636" s="38">
        <v>2.1</v>
      </c>
      <c r="Q636" s="38">
        <v>0.5</v>
      </c>
      <c r="R636" s="38">
        <v>16.899999999999999</v>
      </c>
      <c r="S636" s="38">
        <v>18.8</v>
      </c>
      <c r="T636" s="38"/>
      <c r="U636" s="38">
        <v>2.2000000000000002</v>
      </c>
      <c r="V636" s="38">
        <v>1.8</v>
      </c>
      <c r="W636" s="38">
        <v>4</v>
      </c>
      <c r="X636" s="38">
        <v>0.13500000000000001</v>
      </c>
      <c r="Y636" s="38"/>
      <c r="Z636" s="38">
        <v>1.4</v>
      </c>
      <c r="AA636" s="38">
        <v>0.1</v>
      </c>
      <c r="AB636" s="38">
        <v>1.5</v>
      </c>
      <c r="AC636" s="38">
        <v>1.3</v>
      </c>
    </row>
    <row r="637" spans="1:29">
      <c r="A637" s="38">
        <v>466</v>
      </c>
      <c r="B637" s="39" t="s">
        <v>738</v>
      </c>
      <c r="C637" s="38" t="s">
        <v>24</v>
      </c>
      <c r="D637" s="38">
        <v>24</v>
      </c>
      <c r="E637" s="39" t="s">
        <v>292</v>
      </c>
      <c r="F637" s="38">
        <v>2</v>
      </c>
      <c r="G637" s="38">
        <v>7</v>
      </c>
      <c r="H637" s="38">
        <v>2.4</v>
      </c>
      <c r="I637" s="38">
        <v>0</v>
      </c>
      <c r="J637" s="38">
        <v>0.5</v>
      </c>
      <c r="K637" s="38">
        <v>0</v>
      </c>
      <c r="L637" s="38">
        <v>33.6</v>
      </c>
      <c r="M637" s="38">
        <v>0</v>
      </c>
      <c r="N637" s="38">
        <v>16.2</v>
      </c>
      <c r="O637" s="38">
        <v>18.8</v>
      </c>
      <c r="P637" s="38">
        <v>0</v>
      </c>
      <c r="Q637" s="38">
        <v>0</v>
      </c>
      <c r="R637" s="38">
        <v>0</v>
      </c>
      <c r="S637" s="38">
        <v>12.6</v>
      </c>
      <c r="T637" s="38"/>
      <c r="U637" s="38">
        <v>0</v>
      </c>
      <c r="V637" s="38">
        <v>0</v>
      </c>
      <c r="W637" s="38">
        <v>0</v>
      </c>
      <c r="X637" s="38">
        <v>-0.11</v>
      </c>
      <c r="Y637" s="38"/>
      <c r="Z637" s="38">
        <v>-0.3</v>
      </c>
      <c r="AA637" s="38">
        <v>-2.7</v>
      </c>
      <c r="AB637" s="38">
        <v>-3</v>
      </c>
      <c r="AC637" s="38">
        <v>0</v>
      </c>
    </row>
    <row r="638" spans="1:29">
      <c r="A638" s="38">
        <v>467</v>
      </c>
      <c r="B638" s="39" t="s">
        <v>604</v>
      </c>
      <c r="C638" s="38" t="s">
        <v>64</v>
      </c>
      <c r="D638" s="38">
        <v>24</v>
      </c>
      <c r="E638" s="39" t="s">
        <v>51</v>
      </c>
      <c r="F638" s="38">
        <v>51</v>
      </c>
      <c r="G638" s="38">
        <v>672</v>
      </c>
      <c r="H638" s="38">
        <v>8.5</v>
      </c>
      <c r="I638" s="38">
        <v>0.45100000000000001</v>
      </c>
      <c r="J638" s="38">
        <v>0.14399999999999999</v>
      </c>
      <c r="K638" s="38">
        <v>0.124</v>
      </c>
      <c r="L638" s="38">
        <v>5.2</v>
      </c>
      <c r="M638" s="38">
        <v>13.3</v>
      </c>
      <c r="N638" s="38">
        <v>9.1</v>
      </c>
      <c r="O638" s="38">
        <v>9.9</v>
      </c>
      <c r="P638" s="38">
        <v>1.2</v>
      </c>
      <c r="Q638" s="38">
        <v>1.4</v>
      </c>
      <c r="R638" s="38">
        <v>13.7</v>
      </c>
      <c r="S638" s="38">
        <v>17.5</v>
      </c>
      <c r="T638" s="38"/>
      <c r="U638" s="38">
        <v>-0.5</v>
      </c>
      <c r="V638" s="38">
        <v>0.2</v>
      </c>
      <c r="W638" s="38">
        <v>-0.3</v>
      </c>
      <c r="X638" s="38">
        <v>-0.02</v>
      </c>
      <c r="Y638" s="38"/>
      <c r="Z638" s="38">
        <v>-4.5</v>
      </c>
      <c r="AA638" s="38">
        <v>-1.6</v>
      </c>
      <c r="AB638" s="38">
        <v>-6.1</v>
      </c>
      <c r="AC638" s="38">
        <v>-0.7</v>
      </c>
    </row>
    <row r="639" spans="1:29">
      <c r="A639" s="38">
        <v>468</v>
      </c>
      <c r="B639" s="39" t="s">
        <v>691</v>
      </c>
      <c r="C639" s="38" t="s">
        <v>64</v>
      </c>
      <c r="D639" s="38">
        <v>28</v>
      </c>
      <c r="E639" s="39" t="s">
        <v>115</v>
      </c>
      <c r="F639" s="38">
        <v>32</v>
      </c>
      <c r="G639" s="38">
        <v>352</v>
      </c>
      <c r="H639" s="38">
        <v>5.9</v>
      </c>
      <c r="I639" s="38">
        <v>0.44500000000000001</v>
      </c>
      <c r="J639" s="38">
        <v>0.47299999999999998</v>
      </c>
      <c r="K639" s="38">
        <v>0.70299999999999996</v>
      </c>
      <c r="L639" s="38">
        <v>3.3</v>
      </c>
      <c r="M639" s="38">
        <v>11.3</v>
      </c>
      <c r="N639" s="38">
        <v>7.4</v>
      </c>
      <c r="O639" s="38">
        <v>6.7</v>
      </c>
      <c r="P639" s="38">
        <v>1</v>
      </c>
      <c r="Q639" s="38">
        <v>0.2</v>
      </c>
      <c r="R639" s="38">
        <v>15.6</v>
      </c>
      <c r="S639" s="38">
        <v>18.2</v>
      </c>
      <c r="T639" s="38"/>
      <c r="U639" s="38">
        <v>-0.3</v>
      </c>
      <c r="V639" s="38">
        <v>0.3</v>
      </c>
      <c r="W639" s="38">
        <v>0</v>
      </c>
      <c r="X639" s="38">
        <v>0</v>
      </c>
      <c r="Y639" s="38"/>
      <c r="Z639" s="38">
        <v>-4.4000000000000004</v>
      </c>
      <c r="AA639" s="38">
        <v>-1.6</v>
      </c>
      <c r="AB639" s="38">
        <v>-6.1</v>
      </c>
      <c r="AC639" s="38">
        <v>-0.4</v>
      </c>
    </row>
    <row r="640" spans="1:29">
      <c r="A640" s="38">
        <v>469</v>
      </c>
      <c r="B640" s="39" t="s">
        <v>605</v>
      </c>
      <c r="C640" s="38" t="s">
        <v>24</v>
      </c>
      <c r="D640" s="38">
        <v>34</v>
      </c>
      <c r="E640" s="39" t="s">
        <v>67</v>
      </c>
      <c r="F640" s="38">
        <v>66</v>
      </c>
      <c r="G640" s="38">
        <v>1895</v>
      </c>
      <c r="H640" s="38">
        <v>16</v>
      </c>
      <c r="I640" s="38">
        <v>0.50800000000000001</v>
      </c>
      <c r="J640" s="38">
        <v>2.9000000000000001E-2</v>
      </c>
      <c r="K640" s="38">
        <v>0.23499999999999999</v>
      </c>
      <c r="L640" s="38">
        <v>6.4</v>
      </c>
      <c r="M640" s="38">
        <v>19.7</v>
      </c>
      <c r="N640" s="38">
        <v>13.1</v>
      </c>
      <c r="O640" s="38">
        <v>20.100000000000001</v>
      </c>
      <c r="P640" s="38">
        <v>1.3</v>
      </c>
      <c r="Q640" s="38">
        <v>2</v>
      </c>
      <c r="R640" s="38">
        <v>13.7</v>
      </c>
      <c r="S640" s="38">
        <v>21</v>
      </c>
      <c r="T640" s="38"/>
      <c r="U640" s="38">
        <v>1.4</v>
      </c>
      <c r="V640" s="38">
        <v>2.8</v>
      </c>
      <c r="W640" s="38">
        <v>4.3</v>
      </c>
      <c r="X640" s="38">
        <v>0.108</v>
      </c>
      <c r="Y640" s="38"/>
      <c r="Z640" s="38">
        <v>-0.7</v>
      </c>
      <c r="AA640" s="38">
        <v>2.4</v>
      </c>
      <c r="AB640" s="38">
        <v>1.7</v>
      </c>
      <c r="AC640" s="38">
        <v>1.8</v>
      </c>
    </row>
    <row r="641" spans="1:29">
      <c r="A641" s="38">
        <v>470</v>
      </c>
      <c r="B641" s="39" t="s">
        <v>93</v>
      </c>
      <c r="C641" s="38" t="s">
        <v>53</v>
      </c>
      <c r="D641" s="38">
        <v>26</v>
      </c>
      <c r="E641" s="39" t="s">
        <v>65</v>
      </c>
      <c r="F641" s="38">
        <v>67</v>
      </c>
      <c r="G641" s="38">
        <v>2302</v>
      </c>
      <c r="H641" s="38">
        <v>29.1</v>
      </c>
      <c r="I641" s="38">
        <v>0.53600000000000003</v>
      </c>
      <c r="J641" s="38">
        <v>0.19600000000000001</v>
      </c>
      <c r="K641" s="38">
        <v>0.44500000000000001</v>
      </c>
      <c r="L641" s="38">
        <v>5.9</v>
      </c>
      <c r="M641" s="38">
        <v>16.7</v>
      </c>
      <c r="N641" s="38">
        <v>11.4</v>
      </c>
      <c r="O641" s="38">
        <v>47</v>
      </c>
      <c r="P641" s="38">
        <v>3</v>
      </c>
      <c r="Q641" s="38">
        <v>0.5</v>
      </c>
      <c r="R641" s="38">
        <v>14.3</v>
      </c>
      <c r="S641" s="38">
        <v>38.4</v>
      </c>
      <c r="T641" s="38"/>
      <c r="U641" s="38">
        <v>7.5</v>
      </c>
      <c r="V641" s="38">
        <v>3.2</v>
      </c>
      <c r="W641" s="38">
        <v>10.7</v>
      </c>
      <c r="X641" s="38">
        <v>0.222</v>
      </c>
      <c r="Y641" s="38"/>
      <c r="Z641" s="38">
        <v>8.8000000000000007</v>
      </c>
      <c r="AA641" s="38">
        <v>2.2000000000000002</v>
      </c>
      <c r="AB641" s="38">
        <v>11</v>
      </c>
      <c r="AC641" s="38">
        <v>7.6</v>
      </c>
    </row>
    <row r="642" spans="1:29">
      <c r="A642" s="38">
        <v>471</v>
      </c>
      <c r="B642" s="39" t="s">
        <v>606</v>
      </c>
      <c r="C642" s="38" t="s">
        <v>61</v>
      </c>
      <c r="D642" s="38">
        <v>25</v>
      </c>
      <c r="E642" s="39" t="s">
        <v>73</v>
      </c>
      <c r="F642" s="38">
        <v>48</v>
      </c>
      <c r="G642" s="38">
        <v>1142</v>
      </c>
      <c r="H642" s="38">
        <v>26.2</v>
      </c>
      <c r="I642" s="38">
        <v>0.61899999999999999</v>
      </c>
      <c r="J642" s="38">
        <v>0</v>
      </c>
      <c r="K642" s="38">
        <v>0.40300000000000002</v>
      </c>
      <c r="L642" s="38">
        <v>15.6</v>
      </c>
      <c r="M642" s="38">
        <v>34.700000000000003</v>
      </c>
      <c r="N642" s="38">
        <v>25.4</v>
      </c>
      <c r="O642" s="38">
        <v>1</v>
      </c>
      <c r="P642" s="38">
        <v>1.2</v>
      </c>
      <c r="Q642" s="38">
        <v>9.1999999999999993</v>
      </c>
      <c r="R642" s="38">
        <v>11.3</v>
      </c>
      <c r="S642" s="38">
        <v>21.1</v>
      </c>
      <c r="T642" s="38"/>
      <c r="U642" s="38">
        <v>2.8</v>
      </c>
      <c r="V642" s="38">
        <v>2.4</v>
      </c>
      <c r="W642" s="38">
        <v>5.3</v>
      </c>
      <c r="X642" s="38">
        <v>0.221</v>
      </c>
      <c r="Y642" s="38"/>
      <c r="Z642" s="38">
        <v>-1.6</v>
      </c>
      <c r="AA642" s="38">
        <v>0.7</v>
      </c>
      <c r="AB642" s="38">
        <v>-0.9</v>
      </c>
      <c r="AC642" s="38">
        <v>0.3</v>
      </c>
    </row>
    <row r="643" spans="1:29">
      <c r="A643" s="38">
        <v>472</v>
      </c>
      <c r="B643" s="39" t="s">
        <v>607</v>
      </c>
      <c r="C643" s="38" t="s">
        <v>24</v>
      </c>
      <c r="D643" s="38">
        <v>23</v>
      </c>
      <c r="E643" s="39" t="s">
        <v>67</v>
      </c>
      <c r="F643" s="38">
        <v>20</v>
      </c>
      <c r="G643" s="38">
        <v>108</v>
      </c>
      <c r="H643" s="38">
        <v>20</v>
      </c>
      <c r="I643" s="38">
        <v>0.54700000000000004</v>
      </c>
      <c r="J643" s="38">
        <v>0.14299999999999999</v>
      </c>
      <c r="K643" s="38">
        <v>0.54800000000000004</v>
      </c>
      <c r="L643" s="38">
        <v>10.3</v>
      </c>
      <c r="M643" s="38">
        <v>19.3</v>
      </c>
      <c r="N643" s="38">
        <v>14.8</v>
      </c>
      <c r="O643" s="38">
        <v>9.6</v>
      </c>
      <c r="P643" s="38">
        <v>2.4</v>
      </c>
      <c r="Q643" s="38">
        <v>1.5</v>
      </c>
      <c r="R643" s="38">
        <v>8.8000000000000007</v>
      </c>
      <c r="S643" s="38">
        <v>23.9</v>
      </c>
      <c r="T643" s="38"/>
      <c r="U643" s="38">
        <v>0.3</v>
      </c>
      <c r="V643" s="38">
        <v>0.2</v>
      </c>
      <c r="W643" s="38">
        <v>0.4</v>
      </c>
      <c r="X643" s="38">
        <v>0.2</v>
      </c>
      <c r="Y643" s="38"/>
      <c r="Z643" s="38">
        <v>0.5</v>
      </c>
      <c r="AA643" s="38">
        <v>0</v>
      </c>
      <c r="AB643" s="38">
        <v>0.5</v>
      </c>
      <c r="AC643" s="38">
        <v>0.1</v>
      </c>
    </row>
    <row r="644" spans="1:29">
      <c r="A644" s="38">
        <v>473</v>
      </c>
      <c r="B644" s="39" t="s">
        <v>608</v>
      </c>
      <c r="C644" s="38" t="s">
        <v>58</v>
      </c>
      <c r="D644" s="38">
        <v>19</v>
      </c>
      <c r="E644" s="39" t="s">
        <v>77</v>
      </c>
      <c r="F644" s="38">
        <v>82</v>
      </c>
      <c r="G644" s="38">
        <v>2969</v>
      </c>
      <c r="H644" s="38">
        <v>13.9</v>
      </c>
      <c r="I644" s="38">
        <v>0.51700000000000002</v>
      </c>
      <c r="J644" s="38">
        <v>0.111</v>
      </c>
      <c r="K644" s="38">
        <v>0.41</v>
      </c>
      <c r="L644" s="38">
        <v>5</v>
      </c>
      <c r="M644" s="38">
        <v>9.5</v>
      </c>
      <c r="N644" s="38">
        <v>7.2</v>
      </c>
      <c r="O644" s="38">
        <v>9.8000000000000007</v>
      </c>
      <c r="P644" s="38">
        <v>1.5</v>
      </c>
      <c r="Q644" s="38">
        <v>1.3</v>
      </c>
      <c r="R644" s="38">
        <v>11.7</v>
      </c>
      <c r="S644" s="38">
        <v>22.6</v>
      </c>
      <c r="T644" s="38"/>
      <c r="U644" s="38">
        <v>2.1</v>
      </c>
      <c r="V644" s="38">
        <v>0</v>
      </c>
      <c r="W644" s="38">
        <v>2.1</v>
      </c>
      <c r="X644" s="38">
        <v>3.4000000000000002E-2</v>
      </c>
      <c r="Y644" s="38"/>
      <c r="Z644" s="38">
        <v>-0.5</v>
      </c>
      <c r="AA644" s="38">
        <v>-1.8</v>
      </c>
      <c r="AB644" s="38">
        <v>-2.2999999999999998</v>
      </c>
      <c r="AC644" s="38">
        <v>-0.2</v>
      </c>
    </row>
    <row r="645" spans="1:29">
      <c r="A645" s="38">
        <v>474</v>
      </c>
      <c r="B645" s="39" t="s">
        <v>609</v>
      </c>
      <c r="C645" s="38" t="s">
        <v>58</v>
      </c>
      <c r="D645" s="38">
        <v>24</v>
      </c>
      <c r="E645" s="39" t="s">
        <v>69</v>
      </c>
      <c r="F645" s="38">
        <v>21</v>
      </c>
      <c r="G645" s="38">
        <v>101</v>
      </c>
      <c r="H645" s="38">
        <v>8.5</v>
      </c>
      <c r="I645" s="38">
        <v>0.52700000000000002</v>
      </c>
      <c r="J645" s="38">
        <v>0.5</v>
      </c>
      <c r="K645" s="38">
        <v>5.2999999999999999E-2</v>
      </c>
      <c r="L645" s="38">
        <v>1.1000000000000001</v>
      </c>
      <c r="M645" s="38">
        <v>6.5</v>
      </c>
      <c r="N645" s="38">
        <v>3.9</v>
      </c>
      <c r="O645" s="38">
        <v>12</v>
      </c>
      <c r="P645" s="38">
        <v>1.5</v>
      </c>
      <c r="Q645" s="38">
        <v>0.8</v>
      </c>
      <c r="R645" s="38">
        <v>20.5</v>
      </c>
      <c r="S645" s="38">
        <v>21.8</v>
      </c>
      <c r="T645" s="38"/>
      <c r="U645" s="38">
        <v>-0.1</v>
      </c>
      <c r="V645" s="38">
        <v>0.1</v>
      </c>
      <c r="W645" s="38">
        <v>0</v>
      </c>
      <c r="X645" s="38">
        <v>-2.4E-2</v>
      </c>
      <c r="Y645" s="38"/>
      <c r="Z645" s="38">
        <v>-3.3</v>
      </c>
      <c r="AA645" s="38">
        <v>-2.7</v>
      </c>
      <c r="AB645" s="38">
        <v>-6</v>
      </c>
      <c r="AC645" s="38">
        <v>-0.1</v>
      </c>
    </row>
    <row r="646" spans="1:29">
      <c r="A646" s="38">
        <v>475</v>
      </c>
      <c r="B646" s="39" t="s">
        <v>109</v>
      </c>
      <c r="C646" s="38" t="s">
        <v>53</v>
      </c>
      <c r="D646" s="38">
        <v>30</v>
      </c>
      <c r="E646" s="39" t="s">
        <v>231</v>
      </c>
      <c r="F646" s="38">
        <v>68</v>
      </c>
      <c r="G646" s="38">
        <v>2114</v>
      </c>
      <c r="H646" s="38">
        <v>15.7</v>
      </c>
      <c r="I646" s="38">
        <v>0.504</v>
      </c>
      <c r="J646" s="38">
        <v>0.307</v>
      </c>
      <c r="K646" s="38">
        <v>0.313</v>
      </c>
      <c r="L646" s="38">
        <v>1.5</v>
      </c>
      <c r="M646" s="38">
        <v>11</v>
      </c>
      <c r="N646" s="38">
        <v>6.3</v>
      </c>
      <c r="O646" s="38">
        <v>33.700000000000003</v>
      </c>
      <c r="P646" s="38">
        <v>1.6</v>
      </c>
      <c r="Q646" s="38">
        <v>0.6</v>
      </c>
      <c r="R646" s="38">
        <v>14.9</v>
      </c>
      <c r="S646" s="38">
        <v>22.3</v>
      </c>
      <c r="T646" s="38"/>
      <c r="U646" s="38">
        <v>2.2999999999999998</v>
      </c>
      <c r="V646" s="38">
        <v>1.3</v>
      </c>
      <c r="W646" s="38">
        <v>3.6</v>
      </c>
      <c r="X646" s="38">
        <v>8.3000000000000004E-2</v>
      </c>
      <c r="Y646" s="38"/>
      <c r="Z646" s="38">
        <v>1.3</v>
      </c>
      <c r="AA646" s="38">
        <v>-1.2</v>
      </c>
      <c r="AB646" s="38">
        <v>0.1</v>
      </c>
      <c r="AC646" s="38">
        <v>1.1000000000000001</v>
      </c>
    </row>
    <row r="647" spans="1:29">
      <c r="A647" s="38">
        <v>476</v>
      </c>
      <c r="B647" s="39" t="s">
        <v>610</v>
      </c>
      <c r="C647" s="38" t="s">
        <v>24</v>
      </c>
      <c r="D647" s="38">
        <v>23</v>
      </c>
      <c r="E647" s="39" t="s">
        <v>292</v>
      </c>
      <c r="F647" s="38">
        <v>74</v>
      </c>
      <c r="G647" s="38">
        <v>1462</v>
      </c>
      <c r="H647" s="38">
        <v>12.8</v>
      </c>
      <c r="I647" s="38">
        <v>0.54</v>
      </c>
      <c r="J647" s="38">
        <v>0.32200000000000001</v>
      </c>
      <c r="K647" s="38">
        <v>0.40400000000000003</v>
      </c>
      <c r="L647" s="38">
        <v>3.3</v>
      </c>
      <c r="M647" s="38">
        <v>12.1</v>
      </c>
      <c r="N647" s="38">
        <v>7.8</v>
      </c>
      <c r="O647" s="38">
        <v>5.6</v>
      </c>
      <c r="P647" s="38">
        <v>1.2</v>
      </c>
      <c r="Q647" s="38">
        <v>0.2</v>
      </c>
      <c r="R647" s="38">
        <v>8.9</v>
      </c>
      <c r="S647" s="38">
        <v>18.899999999999999</v>
      </c>
      <c r="T647" s="38"/>
      <c r="U647" s="38">
        <v>1.7</v>
      </c>
      <c r="V647" s="38">
        <v>0.4</v>
      </c>
      <c r="W647" s="38">
        <v>2.1</v>
      </c>
      <c r="X647" s="38">
        <v>6.9000000000000006E-2</v>
      </c>
      <c r="Y647" s="38"/>
      <c r="Z647" s="38">
        <v>-0.5</v>
      </c>
      <c r="AA647" s="38">
        <v>-2.7</v>
      </c>
      <c r="AB647" s="38">
        <v>-3.2</v>
      </c>
      <c r="AC647" s="38">
        <v>-0.5</v>
      </c>
    </row>
    <row r="648" spans="1:29">
      <c r="A648" s="38">
        <v>477</v>
      </c>
      <c r="B648" s="39" t="s">
        <v>692</v>
      </c>
      <c r="C648" s="38" t="s">
        <v>58</v>
      </c>
      <c r="D648" s="38">
        <v>25</v>
      </c>
      <c r="E648" s="38" t="s">
        <v>107</v>
      </c>
      <c r="F648" s="38">
        <v>13</v>
      </c>
      <c r="G648" s="38">
        <v>119</v>
      </c>
      <c r="H648" s="38">
        <v>8.6999999999999993</v>
      </c>
      <c r="I648" s="38">
        <v>0.47699999999999998</v>
      </c>
      <c r="J648" s="38">
        <v>0.48599999999999999</v>
      </c>
      <c r="K648" s="38">
        <v>0.108</v>
      </c>
      <c r="L648" s="38">
        <v>0</v>
      </c>
      <c r="M648" s="38">
        <v>7.7</v>
      </c>
      <c r="N648" s="38">
        <v>3.8</v>
      </c>
      <c r="O648" s="38">
        <v>15.5</v>
      </c>
      <c r="P648" s="38">
        <v>1.8</v>
      </c>
      <c r="Q648" s="38">
        <v>0</v>
      </c>
      <c r="R648" s="38">
        <v>9.4</v>
      </c>
      <c r="S648" s="38">
        <v>16.399999999999999</v>
      </c>
      <c r="T648" s="38"/>
      <c r="U648" s="38">
        <v>0</v>
      </c>
      <c r="V648" s="38">
        <v>0.1</v>
      </c>
      <c r="W648" s="38">
        <v>0.1</v>
      </c>
      <c r="X648" s="38">
        <v>3.9E-2</v>
      </c>
      <c r="Y648" s="38"/>
      <c r="Z648" s="38">
        <v>-1.7</v>
      </c>
      <c r="AA648" s="38">
        <v>-2.9</v>
      </c>
      <c r="AB648" s="38">
        <v>-4.5999999999999996</v>
      </c>
      <c r="AC648" s="38">
        <v>-0.1</v>
      </c>
    </row>
    <row r="649" spans="1:29">
      <c r="A649" s="40">
        <v>477</v>
      </c>
      <c r="B649" s="39" t="s">
        <v>692</v>
      </c>
      <c r="C649" s="40" t="s">
        <v>58</v>
      </c>
      <c r="D649" s="40">
        <v>25</v>
      </c>
      <c r="E649" s="39" t="s">
        <v>110</v>
      </c>
      <c r="F649" s="40">
        <v>5</v>
      </c>
      <c r="G649" s="40">
        <v>42</v>
      </c>
      <c r="H649" s="40">
        <v>14.4</v>
      </c>
      <c r="I649" s="40">
        <v>0.64800000000000002</v>
      </c>
      <c r="J649" s="40">
        <v>0.53800000000000003</v>
      </c>
      <c r="K649" s="40">
        <v>0.154</v>
      </c>
      <c r="L649" s="40">
        <v>0</v>
      </c>
      <c r="M649" s="40">
        <v>8.1999999999999993</v>
      </c>
      <c r="N649" s="40">
        <v>4.0999999999999996</v>
      </c>
      <c r="O649" s="40">
        <v>16.100000000000001</v>
      </c>
      <c r="P649" s="40">
        <v>2.5</v>
      </c>
      <c r="Q649" s="40">
        <v>0</v>
      </c>
      <c r="R649" s="40">
        <v>22.4</v>
      </c>
      <c r="S649" s="40">
        <v>19.5</v>
      </c>
      <c r="T649" s="40"/>
      <c r="U649" s="40">
        <v>0</v>
      </c>
      <c r="V649" s="40">
        <v>0</v>
      </c>
      <c r="W649" s="40">
        <v>0.1</v>
      </c>
      <c r="X649" s="40">
        <v>0.09</v>
      </c>
      <c r="Y649" s="40"/>
      <c r="Z649" s="40">
        <v>-0.1</v>
      </c>
      <c r="AA649" s="40">
        <v>-2.2999999999999998</v>
      </c>
      <c r="AB649" s="40">
        <v>-2.4</v>
      </c>
      <c r="AC649" s="40">
        <v>0</v>
      </c>
    </row>
    <row r="650" spans="1:29">
      <c r="A650" s="40">
        <v>477</v>
      </c>
      <c r="B650" s="39" t="s">
        <v>692</v>
      </c>
      <c r="C650" s="40" t="s">
        <v>58</v>
      </c>
      <c r="D650" s="40">
        <v>25</v>
      </c>
      <c r="E650" s="39" t="s">
        <v>221</v>
      </c>
      <c r="F650" s="40">
        <v>8</v>
      </c>
      <c r="G650" s="40">
        <v>77</v>
      </c>
      <c r="H650" s="40">
        <v>5.6</v>
      </c>
      <c r="I650" s="40">
        <v>0.38200000000000001</v>
      </c>
      <c r="J650" s="40">
        <v>0.45800000000000002</v>
      </c>
      <c r="K650" s="40">
        <v>8.3000000000000004E-2</v>
      </c>
      <c r="L650" s="40">
        <v>0</v>
      </c>
      <c r="M650" s="40">
        <v>7.4</v>
      </c>
      <c r="N650" s="40">
        <v>3.7</v>
      </c>
      <c r="O650" s="40">
        <v>15.2</v>
      </c>
      <c r="P650" s="40">
        <v>1.4</v>
      </c>
      <c r="Q650" s="40">
        <v>0</v>
      </c>
      <c r="R650" s="40">
        <v>0</v>
      </c>
      <c r="S650" s="40">
        <v>14.7</v>
      </c>
      <c r="T650" s="40"/>
      <c r="U650" s="40">
        <v>0</v>
      </c>
      <c r="V650" s="40">
        <v>0</v>
      </c>
      <c r="W650" s="40">
        <v>0</v>
      </c>
      <c r="X650" s="40">
        <v>1.2E-2</v>
      </c>
      <c r="Y650" s="40"/>
      <c r="Z650" s="40">
        <v>-2.6</v>
      </c>
      <c r="AA650" s="40">
        <v>-3.2</v>
      </c>
      <c r="AB650" s="40">
        <v>-5.8</v>
      </c>
      <c r="AC650" s="40">
        <v>-0.1</v>
      </c>
    </row>
    <row r="651" spans="1:29">
      <c r="A651" s="38">
        <v>478</v>
      </c>
      <c r="B651" s="39" t="s">
        <v>611</v>
      </c>
      <c r="C651" s="38" t="s">
        <v>58</v>
      </c>
      <c r="D651" s="38">
        <v>28</v>
      </c>
      <c r="E651" s="39" t="s">
        <v>105</v>
      </c>
      <c r="F651" s="38">
        <v>80</v>
      </c>
      <c r="G651" s="38">
        <v>2016</v>
      </c>
      <c r="H651" s="38">
        <v>19.899999999999999</v>
      </c>
      <c r="I651" s="38">
        <v>0.56399999999999995</v>
      </c>
      <c r="J651" s="38">
        <v>0.48199999999999998</v>
      </c>
      <c r="K651" s="38">
        <v>0.42599999999999999</v>
      </c>
      <c r="L651" s="38">
        <v>1.4</v>
      </c>
      <c r="M651" s="38">
        <v>7.3</v>
      </c>
      <c r="N651" s="38">
        <v>4.3</v>
      </c>
      <c r="O651" s="38">
        <v>13.6</v>
      </c>
      <c r="P651" s="38">
        <v>2.2999999999999998</v>
      </c>
      <c r="Q651" s="38">
        <v>0.4</v>
      </c>
      <c r="R651" s="38">
        <v>8.4</v>
      </c>
      <c r="S651" s="38">
        <v>27</v>
      </c>
      <c r="T651" s="38"/>
      <c r="U651" s="38">
        <v>5.4</v>
      </c>
      <c r="V651" s="38">
        <v>1.1000000000000001</v>
      </c>
      <c r="W651" s="38">
        <v>6.6</v>
      </c>
      <c r="X651" s="38">
        <v>0.157</v>
      </c>
      <c r="Y651" s="38"/>
      <c r="Z651" s="38">
        <v>4</v>
      </c>
      <c r="AA651" s="38">
        <v>-3.1</v>
      </c>
      <c r="AB651" s="38">
        <v>0.9</v>
      </c>
      <c r="AC651" s="38">
        <v>1.5</v>
      </c>
    </row>
    <row r="652" spans="1:29">
      <c r="A652" s="38">
        <v>479</v>
      </c>
      <c r="B652" s="39" t="s">
        <v>612</v>
      </c>
      <c r="C652" s="38" t="s">
        <v>24</v>
      </c>
      <c r="D652" s="38">
        <v>28</v>
      </c>
      <c r="E652" s="39" t="s">
        <v>260</v>
      </c>
      <c r="F652" s="38">
        <v>78</v>
      </c>
      <c r="G652" s="38">
        <v>2035</v>
      </c>
      <c r="H652" s="38">
        <v>11.8</v>
      </c>
      <c r="I652" s="38">
        <v>0.54100000000000004</v>
      </c>
      <c r="J652" s="38">
        <v>0.53500000000000003</v>
      </c>
      <c r="K652" s="38">
        <v>0.17599999999999999</v>
      </c>
      <c r="L652" s="38">
        <v>3.1</v>
      </c>
      <c r="M652" s="38">
        <v>18.2</v>
      </c>
      <c r="N652" s="38">
        <v>10.4</v>
      </c>
      <c r="O652" s="38">
        <v>7.8</v>
      </c>
      <c r="P652" s="38">
        <v>1.8</v>
      </c>
      <c r="Q652" s="38">
        <v>1.4</v>
      </c>
      <c r="R652" s="38">
        <v>10.1</v>
      </c>
      <c r="S652" s="38">
        <v>13.3</v>
      </c>
      <c r="T652" s="38"/>
      <c r="U652" s="38">
        <v>1.5</v>
      </c>
      <c r="V652" s="38">
        <v>2.9</v>
      </c>
      <c r="W652" s="38">
        <v>4.3</v>
      </c>
      <c r="X652" s="38">
        <v>0.10199999999999999</v>
      </c>
      <c r="Y652" s="38"/>
      <c r="Z652" s="38">
        <v>-0.8</v>
      </c>
      <c r="AA652" s="38">
        <v>1.8</v>
      </c>
      <c r="AB652" s="38">
        <v>1</v>
      </c>
      <c r="AC652" s="38">
        <v>1.5</v>
      </c>
    </row>
    <row r="653" spans="1:29">
      <c r="A653" s="38">
        <v>480</v>
      </c>
      <c r="B653" s="39" t="s">
        <v>613</v>
      </c>
      <c r="C653" s="38" t="s">
        <v>53</v>
      </c>
      <c r="D653" s="38">
        <v>32</v>
      </c>
      <c r="E653" s="38" t="s">
        <v>107</v>
      </c>
      <c r="F653" s="38">
        <v>68</v>
      </c>
      <c r="G653" s="38">
        <v>1980</v>
      </c>
      <c r="H653" s="38">
        <v>15.4</v>
      </c>
      <c r="I653" s="38">
        <v>0.51200000000000001</v>
      </c>
      <c r="J653" s="38">
        <v>0.40500000000000003</v>
      </c>
      <c r="K653" s="38">
        <v>0.217</v>
      </c>
      <c r="L653" s="38">
        <v>1.2</v>
      </c>
      <c r="M653" s="38">
        <v>8.9</v>
      </c>
      <c r="N653" s="38">
        <v>4.9000000000000004</v>
      </c>
      <c r="O653" s="38">
        <v>37.4</v>
      </c>
      <c r="P653" s="38">
        <v>1.2</v>
      </c>
      <c r="Q653" s="38">
        <v>0.6</v>
      </c>
      <c r="R653" s="38">
        <v>15.4</v>
      </c>
      <c r="S653" s="38">
        <v>25.2</v>
      </c>
      <c r="T653" s="38"/>
      <c r="U653" s="38">
        <v>1.6</v>
      </c>
      <c r="V653" s="38">
        <v>0.6</v>
      </c>
      <c r="W653" s="38">
        <v>2.1</v>
      </c>
      <c r="X653" s="38">
        <v>5.0999999999999997E-2</v>
      </c>
      <c r="Y653" s="38"/>
      <c r="Z653" s="38">
        <v>2.1</v>
      </c>
      <c r="AA653" s="38">
        <v>-3.5</v>
      </c>
      <c r="AB653" s="38">
        <v>-1.3</v>
      </c>
      <c r="AC653" s="38">
        <v>0.3</v>
      </c>
    </row>
    <row r="654" spans="1:29">
      <c r="A654" s="40">
        <v>480</v>
      </c>
      <c r="B654" s="39" t="s">
        <v>613</v>
      </c>
      <c r="C654" s="40" t="s">
        <v>53</v>
      </c>
      <c r="D654" s="40">
        <v>32</v>
      </c>
      <c r="E654" s="39" t="s">
        <v>77</v>
      </c>
      <c r="F654" s="40">
        <v>41</v>
      </c>
      <c r="G654" s="40">
        <v>1149</v>
      </c>
      <c r="H654" s="40">
        <v>14.4</v>
      </c>
      <c r="I654" s="40">
        <v>0.51100000000000001</v>
      </c>
      <c r="J654" s="40">
        <v>0.38</v>
      </c>
      <c r="K654" s="40">
        <v>0.21</v>
      </c>
      <c r="L654" s="40">
        <v>1.3</v>
      </c>
      <c r="M654" s="40">
        <v>8.6999999999999993</v>
      </c>
      <c r="N654" s="40">
        <v>4.9000000000000004</v>
      </c>
      <c r="O654" s="40">
        <v>38</v>
      </c>
      <c r="P654" s="40">
        <v>1.3</v>
      </c>
      <c r="Q654" s="40">
        <v>0.5</v>
      </c>
      <c r="R654" s="40">
        <v>17.3</v>
      </c>
      <c r="S654" s="40">
        <v>22.7</v>
      </c>
      <c r="T654" s="40"/>
      <c r="U654" s="40">
        <v>0.9</v>
      </c>
      <c r="V654" s="40">
        <v>-0.2</v>
      </c>
      <c r="W654" s="40">
        <v>0.7</v>
      </c>
      <c r="X654" s="40">
        <v>3.1E-2</v>
      </c>
      <c r="Y654" s="40"/>
      <c r="Z654" s="40">
        <v>1.3</v>
      </c>
      <c r="AA654" s="40">
        <v>-4.2</v>
      </c>
      <c r="AB654" s="40">
        <v>-3</v>
      </c>
      <c r="AC654" s="40">
        <v>-0.3</v>
      </c>
    </row>
    <row r="655" spans="1:29">
      <c r="A655" s="40">
        <v>480</v>
      </c>
      <c r="B655" s="39" t="s">
        <v>613</v>
      </c>
      <c r="C655" s="40" t="s">
        <v>53</v>
      </c>
      <c r="D655" s="40">
        <v>32</v>
      </c>
      <c r="E655" s="39" t="s">
        <v>260</v>
      </c>
      <c r="F655" s="40">
        <v>27</v>
      </c>
      <c r="G655" s="40">
        <v>831</v>
      </c>
      <c r="H655" s="40">
        <v>16.899999999999999</v>
      </c>
      <c r="I655" s="40">
        <v>0.51200000000000001</v>
      </c>
      <c r="J655" s="40">
        <v>0.43099999999999999</v>
      </c>
      <c r="K655" s="40">
        <v>0.22500000000000001</v>
      </c>
      <c r="L655" s="40">
        <v>1.2</v>
      </c>
      <c r="M655" s="40">
        <v>9.1</v>
      </c>
      <c r="N655" s="40">
        <v>5</v>
      </c>
      <c r="O655" s="40">
        <v>36.5</v>
      </c>
      <c r="P655" s="40">
        <v>1</v>
      </c>
      <c r="Q655" s="40">
        <v>0.6</v>
      </c>
      <c r="R655" s="40">
        <v>13.4</v>
      </c>
      <c r="S655" s="40">
        <v>28.8</v>
      </c>
      <c r="T655" s="40"/>
      <c r="U655" s="40">
        <v>0.7</v>
      </c>
      <c r="V655" s="40">
        <v>0.7</v>
      </c>
      <c r="W655" s="40">
        <v>1.4</v>
      </c>
      <c r="X655" s="40">
        <v>0.08</v>
      </c>
      <c r="Y655" s="40"/>
      <c r="Z655" s="40">
        <v>3.4</v>
      </c>
      <c r="AA655" s="40">
        <v>-2.4</v>
      </c>
      <c r="AB655" s="40">
        <v>1</v>
      </c>
      <c r="AC655" s="40">
        <v>0.6</v>
      </c>
    </row>
    <row r="656" spans="1:29">
      <c r="A656" s="36" t="s">
        <v>214</v>
      </c>
      <c r="B656" s="36" t="s">
        <v>0</v>
      </c>
      <c r="C656" s="36" t="s">
        <v>1</v>
      </c>
      <c r="D656" s="36" t="s">
        <v>2</v>
      </c>
      <c r="E656" s="36" t="s">
        <v>3</v>
      </c>
      <c r="F656" s="36" t="s">
        <v>4</v>
      </c>
      <c r="G656" s="36" t="s">
        <v>6</v>
      </c>
      <c r="H656" s="36" t="s">
        <v>26</v>
      </c>
      <c r="I656" s="36" t="s">
        <v>27</v>
      </c>
      <c r="J656" s="36" t="s">
        <v>28</v>
      </c>
      <c r="K656" s="36" t="s">
        <v>29</v>
      </c>
      <c r="L656" s="36" t="s">
        <v>30</v>
      </c>
      <c r="M656" s="36" t="s">
        <v>31</v>
      </c>
      <c r="N656" s="36" t="s">
        <v>32</v>
      </c>
      <c r="O656" s="36" t="s">
        <v>33</v>
      </c>
      <c r="P656" s="36" t="s">
        <v>34</v>
      </c>
      <c r="Q656" s="36" t="s">
        <v>35</v>
      </c>
      <c r="R656" s="36" t="s">
        <v>36</v>
      </c>
      <c r="S656" s="36" t="s">
        <v>37</v>
      </c>
      <c r="T656" s="36"/>
      <c r="U656" s="36" t="s">
        <v>38</v>
      </c>
      <c r="V656" s="36" t="s">
        <v>39</v>
      </c>
      <c r="W656" s="36" t="s">
        <v>40</v>
      </c>
      <c r="X656" s="36" t="s">
        <v>41</v>
      </c>
      <c r="Y656" s="36"/>
      <c r="Z656" s="36" t="s">
        <v>42</v>
      </c>
      <c r="AA656" s="36" t="s">
        <v>43</v>
      </c>
      <c r="AB656" s="36" t="s">
        <v>44</v>
      </c>
      <c r="AC656" s="36" t="s">
        <v>45</v>
      </c>
    </row>
    <row r="657" spans="1:29">
      <c r="A657" s="38">
        <v>481</v>
      </c>
      <c r="B657" s="39" t="s">
        <v>693</v>
      </c>
      <c r="C657" s="38" t="s">
        <v>64</v>
      </c>
      <c r="D657" s="38">
        <v>28</v>
      </c>
      <c r="E657" s="39" t="s">
        <v>62</v>
      </c>
      <c r="F657" s="38">
        <v>20</v>
      </c>
      <c r="G657" s="38">
        <v>105</v>
      </c>
      <c r="H657" s="38">
        <v>10.5</v>
      </c>
      <c r="I657" s="38">
        <v>0.45400000000000001</v>
      </c>
      <c r="J657" s="38">
        <v>0.48699999999999999</v>
      </c>
      <c r="K657" s="38">
        <v>0.10299999999999999</v>
      </c>
      <c r="L657" s="38">
        <v>5.5</v>
      </c>
      <c r="M657" s="38">
        <v>12.7</v>
      </c>
      <c r="N657" s="38">
        <v>9.1999999999999993</v>
      </c>
      <c r="O657" s="38">
        <v>14.4</v>
      </c>
      <c r="P657" s="38">
        <v>0.5</v>
      </c>
      <c r="Q657" s="38">
        <v>0</v>
      </c>
      <c r="R657" s="38">
        <v>4.7</v>
      </c>
      <c r="S657" s="38">
        <v>18.5</v>
      </c>
      <c r="T657" s="38"/>
      <c r="U657" s="38">
        <v>0.1</v>
      </c>
      <c r="V657" s="38">
        <v>0.1</v>
      </c>
      <c r="W657" s="38">
        <v>0.2</v>
      </c>
      <c r="X657" s="38">
        <v>8.3000000000000004E-2</v>
      </c>
      <c r="Y657" s="38"/>
      <c r="Z657" s="38">
        <v>-0.5</v>
      </c>
      <c r="AA657" s="38">
        <v>-2.2000000000000002</v>
      </c>
      <c r="AB657" s="38">
        <v>-2.7</v>
      </c>
      <c r="AC657" s="38">
        <v>0</v>
      </c>
    </row>
    <row r="658" spans="1:29">
      <c r="A658" s="38">
        <v>482</v>
      </c>
      <c r="B658" s="39" t="s">
        <v>614</v>
      </c>
      <c r="C658" s="38" t="s">
        <v>64</v>
      </c>
      <c r="D658" s="38">
        <v>28</v>
      </c>
      <c r="E658" s="38" t="s">
        <v>107</v>
      </c>
      <c r="F658" s="38">
        <v>63</v>
      </c>
      <c r="G658" s="38">
        <v>1087</v>
      </c>
      <c r="H658" s="38">
        <v>10.5</v>
      </c>
      <c r="I658" s="38">
        <v>0.53700000000000003</v>
      </c>
      <c r="J658" s="38">
        <v>0.59299999999999997</v>
      </c>
      <c r="K658" s="38">
        <v>0.13300000000000001</v>
      </c>
      <c r="L658" s="38">
        <v>3.9</v>
      </c>
      <c r="M658" s="38">
        <v>14</v>
      </c>
      <c r="N658" s="38">
        <v>9</v>
      </c>
      <c r="O658" s="38">
        <v>6.5</v>
      </c>
      <c r="P658" s="38">
        <v>1.2</v>
      </c>
      <c r="Q658" s="38">
        <v>1.6</v>
      </c>
      <c r="R658" s="38">
        <v>8.6</v>
      </c>
      <c r="S658" s="38">
        <v>14.9</v>
      </c>
      <c r="T658" s="38"/>
      <c r="U658" s="38">
        <v>1.1000000000000001</v>
      </c>
      <c r="V658" s="38">
        <v>0.8</v>
      </c>
      <c r="W658" s="38">
        <v>1.9</v>
      </c>
      <c r="X658" s="38">
        <v>8.4000000000000005E-2</v>
      </c>
      <c r="Y658" s="38"/>
      <c r="Z658" s="38">
        <v>-0.2</v>
      </c>
      <c r="AA658" s="38">
        <v>-0.8</v>
      </c>
      <c r="AB658" s="38">
        <v>-1</v>
      </c>
      <c r="AC658" s="38">
        <v>0.3</v>
      </c>
    </row>
    <row r="659" spans="1:29">
      <c r="A659" s="40">
        <v>482</v>
      </c>
      <c r="B659" s="39" t="s">
        <v>614</v>
      </c>
      <c r="C659" s="40" t="s">
        <v>64</v>
      </c>
      <c r="D659" s="40">
        <v>28</v>
      </c>
      <c r="E659" s="39" t="s">
        <v>73</v>
      </c>
      <c r="F659" s="40">
        <v>44</v>
      </c>
      <c r="G659" s="40">
        <v>924</v>
      </c>
      <c r="H659" s="40">
        <v>11.2</v>
      </c>
      <c r="I659" s="40">
        <v>0.57399999999999995</v>
      </c>
      <c r="J659" s="40">
        <v>0.63300000000000001</v>
      </c>
      <c r="K659" s="40">
        <v>0.13800000000000001</v>
      </c>
      <c r="L659" s="40">
        <v>3.6</v>
      </c>
      <c r="M659" s="40">
        <v>14.3</v>
      </c>
      <c r="N659" s="40">
        <v>9</v>
      </c>
      <c r="O659" s="40">
        <v>6.3</v>
      </c>
      <c r="P659" s="40">
        <v>1.2</v>
      </c>
      <c r="Q659" s="40">
        <v>1.6</v>
      </c>
      <c r="R659" s="40">
        <v>8.3000000000000007</v>
      </c>
      <c r="S659" s="40">
        <v>14.1</v>
      </c>
      <c r="T659" s="40"/>
      <c r="U659" s="40">
        <v>1.3</v>
      </c>
      <c r="V659" s="40">
        <v>0.7</v>
      </c>
      <c r="W659" s="40">
        <v>2</v>
      </c>
      <c r="X659" s="40">
        <v>0.10199999999999999</v>
      </c>
      <c r="Y659" s="40"/>
      <c r="Z659" s="40">
        <v>0.6</v>
      </c>
      <c r="AA659" s="40">
        <v>-0.7</v>
      </c>
      <c r="AB659" s="40">
        <v>-0.2</v>
      </c>
      <c r="AC659" s="40">
        <v>0.4</v>
      </c>
    </row>
    <row r="660" spans="1:29">
      <c r="A660" s="40">
        <v>482</v>
      </c>
      <c r="B660" s="39" t="s">
        <v>614</v>
      </c>
      <c r="C660" s="40" t="s">
        <v>64</v>
      </c>
      <c r="D660" s="40">
        <v>28</v>
      </c>
      <c r="E660" s="39" t="s">
        <v>117</v>
      </c>
      <c r="F660" s="40">
        <v>19</v>
      </c>
      <c r="G660" s="40">
        <v>163</v>
      </c>
      <c r="H660" s="40">
        <v>6.7</v>
      </c>
      <c r="I660" s="40">
        <v>0.38800000000000001</v>
      </c>
      <c r="J660" s="40">
        <v>0.433</v>
      </c>
      <c r="K660" s="40">
        <v>0.11700000000000001</v>
      </c>
      <c r="L660" s="40">
        <v>5.8</v>
      </c>
      <c r="M660" s="40">
        <v>12.5</v>
      </c>
      <c r="N660" s="40">
        <v>9</v>
      </c>
      <c r="O660" s="40">
        <v>7.5</v>
      </c>
      <c r="P660" s="40">
        <v>1.3</v>
      </c>
      <c r="Q660" s="40">
        <v>1.9</v>
      </c>
      <c r="R660" s="40">
        <v>10</v>
      </c>
      <c r="S660" s="40">
        <v>19.100000000000001</v>
      </c>
      <c r="T660" s="40"/>
      <c r="U660" s="40">
        <v>-0.2</v>
      </c>
      <c r="V660" s="40">
        <v>0.1</v>
      </c>
      <c r="W660" s="40">
        <v>-0.1</v>
      </c>
      <c r="X660" s="40">
        <v>-2.1000000000000001E-2</v>
      </c>
      <c r="Y660" s="40"/>
      <c r="Z660" s="40">
        <v>-4.3</v>
      </c>
      <c r="AA660" s="40">
        <v>-1.2</v>
      </c>
      <c r="AB660" s="40">
        <v>-5.5</v>
      </c>
      <c r="AC660" s="40">
        <v>-0.1</v>
      </c>
    </row>
    <row r="661" spans="1:29">
      <c r="A661" s="38">
        <v>483</v>
      </c>
      <c r="B661" s="39" t="s">
        <v>615</v>
      </c>
      <c r="C661" s="38" t="s">
        <v>61</v>
      </c>
      <c r="D661" s="38">
        <v>24</v>
      </c>
      <c r="E661" s="39" t="s">
        <v>221</v>
      </c>
      <c r="F661" s="38">
        <v>37</v>
      </c>
      <c r="G661" s="38">
        <v>259</v>
      </c>
      <c r="H661" s="38">
        <v>17.600000000000001</v>
      </c>
      <c r="I661" s="38">
        <v>0.56999999999999995</v>
      </c>
      <c r="J661" s="38">
        <v>0</v>
      </c>
      <c r="K661" s="38">
        <v>0.78100000000000003</v>
      </c>
      <c r="L661" s="38">
        <v>10.1</v>
      </c>
      <c r="M661" s="38">
        <v>17.899999999999999</v>
      </c>
      <c r="N661" s="38">
        <v>14</v>
      </c>
      <c r="O661" s="38">
        <v>6.4</v>
      </c>
      <c r="P661" s="38">
        <v>0.8</v>
      </c>
      <c r="Q661" s="38">
        <v>5.3</v>
      </c>
      <c r="R661" s="38">
        <v>12.2</v>
      </c>
      <c r="S661" s="38">
        <v>17.3</v>
      </c>
      <c r="T661" s="38"/>
      <c r="U661" s="38">
        <v>0.5</v>
      </c>
      <c r="V661" s="38">
        <v>0.3</v>
      </c>
      <c r="W661" s="38">
        <v>0.8</v>
      </c>
      <c r="X661" s="38">
        <v>0.14899999999999999</v>
      </c>
      <c r="Y661" s="38"/>
      <c r="Z661" s="38">
        <v>-1.6</v>
      </c>
      <c r="AA661" s="38">
        <v>0.6</v>
      </c>
      <c r="AB661" s="38">
        <v>-1</v>
      </c>
      <c r="AC661" s="38">
        <v>0.1</v>
      </c>
    </row>
    <row r="662" spans="1:29">
      <c r="A662" s="38">
        <v>484</v>
      </c>
      <c r="B662" s="39" t="s">
        <v>616</v>
      </c>
      <c r="C662" s="38" t="s">
        <v>53</v>
      </c>
      <c r="D662" s="38">
        <v>23</v>
      </c>
      <c r="E662" s="38" t="s">
        <v>107</v>
      </c>
      <c r="F662" s="38">
        <v>21</v>
      </c>
      <c r="G662" s="38">
        <v>247</v>
      </c>
      <c r="H662" s="38">
        <v>4.5999999999999996</v>
      </c>
      <c r="I662" s="38">
        <v>0.35199999999999998</v>
      </c>
      <c r="J662" s="38">
        <v>0.123</v>
      </c>
      <c r="K662" s="38">
        <v>0.105</v>
      </c>
      <c r="L662" s="38">
        <v>3.7</v>
      </c>
      <c r="M662" s="38">
        <v>11.9</v>
      </c>
      <c r="N662" s="38">
        <v>7.8</v>
      </c>
      <c r="O662" s="38">
        <v>12.2</v>
      </c>
      <c r="P662" s="38">
        <v>1.7</v>
      </c>
      <c r="Q662" s="38">
        <v>0.6</v>
      </c>
      <c r="R662" s="38">
        <v>17.899999999999999</v>
      </c>
      <c r="S662" s="38">
        <v>13.3</v>
      </c>
      <c r="T662" s="38"/>
      <c r="U662" s="38">
        <v>-0.4</v>
      </c>
      <c r="V662" s="38">
        <v>0.2</v>
      </c>
      <c r="W662" s="38">
        <v>-0.2</v>
      </c>
      <c r="X662" s="38">
        <v>-3.5999999999999997E-2</v>
      </c>
      <c r="Y662" s="38"/>
      <c r="Z662" s="38">
        <v>-6.1</v>
      </c>
      <c r="AA662" s="38">
        <v>0</v>
      </c>
      <c r="AB662" s="38">
        <v>-6.1</v>
      </c>
      <c r="AC662" s="38">
        <v>-0.3</v>
      </c>
    </row>
    <row r="663" spans="1:29">
      <c r="A663" s="40">
        <v>484</v>
      </c>
      <c r="B663" s="39" t="s">
        <v>616</v>
      </c>
      <c r="C663" s="40" t="s">
        <v>53</v>
      </c>
      <c r="D663" s="40">
        <v>23</v>
      </c>
      <c r="E663" s="39" t="s">
        <v>235</v>
      </c>
      <c r="F663" s="40">
        <v>11</v>
      </c>
      <c r="G663" s="40">
        <v>142</v>
      </c>
      <c r="H663" s="40">
        <v>5.4</v>
      </c>
      <c r="I663" s="40">
        <v>0.38200000000000001</v>
      </c>
      <c r="J663" s="40">
        <v>0.161</v>
      </c>
      <c r="K663" s="40">
        <v>0.129</v>
      </c>
      <c r="L663" s="40">
        <v>1.6</v>
      </c>
      <c r="M663" s="40">
        <v>11.2</v>
      </c>
      <c r="N663" s="40">
        <v>6.4</v>
      </c>
      <c r="O663" s="40">
        <v>10.199999999999999</v>
      </c>
      <c r="P663" s="40">
        <v>1.8</v>
      </c>
      <c r="Q663" s="40">
        <v>0</v>
      </c>
      <c r="R663" s="40">
        <v>8.4</v>
      </c>
      <c r="S663" s="40">
        <v>11.3</v>
      </c>
      <c r="T663" s="40"/>
      <c r="U663" s="40">
        <v>-0.1</v>
      </c>
      <c r="V663" s="40">
        <v>0.2</v>
      </c>
      <c r="W663" s="40">
        <v>0.1</v>
      </c>
      <c r="X663" s="40">
        <v>1.7999999999999999E-2</v>
      </c>
      <c r="Y663" s="40"/>
      <c r="Z663" s="40">
        <v>-5.2</v>
      </c>
      <c r="AA663" s="40">
        <v>-0.2</v>
      </c>
      <c r="AB663" s="40">
        <v>-5.3</v>
      </c>
      <c r="AC663" s="40">
        <v>-0.1</v>
      </c>
    </row>
    <row r="664" spans="1:29">
      <c r="A664" s="40">
        <v>484</v>
      </c>
      <c r="B664" s="39" t="s">
        <v>616</v>
      </c>
      <c r="C664" s="40" t="s">
        <v>53</v>
      </c>
      <c r="D664" s="40">
        <v>23</v>
      </c>
      <c r="E664" s="39" t="s">
        <v>221</v>
      </c>
      <c r="F664" s="40">
        <v>10</v>
      </c>
      <c r="G664" s="40">
        <v>105</v>
      </c>
      <c r="H664" s="40">
        <v>3.5</v>
      </c>
      <c r="I664" s="40">
        <v>0.316</v>
      </c>
      <c r="J664" s="40">
        <v>7.6999999999999999E-2</v>
      </c>
      <c r="K664" s="40">
        <v>7.6999999999999999E-2</v>
      </c>
      <c r="L664" s="40">
        <v>6.5</v>
      </c>
      <c r="M664" s="40">
        <v>13</v>
      </c>
      <c r="N664" s="40">
        <v>9.6999999999999993</v>
      </c>
      <c r="O664" s="40">
        <v>14.8</v>
      </c>
      <c r="P664" s="40">
        <v>1.5</v>
      </c>
      <c r="Q664" s="40">
        <v>1.4</v>
      </c>
      <c r="R664" s="40">
        <v>27.1</v>
      </c>
      <c r="S664" s="40">
        <v>16</v>
      </c>
      <c r="T664" s="40"/>
      <c r="U664" s="40">
        <v>-0.3</v>
      </c>
      <c r="V664" s="40">
        <v>0.1</v>
      </c>
      <c r="W664" s="40">
        <v>-0.2</v>
      </c>
      <c r="X664" s="40">
        <v>-0.109</v>
      </c>
      <c r="Y664" s="40"/>
      <c r="Z664" s="40">
        <v>-7.4</v>
      </c>
      <c r="AA664" s="40">
        <v>0.3</v>
      </c>
      <c r="AB664" s="40">
        <v>-7.1</v>
      </c>
      <c r="AC664" s="40">
        <v>-0.1</v>
      </c>
    </row>
    <row r="665" spans="1:29">
      <c r="A665" s="38">
        <v>485</v>
      </c>
      <c r="B665" s="39" t="s">
        <v>617</v>
      </c>
      <c r="C665" s="38" t="s">
        <v>24</v>
      </c>
      <c r="D665" s="38">
        <v>27</v>
      </c>
      <c r="E665" s="38" t="s">
        <v>107</v>
      </c>
      <c r="F665" s="38">
        <v>75</v>
      </c>
      <c r="G665" s="38">
        <v>1449</v>
      </c>
      <c r="H665" s="38">
        <v>20.399999999999999</v>
      </c>
      <c r="I665" s="38">
        <v>0.66</v>
      </c>
      <c r="J665" s="38">
        <v>8.0000000000000002E-3</v>
      </c>
      <c r="K665" s="38">
        <v>0.309</v>
      </c>
      <c r="L665" s="38">
        <v>9.6</v>
      </c>
      <c r="M665" s="38">
        <v>14.7</v>
      </c>
      <c r="N665" s="38">
        <v>12.1</v>
      </c>
      <c r="O665" s="38">
        <v>4.4000000000000004</v>
      </c>
      <c r="P665" s="38">
        <v>1.7</v>
      </c>
      <c r="Q665" s="38">
        <v>5.0999999999999996</v>
      </c>
      <c r="R665" s="38">
        <v>7.6</v>
      </c>
      <c r="S665" s="38">
        <v>13.6</v>
      </c>
      <c r="T665" s="38"/>
      <c r="U665" s="38">
        <v>4.3</v>
      </c>
      <c r="V665" s="38">
        <v>1.8</v>
      </c>
      <c r="W665" s="38">
        <v>6.1</v>
      </c>
      <c r="X665" s="38">
        <v>0.20200000000000001</v>
      </c>
      <c r="Y665" s="38"/>
      <c r="Z665" s="38">
        <v>1.2</v>
      </c>
      <c r="AA665" s="38">
        <v>2.4</v>
      </c>
      <c r="AB665" s="38">
        <v>3.6</v>
      </c>
      <c r="AC665" s="38">
        <v>2</v>
      </c>
    </row>
    <row r="666" spans="1:29">
      <c r="A666" s="40">
        <v>485</v>
      </c>
      <c r="B666" s="39" t="s">
        <v>617</v>
      </c>
      <c r="C666" s="40" t="s">
        <v>24</v>
      </c>
      <c r="D666" s="40">
        <v>27</v>
      </c>
      <c r="E666" s="39" t="s">
        <v>81</v>
      </c>
      <c r="F666" s="40">
        <v>27</v>
      </c>
      <c r="G666" s="40">
        <v>505</v>
      </c>
      <c r="H666" s="40">
        <v>25.7</v>
      </c>
      <c r="I666" s="40">
        <v>0.76200000000000001</v>
      </c>
      <c r="J666" s="40">
        <v>0</v>
      </c>
      <c r="K666" s="40">
        <v>0.35599999999999998</v>
      </c>
      <c r="L666" s="40">
        <v>11</v>
      </c>
      <c r="M666" s="40">
        <v>12.9</v>
      </c>
      <c r="N666" s="40">
        <v>11.9</v>
      </c>
      <c r="O666" s="40">
        <v>3.2</v>
      </c>
      <c r="P666" s="40">
        <v>1.7</v>
      </c>
      <c r="Q666" s="40">
        <v>6.8</v>
      </c>
      <c r="R666" s="40">
        <v>7.7</v>
      </c>
      <c r="S666" s="40">
        <v>14.9</v>
      </c>
      <c r="T666" s="40"/>
      <c r="U666" s="40">
        <v>2.2000000000000002</v>
      </c>
      <c r="V666" s="40">
        <v>0.6</v>
      </c>
      <c r="W666" s="40">
        <v>2.9</v>
      </c>
      <c r="X666" s="40">
        <v>0.27400000000000002</v>
      </c>
      <c r="Y666" s="40"/>
      <c r="Z666" s="40">
        <v>4</v>
      </c>
      <c r="AA666" s="40">
        <v>2.8</v>
      </c>
      <c r="AB666" s="40">
        <v>6.8</v>
      </c>
      <c r="AC666" s="40">
        <v>1.1000000000000001</v>
      </c>
    </row>
    <row r="667" spans="1:29">
      <c r="A667" s="40">
        <v>485</v>
      </c>
      <c r="B667" s="39" t="s">
        <v>617</v>
      </c>
      <c r="C667" s="40" t="s">
        <v>24</v>
      </c>
      <c r="D667" s="40">
        <v>27</v>
      </c>
      <c r="E667" s="39" t="s">
        <v>87</v>
      </c>
      <c r="F667" s="40">
        <v>8</v>
      </c>
      <c r="G667" s="40">
        <v>86</v>
      </c>
      <c r="H667" s="40">
        <v>15</v>
      </c>
      <c r="I667" s="40">
        <v>0.57099999999999995</v>
      </c>
      <c r="J667" s="40">
        <v>0</v>
      </c>
      <c r="K667" s="40">
        <v>0.19</v>
      </c>
      <c r="L667" s="40">
        <v>8.8000000000000007</v>
      </c>
      <c r="M667" s="40">
        <v>12.9</v>
      </c>
      <c r="N667" s="40">
        <v>10.8</v>
      </c>
      <c r="O667" s="40">
        <v>14</v>
      </c>
      <c r="P667" s="40">
        <v>0.6</v>
      </c>
      <c r="Q667" s="40">
        <v>4.5</v>
      </c>
      <c r="R667" s="40">
        <v>18</v>
      </c>
      <c r="S667" s="40">
        <v>14.1</v>
      </c>
      <c r="T667" s="40"/>
      <c r="U667" s="40">
        <v>0.1</v>
      </c>
      <c r="V667" s="40">
        <v>0.1</v>
      </c>
      <c r="W667" s="40">
        <v>0.2</v>
      </c>
      <c r="X667" s="40">
        <v>0.106</v>
      </c>
      <c r="Y667" s="40"/>
      <c r="Z667" s="40">
        <v>-2.2000000000000002</v>
      </c>
      <c r="AA667" s="40">
        <v>1.8</v>
      </c>
      <c r="AB667" s="40">
        <v>-0.4</v>
      </c>
      <c r="AC667" s="40">
        <v>0</v>
      </c>
    </row>
    <row r="668" spans="1:29">
      <c r="A668" s="40">
        <v>485</v>
      </c>
      <c r="B668" s="39" t="s">
        <v>617</v>
      </c>
      <c r="C668" s="40" t="s">
        <v>24</v>
      </c>
      <c r="D668" s="40">
        <v>27</v>
      </c>
      <c r="E668" s="39" t="s">
        <v>59</v>
      </c>
      <c r="F668" s="40">
        <v>40</v>
      </c>
      <c r="G668" s="40">
        <v>858</v>
      </c>
      <c r="H668" s="40">
        <v>17.8</v>
      </c>
      <c r="I668" s="40">
        <v>0.6</v>
      </c>
      <c r="J668" s="40">
        <v>1.4E-2</v>
      </c>
      <c r="K668" s="40">
        <v>0.28999999999999998</v>
      </c>
      <c r="L668" s="40">
        <v>8.9</v>
      </c>
      <c r="M668" s="40">
        <v>16</v>
      </c>
      <c r="N668" s="40">
        <v>12.4</v>
      </c>
      <c r="O668" s="40">
        <v>4.0999999999999996</v>
      </c>
      <c r="P668" s="40">
        <v>1.9</v>
      </c>
      <c r="Q668" s="40">
        <v>4.2</v>
      </c>
      <c r="R668" s="40">
        <v>6.4</v>
      </c>
      <c r="S668" s="40">
        <v>12.8</v>
      </c>
      <c r="T668" s="40"/>
      <c r="U668" s="40">
        <v>2</v>
      </c>
      <c r="V668" s="40">
        <v>1.1000000000000001</v>
      </c>
      <c r="W668" s="40">
        <v>3</v>
      </c>
      <c r="X668" s="40">
        <v>0.17</v>
      </c>
      <c r="Y668" s="40"/>
      <c r="Z668" s="40">
        <v>-0.1</v>
      </c>
      <c r="AA668" s="40">
        <v>2.2999999999999998</v>
      </c>
      <c r="AB668" s="40">
        <v>2.1</v>
      </c>
      <c r="AC668" s="40">
        <v>0.9</v>
      </c>
    </row>
    <row r="669" spans="1:29">
      <c r="A669" s="38">
        <v>486</v>
      </c>
      <c r="B669" s="39" t="s">
        <v>618</v>
      </c>
      <c r="C669" s="38" t="s">
        <v>64</v>
      </c>
      <c r="D669" s="38">
        <v>29</v>
      </c>
      <c r="E669" s="39" t="s">
        <v>49</v>
      </c>
      <c r="F669" s="38">
        <v>48</v>
      </c>
      <c r="G669" s="38">
        <v>592</v>
      </c>
      <c r="H669" s="38">
        <v>13.4</v>
      </c>
      <c r="I669" s="38">
        <v>0.52500000000000002</v>
      </c>
      <c r="J669" s="38">
        <v>0.56799999999999995</v>
      </c>
      <c r="K669" s="38">
        <v>0.221</v>
      </c>
      <c r="L669" s="38">
        <v>2.6</v>
      </c>
      <c r="M669" s="38">
        <v>17.2</v>
      </c>
      <c r="N669" s="38">
        <v>10</v>
      </c>
      <c r="O669" s="38">
        <v>10.199999999999999</v>
      </c>
      <c r="P669" s="38">
        <v>1.7</v>
      </c>
      <c r="Q669" s="38">
        <v>1.3</v>
      </c>
      <c r="R669" s="38">
        <v>7.9</v>
      </c>
      <c r="S669" s="38">
        <v>17.100000000000001</v>
      </c>
      <c r="T669" s="38"/>
      <c r="U669" s="38">
        <v>0.7</v>
      </c>
      <c r="V669" s="38">
        <v>0.8</v>
      </c>
      <c r="W669" s="38">
        <v>1.6</v>
      </c>
      <c r="X669" s="38">
        <v>0.128</v>
      </c>
      <c r="Y669" s="38"/>
      <c r="Z669" s="38">
        <v>0.1</v>
      </c>
      <c r="AA669" s="38">
        <v>0.6</v>
      </c>
      <c r="AB669" s="38">
        <v>0.7</v>
      </c>
      <c r="AC669" s="38">
        <v>0.4</v>
      </c>
    </row>
    <row r="670" spans="1:29">
      <c r="A670" s="38">
        <v>487</v>
      </c>
      <c r="B670" s="39" t="s">
        <v>619</v>
      </c>
      <c r="C670" s="38" t="s">
        <v>58</v>
      </c>
      <c r="D670" s="38">
        <v>21</v>
      </c>
      <c r="E670" s="39" t="s">
        <v>223</v>
      </c>
      <c r="F670" s="38">
        <v>30</v>
      </c>
      <c r="G670" s="38">
        <v>895</v>
      </c>
      <c r="H670" s="38">
        <v>14.9</v>
      </c>
      <c r="I670" s="38">
        <v>0.49399999999999999</v>
      </c>
      <c r="J670" s="38">
        <v>0.32700000000000001</v>
      </c>
      <c r="K670" s="38">
        <v>0.41499999999999998</v>
      </c>
      <c r="L670" s="38">
        <v>2.5</v>
      </c>
      <c r="M670" s="38">
        <v>8.1</v>
      </c>
      <c r="N670" s="38">
        <v>5.2</v>
      </c>
      <c r="O670" s="38">
        <v>34.9</v>
      </c>
      <c r="P670" s="38">
        <v>2.7</v>
      </c>
      <c r="Q670" s="38">
        <v>0.7</v>
      </c>
      <c r="R670" s="38">
        <v>18</v>
      </c>
      <c r="S670" s="38">
        <v>30.5</v>
      </c>
      <c r="T670" s="38"/>
      <c r="U670" s="38">
        <v>-0.6</v>
      </c>
      <c r="V670" s="38">
        <v>0.9</v>
      </c>
      <c r="W670" s="38">
        <v>0.3</v>
      </c>
      <c r="X670" s="38">
        <v>1.4E-2</v>
      </c>
      <c r="Y670" s="38"/>
      <c r="Z670" s="38">
        <v>0.3</v>
      </c>
      <c r="AA670" s="38">
        <v>-1.8</v>
      </c>
      <c r="AB670" s="38">
        <v>-1.5</v>
      </c>
      <c r="AC670" s="38">
        <v>0.1</v>
      </c>
    </row>
    <row r="671" spans="1:29">
      <c r="A671" s="38">
        <v>488</v>
      </c>
      <c r="B671" s="39" t="s">
        <v>620</v>
      </c>
      <c r="C671" s="38" t="s">
        <v>58</v>
      </c>
      <c r="D671" s="38">
        <v>19</v>
      </c>
      <c r="E671" s="39" t="s">
        <v>87</v>
      </c>
      <c r="F671" s="38">
        <v>31</v>
      </c>
      <c r="G671" s="38">
        <v>332</v>
      </c>
      <c r="H671" s="38">
        <v>8.5</v>
      </c>
      <c r="I671" s="38">
        <v>0.45700000000000002</v>
      </c>
      <c r="J671" s="38">
        <v>0.64700000000000002</v>
      </c>
      <c r="K671" s="38">
        <v>0.28399999999999997</v>
      </c>
      <c r="L671" s="38">
        <v>2.9</v>
      </c>
      <c r="M671" s="38">
        <v>11</v>
      </c>
      <c r="N671" s="38">
        <v>6.9</v>
      </c>
      <c r="O671" s="38">
        <v>5.6</v>
      </c>
      <c r="P671" s="38">
        <v>1.2</v>
      </c>
      <c r="Q671" s="38">
        <v>0.5</v>
      </c>
      <c r="R671" s="38">
        <v>4.2</v>
      </c>
      <c r="S671" s="38">
        <v>15.8</v>
      </c>
      <c r="T671" s="38"/>
      <c r="U671" s="38">
        <v>0.1</v>
      </c>
      <c r="V671" s="38">
        <v>0.3</v>
      </c>
      <c r="W671" s="38">
        <v>0.3</v>
      </c>
      <c r="X671" s="38">
        <v>4.7E-2</v>
      </c>
      <c r="Y671" s="38"/>
      <c r="Z671" s="38">
        <v>-1.9</v>
      </c>
      <c r="AA671" s="38">
        <v>-1.9</v>
      </c>
      <c r="AB671" s="38">
        <v>-3.8</v>
      </c>
      <c r="AC671" s="38">
        <v>-0.2</v>
      </c>
    </row>
    <row r="672" spans="1:29">
      <c r="A672" s="38">
        <v>489</v>
      </c>
      <c r="B672" s="39" t="s">
        <v>621</v>
      </c>
      <c r="C672" s="38" t="s">
        <v>58</v>
      </c>
      <c r="D672" s="38">
        <v>29</v>
      </c>
      <c r="E672" s="39" t="s">
        <v>85</v>
      </c>
      <c r="F672" s="38">
        <v>42</v>
      </c>
      <c r="G672" s="38">
        <v>1000</v>
      </c>
      <c r="H672" s="38">
        <v>14.2</v>
      </c>
      <c r="I672" s="38">
        <v>0.52</v>
      </c>
      <c r="J672" s="38">
        <v>0.47299999999999998</v>
      </c>
      <c r="K672" s="38">
        <v>0.311</v>
      </c>
      <c r="L672" s="38">
        <v>1.8</v>
      </c>
      <c r="M672" s="38">
        <v>9.1</v>
      </c>
      <c r="N672" s="38">
        <v>5.3</v>
      </c>
      <c r="O672" s="38">
        <v>6.9</v>
      </c>
      <c r="P672" s="38">
        <v>1.2</v>
      </c>
      <c r="Q672" s="38">
        <v>0.9</v>
      </c>
      <c r="R672" s="38">
        <v>7.5</v>
      </c>
      <c r="S672" s="38">
        <v>26</v>
      </c>
      <c r="T672" s="38"/>
      <c r="U672" s="38">
        <v>1.1000000000000001</v>
      </c>
      <c r="V672" s="38">
        <v>0.1</v>
      </c>
      <c r="W672" s="38">
        <v>1.2</v>
      </c>
      <c r="X672" s="38">
        <v>5.8000000000000003E-2</v>
      </c>
      <c r="Y672" s="38"/>
      <c r="Z672" s="38">
        <v>0.9</v>
      </c>
      <c r="AA672" s="38">
        <v>-4.3</v>
      </c>
      <c r="AB672" s="38">
        <v>-3.5</v>
      </c>
      <c r="AC672" s="38">
        <v>-0.4</v>
      </c>
    </row>
    <row r="673" spans="1:29">
      <c r="A673" s="38">
        <v>490</v>
      </c>
      <c r="B673" s="39" t="s">
        <v>622</v>
      </c>
      <c r="C673" s="38" t="s">
        <v>24</v>
      </c>
      <c r="D673" s="38">
        <v>26</v>
      </c>
      <c r="E673" s="38" t="s">
        <v>107</v>
      </c>
      <c r="F673" s="38">
        <v>76</v>
      </c>
      <c r="G673" s="38">
        <v>2434</v>
      </c>
      <c r="H673" s="38">
        <v>15.7</v>
      </c>
      <c r="I673" s="38">
        <v>0.50700000000000001</v>
      </c>
      <c r="J673" s="38">
        <v>0.11899999999999999</v>
      </c>
      <c r="K673" s="38">
        <v>0.20699999999999999</v>
      </c>
      <c r="L673" s="38">
        <v>5.8</v>
      </c>
      <c r="M673" s="38">
        <v>13.5</v>
      </c>
      <c r="N673" s="38">
        <v>9.6</v>
      </c>
      <c r="O673" s="38">
        <v>12.4</v>
      </c>
      <c r="P673" s="38">
        <v>2.6</v>
      </c>
      <c r="Q673" s="38">
        <v>0.8</v>
      </c>
      <c r="R673" s="38">
        <v>10</v>
      </c>
      <c r="S673" s="38">
        <v>21.5</v>
      </c>
      <c r="T673" s="38"/>
      <c r="U673" s="38">
        <v>1.6</v>
      </c>
      <c r="V673" s="38">
        <v>1.4</v>
      </c>
      <c r="W673" s="38">
        <v>3.1</v>
      </c>
      <c r="X673" s="38">
        <v>6.0999999999999999E-2</v>
      </c>
      <c r="Y673" s="38"/>
      <c r="Z673" s="38">
        <v>0.2</v>
      </c>
      <c r="AA673" s="38">
        <v>-0.3</v>
      </c>
      <c r="AB673" s="38">
        <v>-0.1</v>
      </c>
      <c r="AC673" s="38">
        <v>1.2</v>
      </c>
    </row>
    <row r="674" spans="1:29">
      <c r="A674" s="40">
        <v>490</v>
      </c>
      <c r="B674" s="39" t="s">
        <v>622</v>
      </c>
      <c r="C674" s="40" t="s">
        <v>24</v>
      </c>
      <c r="D674" s="40">
        <v>26</v>
      </c>
      <c r="E674" s="39" t="s">
        <v>77</v>
      </c>
      <c r="F674" s="40">
        <v>48</v>
      </c>
      <c r="G674" s="40">
        <v>1605</v>
      </c>
      <c r="H674" s="40">
        <v>15</v>
      </c>
      <c r="I674" s="40">
        <v>0.49099999999999999</v>
      </c>
      <c r="J674" s="40">
        <v>0.10100000000000001</v>
      </c>
      <c r="K674" s="40">
        <v>0.20100000000000001</v>
      </c>
      <c r="L674" s="40">
        <v>5.2</v>
      </c>
      <c r="M674" s="40">
        <v>12.5</v>
      </c>
      <c r="N674" s="40">
        <v>8.6999999999999993</v>
      </c>
      <c r="O674" s="40">
        <v>14.7</v>
      </c>
      <c r="P674" s="40">
        <v>2.7</v>
      </c>
      <c r="Q674" s="40">
        <v>0.8</v>
      </c>
      <c r="R674" s="40">
        <v>9.6999999999999993</v>
      </c>
      <c r="S674" s="40">
        <v>21.2</v>
      </c>
      <c r="T674" s="40"/>
      <c r="U674" s="40">
        <v>0.8</v>
      </c>
      <c r="V674" s="40">
        <v>0.6</v>
      </c>
      <c r="W674" s="40">
        <v>1.4</v>
      </c>
      <c r="X674" s="40">
        <v>4.2999999999999997E-2</v>
      </c>
      <c r="Y674" s="40"/>
      <c r="Z674" s="40">
        <v>0.1</v>
      </c>
      <c r="AA674" s="40">
        <v>-0.4</v>
      </c>
      <c r="AB674" s="40">
        <v>-0.4</v>
      </c>
      <c r="AC674" s="40">
        <v>0.7</v>
      </c>
    </row>
    <row r="675" spans="1:29">
      <c r="A675" s="40">
        <v>490</v>
      </c>
      <c r="B675" s="39" t="s">
        <v>622</v>
      </c>
      <c r="C675" s="40" t="s">
        <v>24</v>
      </c>
      <c r="D675" s="40">
        <v>26</v>
      </c>
      <c r="E675" s="39" t="s">
        <v>231</v>
      </c>
      <c r="F675" s="40">
        <v>28</v>
      </c>
      <c r="G675" s="40">
        <v>829</v>
      </c>
      <c r="H675" s="40">
        <v>17.100000000000001</v>
      </c>
      <c r="I675" s="40">
        <v>0.53900000000000003</v>
      </c>
      <c r="J675" s="40">
        <v>0.153</v>
      </c>
      <c r="K675" s="40">
        <v>0.217</v>
      </c>
      <c r="L675" s="40">
        <v>7.1</v>
      </c>
      <c r="M675" s="40">
        <v>15.4</v>
      </c>
      <c r="N675" s="40">
        <v>11.2</v>
      </c>
      <c r="O675" s="40">
        <v>8</v>
      </c>
      <c r="P675" s="40">
        <v>2.4</v>
      </c>
      <c r="Q675" s="40">
        <v>0.8</v>
      </c>
      <c r="R675" s="40">
        <v>10.5</v>
      </c>
      <c r="S675" s="40">
        <v>22</v>
      </c>
      <c r="T675" s="40"/>
      <c r="U675" s="40">
        <v>0.8</v>
      </c>
      <c r="V675" s="40">
        <v>0.8</v>
      </c>
      <c r="W675" s="40">
        <v>1.6</v>
      </c>
      <c r="X675" s="40">
        <v>9.5000000000000001E-2</v>
      </c>
      <c r="Y675" s="40"/>
      <c r="Z675" s="40">
        <v>0.4</v>
      </c>
      <c r="AA675" s="40">
        <v>0</v>
      </c>
      <c r="AB675" s="40">
        <v>0.3</v>
      </c>
      <c r="AC675" s="40">
        <v>0.5</v>
      </c>
    </row>
    <row r="676" spans="1:29">
      <c r="A676" s="38">
        <v>491</v>
      </c>
      <c r="B676" s="39" t="s">
        <v>623</v>
      </c>
      <c r="C676" s="38" t="s">
        <v>61</v>
      </c>
      <c r="D676" s="38">
        <v>22</v>
      </c>
      <c r="E676" s="39" t="s">
        <v>260</v>
      </c>
      <c r="F676" s="38">
        <v>62</v>
      </c>
      <c r="G676" s="38">
        <v>1487</v>
      </c>
      <c r="H676" s="38">
        <v>14.1</v>
      </c>
      <c r="I676" s="38">
        <v>0.53</v>
      </c>
      <c r="J676" s="38">
        <v>3.0000000000000001E-3</v>
      </c>
      <c r="K676" s="38">
        <v>0.44</v>
      </c>
      <c r="L676" s="38">
        <v>7</v>
      </c>
      <c r="M676" s="38">
        <v>20.100000000000001</v>
      </c>
      <c r="N676" s="38">
        <v>13.4</v>
      </c>
      <c r="O676" s="38">
        <v>10.9</v>
      </c>
      <c r="P676" s="38">
        <v>1.2</v>
      </c>
      <c r="Q676" s="38">
        <v>2.6</v>
      </c>
      <c r="R676" s="38">
        <v>12.2</v>
      </c>
      <c r="S676" s="38">
        <v>15.6</v>
      </c>
      <c r="T676" s="38"/>
      <c r="U676" s="38">
        <v>1.6</v>
      </c>
      <c r="V676" s="38">
        <v>2.2000000000000002</v>
      </c>
      <c r="W676" s="38">
        <v>3.8</v>
      </c>
      <c r="X676" s="38">
        <v>0.123</v>
      </c>
      <c r="Y676" s="38"/>
      <c r="Z676" s="38">
        <v>-2.1</v>
      </c>
      <c r="AA676" s="38">
        <v>2.5</v>
      </c>
      <c r="AB676" s="38">
        <v>0.4</v>
      </c>
      <c r="AC676" s="38">
        <v>0.9</v>
      </c>
    </row>
    <row r="677" spans="1:29">
      <c r="A677" s="38">
        <v>492</v>
      </c>
      <c r="B677" s="39" t="s">
        <v>624</v>
      </c>
      <c r="C677" s="38" t="s">
        <v>61</v>
      </c>
      <c r="D677" s="38">
        <v>25</v>
      </c>
      <c r="E677" s="39" t="s">
        <v>87</v>
      </c>
      <c r="F677" s="38">
        <v>82</v>
      </c>
      <c r="G677" s="38">
        <v>1731</v>
      </c>
      <c r="H677" s="38">
        <v>18.899999999999999</v>
      </c>
      <c r="I677" s="38">
        <v>0.59399999999999997</v>
      </c>
      <c r="J677" s="38">
        <v>0</v>
      </c>
      <c r="K677" s="38">
        <v>0.3</v>
      </c>
      <c r="L677" s="38">
        <v>9.1</v>
      </c>
      <c r="M677" s="38">
        <v>20.5</v>
      </c>
      <c r="N677" s="38">
        <v>14.7</v>
      </c>
      <c r="O677" s="38">
        <v>10.8</v>
      </c>
      <c r="P677" s="38">
        <v>0.5</v>
      </c>
      <c r="Q677" s="38">
        <v>2.2999999999999998</v>
      </c>
      <c r="R677" s="38">
        <v>9.8000000000000007</v>
      </c>
      <c r="S677" s="38">
        <v>19.600000000000001</v>
      </c>
      <c r="T677" s="38"/>
      <c r="U677" s="38">
        <v>4.5</v>
      </c>
      <c r="V677" s="38">
        <v>2</v>
      </c>
      <c r="W677" s="38">
        <v>6.5</v>
      </c>
      <c r="X677" s="38">
        <v>0.17899999999999999</v>
      </c>
      <c r="Y677" s="38"/>
      <c r="Z677" s="38">
        <v>0.4</v>
      </c>
      <c r="AA677" s="38">
        <v>0.4</v>
      </c>
      <c r="AB677" s="38">
        <v>0.9</v>
      </c>
      <c r="AC677" s="38">
        <v>1.2</v>
      </c>
    </row>
  </sheetData>
  <hyperlinks>
    <hyperlink ref="B3" r:id="rId1"/>
    <hyperlink ref="E3" r:id="rId2"/>
    <hyperlink ref="B4" r:id="rId3"/>
    <hyperlink ref="E4" r:id="rId4"/>
    <hyperlink ref="B5" r:id="rId5"/>
    <hyperlink ref="E5" r:id="rId6"/>
    <hyperlink ref="B6" r:id="rId7"/>
    <hyperlink ref="E6" r:id="rId8"/>
    <hyperlink ref="B7" r:id="rId9"/>
    <hyperlink ref="B8" r:id="rId10"/>
    <hyperlink ref="E8" r:id="rId11"/>
    <hyperlink ref="B9" r:id="rId12"/>
    <hyperlink ref="E9" r:id="rId13"/>
    <hyperlink ref="B10" r:id="rId14"/>
    <hyperlink ref="E10" r:id="rId15"/>
    <hyperlink ref="B11" r:id="rId16"/>
    <hyperlink ref="E11" r:id="rId17"/>
    <hyperlink ref="B12" r:id="rId18"/>
    <hyperlink ref="E12" r:id="rId19"/>
    <hyperlink ref="B13" r:id="rId20"/>
    <hyperlink ref="E13" r:id="rId21"/>
    <hyperlink ref="B14" r:id="rId22"/>
    <hyperlink ref="E14" r:id="rId23"/>
    <hyperlink ref="B15" r:id="rId24"/>
    <hyperlink ref="E15" r:id="rId25"/>
    <hyperlink ref="B16" r:id="rId26"/>
    <hyperlink ref="E16" r:id="rId27"/>
    <hyperlink ref="B17" r:id="rId28"/>
    <hyperlink ref="B18" r:id="rId29"/>
    <hyperlink ref="E18" r:id="rId30"/>
    <hyperlink ref="B19" r:id="rId31"/>
    <hyperlink ref="E19" r:id="rId32"/>
    <hyperlink ref="B20" r:id="rId33"/>
    <hyperlink ref="E20" r:id="rId34"/>
    <hyperlink ref="B21" r:id="rId35"/>
    <hyperlink ref="E21" r:id="rId36"/>
    <hyperlink ref="B22" r:id="rId37"/>
    <hyperlink ref="E22" r:id="rId38"/>
    <hyperlink ref="B23" r:id="rId39"/>
    <hyperlink ref="E23" r:id="rId40"/>
    <hyperlink ref="B24" r:id="rId41"/>
    <hyperlink ref="E24" r:id="rId42"/>
    <hyperlink ref="B25" r:id="rId43"/>
    <hyperlink ref="E25" r:id="rId44"/>
    <hyperlink ref="B26" r:id="rId45"/>
    <hyperlink ref="E26" r:id="rId46"/>
    <hyperlink ref="B28" r:id="rId47"/>
    <hyperlink ref="E28" r:id="rId48"/>
    <hyperlink ref="B29" r:id="rId49"/>
    <hyperlink ref="E29" r:id="rId50"/>
    <hyperlink ref="B30" r:id="rId51"/>
    <hyperlink ref="E30" r:id="rId52"/>
    <hyperlink ref="B31" r:id="rId53"/>
    <hyperlink ref="E31" r:id="rId54"/>
    <hyperlink ref="B32" r:id="rId55"/>
    <hyperlink ref="B33" r:id="rId56"/>
    <hyperlink ref="E33" r:id="rId57"/>
    <hyperlink ref="B34" r:id="rId58"/>
    <hyperlink ref="E34" r:id="rId59"/>
    <hyperlink ref="B35" r:id="rId60"/>
    <hyperlink ref="E35" r:id="rId61"/>
    <hyperlink ref="B36" r:id="rId62"/>
    <hyperlink ref="E36" r:id="rId63"/>
    <hyperlink ref="B37" r:id="rId64"/>
    <hyperlink ref="E37" r:id="rId65"/>
    <hyperlink ref="B38" r:id="rId66"/>
    <hyperlink ref="E38" r:id="rId67"/>
    <hyperlink ref="B39" r:id="rId68"/>
    <hyperlink ref="E39" r:id="rId69"/>
    <hyperlink ref="B40" r:id="rId70"/>
    <hyperlink ref="E40" r:id="rId71"/>
    <hyperlink ref="B41" r:id="rId72"/>
    <hyperlink ref="E41" r:id="rId73"/>
    <hyperlink ref="B42" r:id="rId74"/>
    <hyperlink ref="E42" r:id="rId75"/>
    <hyperlink ref="B43" r:id="rId76"/>
    <hyperlink ref="E43" r:id="rId77"/>
    <hyperlink ref="B44" r:id="rId78"/>
    <hyperlink ref="B45" r:id="rId79"/>
    <hyperlink ref="E45" r:id="rId80"/>
    <hyperlink ref="B46" r:id="rId81"/>
    <hyperlink ref="E46" r:id="rId82"/>
    <hyperlink ref="B47" r:id="rId83"/>
    <hyperlink ref="E47" r:id="rId84"/>
    <hyperlink ref="B48" r:id="rId85"/>
    <hyperlink ref="E48" r:id="rId86"/>
    <hyperlink ref="B49" r:id="rId87"/>
    <hyperlink ref="E49" r:id="rId88"/>
    <hyperlink ref="B50" r:id="rId89"/>
    <hyperlink ref="E50" r:id="rId90"/>
    <hyperlink ref="B51" r:id="rId91"/>
    <hyperlink ref="E51" r:id="rId92"/>
    <hyperlink ref="B53" r:id="rId93"/>
    <hyperlink ref="E53" r:id="rId94"/>
    <hyperlink ref="B54" r:id="rId95"/>
    <hyperlink ref="E54" r:id="rId96"/>
    <hyperlink ref="B55" r:id="rId97"/>
    <hyperlink ref="E55" r:id="rId98"/>
    <hyperlink ref="B56" r:id="rId99"/>
    <hyperlink ref="E56" r:id="rId100"/>
    <hyperlink ref="B57" r:id="rId101"/>
    <hyperlink ref="E57" r:id="rId102"/>
    <hyperlink ref="B58" r:id="rId103"/>
    <hyperlink ref="E58" r:id="rId104"/>
    <hyperlink ref="B59" r:id="rId105"/>
    <hyperlink ref="E59" r:id="rId106"/>
    <hyperlink ref="B60" r:id="rId107"/>
    <hyperlink ref="E60" r:id="rId108"/>
    <hyperlink ref="B61" r:id="rId109"/>
    <hyperlink ref="B62" r:id="rId110"/>
    <hyperlink ref="E62" r:id="rId111"/>
    <hyperlink ref="B63" r:id="rId112"/>
    <hyperlink ref="E63" r:id="rId113"/>
    <hyperlink ref="B64" r:id="rId114"/>
    <hyperlink ref="E64" r:id="rId115"/>
    <hyperlink ref="B65" r:id="rId116"/>
    <hyperlink ref="E65" r:id="rId117"/>
    <hyperlink ref="B66" r:id="rId118"/>
    <hyperlink ref="E66" r:id="rId119"/>
    <hyperlink ref="B67" r:id="rId120"/>
    <hyperlink ref="E67" r:id="rId121"/>
    <hyperlink ref="B68" r:id="rId122"/>
    <hyperlink ref="E68" r:id="rId123"/>
    <hyperlink ref="B69" r:id="rId124"/>
    <hyperlink ref="E69" r:id="rId125"/>
    <hyperlink ref="B70" r:id="rId126"/>
    <hyperlink ref="E70" r:id="rId127"/>
    <hyperlink ref="B71" r:id="rId128"/>
    <hyperlink ref="E71" r:id="rId129"/>
    <hyperlink ref="B72" r:id="rId130"/>
    <hyperlink ref="E72" r:id="rId131"/>
    <hyperlink ref="B73" r:id="rId132"/>
    <hyperlink ref="E73" r:id="rId133"/>
    <hyperlink ref="B74" r:id="rId134"/>
    <hyperlink ref="E74" r:id="rId135"/>
    <hyperlink ref="B76" r:id="rId136"/>
    <hyperlink ref="E76" r:id="rId137"/>
    <hyperlink ref="B77" r:id="rId138"/>
    <hyperlink ref="B78" r:id="rId139"/>
    <hyperlink ref="E78" r:id="rId140"/>
    <hyperlink ref="B79" r:id="rId141"/>
    <hyperlink ref="E79" r:id="rId142"/>
    <hyperlink ref="B80" r:id="rId143"/>
    <hyperlink ref="E80" r:id="rId144"/>
    <hyperlink ref="B81" r:id="rId145"/>
    <hyperlink ref="E81" r:id="rId146"/>
    <hyperlink ref="B82" r:id="rId147"/>
    <hyperlink ref="E82" r:id="rId148"/>
    <hyperlink ref="B83" r:id="rId149"/>
    <hyperlink ref="E83" r:id="rId150"/>
    <hyperlink ref="B84" r:id="rId151"/>
    <hyperlink ref="E84" r:id="rId152"/>
    <hyperlink ref="B85" r:id="rId153"/>
    <hyperlink ref="E85" r:id="rId154"/>
    <hyperlink ref="B86" r:id="rId155"/>
    <hyperlink ref="E86" r:id="rId156"/>
    <hyperlink ref="B87" r:id="rId157"/>
    <hyperlink ref="B88" r:id="rId158"/>
    <hyperlink ref="E88" r:id="rId159"/>
    <hyperlink ref="B89" r:id="rId160"/>
    <hyperlink ref="E89" r:id="rId161"/>
    <hyperlink ref="B90" r:id="rId162"/>
    <hyperlink ref="E90" r:id="rId163"/>
    <hyperlink ref="B91" r:id="rId164"/>
    <hyperlink ref="E91" r:id="rId165"/>
    <hyperlink ref="B92" r:id="rId166"/>
    <hyperlink ref="E92" r:id="rId167"/>
    <hyperlink ref="B93" r:id="rId168"/>
    <hyperlink ref="E93" r:id="rId169"/>
    <hyperlink ref="B94" r:id="rId170"/>
    <hyperlink ref="E94" r:id="rId171"/>
    <hyperlink ref="B95" r:id="rId172"/>
    <hyperlink ref="E95" r:id="rId173"/>
    <hyperlink ref="B96" r:id="rId174"/>
    <hyperlink ref="E96" r:id="rId175"/>
    <hyperlink ref="B97" r:id="rId176"/>
    <hyperlink ref="E97" r:id="rId177"/>
    <hyperlink ref="B98" r:id="rId178"/>
    <hyperlink ref="E98" r:id="rId179"/>
    <hyperlink ref="B99" r:id="rId180"/>
    <hyperlink ref="E99" r:id="rId181"/>
    <hyperlink ref="B101" r:id="rId182"/>
    <hyperlink ref="E101" r:id="rId183"/>
    <hyperlink ref="B102" r:id="rId184"/>
    <hyperlink ref="B103" r:id="rId185"/>
    <hyperlink ref="E103" r:id="rId186"/>
    <hyperlink ref="B104" r:id="rId187"/>
    <hyperlink ref="E104" r:id="rId188"/>
    <hyperlink ref="B105" r:id="rId189"/>
    <hyperlink ref="E105" r:id="rId190"/>
    <hyperlink ref="B106" r:id="rId191"/>
    <hyperlink ref="E106" r:id="rId192"/>
    <hyperlink ref="B107" r:id="rId193"/>
    <hyperlink ref="E107" r:id="rId194"/>
    <hyperlink ref="B108" r:id="rId195"/>
    <hyperlink ref="B109" r:id="rId196"/>
    <hyperlink ref="E109" r:id="rId197"/>
    <hyperlink ref="B110" r:id="rId198"/>
    <hyperlink ref="E110" r:id="rId199"/>
    <hyperlink ref="B111" r:id="rId200"/>
    <hyperlink ref="E111" r:id="rId201"/>
    <hyperlink ref="B112" r:id="rId202"/>
    <hyperlink ref="E112" r:id="rId203"/>
    <hyperlink ref="B113" r:id="rId204"/>
    <hyperlink ref="E113" r:id="rId205"/>
    <hyperlink ref="B114" r:id="rId206"/>
    <hyperlink ref="E114" r:id="rId207"/>
    <hyperlink ref="B115" r:id="rId208"/>
    <hyperlink ref="E115" r:id="rId209"/>
    <hyperlink ref="B116" r:id="rId210"/>
    <hyperlink ref="E116" r:id="rId211"/>
    <hyperlink ref="B117" r:id="rId212"/>
    <hyperlink ref="E117" r:id="rId213"/>
    <hyperlink ref="B118" r:id="rId214"/>
    <hyperlink ref="B119" r:id="rId215"/>
    <hyperlink ref="E119" r:id="rId216"/>
    <hyperlink ref="B120" r:id="rId217"/>
    <hyperlink ref="E120" r:id="rId218"/>
    <hyperlink ref="B121" r:id="rId219"/>
    <hyperlink ref="E121" r:id="rId220"/>
    <hyperlink ref="B122" r:id="rId221"/>
    <hyperlink ref="E122" r:id="rId222"/>
    <hyperlink ref="B123" r:id="rId223"/>
    <hyperlink ref="B124" r:id="rId224"/>
    <hyperlink ref="E124" r:id="rId225"/>
    <hyperlink ref="B125" r:id="rId226"/>
    <hyperlink ref="E125" r:id="rId227"/>
    <hyperlink ref="B126" r:id="rId228"/>
    <hyperlink ref="E126" r:id="rId229"/>
    <hyperlink ref="B127" r:id="rId230"/>
    <hyperlink ref="E127" r:id="rId231"/>
    <hyperlink ref="B128" r:id="rId232"/>
    <hyperlink ref="E128" r:id="rId233"/>
    <hyperlink ref="B130" r:id="rId234"/>
    <hyperlink ref="E130" r:id="rId235"/>
    <hyperlink ref="B131" r:id="rId236"/>
    <hyperlink ref="E131" r:id="rId237"/>
    <hyperlink ref="B132" r:id="rId238"/>
    <hyperlink ref="E132" r:id="rId239"/>
    <hyperlink ref="B133" r:id="rId240"/>
    <hyperlink ref="E133" r:id="rId241"/>
    <hyperlink ref="B134" r:id="rId242"/>
    <hyperlink ref="E134" r:id="rId243"/>
    <hyperlink ref="B135" r:id="rId244"/>
    <hyperlink ref="E135" r:id="rId245"/>
    <hyperlink ref="B136" r:id="rId246"/>
    <hyperlink ref="E136" r:id="rId247"/>
    <hyperlink ref="B137" r:id="rId248"/>
    <hyperlink ref="B138" r:id="rId249"/>
    <hyperlink ref="E138" r:id="rId250"/>
    <hyperlink ref="B139" r:id="rId251"/>
    <hyperlink ref="E139" r:id="rId252"/>
    <hyperlink ref="B140" r:id="rId253"/>
    <hyperlink ref="E140" r:id="rId254"/>
    <hyperlink ref="B141" r:id="rId255"/>
    <hyperlink ref="E141" r:id="rId256"/>
    <hyperlink ref="B142" r:id="rId257"/>
    <hyperlink ref="E142" r:id="rId258"/>
    <hyperlink ref="B143" r:id="rId259"/>
    <hyperlink ref="E143" r:id="rId260"/>
    <hyperlink ref="B144" r:id="rId261"/>
    <hyperlink ref="E144" r:id="rId262"/>
    <hyperlink ref="B145" r:id="rId263"/>
    <hyperlink ref="B146" r:id="rId264"/>
    <hyperlink ref="E146" r:id="rId265"/>
    <hyperlink ref="B147" r:id="rId266"/>
    <hyperlink ref="E147" r:id="rId267"/>
    <hyperlink ref="B148" r:id="rId268"/>
    <hyperlink ref="E148" r:id="rId269"/>
    <hyperlink ref="B149" r:id="rId270"/>
    <hyperlink ref="B150" r:id="rId271"/>
    <hyperlink ref="E150" r:id="rId272"/>
    <hyperlink ref="B151" r:id="rId273"/>
    <hyperlink ref="E151" r:id="rId274"/>
    <hyperlink ref="B152" r:id="rId275"/>
    <hyperlink ref="B153" r:id="rId276"/>
    <hyperlink ref="E153" r:id="rId277"/>
    <hyperlink ref="B154" r:id="rId278"/>
    <hyperlink ref="E154" r:id="rId279"/>
    <hyperlink ref="B155" r:id="rId280"/>
    <hyperlink ref="E155" r:id="rId281"/>
    <hyperlink ref="B156" r:id="rId282"/>
    <hyperlink ref="E156" r:id="rId283"/>
    <hyperlink ref="B157" r:id="rId284"/>
    <hyperlink ref="E157" r:id="rId285"/>
    <hyperlink ref="B158" r:id="rId286"/>
    <hyperlink ref="E158" r:id="rId287"/>
    <hyperlink ref="B160" r:id="rId288"/>
    <hyperlink ref="B161" r:id="rId289"/>
    <hyperlink ref="E161" r:id="rId290"/>
    <hyperlink ref="B162" r:id="rId291"/>
    <hyperlink ref="E162" r:id="rId292"/>
    <hyperlink ref="B163" r:id="rId293"/>
    <hyperlink ref="E163" r:id="rId294"/>
    <hyperlink ref="B164" r:id="rId295"/>
    <hyperlink ref="E164" r:id="rId296"/>
    <hyperlink ref="B165" r:id="rId297"/>
    <hyperlink ref="E165" r:id="rId298"/>
    <hyperlink ref="B166" r:id="rId299"/>
    <hyperlink ref="E166" r:id="rId300"/>
    <hyperlink ref="B167" r:id="rId301"/>
    <hyperlink ref="E167" r:id="rId302"/>
    <hyperlink ref="B168" r:id="rId303"/>
    <hyperlink ref="E168" r:id="rId304"/>
    <hyperlink ref="B169" r:id="rId305"/>
    <hyperlink ref="E169" r:id="rId306"/>
    <hyperlink ref="B170" r:id="rId307"/>
    <hyperlink ref="E170" r:id="rId308"/>
    <hyperlink ref="B171" r:id="rId309"/>
    <hyperlink ref="E171" r:id="rId310"/>
    <hyperlink ref="B172" r:id="rId311"/>
    <hyperlink ref="E172" r:id="rId312"/>
    <hyperlink ref="B173" r:id="rId313"/>
    <hyperlink ref="B174" r:id="rId314"/>
    <hyperlink ref="E174" r:id="rId315"/>
    <hyperlink ref="B175" r:id="rId316"/>
    <hyperlink ref="E175" r:id="rId317"/>
    <hyperlink ref="B176" r:id="rId318"/>
    <hyperlink ref="B177" r:id="rId319"/>
    <hyperlink ref="E177" r:id="rId320"/>
    <hyperlink ref="B178" r:id="rId321"/>
    <hyperlink ref="E178" r:id="rId322"/>
    <hyperlink ref="B179" r:id="rId323"/>
    <hyperlink ref="E179" r:id="rId324"/>
    <hyperlink ref="B180" r:id="rId325"/>
    <hyperlink ref="E180" r:id="rId326"/>
    <hyperlink ref="B181" r:id="rId327"/>
    <hyperlink ref="E181" r:id="rId328"/>
    <hyperlink ref="B182" r:id="rId329"/>
    <hyperlink ref="E182" r:id="rId330"/>
    <hyperlink ref="B183" r:id="rId331"/>
    <hyperlink ref="E183" r:id="rId332"/>
    <hyperlink ref="B184" r:id="rId333"/>
    <hyperlink ref="E184" r:id="rId334"/>
    <hyperlink ref="B185" r:id="rId335"/>
    <hyperlink ref="E185" r:id="rId336"/>
    <hyperlink ref="B187" r:id="rId337"/>
    <hyperlink ref="E187" r:id="rId338"/>
    <hyperlink ref="B188" r:id="rId339"/>
    <hyperlink ref="E188" r:id="rId340"/>
    <hyperlink ref="B189" r:id="rId341"/>
    <hyperlink ref="E189" r:id="rId342"/>
    <hyperlink ref="B190" r:id="rId343"/>
    <hyperlink ref="B191" r:id="rId344"/>
    <hyperlink ref="E191" r:id="rId345"/>
    <hyperlink ref="B192" r:id="rId346"/>
    <hyperlink ref="E192" r:id="rId347"/>
    <hyperlink ref="B193" r:id="rId348"/>
    <hyperlink ref="E193" r:id="rId349"/>
    <hyperlink ref="B194" r:id="rId350"/>
    <hyperlink ref="E194" r:id="rId351"/>
    <hyperlink ref="B195" r:id="rId352"/>
    <hyperlink ref="E195" r:id="rId353"/>
    <hyperlink ref="B196" r:id="rId354"/>
    <hyperlink ref="E196" r:id="rId355"/>
    <hyperlink ref="B197" r:id="rId356"/>
    <hyperlink ref="E197" r:id="rId357"/>
    <hyperlink ref="B198" r:id="rId358"/>
    <hyperlink ref="E198" r:id="rId359"/>
    <hyperlink ref="B199" r:id="rId360"/>
    <hyperlink ref="E199" r:id="rId361"/>
    <hyperlink ref="B200" r:id="rId362"/>
    <hyperlink ref="E200" r:id="rId363"/>
    <hyperlink ref="B201" r:id="rId364"/>
    <hyperlink ref="E201" r:id="rId365"/>
    <hyperlink ref="B202" r:id="rId366"/>
    <hyperlink ref="E202" r:id="rId367"/>
    <hyperlink ref="B203" r:id="rId368"/>
    <hyperlink ref="E203" r:id="rId369"/>
    <hyperlink ref="B204" r:id="rId370"/>
    <hyperlink ref="E204" r:id="rId371"/>
    <hyperlink ref="B205" r:id="rId372"/>
    <hyperlink ref="E205" r:id="rId373"/>
    <hyperlink ref="B206" r:id="rId374"/>
    <hyperlink ref="B207" r:id="rId375"/>
    <hyperlink ref="E207" r:id="rId376"/>
    <hyperlink ref="B208" r:id="rId377"/>
    <hyperlink ref="E208" r:id="rId378"/>
    <hyperlink ref="B209" r:id="rId379"/>
    <hyperlink ref="E209" r:id="rId380"/>
    <hyperlink ref="B210" r:id="rId381"/>
    <hyperlink ref="E210" r:id="rId382"/>
    <hyperlink ref="B212" r:id="rId383"/>
    <hyperlink ref="E212" r:id="rId384"/>
    <hyperlink ref="B213" r:id="rId385"/>
    <hyperlink ref="E213" r:id="rId386"/>
    <hyperlink ref="B214" r:id="rId387"/>
    <hyperlink ref="E214" r:id="rId388"/>
    <hyperlink ref="B215" r:id="rId389"/>
    <hyperlink ref="E215" r:id="rId390"/>
    <hyperlink ref="B216" r:id="rId391"/>
    <hyperlink ref="B217" r:id="rId392"/>
    <hyperlink ref="E217" r:id="rId393"/>
    <hyperlink ref="B218" r:id="rId394"/>
    <hyperlink ref="E218" r:id="rId395"/>
    <hyperlink ref="B219" r:id="rId396"/>
    <hyperlink ref="E219" r:id="rId397"/>
    <hyperlink ref="B220" r:id="rId398"/>
    <hyperlink ref="E220" r:id="rId399"/>
    <hyperlink ref="B221" r:id="rId400"/>
    <hyperlink ref="E221" r:id="rId401"/>
    <hyperlink ref="B222" r:id="rId402"/>
    <hyperlink ref="B223" r:id="rId403"/>
    <hyperlink ref="E223" r:id="rId404"/>
    <hyperlink ref="B224" r:id="rId405"/>
    <hyperlink ref="E224" r:id="rId406"/>
    <hyperlink ref="B225" r:id="rId407"/>
    <hyperlink ref="E225" r:id="rId408"/>
    <hyperlink ref="B226" r:id="rId409"/>
    <hyperlink ref="E226" r:id="rId410"/>
    <hyperlink ref="B227" r:id="rId411"/>
    <hyperlink ref="E227" r:id="rId412"/>
    <hyperlink ref="B228" r:id="rId413"/>
    <hyperlink ref="E228" r:id="rId414"/>
    <hyperlink ref="B229" r:id="rId415"/>
    <hyperlink ref="E229" r:id="rId416"/>
    <hyperlink ref="B230" r:id="rId417"/>
    <hyperlink ref="E230" r:id="rId418"/>
    <hyperlink ref="B231" r:id="rId419"/>
    <hyperlink ref="E231" r:id="rId420"/>
    <hyperlink ref="B232" r:id="rId421"/>
    <hyperlink ref="E232" r:id="rId422"/>
    <hyperlink ref="B233" r:id="rId423"/>
    <hyperlink ref="E233" r:id="rId424"/>
    <hyperlink ref="B234" r:id="rId425"/>
    <hyperlink ref="E234" r:id="rId426"/>
    <hyperlink ref="B235" r:id="rId427"/>
    <hyperlink ref="E235" r:id="rId428"/>
    <hyperlink ref="B237" r:id="rId429"/>
    <hyperlink ref="E237" r:id="rId430"/>
    <hyperlink ref="B238" r:id="rId431"/>
    <hyperlink ref="E238" r:id="rId432"/>
    <hyperlink ref="B239" r:id="rId433"/>
    <hyperlink ref="E239" r:id="rId434"/>
    <hyperlink ref="B240" r:id="rId435"/>
    <hyperlink ref="E240" r:id="rId436"/>
    <hyperlink ref="B241" r:id="rId437"/>
    <hyperlink ref="E241" r:id="rId438"/>
    <hyperlink ref="B242" r:id="rId439"/>
    <hyperlink ref="E242" r:id="rId440"/>
    <hyperlink ref="B243" r:id="rId441"/>
    <hyperlink ref="B244" r:id="rId442"/>
    <hyperlink ref="E244" r:id="rId443"/>
    <hyperlink ref="B245" r:id="rId444"/>
    <hyperlink ref="E245" r:id="rId445"/>
    <hyperlink ref="B246" r:id="rId446"/>
    <hyperlink ref="B247" r:id="rId447"/>
    <hyperlink ref="E247" r:id="rId448"/>
    <hyperlink ref="B248" r:id="rId449"/>
    <hyperlink ref="E248" r:id="rId450"/>
    <hyperlink ref="B249" r:id="rId451"/>
    <hyperlink ref="E249" r:id="rId452"/>
    <hyperlink ref="B250" r:id="rId453"/>
    <hyperlink ref="E250" r:id="rId454"/>
    <hyperlink ref="B251" r:id="rId455"/>
    <hyperlink ref="B252" r:id="rId456"/>
    <hyperlink ref="E252" r:id="rId457"/>
    <hyperlink ref="B253" r:id="rId458"/>
    <hyperlink ref="E253" r:id="rId459"/>
    <hyperlink ref="B254" r:id="rId460"/>
    <hyperlink ref="E254" r:id="rId461"/>
    <hyperlink ref="B255" r:id="rId462"/>
    <hyperlink ref="E255" r:id="rId463"/>
    <hyperlink ref="B256" r:id="rId464"/>
    <hyperlink ref="B257" r:id="rId465"/>
    <hyperlink ref="E257" r:id="rId466"/>
    <hyperlink ref="B258" r:id="rId467"/>
    <hyperlink ref="E258" r:id="rId468"/>
    <hyperlink ref="B259" r:id="rId469"/>
    <hyperlink ref="E259" r:id="rId470"/>
    <hyperlink ref="B260" r:id="rId471"/>
    <hyperlink ref="E260" r:id="rId472"/>
    <hyperlink ref="B261" r:id="rId473"/>
    <hyperlink ref="E261" r:id="rId474"/>
    <hyperlink ref="B262" r:id="rId475"/>
    <hyperlink ref="E262" r:id="rId476"/>
    <hyperlink ref="B263" r:id="rId477"/>
    <hyperlink ref="E263" r:id="rId478"/>
    <hyperlink ref="B264" r:id="rId479"/>
    <hyperlink ref="E264" r:id="rId480"/>
    <hyperlink ref="B266" r:id="rId481"/>
    <hyperlink ref="E266" r:id="rId482"/>
    <hyperlink ref="B267" r:id="rId483"/>
    <hyperlink ref="E267" r:id="rId484"/>
    <hyperlink ref="B268" r:id="rId485"/>
    <hyperlink ref="E268" r:id="rId486"/>
    <hyperlink ref="B269" r:id="rId487"/>
    <hyperlink ref="E269" r:id="rId488"/>
    <hyperlink ref="B270" r:id="rId489"/>
    <hyperlink ref="E270" r:id="rId490"/>
    <hyperlink ref="B271" r:id="rId491"/>
    <hyperlink ref="E271" r:id="rId492"/>
    <hyperlink ref="B272" r:id="rId493"/>
    <hyperlink ref="E272" r:id="rId494"/>
    <hyperlink ref="B273" r:id="rId495"/>
    <hyperlink ref="E273" r:id="rId496"/>
    <hyperlink ref="B274" r:id="rId497"/>
    <hyperlink ref="E274" r:id="rId498"/>
    <hyperlink ref="B275" r:id="rId499"/>
    <hyperlink ref="E275" r:id="rId500"/>
    <hyperlink ref="B276" r:id="rId501"/>
    <hyperlink ref="E276" r:id="rId502"/>
    <hyperlink ref="B277" r:id="rId503"/>
    <hyperlink ref="E277" r:id="rId504"/>
    <hyperlink ref="B278" r:id="rId505"/>
    <hyperlink ref="E278" r:id="rId506"/>
    <hyperlink ref="B279" r:id="rId507"/>
    <hyperlink ref="E279" r:id="rId508"/>
    <hyperlink ref="B280" r:id="rId509"/>
    <hyperlink ref="E280" r:id="rId510"/>
    <hyperlink ref="B281" r:id="rId511"/>
    <hyperlink ref="E281" r:id="rId512"/>
    <hyperlink ref="B282" r:id="rId513"/>
    <hyperlink ref="E282" r:id="rId514"/>
    <hyperlink ref="B283" r:id="rId515"/>
    <hyperlink ref="E283" r:id="rId516"/>
    <hyperlink ref="B284" r:id="rId517"/>
    <hyperlink ref="E284" r:id="rId518"/>
    <hyperlink ref="B285" r:id="rId519"/>
    <hyperlink ref="E285" r:id="rId520"/>
    <hyperlink ref="B287" r:id="rId521"/>
    <hyperlink ref="E287" r:id="rId522"/>
    <hyperlink ref="B288" r:id="rId523"/>
    <hyperlink ref="E288" r:id="rId524"/>
    <hyperlink ref="B289" r:id="rId525"/>
    <hyperlink ref="E289" r:id="rId526"/>
    <hyperlink ref="B290" r:id="rId527"/>
    <hyperlink ref="E290" r:id="rId528"/>
    <hyperlink ref="B291" r:id="rId529"/>
    <hyperlink ref="E291" r:id="rId530"/>
    <hyperlink ref="B292" r:id="rId531"/>
    <hyperlink ref="E292" r:id="rId532"/>
    <hyperlink ref="B293" r:id="rId533"/>
    <hyperlink ref="E293" r:id="rId534"/>
    <hyperlink ref="B294" r:id="rId535"/>
    <hyperlink ref="E294" r:id="rId536"/>
    <hyperlink ref="B295" r:id="rId537"/>
    <hyperlink ref="E295" r:id="rId538"/>
    <hyperlink ref="B296" r:id="rId539"/>
    <hyperlink ref="E296" r:id="rId540"/>
    <hyperlink ref="B297" r:id="rId541"/>
    <hyperlink ref="E297" r:id="rId542"/>
    <hyperlink ref="B298" r:id="rId543"/>
    <hyperlink ref="E298" r:id="rId544"/>
    <hyperlink ref="B299" r:id="rId545"/>
    <hyperlink ref="B300" r:id="rId546"/>
    <hyperlink ref="E300" r:id="rId547"/>
    <hyperlink ref="B301" r:id="rId548"/>
    <hyperlink ref="E301" r:id="rId549"/>
    <hyperlink ref="B302" r:id="rId550"/>
    <hyperlink ref="E302" r:id="rId551"/>
    <hyperlink ref="B303" r:id="rId552"/>
    <hyperlink ref="E303" r:id="rId553"/>
    <hyperlink ref="B304" r:id="rId554"/>
    <hyperlink ref="E304" r:id="rId555"/>
    <hyperlink ref="B305" r:id="rId556"/>
    <hyperlink ref="E305" r:id="rId557"/>
    <hyperlink ref="B306" r:id="rId558"/>
    <hyperlink ref="E306" r:id="rId559"/>
    <hyperlink ref="B307" r:id="rId560"/>
    <hyperlink ref="E307" r:id="rId561"/>
    <hyperlink ref="B308" r:id="rId562"/>
    <hyperlink ref="E308" r:id="rId563"/>
    <hyperlink ref="B310" r:id="rId564"/>
    <hyperlink ref="B311" r:id="rId565"/>
    <hyperlink ref="E311" r:id="rId566"/>
    <hyperlink ref="B312" r:id="rId567"/>
    <hyperlink ref="E312" r:id="rId568"/>
    <hyperlink ref="B313" r:id="rId569"/>
    <hyperlink ref="B314" r:id="rId570"/>
    <hyperlink ref="E314" r:id="rId571"/>
    <hyperlink ref="B315" r:id="rId572"/>
    <hyperlink ref="E315" r:id="rId573"/>
    <hyperlink ref="B316" r:id="rId574"/>
    <hyperlink ref="E316" r:id="rId575"/>
    <hyperlink ref="B317" r:id="rId576"/>
    <hyperlink ref="B318" r:id="rId577"/>
    <hyperlink ref="E318" r:id="rId578"/>
    <hyperlink ref="B319" r:id="rId579"/>
    <hyperlink ref="E319" r:id="rId580"/>
    <hyperlink ref="B320" r:id="rId581"/>
    <hyperlink ref="E320" r:id="rId582"/>
    <hyperlink ref="B321" r:id="rId583"/>
    <hyperlink ref="E321" r:id="rId584"/>
    <hyperlink ref="B322" r:id="rId585"/>
    <hyperlink ref="E322" r:id="rId586"/>
    <hyperlink ref="B323" r:id="rId587"/>
    <hyperlink ref="E323" r:id="rId588"/>
    <hyperlink ref="B324" r:id="rId589"/>
    <hyperlink ref="E324" r:id="rId590"/>
    <hyperlink ref="B325" r:id="rId591"/>
    <hyperlink ref="E325" r:id="rId592"/>
    <hyperlink ref="B326" r:id="rId593"/>
    <hyperlink ref="E326" r:id="rId594"/>
    <hyperlink ref="B327" r:id="rId595"/>
    <hyperlink ref="E327" r:id="rId596"/>
    <hyperlink ref="B328" r:id="rId597"/>
    <hyperlink ref="E328" r:id="rId598"/>
    <hyperlink ref="B329" r:id="rId599"/>
    <hyperlink ref="E329" r:id="rId600"/>
    <hyperlink ref="B330" r:id="rId601"/>
    <hyperlink ref="E330" r:id="rId602"/>
    <hyperlink ref="B331" r:id="rId603"/>
    <hyperlink ref="E331" r:id="rId604"/>
    <hyperlink ref="B332" r:id="rId605"/>
    <hyperlink ref="E332" r:id="rId606"/>
    <hyperlink ref="B333" r:id="rId607"/>
    <hyperlink ref="E333" r:id="rId608"/>
    <hyperlink ref="B334" r:id="rId609"/>
    <hyperlink ref="B335" r:id="rId610"/>
    <hyperlink ref="E335" r:id="rId611"/>
    <hyperlink ref="B336" r:id="rId612"/>
    <hyperlink ref="E336" r:id="rId613"/>
    <hyperlink ref="B337" r:id="rId614"/>
    <hyperlink ref="E337" r:id="rId615"/>
    <hyperlink ref="B338" r:id="rId616"/>
    <hyperlink ref="E338" r:id="rId617"/>
    <hyperlink ref="B340" r:id="rId618"/>
    <hyperlink ref="E340" r:id="rId619"/>
    <hyperlink ref="B341" r:id="rId620"/>
    <hyperlink ref="E341" r:id="rId621"/>
    <hyperlink ref="B342" r:id="rId622"/>
    <hyperlink ref="E342" r:id="rId623"/>
    <hyperlink ref="B343" r:id="rId624"/>
    <hyperlink ref="E343" r:id="rId625"/>
    <hyperlink ref="B344" r:id="rId626"/>
    <hyperlink ref="B345" r:id="rId627"/>
    <hyperlink ref="E345" r:id="rId628"/>
    <hyperlink ref="B346" r:id="rId629"/>
    <hyperlink ref="E346" r:id="rId630"/>
    <hyperlink ref="B347" r:id="rId631"/>
    <hyperlink ref="E347" r:id="rId632"/>
    <hyperlink ref="B348" r:id="rId633"/>
    <hyperlink ref="E348" r:id="rId634"/>
    <hyperlink ref="B349" r:id="rId635"/>
    <hyperlink ref="E349" r:id="rId636"/>
    <hyperlink ref="B350" r:id="rId637"/>
    <hyperlink ref="E350" r:id="rId638"/>
    <hyperlink ref="B351" r:id="rId639"/>
    <hyperlink ref="E351" r:id="rId640"/>
    <hyperlink ref="B352" r:id="rId641"/>
    <hyperlink ref="E352" r:id="rId642"/>
    <hyperlink ref="B353" r:id="rId643"/>
    <hyperlink ref="E353" r:id="rId644"/>
    <hyperlink ref="B354" r:id="rId645"/>
    <hyperlink ref="E354" r:id="rId646"/>
    <hyperlink ref="B355" r:id="rId647"/>
    <hyperlink ref="E355" r:id="rId648"/>
    <hyperlink ref="B356" r:id="rId649"/>
    <hyperlink ref="B357" r:id="rId650"/>
    <hyperlink ref="E357" r:id="rId651"/>
    <hyperlink ref="B358" r:id="rId652"/>
    <hyperlink ref="E358" r:id="rId653"/>
    <hyperlink ref="B359" r:id="rId654"/>
    <hyperlink ref="E359" r:id="rId655"/>
    <hyperlink ref="B360" r:id="rId656"/>
    <hyperlink ref="E360" r:id="rId657"/>
    <hyperlink ref="B361" r:id="rId658"/>
    <hyperlink ref="E361" r:id="rId659"/>
    <hyperlink ref="B362" r:id="rId660"/>
    <hyperlink ref="E362" r:id="rId661"/>
    <hyperlink ref="B363" r:id="rId662"/>
    <hyperlink ref="E363" r:id="rId663"/>
    <hyperlink ref="B365" r:id="rId664"/>
    <hyperlink ref="E365" r:id="rId665"/>
    <hyperlink ref="B366" r:id="rId666"/>
    <hyperlink ref="E366" r:id="rId667"/>
    <hyperlink ref="B367" r:id="rId668"/>
    <hyperlink ref="E367" r:id="rId669"/>
    <hyperlink ref="B368" r:id="rId670"/>
    <hyperlink ref="E368" r:id="rId671"/>
    <hyperlink ref="B369" r:id="rId672"/>
    <hyperlink ref="E369" r:id="rId673"/>
    <hyperlink ref="B370" r:id="rId674"/>
    <hyperlink ref="E370" r:id="rId675"/>
    <hyperlink ref="B371" r:id="rId676"/>
    <hyperlink ref="E371" r:id="rId677"/>
    <hyperlink ref="B372" r:id="rId678"/>
    <hyperlink ref="E372" r:id="rId679"/>
    <hyperlink ref="B373" r:id="rId680"/>
    <hyperlink ref="E373" r:id="rId681"/>
    <hyperlink ref="B374" r:id="rId682"/>
    <hyperlink ref="E374" r:id="rId683"/>
    <hyperlink ref="B375" r:id="rId684"/>
    <hyperlink ref="E375" r:id="rId685"/>
    <hyperlink ref="B376" r:id="rId686"/>
    <hyperlink ref="E376" r:id="rId687"/>
    <hyperlink ref="B377" r:id="rId688"/>
    <hyperlink ref="E377" r:id="rId689"/>
    <hyperlink ref="B378" r:id="rId690"/>
    <hyperlink ref="E378" r:id="rId691"/>
    <hyperlink ref="B379" r:id="rId692"/>
    <hyperlink ref="E379" r:id="rId693"/>
    <hyperlink ref="B380" r:id="rId694"/>
    <hyperlink ref="E380" r:id="rId695"/>
    <hyperlink ref="B381" r:id="rId696"/>
    <hyperlink ref="E381" r:id="rId697"/>
    <hyperlink ref="B382" r:id="rId698"/>
    <hyperlink ref="E382" r:id="rId699"/>
    <hyperlink ref="B383" r:id="rId700"/>
    <hyperlink ref="E383" r:id="rId701"/>
    <hyperlink ref="B384" r:id="rId702"/>
    <hyperlink ref="E384" r:id="rId703"/>
    <hyperlink ref="B386" r:id="rId704"/>
    <hyperlink ref="E386" r:id="rId705"/>
    <hyperlink ref="B387" r:id="rId706"/>
    <hyperlink ref="E387" r:id="rId707"/>
    <hyperlink ref="B388" r:id="rId708"/>
    <hyperlink ref="E388" r:id="rId709"/>
    <hyperlink ref="B389" r:id="rId710"/>
    <hyperlink ref="E389" r:id="rId711"/>
    <hyperlink ref="B390" r:id="rId712"/>
    <hyperlink ref="E390" r:id="rId713"/>
    <hyperlink ref="B391" r:id="rId714"/>
    <hyperlink ref="E391" r:id="rId715"/>
    <hyperlink ref="B392" r:id="rId716"/>
    <hyperlink ref="B393" r:id="rId717"/>
    <hyperlink ref="E393" r:id="rId718"/>
    <hyperlink ref="B394" r:id="rId719"/>
    <hyperlink ref="E394" r:id="rId720"/>
    <hyperlink ref="B395" r:id="rId721"/>
    <hyperlink ref="E395" r:id="rId722"/>
    <hyperlink ref="B396" r:id="rId723"/>
    <hyperlink ref="E396" r:id="rId724"/>
    <hyperlink ref="B397" r:id="rId725"/>
    <hyperlink ref="B398" r:id="rId726"/>
    <hyperlink ref="E398" r:id="rId727"/>
    <hyperlink ref="B399" r:id="rId728"/>
    <hyperlink ref="E399" r:id="rId729"/>
    <hyperlink ref="B400" r:id="rId730"/>
    <hyperlink ref="E400" r:id="rId731"/>
    <hyperlink ref="B401" r:id="rId732"/>
    <hyperlink ref="E401" r:id="rId733"/>
    <hyperlink ref="B402" r:id="rId734"/>
    <hyperlink ref="E402" r:id="rId735"/>
    <hyperlink ref="B403" r:id="rId736"/>
    <hyperlink ref="E403" r:id="rId737"/>
    <hyperlink ref="B404" r:id="rId738"/>
    <hyperlink ref="E404" r:id="rId739"/>
    <hyperlink ref="B405" r:id="rId740"/>
    <hyperlink ref="E405" r:id="rId741"/>
    <hyperlink ref="B406" r:id="rId742"/>
    <hyperlink ref="E406" r:id="rId743"/>
    <hyperlink ref="B407" r:id="rId744"/>
    <hyperlink ref="B408" r:id="rId745"/>
    <hyperlink ref="E408" r:id="rId746"/>
    <hyperlink ref="B409" r:id="rId747"/>
    <hyperlink ref="E409" r:id="rId748"/>
    <hyperlink ref="B410" r:id="rId749"/>
    <hyperlink ref="E410" r:id="rId750"/>
    <hyperlink ref="B411" r:id="rId751"/>
    <hyperlink ref="E411" r:id="rId752"/>
    <hyperlink ref="B413" r:id="rId753"/>
    <hyperlink ref="B414" r:id="rId754"/>
    <hyperlink ref="E414" r:id="rId755"/>
    <hyperlink ref="B415" r:id="rId756"/>
    <hyperlink ref="E415" r:id="rId757"/>
    <hyperlink ref="B416" r:id="rId758"/>
    <hyperlink ref="E416" r:id="rId759"/>
    <hyperlink ref="B417" r:id="rId760"/>
    <hyperlink ref="E417" r:id="rId761"/>
    <hyperlink ref="B418" r:id="rId762"/>
    <hyperlink ref="E418" r:id="rId763"/>
    <hyperlink ref="B419" r:id="rId764"/>
    <hyperlink ref="E419" r:id="rId765"/>
    <hyperlink ref="B420" r:id="rId766"/>
    <hyperlink ref="E420" r:id="rId767"/>
    <hyperlink ref="B421" r:id="rId768"/>
    <hyperlink ref="E421" r:id="rId769"/>
    <hyperlink ref="B422" r:id="rId770"/>
    <hyperlink ref="E422" r:id="rId771"/>
    <hyperlink ref="B423" r:id="rId772"/>
    <hyperlink ref="E423" r:id="rId773"/>
    <hyperlink ref="B424" r:id="rId774"/>
    <hyperlink ref="E424" r:id="rId775"/>
    <hyperlink ref="B425" r:id="rId776"/>
    <hyperlink ref="E425" r:id="rId777"/>
    <hyperlink ref="B426" r:id="rId778"/>
    <hyperlink ref="E426" r:id="rId779"/>
    <hyperlink ref="B427" r:id="rId780"/>
    <hyperlink ref="E427" r:id="rId781"/>
    <hyperlink ref="B428" r:id="rId782"/>
    <hyperlink ref="E428" r:id="rId783"/>
    <hyperlink ref="B429" r:id="rId784"/>
    <hyperlink ref="B430" r:id="rId785"/>
    <hyperlink ref="E430" r:id="rId786"/>
    <hyperlink ref="B431" r:id="rId787"/>
    <hyperlink ref="E431" r:id="rId788"/>
    <hyperlink ref="B432" r:id="rId789"/>
    <hyperlink ref="E432" r:id="rId790"/>
    <hyperlink ref="B433" r:id="rId791"/>
    <hyperlink ref="B434" r:id="rId792"/>
    <hyperlink ref="E434" r:id="rId793"/>
    <hyperlink ref="B435" r:id="rId794"/>
    <hyperlink ref="E435" r:id="rId795"/>
    <hyperlink ref="B436" r:id="rId796"/>
    <hyperlink ref="E436" r:id="rId797"/>
    <hyperlink ref="B437" r:id="rId798"/>
    <hyperlink ref="E437" r:id="rId799"/>
    <hyperlink ref="B438" r:id="rId800"/>
    <hyperlink ref="B439" r:id="rId801"/>
    <hyperlink ref="E439" r:id="rId802"/>
    <hyperlink ref="B440" r:id="rId803"/>
    <hyperlink ref="E440" r:id="rId804"/>
    <hyperlink ref="B442" r:id="rId805"/>
    <hyperlink ref="B443" r:id="rId806"/>
    <hyperlink ref="E443" r:id="rId807"/>
    <hyperlink ref="B444" r:id="rId808"/>
    <hyperlink ref="E444" r:id="rId809"/>
    <hyperlink ref="B445" r:id="rId810"/>
    <hyperlink ref="E445" r:id="rId811"/>
    <hyperlink ref="B446" r:id="rId812"/>
    <hyperlink ref="E446" r:id="rId813"/>
    <hyperlink ref="B447" r:id="rId814"/>
    <hyperlink ref="E447" r:id="rId815"/>
    <hyperlink ref="B448" r:id="rId816"/>
    <hyperlink ref="E448" r:id="rId817"/>
    <hyperlink ref="B449" r:id="rId818"/>
    <hyperlink ref="E449" r:id="rId819"/>
    <hyperlink ref="B450" r:id="rId820"/>
    <hyperlink ref="B451" r:id="rId821"/>
    <hyperlink ref="E451" r:id="rId822"/>
    <hyperlink ref="B452" r:id="rId823"/>
    <hyperlink ref="E452" r:id="rId824"/>
    <hyperlink ref="B453" r:id="rId825"/>
    <hyperlink ref="E453" r:id="rId826"/>
    <hyperlink ref="B454" r:id="rId827"/>
    <hyperlink ref="E454" r:id="rId828"/>
    <hyperlink ref="B455" r:id="rId829"/>
    <hyperlink ref="E455" r:id="rId830"/>
    <hyperlink ref="B456" r:id="rId831"/>
    <hyperlink ref="E456" r:id="rId832"/>
    <hyperlink ref="B457" r:id="rId833"/>
    <hyperlink ref="E457" r:id="rId834"/>
    <hyperlink ref="B458" r:id="rId835"/>
    <hyperlink ref="E458" r:id="rId836"/>
    <hyperlink ref="B459" r:id="rId837"/>
    <hyperlink ref="E459" r:id="rId838"/>
    <hyperlink ref="B460" r:id="rId839"/>
    <hyperlink ref="E460" r:id="rId840"/>
    <hyperlink ref="B461" r:id="rId841"/>
    <hyperlink ref="E461" r:id="rId842"/>
    <hyperlink ref="B462" r:id="rId843"/>
    <hyperlink ref="E462" r:id="rId844"/>
    <hyperlink ref="B463" r:id="rId845"/>
    <hyperlink ref="E463" r:id="rId846"/>
    <hyperlink ref="B464" r:id="rId847"/>
    <hyperlink ref="E464" r:id="rId848"/>
    <hyperlink ref="B465" r:id="rId849"/>
    <hyperlink ref="E465" r:id="rId850"/>
    <hyperlink ref="B466" r:id="rId851"/>
    <hyperlink ref="E466" r:id="rId852"/>
    <hyperlink ref="B468" r:id="rId853"/>
    <hyperlink ref="E468" r:id="rId854"/>
    <hyperlink ref="B469" r:id="rId855"/>
    <hyperlink ref="B470" r:id="rId856"/>
    <hyperlink ref="E470" r:id="rId857"/>
    <hyperlink ref="B471" r:id="rId858"/>
    <hyperlink ref="E471" r:id="rId859"/>
    <hyperlink ref="B472" r:id="rId860"/>
    <hyperlink ref="E472" r:id="rId861"/>
    <hyperlink ref="B473" r:id="rId862"/>
    <hyperlink ref="E473" r:id="rId863"/>
    <hyperlink ref="B474" r:id="rId864"/>
    <hyperlink ref="B475" r:id="rId865"/>
    <hyperlink ref="E475" r:id="rId866"/>
    <hyperlink ref="B476" r:id="rId867"/>
    <hyperlink ref="E476" r:id="rId868"/>
    <hyperlink ref="B477" r:id="rId869"/>
    <hyperlink ref="E477" r:id="rId870"/>
    <hyperlink ref="B478" r:id="rId871"/>
    <hyperlink ref="E478" r:id="rId872"/>
    <hyperlink ref="B479" r:id="rId873"/>
    <hyperlink ref="B480" r:id="rId874"/>
    <hyperlink ref="E480" r:id="rId875"/>
    <hyperlink ref="B481" r:id="rId876"/>
    <hyperlink ref="E481" r:id="rId877"/>
    <hyperlink ref="B482" r:id="rId878"/>
    <hyperlink ref="B483" r:id="rId879"/>
    <hyperlink ref="E483" r:id="rId880"/>
    <hyperlink ref="B484" r:id="rId881"/>
    <hyperlink ref="E484" r:id="rId882"/>
    <hyperlink ref="B485" r:id="rId883"/>
    <hyperlink ref="E485" r:id="rId884"/>
    <hyperlink ref="B486" r:id="rId885"/>
    <hyperlink ref="B487" r:id="rId886"/>
    <hyperlink ref="E487" r:id="rId887"/>
    <hyperlink ref="B488" r:id="rId888"/>
    <hyperlink ref="E488" r:id="rId889"/>
    <hyperlink ref="B489" r:id="rId890"/>
    <hyperlink ref="E489" r:id="rId891"/>
    <hyperlink ref="B490" r:id="rId892"/>
    <hyperlink ref="B491" r:id="rId893"/>
    <hyperlink ref="E491" r:id="rId894"/>
    <hyperlink ref="B492" r:id="rId895"/>
    <hyperlink ref="E492" r:id="rId896"/>
    <hyperlink ref="B493" r:id="rId897"/>
    <hyperlink ref="E493" r:id="rId898"/>
    <hyperlink ref="B494" r:id="rId899"/>
    <hyperlink ref="E494" r:id="rId900"/>
    <hyperlink ref="B495" r:id="rId901"/>
    <hyperlink ref="B496" r:id="rId902"/>
    <hyperlink ref="E496" r:id="rId903"/>
    <hyperlink ref="B497" r:id="rId904"/>
    <hyperlink ref="E497" r:id="rId905"/>
    <hyperlink ref="B498" r:id="rId906"/>
    <hyperlink ref="B499" r:id="rId907"/>
    <hyperlink ref="E499" r:id="rId908"/>
    <hyperlink ref="B500" r:id="rId909"/>
    <hyperlink ref="E500" r:id="rId910"/>
    <hyperlink ref="B501" r:id="rId911"/>
    <hyperlink ref="E501" r:id="rId912"/>
    <hyperlink ref="B502" r:id="rId913"/>
    <hyperlink ref="E502" r:id="rId914"/>
    <hyperlink ref="B503" r:id="rId915"/>
    <hyperlink ref="E503" r:id="rId916"/>
    <hyperlink ref="B504" r:id="rId917"/>
    <hyperlink ref="B505" r:id="rId918"/>
    <hyperlink ref="E505" r:id="rId919"/>
    <hyperlink ref="B506" r:id="rId920"/>
    <hyperlink ref="E506" r:id="rId921"/>
    <hyperlink ref="B507" r:id="rId922"/>
    <hyperlink ref="E507" r:id="rId923"/>
    <hyperlink ref="B509" r:id="rId924"/>
    <hyperlink ref="E509" r:id="rId925"/>
    <hyperlink ref="B510" r:id="rId926"/>
    <hyperlink ref="E510" r:id="rId927"/>
    <hyperlink ref="B511" r:id="rId928"/>
    <hyperlink ref="E511" r:id="rId929"/>
    <hyperlink ref="B512" r:id="rId930"/>
    <hyperlink ref="E512" r:id="rId931"/>
    <hyperlink ref="B513" r:id="rId932"/>
    <hyperlink ref="B514" r:id="rId933"/>
    <hyperlink ref="E514" r:id="rId934"/>
    <hyperlink ref="B515" r:id="rId935"/>
    <hyperlink ref="E515" r:id="rId936"/>
    <hyperlink ref="B516" r:id="rId937"/>
    <hyperlink ref="E516" r:id="rId938"/>
    <hyperlink ref="B517" r:id="rId939"/>
    <hyperlink ref="E517" r:id="rId940"/>
    <hyperlink ref="B518" r:id="rId941"/>
    <hyperlink ref="B519" r:id="rId942"/>
    <hyperlink ref="E519" r:id="rId943"/>
    <hyperlink ref="B520" r:id="rId944"/>
    <hyperlink ref="E520" r:id="rId945"/>
    <hyperlink ref="B521" r:id="rId946"/>
    <hyperlink ref="B522" r:id="rId947"/>
    <hyperlink ref="E522" r:id="rId948"/>
    <hyperlink ref="B523" r:id="rId949"/>
    <hyperlink ref="E523" r:id="rId950"/>
    <hyperlink ref="B524" r:id="rId951"/>
    <hyperlink ref="B525" r:id="rId952"/>
    <hyperlink ref="E525" r:id="rId953"/>
    <hyperlink ref="B526" r:id="rId954"/>
    <hyperlink ref="E526" r:id="rId955"/>
    <hyperlink ref="B527" r:id="rId956"/>
    <hyperlink ref="B528" r:id="rId957"/>
    <hyperlink ref="E528" r:id="rId958"/>
    <hyperlink ref="B529" r:id="rId959"/>
    <hyperlink ref="E529" r:id="rId960"/>
    <hyperlink ref="B530" r:id="rId961"/>
    <hyperlink ref="E530" r:id="rId962"/>
    <hyperlink ref="B531" r:id="rId963"/>
    <hyperlink ref="E531" r:id="rId964"/>
    <hyperlink ref="B532" r:id="rId965"/>
    <hyperlink ref="E532" r:id="rId966"/>
    <hyperlink ref="B533" r:id="rId967"/>
    <hyperlink ref="E533" r:id="rId968"/>
    <hyperlink ref="B534" r:id="rId969"/>
    <hyperlink ref="E534" r:id="rId970"/>
    <hyperlink ref="B535" r:id="rId971"/>
    <hyperlink ref="E535" r:id="rId972"/>
    <hyperlink ref="B536" r:id="rId973"/>
    <hyperlink ref="E536" r:id="rId974"/>
    <hyperlink ref="B537" r:id="rId975"/>
    <hyperlink ref="E537" r:id="rId976"/>
    <hyperlink ref="B538" r:id="rId977"/>
    <hyperlink ref="E538" r:id="rId978"/>
    <hyperlink ref="B540" r:id="rId979"/>
    <hyperlink ref="E540" r:id="rId980"/>
    <hyperlink ref="B541" r:id="rId981"/>
    <hyperlink ref="E541" r:id="rId982"/>
    <hyperlink ref="B542" r:id="rId983"/>
    <hyperlink ref="E542" r:id="rId984"/>
    <hyperlink ref="B543" r:id="rId985"/>
    <hyperlink ref="E543" r:id="rId986"/>
    <hyperlink ref="B544" r:id="rId987"/>
    <hyperlink ref="E544" r:id="rId988"/>
    <hyperlink ref="B545" r:id="rId989"/>
    <hyperlink ref="B546" r:id="rId990"/>
    <hyperlink ref="E546" r:id="rId991"/>
    <hyperlink ref="B547" r:id="rId992"/>
    <hyperlink ref="E547" r:id="rId993"/>
    <hyperlink ref="B548" r:id="rId994"/>
    <hyperlink ref="B549" r:id="rId995"/>
    <hyperlink ref="E549" r:id="rId996"/>
    <hyperlink ref="B550" r:id="rId997"/>
    <hyperlink ref="E550" r:id="rId998"/>
    <hyperlink ref="B551" r:id="rId999"/>
    <hyperlink ref="B552" r:id="rId1000"/>
    <hyperlink ref="E552" r:id="rId1001"/>
    <hyperlink ref="B553" r:id="rId1002"/>
    <hyperlink ref="E553" r:id="rId1003"/>
    <hyperlink ref="B554" r:id="rId1004"/>
    <hyperlink ref="E554" r:id="rId1005"/>
    <hyperlink ref="B555" r:id="rId1006"/>
    <hyperlink ref="E555" r:id="rId1007"/>
    <hyperlink ref="B556" r:id="rId1008"/>
    <hyperlink ref="B557" r:id="rId1009"/>
    <hyperlink ref="E557" r:id="rId1010"/>
    <hyperlink ref="B558" r:id="rId1011"/>
    <hyperlink ref="E558" r:id="rId1012"/>
    <hyperlink ref="B559" r:id="rId1013"/>
    <hyperlink ref="E559" r:id="rId1014"/>
    <hyperlink ref="B560" r:id="rId1015"/>
    <hyperlink ref="E560" r:id="rId1016"/>
    <hyperlink ref="B561" r:id="rId1017"/>
    <hyperlink ref="E561" r:id="rId1018"/>
    <hyperlink ref="B562" r:id="rId1019"/>
    <hyperlink ref="B563" r:id="rId1020"/>
    <hyperlink ref="E563" r:id="rId1021"/>
    <hyperlink ref="B564" r:id="rId1022"/>
    <hyperlink ref="E564" r:id="rId1023"/>
    <hyperlink ref="B565" r:id="rId1024"/>
    <hyperlink ref="B566" r:id="rId1025"/>
    <hyperlink ref="E566" r:id="rId1026"/>
    <hyperlink ref="B567" r:id="rId1027"/>
    <hyperlink ref="E567" r:id="rId1028"/>
    <hyperlink ref="B568" r:id="rId1029"/>
    <hyperlink ref="E568" r:id="rId1030"/>
    <hyperlink ref="B569" r:id="rId1031"/>
    <hyperlink ref="B570" r:id="rId1032"/>
    <hyperlink ref="E570" r:id="rId1033"/>
    <hyperlink ref="B571" r:id="rId1034"/>
    <hyperlink ref="E571" r:id="rId1035"/>
    <hyperlink ref="B572" r:id="rId1036"/>
    <hyperlink ref="B573" r:id="rId1037"/>
    <hyperlink ref="E573" r:id="rId1038"/>
    <hyperlink ref="B574" r:id="rId1039"/>
    <hyperlink ref="E574" r:id="rId1040"/>
    <hyperlink ref="B575" r:id="rId1041"/>
    <hyperlink ref="E575" r:id="rId1042"/>
    <hyperlink ref="B576" r:id="rId1043"/>
    <hyperlink ref="E576" r:id="rId1044"/>
    <hyperlink ref="B578" r:id="rId1045"/>
    <hyperlink ref="E578" r:id="rId1046"/>
    <hyperlink ref="B579" r:id="rId1047"/>
    <hyperlink ref="E579" r:id="rId1048"/>
    <hyperlink ref="B580" r:id="rId1049"/>
    <hyperlink ref="E580" r:id="rId1050"/>
    <hyperlink ref="B581" r:id="rId1051"/>
    <hyperlink ref="E581" r:id="rId1052"/>
    <hyperlink ref="B582" r:id="rId1053"/>
    <hyperlink ref="E582" r:id="rId1054"/>
    <hyperlink ref="B583" r:id="rId1055"/>
    <hyperlink ref="E583" r:id="rId1056"/>
    <hyperlink ref="B584" r:id="rId1057"/>
    <hyperlink ref="B585" r:id="rId1058"/>
    <hyperlink ref="E585" r:id="rId1059"/>
    <hyperlink ref="B586" r:id="rId1060"/>
    <hyperlink ref="E586" r:id="rId1061"/>
    <hyperlink ref="B587" r:id="rId1062"/>
    <hyperlink ref="E587" r:id="rId1063"/>
    <hyperlink ref="B588" r:id="rId1064"/>
    <hyperlink ref="E588" r:id="rId1065"/>
    <hyperlink ref="B589" r:id="rId1066"/>
    <hyperlink ref="E589" r:id="rId1067"/>
    <hyperlink ref="B590" r:id="rId1068"/>
    <hyperlink ref="E590" r:id="rId1069"/>
    <hyperlink ref="B591" r:id="rId1070"/>
    <hyperlink ref="E591" r:id="rId1071"/>
    <hyperlink ref="B592" r:id="rId1072"/>
    <hyperlink ref="E592" r:id="rId1073"/>
    <hyperlink ref="B593" r:id="rId1074"/>
    <hyperlink ref="E593" r:id="rId1075"/>
    <hyperlink ref="B594" r:id="rId1076"/>
    <hyperlink ref="E594" r:id="rId1077"/>
    <hyperlink ref="B595" r:id="rId1078"/>
    <hyperlink ref="B596" r:id="rId1079"/>
    <hyperlink ref="E596" r:id="rId1080"/>
    <hyperlink ref="B597" r:id="rId1081"/>
    <hyperlink ref="E597" r:id="rId1082"/>
    <hyperlink ref="B598" r:id="rId1083"/>
    <hyperlink ref="B599" r:id="rId1084"/>
    <hyperlink ref="E599" r:id="rId1085"/>
    <hyperlink ref="B600" r:id="rId1086"/>
    <hyperlink ref="E600" r:id="rId1087"/>
    <hyperlink ref="B601" r:id="rId1088"/>
    <hyperlink ref="E601" r:id="rId1089"/>
    <hyperlink ref="B602" r:id="rId1090"/>
    <hyperlink ref="E602" r:id="rId1091"/>
    <hyperlink ref="B603" r:id="rId1092"/>
    <hyperlink ref="E603" r:id="rId1093"/>
    <hyperlink ref="B605" r:id="rId1094"/>
    <hyperlink ref="E605" r:id="rId1095"/>
    <hyperlink ref="B606" r:id="rId1096"/>
    <hyperlink ref="E606" r:id="rId1097"/>
    <hyperlink ref="B607" r:id="rId1098"/>
    <hyperlink ref="E607" r:id="rId1099"/>
    <hyperlink ref="B608" r:id="rId1100"/>
    <hyperlink ref="B609" r:id="rId1101"/>
    <hyperlink ref="E609" r:id="rId1102"/>
    <hyperlink ref="B610" r:id="rId1103"/>
    <hyperlink ref="E610" r:id="rId1104"/>
    <hyperlink ref="B611" r:id="rId1105"/>
    <hyperlink ref="B612" r:id="rId1106"/>
    <hyperlink ref="E612" r:id="rId1107"/>
    <hyperlink ref="B613" r:id="rId1108"/>
    <hyperlink ref="E613" r:id="rId1109"/>
    <hyperlink ref="B614" r:id="rId1110"/>
    <hyperlink ref="E614" r:id="rId1111"/>
    <hyperlink ref="B615" r:id="rId1112"/>
    <hyperlink ref="E615" r:id="rId1113"/>
    <hyperlink ref="B616" r:id="rId1114"/>
    <hyperlink ref="E616" r:id="rId1115"/>
    <hyperlink ref="B617" r:id="rId1116"/>
    <hyperlink ref="E617" r:id="rId1117"/>
    <hyperlink ref="B618" r:id="rId1118"/>
    <hyperlink ref="E618" r:id="rId1119"/>
    <hyperlink ref="B619" r:id="rId1120"/>
    <hyperlink ref="E619" r:id="rId1121"/>
    <hyperlink ref="B620" r:id="rId1122"/>
    <hyperlink ref="E620" r:id="rId1123"/>
    <hyperlink ref="B621" r:id="rId1124"/>
    <hyperlink ref="E621" r:id="rId1125"/>
    <hyperlink ref="B622" r:id="rId1126"/>
    <hyperlink ref="E622" r:id="rId1127"/>
    <hyperlink ref="B623" r:id="rId1128"/>
    <hyperlink ref="E623" r:id="rId1129"/>
    <hyperlink ref="B624" r:id="rId1130"/>
    <hyperlink ref="E624" r:id="rId1131"/>
    <hyperlink ref="B625" r:id="rId1132"/>
    <hyperlink ref="E625" r:id="rId1133"/>
    <hyperlink ref="B626" r:id="rId1134"/>
    <hyperlink ref="E626" r:id="rId1135"/>
    <hyperlink ref="B627" r:id="rId1136"/>
    <hyperlink ref="B628" r:id="rId1137"/>
    <hyperlink ref="E628" r:id="rId1138"/>
    <hyperlink ref="B629" r:id="rId1139"/>
    <hyperlink ref="E629" r:id="rId1140"/>
    <hyperlink ref="B630" r:id="rId1141"/>
    <hyperlink ref="E630" r:id="rId1142"/>
    <hyperlink ref="B632" r:id="rId1143"/>
    <hyperlink ref="E632" r:id="rId1144"/>
    <hyperlink ref="B633" r:id="rId1145"/>
    <hyperlink ref="E633" r:id="rId1146"/>
    <hyperlink ref="B634" r:id="rId1147"/>
    <hyperlink ref="E634" r:id="rId1148"/>
    <hyperlink ref="B635" r:id="rId1149"/>
    <hyperlink ref="E635" r:id="rId1150"/>
    <hyperlink ref="B636" r:id="rId1151"/>
    <hyperlink ref="E636" r:id="rId1152"/>
    <hyperlink ref="B637" r:id="rId1153"/>
    <hyperlink ref="E637" r:id="rId1154"/>
    <hyperlink ref="B638" r:id="rId1155"/>
    <hyperlink ref="E638" r:id="rId1156"/>
    <hyperlink ref="B639" r:id="rId1157"/>
    <hyperlink ref="E639" r:id="rId1158"/>
    <hyperlink ref="B640" r:id="rId1159"/>
    <hyperlink ref="E640" r:id="rId1160"/>
    <hyperlink ref="B641" r:id="rId1161"/>
    <hyperlink ref="E641" r:id="rId1162"/>
    <hyperlink ref="B642" r:id="rId1163"/>
    <hyperlink ref="E642" r:id="rId1164"/>
    <hyperlink ref="B643" r:id="rId1165"/>
    <hyperlink ref="E643" r:id="rId1166"/>
    <hyperlink ref="B644" r:id="rId1167"/>
    <hyperlink ref="E644" r:id="rId1168"/>
    <hyperlink ref="B645" r:id="rId1169"/>
    <hyperlink ref="E645" r:id="rId1170"/>
    <hyperlink ref="B646" r:id="rId1171"/>
    <hyperlink ref="E646" r:id="rId1172"/>
    <hyperlink ref="B647" r:id="rId1173"/>
    <hyperlink ref="E647" r:id="rId1174"/>
    <hyperlink ref="B648" r:id="rId1175"/>
    <hyperlink ref="B649" r:id="rId1176"/>
    <hyperlink ref="E649" r:id="rId1177"/>
    <hyperlink ref="B650" r:id="rId1178"/>
    <hyperlink ref="E650" r:id="rId1179"/>
    <hyperlink ref="B651" r:id="rId1180"/>
    <hyperlink ref="E651" r:id="rId1181"/>
    <hyperlink ref="B652" r:id="rId1182"/>
    <hyperlink ref="E652" r:id="rId1183"/>
    <hyperlink ref="B653" r:id="rId1184"/>
    <hyperlink ref="B654" r:id="rId1185"/>
    <hyperlink ref="E654" r:id="rId1186"/>
    <hyperlink ref="B655" r:id="rId1187"/>
    <hyperlink ref="E655" r:id="rId1188"/>
    <hyperlink ref="B657" r:id="rId1189"/>
    <hyperlink ref="E657" r:id="rId1190"/>
    <hyperlink ref="B658" r:id="rId1191"/>
    <hyperlink ref="B659" r:id="rId1192"/>
    <hyperlink ref="E659" r:id="rId1193"/>
    <hyperlink ref="B660" r:id="rId1194"/>
    <hyperlink ref="E660" r:id="rId1195"/>
    <hyperlink ref="B661" r:id="rId1196"/>
    <hyperlink ref="E661" r:id="rId1197"/>
    <hyperlink ref="B662" r:id="rId1198"/>
    <hyperlink ref="B663" r:id="rId1199"/>
    <hyperlink ref="E663" r:id="rId1200"/>
    <hyperlink ref="B664" r:id="rId1201"/>
    <hyperlink ref="E664" r:id="rId1202"/>
    <hyperlink ref="B665" r:id="rId1203"/>
    <hyperlink ref="B666" r:id="rId1204"/>
    <hyperlink ref="E666" r:id="rId1205"/>
    <hyperlink ref="B667" r:id="rId1206"/>
    <hyperlink ref="E667" r:id="rId1207"/>
    <hyperlink ref="B668" r:id="rId1208"/>
    <hyperlink ref="E668" r:id="rId1209"/>
    <hyperlink ref="B669" r:id="rId1210"/>
    <hyperlink ref="E669" r:id="rId1211"/>
    <hyperlink ref="B670" r:id="rId1212"/>
    <hyperlink ref="E670" r:id="rId1213"/>
    <hyperlink ref="B671" r:id="rId1214"/>
    <hyperlink ref="E671" r:id="rId1215"/>
    <hyperlink ref="B672" r:id="rId1216"/>
    <hyperlink ref="E672" r:id="rId1217"/>
    <hyperlink ref="B673" r:id="rId1218"/>
    <hyperlink ref="B674" r:id="rId1219"/>
    <hyperlink ref="E674" r:id="rId1220"/>
    <hyperlink ref="B675" r:id="rId1221"/>
    <hyperlink ref="E675" r:id="rId1222"/>
    <hyperlink ref="B676" r:id="rId1223"/>
    <hyperlink ref="E676" r:id="rId1224"/>
    <hyperlink ref="B677" r:id="rId1225"/>
    <hyperlink ref="E677" r:id="rId1226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MVP Votes Final</vt:lpstr>
      <vt:lpstr>MVP Votes Adjusted</vt:lpstr>
      <vt:lpstr>MVP Votes Raw</vt:lpstr>
      <vt:lpstr>Real Time Filtered</vt:lpstr>
      <vt:lpstr>Real Time Coefficients</vt:lpstr>
      <vt:lpstr>Real Time Consolodated</vt:lpstr>
      <vt:lpstr>UPDATE Team Record</vt:lpstr>
      <vt:lpstr>UPDATE Regular Stats</vt:lpstr>
      <vt:lpstr>UPDATE Advanced Stats</vt:lpstr>
      <vt:lpstr>Key</vt:lpstr>
      <vt:lpstr>Data Precompetition</vt:lpstr>
      <vt:lpstr>MLR Precompetition</vt:lpstr>
      <vt:lpstr>Descriptive Pre</vt:lpstr>
      <vt:lpstr>Multicollinearity Pre</vt:lpstr>
      <vt:lpstr>Data Postcompetition</vt:lpstr>
      <vt:lpstr>MLR Post Competition</vt:lpstr>
      <vt:lpstr>Descriptive Post</vt:lpstr>
      <vt:lpstr>Multicollinearity Post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Robbie Steirn</dc:creator>
  <cp:lastModifiedBy>Jake_Price</cp:lastModifiedBy>
  <dcterms:created xsi:type="dcterms:W3CDTF">2014-12-14T21:06:54Z</dcterms:created>
  <dcterms:modified xsi:type="dcterms:W3CDTF">2015-05-26T16:26:12Z</dcterms:modified>
</cp:coreProperties>
</file>